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분배율" sheetId="2" r:id="rId2"/>
    <sheet name="RM" sheetId="3" r:id="rId3"/>
    <sheet name="평가예정" sheetId="5" r:id="rId4"/>
    <sheet name="작성용" sheetId="6" r:id="rId5"/>
  </sheets>
  <definedNames>
    <definedName name="_xlnm._FilterDatabase" localSheetId="2" hidden="1">RM!$A$2:$G$1877</definedName>
    <definedName name="_xlnm._FilterDatabase" localSheetId="1" hidden="1">분배율!$C$7:$X$74</definedName>
    <definedName name="_xlnm._FilterDatabase" localSheetId="4" hidden="1">작성용!$A$1:$AL$3996</definedName>
    <definedName name="_xlnm._FilterDatabase" localSheetId="0" hidden="1">종목관리대장!$A$4:$AB$3999</definedName>
    <definedName name="_xlnm._FilterDatabase" localSheetId="3" hidden="1">평가예정!$A$1:$AL$792</definedName>
    <definedName name="_xlnm.Criteria" localSheetId="2">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3999" i="1" l="1"/>
  <c r="AA3999" i="1"/>
  <c r="Z3999" i="1"/>
  <c r="Y3999" i="1"/>
  <c r="X3999" i="1"/>
  <c r="W3999" i="1"/>
  <c r="V3999" i="1"/>
  <c r="U3999" i="1"/>
  <c r="S3999" i="1"/>
  <c r="R3999" i="1"/>
  <c r="Q3999" i="1"/>
  <c r="P3999" i="1"/>
  <c r="O3999" i="1"/>
  <c r="N3999" i="1"/>
  <c r="M3999" i="1"/>
  <c r="L3999" i="1"/>
  <c r="K3999" i="1"/>
  <c r="J3999" i="1"/>
  <c r="I3999" i="1"/>
  <c r="H3999" i="1"/>
  <c r="G3999" i="1"/>
  <c r="F3999" i="1"/>
  <c r="E3999" i="1"/>
  <c r="D3999" i="1"/>
  <c r="C3999" i="1"/>
  <c r="B3999" i="1"/>
  <c r="A3999" i="1"/>
  <c r="AB3998" i="1"/>
  <c r="AA3998" i="1"/>
  <c r="Z3998" i="1"/>
  <c r="Y3998" i="1"/>
  <c r="X3998" i="1"/>
  <c r="W3998" i="1"/>
  <c r="V3998" i="1"/>
  <c r="U3998" i="1"/>
  <c r="S3998" i="1"/>
  <c r="R3998" i="1"/>
  <c r="Q3998" i="1"/>
  <c r="P3998" i="1"/>
  <c r="O3998" i="1"/>
  <c r="N3998" i="1"/>
  <c r="M3998" i="1"/>
  <c r="L3998" i="1"/>
  <c r="K3998" i="1"/>
  <c r="J3998" i="1"/>
  <c r="I3998" i="1"/>
  <c r="H3998" i="1"/>
  <c r="G3998" i="1"/>
  <c r="F3998" i="1"/>
  <c r="E3998" i="1"/>
  <c r="D3998" i="1"/>
  <c r="C3998" i="1"/>
  <c r="B3998" i="1"/>
  <c r="A3998" i="1"/>
  <c r="AB3997" i="1"/>
  <c r="AA3997" i="1"/>
  <c r="Z3997" i="1"/>
  <c r="Y3997" i="1"/>
  <c r="X3997" i="1"/>
  <c r="W3997" i="1"/>
  <c r="V3997" i="1"/>
  <c r="U3997" i="1"/>
  <c r="S3997" i="1"/>
  <c r="R3997" i="1"/>
  <c r="Q3997" i="1"/>
  <c r="P3997" i="1"/>
  <c r="O3997" i="1"/>
  <c r="N3997" i="1"/>
  <c r="M3997" i="1"/>
  <c r="L3997" i="1"/>
  <c r="K3997" i="1"/>
  <c r="J3997" i="1"/>
  <c r="I3997" i="1"/>
  <c r="H3997" i="1"/>
  <c r="G3997" i="1"/>
  <c r="F3997" i="1"/>
  <c r="E3997" i="1"/>
  <c r="D3997" i="1"/>
  <c r="C3997" i="1"/>
  <c r="B3997" i="1"/>
  <c r="A3997" i="1"/>
  <c r="AB3996" i="1"/>
  <c r="AA3996" i="1"/>
  <c r="Z3996" i="1"/>
  <c r="Y3996" i="1"/>
  <c r="X3996" i="1"/>
  <c r="W3996" i="1"/>
  <c r="V3996" i="1"/>
  <c r="U3996" i="1"/>
  <c r="S3996" i="1"/>
  <c r="R3996" i="1"/>
  <c r="Q3996" i="1"/>
  <c r="P3996" i="1"/>
  <c r="O3996" i="1"/>
  <c r="N3996" i="1"/>
  <c r="M3996" i="1"/>
  <c r="L3996" i="1"/>
  <c r="K3996" i="1"/>
  <c r="J3996" i="1"/>
  <c r="I3996" i="1"/>
  <c r="H3996" i="1"/>
  <c r="G3996" i="1"/>
  <c r="F3996" i="1"/>
  <c r="E3996" i="1"/>
  <c r="D3996" i="1"/>
  <c r="C3996" i="1"/>
  <c r="B3996" i="1"/>
  <c r="A3996" i="1"/>
  <c r="AB3995" i="1"/>
  <c r="AA3995" i="1"/>
  <c r="Z3995" i="1"/>
  <c r="Y3995" i="1"/>
  <c r="X3995" i="1"/>
  <c r="W3995" i="1"/>
  <c r="V3995" i="1"/>
  <c r="U3995" i="1"/>
  <c r="S3995" i="1"/>
  <c r="R3995" i="1"/>
  <c r="Q3995" i="1"/>
  <c r="P3995" i="1"/>
  <c r="O3995" i="1"/>
  <c r="N3995" i="1"/>
  <c r="M3995" i="1"/>
  <c r="L3995" i="1"/>
  <c r="K3995" i="1"/>
  <c r="J3995" i="1"/>
  <c r="I3995" i="1"/>
  <c r="H3995" i="1"/>
  <c r="G3995" i="1"/>
  <c r="F3995" i="1"/>
  <c r="E3995" i="1"/>
  <c r="D3995" i="1"/>
  <c r="C3995" i="1"/>
  <c r="B3995" i="1"/>
  <c r="A3995" i="1"/>
  <c r="AB3994" i="1"/>
  <c r="AA3994" i="1"/>
  <c r="Z3994" i="1"/>
  <c r="Y3994" i="1"/>
  <c r="X3994" i="1"/>
  <c r="W3994" i="1"/>
  <c r="V3994" i="1"/>
  <c r="U3994" i="1"/>
  <c r="S3994" i="1"/>
  <c r="R3994" i="1"/>
  <c r="Q3994" i="1"/>
  <c r="P3994" i="1"/>
  <c r="O3994" i="1"/>
  <c r="N3994" i="1"/>
  <c r="M3994" i="1"/>
  <c r="L3994" i="1"/>
  <c r="K3994" i="1"/>
  <c r="J3994" i="1"/>
  <c r="I3994" i="1"/>
  <c r="H3994" i="1"/>
  <c r="G3994" i="1"/>
  <c r="F3994" i="1"/>
  <c r="E3994" i="1"/>
  <c r="D3994" i="1"/>
  <c r="C3994" i="1"/>
  <c r="B3994" i="1"/>
  <c r="A3994" i="1"/>
  <c r="AB3993" i="1"/>
  <c r="AA3993" i="1"/>
  <c r="Z3993" i="1"/>
  <c r="Y3993" i="1"/>
  <c r="X3993" i="1"/>
  <c r="W3993" i="1"/>
  <c r="V3993" i="1"/>
  <c r="U3993" i="1"/>
  <c r="S3993" i="1"/>
  <c r="R3993" i="1"/>
  <c r="Q3993" i="1"/>
  <c r="P3993" i="1"/>
  <c r="O3993" i="1"/>
  <c r="N3993" i="1"/>
  <c r="M3993" i="1"/>
  <c r="L3993" i="1"/>
  <c r="K3993" i="1"/>
  <c r="J3993" i="1"/>
  <c r="I3993" i="1"/>
  <c r="H3993" i="1"/>
  <c r="G3993" i="1"/>
  <c r="F3993" i="1"/>
  <c r="E3993" i="1"/>
  <c r="D3993" i="1"/>
  <c r="C3993" i="1"/>
  <c r="B3993" i="1"/>
  <c r="A3993" i="1"/>
  <c r="AB3992" i="1"/>
  <c r="AA3992" i="1"/>
  <c r="Z3992" i="1"/>
  <c r="Y3992" i="1"/>
  <c r="X3992" i="1"/>
  <c r="W3992" i="1"/>
  <c r="V3992" i="1"/>
  <c r="U3992" i="1"/>
  <c r="S3992" i="1"/>
  <c r="R3992" i="1"/>
  <c r="Q3992" i="1"/>
  <c r="P3992" i="1"/>
  <c r="O3992" i="1"/>
  <c r="N3992" i="1"/>
  <c r="M3992" i="1"/>
  <c r="L3992" i="1"/>
  <c r="K3992" i="1"/>
  <c r="J3992" i="1"/>
  <c r="I3992" i="1"/>
  <c r="H3992" i="1"/>
  <c r="G3992" i="1"/>
  <c r="F3992" i="1"/>
  <c r="E3992" i="1"/>
  <c r="D3992" i="1"/>
  <c r="C3992" i="1"/>
  <c r="B3992" i="1"/>
  <c r="A3992" i="1"/>
  <c r="AB3991" i="1"/>
  <c r="AA3991" i="1"/>
  <c r="Z3991" i="1"/>
  <c r="Y3991" i="1"/>
  <c r="X3991" i="1"/>
  <c r="W3991" i="1"/>
  <c r="V3991" i="1"/>
  <c r="U3991" i="1"/>
  <c r="S3991" i="1"/>
  <c r="R3991" i="1"/>
  <c r="Q3991" i="1"/>
  <c r="P3991" i="1"/>
  <c r="O3991" i="1"/>
  <c r="N3991" i="1"/>
  <c r="M3991" i="1"/>
  <c r="L3991" i="1"/>
  <c r="K3991" i="1"/>
  <c r="J3991" i="1"/>
  <c r="I3991" i="1"/>
  <c r="H3991" i="1"/>
  <c r="G3991" i="1"/>
  <c r="F3991" i="1"/>
  <c r="E3991" i="1"/>
  <c r="D3991" i="1"/>
  <c r="C3991" i="1"/>
  <c r="B3991" i="1"/>
  <c r="A3991" i="1"/>
  <c r="AB3990" i="1"/>
  <c r="AA3990" i="1"/>
  <c r="Z3990" i="1"/>
  <c r="Y3990" i="1"/>
  <c r="X3990" i="1"/>
  <c r="W3990" i="1"/>
  <c r="V3990" i="1"/>
  <c r="U3990" i="1"/>
  <c r="S3990" i="1"/>
  <c r="R3990" i="1"/>
  <c r="Q3990" i="1"/>
  <c r="P3990" i="1"/>
  <c r="O3990" i="1"/>
  <c r="N3990" i="1"/>
  <c r="M3990" i="1"/>
  <c r="L3990" i="1"/>
  <c r="K3990" i="1"/>
  <c r="J3990" i="1"/>
  <c r="I3990" i="1"/>
  <c r="H3990" i="1"/>
  <c r="G3990" i="1"/>
  <c r="F3990" i="1"/>
  <c r="E3990" i="1"/>
  <c r="D3990" i="1"/>
  <c r="C3990" i="1"/>
  <c r="B3990" i="1"/>
  <c r="A3990" i="1"/>
  <c r="AB3989" i="1"/>
  <c r="AA3989" i="1"/>
  <c r="Z3989" i="1"/>
  <c r="Y3989" i="1"/>
  <c r="X3989" i="1"/>
  <c r="W3989" i="1"/>
  <c r="V3989" i="1"/>
  <c r="U3989" i="1"/>
  <c r="S3989" i="1"/>
  <c r="R3989" i="1"/>
  <c r="Q3989" i="1"/>
  <c r="P3989" i="1"/>
  <c r="O3989" i="1"/>
  <c r="N3989" i="1"/>
  <c r="M3989" i="1"/>
  <c r="L3989" i="1"/>
  <c r="K3989" i="1"/>
  <c r="J3989" i="1"/>
  <c r="I3989" i="1"/>
  <c r="H3989" i="1"/>
  <c r="G3989" i="1"/>
  <c r="F3989" i="1"/>
  <c r="E3989" i="1"/>
  <c r="D3989" i="1"/>
  <c r="C3989" i="1"/>
  <c r="B3989" i="1"/>
  <c r="A3989" i="1"/>
  <c r="AB3988" i="1"/>
  <c r="AA3988" i="1"/>
  <c r="Z3988" i="1"/>
  <c r="Y3988" i="1"/>
  <c r="X3988" i="1"/>
  <c r="W3988" i="1"/>
  <c r="V3988" i="1"/>
  <c r="U3988" i="1"/>
  <c r="S3988" i="1"/>
  <c r="R3988" i="1"/>
  <c r="Q3988" i="1"/>
  <c r="P3988" i="1"/>
  <c r="O3988" i="1"/>
  <c r="N3988" i="1"/>
  <c r="M3988" i="1"/>
  <c r="L3988" i="1"/>
  <c r="K3988" i="1"/>
  <c r="J3988" i="1"/>
  <c r="I3988" i="1"/>
  <c r="H3988" i="1"/>
  <c r="G3988" i="1"/>
  <c r="F3988" i="1"/>
  <c r="E3988" i="1"/>
  <c r="D3988" i="1"/>
  <c r="C3988" i="1"/>
  <c r="B3988" i="1"/>
  <c r="A3988" i="1"/>
  <c r="AB3987" i="1"/>
  <c r="AA3987" i="1"/>
  <c r="Z3987" i="1"/>
  <c r="Y3987" i="1"/>
  <c r="X3987" i="1"/>
  <c r="W3987" i="1"/>
  <c r="V3987" i="1"/>
  <c r="U3987" i="1"/>
  <c r="S3987" i="1"/>
  <c r="R3987" i="1"/>
  <c r="Q3987" i="1"/>
  <c r="P3987" i="1"/>
  <c r="O3987" i="1"/>
  <c r="N3987" i="1"/>
  <c r="M3987" i="1"/>
  <c r="L3987" i="1"/>
  <c r="K3987" i="1"/>
  <c r="J3987" i="1"/>
  <c r="I3987" i="1"/>
  <c r="H3987" i="1"/>
  <c r="G3987" i="1"/>
  <c r="F3987" i="1"/>
  <c r="E3987" i="1"/>
  <c r="D3987" i="1"/>
  <c r="C3987" i="1"/>
  <c r="B3987" i="1"/>
  <c r="A3987" i="1"/>
  <c r="AB3986" i="1"/>
  <c r="AA3986" i="1"/>
  <c r="Z3986" i="1"/>
  <c r="Y3986" i="1"/>
  <c r="X3986" i="1"/>
  <c r="W3986" i="1"/>
  <c r="V3986" i="1"/>
  <c r="U3986" i="1"/>
  <c r="S3986" i="1"/>
  <c r="R3986" i="1"/>
  <c r="Q3986" i="1"/>
  <c r="P3986" i="1"/>
  <c r="O3986" i="1"/>
  <c r="N3986" i="1"/>
  <c r="M3986" i="1"/>
  <c r="L3986" i="1"/>
  <c r="K3986" i="1"/>
  <c r="J3986" i="1"/>
  <c r="I3986" i="1"/>
  <c r="H3986" i="1"/>
  <c r="G3986" i="1"/>
  <c r="F3986" i="1"/>
  <c r="E3986" i="1"/>
  <c r="D3986" i="1"/>
  <c r="C3986" i="1"/>
  <c r="B3986" i="1"/>
  <c r="A3986" i="1"/>
  <c r="AB3985" i="1"/>
  <c r="AA3985" i="1"/>
  <c r="Z3985" i="1"/>
  <c r="Y3985" i="1"/>
  <c r="X3985" i="1"/>
  <c r="W3985" i="1"/>
  <c r="V3985" i="1"/>
  <c r="U3985" i="1"/>
  <c r="S3985" i="1"/>
  <c r="R3985" i="1"/>
  <c r="Q3985" i="1"/>
  <c r="P3985" i="1"/>
  <c r="O3985" i="1"/>
  <c r="N3985" i="1"/>
  <c r="M3985" i="1"/>
  <c r="L3985" i="1"/>
  <c r="K3985" i="1"/>
  <c r="J3985" i="1"/>
  <c r="I3985" i="1"/>
  <c r="H3985" i="1"/>
  <c r="G3985" i="1"/>
  <c r="F3985" i="1"/>
  <c r="E3985" i="1"/>
  <c r="D3985" i="1"/>
  <c r="C3985" i="1"/>
  <c r="B3985" i="1"/>
  <c r="A3985" i="1"/>
  <c r="AB3984" i="1"/>
  <c r="AA3984" i="1"/>
  <c r="Z3984" i="1"/>
  <c r="Y3984" i="1"/>
  <c r="X3984" i="1"/>
  <c r="W3984" i="1"/>
  <c r="V3984" i="1"/>
  <c r="U3984" i="1"/>
  <c r="S3984" i="1"/>
  <c r="R3984" i="1"/>
  <c r="Q3984" i="1"/>
  <c r="P3984" i="1"/>
  <c r="O3984" i="1"/>
  <c r="N3984" i="1"/>
  <c r="M3984" i="1"/>
  <c r="L3984" i="1"/>
  <c r="K3984" i="1"/>
  <c r="J3984" i="1"/>
  <c r="I3984" i="1"/>
  <c r="H3984" i="1"/>
  <c r="G3984" i="1"/>
  <c r="F3984" i="1"/>
  <c r="E3984" i="1"/>
  <c r="D3984" i="1"/>
  <c r="C3984" i="1"/>
  <c r="B3984" i="1"/>
  <c r="A3984" i="1"/>
  <c r="AB3983" i="1"/>
  <c r="AA3983" i="1"/>
  <c r="Z3983" i="1"/>
  <c r="Y3983" i="1"/>
  <c r="X3983" i="1"/>
  <c r="W3983" i="1"/>
  <c r="V3983" i="1"/>
  <c r="U3983" i="1"/>
  <c r="S3983" i="1"/>
  <c r="R3983" i="1"/>
  <c r="Q3983" i="1"/>
  <c r="P3983" i="1"/>
  <c r="O3983" i="1"/>
  <c r="N3983" i="1"/>
  <c r="M3983" i="1"/>
  <c r="L3983" i="1"/>
  <c r="K3983" i="1"/>
  <c r="J3983" i="1"/>
  <c r="I3983" i="1"/>
  <c r="H3983" i="1"/>
  <c r="G3983" i="1"/>
  <c r="F3983" i="1"/>
  <c r="E3983" i="1"/>
  <c r="D3983" i="1"/>
  <c r="C3983" i="1"/>
  <c r="B3983" i="1"/>
  <c r="A3983" i="1"/>
  <c r="AB3982" i="1"/>
  <c r="AA3982" i="1"/>
  <c r="Z3982" i="1"/>
  <c r="Y3982" i="1"/>
  <c r="X3982" i="1"/>
  <c r="W3982" i="1"/>
  <c r="V3982" i="1"/>
  <c r="U3982" i="1"/>
  <c r="S3982" i="1"/>
  <c r="R3982" i="1"/>
  <c r="Q3982" i="1"/>
  <c r="P3982" i="1"/>
  <c r="O3982" i="1"/>
  <c r="N3982" i="1"/>
  <c r="M3982" i="1"/>
  <c r="L3982" i="1"/>
  <c r="K3982" i="1"/>
  <c r="J3982" i="1"/>
  <c r="I3982" i="1"/>
  <c r="H3982" i="1"/>
  <c r="G3982" i="1"/>
  <c r="F3982" i="1"/>
  <c r="E3982" i="1"/>
  <c r="D3982" i="1"/>
  <c r="C3982" i="1"/>
  <c r="B3982" i="1"/>
  <c r="A3982" i="1"/>
  <c r="AB3981" i="1"/>
  <c r="AA3981" i="1"/>
  <c r="Z3981" i="1"/>
  <c r="Y3981" i="1"/>
  <c r="X3981" i="1"/>
  <c r="W3981" i="1"/>
  <c r="V3981" i="1"/>
  <c r="U3981" i="1"/>
  <c r="S3981" i="1"/>
  <c r="R3981" i="1"/>
  <c r="Q3981" i="1"/>
  <c r="P3981" i="1"/>
  <c r="O3981" i="1"/>
  <c r="N3981" i="1"/>
  <c r="M3981" i="1"/>
  <c r="L3981" i="1"/>
  <c r="K3981" i="1"/>
  <c r="J3981" i="1"/>
  <c r="I3981" i="1"/>
  <c r="H3981" i="1"/>
  <c r="G3981" i="1"/>
  <c r="F3981" i="1"/>
  <c r="E3981" i="1"/>
  <c r="D3981" i="1"/>
  <c r="C3981" i="1"/>
  <c r="B3981" i="1"/>
  <c r="A3981" i="1"/>
  <c r="AB3980" i="1"/>
  <c r="AA3980" i="1"/>
  <c r="Z3980" i="1"/>
  <c r="Y3980" i="1"/>
  <c r="X3980" i="1"/>
  <c r="W3980" i="1"/>
  <c r="V3980" i="1"/>
  <c r="U3980" i="1"/>
  <c r="S3980" i="1"/>
  <c r="R3980" i="1"/>
  <c r="Q3980" i="1"/>
  <c r="P3980" i="1"/>
  <c r="O3980" i="1"/>
  <c r="N3980" i="1"/>
  <c r="M3980" i="1"/>
  <c r="L3980" i="1"/>
  <c r="K3980" i="1"/>
  <c r="J3980" i="1"/>
  <c r="I3980" i="1"/>
  <c r="H3980" i="1"/>
  <c r="G3980" i="1"/>
  <c r="F3980" i="1"/>
  <c r="E3980" i="1"/>
  <c r="D3980" i="1"/>
  <c r="C3980" i="1"/>
  <c r="B3980" i="1"/>
  <c r="A3980" i="1"/>
  <c r="AG3996" i="6" l="1"/>
  <c r="T3999" i="1" s="1"/>
  <c r="AG3995" i="6"/>
  <c r="T3998" i="1" s="1"/>
  <c r="AG3994" i="6"/>
  <c r="T3997" i="1" s="1"/>
  <c r="AG3993" i="6"/>
  <c r="T3996" i="1" s="1"/>
  <c r="AG3992" i="6"/>
  <c r="T3995" i="1" s="1"/>
  <c r="AG3991" i="6"/>
  <c r="T3994" i="1" s="1"/>
  <c r="AG3990" i="6"/>
  <c r="T3993" i="1" s="1"/>
  <c r="AG3989" i="6"/>
  <c r="T3992" i="1" s="1"/>
  <c r="AG3988" i="6"/>
  <c r="T3991" i="1" s="1"/>
  <c r="AG3987" i="6"/>
  <c r="T3990" i="1" s="1"/>
  <c r="AG3977" i="6" l="1"/>
  <c r="T3980" i="1" s="1"/>
  <c r="AG3986" i="6"/>
  <c r="T3989" i="1" s="1"/>
  <c r="AG3978" i="6"/>
  <c r="T3981" i="1" s="1"/>
  <c r="AG3982" i="6"/>
  <c r="T3985" i="1" s="1"/>
  <c r="AG3985" i="6"/>
  <c r="T3988" i="1" s="1"/>
  <c r="AG3981" i="6"/>
  <c r="T3984" i="1" s="1"/>
  <c r="AG3980" i="6"/>
  <c r="T3983" i="1" s="1"/>
  <c r="AG3979" i="6"/>
  <c r="T3982" i="1" s="1"/>
  <c r="AG3984" i="6"/>
  <c r="T3987" i="1" s="1"/>
  <c r="AG3983" i="6"/>
  <c r="T3986" i="1" s="1"/>
  <c r="AG3976" i="6"/>
  <c r="AG3975" i="6"/>
  <c r="AG3974" i="6"/>
  <c r="AG3973" i="6"/>
  <c r="AG3972" i="6"/>
  <c r="AG3971" i="6"/>
  <c r="AG3970" i="6"/>
  <c r="AG3969" i="6"/>
  <c r="AG3968" i="6"/>
  <c r="AG3967" i="6"/>
  <c r="AG3966" i="6"/>
  <c r="AG3965" i="6"/>
  <c r="AG3964" i="6"/>
  <c r="AG3963" i="6"/>
  <c r="AG3962" i="6"/>
  <c r="AG3961" i="6"/>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U3979" i="1"/>
  <c r="V3979" i="1"/>
  <c r="W3979" i="1"/>
  <c r="X3979" i="1"/>
  <c r="Y3979" i="1"/>
  <c r="Z3979" i="1"/>
  <c r="AA3979" i="1"/>
  <c r="AB3979" i="1"/>
  <c r="T3979" i="1" l="1"/>
  <c r="T3978" i="1"/>
  <c r="T3977" i="1"/>
  <c r="T3976" i="1"/>
  <c r="T3975" i="1"/>
  <c r="T3974" i="1"/>
  <c r="T3973" i="1"/>
  <c r="T3972" i="1"/>
  <c r="T3971" i="1"/>
  <c r="T3970" i="1"/>
  <c r="T3969" i="1"/>
  <c r="T3968" i="1"/>
  <c r="T3967" i="1"/>
  <c r="T3966" i="1"/>
  <c r="T3965" i="1"/>
  <c r="T3964" i="1"/>
  <c r="AG3960" i="6"/>
  <c r="T3963" i="1" s="1"/>
  <c r="AG3959" i="6"/>
  <c r="T3962" i="1" s="1"/>
  <c r="AG3958" i="6"/>
  <c r="T3961" i="1" s="1"/>
  <c r="AG3957" i="6" l="1"/>
  <c r="T3960" i="1" s="1"/>
  <c r="AG3956" i="6"/>
  <c r="T3959" i="1" s="1"/>
  <c r="AG3955" i="6"/>
  <c r="T3958" i="1" s="1"/>
  <c r="AG3954" i="6" l="1"/>
  <c r="T3957" i="1" s="1"/>
  <c r="AG3953" i="6"/>
  <c r="T3956" i="1" s="1"/>
  <c r="AG3952" i="6"/>
  <c r="T3955" i="1" s="1"/>
  <c r="AG3951" i="6"/>
  <c r="T3954" i="1" s="1"/>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K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P10" i="3" s="1"/>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K24" i="3"/>
  <c r="J24" i="3"/>
  <c r="L23" i="3"/>
  <c r="K23" i="3"/>
  <c r="J23" i="3"/>
  <c r="J22" i="3"/>
  <c r="O21" i="3"/>
  <c r="L21" i="3"/>
  <c r="J21" i="3"/>
  <c r="Q20" i="3"/>
  <c r="P20" i="3"/>
  <c r="O20" i="3"/>
  <c r="J20" i="3"/>
  <c r="O19" i="3"/>
  <c r="J19" i="3"/>
  <c r="Q18" i="3"/>
  <c r="P18" i="3"/>
  <c r="O18" i="3"/>
  <c r="J18" i="3"/>
  <c r="Q17" i="3"/>
  <c r="P17" i="3"/>
  <c r="O17" i="3"/>
  <c r="J17" i="3"/>
  <c r="Q16" i="3"/>
  <c r="P16" i="3"/>
  <c r="O16" i="3"/>
  <c r="L16" i="3"/>
  <c r="K16" i="3"/>
  <c r="J16" i="3"/>
  <c r="Q15" i="3"/>
  <c r="P15" i="3"/>
  <c r="O15" i="3"/>
  <c r="J15" i="3"/>
  <c r="Q14" i="3"/>
  <c r="P14" i="3"/>
  <c r="O14" i="3"/>
  <c r="L14" i="3"/>
  <c r="K14" i="3"/>
  <c r="J14" i="3"/>
  <c r="O13" i="3"/>
  <c r="L13" i="3"/>
  <c r="K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L5" i="3"/>
  <c r="K5" i="3"/>
  <c r="J5" i="3"/>
  <c r="Q4" i="3"/>
  <c r="P4" i="3"/>
  <c r="O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L20" i="3" l="1"/>
  <c r="K18" i="3"/>
  <c r="P21" i="3"/>
  <c r="K25" i="3"/>
  <c r="L4" i="3"/>
  <c r="L7" i="3"/>
  <c r="K17" i="3"/>
  <c r="K4" i="3"/>
  <c r="K19" i="3"/>
  <c r="K11" i="3"/>
  <c r="Q12" i="3"/>
  <c r="L19" i="3"/>
  <c r="L11" i="3"/>
  <c r="L18" i="3"/>
  <c r="L24" i="3"/>
  <c r="P13" i="3"/>
  <c r="L17" i="3"/>
  <c r="Q21" i="3"/>
  <c r="P19" i="3"/>
  <c r="Q10" i="3"/>
  <c r="L22" i="3"/>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<sst xmlns="http://schemas.openxmlformats.org/spreadsheetml/2006/main" count="111782" uniqueCount="13260">
  <si>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</si>
  <si>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</si>
  <si>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</si>
  <si>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</si>
  <si>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</si>
  <si>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</si>
  <si>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</si>
  <si>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</si>
  <si>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</si>
  <si>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</si>
  <si>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</si>
  <si>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</si>
  <si>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</si>
  <si>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</si>
  <si>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</si>
  <si>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</si>
  <si>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</si>
  <si>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</si>
  <si>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</si>
  <si>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</si>
  <si>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</si>
  <si>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</si>
  <si>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</si>
  <si>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</si>
  <si>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</si>
  <si>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</si>
  <si>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</si>
  <si>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</si>
  <si>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</si>
  <si>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</si>
  <si>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</si>
  <si>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</si>
  <si>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</si>
  <si>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</si>
  <si>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</si>
  <si>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</si>
  <si>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</si>
  <si>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</si>
  <si>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</si>
  <si>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</si>
  <si>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</si>
  <si>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</si>
  <si>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</si>
  <si>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</si>
  <si>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</si>
  <si>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</si>
  <si>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</si>
  <si>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</si>
  <si>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</si>
  <si>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</si>
  <si>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</si>
  <si>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</si>
  <si>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</si>
  <si>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</si>
  <si>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</si>
  <si>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</si>
  <si>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</si>
  <si>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</si>
  <si>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</si>
  <si>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</si>
  <si>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</si>
  <si>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</si>
  <si>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</si>
  <si>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</si>
  <si>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</si>
  <si>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</si>
  <si>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</si>
  <si>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</si>
  <si>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</si>
  <si>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</si>
  <si>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</si>
  <si>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</si>
  <si>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</si>
  <si>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</si>
  <si>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</si>
  <si>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</si>
  <si>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</si>
  <si>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</si>
  <si>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</si>
  <si>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</si>
  <si>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</si>
  <si>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</si>
  <si>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</si>
  <si>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</si>
  <si>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</si>
  <si>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</si>
  <si>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</si>
  <si>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</si>
  <si>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</si>
  <si>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</si>
  <si>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</si>
  <si>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</si>
  <si>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</si>
  <si>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</si>
  <si>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</si>
  <si>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</si>
  <si>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</si>
  <si>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</si>
  <si>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</si>
  <si>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</si>
  <si>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</si>
  <si>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</si>
  <si>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</si>
  <si>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</si>
  <si>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</si>
  <si>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</si>
  <si>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</si>
  <si>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</si>
  <si>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</si>
  <si>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</si>
  <si>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</si>
  <si>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</si>
  <si>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</si>
  <si>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</si>
  <si>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</si>
  <si>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</si>
  <si>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</si>
  <si>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</si>
  <si>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</si>
  <si>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</si>
  <si>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</si>
  <si>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</si>
  <si>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</si>
  <si>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</si>
  <si>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</si>
  <si>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</si>
  <si>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</si>
  <si>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</si>
  <si>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</si>
  <si>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</si>
  <si>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</si>
  <si>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</si>
  <si>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</si>
  <si>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</si>
  <si>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</si>
  <si>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</si>
  <si>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</si>
  <si>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</si>
  <si>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</si>
  <si>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</si>
  <si>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</si>
  <si>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</si>
  <si>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</si>
  <si>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</si>
  <si>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</si>
  <si>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</si>
  <si>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</si>
  <si>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</si>
  <si>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</si>
  <si>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</si>
  <si>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</si>
  <si>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</si>
  <si>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</si>
  <si>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</si>
  <si>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</si>
  <si>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</si>
  <si>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</si>
  <si>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</si>
  <si>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</si>
  <si>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</si>
  <si>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</si>
  <si>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</si>
  <si>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</si>
  <si>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</si>
  <si>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</si>
  <si>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</si>
  <si>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</si>
  <si>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</si>
  <si>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</si>
  <si>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</si>
  <si>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</si>
  <si>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</si>
  <si>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</si>
  <si>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</si>
  <si>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</si>
  <si>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</si>
  <si>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</si>
  <si>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</si>
  <si>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</si>
  <si>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</si>
  <si>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</si>
  <si>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</si>
  <si>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</si>
  <si>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</si>
  <si>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</si>
  <si>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</si>
  <si>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</si>
  <si>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</si>
  <si>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</si>
  <si>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</si>
  <si>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</si>
  <si>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</si>
  <si>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</si>
  <si>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</si>
  <si>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</si>
  <si>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</si>
  <si>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</si>
  <si>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</si>
  <si>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</si>
  <si>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</si>
  <si>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</si>
  <si>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</si>
  <si>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</si>
  <si>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</si>
  <si>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</si>
  <si>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</si>
  <si>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</si>
  <si>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</si>
  <si>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</si>
  <si>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</si>
  <si>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</si>
  <si>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</si>
  <si>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</si>
  <si>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</si>
  <si>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</si>
  <si>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</si>
  <si>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</si>
  <si>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</si>
  <si>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</si>
  <si>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</si>
  <si>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</si>
  <si>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</si>
  <si>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</si>
  <si>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</si>
  <si>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</si>
  <si>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</si>
  <si>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</si>
  <si>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</si>
  <si>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</si>
  <si>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</si>
  <si>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</si>
  <si>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</si>
  <si>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</si>
  <si>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</si>
  <si>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</si>
  <si>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</si>
  <si>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</si>
  <si>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</si>
  <si>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</si>
  <si>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</si>
  <si>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</si>
  <si>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</si>
  <si>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</si>
  <si>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</si>
  <si>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</si>
  <si>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</si>
  <si>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</si>
  <si>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</si>
  <si>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</si>
  <si>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</si>
  <si>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</si>
  <si>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</si>
  <si>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</si>
  <si>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</si>
  <si>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</si>
  <si>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</si>
  <si>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</si>
  <si>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</si>
  <si>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</si>
  <si>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</si>
  <si>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</si>
  <si>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</si>
  <si>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</si>
  <si>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</si>
  <si>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</si>
  <si>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</si>
  <si>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</si>
  <si>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</si>
  <si>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</si>
  <si>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</si>
  <si>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</si>
  <si>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</si>
  <si>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</si>
  <si>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</si>
  <si>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</si>
  <si>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</si>
  <si>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</si>
  <si>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</si>
  <si>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</si>
  <si>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</si>
  <si>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</si>
  <si>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</si>
  <si>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</si>
  <si>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</si>
  <si>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</si>
  <si>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</si>
  <si>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</si>
  <si>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</si>
  <si>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</si>
  <si>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</si>
  <si>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</si>
  <si>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</si>
  <si>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</si>
  <si>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</si>
  <si>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</si>
  <si>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</si>
  <si>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</si>
  <si>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</si>
  <si>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</si>
  <si>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</si>
  <si>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</si>
  <si>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</si>
  <si>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</si>
  <si>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</si>
  <si>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</si>
  <si>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</si>
  <si>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</si>
  <si>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</si>
  <si>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</si>
  <si>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</si>
  <si>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</si>
  <si>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</si>
  <si>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</si>
  <si>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</si>
  <si>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</si>
  <si>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</si>
  <si>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</si>
  <si>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</si>
  <si>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</si>
  <si>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</si>
  <si>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</si>
  <si>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</si>
  <si>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</si>
  <si>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</si>
  <si>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</si>
  <si>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</si>
  <si>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</si>
  <si>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</si>
  <si>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</si>
  <si>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</si>
  <si>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</si>
  <si>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</si>
  <si>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</si>
  <si>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</si>
  <si>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</si>
  <si>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</si>
  <si>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</si>
  <si>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</si>
  <si>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</si>
  <si>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</si>
  <si>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</si>
  <si>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</si>
  <si>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</si>
  <si>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</si>
  <si>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</si>
  <si>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</si>
  <si>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</si>
  <si>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</si>
  <si>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</si>
  <si>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</si>
  <si>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</si>
  <si>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</si>
  <si>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</si>
  <si>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</si>
  <si>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</si>
  <si>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</si>
  <si>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</si>
  <si>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</si>
  <si>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</si>
  <si>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</si>
  <si>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</si>
  <si>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</si>
  <si>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</si>
  <si>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</si>
  <si>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</si>
  <si>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</si>
  <si>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</si>
  <si>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</si>
  <si>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</si>
  <si>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</si>
  <si>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</si>
  <si>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</si>
  <si>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</si>
  <si>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</si>
  <si>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</si>
  <si>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</si>
  <si>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</si>
  <si>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</si>
  <si>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</si>
  <si>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</si>
  <si>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</si>
  <si>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</si>
  <si>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</si>
  <si>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</si>
  <si>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</si>
  <si>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</si>
  <si>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</si>
  <si>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</si>
  <si>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</si>
  <si>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</si>
  <si>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</si>
  <si>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</si>
  <si>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</si>
  <si>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</si>
  <si>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</si>
  <si>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</si>
  <si>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</si>
  <si>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</si>
  <si>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</si>
  <si>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</si>
  <si>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</si>
  <si>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</si>
  <si>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</si>
  <si>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</si>
  <si>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</si>
  <si>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</si>
  <si>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</si>
  <si>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</si>
  <si>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</si>
  <si>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</si>
  <si>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</si>
  <si>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</si>
  <si>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</si>
  <si>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</si>
  <si>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</si>
  <si>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</si>
  <si>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</si>
  <si>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</si>
  <si>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</si>
  <si>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</si>
  <si>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</si>
  <si>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</si>
  <si>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</si>
  <si>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</si>
  <si>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</si>
  <si>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</si>
  <si>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</si>
  <si>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</si>
  <si>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</si>
  <si>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</si>
  <si>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</si>
  <si>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</si>
  <si>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</si>
  <si>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</si>
  <si>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</si>
  <si>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</si>
  <si>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</si>
  <si>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</si>
  <si>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</si>
  <si>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</si>
  <si>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</si>
  <si>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</si>
  <si>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</si>
  <si>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</si>
  <si>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</si>
  <si>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</si>
  <si>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</si>
  <si>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</si>
  <si>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</si>
  <si>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</si>
  <si>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</si>
  <si>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</si>
  <si>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</si>
  <si>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</si>
  <si>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</si>
  <si>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</si>
  <si>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</si>
  <si>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</si>
  <si>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</si>
  <si>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</si>
  <si>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</si>
  <si>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</si>
  <si>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</si>
  <si>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</si>
  <si>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</si>
  <si>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</si>
  <si>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</si>
  <si>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</si>
  <si>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</si>
  <si>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</si>
  <si>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</si>
  <si>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</si>
  <si>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</si>
  <si>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</si>
  <si>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</si>
  <si>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</si>
  <si>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</si>
  <si>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</si>
  <si>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</si>
  <si>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</si>
  <si>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</si>
  <si>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</si>
  <si>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</si>
  <si>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</si>
  <si>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</si>
  <si>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</si>
  <si>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</si>
  <si>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</si>
  <si>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</si>
  <si>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</si>
  <si>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</si>
  <si>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</si>
  <si>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</si>
  <si>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</si>
  <si>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</si>
  <si>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</si>
  <si>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</si>
  <si>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</si>
  <si>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</si>
  <si>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</si>
  <si>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</si>
  <si>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</si>
  <si>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</si>
  <si>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</si>
  <si>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</si>
  <si>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</si>
  <si>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</si>
  <si>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</si>
  <si>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</si>
  <si>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</si>
  <si>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</si>
  <si>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</si>
  <si>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</si>
  <si>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</si>
  <si>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</si>
  <si>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</si>
  <si>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</si>
  <si>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</si>
  <si>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</si>
  <si>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</si>
  <si>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</si>
  <si>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</si>
  <si>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</si>
  <si>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</si>
  <si>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</si>
  <si>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</si>
  <si>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</si>
  <si>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</si>
  <si>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</si>
  <si>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</si>
  <si>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</si>
  <si>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</si>
  <si>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</si>
  <si>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</si>
  <si>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</si>
  <si>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</si>
  <si>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</si>
  <si>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</si>
  <si>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</si>
  <si>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</si>
  <si>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</si>
  <si>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</si>
  <si>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</si>
  <si>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</si>
  <si>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</si>
  <si>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</si>
  <si>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</si>
  <si>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</si>
  <si>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</si>
  <si>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</si>
  <si>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</si>
  <si>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</si>
  <si>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</si>
  <si>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</si>
  <si>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</si>
  <si>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</si>
  <si>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</si>
  <si>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</si>
  <si>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</si>
  <si>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</si>
  <si>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</si>
  <si>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</si>
  <si>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</si>
  <si>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</si>
  <si>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</si>
  <si>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</si>
  <si>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</si>
  <si>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</si>
  <si>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</si>
  <si>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</si>
  <si>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</si>
  <si>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</si>
  <si>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</si>
  <si>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</si>
  <si>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</si>
  <si>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</si>
  <si>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</si>
  <si>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</si>
  <si>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</si>
  <si>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</si>
  <si>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</si>
  <si>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</si>
  <si>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</si>
  <si>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</si>
  <si>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</si>
  <si>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</si>
  <si>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</si>
  <si>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</si>
  <si>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</si>
  <si>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</si>
  <si>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</si>
  <si>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</si>
  <si>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</si>
  <si>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</si>
  <si>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</si>
  <si>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</si>
  <si>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</si>
  <si>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</si>
  <si>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</si>
  <si>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</si>
  <si>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</si>
  <si>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</si>
  <si>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</si>
  <si>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</si>
  <si>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</si>
  <si>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</si>
  <si>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</si>
  <si>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</si>
  <si>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</si>
  <si>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</si>
  <si>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</si>
  <si>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</si>
  <si>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</si>
  <si>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</si>
  <si>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</si>
  <si>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</si>
  <si>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</si>
  <si>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</si>
  <si>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</si>
  <si>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</si>
  <si>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</si>
  <si>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</si>
  <si>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</si>
  <si>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</si>
  <si>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</si>
  <si>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</si>
  <si>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</si>
  <si>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</si>
  <si>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</si>
  <si>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</si>
  <si>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</si>
  <si>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</si>
  <si>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</si>
  <si>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</si>
  <si>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</si>
  <si>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</si>
  <si>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</si>
  <si>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</si>
  <si>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</si>
  <si>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</si>
  <si>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</si>
  <si>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</si>
  <si>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</si>
  <si>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</si>
  <si>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</si>
  <si>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</si>
  <si>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</si>
  <si>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</si>
  <si>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</si>
  <si>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</si>
  <si>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</si>
  <si>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</si>
  <si>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</si>
  <si>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</si>
  <si>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</si>
  <si>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</si>
  <si>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</si>
  <si>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</si>
  <si>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</si>
  <si>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</si>
  <si>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</si>
  <si>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</si>
  <si>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</si>
  <si>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</si>
  <si>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</si>
  <si>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</si>
  <si>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</si>
  <si>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</si>
  <si>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</si>
  <si>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</si>
  <si>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</si>
  <si>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</si>
  <si>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</si>
  <si>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</si>
  <si>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</si>
  <si>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</si>
  <si>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</si>
  <si>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</si>
  <si>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</si>
  <si>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</si>
  <si>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</si>
  <si>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</si>
  <si>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</si>
  <si>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</si>
  <si>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</si>
  <si>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</si>
  <si>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</si>
  <si>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</si>
  <si>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</si>
  <si>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</si>
  <si>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</si>
  <si>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</si>
  <si>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</si>
  <si>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</si>
  <si>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</si>
  <si>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</si>
  <si>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</si>
  <si>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</si>
  <si>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</si>
  <si>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</si>
  <si>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</si>
  <si>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</si>
  <si>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</si>
  <si>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</si>
  <si>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</si>
  <si>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</si>
  <si>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</si>
  <si>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</si>
  <si>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</si>
  <si>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</si>
  <si>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</si>
  <si>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</si>
  <si>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</si>
  <si>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</si>
  <si>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</si>
  <si>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</si>
  <si>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</si>
  <si>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</si>
  <si>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</si>
  <si>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</si>
  <si>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</si>
  <si>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</si>
  <si>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</si>
  <si>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</si>
  <si>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</si>
  <si>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</si>
  <si>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</si>
  <si>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</si>
  <si>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</si>
  <si>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</si>
  <si>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</si>
  <si>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</si>
  <si>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</si>
  <si>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</si>
  <si>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</si>
  <si>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</si>
  <si>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</si>
  <si>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</si>
  <si>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</si>
  <si>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</si>
  <si>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</si>
  <si>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</si>
  <si>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</si>
  <si>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</si>
  <si>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</si>
  <si>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</si>
  <si>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</si>
  <si>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</si>
  <si>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</si>
  <si>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</si>
  <si>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</si>
  <si>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</si>
  <si>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</si>
  <si>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</si>
  <si>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</si>
  <si>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</si>
  <si>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</si>
  <si>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</si>
  <si>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</si>
  <si>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</si>
  <si>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</si>
  <si>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</si>
  <si>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</si>
  <si>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</si>
  <si>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</si>
  <si>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</si>
  <si>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</si>
  <si>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</si>
  <si>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</si>
  <si>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</si>
  <si>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</si>
  <si>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</si>
  <si>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</si>
  <si>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</si>
  <si>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</si>
  <si>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</si>
  <si>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</si>
  <si>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</si>
  <si>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</si>
  <si>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</si>
  <si>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</si>
  <si>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</si>
  <si>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</si>
  <si>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</si>
  <si>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</si>
  <si>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</si>
  <si>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</si>
  <si>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</si>
  <si>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</si>
  <si>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</si>
  <si>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</si>
  <si>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</si>
  <si>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</si>
  <si>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</si>
  <si>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</si>
  <si>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</si>
  <si>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</si>
  <si>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</si>
  <si>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</si>
  <si>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</si>
  <si>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</si>
  <si>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</si>
  <si>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</si>
  <si>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</si>
  <si>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</si>
  <si>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</si>
  <si>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</si>
  <si>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</si>
  <si>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</si>
  <si>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</si>
  <si>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</si>
  <si>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</si>
  <si>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</si>
  <si>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</si>
  <si>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</si>
  <si>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</si>
  <si>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</si>
  <si>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</si>
  <si>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</si>
  <si>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</si>
  <si>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</si>
  <si>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</si>
  <si>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</si>
  <si>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</si>
  <si>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</si>
  <si>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</si>
  <si>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</si>
  <si>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</si>
  <si>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</si>
  <si>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</si>
  <si>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</si>
  <si>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</si>
  <si>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</si>
  <si>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</si>
  <si>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</si>
  <si>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</si>
  <si>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</si>
  <si>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</si>
  <si>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</si>
  <si>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</si>
  <si>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</si>
  <si>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</si>
  <si>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</si>
  <si>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</si>
  <si>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</si>
  <si>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</si>
  <si>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</si>
  <si>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</si>
  <si>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</si>
  <si>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</si>
  <si>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</si>
  <si>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</si>
  <si>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</si>
  <si>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</si>
  <si>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</si>
  <si>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</si>
  <si>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</si>
  <si>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</si>
  <si>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</si>
  <si>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</si>
  <si>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</si>
  <si>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</si>
  <si>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</si>
  <si>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</si>
  <si>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</si>
  <si>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</si>
  <si>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</si>
  <si>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</si>
  <si>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</si>
  <si>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</si>
  <si>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</si>
  <si>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</si>
  <si>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</si>
  <si>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</si>
  <si>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</si>
  <si>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</si>
  <si>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</si>
  <si>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</si>
  <si>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</si>
  <si>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</si>
  <si>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</si>
  <si>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</si>
  <si>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</si>
  <si>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</si>
  <si>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</si>
  <si>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</si>
  <si>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</si>
  <si>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</si>
  <si>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</si>
  <si>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</si>
  <si>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</si>
  <si>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</si>
  <si>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</si>
  <si>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</si>
  <si>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</si>
  <si>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</si>
  <si>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</si>
  <si>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</si>
  <si>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</si>
  <si>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</si>
  <si>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</si>
  <si>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</si>
  <si>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</si>
  <si>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</si>
  <si>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</si>
  <si>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</si>
  <si>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</si>
  <si>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</si>
  <si>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</si>
  <si>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</si>
  <si>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</si>
  <si>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</si>
  <si>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</si>
  <si>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</si>
  <si>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</si>
  <si>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</si>
  <si>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</si>
  <si>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</si>
  <si>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</si>
  <si>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</si>
  <si>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</si>
  <si>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</si>
  <si>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</si>
  <si>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</si>
  <si>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</si>
  <si>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</si>
  <si>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</si>
  <si>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</si>
  <si>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</si>
  <si>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</si>
  <si>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</si>
  <si>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</si>
  <si>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</si>
  <si>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</si>
  <si>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</si>
  <si>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</si>
  <si>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</si>
  <si>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</si>
  <si>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</si>
  <si>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</si>
  <si>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</si>
  <si>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</si>
  <si>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</si>
  <si>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</si>
  <si>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</si>
  <si>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</si>
  <si>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</si>
  <si>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</si>
  <si>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</si>
  <si>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</si>
  <si>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</si>
  <si>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</si>
  <si>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</si>
  <si>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</si>
  <si>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</si>
  <si>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</si>
  <si>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</si>
  <si>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</si>
  <si>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</si>
  <si>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</si>
  <si>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</si>
  <si>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</si>
  <si>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</si>
  <si>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</si>
  <si>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</si>
  <si>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</si>
  <si>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</si>
  <si>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</si>
  <si>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</si>
  <si>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</si>
  <si>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</si>
  <si>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</si>
  <si>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</si>
  <si>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</si>
  <si>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</si>
  <si>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</si>
  <si>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</si>
  <si>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</si>
  <si>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</si>
  <si>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</si>
  <si>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</si>
  <si>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</si>
  <si>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</si>
  <si>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</si>
  <si>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</si>
  <si>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</si>
  <si>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</si>
  <si>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</si>
  <si>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</si>
  <si>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</si>
  <si>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</si>
  <si>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</si>
  <si>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</si>
  <si>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</si>
  <si>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</si>
  <si>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</si>
  <si>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</si>
  <si>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</si>
  <si>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</si>
  <si>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</si>
  <si>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</si>
  <si>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</si>
  <si>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</si>
  <si>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</si>
  <si>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</si>
  <si>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</si>
  <si>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</si>
  <si>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</si>
  <si>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</si>
  <si>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</si>
  <si>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</si>
  <si>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</si>
  <si>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</si>
  <si>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</si>
  <si>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</si>
  <si>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</si>
  <si>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</si>
  <si>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</si>
  <si>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</si>
  <si>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</si>
  <si>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</si>
  <si>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</si>
  <si>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</si>
  <si>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</si>
  <si>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</si>
  <si>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</si>
  <si>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</si>
  <si>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</si>
  <si>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</si>
  <si>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</si>
  <si>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</si>
  <si>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</si>
  <si>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</si>
  <si>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</si>
  <si>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</si>
  <si>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</si>
  <si>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</si>
  <si>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</si>
  <si>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</si>
  <si>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</si>
  <si>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</si>
  <si>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</si>
  <si>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</si>
  <si>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</si>
  <si>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</si>
  <si>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</si>
  <si>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</si>
  <si>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</si>
  <si>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</si>
  <si>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</si>
  <si>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</si>
  <si>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</si>
  <si>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</si>
  <si>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</si>
  <si>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</si>
  <si>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</si>
  <si>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</si>
  <si>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</si>
  <si>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</si>
  <si>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</si>
  <si>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</si>
  <si>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</si>
  <si>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</si>
  <si>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</si>
  <si>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</si>
  <si>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</si>
  <si>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</si>
  <si>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</si>
  <si>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</si>
  <si>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</si>
  <si>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</si>
  <si>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</si>
  <si>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</si>
  <si>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</si>
  <si>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</si>
  <si>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</si>
  <si>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</si>
  <si>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</si>
  <si>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</si>
  <si>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</si>
  <si>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</si>
  <si>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</si>
  <si>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</si>
  <si>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</si>
  <si>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</si>
  <si>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</si>
  <si>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</si>
  <si>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</si>
  <si>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</si>
  <si>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</si>
  <si>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</si>
  <si>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</si>
  <si>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</si>
  <si>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</si>
  <si>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</si>
  <si>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</si>
  <si>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</si>
  <si>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</si>
  <si>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</si>
  <si>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</si>
  <si>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</si>
  <si>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</si>
  <si>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</si>
  <si>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</si>
  <si>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</si>
  <si>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</si>
  <si>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</si>
  <si>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</si>
  <si>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</si>
  <si>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</si>
  <si>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</si>
  <si>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</si>
  <si>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</si>
  <si>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</si>
  <si>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</si>
  <si>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</si>
  <si>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</si>
  <si>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</si>
  <si>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</si>
  <si>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</si>
  <si>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</si>
  <si>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</si>
  <si>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</si>
  <si>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</si>
  <si>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</si>
  <si>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</si>
  <si>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</si>
  <si>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</si>
  <si>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</si>
  <si>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</si>
  <si>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</si>
  <si>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</si>
  <si>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</si>
  <si>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</si>
  <si>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</si>
  <si>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</si>
  <si>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</si>
  <si>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</si>
  <si>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</si>
  <si>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</si>
  <si>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</si>
  <si>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</si>
  <si>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</si>
  <si>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</si>
  <si>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</si>
  <si>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</si>
  <si>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</si>
  <si>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</si>
  <si>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</si>
  <si>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</si>
  <si>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</si>
  <si>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</si>
  <si>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</si>
  <si>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</si>
  <si>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</si>
  <si>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</si>
  <si>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</si>
  <si>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</si>
  <si>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</si>
  <si>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</si>
  <si>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</si>
  <si>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</si>
  <si>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</si>
  <si>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</si>
  <si>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</si>
  <si>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</si>
  <si>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</si>
  <si>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</si>
  <si>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</si>
  <si>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</si>
  <si>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</si>
  <si>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</si>
  <si>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</si>
  <si>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</si>
  <si>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</si>
  <si>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</si>
  <si>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</si>
  <si>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</si>
  <si>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</si>
  <si>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</si>
  <si>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</si>
  <si>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</si>
  <si>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</si>
  <si>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</si>
  <si>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</si>
  <si>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</si>
  <si>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</si>
  <si>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</si>
  <si>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</si>
  <si>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</si>
  <si>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</si>
  <si>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</si>
  <si>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</si>
  <si>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</si>
  <si>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</si>
  <si>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</si>
  <si>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</si>
  <si>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</si>
  <si>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</si>
  <si>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</si>
  <si>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</si>
  <si>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</si>
  <si>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</si>
  <si>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</si>
  <si>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</si>
  <si>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</si>
  <si>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</si>
  <si>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</si>
  <si>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</si>
  <si>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</si>
  <si>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</si>
  <si>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</si>
  <si>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</si>
  <si>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</si>
  <si>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</si>
  <si>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</si>
  <si>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</si>
  <si>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</si>
  <si>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</si>
  <si>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</si>
  <si>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</si>
  <si>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</si>
  <si>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</si>
  <si>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</si>
  <si>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</si>
  <si>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</si>
  <si>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</si>
  <si>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</si>
  <si>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</si>
  <si>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</si>
  <si>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</si>
  <si>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</si>
  <si>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</si>
  <si>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</si>
  <si>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</si>
  <si>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</si>
  <si>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</si>
  <si>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</si>
  <si>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</si>
  <si>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</si>
  <si>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</si>
  <si>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</si>
  <si>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</si>
  <si>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</si>
  <si>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</si>
  <si>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</si>
  <si>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</si>
  <si>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</si>
  <si>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</si>
  <si>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</si>
  <si>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</si>
  <si>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</si>
  <si>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</si>
  <si>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</si>
  <si>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</si>
  <si>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</si>
  <si>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</si>
  <si>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</si>
  <si>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</si>
  <si>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</si>
  <si>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</si>
  <si>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</si>
  <si>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</si>
  <si>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</si>
  <si>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</si>
  <si>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</si>
  <si>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</si>
  <si>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</si>
  <si>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</si>
  <si>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</si>
  <si>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</si>
  <si>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</si>
  <si>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</si>
  <si>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</si>
  <si>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</si>
  <si>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</si>
  <si>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</si>
  <si>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</si>
  <si>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</si>
  <si>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</si>
  <si>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</si>
  <si>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</si>
  <si>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</si>
  <si>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</si>
  <si>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</si>
  <si>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</si>
  <si>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</si>
  <si>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</si>
  <si>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</si>
  <si>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</si>
  <si>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</si>
  <si>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</si>
  <si>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</si>
  <si>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</si>
  <si>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</si>
  <si>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</si>
  <si>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</si>
  <si>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</si>
  <si>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</si>
  <si>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</si>
  <si>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</si>
  <si>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</si>
  <si>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</si>
  <si>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</si>
  <si>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</si>
  <si>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</si>
  <si>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</si>
  <si>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</si>
  <si>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</si>
  <si>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</si>
  <si>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</si>
  <si>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</si>
  <si>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</si>
  <si>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</si>
  <si>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</si>
  <si>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</si>
  <si>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</si>
  <si>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</si>
  <si>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</si>
  <si>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</si>
  <si>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</si>
  <si>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</si>
  <si>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</si>
  <si>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</si>
  <si>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</si>
  <si>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</si>
  <si>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</si>
  <si>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</si>
  <si>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</si>
  <si>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</si>
  <si>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</si>
  <si>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</si>
  <si>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</si>
  <si>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</si>
  <si>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</si>
  <si>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</si>
  <si>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</si>
  <si>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</si>
  <si>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</si>
  <si>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</si>
  <si>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</si>
  <si>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</si>
  <si>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</si>
  <si>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</si>
  <si>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</si>
  <si>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</si>
  <si>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</si>
  <si>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</si>
  <si>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</si>
  <si>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</si>
  <si>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</si>
  <si>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</si>
  <si>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</si>
  <si>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</si>
  <si>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</si>
  <si>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</si>
  <si>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</si>
  <si>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</si>
  <si>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</si>
  <si>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</si>
  <si>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</si>
  <si>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</si>
  <si>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</si>
  <si>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</si>
  <si>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</si>
  <si>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</si>
  <si>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</si>
  <si>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</si>
  <si>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</si>
  <si>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</si>
  <si>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</si>
  <si>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</si>
  <si>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</si>
  <si>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</si>
  <si>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</si>
  <si>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</si>
  <si>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</si>
  <si>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</si>
  <si>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</si>
  <si>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</si>
  <si>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</si>
  <si>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</si>
  <si>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</si>
  <si>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</si>
  <si>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</si>
  <si>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</si>
  <si>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</si>
  <si>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</si>
  <si>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</si>
  <si>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</si>
  <si>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</si>
  <si>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</si>
  <si>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</si>
  <si>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</si>
  <si>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</si>
  <si>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</si>
  <si>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</si>
  <si>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</si>
  <si>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</si>
  <si>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</si>
  <si>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</si>
  <si>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</si>
  <si>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</si>
  <si>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</si>
  <si>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</si>
  <si>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</si>
  <si>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</si>
  <si>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</si>
  <si>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</si>
  <si>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</si>
  <si>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</si>
  <si>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</si>
  <si>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</si>
  <si>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</si>
  <si>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</si>
  <si>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</si>
  <si>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</si>
  <si>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</si>
  <si>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</si>
  <si>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</si>
  <si>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</si>
  <si>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</si>
  <si>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</si>
  <si>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</si>
  <si>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</si>
  <si>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</si>
  <si>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</si>
  <si>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</si>
  <si>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</si>
  <si>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</si>
  <si>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</si>
  <si>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</si>
  <si>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</si>
  <si>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</si>
  <si>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</si>
  <si>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</si>
  <si>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</si>
  <si>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</si>
  <si>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</si>
  <si>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</si>
  <si>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</si>
  <si>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</si>
  <si>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</si>
  <si>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</si>
  <si>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</si>
  <si>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</si>
  <si>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</si>
  <si>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</si>
  <si>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</si>
  <si>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</si>
  <si>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</si>
  <si>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</si>
  <si>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</si>
  <si>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</si>
  <si>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</si>
  <si>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</si>
  <si>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</si>
  <si>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</si>
  <si>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</si>
  <si>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</si>
  <si>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</si>
  <si>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</si>
  <si>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</si>
  <si>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</si>
  <si>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</si>
  <si>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</si>
  <si>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</si>
  <si>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</si>
  <si>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</si>
  <si>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</si>
  <si>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</si>
  <si>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</si>
  <si>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</si>
  <si>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</si>
  <si>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</si>
  <si>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</si>
  <si>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</si>
  <si>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</si>
  <si>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</si>
  <si>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</si>
  <si>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</si>
  <si>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</si>
  <si>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</si>
  <si>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</si>
  <si>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</si>
  <si>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</si>
  <si>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</si>
  <si>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</si>
  <si>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</si>
  <si>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</si>
  <si>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</si>
  <si>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</si>
  <si>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</si>
  <si>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</si>
  <si>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</si>
  <si>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</si>
  <si>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</si>
  <si>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</si>
  <si>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</si>
  <si>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</si>
  <si>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</si>
  <si>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</si>
  <si>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</si>
  <si>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</si>
  <si>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</si>
  <si>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</si>
  <si>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</si>
  <si>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</si>
  <si>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</si>
  <si>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</si>
  <si>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</si>
  <si>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</si>
  <si>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</si>
  <si>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</si>
  <si>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</si>
  <si>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</si>
  <si>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</si>
  <si>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</si>
  <si>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</si>
  <si>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</si>
  <si>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</si>
  <si>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</si>
  <si>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</si>
  <si>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</si>
  <si>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</si>
  <si>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</si>
  <si>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</si>
  <si>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</si>
  <si>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</si>
  <si>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</si>
  <si>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</si>
  <si>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</si>
  <si>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</si>
  <si>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</si>
  <si>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</si>
  <si>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</si>
  <si>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</si>
  <si>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</si>
  <si>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</si>
  <si>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</si>
  <si>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</si>
  <si>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</si>
  <si>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</si>
  <si>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</si>
  <si>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</si>
  <si>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</si>
  <si>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</si>
  <si>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</si>
  <si>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</si>
  <si>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</si>
  <si>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</si>
  <si>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</si>
  <si>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</si>
  <si>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</si>
  <si>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</si>
  <si>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</si>
  <si>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</si>
  <si>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</si>
  <si>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</si>
  <si>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</si>
  <si>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</si>
  <si>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</si>
  <si>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</si>
  <si>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</si>
  <si>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</si>
  <si>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</si>
  <si>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</si>
  <si>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</si>
  <si>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</si>
  <si>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</si>
  <si>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</si>
  <si>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</si>
  <si>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</si>
  <si>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</si>
  <si>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</si>
  <si>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</si>
  <si>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</si>
  <si>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</si>
  <si>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</si>
  <si>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</si>
  <si>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</si>
  <si>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</si>
  <si>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</si>
  <si>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</si>
  <si>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</si>
  <si>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</si>
  <si>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</si>
  <si>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</si>
  <si>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</si>
  <si>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</si>
  <si>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</si>
  <si>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</si>
  <si>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</si>
  <si>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</si>
  <si>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</si>
  <si>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</si>
  <si>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</si>
  <si>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</si>
  <si>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</si>
  <si>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</si>
  <si>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</si>
  <si>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</si>
  <si>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</si>
  <si>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</si>
  <si>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</si>
  <si>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</si>
  <si>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</si>
  <si>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</si>
  <si>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</si>
  <si>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</si>
  <si>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</si>
  <si>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</si>
  <si>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</si>
  <si>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</si>
  <si>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</si>
  <si>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</si>
  <si>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</si>
  <si>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</si>
  <si>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</si>
  <si>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</si>
  <si>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</si>
  <si>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</si>
  <si>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</si>
  <si>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</si>
  <si>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</si>
  <si>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</si>
  <si>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</si>
  <si>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</si>
  <si>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</si>
  <si>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</si>
  <si>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</si>
  <si>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</si>
  <si>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</si>
  <si>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</si>
  <si>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</si>
  <si>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</si>
  <si>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</si>
  <si>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</si>
  <si>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</si>
  <si>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</si>
  <si>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</si>
  <si>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</si>
  <si>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</si>
  <si>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</si>
  <si>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</si>
  <si>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</si>
  <si>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</si>
  <si>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</si>
  <si>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</si>
  <si>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</si>
  <si>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</si>
  <si>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</si>
  <si>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</si>
  <si>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</si>
  <si>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</si>
  <si>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</si>
  <si>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</si>
  <si>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</si>
  <si>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</si>
  <si>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</si>
  <si>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</si>
  <si>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</si>
  <si>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</si>
  <si>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</si>
  <si>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</si>
  <si>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</si>
  <si>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</si>
  <si>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</si>
  <si>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</si>
  <si>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</si>
  <si>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</si>
  <si>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</si>
  <si>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</si>
  <si>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</si>
  <si>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</si>
  <si>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</si>
  <si>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</si>
  <si>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</si>
  <si>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</si>
  <si>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</si>
  <si>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</si>
  <si>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</si>
  <si>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</si>
  <si>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</si>
  <si>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</si>
  <si>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</si>
  <si>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</si>
  <si>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</si>
  <si>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</si>
  <si>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</si>
  <si>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</si>
  <si>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</si>
  <si>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</si>
  <si>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</si>
  <si>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</si>
  <si>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</si>
  <si>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</si>
  <si>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</si>
  <si>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</si>
  <si>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</si>
  <si>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</si>
  <si>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</si>
  <si>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</si>
  <si>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</si>
  <si>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</si>
  <si>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</si>
  <si>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</si>
  <si>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</si>
  <si>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</si>
  <si>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</si>
  <si>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</si>
  <si>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</si>
  <si>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</si>
  <si>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</si>
  <si>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</si>
  <si>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</si>
  <si>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</si>
  <si>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</si>
  <si>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</si>
  <si>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</si>
  <si>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</si>
  <si>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</si>
  <si>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</si>
  <si>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</si>
  <si>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</si>
  <si>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</si>
  <si>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</si>
  <si>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</si>
  <si>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</si>
  <si>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</si>
  <si>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</si>
  <si>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</si>
  <si>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</si>
  <si>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</si>
  <si>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</si>
  <si>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</si>
  <si>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</si>
  <si>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</si>
  <si>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</si>
  <si>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</si>
  <si>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</si>
  <si>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</si>
  <si>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</si>
  <si>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</si>
  <si>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</si>
  <si>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</si>
  <si>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</si>
  <si>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</si>
  <si>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</si>
  <si>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</si>
  <si>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</si>
  <si>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</si>
  <si>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</si>
  <si>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</si>
  <si>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</si>
  <si>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</si>
  <si>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</si>
  <si>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</si>
  <si>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</si>
  <si>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</si>
  <si>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</si>
  <si>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</si>
  <si>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</si>
  <si>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</si>
  <si>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</si>
  <si>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</si>
  <si>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</si>
  <si>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</si>
  <si>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</si>
  <si>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</si>
  <si>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</si>
  <si>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</si>
  <si>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</si>
  <si>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</si>
  <si>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</si>
  <si>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</si>
  <si>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</si>
  <si>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</si>
  <si>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</si>
  <si>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</si>
  <si>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</si>
  <si>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</si>
  <si>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</si>
  <si>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</si>
  <si>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</si>
  <si>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</si>
  <si>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</si>
  <si>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</si>
  <si>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</si>
  <si>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</si>
  <si>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</si>
  <si>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</si>
  <si>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</si>
  <si>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</si>
  <si>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</si>
  <si>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</si>
  <si>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</si>
  <si>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</si>
  <si>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</si>
  <si>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</si>
  <si>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</si>
  <si>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</si>
  <si>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</si>
  <si>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</si>
  <si>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</si>
  <si>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</si>
  <si>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</si>
  <si>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</si>
  <si>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</si>
  <si>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</si>
  <si>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</si>
  <si>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</si>
  <si>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</si>
  <si>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</si>
  <si>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</si>
  <si>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</si>
  <si>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</si>
  <si>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</si>
  <si>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</si>
  <si>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</si>
  <si>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</si>
  <si>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</si>
  <si>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</si>
  <si>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</si>
  <si>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</si>
  <si>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</si>
  <si>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</si>
  <si>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</si>
  <si>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</si>
  <si>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</si>
  <si>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</si>
  <si>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</si>
  <si>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</si>
  <si>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</si>
  <si>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</si>
  <si>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</si>
  <si>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</si>
  <si>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</si>
  <si>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</si>
  <si>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</si>
  <si>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</si>
  <si>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</si>
  <si>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</si>
  <si>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</si>
  <si>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</si>
  <si>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</si>
  <si>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</si>
  <si>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</si>
  <si>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</si>
  <si>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</si>
  <si>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</si>
  <si>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</si>
  <si>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</si>
  <si>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</si>
  <si>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</si>
  <si>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</si>
  <si>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</si>
  <si>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</si>
  <si>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</si>
  <si>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</si>
  <si>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</si>
  <si>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</si>
  <si>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</si>
  <si>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</si>
  <si>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</si>
  <si>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</si>
  <si>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</si>
  <si>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</si>
  <si>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</si>
  <si>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</si>
  <si>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</si>
  <si>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</si>
  <si>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</si>
  <si>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</si>
  <si>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</si>
  <si>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</si>
  <si>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</si>
  <si>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</si>
  <si>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</si>
  <si>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</si>
  <si>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</si>
  <si>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</si>
  <si>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</si>
  <si>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</si>
  <si>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</si>
  <si>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</si>
  <si>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</si>
  <si>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</si>
  <si>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</si>
  <si>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</si>
  <si>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</si>
  <si>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</si>
  <si>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</si>
  <si>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</si>
  <si>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</si>
  <si>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</si>
  <si>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</si>
  <si>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</si>
  <si>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</si>
  <si>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</si>
  <si>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</si>
  <si>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</si>
  <si>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</si>
  <si>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</si>
  <si>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</si>
  <si>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</si>
  <si>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</si>
  <si>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</si>
  <si>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</si>
  <si>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</si>
  <si>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</si>
  <si>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</si>
  <si>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</si>
  <si>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</si>
  <si>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</si>
  <si>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</si>
  <si>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</si>
  <si>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</si>
  <si>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</si>
  <si>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</si>
  <si>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</si>
  <si>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</si>
  <si>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</si>
  <si>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</si>
  <si>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</si>
  <si>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</si>
  <si>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</si>
  <si>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</si>
  <si>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</si>
  <si>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</si>
  <si>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</si>
  <si>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</si>
  <si>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</si>
  <si>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</si>
  <si>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</si>
  <si>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</si>
  <si>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</si>
  <si>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</si>
  <si>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</si>
  <si>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</si>
  <si>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</si>
  <si>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</si>
  <si>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</si>
  <si>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</si>
  <si>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</si>
  <si>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</si>
  <si>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</si>
  <si>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</si>
  <si>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</si>
  <si>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</si>
  <si>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</si>
  <si>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</si>
  <si>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</si>
  <si>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</si>
  <si>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</si>
  <si>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</si>
  <si>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</si>
  <si>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</si>
  <si>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</si>
  <si>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</si>
  <si>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</si>
  <si>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</si>
  <si>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</si>
  <si>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</si>
  <si>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</si>
  <si>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</si>
  <si>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</si>
  <si>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</si>
  <si>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</si>
  <si>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</si>
  <si>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</si>
  <si>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</si>
  <si>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</si>
  <si>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</si>
  <si>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</si>
  <si>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</si>
  <si>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</si>
  <si>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</si>
  <si>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</si>
  <si>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</si>
  <si>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</si>
  <si>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</si>
  <si>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</si>
  <si>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</si>
  <si>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</si>
  <si>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</si>
  <si>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</si>
  <si>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</si>
  <si>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</si>
  <si>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</si>
  <si>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</si>
  <si>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</si>
  <si>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</si>
  <si>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</si>
  <si>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</si>
  <si>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</si>
  <si>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</si>
  <si>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</si>
  <si>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</si>
  <si>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</si>
  <si>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</si>
  <si>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</si>
  <si>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</si>
  <si>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</si>
  <si>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</si>
  <si>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</si>
  <si>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</si>
  <si>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</si>
  <si>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</si>
  <si>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</si>
  <si>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</si>
  <si>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</si>
  <si>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</si>
  <si>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</si>
  <si>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</si>
  <si>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</si>
  <si>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</si>
  <si>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</si>
  <si>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</si>
  <si>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</si>
  <si>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</si>
  <si>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</si>
  <si>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</si>
  <si>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</si>
  <si>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</si>
  <si>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</si>
  <si>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</si>
  <si>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</si>
  <si>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</si>
  <si>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</si>
  <si>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</si>
  <si>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</si>
  <si>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</si>
  <si>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</si>
  <si>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</si>
  <si>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</si>
  <si>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</si>
  <si>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</si>
  <si>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</si>
  <si>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</si>
  <si>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</si>
  <si>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</si>
  <si>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</si>
  <si>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</si>
  <si>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</si>
  <si>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</si>
  <si>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</si>
  <si>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</si>
  <si>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</si>
  <si>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</si>
  <si>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</si>
  <si>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</si>
  <si>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</si>
  <si>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</si>
  <si>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</si>
  <si>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</si>
  <si>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</si>
  <si>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</si>
  <si>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</si>
  <si>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</si>
  <si>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</si>
  <si>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</si>
  <si>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</si>
  <si>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</si>
  <si>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</si>
  <si>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</si>
  <si>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</si>
  <si>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</si>
  <si>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</si>
  <si>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</si>
  <si>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</si>
  <si>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</si>
  <si>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</si>
  <si>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</si>
  <si>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</si>
  <si>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</si>
  <si>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</si>
  <si>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</si>
  <si>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</si>
  <si>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</si>
  <si>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</si>
  <si>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</si>
  <si>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</si>
  <si>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</si>
  <si>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</si>
  <si>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</si>
  <si>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</si>
  <si>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</si>
  <si>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</si>
  <si>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</si>
  <si>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</si>
  <si>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</si>
  <si>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</si>
  <si>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</si>
  <si>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</si>
  <si>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</si>
  <si>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</si>
  <si>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</si>
  <si>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</si>
  <si>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</si>
  <si>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</si>
  <si>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</si>
  <si>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</si>
  <si>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</si>
  <si>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</si>
  <si>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</si>
  <si>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</si>
  <si>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</si>
  <si>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</si>
  <si>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</si>
  <si>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</si>
  <si>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</si>
  <si>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</si>
  <si>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</si>
  <si>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</si>
  <si>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</si>
  <si>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</si>
  <si>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</si>
  <si>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</si>
  <si>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</si>
  <si>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</si>
  <si>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</si>
  <si>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</si>
  <si>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</si>
  <si>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</si>
  <si>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</si>
  <si>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</si>
  <si>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</si>
  <si>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</si>
  <si>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</si>
  <si>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</si>
  <si>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</si>
  <si>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</si>
  <si>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</si>
  <si>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</si>
  <si>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</si>
  <si>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</si>
  <si>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</si>
  <si>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</si>
  <si>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</si>
  <si>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</si>
  <si>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</si>
  <si>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</si>
  <si>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</si>
  <si>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</si>
  <si>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</si>
  <si>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</si>
  <si>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</si>
  <si>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</si>
  <si>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</si>
  <si>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</si>
  <si>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</si>
  <si>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</si>
  <si>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</si>
  <si>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</si>
  <si>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</si>
  <si>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</si>
  <si>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</si>
  <si>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</si>
  <si>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</si>
  <si>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</si>
  <si>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</si>
  <si>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</si>
  <si>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</si>
  <si>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</si>
  <si>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</si>
  <si>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</si>
  <si>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</si>
  <si>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</si>
  <si>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</si>
  <si>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</si>
  <si>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</si>
  <si>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</si>
  <si>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</si>
  <si>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</si>
  <si>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</si>
  <si>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</si>
  <si>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</si>
  <si>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</si>
  <si>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</si>
  <si>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</si>
  <si>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</si>
  <si>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</si>
  <si>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</si>
  <si>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</si>
  <si>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</si>
  <si>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</si>
  <si>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</si>
  <si>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</si>
  <si>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</si>
  <si>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</si>
  <si>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</si>
  <si>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</si>
  <si>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</si>
  <si>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</si>
  <si>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</si>
  <si>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</si>
  <si>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</si>
  <si>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</si>
  <si>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</si>
  <si>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</si>
  <si>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</si>
  <si>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</si>
  <si>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</si>
  <si>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</si>
  <si>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</si>
  <si>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</si>
  <si>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</si>
  <si>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</si>
  <si>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</si>
  <si>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</si>
  <si>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</si>
  <si>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</si>
  <si>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</si>
  <si>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</si>
  <si>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</si>
  <si>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</si>
  <si>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</si>
  <si>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</si>
  <si>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</si>
  <si>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</si>
  <si>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</si>
  <si>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</si>
  <si>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</si>
  <si>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</si>
  <si>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</si>
  <si>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</si>
  <si>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</si>
  <si>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</si>
  <si>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</si>
  <si>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</si>
  <si>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</si>
  <si>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</si>
  <si>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</si>
  <si>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</si>
  <si>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</si>
  <si>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</si>
  <si>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</si>
  <si>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</si>
  <si>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</si>
  <si>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</si>
  <si>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</si>
  <si>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</si>
  <si>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</si>
  <si>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</si>
  <si>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</si>
  <si>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</si>
  <si>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</si>
  <si>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</si>
  <si>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</si>
  <si>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</si>
  <si>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</si>
  <si>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</si>
  <si>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</si>
  <si>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</si>
  <si>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</si>
  <si>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</si>
  <si>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</si>
  <si>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</si>
  <si>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</si>
  <si>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</si>
  <si>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</si>
  <si>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</si>
  <si>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</si>
  <si>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</si>
  <si>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</si>
  <si>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</si>
  <si>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</si>
  <si>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</si>
  <si>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</si>
  <si>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</si>
  <si>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</si>
  <si>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</si>
  <si>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</si>
  <si>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</si>
  <si>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</si>
  <si>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</si>
  <si>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</si>
  <si>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</si>
  <si>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</si>
  <si>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</si>
  <si>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</si>
  <si>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</si>
  <si>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</si>
  <si>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</si>
  <si>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</si>
  <si>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</si>
  <si>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</si>
  <si>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</si>
  <si>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</si>
  <si>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</si>
  <si>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</si>
  <si>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</si>
  <si>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</si>
  <si>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</si>
  <si>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</si>
  <si>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</si>
  <si>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</si>
  <si>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</si>
  <si>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</si>
  <si>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</si>
  <si>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</si>
  <si>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</si>
  <si>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</si>
  <si>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</si>
  <si>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</si>
  <si>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</si>
  <si>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</si>
  <si>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</si>
  <si>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</si>
  <si>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</si>
  <si>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</si>
  <si>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</si>
  <si>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</si>
  <si>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</si>
  <si>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</si>
  <si>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</si>
  <si>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</si>
  <si>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</si>
  <si>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</si>
  <si>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</si>
  <si>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</si>
  <si>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</si>
  <si>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</si>
  <si>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</si>
  <si>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</si>
  <si>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</si>
  <si>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</si>
  <si>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</si>
  <si>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</si>
  <si>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</si>
  <si>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</si>
  <si>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</si>
  <si>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</si>
  <si>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</si>
  <si>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</si>
  <si>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</si>
  <si>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</si>
  <si>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</si>
  <si>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</si>
  <si>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</si>
  <si>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</si>
  <si>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</si>
  <si>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</si>
  <si>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</si>
  <si>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</si>
  <si>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</si>
  <si>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</si>
  <si>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</si>
  <si>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</si>
  <si>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</si>
  <si>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</si>
  <si>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</si>
  <si>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</si>
  <si>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</si>
  <si>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</si>
  <si>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</si>
  <si>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</si>
  <si>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</si>
  <si>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</si>
  <si>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</si>
  <si>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</si>
  <si>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</si>
  <si>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</si>
  <si>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</si>
  <si>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</si>
  <si>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</si>
  <si>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</si>
  <si>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</si>
  <si>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</si>
  <si>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</si>
  <si>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</si>
  <si>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</si>
  <si>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</si>
  <si>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</si>
  <si>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</si>
  <si>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</si>
  <si>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</si>
  <si>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</si>
  <si>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</si>
  <si>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</si>
  <si>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</si>
  <si>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</si>
  <si>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</si>
  <si>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</si>
  <si>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</si>
  <si>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</si>
  <si>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</si>
  <si>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</si>
  <si>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</si>
  <si>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</si>
  <si>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</si>
  <si>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</si>
  <si>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</si>
  <si>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</si>
  <si>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</si>
  <si>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</si>
  <si>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</si>
  <si>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</si>
  <si>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</si>
  <si>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</si>
  <si>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</si>
  <si>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</si>
  <si>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</si>
  <si>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</si>
  <si>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</si>
  <si>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</si>
  <si>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</si>
  <si>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</si>
  <si>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</si>
  <si>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</si>
  <si>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</si>
  <si>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</si>
  <si>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</si>
  <si>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</si>
  <si>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</si>
  <si>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</si>
  <si>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</si>
  <si>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</si>
  <si>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</si>
  <si>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</si>
  <si>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</si>
  <si>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</si>
  <si>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</si>
  <si>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</si>
  <si>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</si>
  <si>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</si>
  <si>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</si>
  <si>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</si>
  <si>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</si>
  <si>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</si>
  <si>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</si>
  <si>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</si>
  <si>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</si>
  <si>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</si>
  <si>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</si>
  <si>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</si>
  <si>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</si>
  <si>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</si>
  <si>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</si>
  <si>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</si>
  <si>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</si>
  <si>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</si>
  <si>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</si>
  <si>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</si>
  <si>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</si>
  <si>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</si>
  <si>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</si>
  <si>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</si>
  <si>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</si>
  <si>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</si>
  <si>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</si>
  <si>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</si>
  <si>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</si>
  <si>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</si>
  <si>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</si>
  <si>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</si>
  <si>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</si>
  <si>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</si>
  <si>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</si>
  <si>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</si>
  <si>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</si>
  <si>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</si>
  <si>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</si>
  <si>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</si>
  <si>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</si>
  <si>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</si>
  <si>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</si>
  <si>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</si>
  <si>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</si>
  <si>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</si>
  <si>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</si>
  <si>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</si>
  <si>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</si>
  <si>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</si>
  <si>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</si>
  <si>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</si>
  <si>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</si>
  <si>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</si>
  <si>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</si>
  <si>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</si>
  <si>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</si>
  <si>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</si>
  <si>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</si>
  <si>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</si>
  <si>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</si>
  <si>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</si>
  <si>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</si>
  <si>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</si>
  <si>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</si>
  <si>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</si>
  <si>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</si>
  <si>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</si>
  <si>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</si>
  <si>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</si>
  <si>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</si>
  <si>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</si>
  <si>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</si>
  <si>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</si>
  <si>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</si>
  <si>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</si>
  <si>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</si>
  <si>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</si>
  <si>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</si>
  <si>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</si>
  <si>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</si>
  <si>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</si>
  <si>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</si>
  <si>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</si>
  <si>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</si>
  <si>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</si>
  <si>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</si>
  <si>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</si>
  <si>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</si>
  <si>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</si>
  <si>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</si>
  <si>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</si>
  <si>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</si>
  <si>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</si>
  <si>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</si>
  <si>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</si>
  <si>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</si>
  <si>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</si>
  <si>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</si>
  <si>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</si>
  <si>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</si>
  <si>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</si>
  <si>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</si>
  <si>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</si>
  <si>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</si>
  <si>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</si>
  <si>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</si>
  <si>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</si>
  <si>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</si>
  <si>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</si>
  <si>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</si>
  <si>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</si>
  <si>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</si>
  <si>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</si>
  <si>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</si>
  <si>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</si>
  <si>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</si>
  <si>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</si>
  <si>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</si>
  <si>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</si>
  <si>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</si>
  <si>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</si>
  <si>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</si>
  <si>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</si>
  <si>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</si>
  <si>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</si>
  <si>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</si>
  <si>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</si>
  <si>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</si>
  <si>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</si>
  <si>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</si>
  <si>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</si>
  <si>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</si>
  <si>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</si>
  <si>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</si>
  <si>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</si>
  <si>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</si>
  <si>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</si>
  <si>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</si>
  <si>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</si>
  <si>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</si>
  <si>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</si>
  <si>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</si>
  <si>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</si>
  <si>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</si>
  <si>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</si>
  <si>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</si>
  <si>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</si>
  <si>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</si>
  <si>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</si>
  <si>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</si>
  <si>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</si>
  <si>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</si>
  <si>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</si>
  <si>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</si>
  <si>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</si>
  <si>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</si>
  <si>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</si>
  <si>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</si>
  <si>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</si>
  <si>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</si>
  <si>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</si>
  <si>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</si>
  <si>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</si>
  <si>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</si>
  <si>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</si>
  <si>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</si>
  <si>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</si>
  <si>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</si>
  <si>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</si>
  <si>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</si>
  <si>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</si>
  <si>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</si>
  <si>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</si>
  <si>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</si>
  <si>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</si>
  <si>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</si>
  <si>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</si>
  <si>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</si>
  <si>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</si>
  <si>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</si>
  <si>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</si>
  <si>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</si>
  <si>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</si>
  <si>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</si>
  <si>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</si>
  <si>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</si>
  <si>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</si>
  <si>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</si>
  <si>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</si>
  <si>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</si>
  <si>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</si>
  <si>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</si>
  <si>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</si>
  <si>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</si>
  <si>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</si>
  <si>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</si>
  <si>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</si>
  <si>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</si>
  <si>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</si>
  <si>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</si>
  <si>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</si>
  <si>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</si>
  <si>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</si>
  <si>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</si>
  <si>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</si>
  <si>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</si>
  <si>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</si>
  <si>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</si>
  <si>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</si>
  <si>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</si>
  <si>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</si>
  <si>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</si>
  <si>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</si>
  <si>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</si>
  <si>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</si>
  <si>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</si>
  <si>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</si>
  <si>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</si>
  <si>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</si>
  <si>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</si>
  <si>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</si>
  <si>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</si>
  <si>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</si>
  <si>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</si>
  <si>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</si>
  <si>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</si>
  <si>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</si>
  <si>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</si>
  <si>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</si>
  <si>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</si>
  <si>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</si>
  <si>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</si>
  <si>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</si>
  <si>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</si>
  <si>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</si>
  <si>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</si>
  <si>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</si>
  <si>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</si>
  <si>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</si>
  <si>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</si>
  <si>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</si>
  <si>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</si>
  <si>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</si>
  <si>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</si>
  <si>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</si>
  <si>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</si>
  <si>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</si>
  <si>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</si>
  <si>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</si>
  <si>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</si>
  <si>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</si>
  <si>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</si>
  <si>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</si>
  <si>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</si>
  <si>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</si>
  <si>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</si>
  <si>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</si>
  <si>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</si>
  <si>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</si>
  <si>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</si>
  <si>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</si>
  <si>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</si>
  <si>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</si>
  <si>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</si>
  <si>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</si>
  <si>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</si>
  <si>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</si>
  <si>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</si>
  <si>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</si>
  <si>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</si>
  <si>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</si>
  <si>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</si>
  <si>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</si>
  <si>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</si>
  <si>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</si>
  <si>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</si>
  <si>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</si>
  <si>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</si>
  <si>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</si>
  <si>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</si>
  <si>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</si>
  <si>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</si>
  <si>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</si>
  <si>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</si>
  <si>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</si>
  <si>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</si>
  <si>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</si>
  <si>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</si>
  <si>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</si>
  <si>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</si>
  <si>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</si>
  <si>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</si>
  <si>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</si>
  <si>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</si>
  <si>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</si>
  <si>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</si>
  <si>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</si>
  <si>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</si>
  <si>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</si>
  <si>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</si>
  <si>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</si>
  <si>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</si>
  <si>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</si>
  <si>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</si>
  <si>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</si>
  <si>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</si>
  <si>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</si>
  <si>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</si>
  <si>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</si>
  <si>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</si>
  <si>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</si>
  <si>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</si>
  <si>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</si>
  <si>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</si>
  <si>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</si>
  <si>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</si>
  <si>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</si>
  <si>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</si>
  <si>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</si>
  <si>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</si>
  <si>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</si>
  <si>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</si>
  <si>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</si>
  <si>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</si>
  <si>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</si>
  <si>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</si>
  <si>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</si>
  <si>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</si>
  <si>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</si>
  <si>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</si>
  <si>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</si>
  <si>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</si>
  <si>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</si>
  <si>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</si>
  <si>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</si>
  <si>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</si>
  <si>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</si>
  <si>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</si>
  <si>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</si>
  <si>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</si>
  <si>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</si>
  <si>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</si>
  <si>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</si>
  <si>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</si>
  <si>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</si>
  <si>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</si>
  <si>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</si>
  <si>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</si>
  <si>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</si>
  <si>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</si>
  <si>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</si>
  <si>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</si>
  <si>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</si>
  <si>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</si>
  <si>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</si>
  <si>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</si>
  <si>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</si>
  <si>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</si>
  <si>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</si>
  <si>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</si>
  <si>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</si>
  <si>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</si>
  <si>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</si>
  <si>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</si>
  <si>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</si>
  <si>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</si>
  <si>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</si>
  <si>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</si>
  <si>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</si>
  <si>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</si>
  <si>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</si>
  <si>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</si>
  <si>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</si>
  <si>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</si>
  <si>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</si>
  <si>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</si>
  <si>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</si>
  <si>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</si>
  <si>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</si>
  <si>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</si>
  <si>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</si>
  <si>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</si>
  <si>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</si>
  <si>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</si>
  <si>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</si>
  <si>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</si>
  <si>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</si>
  <si>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</si>
  <si>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</si>
  <si>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</si>
  <si>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</si>
  <si>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</si>
  <si>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</si>
  <si>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</si>
  <si>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</si>
  <si>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</si>
  <si>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</si>
  <si>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</si>
  <si>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</si>
  <si>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</si>
  <si>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</si>
  <si>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</si>
  <si>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</si>
  <si>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</si>
  <si>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</si>
  <si>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</si>
  <si>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</si>
  <si>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</si>
  <si>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</si>
  <si>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</si>
  <si>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</si>
  <si>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</si>
  <si>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</si>
  <si>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</si>
  <si>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</si>
  <si>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</si>
  <si>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</si>
  <si>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</si>
  <si>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</si>
  <si>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</si>
  <si>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</si>
  <si>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</si>
  <si>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</si>
  <si>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</si>
  <si>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</si>
  <si>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</si>
  <si>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</si>
  <si>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</si>
  <si>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</si>
  <si>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</si>
  <si>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</si>
  <si>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</si>
  <si>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</si>
  <si>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</si>
  <si>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</si>
  <si>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</si>
  <si>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</si>
  <si>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</si>
  <si>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</si>
  <si>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</si>
  <si>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</si>
  <si>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</si>
  <si>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</si>
  <si>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</si>
  <si>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</si>
  <si>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</si>
  <si>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</si>
  <si>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</si>
  <si>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</si>
  <si>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</si>
  <si>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</si>
  <si>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</si>
  <si>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</si>
  <si>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</si>
  <si>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</si>
  <si>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</si>
  <si>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</si>
  <si>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</si>
  <si>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</si>
  <si>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</si>
  <si>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</si>
  <si>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</si>
  <si>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</si>
  <si>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</si>
  <si>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</si>
  <si>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</si>
  <si>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</si>
  <si>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</si>
  <si>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</si>
  <si>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</si>
  <si>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</si>
  <si>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</si>
  <si>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</si>
  <si>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</si>
  <si>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</si>
  <si>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</si>
  <si>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</si>
  <si>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</si>
  <si>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</si>
  <si>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</si>
  <si>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</si>
  <si>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</si>
  <si>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</si>
  <si>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</si>
  <si>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</si>
  <si>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</si>
  <si>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</si>
  <si>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</si>
  <si>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</si>
  <si>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</si>
  <si>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</si>
  <si>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</si>
  <si>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</si>
  <si>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</si>
  <si>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</si>
  <si>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</si>
  <si>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</si>
  <si>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</si>
  <si>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</si>
  <si>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</si>
  <si>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</si>
  <si>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</si>
  <si>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</si>
  <si>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</si>
  <si>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</si>
  <si>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</si>
  <si>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</si>
  <si>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</si>
  <si>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</si>
  <si>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</si>
  <si>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</si>
  <si>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</si>
  <si>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</si>
  <si>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</si>
  <si>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</si>
  <si>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</si>
  <si>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</si>
  <si>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</si>
  <si>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</si>
  <si>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</si>
  <si>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</si>
  <si>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</si>
  <si>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</si>
  <si>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</si>
  <si>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</si>
  <si>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</si>
  <si>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</si>
  <si>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</si>
  <si>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</si>
  <si>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</si>
  <si>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</si>
  <si>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</si>
  <si>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</si>
  <si>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</si>
  <si>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</si>
  <si>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</si>
  <si>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</si>
  <si>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</si>
  <si>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</si>
  <si>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</si>
  <si>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</si>
  <si>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</si>
  <si>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</si>
  <si>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</si>
  <si>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</si>
  <si>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</si>
  <si>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</si>
  <si>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</si>
  <si>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</si>
  <si>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</si>
  <si>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</si>
  <si>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</si>
  <si>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</si>
  <si>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</si>
  <si>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</si>
  <si>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</si>
  <si>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</si>
  <si>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</si>
  <si>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</si>
  <si>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</si>
  <si>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</si>
  <si>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</si>
  <si>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</si>
  <si>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</si>
  <si>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</si>
  <si>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</si>
  <si>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</si>
  <si>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</si>
  <si>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</si>
  <si>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</si>
  <si>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</si>
  <si>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</si>
  <si>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</si>
  <si>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</si>
  <si>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</si>
  <si>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</si>
  <si>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</si>
  <si>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</si>
  <si>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</si>
  <si>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</si>
  <si>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</si>
  <si>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</si>
  <si>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</si>
  <si>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</si>
  <si>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</si>
  <si>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</si>
  <si>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</si>
  <si>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</si>
  <si>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</si>
  <si>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</si>
  <si>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</si>
  <si>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</si>
  <si>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</si>
  <si>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</si>
  <si>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</si>
  <si>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</si>
  <si>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</si>
  <si>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</si>
  <si>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</si>
  <si>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</si>
  <si>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</si>
  <si>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</si>
  <si>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</si>
  <si>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</si>
  <si>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</si>
  <si>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</si>
  <si>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</si>
  <si>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</si>
  <si>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</si>
  <si>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</si>
  <si>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</si>
  <si>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</si>
  <si>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</si>
  <si>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</si>
  <si>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</si>
  <si>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</si>
  <si>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</si>
  <si>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</si>
  <si>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</si>
  <si>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</si>
  <si>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</si>
  <si>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</si>
  <si>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</si>
  <si>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</si>
  <si>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</si>
  <si>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</si>
  <si>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</si>
  <si>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</si>
  <si>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</si>
  <si>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</si>
  <si>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</si>
  <si>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</si>
  <si>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</si>
  <si>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</si>
  <si>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</si>
  <si>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</si>
  <si>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</si>
  <si>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</si>
  <si>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</si>
  <si>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</si>
  <si>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</si>
  <si>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</si>
  <si>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</si>
  <si>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</si>
  <si>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</si>
  <si>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</si>
  <si>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</si>
  <si>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</si>
  <si>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</si>
  <si>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</si>
  <si>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</si>
  <si>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</si>
  <si>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</si>
  <si>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</si>
  <si>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</si>
  <si>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</si>
  <si>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</si>
  <si>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</si>
  <si>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</si>
  <si>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</si>
  <si>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</si>
  <si>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</si>
  <si>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</si>
  <si>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</si>
  <si>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</si>
  <si>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</si>
  <si>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</si>
  <si>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</si>
  <si>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</si>
  <si>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</si>
  <si>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</si>
  <si>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</si>
  <si>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</si>
  <si>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</si>
  <si>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</si>
  <si>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</si>
  <si>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</si>
  <si>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</si>
  <si>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</si>
  <si>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</si>
  <si>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</si>
  <si>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</si>
  <si>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</si>
  <si>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</si>
  <si>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</si>
  <si>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</si>
  <si>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</si>
  <si>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</si>
  <si>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</si>
  <si>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</si>
  <si>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</si>
  <si>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</si>
  <si>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</si>
  <si>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</si>
  <si>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</si>
  <si>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</si>
  <si>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</si>
  <si>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</si>
  <si>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</si>
  <si>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</si>
  <si>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</si>
  <si>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</si>
  <si>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</si>
  <si>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</si>
  <si>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</si>
  <si>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</si>
  <si>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</si>
  <si>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</si>
  <si>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</si>
  <si>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</si>
  <si>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</si>
  <si>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</si>
  <si>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</si>
  <si>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</si>
  <si>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</si>
  <si>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</si>
  <si>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</si>
  <si>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</si>
  <si>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</si>
  <si>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</si>
  <si>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</si>
  <si>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</si>
  <si>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</si>
  <si>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</si>
  <si>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</si>
  <si>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</si>
  <si>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</si>
  <si>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</si>
  <si>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</si>
  <si>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</si>
  <si>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</si>
  <si>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</si>
  <si>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</si>
  <si>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</si>
  <si>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</si>
  <si>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</si>
  <si>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</si>
  <si>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</si>
  <si>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</si>
  <si>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</si>
  <si>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</si>
  <si>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</si>
  <si>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</si>
  <si>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</si>
  <si>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</si>
  <si>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</si>
  <si>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</si>
  <si>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</si>
  <si>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</si>
  <si>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</si>
  <si>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</si>
  <si>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</si>
  <si>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</si>
  <si>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</si>
  <si>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</si>
  <si>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</si>
  <si>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</si>
  <si>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</si>
  <si>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</si>
  <si>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</si>
  <si>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</si>
  <si>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</si>
  <si>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</si>
  <si>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</si>
  <si>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</si>
  <si>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</si>
  <si>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</si>
  <si>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</si>
  <si>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</si>
  <si>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</si>
  <si>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</si>
  <si>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</si>
  <si>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</si>
  <si>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</si>
  <si>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</si>
  <si>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</si>
  <si>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</si>
  <si>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</si>
  <si>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</si>
  <si>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</si>
  <si>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</si>
  <si>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</si>
  <si>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</si>
  <si>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</si>
  <si>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</si>
  <si>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</si>
  <si>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</si>
  <si>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</si>
  <si>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</si>
  <si>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</si>
  <si>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</si>
  <si>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</si>
  <si>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</si>
  <si>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</si>
  <si>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</si>
  <si>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</si>
  <si>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</si>
  <si>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</si>
  <si>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</si>
  <si>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</si>
  <si>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</si>
  <si>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</si>
  <si>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</si>
  <si>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</si>
  <si>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</si>
  <si>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</si>
  <si>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</si>
  <si>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</si>
  <si>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</si>
  <si>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</si>
  <si>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</si>
  <si>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</si>
  <si>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</si>
  <si>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</si>
  <si>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</si>
  <si>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</si>
  <si>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</si>
  <si>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</si>
  <si>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</si>
  <si>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</si>
  <si>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</si>
  <si>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</si>
  <si>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</si>
  <si>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</si>
  <si>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</si>
  <si>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</si>
  <si>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</si>
  <si>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</si>
  <si>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</si>
  <si>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</si>
  <si>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</si>
  <si>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</si>
  <si>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</si>
  <si>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</si>
  <si>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</si>
  <si>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</si>
  <si>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</si>
  <si>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</si>
  <si>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</si>
  <si>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</si>
  <si>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</si>
  <si>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</si>
  <si>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</si>
  <si>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</si>
  <si>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</si>
  <si>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</si>
  <si>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</si>
  <si>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</si>
  <si>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</si>
  <si>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</si>
  <si>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</si>
  <si>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</si>
  <si>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</si>
  <si>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</si>
  <si>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</si>
  <si>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</si>
  <si>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</si>
  <si>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</si>
  <si>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</si>
  <si>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</si>
  <si>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</si>
  <si>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</si>
  <si>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</si>
  <si>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</si>
  <si>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</si>
  <si>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</si>
  <si>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</si>
  <si>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</si>
  <si>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</si>
  <si>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</si>
  <si>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</si>
  <si>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</si>
  <si>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</si>
  <si>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</si>
  <si>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</si>
  <si>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</si>
  <si>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</si>
  <si>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</si>
  <si>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</si>
  <si>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</si>
  <si>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</si>
  <si>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</si>
  <si>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</si>
  <si>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</si>
  <si>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</si>
  <si>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</si>
  <si>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</si>
  <si>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</si>
  <si>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</si>
  <si>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</si>
  <si>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</si>
  <si>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</si>
  <si>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</si>
  <si>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</si>
  <si>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</si>
  <si>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</si>
  <si>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</si>
  <si>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</si>
  <si>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</si>
  <si>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</si>
  <si>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</si>
  <si>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</si>
  <si>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</si>
  <si>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</si>
  <si>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</si>
  <si>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</si>
  <si>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</si>
  <si>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</si>
  <si>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</si>
  <si>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</si>
  <si>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</si>
  <si>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</si>
  <si>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</si>
  <si>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</si>
  <si>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</si>
  <si>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</si>
  <si>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</si>
  <si>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</si>
  <si>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</si>
  <si>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</si>
  <si>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</si>
  <si>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</si>
  <si>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</si>
  <si>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</si>
  <si>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</si>
  <si>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</si>
  <si>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</si>
  <si>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</si>
  <si>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</si>
  <si>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</si>
  <si>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</si>
  <si>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</si>
  <si>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</si>
  <si>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</si>
  <si>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</si>
  <si>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</si>
  <si>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</si>
  <si>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</si>
  <si>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</si>
  <si>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</si>
  <si>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</si>
  <si>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</si>
  <si>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</si>
  <si>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</si>
  <si>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</si>
  <si>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</si>
  <si>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</si>
  <si>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</si>
  <si>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</si>
  <si>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</si>
  <si>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</si>
  <si>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</si>
  <si>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</si>
  <si>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</si>
  <si>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</si>
  <si>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</si>
  <si>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</si>
  <si>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</si>
  <si>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</si>
  <si>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</si>
  <si>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</si>
  <si>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</si>
  <si>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</si>
  <si>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</si>
  <si>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</si>
  <si>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</si>
  <si>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</si>
  <si>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</si>
  <si>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</si>
  <si>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</si>
  <si>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</si>
  <si>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</si>
  <si>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</si>
  <si>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</si>
  <si>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</si>
  <si>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</si>
  <si>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</si>
  <si>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</si>
  <si>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</si>
  <si>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</si>
  <si>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</si>
  <si>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</si>
  <si>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</si>
  <si>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</si>
  <si>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</si>
  <si>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</si>
  <si>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</si>
  <si>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</si>
  <si>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</si>
  <si>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</si>
  <si>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</si>
  <si>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</si>
  <si>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</si>
  <si>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</si>
  <si>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</si>
  <si>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</si>
  <si>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</si>
  <si>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</si>
  <si>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</si>
  <si>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</si>
  <si>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</si>
  <si>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</si>
  <si>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</si>
  <si>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</si>
  <si>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</si>
  <si>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</si>
  <si>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</si>
  <si>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</si>
  <si>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</si>
  <si>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</si>
  <si>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</si>
  <si>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</si>
  <si>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</si>
  <si>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</si>
  <si>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</si>
  <si>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</si>
  <si>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</si>
  <si>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</si>
  <si>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</si>
  <si>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</si>
  <si>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</si>
  <si>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</si>
  <si>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</si>
  <si>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</si>
  <si>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</si>
  <si>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</si>
  <si>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</si>
  <si>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</si>
  <si>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</si>
  <si>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</si>
  <si>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</si>
  <si>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</si>
  <si>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</si>
  <si>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</si>
  <si>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</si>
  <si>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</si>
  <si>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</si>
  <si>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</si>
  <si>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</si>
  <si>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</si>
  <si>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</si>
  <si>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</si>
  <si>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</si>
  <si>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</si>
  <si>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</si>
  <si>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</si>
  <si>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</si>
  <si>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</si>
  <si>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</si>
  <si>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</si>
  <si>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</si>
  <si>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</si>
  <si>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</si>
  <si>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</si>
  <si>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</si>
  <si>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</si>
  <si>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</si>
  <si>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</si>
  <si>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</si>
  <si>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</si>
  <si>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</si>
  <si>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</si>
  <si>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</si>
  <si>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</si>
  <si>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</si>
  <si>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</si>
  <si>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</si>
  <si>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</si>
  <si>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</si>
  <si>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</si>
  <si>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</si>
  <si>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</si>
  <si>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</si>
  <si>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</si>
  <si>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</si>
  <si>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</si>
  <si>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</si>
  <si>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</si>
  <si>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</si>
  <si>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</si>
  <si>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</si>
  <si>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</si>
  <si>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</si>
  <si>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</si>
  <si>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</si>
  <si>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</si>
  <si>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</si>
  <si>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</si>
  <si>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</si>
  <si>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</si>
  <si>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</si>
  <si>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</si>
  <si>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</si>
  <si>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</si>
  <si>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</si>
  <si>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</si>
  <si>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</si>
  <si>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</si>
  <si>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</si>
  <si>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</si>
  <si>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</si>
  <si>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</si>
  <si>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</si>
  <si>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</si>
  <si>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</si>
  <si>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</si>
  <si>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</si>
  <si>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</si>
  <si>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</si>
  <si>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</si>
  <si>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</si>
  <si>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</si>
  <si>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</si>
  <si>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</si>
  <si>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</si>
  <si>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</si>
  <si>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</si>
  <si>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</si>
  <si>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</si>
  <si>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</si>
  <si>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</si>
  <si>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</si>
  <si>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</si>
  <si>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</si>
  <si>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</si>
  <si>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</si>
  <si>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</si>
  <si>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</si>
  <si>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</si>
  <si>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</si>
  <si>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</si>
  <si>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</si>
  <si>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</si>
  <si>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</si>
  <si>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</si>
  <si>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</si>
  <si>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</si>
  <si>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</si>
  <si>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</si>
  <si>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</si>
  <si>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</si>
  <si>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</si>
  <si>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</si>
  <si>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</si>
  <si>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</si>
  <si>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</si>
  <si>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</si>
  <si>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</si>
  <si>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</si>
  <si>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</si>
  <si>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</si>
  <si>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</si>
  <si>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</si>
  <si>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</si>
  <si>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</si>
  <si>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</si>
  <si>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</si>
  <si>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</si>
  <si>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</si>
  <si>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</si>
  <si>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</si>
  <si>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</si>
  <si>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</si>
  <si>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</si>
  <si>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</si>
  <si>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</si>
  <si>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</si>
  <si>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</si>
  <si>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</si>
  <si>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</si>
  <si>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김영하</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</si>
  <si>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</si>
  <si>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</si>
  <si>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</si>
  <si>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</si>
  <si>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</si>
  <si>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</si>
  <si>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</si>
  <si>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</si>
  <si>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</si>
  <si>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</si>
  <si>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</si>
  <si>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</si>
  <si>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</si>
  <si>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</si>
  <si>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</si>
  <si>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</si>
  <si>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</si>
  <si>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</si>
  <si>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</si>
  <si>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</si>
  <si>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</si>
  <si>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</si>
  <si>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</si>
  <si>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</si>
  <si>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</si>
  <si>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</si>
  <si>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</si>
  <si>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</si>
  <si>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</si>
  <si>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</si>
  <si>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</si>
  <si>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</si>
  <si>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</si>
  <si>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</si>
  <si>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</si>
  <si>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</si>
  <si>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</si>
  <si>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</si>
  <si>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</si>
  <si>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</si>
  <si>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</si>
  <si>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</si>
  <si>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</si>
  <si>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</si>
  <si>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</si>
  <si>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</si>
  <si>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</si>
  <si>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</si>
  <si>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</si>
  <si>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</si>
  <si>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</si>
  <si>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</si>
  <si>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2023년11월13일 입사(12월4일부터 공수부여)</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</si>
  <si>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</si>
  <si>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</si>
  <si>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</si>
  <si>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</si>
  <si>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</si>
  <si>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</si>
  <si>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</si>
  <si>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</si>
  <si>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</si>
  <si>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</si>
  <si>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</si>
  <si>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</si>
  <si>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</si>
  <si>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</si>
  <si>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</si>
  <si>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</si>
  <si>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</si>
  <si>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</si>
  <si>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</si>
  <si>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</si>
  <si>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</si>
  <si>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</si>
  <si>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</si>
  <si>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</si>
  <si>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</si>
  <si>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</si>
  <si>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</si>
  <si>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</si>
  <si>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</si>
  <si>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</si>
  <si>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</si>
  <si>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</si>
  <si>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</si>
  <si>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</si>
  <si>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</si>
  <si>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</si>
  <si>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</si>
  <si>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</si>
  <si>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</si>
  <si>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</si>
  <si>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</si>
  <si>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</si>
  <si>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</si>
  <si>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</si>
  <si>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</si>
  <si>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</si>
  <si>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</si>
  <si>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</si>
  <si>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</si>
  <si>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</si>
  <si>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</si>
  <si>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</si>
  <si>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</si>
  <si>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</si>
  <si>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</si>
  <si>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</si>
  <si>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</si>
  <si>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</si>
  <si>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</si>
  <si>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</si>
  <si>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</si>
  <si>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</si>
  <si>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</si>
  <si>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</si>
  <si>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</si>
  <si>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</si>
  <si>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</si>
  <si>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</si>
  <si>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</si>
  <si>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</si>
  <si>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</si>
  <si>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</si>
  <si>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</si>
  <si>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</si>
  <si>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</si>
  <si>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</si>
  <si>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</si>
  <si>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</si>
  <si>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</si>
  <si>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</si>
  <si>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</si>
  <si>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</si>
  <si>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</si>
  <si>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</si>
  <si>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</si>
  <si>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</si>
  <si>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</si>
  <si>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</si>
  <si>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</si>
  <si>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</si>
  <si>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</si>
  <si>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</si>
  <si>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</si>
  <si>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</si>
  <si>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</si>
  <si>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</si>
  <si>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</si>
  <si>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</si>
  <si>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</si>
  <si>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</si>
  <si>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</si>
  <si>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</si>
  <si>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</si>
  <si>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</si>
  <si>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</si>
  <si>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</si>
  <si>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</si>
  <si>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</si>
  <si>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</si>
  <si>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</si>
  <si>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</si>
  <si>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</si>
  <si>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</si>
  <si>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</si>
  <si>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</si>
  <si>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</si>
  <si>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</si>
  <si>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</si>
  <si>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</si>
  <si>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</si>
  <si>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</si>
  <si>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</si>
  <si>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</si>
  <si>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</si>
  <si>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</si>
  <si>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</si>
  <si>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</si>
  <si>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</si>
  <si>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</si>
  <si>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</si>
  <si>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</si>
  <si>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</si>
  <si>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</si>
  <si>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</si>
  <si>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</si>
  <si>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</si>
  <si>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</si>
  <si>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</si>
  <si>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</si>
  <si>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</si>
  <si>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</si>
  <si>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</si>
  <si>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</si>
  <si>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</si>
  <si>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</si>
  <si>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</si>
  <si>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</si>
  <si>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</si>
  <si>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</si>
  <si>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</si>
  <si>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</si>
  <si>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</si>
  <si>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</si>
  <si>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</si>
  <si>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</si>
  <si>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</si>
  <si>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</si>
  <si>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</si>
  <si>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</si>
  <si>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</si>
  <si>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</si>
  <si>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</si>
  <si>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</si>
  <si>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</si>
  <si>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</si>
  <si>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</si>
  <si>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</si>
  <si>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</si>
  <si>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</si>
  <si>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</si>
  <si>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</si>
  <si>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</si>
  <si>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</si>
  <si>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</si>
  <si>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</si>
  <si>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</si>
  <si>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</si>
  <si>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</si>
  <si>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</si>
  <si>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</si>
  <si>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</si>
  <si>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</si>
  <si>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</si>
  <si>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</si>
  <si>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</si>
  <si>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</si>
  <si>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</si>
  <si>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</si>
  <si>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</si>
  <si>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</si>
  <si>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</si>
  <si>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</si>
  <si>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</si>
  <si>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</si>
  <si>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</si>
  <si>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</si>
  <si>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</si>
  <si>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</si>
  <si>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</si>
  <si>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</si>
  <si>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</si>
  <si>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</si>
  <si>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</si>
  <si>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</si>
  <si>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</si>
  <si>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</si>
  <si>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</si>
  <si>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</si>
  <si>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</si>
  <si>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</si>
  <si>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</si>
  <si>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</si>
  <si>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</si>
  <si>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</si>
  <si>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</si>
  <si>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</si>
  <si>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</si>
  <si>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</si>
  <si>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</si>
  <si>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</si>
  <si>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</si>
  <si>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</si>
  <si>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</si>
  <si>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</si>
  <si>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</si>
  <si>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</si>
  <si>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</si>
  <si>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</si>
  <si>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</si>
  <si>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</si>
  <si>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</si>
  <si>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</si>
  <si>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</si>
  <si>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</si>
  <si>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</si>
  <si>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</si>
  <si>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</si>
  <si>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</si>
  <si>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</si>
  <si>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</si>
  <si>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</si>
  <si>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</si>
  <si>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</si>
  <si>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</si>
  <si>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</si>
  <si>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</si>
  <si>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</si>
  <si>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</si>
  <si>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</si>
  <si>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</si>
  <si>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</si>
  <si>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</si>
  <si>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</si>
  <si>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</si>
  <si>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</si>
  <si>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</si>
  <si>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</si>
  <si>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</si>
  <si>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</si>
  <si>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</si>
  <si>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</si>
  <si>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</si>
  <si>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</si>
  <si>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</si>
  <si>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</si>
  <si>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</si>
  <si>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</si>
  <si>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</si>
  <si>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</si>
  <si>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</si>
  <si>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</si>
  <si>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</si>
  <si>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</si>
  <si>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</si>
  <si>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</si>
  <si>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</si>
  <si>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</si>
  <si>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</si>
  <si>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</si>
  <si>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</si>
  <si>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</si>
  <si>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</si>
  <si>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</si>
  <si>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</si>
  <si>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</si>
  <si>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</si>
  <si>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</si>
  <si>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</si>
  <si>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</si>
  <si>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</si>
  <si>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</si>
  <si>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</si>
  <si>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</si>
  <si>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</si>
  <si>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</si>
  <si>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</si>
  <si>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</si>
  <si>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</si>
  <si>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</si>
  <si>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</si>
  <si>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</si>
  <si>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</si>
  <si>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</si>
  <si>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</si>
  <si>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</si>
  <si>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</si>
  <si>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</si>
  <si>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</si>
  <si>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</si>
  <si>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</si>
  <si>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</si>
  <si>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</si>
  <si>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</si>
  <si>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</si>
  <si>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</si>
  <si>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</si>
  <si>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</si>
  <si>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</si>
  <si>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</si>
  <si>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</si>
  <si>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</si>
  <si>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</si>
  <si>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</si>
  <si>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</si>
  <si>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</si>
  <si>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</si>
  <si>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</si>
  <si>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</si>
  <si>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</si>
  <si>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</si>
  <si>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</si>
  <si>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</si>
  <si>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</si>
  <si>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</si>
  <si>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</si>
  <si>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</si>
  <si>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</si>
  <si>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</si>
  <si>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</si>
  <si>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</si>
  <si>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</si>
  <si>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</si>
  <si>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</si>
  <si>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</si>
  <si>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</si>
  <si>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</si>
  <si>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</si>
  <si>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</si>
  <si>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</si>
  <si>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</si>
  <si>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</si>
  <si>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</si>
  <si>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</si>
  <si>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</si>
  <si>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</si>
  <si>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</si>
  <si>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</si>
  <si>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</si>
  <si>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</si>
  <si>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</si>
  <si>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</si>
  <si>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</si>
  <si>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</si>
  <si>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</si>
  <si>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</si>
  <si>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</si>
  <si>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</si>
  <si>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</si>
  <si>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</si>
  <si>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</si>
  <si>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</si>
  <si>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</si>
  <si>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</si>
  <si>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</si>
  <si>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</si>
  <si>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</si>
  <si>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</si>
  <si>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</si>
  <si>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</si>
  <si>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</si>
  <si>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</si>
  <si>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</si>
  <si>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</si>
  <si>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</si>
  <si>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</si>
  <si>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</si>
  <si>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</si>
  <si>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</si>
  <si>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</si>
  <si>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</si>
  <si>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</si>
  <si>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</si>
  <si>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</si>
  <si>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</si>
  <si>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</si>
  <si>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</si>
  <si>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</si>
  <si>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</si>
  <si>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</si>
  <si>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</si>
  <si>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</si>
  <si>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</si>
  <si>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</si>
  <si>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</si>
  <si>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</si>
  <si>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</si>
  <si>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</si>
  <si>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</si>
  <si>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</si>
  <si>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</si>
  <si>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</si>
  <si>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</si>
  <si>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</si>
  <si>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</si>
  <si>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</si>
  <si>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</si>
  <si>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</si>
  <si>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</si>
  <si>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</si>
  <si>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</si>
  <si>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</si>
  <si>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</si>
  <si>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</si>
  <si>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</si>
  <si>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</si>
  <si>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</si>
  <si>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</si>
  <si>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</si>
  <si>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</si>
  <si>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</si>
  <si>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</si>
  <si>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</si>
  <si>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</si>
  <si>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</si>
  <si>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</si>
  <si>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</si>
  <si>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</si>
  <si>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</si>
  <si>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</si>
  <si>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</si>
  <si>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</si>
  <si>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</si>
  <si>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</si>
  <si>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</si>
  <si>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</si>
  <si>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</si>
  <si>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</si>
  <si>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</si>
  <si>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</si>
  <si>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</si>
  <si>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</si>
  <si>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</si>
  <si>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</si>
  <si>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</si>
  <si>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</si>
  <si>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</si>
  <si>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</si>
  <si>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</si>
  <si>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</si>
  <si>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</si>
  <si>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</si>
  <si>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</si>
  <si>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</si>
  <si>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</si>
  <si>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</si>
  <si>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</si>
  <si>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</si>
  <si>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</si>
  <si>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</si>
  <si>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</si>
  <si>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</si>
  <si>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</si>
  <si>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</si>
  <si>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</si>
  <si>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</si>
  <si>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</si>
  <si>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</si>
  <si>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</si>
  <si>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</si>
  <si>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</si>
  <si>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</si>
  <si>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</si>
  <si>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</si>
  <si>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</si>
  <si>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</si>
  <si>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</si>
  <si>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</si>
  <si>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</si>
  <si>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</si>
  <si>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</si>
  <si>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</si>
  <si>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</si>
  <si>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2024.09.30</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</si>
  <si>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</si>
  <si>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</si>
  <si>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</si>
  <si>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</si>
  <si>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</si>
  <si>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</si>
  <si>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</si>
  <si>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</si>
  <si>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</si>
  <si>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</si>
  <si>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</si>
  <si>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</si>
  <si>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</si>
  <si>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</si>
  <si>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</si>
  <si>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</si>
  <si>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</si>
  <si>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</si>
  <si>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</si>
  <si>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</si>
  <si>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</si>
  <si>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</si>
  <si>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</si>
  <si>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</si>
  <si>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</si>
  <si>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</si>
  <si>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</si>
  <si>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</si>
  <si>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</si>
  <si>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</si>
  <si>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</si>
  <si>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</si>
  <si>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</si>
  <si>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</si>
  <si>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</si>
  <si>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배터리솔루션즈(구,세기리텍)</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</si>
  <si>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</si>
  <si>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</si>
  <si>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</si>
  <si>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</si>
  <si>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</si>
  <si>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</si>
  <si>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</si>
  <si>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</si>
  <si>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</si>
  <si>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</si>
  <si>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</si>
  <si>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</si>
  <si>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</si>
  <si>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</si>
  <si>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</si>
  <si>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</si>
  <si>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</si>
  <si>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</si>
  <si>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</si>
  <si>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</si>
  <si>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</si>
  <si>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</si>
  <si>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</si>
  <si>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</si>
  <si>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</si>
  <si>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</si>
  <si>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</si>
  <si>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</si>
  <si>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</si>
  <si>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</si>
  <si>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</si>
  <si>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</si>
  <si>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</si>
  <si>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</si>
  <si>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</si>
  <si>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</si>
  <si>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</si>
  <si>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</si>
  <si>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</si>
  <si>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</si>
  <si>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</si>
  <si>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</si>
  <si>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</si>
  <si>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</si>
  <si>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</si>
  <si>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</si>
  <si>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</si>
  <si>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</si>
  <si>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</si>
  <si>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</si>
  <si>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</si>
  <si>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</si>
  <si>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</si>
  <si>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</si>
  <si>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</si>
  <si>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</si>
  <si>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</si>
  <si>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</si>
  <si>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</si>
  <si>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</si>
  <si>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</si>
  <si>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</si>
  <si>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</si>
  <si>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</si>
  <si>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</si>
  <si>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</si>
  <si>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</si>
  <si>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</si>
  <si>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</si>
  <si>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</si>
  <si>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</si>
  <si>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</si>
  <si>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</si>
  <si>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</si>
  <si>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</si>
  <si>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</si>
  <si>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</si>
  <si>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</si>
  <si>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</si>
  <si>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</si>
  <si>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</si>
  <si>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</si>
  <si>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</si>
  <si>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</si>
  <si>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</si>
  <si>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</si>
  <si>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</si>
  <si>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</si>
  <si>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</si>
  <si>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</si>
  <si>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</si>
  <si>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</si>
  <si>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</si>
  <si>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</si>
  <si>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</si>
  <si>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</si>
  <si>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</si>
  <si>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</si>
  <si>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</si>
  <si>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</si>
  <si>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</si>
  <si>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</si>
  <si>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</si>
  <si>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</si>
  <si>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</si>
  <si>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</si>
  <si>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</si>
  <si>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</si>
  <si>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</si>
  <si>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</si>
  <si>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</si>
  <si>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</si>
  <si>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</si>
  <si>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</si>
  <si>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</si>
  <si>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</si>
  <si>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</si>
  <si>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</si>
  <si>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</si>
  <si>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</si>
  <si>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</si>
  <si>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</si>
  <si>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</si>
  <si>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</si>
  <si>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</si>
  <si>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</si>
  <si>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</si>
  <si>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</si>
  <si>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</si>
  <si>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</si>
  <si>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</si>
  <si>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</si>
  <si>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</si>
  <si>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</si>
  <si>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</si>
  <si>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</si>
  <si>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</si>
  <si>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</si>
  <si>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</si>
  <si>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</si>
  <si>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</si>
  <si>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</si>
  <si>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</si>
  <si>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</si>
  <si>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</si>
  <si>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</si>
  <si>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</si>
  <si>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</si>
  <si>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</si>
  <si>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</si>
  <si>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</si>
  <si>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</si>
  <si>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</si>
  <si>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</si>
  <si>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</si>
  <si>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</si>
  <si>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</si>
  <si>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</si>
  <si>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</si>
  <si>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</si>
  <si>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</si>
  <si>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</si>
  <si>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</si>
  <si>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</si>
  <si>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</si>
  <si>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</si>
  <si>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</si>
  <si>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</si>
  <si>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</si>
  <si>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</si>
  <si>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</si>
  <si>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</si>
  <si>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</si>
  <si>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</si>
  <si>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</si>
  <si>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</si>
  <si>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</si>
  <si>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</si>
  <si>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</si>
  <si>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</si>
  <si>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</si>
  <si>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</si>
  <si>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</si>
  <si>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</si>
  <si>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</si>
  <si>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</si>
  <si>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</si>
  <si>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</si>
  <si>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</si>
  <si>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</si>
  <si>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</si>
  <si>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</si>
  <si>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</si>
  <si>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</si>
  <si>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</si>
  <si>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</si>
  <si>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</si>
  <si>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</si>
  <si>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</si>
  <si>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</si>
  <si>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</si>
  <si>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</si>
  <si>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</si>
  <si>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</si>
  <si>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</si>
  <si>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</si>
  <si>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</si>
  <si>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</si>
  <si>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</si>
  <si>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</si>
  <si>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</si>
  <si>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</si>
  <si>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</si>
  <si>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</si>
  <si>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</si>
  <si>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</si>
  <si>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</si>
  <si>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</si>
  <si>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</si>
  <si>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</si>
  <si>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</si>
  <si>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</si>
  <si>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</si>
  <si>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</si>
  <si>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</si>
  <si>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</si>
  <si>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</si>
  <si>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</si>
  <si>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</si>
  <si>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</si>
  <si>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</si>
  <si>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</si>
  <si>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</si>
  <si>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</si>
  <si>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</si>
  <si>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</si>
  <si>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</si>
  <si>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</si>
  <si>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</si>
  <si>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</si>
  <si>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</si>
  <si>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</si>
  <si>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</si>
  <si>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</si>
  <si>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</si>
  <si>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</si>
  <si>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</si>
  <si>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</si>
  <si>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</si>
  <si>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</si>
  <si>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</si>
  <si>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</si>
  <si>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</si>
  <si>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</si>
  <si>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</si>
  <si>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</si>
  <si>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</si>
  <si>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</si>
  <si>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</si>
  <si>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</si>
  <si>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</si>
  <si>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</si>
  <si>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</si>
  <si>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</si>
  <si>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</si>
  <si>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</si>
  <si>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</si>
  <si>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</si>
  <si>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</si>
  <si>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</si>
  <si>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</si>
  <si>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</si>
  <si>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</si>
  <si>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</si>
  <si>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</si>
  <si>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</si>
  <si>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</si>
  <si>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</si>
  <si>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</si>
  <si>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</si>
  <si>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</si>
  <si>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</si>
  <si>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</si>
  <si>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</si>
  <si>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</si>
  <si>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</si>
  <si>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</si>
  <si>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</si>
  <si>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</si>
  <si>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</si>
  <si>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</si>
  <si>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</si>
  <si>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</si>
  <si>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</si>
  <si>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</si>
  <si>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</si>
  <si>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2024.08.30</t>
    <phoneticPr fontId="3" type="noConversion"/>
  </si>
  <si>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</si>
  <si>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</si>
  <si>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</si>
  <si>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</si>
  <si>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</si>
  <si>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</si>
  <si>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</si>
  <si>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</si>
  <si>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</si>
  <si>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</si>
  <si>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</si>
  <si>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</si>
  <si>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</si>
  <si>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</si>
  <si>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</si>
  <si>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</si>
  <si>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</si>
  <si>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</si>
  <si>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</si>
  <si>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</si>
  <si>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</si>
  <si>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</si>
  <si>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</si>
  <si>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</si>
  <si>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</si>
  <si>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</si>
  <si>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</si>
  <si>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</si>
  <si>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</si>
  <si>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</si>
  <si>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</si>
  <si>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</si>
  <si>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</si>
  <si>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</si>
  <si>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</si>
  <si>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</si>
  <si>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</si>
  <si>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</si>
  <si>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</si>
  <si>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</si>
  <si>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</si>
  <si>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</si>
  <si>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</si>
  <si>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</si>
  <si>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</si>
  <si>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</si>
  <si>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</si>
  <si>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</si>
  <si>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</si>
  <si>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</si>
  <si>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</si>
  <si>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</si>
  <si>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</si>
  <si>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</si>
  <si>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</si>
  <si>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</si>
  <si>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</si>
  <si>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</si>
  <si>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</si>
  <si>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</si>
  <si>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</si>
  <si>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</si>
  <si>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</si>
  <si>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</si>
  <si>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</si>
  <si>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</si>
  <si>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</si>
  <si>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</si>
  <si>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</si>
  <si>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</si>
  <si>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</si>
  <si>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</si>
  <si>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</si>
  <si>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</si>
  <si>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</si>
  <si>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</si>
  <si>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</si>
  <si>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</si>
  <si>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</si>
  <si>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</si>
  <si>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</si>
  <si>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</si>
  <si>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</si>
  <si>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</si>
  <si>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</si>
  <si>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</si>
  <si>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</si>
  <si>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</si>
  <si>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</si>
  <si>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</si>
  <si>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</si>
  <si>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</si>
  <si>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</si>
  <si>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</si>
  <si>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</si>
  <si>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</si>
  <si>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</si>
  <si>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</si>
  <si>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</si>
  <si>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</si>
  <si>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</si>
  <si>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</si>
  <si>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</si>
  <si>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</si>
  <si>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</si>
  <si>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</si>
  <si>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</si>
  <si>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</si>
  <si>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</si>
  <si>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</si>
  <si>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</si>
  <si>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</si>
  <si>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</si>
  <si>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</si>
  <si>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</si>
  <si>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</si>
  <si>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</si>
  <si>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</si>
  <si>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</si>
  <si>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</si>
  <si>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</si>
  <si>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</si>
  <si>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</si>
  <si>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</si>
  <si>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</si>
  <si>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</si>
  <si>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</si>
  <si>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</si>
  <si>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</si>
  <si>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</si>
  <si>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</si>
  <si>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</si>
  <si>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</si>
  <si>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</si>
  <si>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</si>
  <si>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</si>
  <si>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</si>
  <si>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</si>
  <si>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</si>
  <si>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</si>
  <si>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</si>
  <si>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</si>
  <si>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</si>
  <si>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</si>
  <si>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</si>
  <si>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</si>
  <si>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</si>
  <si>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</si>
  <si>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</si>
  <si>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</si>
  <si>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</si>
  <si>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</si>
  <si>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</si>
  <si>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</si>
  <si>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</si>
  <si>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</si>
  <si>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</si>
  <si>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</si>
  <si>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</si>
  <si>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</si>
  <si>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</si>
  <si>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</si>
  <si>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</si>
  <si>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</si>
  <si>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</si>
  <si>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</si>
  <si>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</si>
  <si>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</si>
  <si>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</si>
  <si>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</si>
  <si>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</si>
  <si>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</si>
  <si>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</si>
  <si>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</si>
  <si>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</si>
  <si>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</si>
  <si>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</si>
  <si>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</si>
  <si>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</si>
  <si>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</si>
  <si>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</si>
  <si>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</si>
  <si>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</si>
  <si>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</si>
  <si>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</si>
  <si>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</si>
  <si>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</si>
  <si>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</si>
  <si>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</si>
  <si>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</si>
  <si>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</si>
  <si>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</si>
  <si>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</si>
  <si>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</si>
  <si>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</si>
  <si>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</si>
  <si>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</si>
  <si>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</si>
  <si>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</si>
  <si>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</si>
  <si>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</si>
  <si>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</si>
  <si>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</si>
  <si>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</si>
  <si>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</si>
  <si>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</si>
  <si>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</si>
  <si>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</si>
  <si>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</si>
  <si>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</si>
  <si>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</si>
  <si>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</si>
  <si>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</si>
  <si>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</si>
  <si>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</si>
  <si>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</si>
  <si>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</si>
  <si>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</si>
  <si>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</si>
  <si>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</si>
  <si>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</si>
  <si>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</si>
  <si>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</si>
  <si>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</si>
  <si>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</si>
  <si>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</si>
  <si>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</si>
  <si>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</si>
  <si>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</si>
  <si>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</si>
  <si>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</si>
  <si>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</si>
  <si>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</si>
  <si>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</si>
  <si>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</si>
  <si>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</si>
  <si>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</si>
  <si>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</si>
  <si>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</si>
  <si>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</si>
  <si>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</si>
  <si>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</si>
  <si>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</si>
  <si>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</si>
  <si>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</si>
  <si>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</si>
  <si>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</si>
  <si>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</si>
  <si>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</si>
  <si>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</si>
  <si>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</si>
  <si>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</si>
  <si>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</si>
  <si>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</si>
  <si>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</si>
  <si>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</si>
  <si>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</si>
  <si>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</si>
  <si>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</si>
  <si>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</si>
  <si>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</si>
  <si>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</si>
  <si>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</si>
  <si>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</si>
  <si>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</si>
  <si>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</si>
  <si>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</si>
  <si>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</si>
  <si>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</si>
  <si>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</si>
  <si>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</si>
  <si>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</si>
  <si>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</si>
  <si>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</si>
  <si>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</si>
  <si>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</si>
  <si>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</si>
  <si>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</si>
  <si>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</si>
  <si>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</si>
  <si>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</si>
  <si>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</si>
  <si>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</si>
  <si>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</si>
  <si>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</si>
  <si>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</si>
  <si>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</si>
  <si>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</si>
  <si>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</si>
  <si>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</si>
  <si>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</si>
  <si>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</si>
  <si>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</si>
  <si>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</si>
  <si>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</si>
  <si>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</si>
  <si>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</si>
  <si>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</si>
  <si>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</si>
  <si>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</si>
  <si>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</si>
  <si>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</si>
  <si>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</si>
  <si>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</si>
  <si>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</si>
  <si>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</si>
  <si>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</si>
  <si>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</si>
  <si>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</si>
  <si>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</si>
  <si>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</si>
  <si>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</si>
  <si>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</si>
  <si>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</si>
  <si>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</si>
  <si>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</si>
  <si>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</si>
  <si>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</si>
  <si>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</si>
  <si>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</si>
  <si>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</si>
  <si>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</si>
  <si>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</si>
  <si>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</si>
  <si>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</si>
  <si>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</si>
  <si>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</si>
  <si>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</si>
  <si>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</si>
  <si>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</si>
  <si>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</si>
  <si>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</si>
  <si>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</si>
  <si>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</si>
  <si>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</si>
  <si>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</si>
  <si>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</si>
  <si>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</si>
  <si>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</si>
  <si>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</si>
  <si>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</si>
  <si>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</si>
  <si>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</si>
  <si>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</si>
  <si>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</si>
  <si>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</si>
  <si>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</si>
  <si>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</si>
  <si>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</si>
  <si>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</si>
  <si>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</si>
  <si>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</si>
  <si>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</si>
  <si>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</si>
  <si>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</si>
  <si>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</si>
  <si>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</si>
  <si>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</si>
  <si>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</si>
  <si>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</si>
  <si>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</si>
  <si>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</si>
  <si>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</si>
  <si>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</si>
  <si>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</si>
  <si>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</si>
  <si>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</si>
  <si>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</si>
  <si>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</si>
  <si>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</si>
  <si>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</si>
  <si>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</si>
  <si>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</si>
  <si>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</si>
  <si>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</si>
  <si>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</si>
  <si>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</si>
  <si>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</si>
  <si>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</si>
  <si>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</si>
  <si>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</si>
  <si>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</si>
  <si>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</si>
  <si>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</si>
  <si>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</si>
  <si>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</si>
  <si>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</si>
  <si>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</si>
  <si>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</si>
  <si>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</si>
  <si>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</si>
  <si>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</si>
  <si>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</si>
  <si>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</si>
  <si>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</si>
  <si>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</si>
  <si>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</si>
  <si>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</si>
  <si>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</si>
  <si>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</si>
  <si>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</si>
  <si>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</si>
  <si>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</si>
  <si>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</si>
  <si>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</si>
  <si>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</si>
  <si>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</si>
  <si>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</si>
  <si>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</si>
  <si>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</si>
  <si>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</si>
  <si>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</si>
  <si>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</si>
  <si>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</si>
  <si>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</si>
  <si>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</si>
  <si>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</si>
  <si>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</si>
  <si>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</si>
  <si>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</si>
  <si>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</si>
  <si>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</si>
  <si>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</si>
  <si>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</si>
  <si>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</si>
  <si>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</si>
  <si>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</si>
  <si>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</si>
  <si>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</si>
  <si>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</si>
  <si>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</si>
  <si>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</si>
  <si>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</si>
  <si>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</si>
  <si>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</si>
  <si>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</si>
  <si>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</si>
  <si>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</si>
  <si>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</si>
  <si>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</si>
  <si>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</si>
  <si>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</si>
  <si>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</si>
  <si>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</si>
  <si>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</si>
  <si>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</si>
  <si>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</si>
  <si>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</si>
  <si>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</si>
  <si>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</si>
  <si>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</si>
  <si>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</si>
  <si>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</si>
  <si>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</si>
  <si>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</si>
  <si>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</si>
  <si>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</si>
  <si>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</si>
  <si>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</si>
  <si>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</si>
  <si>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</si>
  <si>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</si>
  <si>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</si>
  <si>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</si>
  <si>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</si>
  <si>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</si>
  <si>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</si>
  <si>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</si>
  <si>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</si>
  <si>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</si>
  <si>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</si>
  <si>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</si>
  <si>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</si>
  <si>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</si>
  <si>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</si>
  <si>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</si>
  <si>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</si>
  <si>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</si>
  <si>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</si>
  <si>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</si>
  <si>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</si>
  <si>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</si>
  <si>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</si>
  <si>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</si>
  <si>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</si>
  <si>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</si>
  <si>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</si>
  <si>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</si>
  <si>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</si>
  <si>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</si>
  <si>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</si>
  <si>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</si>
  <si>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</si>
  <si>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</si>
  <si>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</si>
  <si>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</si>
  <si>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</si>
  <si>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</si>
  <si>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</si>
  <si>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</si>
  <si>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</si>
  <si>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</si>
  <si>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</si>
  <si>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</si>
  <si>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</si>
  <si>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</si>
  <si>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</si>
  <si>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</si>
  <si>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</si>
  <si>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</si>
  <si>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</si>
  <si>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</si>
  <si>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</si>
  <si>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</si>
  <si>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</si>
  <si>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</si>
  <si>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</si>
  <si>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</si>
  <si>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</si>
  <si>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</si>
  <si>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</si>
  <si>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</si>
  <si>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</si>
  <si>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</si>
  <si>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</si>
  <si>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</si>
  <si>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</si>
  <si>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</si>
  <si>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</si>
  <si>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</si>
  <si>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</si>
  <si>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</si>
  <si>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</si>
  <si>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</si>
  <si>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</si>
  <si>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</si>
  <si>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</si>
  <si>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</si>
  <si>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</si>
  <si>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</si>
  <si>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</si>
  <si>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</si>
  <si>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</si>
  <si>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</si>
  <si>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</si>
  <si>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</si>
  <si>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</si>
  <si>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</si>
  <si>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</si>
  <si>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</si>
  <si>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</si>
  <si>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</si>
  <si>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</si>
  <si>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</si>
  <si>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</si>
  <si>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</si>
  <si>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</si>
  <si>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</si>
  <si>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</si>
  <si>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</si>
  <si>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</si>
  <si>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</si>
  <si>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</si>
  <si>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</si>
  <si>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</si>
  <si>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</si>
  <si>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</si>
  <si>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</si>
  <si>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</si>
  <si>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</si>
  <si>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</si>
  <si>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</si>
  <si>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</si>
  <si>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</si>
  <si>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</si>
  <si>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</si>
  <si>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</si>
  <si>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</si>
  <si>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</si>
  <si>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</si>
  <si>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</si>
  <si>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</si>
  <si>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</si>
  <si>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</si>
  <si>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</si>
  <si>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</si>
  <si>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</si>
  <si>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</si>
  <si>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</si>
  <si>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</si>
  <si>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</si>
  <si>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</si>
  <si>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</si>
  <si>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</si>
  <si>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</si>
  <si>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</si>
  <si>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</si>
  <si>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</si>
  <si>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</si>
  <si>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</si>
  <si>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</si>
  <si>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</si>
  <si>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</si>
  <si>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</si>
  <si>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</si>
  <si>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</si>
  <si>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</si>
  <si>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</si>
  <si>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</si>
  <si>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</si>
  <si>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</si>
  <si>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</si>
  <si>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</si>
  <si>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</si>
  <si>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</si>
  <si>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</si>
  <si>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</si>
  <si>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</si>
  <si>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</si>
  <si>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</si>
  <si>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</si>
  <si>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</si>
  <si>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</si>
  <si>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</si>
  <si>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</si>
  <si>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</si>
  <si>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</si>
  <si>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</si>
  <si>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</si>
  <si>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</si>
  <si>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</si>
  <si>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</si>
  <si>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</si>
  <si>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</si>
  <si>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</si>
  <si>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</si>
  <si>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</si>
  <si>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</si>
  <si>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</si>
  <si>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</si>
  <si>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</si>
  <si>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</si>
  <si>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</si>
  <si>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</si>
  <si>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</si>
  <si>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</si>
  <si>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</si>
  <si>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</si>
  <si>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</si>
  <si>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</si>
  <si>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</si>
  <si>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</si>
  <si>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</si>
  <si>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</si>
  <si>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</si>
  <si>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</si>
  <si>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</si>
  <si>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</si>
  <si>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</si>
  <si>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</si>
  <si>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</si>
  <si>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</si>
  <si>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</si>
  <si>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</si>
  <si>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</si>
  <si>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</si>
  <si>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</si>
  <si>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</si>
  <si>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</si>
  <si>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</si>
  <si>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</si>
  <si>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</si>
  <si>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</si>
  <si>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</si>
  <si>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DBManulife선순위담보대출일반사모투자신탁1호</t>
  </si>
  <si>
    <t>KBP2024090013</t>
  </si>
  <si>
    <t>K55216ED0464</t>
  </si>
  <si>
    <t>삼성BNPP유럽인프라대출일반사모투자신탁제1호</t>
  </si>
  <si>
    <t>KBP2024090014</t>
  </si>
  <si>
    <t>KRZ700219010</t>
  </si>
  <si>
    <t>KBP2021120006</t>
  </si>
  <si>
    <t>IR0400000011</t>
  </si>
  <si>
    <t>KBP2016060108</t>
  </si>
  <si>
    <t>KR5223572912</t>
  </si>
  <si>
    <t>KBP2016120109</t>
  </si>
  <si>
    <t>KR5233806383</t>
  </si>
  <si>
    <t>KRZ502418790</t>
  </si>
  <si>
    <t>KRZ502500900</t>
  </si>
  <si>
    <t>KRZ702451001</t>
  </si>
  <si>
    <t>한화유럽크레딧일반사모투자신탁18호</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</si>
  <si>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</si>
  <si>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</si>
  <si>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</si>
  <si>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</si>
  <si>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</si>
  <si>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</si>
  <si>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</si>
  <si>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</si>
  <si>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</si>
  <si>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</si>
  <si>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</si>
  <si>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</si>
  <si>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</si>
  <si>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</si>
  <si>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</si>
  <si>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</si>
  <si>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</si>
  <si>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</si>
  <si>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</si>
  <si>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</si>
  <si>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</si>
  <si>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</si>
  <si>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</si>
  <si>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</si>
  <si>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</si>
  <si>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</si>
  <si>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</si>
  <si>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</si>
  <si>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</si>
  <si>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</si>
  <si>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</si>
  <si>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</si>
  <si>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</si>
  <si>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</si>
  <si>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</si>
  <si>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</si>
  <si>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</si>
  <si>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</si>
  <si>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</si>
  <si>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</si>
  <si>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</si>
  <si>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</si>
  <si>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</si>
  <si>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</si>
  <si>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</si>
  <si>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</si>
  <si>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</si>
  <si>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</si>
  <si>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</si>
  <si>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</si>
  <si>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</si>
  <si>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</si>
  <si>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</si>
  <si>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</si>
  <si>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</si>
  <si>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</si>
  <si>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</si>
  <si>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</si>
  <si>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</si>
  <si>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</si>
  <si>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</si>
  <si>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</si>
  <si>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</si>
  <si>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</si>
  <si>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</si>
  <si>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</si>
  <si>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</si>
  <si>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</si>
  <si>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</si>
  <si>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</si>
  <si>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</si>
  <si>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</si>
  <si>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</si>
  <si>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</si>
  <si>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</si>
  <si>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</si>
  <si>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</si>
  <si>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</si>
  <si>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</si>
  <si>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</si>
  <si>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</si>
  <si>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</si>
  <si>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</si>
  <si>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</si>
  <si>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</si>
  <si>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</si>
  <si>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</si>
  <si>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</si>
  <si>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</si>
  <si>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</si>
  <si>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</si>
  <si>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</si>
  <si>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</si>
  <si>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</si>
  <si>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</si>
  <si>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</si>
  <si>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</si>
  <si>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</si>
  <si>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</si>
  <si>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</si>
  <si>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</si>
  <si>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</si>
  <si>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</si>
  <si>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</si>
  <si>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</si>
  <si>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</si>
  <si>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</si>
  <si>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</si>
  <si>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</si>
  <si>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</si>
  <si>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</si>
  <si>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</si>
  <si>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</si>
  <si>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</si>
  <si>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</si>
  <si>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</si>
  <si>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</si>
  <si>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</si>
  <si>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</si>
  <si>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</si>
  <si>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</si>
  <si>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</si>
  <si>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</si>
  <si>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</si>
  <si>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</si>
  <si>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</si>
  <si>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</si>
  <si>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</si>
  <si>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</si>
  <si>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</si>
  <si>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</si>
  <si>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</si>
  <si>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</si>
  <si>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</si>
  <si>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</si>
  <si>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</si>
  <si>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</si>
  <si>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</si>
  <si>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</si>
  <si>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</si>
  <si>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</si>
  <si>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</si>
  <si>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</si>
  <si>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</si>
  <si>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</si>
  <si>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</si>
  <si>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</si>
  <si>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</si>
  <si>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</si>
  <si>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</si>
  <si>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</si>
  <si>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</si>
  <si>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</si>
  <si>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</si>
  <si>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</si>
  <si>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</si>
  <si>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</si>
  <si>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</si>
  <si>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</si>
  <si>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</si>
  <si>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</si>
  <si>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</si>
  <si>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</si>
  <si>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</si>
  <si>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</si>
  <si>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</si>
  <si>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</si>
  <si>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</si>
  <si>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</si>
  <si>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</si>
  <si>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</si>
  <si>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</si>
  <si>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</si>
  <si>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</si>
  <si>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</si>
  <si>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</si>
  <si>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</si>
  <si>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</si>
  <si>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</si>
  <si>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</si>
  <si>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</si>
  <si>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</si>
  <si>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</si>
  <si>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</si>
  <si>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</si>
  <si>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</si>
  <si>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</si>
  <si>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</si>
  <si>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</si>
  <si>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</si>
  <si>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</si>
  <si>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</si>
  <si>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</si>
  <si>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</si>
  <si>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</si>
  <si>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</si>
  <si>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</si>
  <si>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</si>
  <si>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</si>
  <si>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</si>
  <si>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</si>
  <si>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</si>
  <si>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</si>
  <si>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</si>
  <si>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</si>
  <si>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</si>
  <si>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</si>
  <si>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</si>
  <si>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</si>
  <si>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</si>
  <si>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</si>
  <si>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</si>
  <si>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</si>
  <si>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</si>
  <si>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</si>
  <si>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</si>
  <si>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</si>
  <si>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</si>
  <si>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</si>
  <si>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</si>
  <si>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</si>
  <si>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</si>
  <si>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</si>
  <si>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</si>
  <si>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</si>
  <si>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</si>
  <si>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</si>
  <si>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</si>
  <si>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</si>
  <si>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</si>
  <si>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</si>
  <si>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</si>
  <si>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</si>
  <si>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</si>
  <si>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</si>
  <si>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</si>
  <si>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</si>
  <si>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</si>
  <si>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</si>
  <si>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</si>
  <si>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</si>
  <si>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</si>
  <si>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</si>
  <si>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</si>
  <si>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</si>
  <si>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</si>
  <si>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</si>
  <si>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</si>
  <si>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</si>
  <si>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</si>
  <si>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</si>
  <si>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</si>
  <si>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</si>
  <si>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</si>
  <si>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</si>
  <si>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</si>
  <si>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</si>
  <si>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</si>
  <si>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</si>
  <si>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</si>
  <si>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</si>
  <si>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</si>
  <si>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</si>
  <si>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</si>
  <si>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</si>
  <si>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</si>
  <si>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</si>
  <si>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</si>
  <si>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</si>
  <si>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</si>
  <si>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</si>
  <si>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</si>
  <si>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</si>
  <si>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</si>
  <si>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</si>
  <si>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</si>
  <si>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</si>
  <si>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</si>
  <si>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</si>
  <si>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</si>
  <si>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</si>
  <si>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</si>
  <si>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</si>
  <si>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</si>
  <si>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</si>
  <si>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</si>
  <si>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</si>
  <si>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</si>
  <si>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</si>
  <si>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</si>
  <si>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</si>
  <si>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</si>
  <si>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</si>
  <si>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</si>
  <si>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</si>
  <si>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</si>
  <si>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</si>
  <si>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</si>
  <si>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</si>
  <si>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</si>
  <si>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</si>
  <si>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</si>
  <si>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</si>
  <si>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</si>
  <si>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</si>
  <si>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</si>
  <si>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</si>
  <si>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</si>
  <si>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</si>
  <si>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</si>
  <si>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</si>
  <si>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</si>
  <si>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</si>
  <si>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</si>
  <si>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</si>
  <si>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</si>
  <si>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</si>
  <si>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</si>
  <si>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</si>
  <si>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</si>
  <si>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</si>
  <si>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</si>
  <si>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</si>
  <si>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알세온부동산블라인드펀드</t>
  </si>
  <si>
    <t>KBP2022060192</t>
  </si>
  <si>
    <t>K55228DP2786</t>
  </si>
  <si>
    <t>KBP2022090040</t>
  </si>
  <si>
    <t>K55383DV7507</t>
  </si>
  <si>
    <t>KBP2022090041</t>
  </si>
  <si>
    <t>K55383DV7515</t>
  </si>
  <si>
    <t>KBP2022090042</t>
  </si>
  <si>
    <t>K55223DV1363</t>
  </si>
  <si>
    <t>KBP2022090043</t>
  </si>
  <si>
    <t>K553E7DV4545</t>
  </si>
  <si>
    <t>KBP2022090044</t>
  </si>
  <si>
    <t>K55104DW6951</t>
  </si>
  <si>
    <t>알세온호주RDS일반사모투자신탁3호</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</si>
  <si>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</si>
  <si>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</si>
  <si>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</si>
  <si>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</si>
  <si>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</si>
  <si>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</si>
  <si>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</si>
  <si>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</si>
  <si>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</si>
  <si>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</si>
  <si>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</si>
  <si>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</si>
  <si>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</si>
  <si>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</si>
  <si>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</si>
  <si>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</si>
  <si>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</si>
  <si>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</si>
  <si>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</si>
  <si>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</si>
  <si>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</si>
  <si>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</si>
  <si>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</si>
  <si>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</si>
  <si>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</si>
  <si>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</si>
  <si>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</si>
  <si>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</si>
  <si>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</si>
  <si>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</si>
  <si>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</si>
  <si>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</si>
  <si>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</si>
  <si>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</si>
  <si>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</si>
  <si>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</si>
  <si>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</si>
  <si>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</si>
  <si>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</si>
  <si>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</si>
  <si>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</si>
  <si>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</si>
  <si>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</si>
  <si>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</si>
  <si>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</si>
  <si>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</si>
  <si>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</si>
  <si>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</si>
  <si>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</si>
  <si>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</si>
  <si>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</si>
  <si>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</si>
  <si>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</si>
  <si>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</si>
  <si>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</si>
  <si>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</si>
  <si>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</si>
  <si>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</si>
  <si>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</si>
  <si>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</si>
  <si>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</si>
  <si>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</si>
  <si>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</si>
  <si>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</si>
  <si>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</si>
  <si>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</si>
  <si>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</si>
  <si>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</si>
  <si>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</si>
  <si>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</si>
  <si>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</si>
  <si>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</si>
  <si>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파라타항공(구,플라이강원)</t>
  </si>
  <si>
    <t>화동인터네셔널그룹</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</si>
  <si>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</si>
  <si>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</si>
  <si>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</si>
  <si>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</si>
  <si>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</si>
  <si>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</si>
  <si>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</si>
  <si>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</si>
  <si>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</si>
  <si>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</si>
  <si>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</si>
  <si>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</si>
  <si>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</si>
  <si>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</si>
  <si>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</si>
  <si>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</si>
  <si>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</si>
  <si>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</si>
  <si>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</si>
  <si>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</si>
  <si>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</si>
  <si>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메가존클라우드</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</si>
  <si>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</si>
  <si>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</si>
  <si>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</si>
  <si>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</si>
  <si>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</si>
  <si>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</si>
  <si>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</si>
  <si>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</si>
  <si>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</si>
  <si>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</si>
  <si>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</si>
  <si>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</si>
  <si>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</si>
  <si>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</si>
  <si>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</si>
  <si>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</si>
  <si>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</si>
  <si>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</si>
  <si>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</si>
  <si>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</si>
  <si>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</si>
  <si>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</si>
  <si>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</si>
  <si>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</si>
  <si>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</si>
  <si>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</si>
  <si>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</si>
  <si>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</si>
  <si>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</si>
  <si>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</si>
  <si>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</si>
  <si>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</si>
  <si>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</si>
  <si>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</si>
  <si>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</si>
  <si>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</si>
  <si>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</si>
  <si>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</si>
  <si>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</si>
  <si>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</si>
  <si>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</si>
  <si>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</si>
  <si>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</si>
  <si>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</si>
  <si>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</si>
  <si>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</si>
  <si>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</si>
  <si>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</si>
  <si>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</si>
  <si>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</si>
  <si>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</si>
  <si>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</si>
  <si>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</si>
  <si>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</si>
  <si>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</si>
  <si>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</si>
  <si>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</si>
  <si>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</si>
  <si>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</si>
  <si>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</si>
  <si>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</si>
  <si>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</si>
  <si>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</si>
  <si>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</si>
  <si>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</si>
  <si>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</si>
  <si>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</si>
  <si>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</si>
  <si>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</si>
  <si>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</si>
  <si>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</si>
  <si>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</si>
  <si>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</si>
  <si>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</si>
  <si>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</si>
  <si>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</si>
  <si>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</si>
  <si>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</si>
  <si>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</si>
  <si>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</si>
  <si>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</si>
  <si>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</si>
  <si>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</si>
  <si>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</si>
  <si>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</si>
  <si>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</si>
  <si>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</si>
  <si>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</si>
  <si>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</si>
  <si>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</si>
  <si>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</si>
  <si>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</si>
  <si>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</si>
  <si>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</si>
  <si>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</si>
  <si>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</si>
  <si>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</si>
  <si>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</si>
  <si>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</si>
  <si>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</si>
  <si>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</si>
  <si>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</si>
  <si>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</si>
  <si>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</si>
  <si>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</si>
  <si>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</si>
  <si>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</si>
  <si>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</si>
  <si>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</si>
  <si>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</si>
  <si>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</si>
  <si>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</si>
  <si>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</si>
  <si>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</si>
  <si>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</si>
  <si>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</si>
  <si>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</si>
  <si>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</si>
  <si>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</si>
  <si>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</si>
  <si>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</si>
  <si>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</si>
  <si>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</si>
  <si>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</si>
  <si>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</si>
  <si>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</si>
  <si>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</si>
  <si>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</si>
  <si>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</si>
  <si>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</si>
  <si>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</si>
  <si>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</si>
  <si>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</si>
  <si>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</si>
  <si>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</si>
  <si>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</si>
  <si>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</si>
  <si>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</si>
  <si>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</si>
  <si>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</si>
  <si>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</si>
  <si>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</si>
  <si>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</si>
  <si>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</si>
  <si>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</si>
  <si>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</si>
  <si>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</si>
  <si>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</si>
  <si>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</si>
  <si>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</si>
  <si>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</si>
  <si>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</si>
  <si>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</si>
  <si>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</si>
  <si>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</si>
  <si>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</si>
  <si>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</si>
  <si>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</si>
  <si>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</si>
  <si>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</si>
  <si>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</si>
  <si>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</si>
  <si>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</si>
  <si>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</si>
  <si>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</si>
  <si>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</si>
  <si>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</si>
  <si>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</si>
  <si>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</si>
  <si>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</si>
  <si>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</si>
  <si>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</si>
  <si>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</si>
  <si>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</si>
  <si>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</si>
  <si>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</si>
  <si>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</si>
  <si>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</si>
  <si>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</si>
  <si>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</si>
  <si>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</si>
  <si>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</si>
  <si>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</si>
  <si>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</si>
  <si>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</si>
  <si>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</si>
  <si>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</si>
  <si>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</si>
  <si>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</si>
  <si>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</si>
  <si>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</si>
  <si>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</si>
  <si>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</si>
  <si>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</si>
  <si>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</si>
  <si>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</si>
  <si>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</si>
  <si>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</si>
  <si>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</si>
  <si>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</si>
  <si>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</si>
  <si>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</si>
  <si>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</si>
  <si>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</si>
  <si>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</si>
  <si>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</si>
  <si>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</si>
  <si>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</si>
  <si>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</si>
  <si>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</si>
  <si>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</si>
  <si>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</si>
  <si>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</si>
  <si>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</si>
  <si>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</si>
  <si>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</si>
  <si>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</si>
  <si>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</si>
  <si>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</si>
  <si>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</si>
  <si>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</si>
  <si>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</si>
  <si>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</si>
  <si>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</si>
  <si>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</si>
  <si>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</si>
  <si>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</si>
  <si>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</si>
  <si>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</si>
  <si>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</si>
  <si>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</si>
  <si>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</si>
  <si>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</si>
  <si>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</si>
  <si>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</si>
  <si>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</si>
  <si>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</si>
  <si>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</si>
  <si>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</si>
  <si>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</si>
  <si>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</si>
  <si>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</si>
  <si>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</si>
  <si>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</si>
  <si>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</si>
  <si>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</si>
  <si>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</si>
  <si>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</si>
  <si>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</si>
  <si>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</si>
  <si>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</si>
  <si>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</si>
  <si>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</si>
  <si>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</si>
  <si>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</si>
  <si>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</si>
  <si>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</si>
  <si>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</si>
  <si>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</si>
  <si>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</si>
  <si>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</si>
  <si>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</si>
  <si>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</si>
  <si>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</si>
  <si>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</si>
  <si>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</si>
  <si>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</si>
  <si>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</si>
  <si>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</si>
  <si>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</si>
  <si>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</si>
  <si>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</si>
  <si>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</si>
  <si>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</si>
  <si>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</si>
  <si>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</si>
  <si>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</si>
  <si>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</si>
  <si>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</si>
  <si>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</si>
  <si>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</si>
  <si>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</si>
  <si>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</si>
  <si>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</si>
  <si>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</si>
  <si>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</si>
  <si>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</si>
  <si>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</si>
  <si>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</si>
  <si>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</si>
  <si>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</si>
  <si>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</si>
  <si>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</si>
  <si>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</si>
  <si>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</si>
  <si>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</si>
  <si>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</si>
  <si>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</si>
  <si>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</si>
  <si>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</si>
  <si>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</si>
  <si>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</si>
  <si>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</si>
  <si>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</si>
  <si>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</si>
  <si>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</si>
  <si>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</si>
  <si>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</si>
  <si>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</si>
  <si>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</si>
  <si>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</si>
  <si>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</si>
  <si>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</si>
  <si>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</si>
  <si>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</si>
  <si>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</si>
  <si>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</si>
  <si>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</si>
  <si>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</si>
  <si>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</si>
  <si>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</si>
  <si>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</si>
  <si>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</si>
  <si>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</si>
  <si>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</si>
  <si>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</si>
  <si>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</si>
  <si>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</si>
  <si>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</si>
  <si>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</si>
  <si>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</si>
  <si>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</si>
  <si>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</si>
  <si>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</si>
  <si>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</si>
  <si>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</si>
  <si>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</si>
  <si>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</si>
  <si>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</si>
  <si>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</si>
  <si>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</si>
  <si>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</si>
  <si>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</si>
  <si>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</si>
  <si>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</si>
  <si>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</si>
  <si>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</si>
  <si>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</si>
  <si>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</si>
  <si>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</si>
  <si>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</si>
  <si>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</si>
  <si>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</si>
  <si>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</si>
  <si>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</si>
  <si>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</si>
  <si>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</si>
  <si>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</si>
  <si>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</si>
  <si>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</si>
  <si>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</si>
  <si>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</si>
  <si>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</si>
  <si>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</si>
  <si>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</si>
  <si>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</si>
  <si>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</si>
  <si>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</si>
  <si>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</si>
  <si>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</si>
  <si>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</si>
  <si>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</si>
  <si>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</si>
  <si>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</si>
  <si>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</si>
  <si>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</si>
  <si>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</si>
  <si>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</si>
  <si>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</si>
  <si>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</si>
  <si>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</si>
  <si>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</si>
  <si>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</si>
  <si>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</si>
  <si>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</si>
  <si>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</si>
  <si>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</si>
  <si>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</si>
  <si>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</si>
  <si>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</si>
  <si>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</si>
  <si>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</si>
  <si>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</si>
  <si>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</si>
  <si>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</si>
  <si>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</si>
  <si>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</si>
  <si>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</si>
  <si>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</si>
  <si>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</si>
  <si>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</si>
  <si>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</si>
  <si>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</si>
  <si>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</si>
  <si>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</si>
  <si>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</si>
  <si>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</si>
  <si>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</si>
  <si>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</si>
  <si>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</si>
  <si>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</si>
  <si>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</si>
  <si>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</si>
  <si>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</si>
  <si>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</si>
  <si>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</si>
  <si>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</si>
  <si>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</si>
  <si>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</si>
  <si>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</si>
  <si>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</si>
  <si>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</si>
  <si>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</si>
  <si>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</si>
  <si>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</si>
  <si>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</si>
  <si>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</si>
  <si>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</si>
  <si>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</si>
  <si>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</si>
  <si>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</si>
  <si>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</si>
  <si>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</si>
  <si>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</si>
  <si>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</si>
  <si>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</si>
  <si>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</si>
  <si>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</si>
  <si>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</si>
  <si>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</si>
  <si>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</si>
  <si>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</si>
  <si>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</si>
  <si>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</si>
  <si>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</si>
  <si>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</si>
  <si>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</si>
  <si>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</si>
  <si>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</si>
  <si>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</si>
  <si>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</si>
  <si>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</si>
  <si>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</si>
  <si>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</si>
  <si>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</si>
  <si>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</si>
  <si>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</si>
  <si>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</si>
  <si>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</si>
  <si>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</si>
  <si>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</si>
  <si>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</si>
  <si>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</si>
  <si>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</si>
  <si>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</si>
  <si>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</si>
  <si>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</si>
  <si>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</si>
  <si>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</si>
  <si>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</si>
  <si>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</si>
  <si>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</si>
  <si>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</si>
  <si>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</si>
  <si>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</si>
  <si>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</si>
  <si>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</si>
  <si>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</si>
  <si>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</si>
  <si>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</si>
  <si>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</si>
  <si>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</si>
  <si>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</si>
  <si>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</si>
  <si>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KCGI-ETIHAD-B777F일반사모특별자산투자신탁</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</si>
  <si>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</si>
  <si>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</si>
  <si>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</si>
  <si>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</si>
  <si>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</si>
  <si>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</si>
  <si>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</si>
  <si>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</si>
  <si>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</si>
  <si>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</si>
  <si>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</si>
  <si>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</si>
  <si>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</si>
  <si>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</si>
  <si>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</si>
  <si>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</si>
  <si>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</si>
  <si>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</si>
  <si>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</si>
  <si>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</si>
  <si>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</si>
  <si>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</si>
  <si>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</si>
  <si>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</si>
  <si>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</si>
  <si>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</si>
  <si>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</si>
  <si>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</si>
  <si>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</si>
  <si>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</si>
  <si>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</si>
  <si>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</si>
  <si>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</si>
  <si>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</si>
  <si>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</si>
  <si>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</si>
  <si>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</si>
  <si>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</si>
  <si>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</si>
  <si>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</si>
  <si>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</si>
  <si>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</si>
  <si>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</si>
  <si>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</si>
  <si>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</si>
  <si>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</si>
  <si>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</si>
  <si>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</si>
  <si>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</si>
  <si>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</si>
  <si>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</si>
  <si>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</si>
  <si>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</si>
  <si>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</si>
  <si>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</si>
  <si>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</si>
  <si>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</si>
  <si>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</si>
  <si>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</si>
  <si>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</si>
  <si>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</si>
  <si>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</si>
  <si>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</si>
  <si>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</si>
  <si>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</si>
  <si>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</si>
  <si>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</si>
  <si>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</si>
  <si>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</si>
  <si>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</si>
  <si>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</si>
  <si>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</si>
  <si>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</si>
  <si>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</si>
  <si>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</si>
  <si>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</si>
  <si>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</si>
  <si>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</si>
  <si>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</si>
  <si>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</si>
  <si>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</si>
  <si>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</si>
  <si>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</si>
  <si>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</si>
  <si>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</si>
  <si>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</si>
  <si>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</si>
  <si>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</si>
  <si>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</si>
  <si>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</si>
  <si>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</si>
  <si>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</si>
  <si>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</si>
  <si>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</si>
  <si>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</si>
  <si>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</si>
  <si>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</si>
  <si>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</si>
  <si>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</si>
  <si>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</si>
  <si>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</si>
  <si>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</si>
  <si>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</si>
  <si>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</si>
  <si>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</si>
  <si>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</si>
  <si>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</si>
  <si>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</si>
  <si>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</si>
  <si>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</si>
  <si>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</si>
  <si>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</si>
  <si>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</si>
  <si>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</si>
  <si>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</si>
  <si>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</si>
  <si>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</si>
  <si>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</si>
  <si>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</si>
  <si>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</si>
  <si>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</si>
  <si>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</si>
  <si>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</si>
  <si>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</si>
  <si>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</si>
  <si>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</si>
  <si>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</si>
  <si>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</si>
  <si>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</si>
  <si>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</si>
  <si>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</si>
  <si>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</si>
  <si>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</si>
  <si>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</si>
  <si>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</si>
  <si>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</si>
  <si>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</si>
  <si>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</si>
  <si>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</si>
  <si>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</si>
  <si>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</si>
  <si>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</si>
  <si>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</si>
  <si>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</si>
  <si>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</si>
  <si>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</si>
  <si>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</si>
  <si>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</si>
  <si>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</si>
  <si>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</si>
  <si>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</si>
  <si>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</si>
  <si>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</si>
  <si>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</si>
  <si>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</si>
  <si>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</si>
  <si>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</si>
  <si>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</si>
  <si>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</si>
  <si>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</si>
  <si>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</si>
  <si>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</si>
  <si>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</si>
  <si>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</si>
  <si>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</si>
  <si>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</si>
  <si>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</si>
  <si>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</si>
  <si>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</si>
  <si>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</si>
  <si>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</si>
  <si>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</si>
  <si>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</si>
  <si>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</si>
  <si>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</si>
  <si>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</si>
  <si>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</si>
  <si>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</si>
  <si>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</si>
  <si>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</si>
  <si>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</si>
  <si>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</si>
  <si>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</si>
  <si>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</si>
  <si>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</si>
  <si>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</si>
  <si>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</si>
  <si>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</si>
  <si>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</si>
  <si>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</si>
  <si>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</si>
  <si>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</si>
  <si>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</si>
  <si>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</si>
  <si>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</si>
  <si>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</si>
  <si>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</si>
  <si>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</si>
  <si>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</si>
  <si>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</si>
  <si>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</si>
  <si>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</si>
  <si>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</si>
  <si>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</si>
  <si>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</si>
  <si>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</si>
  <si>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</si>
  <si>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</si>
  <si>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</si>
  <si>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</si>
  <si>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</si>
  <si>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</si>
  <si>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</si>
  <si>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</si>
  <si>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</si>
  <si>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</si>
  <si>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</si>
  <si>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</si>
  <si>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</si>
  <si>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</si>
  <si>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</si>
  <si>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</si>
  <si>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</si>
  <si>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</si>
  <si>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</si>
  <si>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</si>
  <si>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</si>
  <si>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</si>
  <si>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</si>
  <si>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</si>
  <si>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</si>
  <si>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</si>
  <si>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</si>
  <si>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</si>
  <si>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</si>
  <si>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</si>
  <si>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</si>
  <si>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</si>
  <si>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</si>
  <si>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</si>
  <si>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</si>
  <si>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</si>
  <si>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</si>
  <si>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</si>
  <si>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</si>
  <si>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</si>
  <si>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</si>
  <si>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</si>
  <si>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</si>
  <si>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</si>
  <si>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</si>
  <si>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</si>
  <si>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</si>
  <si>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</si>
  <si>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</si>
  <si>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</si>
  <si>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</si>
  <si>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</si>
  <si>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</si>
  <si>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</si>
  <si>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</si>
  <si>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</si>
  <si>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</si>
  <si>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</si>
  <si>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</si>
  <si>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</si>
  <si>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</si>
  <si>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</si>
  <si>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</si>
  <si>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</si>
  <si>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</si>
  <si>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</si>
  <si>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</si>
  <si>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</si>
  <si>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</si>
  <si>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</si>
  <si>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</si>
  <si>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</si>
  <si>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</si>
  <si>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</si>
  <si>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</si>
  <si>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</si>
  <si>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</si>
  <si>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</si>
  <si>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</si>
  <si>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</si>
  <si>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</si>
  <si>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</si>
  <si>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</si>
  <si>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</si>
  <si>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</si>
  <si>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</si>
  <si>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</si>
  <si>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</si>
  <si>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</si>
  <si>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</si>
  <si>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</si>
  <si>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</si>
  <si>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</si>
  <si>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</si>
  <si>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</si>
  <si>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</si>
  <si>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</si>
  <si>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</si>
  <si>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</si>
  <si>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</si>
  <si>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</si>
  <si>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</si>
  <si>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</si>
  <si>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</si>
  <si>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</si>
  <si>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</si>
  <si>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</si>
  <si>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</si>
  <si>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</si>
  <si>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</si>
  <si>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</si>
  <si>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</si>
  <si>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</si>
  <si>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</si>
  <si>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</si>
  <si>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</si>
  <si>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</si>
  <si>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</si>
  <si>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</si>
  <si>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</si>
  <si>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</si>
  <si>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</si>
  <si>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</si>
  <si>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</si>
  <si>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</si>
  <si>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</si>
  <si>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</si>
  <si>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</si>
  <si>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</si>
  <si>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</si>
  <si>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</si>
  <si>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</si>
  <si>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</si>
  <si>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</si>
  <si>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</si>
  <si>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</si>
  <si>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</si>
  <si>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</si>
  <si>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</si>
  <si>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</si>
  <si>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</si>
  <si>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</si>
  <si>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</si>
  <si>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</si>
  <si>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</si>
  <si>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</si>
  <si>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</si>
  <si>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</si>
  <si>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</si>
  <si>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</si>
  <si>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</si>
  <si>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</si>
  <si>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</si>
  <si>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</si>
  <si>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</si>
  <si>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</si>
  <si>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</si>
  <si>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</si>
  <si>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</si>
  <si>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</si>
  <si>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</si>
  <si>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</si>
  <si>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</si>
  <si>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</si>
  <si>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</si>
  <si>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</si>
  <si>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</si>
  <si>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</si>
  <si>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</si>
  <si>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</si>
  <si>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</si>
  <si>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</si>
  <si>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</si>
  <si>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</si>
  <si>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</si>
  <si>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</si>
  <si>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</si>
  <si>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</si>
  <si>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</si>
  <si>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</si>
  <si>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</si>
  <si>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2024.12.31</t>
    <phoneticPr fontId="3" type="noConversion"/>
  </si>
  <si>
    <t>2026.06.30</t>
    <phoneticPr fontId="3" type="noConversion"/>
  </si>
  <si>
    <t>박태우선임</t>
    <phoneticPr fontId="3" type="noConversion"/>
  </si>
  <si>
    <t>02-6915-5390</t>
    <phoneticPr fontId="3" type="noConversion"/>
  </si>
  <si>
    <t>2024.08.31</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</si>
  <si>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</si>
  <si>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</si>
  <si>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</si>
  <si>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</si>
  <si>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</si>
  <si>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</si>
  <si>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</si>
  <si>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</si>
  <si>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</si>
  <si>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</si>
  <si>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</si>
  <si>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</si>
  <si>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</si>
  <si>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</si>
  <si>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</si>
  <si>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</si>
  <si>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</si>
  <si>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</si>
  <si>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</si>
  <si>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</si>
  <si>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</si>
  <si>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</si>
  <si>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</si>
  <si>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</si>
  <si>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삼성인프라전략일반사모투자신탁제2호</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</si>
  <si>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</si>
  <si>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</si>
  <si>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</si>
  <si>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</si>
  <si>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</si>
  <si>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</si>
  <si>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</si>
  <si>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</si>
  <si>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</si>
  <si>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</si>
  <si>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</si>
  <si>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</si>
  <si>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</si>
  <si>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</si>
  <si>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</si>
  <si>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</si>
  <si>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</si>
  <si>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</si>
  <si>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</si>
  <si>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</si>
  <si>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</si>
  <si>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</si>
  <si>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</si>
  <si>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</si>
  <si>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</si>
  <si>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</si>
  <si>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</si>
  <si>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</si>
  <si>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</si>
  <si>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</si>
  <si>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</si>
  <si>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</si>
  <si>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</si>
  <si>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</si>
  <si>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</si>
  <si>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</si>
  <si>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</si>
  <si>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</si>
  <si>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</si>
  <si>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</si>
  <si>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</si>
  <si>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</si>
  <si>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</si>
  <si>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</si>
  <si>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</si>
  <si>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</si>
  <si>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</si>
  <si>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</si>
  <si>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</si>
  <si>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</si>
  <si>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</si>
  <si>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</si>
  <si>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</si>
  <si>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</si>
  <si>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</si>
  <si>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</si>
  <si>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</si>
  <si>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</si>
  <si>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</si>
  <si>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</si>
  <si>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</si>
  <si>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</si>
  <si>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</si>
  <si>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</si>
  <si>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</si>
  <si>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</si>
  <si>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</si>
  <si>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</si>
  <si>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</si>
  <si>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</si>
  <si>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</si>
  <si>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</si>
  <si>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</si>
  <si>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</si>
  <si>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</si>
  <si>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</si>
  <si>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</si>
  <si>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</si>
  <si>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</si>
  <si>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</si>
  <si>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</si>
  <si>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</si>
  <si>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</si>
  <si>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</si>
  <si>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</si>
  <si>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</si>
  <si>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</si>
  <si>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</si>
  <si>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</si>
  <si>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</si>
  <si>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</si>
  <si>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</si>
  <si>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</si>
  <si>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</si>
  <si>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</si>
  <si>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</si>
  <si>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</si>
  <si>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</si>
  <si>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</si>
  <si>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</si>
  <si>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</si>
  <si>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</si>
  <si>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</si>
  <si>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</si>
  <si>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</si>
  <si>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</si>
  <si>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</si>
  <si>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</si>
  <si>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</si>
  <si>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</si>
  <si>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</si>
  <si>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</si>
  <si>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</si>
  <si>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</si>
  <si>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</si>
  <si>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</si>
  <si>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</si>
  <si>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</si>
  <si>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</si>
  <si>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</si>
  <si>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</si>
  <si>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</si>
  <si>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</si>
  <si>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</si>
  <si>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</si>
  <si>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</si>
  <si>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</si>
  <si>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</si>
  <si>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</si>
  <si>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</si>
  <si>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</si>
  <si>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</si>
  <si>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</si>
  <si>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</si>
  <si>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</si>
  <si>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</si>
  <si>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</si>
  <si>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</si>
  <si>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</si>
  <si>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</si>
  <si>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</si>
  <si>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</si>
  <si>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</si>
  <si>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</si>
  <si>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</si>
  <si>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</si>
  <si>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</si>
  <si>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</si>
  <si>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</si>
  <si>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</si>
  <si>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</si>
  <si>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</si>
  <si>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</si>
  <si>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</si>
  <si>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</si>
  <si>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</si>
  <si>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</si>
  <si>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</si>
  <si>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</si>
  <si>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</si>
  <si>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</si>
  <si>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</si>
  <si>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</si>
  <si>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</si>
  <si>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</si>
  <si>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</si>
  <si>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</si>
  <si>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</si>
  <si>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</si>
  <si>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</si>
  <si>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</si>
  <si>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</si>
  <si>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</si>
  <si>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</si>
  <si>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</si>
  <si>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</si>
  <si>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</si>
  <si>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</si>
  <si>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</si>
  <si>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</si>
  <si>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</si>
  <si>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</si>
  <si>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</si>
  <si>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</si>
  <si>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</si>
  <si>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</si>
  <si>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</si>
  <si>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</si>
  <si>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</si>
  <si>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</si>
  <si>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</si>
  <si>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</si>
  <si>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</si>
  <si>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무무즈(구,씨엠아이파트너스)</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</si>
  <si>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</si>
  <si>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</si>
  <si>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</si>
  <si>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</si>
  <si>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</si>
  <si>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</si>
  <si>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</si>
  <si>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</si>
  <si>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</si>
  <si>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2024.09.30</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</si>
  <si>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</si>
  <si>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</si>
  <si>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</si>
  <si>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</si>
  <si>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</si>
  <si>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</si>
  <si>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</si>
  <si>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</si>
  <si>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</si>
  <si>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</si>
  <si>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</si>
  <si>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</si>
  <si>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</si>
  <si>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</si>
  <si>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</si>
  <si>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</si>
  <si>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</si>
  <si>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2024.09.30</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</si>
  <si>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</si>
  <si>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</si>
  <si>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</si>
  <si>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</si>
  <si>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</si>
  <si>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</si>
  <si>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</si>
  <si>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</si>
  <si>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</si>
  <si>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</si>
  <si>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</si>
  <si>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</si>
  <si>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</si>
  <si>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</si>
  <si>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</si>
  <si>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</si>
  <si>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</si>
  <si>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</si>
  <si>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</si>
  <si>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</si>
  <si>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</si>
  <si>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</si>
  <si>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</si>
  <si>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</si>
  <si>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</si>
  <si>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</si>
  <si>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</si>
  <si>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</si>
  <si>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</si>
  <si>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</si>
  <si>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</si>
  <si>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</si>
  <si>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</si>
  <si>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</si>
  <si>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</si>
  <si>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</si>
  <si>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</si>
  <si>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</si>
  <si>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</si>
  <si>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</si>
  <si>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</si>
  <si>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</si>
  <si>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</si>
  <si>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</si>
  <si>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</si>
  <si>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</si>
  <si>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</si>
  <si>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</si>
  <si>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</si>
  <si>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</si>
  <si>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</si>
  <si>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</si>
  <si>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</si>
  <si>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</si>
  <si>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</si>
  <si>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</si>
  <si>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</si>
  <si>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</si>
  <si>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</si>
  <si>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</si>
  <si>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</si>
  <si>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</si>
  <si>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</si>
  <si>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</si>
  <si>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</si>
  <si>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</si>
  <si>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</si>
  <si>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</si>
  <si>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</si>
  <si>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</si>
  <si>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</si>
  <si>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</si>
  <si>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</si>
  <si>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</si>
  <si>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</si>
  <si>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</si>
  <si>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</si>
  <si>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</si>
  <si>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</si>
  <si>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</si>
  <si>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</si>
  <si>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</si>
  <si>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</si>
  <si>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</si>
  <si>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</si>
  <si>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</si>
  <si>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</si>
  <si>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</si>
  <si>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</si>
  <si>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</si>
  <si>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</si>
  <si>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</si>
  <si>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</si>
  <si>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</si>
  <si>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</si>
  <si>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</si>
  <si>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</si>
  <si>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</si>
  <si>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</si>
  <si>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</si>
  <si>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</si>
  <si>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</si>
  <si>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</si>
  <si>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</si>
  <si>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</si>
  <si>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</si>
  <si>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</si>
  <si>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</si>
  <si>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</si>
  <si>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</si>
  <si>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</si>
  <si>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</si>
  <si>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</si>
  <si>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</si>
  <si>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</si>
  <si>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</si>
  <si>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</si>
  <si>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</si>
  <si>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</si>
  <si>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</si>
  <si>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</si>
  <si>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</si>
  <si>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</si>
  <si>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</si>
  <si>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</si>
  <si>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</si>
  <si>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</si>
  <si>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</si>
  <si>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</si>
  <si>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</si>
  <si>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</si>
  <si>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</si>
  <si>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</si>
  <si>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</si>
  <si>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</si>
  <si>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</si>
  <si>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</si>
  <si>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</si>
  <si>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</si>
  <si>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</si>
  <si>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</si>
  <si>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</si>
  <si>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</si>
  <si>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</si>
  <si>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</si>
  <si>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</si>
  <si>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</si>
  <si>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</si>
  <si>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</si>
  <si>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</si>
  <si>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</si>
  <si>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</si>
  <si>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</si>
  <si>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</si>
  <si>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</si>
  <si>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</si>
  <si>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</si>
  <si>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</si>
  <si>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</si>
  <si>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</si>
  <si>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</si>
  <si>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</si>
  <si>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</si>
  <si>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</si>
  <si>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</si>
  <si>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</si>
  <si>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</si>
  <si>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</si>
  <si>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</si>
  <si>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</si>
  <si>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</si>
  <si>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</si>
  <si>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</si>
  <si>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</si>
  <si>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</si>
  <si>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</si>
  <si>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</si>
  <si>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</si>
  <si>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</si>
  <si>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</si>
  <si>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</si>
  <si>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</si>
  <si>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</si>
  <si>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</si>
  <si>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</si>
  <si>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</si>
  <si>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</si>
  <si>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</si>
  <si>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</si>
  <si>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</si>
  <si>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</si>
  <si>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</si>
  <si>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</si>
  <si>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</si>
  <si>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2025.06.30</t>
    <phoneticPr fontId="3" type="noConversion"/>
  </si>
  <si>
    <t>[W]상장기업</t>
    <phoneticPr fontId="3" type="noConversion"/>
  </si>
  <si>
    <t>상장</t>
    <phoneticPr fontId="3" type="noConversion"/>
  </si>
  <si>
    <t>상장</t>
    <phoneticPr fontId="3" type="noConversion"/>
  </si>
  <si>
    <t>반기</t>
    <phoneticPr fontId="3" type="noConversion"/>
  </si>
  <si>
    <t>2025.12.31</t>
    <phoneticPr fontId="3" type="noConversion"/>
  </si>
  <si>
    <t>메자닌평가팀</t>
    <phoneticPr fontId="3" type="noConversion"/>
  </si>
  <si>
    <t>반기</t>
    <phoneticPr fontId="3" type="noConversion"/>
  </si>
  <si>
    <t>2024.12.31</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</si>
  <si>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</si>
  <si>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</si>
  <si>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</si>
  <si>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</si>
  <si>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</si>
  <si>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</si>
  <si>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</si>
  <si>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</si>
  <si>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</si>
  <si>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2026.12.31</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</si>
  <si>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</si>
  <si>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</si>
  <si>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</si>
  <si>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</si>
  <si>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</si>
  <si>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</si>
  <si>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</si>
  <si>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2024.08.31</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</si>
  <si>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</si>
  <si>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</si>
  <si>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</si>
  <si>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</si>
  <si>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</si>
  <si>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</si>
  <si>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2024.08.31</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</si>
  <si>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</si>
  <si>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</si>
  <si>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</si>
  <si>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</si>
  <si>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</si>
  <si>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</si>
  <si>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</si>
  <si>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</si>
  <si>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</si>
  <si>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</si>
  <si>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2024.10.10</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</si>
  <si>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</si>
  <si>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</si>
  <si>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</si>
  <si>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</si>
  <si>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</si>
  <si>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2025.01.10</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</si>
  <si>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</si>
  <si>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</si>
  <si>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</si>
  <si>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</si>
  <si>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</si>
  <si>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</si>
  <si>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</si>
  <si>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</si>
  <si>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2024.12.31</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</si>
  <si>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</si>
  <si>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</si>
  <si>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</si>
  <si>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</si>
  <si>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</si>
  <si>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</si>
  <si>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</si>
  <si>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</si>
  <si>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</si>
  <si>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</si>
  <si>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</si>
  <si>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</si>
  <si>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</si>
  <si>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</si>
  <si>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</si>
  <si>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</si>
  <si>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</si>
  <si>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2024.09.30</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</si>
  <si>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</si>
  <si>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</si>
  <si>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</si>
  <si>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</si>
  <si>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</si>
  <si>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</si>
  <si>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</si>
  <si>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</si>
  <si>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</si>
  <si>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</si>
  <si>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</si>
  <si>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2024.08.30</t>
    <phoneticPr fontId="3" type="noConversion"/>
  </si>
  <si>
    <t>[Y]금융기관</t>
    <phoneticPr fontId="3" type="noConversion"/>
  </si>
  <si>
    <t>케이앤에스아이앤씨</t>
    <phoneticPr fontId="3" type="noConversion"/>
  </si>
  <si>
    <t>9m.n-@ibks.com</t>
    <phoneticPr fontId="3" type="noConversion"/>
  </si>
  <si>
    <t>2024.10.31</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</si>
  <si>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</si>
  <si>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</si>
  <si>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</si>
  <si>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</si>
  <si>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</si>
  <si>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</si>
  <si>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2024.08.31</t>
    <phoneticPr fontId="3" type="noConversion"/>
  </si>
  <si>
    <t>Y2408D0008</t>
    <phoneticPr fontId="3" type="noConversion"/>
  </si>
  <si>
    <r>
      <t xml:space="preserve">평가값 : </t>
    </r>
    <r>
      <rPr>
        <b/>
        <sz val="11"/>
        <rFont val="맑은 고딕"/>
        <family val="3"/>
        <charset val="129"/>
        <scheme val="minor"/>
      </rPr>
      <t>2024-09-04(오전)</t>
    </r>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</si>
  <si>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</si>
  <si>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</si>
  <si>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</si>
  <si>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</si>
  <si>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</si>
  <si>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</si>
  <si>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</si>
  <si>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</si>
  <si>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</si>
  <si>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</si>
  <si>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</si>
  <si>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</si>
  <si>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</si>
  <si>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</si>
  <si>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</si>
  <si>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2024.09.30</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</si>
  <si>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</si>
  <si>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</si>
  <si>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</si>
  <si>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</si>
  <si>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</si>
  <si>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</si>
  <si>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</si>
  <si>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</si>
  <si>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</si>
  <si>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</si>
  <si>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</si>
  <si>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</si>
  <si>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</si>
  <si>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</si>
  <si>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</si>
  <si>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</si>
  <si>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</si>
  <si>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</si>
  <si>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</si>
  <si>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</si>
  <si>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</si>
  <si>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</si>
  <si>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</si>
  <si>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</si>
  <si>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</si>
  <si>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</si>
  <si>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</si>
  <si>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</si>
  <si>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</si>
  <si>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</si>
  <si>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</si>
  <si>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</si>
  <si>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2024.11.30</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</si>
  <si>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</si>
  <si>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</si>
  <si>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</si>
  <si>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</si>
  <si>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</si>
  <si>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</si>
  <si>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</si>
  <si>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</si>
  <si>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</si>
  <si>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</si>
  <si>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</si>
  <si>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</si>
  <si>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</si>
  <si>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</si>
  <si>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</si>
  <si>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</si>
  <si>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</si>
  <si>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</si>
  <si>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</si>
  <si>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</si>
  <si>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</si>
  <si>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</si>
  <si>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</si>
  <si>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</si>
  <si>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</si>
  <si>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</si>
  <si>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</si>
  <si>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</si>
  <si>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</si>
  <si>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</si>
  <si>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</si>
  <si>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</si>
  <si>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</si>
  <si>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</si>
  <si>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</si>
  <si>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</si>
  <si>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</si>
  <si>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</si>
  <si>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</si>
  <si>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</si>
  <si>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</si>
  <si>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</si>
  <si>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</si>
  <si>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</si>
  <si>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</si>
  <si>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</si>
  <si>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</si>
  <si>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</si>
  <si>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</si>
  <si>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</si>
  <si>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</si>
  <si>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</si>
  <si>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</si>
  <si>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</si>
  <si>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</si>
  <si>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</si>
  <si>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</si>
  <si>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</si>
  <si>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</si>
  <si>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</si>
  <si>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</si>
  <si>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</si>
  <si>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</si>
  <si>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</si>
  <si>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</si>
  <si>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</si>
  <si>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</si>
  <si>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</si>
  <si>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</si>
  <si>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</si>
  <si>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</si>
  <si>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</si>
  <si>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</si>
  <si>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</si>
  <si>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</si>
  <si>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</si>
  <si>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</si>
  <si>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</si>
  <si>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</si>
  <si>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</si>
  <si>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</si>
  <si>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</si>
  <si>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</si>
  <si>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</si>
  <si>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</si>
  <si>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</si>
  <si>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</si>
  <si>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</si>
  <si>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</si>
  <si>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</si>
  <si>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</si>
  <si>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</si>
  <si>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</si>
  <si>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</si>
  <si>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</si>
  <si>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</si>
  <si>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</si>
  <si>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</si>
  <si>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</si>
  <si>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</si>
  <si>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</si>
  <si>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</si>
  <si>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</si>
  <si>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</si>
  <si>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</si>
  <si>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</si>
  <si>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</si>
  <si>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</si>
  <si>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</si>
  <si>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</si>
  <si>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</si>
  <si>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</si>
  <si>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</si>
  <si>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</si>
  <si>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</si>
  <si>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</si>
  <si>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</si>
  <si>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</si>
  <si>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</si>
  <si>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</si>
  <si>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</si>
  <si>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</si>
  <si>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</si>
  <si>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</si>
  <si>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</si>
  <si>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</si>
  <si>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</si>
  <si>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</si>
  <si>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</si>
  <si>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</si>
  <si>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</si>
  <si>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</si>
  <si>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</si>
  <si>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</si>
  <si>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</si>
  <si>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</si>
  <si>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</si>
  <si>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</si>
  <si>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</si>
  <si>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</si>
  <si>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</si>
  <si>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</si>
  <si>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</si>
  <si>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</si>
  <si>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</si>
  <si>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</si>
  <si>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</si>
  <si>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</si>
  <si>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</si>
  <si>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</si>
  <si>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</si>
  <si>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</si>
  <si>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</si>
  <si>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</si>
  <si>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</si>
  <si>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</si>
  <si>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</si>
  <si>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</si>
  <si>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</si>
  <si>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</si>
  <si>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</si>
  <si>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</si>
  <si>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</si>
  <si>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</si>
  <si>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</si>
  <si>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</si>
  <si>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</si>
  <si>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</si>
  <si>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2024.07.04</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</si>
  <si>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</si>
  <si>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</si>
  <si>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</si>
  <si>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</si>
  <si>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</si>
  <si>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</si>
  <si>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</si>
  <si>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</si>
  <si>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</si>
  <si>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</si>
  <si>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</si>
  <si>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</si>
  <si>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</si>
  <si>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</si>
  <si>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</si>
  <si>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</si>
  <si>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</si>
  <si>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</si>
  <si>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</si>
  <si>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</si>
  <si>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</si>
  <si>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</si>
  <si>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</si>
  <si>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</si>
  <si>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2024.06.30</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</si>
  <si>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</si>
  <si>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</si>
  <si>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</si>
  <si>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</si>
  <si>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</si>
  <si>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</si>
  <si>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</si>
  <si>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</si>
  <si>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</si>
  <si>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</si>
  <si>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</si>
  <si>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</si>
  <si>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</si>
  <si>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</si>
  <si>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</si>
  <si>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</si>
  <si>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</si>
  <si>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</si>
  <si>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</si>
  <si>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</si>
  <si>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</si>
  <si>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</si>
  <si>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</si>
  <si>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</si>
  <si>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</si>
  <si>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</si>
  <si>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</si>
  <si>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</si>
  <si>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</si>
  <si>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</si>
  <si>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</si>
  <si>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</si>
  <si>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</si>
  <si>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</si>
  <si>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</si>
  <si>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</si>
  <si>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</si>
  <si>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</si>
  <si>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</si>
  <si>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</si>
  <si>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</si>
  <si>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</si>
  <si>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</si>
  <si>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</si>
  <si>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</si>
  <si>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</si>
  <si>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</si>
  <si>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</si>
  <si>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</si>
  <si>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</si>
  <si>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</si>
  <si>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</si>
  <si>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</si>
  <si>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</si>
  <si>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</si>
  <si>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</si>
  <si>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</si>
  <si>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</si>
  <si>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</si>
  <si>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</si>
  <si>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</si>
  <si>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</si>
  <si>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</si>
  <si>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</si>
  <si>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</si>
  <si>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</si>
  <si>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</si>
  <si>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</si>
  <si>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</si>
  <si>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</si>
  <si>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</si>
  <si>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</si>
  <si>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</si>
  <si>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</si>
  <si>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</si>
  <si>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</si>
  <si>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</si>
  <si>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</si>
  <si>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</si>
  <si>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</si>
  <si>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</si>
  <si>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</si>
  <si>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</si>
  <si>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</si>
  <si>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</si>
  <si>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</si>
  <si>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</si>
  <si>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</si>
  <si>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</si>
  <si>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</si>
  <si>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</si>
  <si>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</si>
  <si>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</si>
  <si>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</si>
  <si>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</si>
  <si>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</si>
  <si>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</si>
  <si>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</si>
  <si>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</si>
  <si>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</si>
  <si>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</si>
  <si>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</si>
  <si>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</si>
  <si>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</si>
  <si>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</si>
  <si>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</si>
  <si>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</si>
  <si>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</si>
  <si>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</si>
  <si>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</si>
  <si>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</si>
  <si>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</si>
  <si>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</si>
  <si>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</si>
  <si>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</si>
  <si>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</si>
  <si>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</si>
  <si>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</si>
  <si>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</si>
  <si>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</si>
  <si>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</si>
  <si>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</si>
  <si>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</si>
  <si>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</si>
  <si>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</si>
  <si>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</si>
  <si>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</si>
  <si>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</si>
  <si>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</si>
  <si>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</si>
  <si>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</si>
  <si>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</si>
  <si>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</si>
  <si>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</si>
  <si>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</si>
  <si>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</si>
  <si>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</si>
  <si>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</si>
  <si>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</si>
  <si>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</si>
  <si>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</si>
  <si>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</si>
  <si>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</si>
  <si>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</si>
  <si>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</si>
  <si>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</si>
  <si>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</si>
  <si>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</si>
  <si>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</si>
  <si>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</si>
  <si>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</si>
  <si>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</si>
  <si>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</si>
  <si>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</si>
  <si>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</si>
  <si>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</si>
  <si>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</si>
  <si>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</si>
  <si>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</si>
  <si>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</si>
  <si>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</si>
  <si>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</si>
  <si>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</si>
  <si>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</si>
  <si>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</si>
  <si>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</si>
  <si>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</si>
  <si>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</si>
  <si>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</si>
  <si>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</si>
  <si>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</si>
  <si>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</si>
  <si>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</si>
  <si>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</si>
  <si>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</si>
  <si>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</si>
  <si>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</si>
  <si>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</si>
  <si>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</si>
  <si>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</si>
  <si>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</si>
  <si>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</si>
  <si>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</si>
  <si>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</si>
  <si>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</si>
  <si>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</si>
  <si>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</si>
  <si>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</si>
  <si>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</si>
  <si>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</si>
  <si>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</si>
  <si>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</si>
  <si>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</si>
  <si>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</si>
  <si>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</si>
  <si>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</si>
  <si>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</si>
  <si>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</si>
  <si>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</si>
  <si>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</si>
  <si>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</si>
  <si>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</si>
  <si>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</si>
  <si>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</si>
  <si>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</si>
  <si>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</si>
  <si>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</si>
  <si>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</si>
  <si>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</si>
  <si>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</si>
  <si>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</si>
  <si>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</si>
  <si>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</si>
  <si>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</si>
  <si>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</si>
  <si>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</si>
  <si>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</si>
  <si>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</si>
  <si>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</si>
  <si>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</si>
  <si>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</si>
  <si>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</si>
  <si>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</si>
  <si>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</si>
  <si>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</si>
  <si>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</si>
  <si>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</si>
  <si>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</si>
  <si>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</si>
  <si>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</si>
  <si>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</si>
  <si>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</si>
  <si>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</si>
  <si>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</si>
  <si>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</si>
  <si>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</si>
  <si>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</si>
  <si>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</si>
  <si>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</si>
  <si>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</si>
  <si>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</si>
  <si>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</si>
  <si>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</si>
  <si>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</si>
  <si>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</si>
  <si>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</si>
  <si>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</si>
  <si>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</si>
  <si>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</si>
  <si>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</si>
  <si>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</si>
  <si>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</si>
  <si>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</si>
  <si>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</si>
  <si>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</si>
  <si>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</si>
  <si>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</si>
  <si>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</si>
  <si>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</si>
  <si>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</si>
  <si>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</si>
  <si>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</si>
  <si>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</si>
  <si>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</si>
  <si>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</si>
  <si>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</si>
  <si>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</si>
  <si>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</si>
  <si>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</si>
  <si>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</si>
  <si>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</si>
  <si>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</si>
  <si>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</si>
  <si>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</si>
  <si>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</si>
  <si>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</si>
  <si>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</si>
  <si>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</si>
  <si>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</si>
  <si>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</si>
  <si>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</si>
  <si>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</si>
  <si>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</si>
  <si>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</si>
  <si>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</si>
  <si>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</si>
  <si>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</si>
  <si>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</si>
  <si>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</si>
  <si>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</si>
  <si>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</si>
  <si>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</si>
  <si>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</si>
  <si>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</si>
  <si>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</si>
  <si>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</si>
  <si>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</si>
  <si>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</si>
  <si>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</si>
  <si>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</si>
  <si>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</si>
  <si>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</si>
  <si>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</si>
  <si>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</si>
  <si>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</si>
  <si>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</si>
  <si>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</si>
  <si>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</si>
  <si>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</si>
  <si>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</si>
  <si>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</si>
  <si>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</si>
  <si>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</si>
  <si>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</si>
  <si>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</si>
  <si>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</si>
  <si>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</si>
  <si>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</si>
  <si>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</si>
  <si>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</si>
  <si>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</si>
  <si>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</si>
  <si>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</si>
  <si>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</si>
  <si>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</si>
  <si>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</si>
  <si>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</si>
  <si>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</si>
  <si>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</si>
  <si>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</si>
  <si>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</si>
  <si>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</si>
  <si>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</si>
  <si>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DB손해보험(구,동부화재해상).미래에셋생명보험,현대차증권펀드(기초자산)</t>
    <phoneticPr fontId="3" type="noConversion"/>
  </si>
  <si>
    <t>에스와이탱크터미널</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</si>
  <si>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</si>
  <si>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</si>
  <si>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</si>
  <si>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</si>
  <si>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</si>
  <si>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</si>
  <si>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</si>
  <si>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</si>
  <si>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</si>
  <si>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</si>
  <si>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</si>
  <si>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</si>
  <si>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</si>
  <si>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</si>
  <si>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</si>
  <si>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</si>
  <si>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</si>
  <si>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</si>
  <si>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</si>
  <si>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</si>
  <si>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</si>
  <si>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</si>
  <si>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</si>
  <si>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</si>
  <si>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</si>
  <si>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</si>
  <si>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</si>
  <si>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</si>
  <si>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</si>
  <si>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</si>
  <si>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</si>
  <si>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</si>
  <si>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</si>
  <si>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</si>
  <si>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</si>
  <si>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</si>
  <si>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</si>
  <si>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</si>
  <si>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</si>
  <si>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</si>
  <si>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</si>
  <si>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</si>
  <si>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</si>
  <si>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</si>
  <si>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</si>
  <si>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</si>
  <si>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</si>
  <si>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</si>
  <si>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</si>
  <si>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</si>
  <si>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</si>
  <si>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</si>
  <si>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</si>
  <si>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</si>
  <si>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</si>
  <si>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</si>
  <si>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</si>
  <si>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</si>
  <si>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</si>
  <si>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엔원테크</t>
    <phoneticPr fontId="3" type="noConversion"/>
  </si>
  <si>
    <t>정지은주임</t>
    <phoneticPr fontId="3" type="noConversion"/>
  </si>
  <si>
    <t>02-6915-5376</t>
    <phoneticPr fontId="3" type="noConversion"/>
  </si>
  <si>
    <t>ratmkorn@ibks.com;ji20003@ibks.com</t>
    <phoneticPr fontId="3" type="noConversion"/>
  </si>
  <si>
    <t>서원테크</t>
    <phoneticPr fontId="3" type="noConversion"/>
  </si>
  <si>
    <t>블럭나인</t>
    <phoneticPr fontId="3" type="noConversion"/>
  </si>
  <si>
    <t>상명이노베이션</t>
    <phoneticPr fontId="3" type="noConversion"/>
  </si>
  <si>
    <t>ji20003@ibks.com</t>
    <phoneticPr fontId="3" type="noConversion"/>
  </si>
  <si>
    <t>아이넥스코퍼레이션</t>
    <phoneticPr fontId="3" type="noConversion"/>
  </si>
  <si>
    <t>삼성생명(수익증권)</t>
    <phoneticPr fontId="3" type="noConversion"/>
  </si>
  <si>
    <t>삼성SRA미국오피스메자닌전문투자형사모부동산투자신탁제1호</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</si>
  <si>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</si>
  <si>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</si>
  <si>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</si>
  <si>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</si>
  <si>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KB전문투자형사모부동산투자신탁제3호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</si>
  <si>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</si>
  <si>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</si>
  <si>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</si>
  <si>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</si>
  <si>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</si>
  <si>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삼성SRA사모부동산투자신탁제12호</t>
    <phoneticPr fontId="3" type="noConversion"/>
  </si>
  <si>
    <t>삼성SRA글로벌코어오피스사모부동산제1호</t>
    <phoneticPr fontId="3" type="noConversion"/>
  </si>
  <si>
    <t>이지스사모부동산투자신탁59호</t>
    <phoneticPr fontId="3" type="noConversion"/>
  </si>
  <si>
    <t>삼성SRA글로벌코어오피스전문투자형사모부동산투자신탁제2호2종</t>
    <phoneticPr fontId="3" type="noConversion"/>
  </si>
  <si>
    <t>신한AIM부동산전문투자형사모투자신탁제3호A종</t>
    <phoneticPr fontId="3" type="noConversion"/>
  </si>
  <si>
    <t>신한AIM부동산전문투자형사모투자신탁제3호B종</t>
    <phoneticPr fontId="3" type="noConversion"/>
  </si>
  <si>
    <t>이지스미국전문투자형사모부동산투자신탁190호</t>
    <phoneticPr fontId="3" type="noConversion"/>
  </si>
  <si>
    <t>KTB유럽전문투자형사모투자신탁제19호</t>
    <phoneticPr fontId="3" type="noConversion"/>
  </si>
  <si>
    <t>삼성SRA전문투자형사모부동산투자신탁제39호</t>
    <phoneticPr fontId="3" type="noConversion"/>
  </si>
  <si>
    <t>이지스호주전문투자형사모부동산투자신탁209호</t>
    <phoneticPr fontId="3" type="noConversion"/>
  </si>
  <si>
    <t>삼성SRA미국오피스메자닌전문투자형사모부동산투자신탁제2호</t>
    <phoneticPr fontId="3" type="noConversion"/>
  </si>
  <si>
    <t>삼성SRA전문투자형사모부동산투자신탁제42B호</t>
    <phoneticPr fontId="3" type="noConversion"/>
  </si>
  <si>
    <t>삼성SRA영국대출사모부동산자투자신탁제1호</t>
    <phoneticPr fontId="3" type="noConversion"/>
  </si>
  <si>
    <t>삼성SRA전문투자형사모부동산투자신탁제51호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</si>
  <si>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</si>
  <si>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</si>
  <si>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</si>
  <si>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</si>
  <si>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</si>
  <si>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</si>
  <si>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</si>
  <si>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</si>
  <si>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</si>
  <si>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</si>
  <si>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</si>
  <si>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</si>
  <si>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</si>
  <si>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</si>
  <si>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</si>
  <si>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삼성인수금융선순위대출전문투자형사모투자신탁제3호</t>
    <phoneticPr fontId="3" type="noConversion"/>
  </si>
  <si>
    <t>트러스톤유럽기업대출일반사모투자신탁제1호</t>
    <phoneticPr fontId="3" type="noConversion"/>
  </si>
  <si>
    <t>교보악사유럽물류전문투자형사모부동산투자신탁2호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</si>
  <si>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</si>
  <si>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</si>
  <si>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</si>
  <si>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</si>
  <si>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</si>
  <si>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</si>
  <si>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</si>
  <si>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</si>
  <si>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</si>
  <si>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</si>
  <si>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</si>
  <si>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</si>
  <si>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</si>
  <si>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</si>
  <si>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</si>
  <si>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</si>
  <si>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</si>
  <si>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삼성가지안텝전문투자형사모투자신탁제1호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</si>
  <si>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</si>
  <si>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</si>
  <si>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</si>
  <si>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</si>
  <si>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</si>
  <si>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국토사랑BTL사모특별자산투자신탁제1호</t>
    <phoneticPr fontId="3" type="noConversion"/>
  </si>
  <si>
    <t>발해인프라투융자회사</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</si>
  <si>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</si>
  <si>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</si>
  <si>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</si>
  <si>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KIAMCO비티엘사모특별자산투자신탁제3호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</si>
  <si>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</si>
  <si>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</si>
  <si>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하나발전인프라제1호사모투자전문회사</t>
    <phoneticPr fontId="3" type="noConversion"/>
  </si>
  <si>
    <t>KIAMCO전라선비티엘사모특별자산투자신탁</t>
    <phoneticPr fontId="3" type="noConversion"/>
  </si>
  <si>
    <t>키움포항맑은물사랑사모특별자산투자신탁</t>
    <phoneticPr fontId="3" type="noConversion"/>
  </si>
  <si>
    <t>KB일본태양광사모특별자산투자신탁</t>
    <phoneticPr fontId="3" type="noConversion"/>
  </si>
  <si>
    <t>삼성파워플랜트사모특별자산투자신탁제1호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</si>
  <si>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</si>
  <si>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</si>
  <si>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</si>
  <si>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KIAMCO대곡소사복선전철사모특별자산투자신탁제2호</t>
    <phoneticPr fontId="3" type="noConversion"/>
  </si>
  <si>
    <t>삼성미국태양광전문투자형사모투자신탁1호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</si>
  <si>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</si>
  <si>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</si>
  <si>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</si>
  <si>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</si>
  <si>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</si>
  <si>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</si>
  <si>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</si>
  <si>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</si>
  <si>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</si>
  <si>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트러스톤유럽인프라전문투자형사모투자신탁제1호</t>
    <phoneticPr fontId="3" type="noConversion"/>
  </si>
  <si>
    <t>신한일본태양광대출채권전문투자형사모특별자산투자신탁3호</t>
    <phoneticPr fontId="3" type="noConversion"/>
  </si>
  <si>
    <t>미래에셋신안산전문사모특별자산투자신탁1호</t>
    <phoneticPr fontId="3" type="noConversion"/>
  </si>
  <si>
    <t>삼성파워플랜트전문투자형사모투자신탁제2호</t>
    <phoneticPr fontId="3" type="noConversion"/>
  </si>
  <si>
    <t>삼성Aircraft전문투자형사모특별자산투자신탁제5호</t>
    <phoneticPr fontId="3" type="noConversion"/>
  </si>
  <si>
    <t>신한일본태양광대출채권전문투자형사모특별자산투자신탁제5호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</si>
  <si>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</si>
  <si>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</si>
  <si>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신한일본태양광대출채권전문투자형사모특별자산투자신탁제7호(H)</t>
    <phoneticPr fontId="3" type="noConversion"/>
  </si>
  <si>
    <t>KIAMCO사우디SEPCOII리파이낸싱사모특별자산투자신탁</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</si>
  <si>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</si>
  <si>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</si>
  <si>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</si>
  <si>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</si>
  <si>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</si>
  <si>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</si>
  <si>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</si>
  <si>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KBP2022120126</t>
    <phoneticPr fontId="3" type="noConversion"/>
  </si>
  <si>
    <t>KIAMCOSHIPPING전문투자형사모투자신탁제2호</t>
    <phoneticPr fontId="3" type="noConversion"/>
  </si>
  <si>
    <t>KIAMCO솔라원사모특별자산투자신탁제1호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</si>
  <si>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</si>
  <si>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</si>
  <si>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</si>
  <si>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</si>
  <si>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</si>
  <si>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</si>
  <si>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</si>
  <si>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</si>
  <si>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</si>
  <si>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한화지하철9호선일반사모특별자산투자신탁1호(인프라)</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</si>
  <si>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</si>
  <si>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</si>
  <si>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</si>
  <si>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</si>
  <si>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</si>
  <si>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신한그린뉴딜에너지일반사모특별자산투자신탁제4호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</si>
  <si>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</si>
  <si>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</si>
  <si>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KB인프라CREDITSOLUTION(H)일반사모특별자산투자신탁제2호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</si>
  <si>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</si>
  <si>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</si>
  <si>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</si>
  <si>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</si>
  <si>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</si>
  <si>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</si>
  <si>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</si>
  <si>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</si>
  <si>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</si>
  <si>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</si>
  <si>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</si>
  <si>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</si>
  <si>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</si>
  <si>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</si>
  <si>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</si>
  <si>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</si>
  <si>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</si>
  <si>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삼성SRA글로벌코어오피스전문투자형사모부동산투자신탁제2호1종</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</si>
  <si>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</si>
  <si>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</si>
  <si>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</si>
  <si>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삼성생명(수익증권)</t>
    <phoneticPr fontId="3" type="noConversion"/>
  </si>
  <si>
    <t>B02</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</si>
  <si>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</si>
  <si>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</si>
  <si>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</si>
  <si>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대체평가3사업본부</t>
    <phoneticPr fontId="3" type="noConversion"/>
  </si>
  <si>
    <t>삼성SRA글로벌전략일반사모부동산자투자신탁제3호</t>
    <phoneticPr fontId="3" type="noConversion"/>
  </si>
  <si>
    <t>B02</t>
    <phoneticPr fontId="3" type="noConversion"/>
  </si>
  <si>
    <t>대체평가3사업본부</t>
    <phoneticPr fontId="3" type="noConversion"/>
  </si>
  <si>
    <t>-</t>
    <phoneticPr fontId="3" type="noConversion"/>
  </si>
  <si>
    <t>삼성SRA국내대출일반사모부동산투자신탁제3호</t>
    <phoneticPr fontId="3" type="noConversion"/>
  </si>
  <si>
    <t>김민규프로,이승엽프로,신민영프로</t>
    <phoneticPr fontId="3" type="noConversion"/>
  </si>
  <si>
    <t>[T]기타보험기관[1본부]</t>
    <phoneticPr fontId="3" type="noConversion"/>
  </si>
  <si>
    <t>남양주도시고속도로</t>
    <phoneticPr fontId="3" type="noConversion"/>
  </si>
  <si>
    <t>삼성생명(수익증권),흥국생명보험,DB생명,에이비엘생명보험(수익증권),교보생명보험펀드(기초자산)</t>
    <phoneticPr fontId="3" type="noConversion"/>
  </si>
  <si>
    <t>유재호</t>
    <phoneticPr fontId="3" type="noConversion"/>
  </si>
  <si>
    <t>부산산성터널</t>
    <phoneticPr fontId="3" type="noConversion"/>
  </si>
  <si>
    <t>삼성생명(수익증권),흥국생명보험,DB생명,에이비엘생명보험(수익증권),교보생명보험펀드(기초자산)</t>
    <phoneticPr fontId="3" type="noConversion"/>
  </si>
  <si>
    <t>수원순환도로</t>
    <phoneticPr fontId="3" type="noConversion"/>
  </si>
  <si>
    <t>신대구부산고속도로</t>
    <phoneticPr fontId="3" type="noConversion"/>
  </si>
  <si>
    <t>용마터널</t>
    <phoneticPr fontId="3" type="noConversion"/>
  </si>
  <si>
    <t>하나발전인프라제1호사모투자</t>
    <phoneticPr fontId="3" type="noConversion"/>
  </si>
  <si>
    <t>김천에너지서비스</t>
    <phoneticPr fontId="3" type="noConversion"/>
  </si>
  <si>
    <t>삼성생명(수익증권)펀드(기초자산)</t>
    <phoneticPr fontId="3" type="noConversion"/>
  </si>
  <si>
    <t>평택에너지서비스</t>
    <phoneticPr fontId="3" type="noConversion"/>
  </si>
  <si>
    <t>전북집단에너지</t>
    <phoneticPr fontId="3" type="noConversion"/>
  </si>
  <si>
    <t>커넥트웨이브(구,코리아센터)</t>
    <phoneticPr fontId="3" type="noConversion"/>
  </si>
  <si>
    <t>Tsukui Holdings Corporation</t>
    <phoneticPr fontId="3" type="noConversion"/>
  </si>
  <si>
    <t>넥스플렉스</t>
    <phoneticPr fontId="3" type="noConversion"/>
  </si>
  <si>
    <t>동진섬유</t>
    <phoneticPr fontId="3" type="noConversion"/>
  </si>
  <si>
    <t>경진섬유</t>
    <phoneticPr fontId="3" type="noConversion"/>
  </si>
  <si>
    <t>Heritage Glamour Holdings Ltd.</t>
    <phoneticPr fontId="3" type="noConversion"/>
  </si>
  <si>
    <t>Aquaman Holdings Limited</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</si>
  <si>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</si>
  <si>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</si>
  <si>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</si>
  <si>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</si>
  <si>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</si>
  <si>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</si>
  <si>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국민유선방송투자</t>
    <phoneticPr fontId="3" type="noConversion"/>
  </si>
  <si>
    <t>E01</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</si>
  <si>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</si>
  <si>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</si>
  <si>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</si>
  <si>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</si>
  <si>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서민금융진흥원</t>
    <phoneticPr fontId="3" type="noConversion"/>
  </si>
  <si>
    <t>스톤브릿지한국형유니콘투자조합</t>
    <phoneticPr fontId="3" type="noConversion"/>
  </si>
  <si>
    <t>엔브이글로벌코리아메자닌사모투자</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</si>
  <si>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</si>
  <si>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</si>
  <si>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</si>
  <si>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</si>
  <si>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</si>
  <si>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</si>
  <si>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</si>
  <si>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제로에너지임대리츠2호위탁관리부동산투자회사</t>
    <phoneticPr fontId="3" type="noConversion"/>
  </si>
  <si>
    <t>엔브이메자닌플러스사모투자</t>
    <phoneticPr fontId="3" type="noConversion"/>
  </si>
  <si>
    <t>프레시지</t>
    <phoneticPr fontId="3" type="noConversion"/>
  </si>
  <si>
    <t>크레파스솔루션</t>
    <phoneticPr fontId="3" type="noConversion"/>
  </si>
  <si>
    <t>땀</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</si>
  <si>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</si>
  <si>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</si>
  <si>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</si>
  <si>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</si>
  <si>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갤럭시코퍼레이션</t>
    <phoneticPr fontId="3" type="noConversion"/>
  </si>
  <si>
    <t>핸드허그</t>
    <phoneticPr fontId="3" type="noConversion"/>
  </si>
  <si>
    <t>에어스메디컬</t>
    <phoneticPr fontId="3" type="noConversion"/>
  </si>
  <si>
    <t>앱포스터</t>
    <phoneticPr fontId="3" type="noConversion"/>
  </si>
  <si>
    <t>Aprinoia Therapeutics Inc.</t>
    <phoneticPr fontId="3" type="noConversion"/>
  </si>
  <si>
    <t>한화생명보험,현대해상펀드(기초자산)</t>
    <phoneticPr fontId="3" type="noConversion"/>
  </si>
  <si>
    <t>Ground</t>
    <phoneticPr fontId="3" type="noConversion"/>
  </si>
  <si>
    <t>KBP2019120347</t>
    <phoneticPr fontId="3" type="noConversion"/>
  </si>
  <si>
    <t>Soomgo, Inc.</t>
    <phoneticPr fontId="3" type="noConversion"/>
  </si>
  <si>
    <t>Soundable health Inc</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</si>
  <si>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</si>
  <si>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</si>
  <si>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</si>
  <si>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</si>
  <si>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</si>
  <si>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</si>
  <si>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</si>
  <si>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</si>
  <si>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</si>
  <si>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</si>
  <si>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</si>
  <si>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</si>
  <si>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</si>
  <si>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</si>
  <si>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</si>
  <si>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</si>
  <si>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</si>
  <si>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</si>
  <si>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</si>
  <si>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</si>
  <si>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</si>
  <si>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</si>
  <si>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4DReplay,Inc</t>
    <phoneticPr fontId="3" type="noConversion"/>
  </si>
  <si>
    <t>무신사</t>
    <phoneticPr fontId="3" type="noConversion"/>
  </si>
  <si>
    <t>Ajaib Technologies Corporation</t>
    <phoneticPr fontId="3" type="noConversion"/>
  </si>
  <si>
    <t>한화생명보험펀드(기초자산)</t>
    <phoneticPr fontId="3" type="noConversion"/>
  </si>
  <si>
    <t>Anodot Ltd</t>
    <phoneticPr fontId="3" type="noConversion"/>
  </si>
  <si>
    <t>Aria Pharmaceuticals, Inc.(구,TwoXAR, Inc.)</t>
    <phoneticPr fontId="3" type="noConversion"/>
  </si>
  <si>
    <t>BLUESHIFT LABS, INC.</t>
    <phoneticPr fontId="3" type="noConversion"/>
  </si>
  <si>
    <t>ECOMMERCE ENABLERS PTE. LTD.</t>
    <phoneticPr fontId="3" type="noConversion"/>
  </si>
  <si>
    <t>Endowus Holdings Pte. Ltd.</t>
    <phoneticPr fontId="3" type="noConversion"/>
  </si>
  <si>
    <t>Funding Asia Group PTE. LTD.</t>
    <phoneticPr fontId="3" type="noConversion"/>
  </si>
  <si>
    <t>Iyuno Sweden Holding I AB</t>
    <phoneticPr fontId="3" type="noConversion"/>
  </si>
  <si>
    <t>LeaseLock, Inc.</t>
    <phoneticPr fontId="3" type="noConversion"/>
  </si>
  <si>
    <t>Opay Limited</t>
    <phoneticPr fontId="3" type="noConversion"/>
  </si>
  <si>
    <t>Pinecone Wisdom Inc.</t>
    <phoneticPr fontId="3" type="noConversion"/>
  </si>
  <si>
    <t>Pliops Ltd.</t>
    <phoneticPr fontId="3" type="noConversion"/>
  </si>
  <si>
    <t>PORTONE HOLDINGS PTE. LTD.(구,Chai Pay Holdings Company PTE. LTD)</t>
    <phoneticPr fontId="3" type="noConversion"/>
  </si>
  <si>
    <t>Propzy</t>
    <phoneticPr fontId="3" type="noConversion"/>
  </si>
  <si>
    <t>Retrace Labs, Inc.</t>
    <phoneticPr fontId="3" type="noConversion"/>
  </si>
  <si>
    <t>StyleTheory Private Limited</t>
    <phoneticPr fontId="3" type="noConversion"/>
  </si>
  <si>
    <t>Tiga Beruang Kalifornia Pte. Ltd.</t>
    <phoneticPr fontId="3" type="noConversion"/>
  </si>
  <si>
    <t>TRUSTY CARS PTE. LTD.</t>
    <phoneticPr fontId="3" type="noConversion"/>
  </si>
  <si>
    <t>Yummy Corporation Sea Pte. Ltd.</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</si>
  <si>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</si>
  <si>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</si>
  <si>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</si>
  <si>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</si>
  <si>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</si>
  <si>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</si>
  <si>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</si>
  <si>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</si>
  <si>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</si>
  <si>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</si>
  <si>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</si>
  <si>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</si>
  <si>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</si>
  <si>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</si>
  <si>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</si>
  <si>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</si>
  <si>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</si>
  <si>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</si>
  <si>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</si>
  <si>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</si>
  <si>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</si>
  <si>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</si>
  <si>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</si>
  <si>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</si>
  <si>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</si>
  <si>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</si>
  <si>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망고부스트 플립</t>
    <phoneticPr fontId="3" type="noConversion"/>
  </si>
  <si>
    <t>건화</t>
    <phoneticPr fontId="3" type="noConversion"/>
  </si>
  <si>
    <t>한화생명보험,롯데손해보험(운용지원팀),MG손해보험,KB손해보험펀드(기초자산)</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</si>
  <si>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</si>
  <si>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</si>
  <si>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</si>
  <si>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</si>
  <si>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Micronesia Resort Inc.</t>
    <phoneticPr fontId="3" type="noConversion"/>
  </si>
  <si>
    <t>롯데관광개발</t>
    <phoneticPr fontId="3" type="noConversion"/>
  </si>
  <si>
    <t>에이앤아이</t>
    <phoneticPr fontId="3" type="noConversion"/>
  </si>
  <si>
    <t>네오펙트</t>
    <phoneticPr fontId="3" type="noConversion"/>
  </si>
  <si>
    <t>OncXerna Therapeutics, Ltd(구,Oncologie)</t>
    <phoneticPr fontId="3" type="noConversion"/>
  </si>
  <si>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</si>
  <si>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</si>
  <si>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</si>
  <si>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</si>
  <si>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</si>
  <si>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</si>
  <si>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</si>
  <si>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</si>
  <si>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</si>
  <si>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</si>
  <si>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에이펀인터렉티브</t>
    <phoneticPr fontId="3" type="noConversion"/>
  </si>
  <si>
    <t>네오사피엔스</t>
    <phoneticPr fontId="3" type="noConversion"/>
  </si>
  <si>
    <t>와드</t>
    <phoneticPr fontId="3" type="noConversion"/>
  </si>
  <si>
    <t>한화생명보험,MG손해보험펀드(기초자산)</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</si>
  <si>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</si>
  <si>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</si>
  <si>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</si>
  <si>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</si>
  <si>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</si>
  <si>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</si>
  <si>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</si>
  <si>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</si>
  <si>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</si>
  <si>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</si>
  <si>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</si>
  <si>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</si>
  <si>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</si>
  <si>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</si>
  <si>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Borderless Investing Inc.</t>
    <phoneticPr fontId="3" type="noConversion"/>
  </si>
  <si>
    <t>블록오디세이</t>
    <phoneticPr fontId="3" type="noConversion"/>
  </si>
  <si>
    <t>넥스트유니콘</t>
    <phoneticPr fontId="3" type="noConversion"/>
  </si>
  <si>
    <t>서울거래(구,피에스엑스)</t>
    <phoneticPr fontId="3" type="noConversion"/>
  </si>
  <si>
    <t>Loco Interactive Pte. Ltd.</t>
    <phoneticPr fontId="3" type="noConversion"/>
  </si>
  <si>
    <t>더트라이브</t>
    <phoneticPr fontId="3" type="noConversion"/>
  </si>
  <si>
    <t>Avocado Guild Australia Pty. Ltd.</t>
    <phoneticPr fontId="3" type="noConversion"/>
  </si>
  <si>
    <t>브리즘</t>
    <phoneticPr fontId="3" type="noConversion"/>
  </si>
  <si>
    <t>애드쉴드</t>
    <phoneticPr fontId="3" type="noConversion"/>
  </si>
  <si>
    <t>페이히어</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</si>
  <si>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</si>
  <si>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</si>
  <si>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</si>
  <si>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</si>
  <si>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</si>
  <si>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</si>
  <si>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</si>
  <si>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</si>
  <si>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업라이즈(구,헤이비트)</t>
    <phoneticPr fontId="3" type="noConversion"/>
  </si>
  <si>
    <t>3box Inc.</t>
    <phoneticPr fontId="3" type="noConversion"/>
  </si>
  <si>
    <t>Matonee Inc.</t>
    <phoneticPr fontId="3" type="noConversion"/>
  </si>
  <si>
    <t>Satellite IM, Inc.</t>
    <phoneticPr fontId="3" type="noConversion"/>
  </si>
  <si>
    <t>Everyrealm Inc.</t>
    <phoneticPr fontId="3" type="noConversion"/>
  </si>
  <si>
    <t>Kado Software, Inc.</t>
    <phoneticPr fontId="3" type="noConversion"/>
  </si>
  <si>
    <t>Notifi Network, Inc.</t>
    <phoneticPr fontId="3" type="noConversion"/>
  </si>
  <si>
    <t>Phi Labs Ltd.</t>
    <phoneticPr fontId="3" type="noConversion"/>
  </si>
  <si>
    <t>Ramper, Inc.</t>
    <phoneticPr fontId="3" type="noConversion"/>
  </si>
  <si>
    <t>LOVO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</si>
  <si>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</si>
  <si>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</si>
  <si>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</si>
  <si>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</si>
  <si>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</si>
  <si>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</si>
  <si>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</si>
  <si>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Halliday International Inc.</t>
    <phoneticPr fontId="3" type="noConversion"/>
  </si>
  <si>
    <t>Dolores Park Labs Incorporated</t>
    <phoneticPr fontId="3" type="noConversion"/>
  </si>
  <si>
    <t>RadiusXYZ Pte. Ltd.</t>
    <phoneticPr fontId="3" type="noConversion"/>
  </si>
  <si>
    <t>DG Ventures Pte. Ltd.</t>
    <phoneticPr fontId="3" type="noConversion"/>
  </si>
  <si>
    <t>Fusion Point Studios, Inc.</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</si>
  <si>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</si>
  <si>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</si>
  <si>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</si>
  <si>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</si>
  <si>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이앤지에프앤비PF</t>
    <phoneticPr fontId="3" type="noConversion"/>
  </si>
  <si>
    <t>H02</t>
    <phoneticPr fontId="3" type="noConversion"/>
  </si>
  <si>
    <t>윤경자부장</t>
    <phoneticPr fontId="3" type="noConversion"/>
  </si>
  <si>
    <t>02-6376-5041, 010-6647-5035</t>
    <phoneticPr fontId="3" type="noConversion"/>
  </si>
  <si>
    <t>금호산업이앤씨PF</t>
    <phoneticPr fontId="3" type="noConversion"/>
  </si>
  <si>
    <t>부암알앤디PF</t>
    <phoneticPr fontId="3" type="noConversion"/>
  </si>
  <si>
    <t>태훈종합건설PF</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</si>
  <si>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</si>
  <si>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</si>
  <si>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</si>
  <si>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</si>
  <si>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</si>
  <si>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</si>
  <si>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KBRPSFOCUS전문투자형사모특별자산투자신탁2호</t>
    <phoneticPr fontId="3" type="noConversion"/>
  </si>
  <si>
    <t>KBRPSFOCUS전문투자형사모특별자산투자신탁3호</t>
    <phoneticPr fontId="3" type="noConversion"/>
  </si>
  <si>
    <t>KB군산폐자원에너지화전문투자형사모특별자산투자신탁</t>
    <phoneticPr fontId="3" type="noConversion"/>
  </si>
  <si>
    <t>KB그린인프라사모특별자산투자신탁</t>
    <phoneticPr fontId="3" type="noConversion"/>
  </si>
  <si>
    <t>KB서부내륙고속도로전문투자형사모특별자산투자신탁제1종수익증권</t>
    <phoneticPr fontId="3" type="noConversion"/>
  </si>
  <si>
    <t>KB솔라에너지사모특별자산투자신탁제2호</t>
    <phoneticPr fontId="3" type="noConversion"/>
  </si>
  <si>
    <t>KB신안산선전문투자형사모특별자산투자신탁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</si>
  <si>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</si>
  <si>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</si>
  <si>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KB이천오산고속도로전문투자형사모특별자산투자신탁</t>
    <phoneticPr fontId="3" type="noConversion"/>
  </si>
  <si>
    <t>KB컨티넨탈유럽인프라전문투자형사모특별자산투자신탁</t>
    <phoneticPr fontId="3" type="noConversion"/>
  </si>
  <si>
    <t>본평가 : 2024-10-08</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</si>
  <si>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</si>
  <si>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</si>
  <si>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</si>
  <si>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KIAMCO도로투자사모특별자산투자신탁제12호</t>
    <phoneticPr fontId="3" type="noConversion"/>
  </si>
  <si>
    <t>KIAMCO비티엘사모특별자산투자신탁제5호</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</si>
  <si>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</si>
  <si>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</si>
  <si>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</si>
  <si>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</si>
  <si>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</si>
  <si>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</si>
  <si>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</si>
  <si>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</si>
  <si>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</si>
  <si>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</si>
  <si>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</si>
  <si>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</si>
  <si>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</si>
  <si>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</si>
  <si>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</si>
  <si>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</si>
  <si>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</si>
  <si>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</si>
  <si>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</si>
  <si>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</si>
  <si>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</si>
  <si>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</si>
  <si>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</si>
  <si>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</si>
  <si>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</si>
  <si>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신한AIM부동산전문투자형사모투자신탁제1호</t>
    <phoneticPr fontId="3" type="noConversion"/>
  </si>
  <si>
    <t>신한AIM인프라전문투자형사모투자신탁제1호</t>
    <phoneticPr fontId="3" type="noConversion"/>
  </si>
  <si>
    <t>신한배움터비티엘사모특별자산투자신탁1호</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</si>
  <si>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</si>
  <si>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</si>
  <si>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</si>
  <si>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</si>
  <si>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</si>
  <si>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</si>
  <si>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</si>
  <si>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</si>
  <si>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</si>
  <si>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</si>
  <si>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</si>
  <si>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</si>
  <si>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</si>
  <si>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</si>
  <si>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</si>
  <si>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</si>
  <si>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</si>
  <si>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</si>
  <si>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</si>
  <si>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</si>
  <si>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</si>
  <si>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</si>
  <si>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</si>
  <si>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키움마일스톤USDEBT전문투자형사모부동산투자신탁제2호</t>
    <phoneticPr fontId="3" type="noConversion"/>
  </si>
  <si>
    <t>키움부산동서고속화도로전문투자형사모투자신탁</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</si>
  <si>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</si>
  <si>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</si>
  <si>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</si>
  <si>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</si>
  <si>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</si>
  <si>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</si>
  <si>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</si>
  <si>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</si>
  <si>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</si>
  <si>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</si>
  <si>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</si>
  <si>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</si>
  <si>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</si>
  <si>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</si>
  <si>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</si>
  <si>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</si>
  <si>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</si>
  <si>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</si>
  <si>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</si>
  <si>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</si>
  <si>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</si>
  <si>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</si>
  <si>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</si>
  <si>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</si>
  <si>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현대인베스트먼트시니어론전문투자형사모특별자산투자신탁20호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</si>
  <si>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</si>
  <si>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</si>
  <si>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</si>
  <si>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</si>
  <si>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</si>
  <si>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</si>
  <si>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</si>
  <si>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</si>
  <si>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</si>
  <si>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</si>
  <si>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</si>
  <si>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</si>
  <si>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</si>
  <si>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칸서스에스에이치뉴딜인프라1호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</si>
  <si>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</si>
  <si>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</si>
  <si>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</si>
  <si>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</si>
  <si>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</si>
  <si>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</si>
  <si>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</si>
  <si>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</si>
  <si>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KB인프라CREDITSOLUTION일반사모특별자산투자신탁</t>
    <phoneticPr fontId="3" type="noConversion"/>
  </si>
  <si>
    <t>흥국HK시니어론일반사모투자신탁제5호</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</si>
  <si>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</si>
  <si>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</si>
  <si>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</si>
  <si>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</si>
  <si>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</si>
  <si>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보고유럽크레딧일반사모특별자산투자신탁7호</t>
    <phoneticPr fontId="3" type="noConversion"/>
  </si>
  <si>
    <t>디에스K-02코스닥벤처전문투자형사모투자신탁종류1종</t>
    <phoneticPr fontId="3" type="noConversion"/>
  </si>
  <si>
    <t>SP메자닌일반사모투자신탁8호</t>
    <phoneticPr fontId="3" type="noConversion"/>
  </si>
  <si>
    <t>KB북미APOGEM선순위일반사모특별자산자투자신탁제4-1호</t>
    <phoneticPr fontId="3" type="noConversion"/>
  </si>
  <si>
    <t>흥국HK시니어론일반사모투자신탁제6호</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</si>
  <si>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</si>
  <si>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</si>
  <si>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</si>
  <si>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</si>
  <si>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</si>
  <si>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</si>
  <si>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</si>
  <si>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</si>
  <si>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</si>
  <si>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</si>
  <si>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</si>
  <si>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흥국생명보험(지분증권)펀드(기초자산)</t>
    <phoneticPr fontId="3" type="noConversion"/>
  </si>
  <si>
    <t>스마트스코어</t>
    <phoneticPr fontId="3" type="noConversion"/>
  </si>
  <si>
    <t>아이브이웍스</t>
    <phoneticPr fontId="3" type="noConversion"/>
  </si>
  <si>
    <t>뉴넥스(구,브랜디)</t>
    <phoneticPr fontId="3" type="noConversion"/>
  </si>
  <si>
    <t>셀랩메드</t>
    <phoneticPr fontId="3" type="noConversion"/>
  </si>
  <si>
    <t>Eat Just, Inc.</t>
    <phoneticPr fontId="3" type="noConversion"/>
  </si>
  <si>
    <t>Aspire Food Group Ltd.</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</si>
  <si>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</si>
  <si>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</si>
  <si>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</si>
  <si>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</si>
  <si>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</si>
  <si>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</si>
  <si>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</si>
  <si>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</si>
  <si>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</si>
  <si>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조일알미늄</t>
    <phoneticPr fontId="3" type="noConversion"/>
  </si>
  <si>
    <t>리센스메디컬</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</si>
  <si>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</si>
  <si>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</si>
  <si>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</si>
  <si>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</si>
  <si>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</si>
  <si>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</si>
  <si>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퍼시픽미국호텔전문투자형사모부동산투자신탁제10호</t>
    <phoneticPr fontId="3" type="noConversion"/>
  </si>
  <si>
    <t>하나대체투자전문투자형사모부동산투자신탁68호</t>
    <phoneticPr fontId="3" type="noConversion"/>
  </si>
  <si>
    <t>하나대체전문투자형사모부동산투자신탁53호</t>
    <phoneticPr fontId="3" type="noConversion"/>
  </si>
  <si>
    <t>하나대체투자사모부동산투자신탁53-1호</t>
    <phoneticPr fontId="3" type="noConversion"/>
  </si>
  <si>
    <t>삼성SRA전문투자형사모부동산투자신탁제21호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</si>
  <si>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</si>
  <si>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</si>
  <si>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</si>
  <si>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키움마일스톤유럽전문투자형사모부동산투자신탁제4호</t>
    <phoneticPr fontId="3" type="noConversion"/>
  </si>
  <si>
    <t>한국투자런던코어오피스전문투자형사모부동산투자신탁</t>
    <phoneticPr fontId="3" type="noConversion"/>
  </si>
  <si>
    <t>이지스영국전문투자형부동산투자신탁58-1호</t>
    <phoneticPr fontId="3" type="noConversion"/>
  </si>
  <si>
    <t>한화DEBTSTRATEGY전문투자형사모부동산투자신탁21-1호</t>
    <phoneticPr fontId="3" type="noConversion"/>
  </si>
  <si>
    <t>삼성SRA전문투자형사모부동산자투자신탁제50호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</si>
  <si>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</si>
  <si>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</si>
  <si>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</si>
  <si>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마스턴일반사모부동산투자신탁제150호(1종)</t>
    <phoneticPr fontId="3" type="noConversion"/>
  </si>
  <si>
    <t>트러스톤일반사모부동산투자신탁제2호</t>
    <phoneticPr fontId="3" type="noConversion"/>
  </si>
  <si>
    <t>트러스톤일반사모부동산투자신탁제3호</t>
    <phoneticPr fontId="3" type="noConversion"/>
  </si>
  <si>
    <t>NH-AMUNDI글로벌코어인프라전문투자형사모특별자산투자신탁1호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</si>
  <si>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</si>
  <si>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</si>
  <si>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</si>
  <si>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</si>
  <si>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</si>
  <si>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</si>
  <si>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</si>
  <si>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하이ESG운송인프라일반사모투자신탁</t>
    <phoneticPr fontId="3" type="noConversion"/>
  </si>
  <si>
    <t>한강태양광발전일반사모특별자산투자신탁제10호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</si>
  <si>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</si>
  <si>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</si>
  <si>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</si>
  <si>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이지스글로벌코어인프라일반사모특별자산투자신탁348-3호</t>
    <phoneticPr fontId="3" type="noConversion"/>
  </si>
  <si>
    <t>삼성SRA일반사모부동산투자신탁제80호2종</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</si>
  <si>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</si>
  <si>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</si>
  <si>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</si>
  <si>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</si>
  <si>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</si>
  <si>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</si>
  <si>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</si>
  <si>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이앤에프다이아몬드사모투자</t>
    <phoneticPr fontId="3" type="noConversion"/>
  </si>
  <si>
    <t>이앤에프다이아몬드홀딩스</t>
    <phoneticPr fontId="3" type="noConversion"/>
  </si>
  <si>
    <t>삼성화재(수익증권)펀드기초자산</t>
    <phoneticPr fontId="3" type="noConversion"/>
  </si>
  <si>
    <t>코어엔텍</t>
    <phoneticPr fontId="3" type="noConversion"/>
  </si>
  <si>
    <t>롯데쇼핑(비상장)</t>
    <phoneticPr fontId="3" type="noConversion"/>
  </si>
  <si>
    <t>롯데아울렛군산점</t>
    <phoneticPr fontId="3" type="noConversion"/>
  </si>
  <si>
    <t>A00</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</si>
  <si>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</si>
  <si>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</si>
  <si>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</si>
  <si>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</si>
  <si>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</si>
  <si>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</si>
  <si>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</si>
  <si>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</si>
  <si>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케이에스에프선박금융</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</si>
  <si>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</si>
  <si>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</si>
  <si>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</si>
  <si>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</si>
  <si>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가야철도</t>
    <phoneticPr fontId="3" type="noConversion"/>
  </si>
  <si>
    <t>B05</t>
    <phoneticPr fontId="3" type="noConversion"/>
  </si>
  <si>
    <t>계룡하수관거</t>
    <phoneticPr fontId="3" type="noConversion"/>
  </si>
  <si>
    <t>광주우정학사</t>
    <phoneticPr fontId="3" type="noConversion"/>
  </si>
  <si>
    <t>금산하수자원관리</t>
    <phoneticPr fontId="3" type="noConversion"/>
  </si>
  <si>
    <t>담양하수관거</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</si>
  <si>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</si>
  <si>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</si>
  <si>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</si>
  <si>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</si>
  <si>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</si>
  <si>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</si>
  <si>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</si>
  <si>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태영그레인터미널</t>
    <phoneticPr fontId="3" type="noConversion"/>
  </si>
  <si>
    <t>푸른천안</t>
    <phoneticPr fontId="3" type="noConversion"/>
  </si>
  <si>
    <t>하나스테이제1호위탁관리부동산투자회사</t>
    <phoneticPr fontId="3" type="noConversion"/>
  </si>
  <si>
    <t>한국예탁결제원</t>
    <phoneticPr fontId="3" type="noConversion"/>
  </si>
  <si>
    <t>한국자금중개</t>
    <phoneticPr fontId="3" type="noConversion"/>
  </si>
  <si>
    <t>힐스테이트봉담대한제6호뉴스테이위탁관리부동산투자회사</t>
    <phoneticPr fontId="3" type="noConversion"/>
  </si>
  <si>
    <t>삼성생명(I-F미수신건)</t>
    <phoneticPr fontId="3" type="noConversion"/>
  </si>
  <si>
    <t>대림제5호천안원성동기업형임대위탁관리부동산투자회사</t>
    <phoneticPr fontId="3" type="noConversion"/>
  </si>
  <si>
    <t>리커버리자산운용</t>
    <phoneticPr fontId="3" type="noConversion"/>
  </si>
  <si>
    <t>트레스</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</si>
  <si>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</si>
  <si>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</si>
  <si>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</si>
  <si>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</si>
  <si>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</si>
  <si>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</si>
  <si>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</si>
  <si>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청진이삼프로젝트</t>
    <phoneticPr fontId="3" type="noConversion"/>
  </si>
  <si>
    <t>안회찬대리</t>
    <phoneticPr fontId="3" type="noConversion"/>
  </si>
  <si>
    <t>02-369-3406, 010-4525-7934</t>
    <phoneticPr fontId="3" type="noConversion"/>
  </si>
  <si>
    <t>블루포인트파트너스</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</si>
  <si>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</si>
  <si>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</si>
  <si>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</si>
  <si>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</si>
  <si>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</si>
  <si>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</si>
  <si>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</si>
  <si>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</si>
  <si>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</si>
  <si>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</si>
  <si>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퀸테사헤임달제사호사모투자(구,퀸테사제사호사모투자)</t>
    <phoneticPr fontId="3" type="noConversion"/>
  </si>
  <si>
    <t>KRZ201709071</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</si>
  <si>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</si>
  <si>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</si>
  <si>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</si>
  <si>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</si>
  <si>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</si>
  <si>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</si>
  <si>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</si>
  <si>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</si>
  <si>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</si>
  <si>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에스씨비에이치</t>
    <phoneticPr fontId="3" type="noConversion"/>
  </si>
  <si>
    <t>KB손해보험,롯데손해보험(운용지원팀)펀드(기초자산)</t>
    <phoneticPr fontId="3" type="noConversion"/>
  </si>
  <si>
    <t>에프엔에스리테일</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</si>
  <si>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</si>
  <si>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</si>
  <si>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</si>
  <si>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</si>
  <si>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</si>
  <si>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BUVA</t>
    <phoneticPr fontId="3" type="noConversion"/>
  </si>
  <si>
    <t>A02</t>
    <phoneticPr fontId="3" type="noConversion"/>
  </si>
  <si>
    <t>롯데손해보험(운용지원팀),KB손해보험펀드(기초자산)</t>
    <phoneticPr fontId="3" type="noConversion"/>
  </si>
  <si>
    <t>상장종가</t>
    <phoneticPr fontId="3" type="noConversion"/>
  </si>
  <si>
    <t>Jasmine</t>
    <phoneticPr fontId="3" type="noConversion"/>
  </si>
  <si>
    <t>SK Investment Vina I Pte. Ltd.</t>
    <phoneticPr fontId="3" type="noConversion"/>
  </si>
  <si>
    <t>A06</t>
    <phoneticPr fontId="3" type="noConversion"/>
  </si>
  <si>
    <t>롯데손해보험(운용지원팀)펀드(기초자산)</t>
    <phoneticPr fontId="3" type="noConversion"/>
  </si>
  <si>
    <t>SK Investment Vina II Pte. Ltd.</t>
    <phoneticPr fontId="3" type="noConversion"/>
  </si>
  <si>
    <t>대원씨앤엠</t>
    <phoneticPr fontId="3" type="noConversion"/>
  </si>
  <si>
    <t>레트로원</t>
    <phoneticPr fontId="3" type="noConversion"/>
  </si>
  <si>
    <t>SPC</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</si>
  <si>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</si>
  <si>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</si>
  <si>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</si>
  <si>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</si>
  <si>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</si>
  <si>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</si>
  <si>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</si>
  <si>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</si>
  <si>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</si>
  <si>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</si>
  <si>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</si>
  <si>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</si>
  <si>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</si>
  <si>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</si>
  <si>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</si>
  <si>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</si>
  <si>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</si>
  <si>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</si>
  <si>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에프앤디넷</t>
    <phoneticPr fontId="3" type="noConversion"/>
  </si>
  <si>
    <t>피투피시스템즈</t>
    <phoneticPr fontId="3" type="noConversion"/>
  </si>
  <si>
    <t>알에프에이치아이씨</t>
    <phoneticPr fontId="3" type="noConversion"/>
  </si>
  <si>
    <t>지어소프트</t>
    <phoneticPr fontId="3" type="noConversion"/>
  </si>
  <si>
    <t>후이즈</t>
    <phoneticPr fontId="3" type="noConversion"/>
  </si>
  <si>
    <t>하나더블유엘에스</t>
    <phoneticPr fontId="3" type="noConversion"/>
  </si>
  <si>
    <t>넥스트솔루션(구,후이즈글로벌네트워크)</t>
    <phoneticPr fontId="3" type="noConversion"/>
  </si>
  <si>
    <t>코팬글로벌</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</si>
  <si>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</si>
  <si>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</si>
  <si>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</si>
  <si>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</si>
  <si>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한국플랜트서비스</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</si>
  <si>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</si>
  <si>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</si>
  <si>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</si>
  <si>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</si>
  <si>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</si>
  <si>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</si>
  <si>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한국투자미주유럽메자닌전문투자형사모부동산1호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</si>
  <si>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</si>
  <si>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</si>
  <si>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</si>
  <si>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한화글로벌인프라전문투자형사모특별자산투자신탁7호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</si>
  <si>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</si>
  <si>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</si>
  <si>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</si>
  <si>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</si>
  <si>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</si>
  <si>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</si>
  <si>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</si>
  <si>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</si>
  <si>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</si>
  <si>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</si>
  <si>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</si>
  <si>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미래에셋맵스독일전문투자형사모부동산투자신탁1호종류C</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</si>
  <si>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</si>
  <si>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</si>
  <si>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</si>
  <si>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</si>
  <si>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</si>
  <si>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이지스개인신용회복채권특별자산투자신탁150-1호</t>
    <phoneticPr fontId="3" type="noConversion"/>
  </si>
  <si>
    <t>보고유럽인프라특별자산투자신탁1호</t>
    <phoneticPr fontId="3" type="noConversion"/>
  </si>
  <si>
    <t>신한AIM부동산전문투자형사모투자신탁제2호</t>
    <phoneticPr fontId="3" type="noConversion"/>
  </si>
  <si>
    <t>하나대체투자랜드칩사모부동산투자신탁52-1호</t>
    <phoneticPr fontId="3" type="noConversion"/>
  </si>
  <si>
    <t>한화유럽크레딧전문투자형사모특별자산투자신탁12호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</si>
  <si>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</si>
  <si>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</si>
  <si>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</si>
  <si>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</si>
  <si>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</si>
  <si>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</si>
  <si>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베스타스일반사모부동산투자신탁제78-2호</t>
    <phoneticPr fontId="3" type="noConversion"/>
  </si>
  <si>
    <t>현대인베스트ASL시니어론일반사모투자신탁29호</t>
    <phoneticPr fontId="3" type="noConversion"/>
  </si>
  <si>
    <t>현대인베스트해밀턴레인EO일반사모투자신탁22호</t>
    <phoneticPr fontId="3" type="noConversion"/>
  </si>
  <si>
    <t>신한시니어론일반사모혼합자산투자신탁제5호</t>
    <phoneticPr fontId="3" type="noConversion"/>
  </si>
  <si>
    <t>삼성DIF글로벌인프라일반사모투자신탁제2호</t>
    <phoneticPr fontId="3" type="noConversion"/>
  </si>
  <si>
    <t>이지스아디안유럽인프라일반사모혼합자산투자신탁제494호</t>
    <phoneticPr fontId="3" type="noConversion"/>
  </si>
  <si>
    <t>신한미주인프라일반사모투자신탁제3호</t>
    <phoneticPr fontId="3" type="noConversion"/>
  </si>
  <si>
    <t>한화유럽크레딧일반사모투자신탁18호</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</si>
  <si>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</si>
  <si>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</si>
  <si>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</si>
  <si>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</si>
  <si>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</si>
  <si>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</si>
  <si>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</si>
  <si>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Idinvest Private Debt V</t>
    <phoneticPr fontId="3" type="noConversion"/>
  </si>
  <si>
    <t>IR0400000011</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</si>
  <si>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</si>
  <si>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</si>
  <si>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</si>
  <si>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</si>
  <si>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</si>
  <si>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</si>
  <si>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</si>
  <si>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</si>
  <si>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</si>
  <si>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</si>
  <si>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이지스제397호전문투자형부동산사모투자회사</t>
    <phoneticPr fontId="3" type="noConversion"/>
  </si>
  <si>
    <t>KRZ702451001</t>
    <phoneticPr fontId="3" type="noConversion"/>
  </si>
  <si>
    <t>KBP2024060038</t>
    <phoneticPr fontId="3" type="noConversion"/>
  </si>
  <si>
    <t>KRZ502595500</t>
    <phoneticPr fontId="3" type="noConversion"/>
  </si>
  <si>
    <t>하나증권(PI실)</t>
    <phoneticPr fontId="3" type="noConversion"/>
  </si>
  <si>
    <t>해외성장기업제1호신기술사업투자조합</t>
    <phoneticPr fontId="3" type="noConversion"/>
  </si>
  <si>
    <t>Y2408D0049</t>
  </si>
  <si>
    <t>최종평가값 : 2024-10-04, MRC : 요청 시 D+2 전후</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</si>
  <si>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</si>
  <si>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</si>
  <si>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</si>
  <si>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</si>
  <si>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</si>
  <si>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지엑스씨</t>
    <phoneticPr fontId="3" type="noConversion"/>
  </si>
  <si>
    <t>센시</t>
    <phoneticPr fontId="3" type="noConversion"/>
  </si>
  <si>
    <t>백퍼센트</t>
    <phoneticPr fontId="3" type="noConversion"/>
  </si>
  <si>
    <t>아이지넷</t>
    <phoneticPr fontId="3" type="noConversion"/>
  </si>
  <si>
    <t>베지스타</t>
    <phoneticPr fontId="3" type="noConversion"/>
  </si>
  <si>
    <t>에이비엘바이오 CPS</t>
    <phoneticPr fontId="3" type="noConversion"/>
  </si>
  <si>
    <t>유안타증권</t>
    <phoneticPr fontId="3" type="noConversion"/>
  </si>
  <si>
    <t>동양레저</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</si>
  <si>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</si>
  <si>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</si>
  <si>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</si>
  <si>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</si>
  <si>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</si>
  <si>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</si>
  <si>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</si>
  <si>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</si>
  <si>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</si>
  <si>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</si>
  <si>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</si>
  <si>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</si>
  <si>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</si>
  <si>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</si>
  <si>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</si>
  <si>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K55223CX2048</t>
    <phoneticPr fontId="3" type="noConversion"/>
  </si>
  <si>
    <t>KB_CVC북미전문투자형사모투자신탁제1호</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</si>
  <si>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</si>
  <si>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</si>
  <si>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</si>
  <si>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</si>
  <si>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</si>
  <si>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</si>
  <si>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</si>
  <si>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</si>
  <si>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</si>
  <si>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</si>
  <si>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KB터키차나칼레도로연계전문투자형사모특별자산투자신탁(금전채권)</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</si>
  <si>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</si>
  <si>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</si>
  <si>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</si>
  <si>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</si>
  <si>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</si>
  <si>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</si>
  <si>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</si>
  <si>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KIAMCO비티엘프로젝트사모특별자산투자신탁제4호</t>
    <phoneticPr fontId="3" type="noConversion"/>
  </si>
  <si>
    <t>KR5451AO1063</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</si>
  <si>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</si>
  <si>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</si>
  <si>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</si>
  <si>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</si>
  <si>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</si>
  <si>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</si>
  <si>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</si>
  <si>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</si>
  <si>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</si>
  <si>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K55205C15438</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</si>
  <si>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</si>
  <si>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</si>
  <si>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</si>
  <si>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</si>
  <si>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</si>
  <si>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</si>
  <si>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</si>
  <si>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</si>
  <si>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</si>
  <si>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</si>
  <si>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</si>
  <si>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</si>
  <si>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</si>
  <si>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K553T7C90825</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</si>
  <si>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</si>
  <si>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</si>
  <si>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</si>
  <si>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</si>
  <si>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</si>
  <si>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KR5210AH3649</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</si>
  <si>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</si>
  <si>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</si>
  <si>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</si>
  <si>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</si>
  <si>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</si>
  <si>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</si>
  <si>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</si>
  <si>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</si>
  <si>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</si>
  <si>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</si>
  <si>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</si>
  <si>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</si>
  <si>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</si>
  <si>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</si>
  <si>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</si>
  <si>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K55233DD2734</t>
    <phoneticPr fontId="3" type="noConversion"/>
  </si>
  <si>
    <t>키움글로벌파워AI전문투자형사모투자신탁제3호</t>
    <phoneticPr fontId="3" type="noConversion"/>
  </si>
  <si>
    <t>K55206BK7572</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</si>
  <si>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</si>
  <si>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</si>
  <si>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</si>
  <si>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</si>
  <si>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</si>
  <si>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</si>
  <si>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</si>
  <si>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</si>
  <si>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</si>
  <si>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</si>
  <si>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</si>
  <si>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</si>
  <si>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</si>
  <si>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한강BTL프로젝트전문투자형사모특별자산투자신탁제1호</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</si>
  <si>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</si>
  <si>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</si>
  <si>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</si>
  <si>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</si>
  <si>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</si>
  <si>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</si>
  <si>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</si>
  <si>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</si>
  <si>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</si>
  <si>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</si>
  <si>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</si>
  <si>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</si>
  <si>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</si>
  <si>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</si>
  <si>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</si>
  <si>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</si>
  <si>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</si>
  <si>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</si>
  <si>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</si>
  <si>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</si>
  <si>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</si>
  <si>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</si>
  <si>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</si>
  <si>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</si>
  <si>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K55302DO9344</t>
    <phoneticPr fontId="3" type="noConversion"/>
  </si>
  <si>
    <t>하이ESG일반사모특별자산투자신탁1호</t>
    <phoneticPr fontId="3" type="noConversion"/>
  </si>
  <si>
    <t>K55368DS3591</t>
    <phoneticPr fontId="3" type="noConversion"/>
  </si>
  <si>
    <t>K55233DS5458</t>
    <phoneticPr fontId="3" type="noConversion"/>
  </si>
  <si>
    <t>KBPATRIMONIUM유럽PDF일반사모특별자산투자신탁제1호</t>
    <phoneticPr fontId="3" type="noConversion"/>
  </si>
  <si>
    <t>K55223DS4552</t>
    <phoneticPr fontId="3" type="noConversion"/>
  </si>
  <si>
    <t>K55216D73739</t>
    <phoneticPr fontId="3" type="noConversion"/>
  </si>
  <si>
    <t>IBKSOCIALINFRABTL일반사모특별자산투자신탁제1호</t>
    <phoneticPr fontId="3" type="noConversion"/>
  </si>
  <si>
    <t>K55234DT7551</t>
    <phoneticPr fontId="3" type="noConversion"/>
  </si>
  <si>
    <t>K55223DT8263</t>
    <phoneticPr fontId="3" type="noConversion"/>
  </si>
  <si>
    <t>신한CVC유럽다이렉트렌딩III일반사모투자신탁-B호</t>
    <phoneticPr fontId="3" type="noConversion"/>
  </si>
  <si>
    <t>K55210DS9135</t>
    <phoneticPr fontId="3" type="noConversion"/>
  </si>
  <si>
    <t>K55223DU2719</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</si>
  <si>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</si>
  <si>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</si>
  <si>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</si>
  <si>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</si>
  <si>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</si>
  <si>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</si>
  <si>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</si>
  <si>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</si>
  <si>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</si>
  <si>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</si>
  <si>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</si>
  <si>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</si>
  <si>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IBK신재생인프라일반사모특별자산투자신탁제1호</t>
    <phoneticPr fontId="3" type="noConversion"/>
  </si>
  <si>
    <t>삼성TPGAGDIRECTLENDINGⅤ일반사모투자신탁제2호</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</si>
  <si>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</si>
  <si>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</si>
  <si>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</si>
  <si>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</si>
  <si>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</si>
  <si>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</si>
  <si>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</si>
  <si>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</si>
  <si>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IBK연금보험펀드(기초자산)</t>
    <phoneticPr fontId="3" type="noConversion"/>
  </si>
  <si>
    <t>교보생명보험</t>
    <phoneticPr fontId="3" type="noConversion"/>
  </si>
  <si>
    <t>Mars Entertainment</t>
    <phoneticPr fontId="3" type="noConversion"/>
  </si>
  <si>
    <t>IBK연금보험,KB손해보험펀드(기초자산)</t>
    <phoneticPr fontId="3" type="noConversion"/>
  </si>
  <si>
    <t>키다리스튜디오</t>
    <phoneticPr fontId="3" type="noConversion"/>
  </si>
  <si>
    <t>에어퍼스트</t>
    <phoneticPr fontId="3" type="noConversion"/>
  </si>
  <si>
    <t>IBK연금보험,KDB생명보험펀드(기초자산)</t>
    <phoneticPr fontId="3" type="noConversion"/>
  </si>
  <si>
    <t>제뉴원사이언스</t>
    <phoneticPr fontId="3" type="noConversion"/>
  </si>
  <si>
    <t>Bear Robotics, Inc.</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</si>
  <si>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</si>
  <si>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</si>
  <si>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</si>
  <si>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</si>
  <si>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 xml:space="preserve">박지애과장 </t>
    <phoneticPr fontId="3" type="noConversion"/>
  </si>
  <si>
    <t xml:space="preserve"> </t>
    <phoneticPr fontId="3" type="noConversion"/>
  </si>
  <si>
    <t xml:space="preserve">parkjiae@dgbfn.com </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</si>
  <si>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</si>
  <si>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</si>
  <si>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슈로더유럽인프라전문투자형사모특별자산투자신탁제2호</t>
    <phoneticPr fontId="3" type="noConversion"/>
  </si>
  <si>
    <t>신한AIM크레딧일반사모투자신탁제3-A호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</si>
  <si>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</si>
  <si>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</si>
  <si>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</si>
  <si>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</si>
  <si>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</si>
  <si>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</si>
  <si>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하이뉴딜인프라전문투자형사모특별자산투자신탁1호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</si>
  <si>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</si>
  <si>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</si>
  <si>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</si>
  <si>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신한AIM재간접전문투자형사모투자신탁9-A호</t>
    <phoneticPr fontId="3" type="noConversion"/>
  </si>
  <si>
    <t>KIAMCO호주항암센터대출사모특별자산투자신탁제2호</t>
    <phoneticPr fontId="3" type="noConversion"/>
  </si>
  <si>
    <t>템플턴하나뉴딜인프라BTL사모투자신탁제2호</t>
    <phoneticPr fontId="3" type="noConversion"/>
  </si>
  <si>
    <t>한화북미바이아웃일반사모투자신탁10호</t>
    <phoneticPr fontId="3" type="noConversion"/>
  </si>
  <si>
    <t>현대인베스트북미대출채권일반사모특별자산투자신탁31호</t>
    <phoneticPr fontId="3" type="noConversion"/>
  </si>
  <si>
    <t>박지애과장</t>
    <phoneticPr fontId="3" type="noConversion"/>
  </si>
  <si>
    <t>이지스스텝스톤세컨더리일반사모투자신탁491호</t>
    <phoneticPr fontId="3" type="noConversion"/>
  </si>
  <si>
    <t>키움AIM일반사모투자신탁제1호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</si>
  <si>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</si>
  <si>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</si>
  <si>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</si>
  <si>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</si>
  <si>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</si>
  <si>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</si>
  <si>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</si>
  <si>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</si>
  <si>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</si>
  <si>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</si>
  <si>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</si>
  <si>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24년 4분기 평가예정</t>
    <phoneticPr fontId="3" type="noConversion"/>
  </si>
  <si>
    <t>에임퓨처</t>
    <phoneticPr fontId="3" type="noConversion"/>
  </si>
  <si>
    <t>폴라리스쓰리디</t>
    <phoneticPr fontId="3" type="noConversion"/>
  </si>
  <si>
    <t>디토닉</t>
    <phoneticPr fontId="3" type="noConversion"/>
  </si>
  <si>
    <t>에스씨바이오</t>
    <phoneticPr fontId="3" type="noConversion"/>
  </si>
  <si>
    <t>호그린에어</t>
    <phoneticPr fontId="3" type="noConversion"/>
  </si>
  <si>
    <t>허니냅스</t>
    <phoneticPr fontId="3" type="noConversion"/>
  </si>
  <si>
    <t>오케스트로</t>
    <phoneticPr fontId="3" type="noConversion"/>
  </si>
  <si>
    <t>데이터노우즈</t>
    <phoneticPr fontId="3" type="noConversion"/>
  </si>
  <si>
    <t>씨엠케이푸드</t>
    <phoneticPr fontId="3" type="noConversion"/>
  </si>
  <si>
    <t>601-M canal LLC</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</si>
  <si>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</si>
  <si>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</si>
  <si>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</si>
  <si>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</si>
  <si>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</si>
  <si>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</si>
  <si>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</si>
  <si>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</si>
  <si>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ABL</t>
    <phoneticPr fontId="3" type="noConversion"/>
  </si>
  <si>
    <t>에코컨티넨탈</t>
    <phoneticPr fontId="3" type="noConversion"/>
  </si>
  <si>
    <t>포스코에너지</t>
    <phoneticPr fontId="3" type="noConversion"/>
  </si>
  <si>
    <t>주식옵션팀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</si>
  <si>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</si>
  <si>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</si>
  <si>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</si>
  <si>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</si>
  <si>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SL Harborside JV LLC</t>
    <phoneticPr fontId="3" type="noConversion"/>
  </si>
  <si>
    <t>601-M canal LLC 동일 평가자 지정</t>
    <phoneticPr fontId="3" type="noConversion"/>
  </si>
  <si>
    <t xml:space="preserve">Fosun Fashion Group (Cayman) LTD </t>
    <phoneticPr fontId="3" type="noConversion"/>
  </si>
  <si>
    <t>비케이탑스</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</si>
  <si>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</si>
  <si>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</si>
  <si>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</si>
  <si>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</si>
  <si>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</si>
  <si>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</si>
  <si>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t>IC20100427</t>
    <phoneticPr fontId="3" type="noConversion"/>
  </si>
  <si>
    <t>IC20111229</t>
    <phoneticPr fontId="3" type="noConversion"/>
  </si>
  <si>
    <t>한국민간운영권전문투자형사모투자신탁제1호</t>
    <phoneticPr fontId="3" type="noConversion"/>
  </si>
  <si>
    <t>IC20130104</t>
    <phoneticPr fontId="3" type="noConversion"/>
  </si>
  <si>
    <t>IC20130626</t>
    <phoneticPr fontId="3" type="noConversion"/>
  </si>
  <si>
    <t>IC20131010</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</si>
  <si>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</si>
  <si>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</si>
  <si>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</si>
  <si>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</si>
  <si>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</si>
  <si>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IC20170206</t>
    <phoneticPr fontId="3" type="noConversion"/>
  </si>
  <si>
    <t>IC20170425</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</si>
  <si>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</si>
  <si>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</si>
  <si>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</si>
  <si>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</si>
  <si>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</si>
  <si>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IC20170531</t>
    <phoneticPr fontId="3" type="noConversion"/>
  </si>
  <si>
    <t>키움유럽인프라AI전문투자형사모투자신탁제3호</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</si>
  <si>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</si>
  <si>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</si>
  <si>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</si>
  <si>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</si>
  <si>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</si>
  <si>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</si>
  <si>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</si>
  <si>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</si>
  <si>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</si>
  <si>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</si>
  <si>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</si>
  <si>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</si>
  <si>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</si>
  <si>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</si>
  <si>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IC20180119_1</t>
    <phoneticPr fontId="3" type="noConversion"/>
  </si>
  <si>
    <t>IC20180119_2</t>
    <phoneticPr fontId="3" type="noConversion"/>
  </si>
  <si>
    <t>IC20180119_3</t>
    <phoneticPr fontId="3" type="noConversion"/>
  </si>
  <si>
    <t>키움안단테전문투자형사모투자신탁</t>
    <phoneticPr fontId="3" type="noConversion"/>
  </si>
  <si>
    <t>IC20180209</t>
    <phoneticPr fontId="3" type="noConversion"/>
  </si>
  <si>
    <t>IC20180405</t>
    <phoneticPr fontId="3" type="noConversion"/>
  </si>
  <si>
    <t>KIAMCOFIERAPPP재간접사모특별자산투자신탁</t>
    <phoneticPr fontId="3" type="noConversion"/>
  </si>
  <si>
    <t>IC20180430</t>
    <phoneticPr fontId="3" type="noConversion"/>
  </si>
  <si>
    <t>다올KTB글로벌CREDEBT일반사모투자신탁제5호</t>
    <phoneticPr fontId="3" type="noConversion"/>
  </si>
  <si>
    <t>IC20180515</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</si>
  <si>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</si>
  <si>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</si>
  <si>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</si>
  <si>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</si>
  <si>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</si>
  <si>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</si>
  <si>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</si>
  <si>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</si>
  <si>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</si>
  <si>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</si>
  <si>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</si>
  <si>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</si>
  <si>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</si>
  <si>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</si>
  <si>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</si>
  <si>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</si>
  <si>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</si>
  <si>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</si>
  <si>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</si>
  <si>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IC20190515</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</si>
  <si>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</si>
  <si>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</si>
  <si>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</si>
  <si>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</si>
  <si>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</si>
  <si>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</si>
  <si>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</si>
  <si>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</si>
  <si>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</si>
  <si>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</si>
  <si>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</si>
  <si>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</si>
  <si>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</si>
  <si>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</si>
  <si>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</si>
  <si>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</si>
  <si>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브이아이AF전문투자형사모부동산투자신탁</t>
    <phoneticPr fontId="3" type="noConversion"/>
  </si>
  <si>
    <t>IC20201126</t>
    <phoneticPr fontId="3" type="noConversion"/>
  </si>
  <si>
    <t>IBK세아태양광발전전문사모투자신탁</t>
    <phoneticPr fontId="3" type="noConversion"/>
  </si>
  <si>
    <t>IC20201127</t>
    <phoneticPr fontId="3" type="noConversion"/>
  </si>
  <si>
    <t>IC20201208</t>
    <phoneticPr fontId="3" type="noConversion"/>
  </si>
  <si>
    <t>한강해나눔에너지전문투자형사모특별자산투자신탁</t>
    <phoneticPr fontId="3" type="noConversion"/>
  </si>
  <si>
    <t>IC20201223</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</si>
  <si>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</si>
  <si>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</si>
  <si>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</si>
  <si>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</si>
  <si>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</si>
  <si>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</si>
  <si>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</si>
  <si>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</si>
  <si>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</si>
  <si>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</si>
  <si>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</si>
  <si>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IC20210913</t>
    <phoneticPr fontId="3" type="noConversion"/>
  </si>
  <si>
    <t>IC20210915</t>
    <phoneticPr fontId="3" type="noConversion"/>
  </si>
  <si>
    <t>신한AIM재간접전문투자형사모투자신탁제13-B호(CCOFII)</t>
    <phoneticPr fontId="3" type="noConversion"/>
  </si>
  <si>
    <t>IC20211028</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</si>
  <si>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</si>
  <si>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</si>
  <si>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</si>
  <si>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</si>
  <si>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</si>
  <si>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</si>
  <si>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</si>
  <si>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DDIT Trust A</t>
    <phoneticPr fontId="3" type="noConversion"/>
  </si>
  <si>
    <t>IC20180831_2</t>
    <phoneticPr fontId="3" type="noConversion"/>
  </si>
  <si>
    <t>DDIT Trust B</t>
    <phoneticPr fontId="3" type="noConversion"/>
  </si>
  <si>
    <t>IC20180831_3</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</si>
  <si>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</si>
  <si>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</si>
  <si>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</si>
  <si>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</si>
  <si>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</si>
  <si>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</si>
  <si>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Blackstone Infrastructure Partners</t>
    <phoneticPr fontId="3" type="noConversion"/>
  </si>
  <si>
    <t>IC20190927</t>
    <phoneticPr fontId="3" type="noConversion"/>
  </si>
  <si>
    <t>Palisade’s Renewable Energy Fund NO.1</t>
    <phoneticPr fontId="3" type="noConversion"/>
  </si>
  <si>
    <t>IC20191217</t>
    <phoneticPr fontId="3" type="noConversion"/>
  </si>
  <si>
    <t>Palisade’s Renewable Energy Fund NO.2</t>
    <phoneticPr fontId="3" type="noConversion"/>
  </si>
  <si>
    <t>IC20191217_2</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</si>
  <si>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</si>
  <si>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</si>
  <si>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</si>
  <si>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</si>
  <si>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</si>
  <si>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</si>
  <si>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</si>
  <si>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</si>
  <si>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</si>
  <si>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A99030</t>
    <phoneticPr fontId="3" type="noConversion"/>
  </si>
  <si>
    <t>한화글로벌인프라펀드31호</t>
    <phoneticPr fontId="3" type="noConversion"/>
  </si>
  <si>
    <t>IC20220315</t>
    <phoneticPr fontId="3" type="noConversion"/>
  </si>
  <si>
    <t>IC20220627</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</si>
  <si>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</si>
  <si>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</si>
  <si>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</si>
  <si>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</si>
  <si>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</si>
  <si>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</si>
  <si>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</si>
  <si>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</si>
  <si>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</si>
  <si>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</si>
  <si>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</si>
  <si>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</si>
  <si>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</si>
  <si>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</si>
  <si>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</si>
  <si>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</si>
  <si>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</si>
  <si>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</si>
  <si>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</si>
  <si>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</si>
  <si>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</si>
  <si>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</si>
  <si>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</si>
  <si>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</si>
  <si>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</si>
  <si>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</si>
  <si>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</si>
  <si>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</si>
  <si>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</si>
  <si>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</si>
  <si>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QIC Infrastructure Portfolio no.3</t>
    <phoneticPr fontId="3" type="noConversion"/>
  </si>
  <si>
    <t>IC20231113</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</si>
  <si>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</si>
  <si>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</si>
  <si>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</si>
  <si>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</si>
  <si>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</si>
  <si>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KB신재생에너지사모특별자산투자신탁</t>
    <phoneticPr fontId="3" type="noConversion"/>
  </si>
  <si>
    <t>KBP2016060109</t>
    <phoneticPr fontId="3" type="noConversion"/>
  </si>
  <si>
    <t>KR5223692553</t>
    <phoneticPr fontId="3" type="noConversion"/>
  </si>
  <si>
    <t>IC20070522</t>
    <phoneticPr fontId="3" type="noConversion"/>
  </si>
  <si>
    <t>베어링북미대출채권A전문투자형사모특별자산투자신탁3호</t>
    <phoneticPr fontId="3" type="noConversion"/>
  </si>
  <si>
    <t>KBP2019060008</t>
    <phoneticPr fontId="3" type="noConversion"/>
  </si>
  <si>
    <t>K55302BS6603</t>
    <phoneticPr fontId="3" type="noConversion"/>
  </si>
  <si>
    <t>IC20170817</t>
    <phoneticPr fontId="3" type="noConversion"/>
  </si>
  <si>
    <t>한화DEBTSTRATEGY전문투자형사모부동산투자신탁14호</t>
    <phoneticPr fontId="3" type="noConversion"/>
  </si>
  <si>
    <t>KBP2019120116</t>
    <phoneticPr fontId="3" type="noConversion"/>
  </si>
  <si>
    <t>K55213C89312</t>
    <phoneticPr fontId="3" type="noConversion"/>
  </si>
  <si>
    <t>IC20190123</t>
    <phoneticPr fontId="3" type="noConversion"/>
  </si>
  <si>
    <t>JB호주NDIS전문투자형사모투자신탁1호</t>
    <phoneticPr fontId="3" type="noConversion"/>
  </si>
  <si>
    <t>KBP2020060079</t>
    <phoneticPr fontId="3" type="noConversion"/>
  </si>
  <si>
    <t>K55241CP4695</t>
    <phoneticPr fontId="3" type="noConversion"/>
  </si>
  <si>
    <t>IC20190425</t>
    <phoneticPr fontId="3" type="noConversion"/>
  </si>
  <si>
    <t>알세온호주RDS일반사모투자신탁1호</t>
    <phoneticPr fontId="3" type="noConversion"/>
  </si>
  <si>
    <t>K554A1ED9349</t>
    <phoneticPr fontId="3" type="noConversion"/>
  </si>
  <si>
    <t>IC20240729</t>
    <phoneticPr fontId="3" type="noConversion"/>
  </si>
  <si>
    <t>A75030</t>
    <phoneticPr fontId="3" type="noConversion"/>
  </si>
  <si>
    <t>A99010</t>
    <phoneticPr fontId="3" type="noConversion"/>
  </si>
  <si>
    <t>알세온코리아자산운용</t>
    <phoneticPr fontId="3" type="noConversion"/>
  </si>
  <si>
    <t>A12345</t>
    <phoneticPr fontId="3" type="noConversion"/>
  </si>
  <si>
    <t>A94010</t>
    <phoneticPr fontId="3" type="noConversion"/>
  </si>
  <si>
    <t>KDB생명보험</t>
    <phoneticPr fontId="3" type="noConversion"/>
  </si>
  <si>
    <t>문산행복</t>
    <phoneticPr fontId="3" type="noConversion"/>
  </si>
  <si>
    <t>김진양사원</t>
    <phoneticPr fontId="3" type="noConversion"/>
  </si>
  <si>
    <t>02-6303-6445</t>
    <phoneticPr fontId="3" type="noConversion"/>
  </si>
  <si>
    <t>realsheep@kdblife.co.kr</t>
    <phoneticPr fontId="3" type="noConversion"/>
  </si>
  <si>
    <t>생보제십이호위탁관리부동산투자회사</t>
    <phoneticPr fontId="3" type="noConversion"/>
  </si>
  <si>
    <t>서희대한스타힐스테이제2호위탁관리부동산투자회사</t>
    <phoneticPr fontId="3" type="noConversion"/>
  </si>
  <si>
    <t>울산그린</t>
    <phoneticPr fontId="3" type="noConversion"/>
  </si>
  <si>
    <t>칸서스자산운용</t>
    <phoneticPr fontId="3" type="noConversion"/>
  </si>
  <si>
    <t>스틱스페셜시츄에이션제2호사모투자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</si>
  <si>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</si>
  <si>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</si>
  <si>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</si>
  <si>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</si>
  <si>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</si>
  <si>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KDB생명보험(지분증권),현대해상펀드(기초자산)</t>
    <phoneticPr fontId="3" type="noConversion"/>
  </si>
  <si>
    <t>쥬비스다이어트</t>
    <phoneticPr fontId="3" type="noConversion"/>
  </si>
  <si>
    <t>채비(구,대영채비)</t>
    <phoneticPr fontId="3" type="noConversion"/>
  </si>
  <si>
    <t>Carousell Pte. Ltd</t>
    <phoneticPr fontId="3" type="noConversion"/>
  </si>
  <si>
    <t>롯데이엠글로벌(구,아이엠지테크놀로지)</t>
    <phoneticPr fontId="3" type="noConversion"/>
  </si>
  <si>
    <t>LOTTE EM EUROPE S.a r.l.(구,IME Technology)</t>
    <phoneticPr fontId="3" type="noConversion"/>
  </si>
  <si>
    <t>뮤직카우</t>
    <phoneticPr fontId="3" type="noConversion"/>
  </si>
  <si>
    <t>메디파마플랜</t>
    <phoneticPr fontId="3" type="noConversion"/>
  </si>
  <si>
    <t>KDB생명보험(지분증권)펀드(기초자산)</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</si>
  <si>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</si>
  <si>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</si>
  <si>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</si>
  <si>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</si>
  <si>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</si>
  <si>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</si>
  <si>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</si>
  <si>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뮤즈원</t>
    <phoneticPr fontId="3" type="noConversion"/>
  </si>
  <si>
    <t>아이엠엠이에스지3호(구,타이탄원)</t>
    <phoneticPr fontId="3" type="noConversion"/>
  </si>
  <si>
    <t>휴젤</t>
    <phoneticPr fontId="3" type="noConversion"/>
  </si>
  <si>
    <t>Dione Limited</t>
    <phoneticPr fontId="3" type="noConversion"/>
  </si>
  <si>
    <t>Aphrodite</t>
    <phoneticPr fontId="3" type="noConversion"/>
  </si>
  <si>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</si>
  <si>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</si>
  <si>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</si>
  <si>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</si>
  <si>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</si>
  <si>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</si>
  <si>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IMM Menaone</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</si>
  <si>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</si>
  <si>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</si>
  <si>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</si>
  <si>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</si>
  <si>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</si>
  <si>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</si>
  <si>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</si>
  <si>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</si>
  <si>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</si>
  <si>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광주제2순환도로</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</si>
  <si>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</si>
  <si>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</si>
  <si>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</si>
  <si>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</si>
  <si>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</si>
  <si>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</si>
  <si>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</si>
  <si>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</si>
  <si>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</si>
  <si>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</si>
  <si>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</si>
  <si>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커넥팅더닷츠(구,째깍악어)</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</si>
  <si>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</si>
  <si>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</si>
  <si>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</si>
  <si>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평택워터</t>
    <phoneticPr fontId="3" type="noConversion"/>
  </si>
  <si>
    <t>푸른김해지키미</t>
    <phoneticPr fontId="3" type="noConversion"/>
  </si>
  <si>
    <t>퓨처플레이신한테크이노베이션제2호</t>
    <phoneticPr fontId="3" type="noConversion"/>
  </si>
  <si>
    <t>케이디비인프라자산운용</t>
    <phoneticPr fontId="3" type="noConversion"/>
  </si>
  <si>
    <t>한국투자Re-UpII펀드</t>
    <phoneticPr fontId="3" type="noConversion"/>
  </si>
  <si>
    <t>쿠프마케팅</t>
    <phoneticPr fontId="3" type="noConversion"/>
  </si>
  <si>
    <t>교보생명보험펀드(기초자산)</t>
    <phoneticPr fontId="3" type="noConversion"/>
  </si>
  <si>
    <t>교보생명보험,현대해상펀드(기초자산)</t>
    <phoneticPr fontId="3" type="noConversion"/>
  </si>
  <si>
    <t>HyAxiom, Inc.</t>
    <phoneticPr fontId="3" type="noConversion"/>
  </si>
  <si>
    <t>엠에스오토텍</t>
    <phoneticPr fontId="3" type="noConversion"/>
  </si>
  <si>
    <t>명신</t>
    <phoneticPr fontId="3" type="noConversion"/>
  </si>
  <si>
    <t>강남순환도로</t>
    <phoneticPr fontId="3" type="noConversion"/>
  </si>
  <si>
    <t>교보생명보험,미래에셋생명보험펀드(기초자산)</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</si>
  <si>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</si>
  <si>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</si>
  <si>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</si>
  <si>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</si>
  <si>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</si>
  <si>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</si>
  <si>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</si>
  <si>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</si>
  <si>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</si>
  <si>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</si>
  <si>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</si>
  <si>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</si>
  <si>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</si>
  <si>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</si>
  <si>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</si>
  <si>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</si>
  <si>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</si>
  <si>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</si>
  <si>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</si>
  <si>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</si>
  <si>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</si>
  <si>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</si>
  <si>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</si>
  <si>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</si>
  <si>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</si>
  <si>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</si>
  <si>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</si>
  <si>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</si>
  <si>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</si>
  <si>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</si>
  <si>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</si>
  <si>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</si>
  <si>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</si>
  <si>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오럼머티리얼(구,티지오테크)</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</si>
  <si>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</si>
  <si>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</si>
  <si>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</si>
  <si>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</si>
  <si>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</si>
  <si>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</si>
  <si>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</si>
  <si>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</si>
  <si>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바이파이브</t>
    <phoneticPr fontId="3" type="noConversion"/>
  </si>
  <si>
    <t>에이블리코퍼레이션</t>
    <phoneticPr fontId="3" type="noConversion"/>
  </si>
  <si>
    <t>리스트바이오테라퓨틱스</t>
    <phoneticPr fontId="3" type="noConversion"/>
  </si>
  <si>
    <t>원진바이오테크놀로지</t>
    <phoneticPr fontId="3" type="noConversion"/>
  </si>
  <si>
    <t>리벨리온</t>
    <phoneticPr fontId="3" type="noConversion"/>
  </si>
  <si>
    <t>부스트이뮨</t>
    <phoneticPr fontId="3" type="noConversion"/>
  </si>
  <si>
    <t>아벨로스테라퓨틱스</t>
    <phoneticPr fontId="3" type="noConversion"/>
  </si>
  <si>
    <t>논스게이트웨이</t>
    <phoneticPr fontId="3" type="noConversion"/>
  </si>
  <si>
    <t>에스테이트클라우드</t>
    <phoneticPr fontId="3" type="noConversion"/>
  </si>
  <si>
    <t>콘텐츠테크놀로지스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</si>
  <si>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</si>
  <si>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</si>
  <si>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</si>
  <si>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</si>
  <si>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</si>
  <si>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25년 4분기 평가예정</t>
    <phoneticPr fontId="3" type="noConversion"/>
  </si>
  <si>
    <t>케어링</t>
    <phoneticPr fontId="3" type="noConversion"/>
  </si>
  <si>
    <t>23년 4분기 평가예정</t>
    <phoneticPr fontId="3" type="noConversion"/>
  </si>
  <si>
    <t>에이지엘</t>
    <phoneticPr fontId="3" type="noConversion"/>
  </si>
  <si>
    <t>26년 1분기 평가예정</t>
    <phoneticPr fontId="3" type="noConversion"/>
  </si>
  <si>
    <t>Aniai</t>
    <phoneticPr fontId="3" type="noConversion"/>
  </si>
  <si>
    <t>메디파트너</t>
    <phoneticPr fontId="3" type="noConversion"/>
  </si>
  <si>
    <t>한라엔컴</t>
    <phoneticPr fontId="3" type="noConversion"/>
  </si>
  <si>
    <t>NuScale Power, LLC</t>
    <phoneticPr fontId="3" type="noConversion"/>
  </si>
  <si>
    <t>태안안면클린에너지</t>
    <phoneticPr fontId="3" type="noConversion"/>
  </si>
  <si>
    <t>에스앤아이코퍼레이션(구,에스앤아이엣스퍼트)</t>
    <phoneticPr fontId="3" type="noConversion"/>
  </si>
  <si>
    <t>이동의즐거움(구,로카모빌리티)</t>
    <phoneticPr fontId="3" type="noConversion"/>
  </si>
  <si>
    <t>모토브</t>
    <phoneticPr fontId="3" type="noConversion"/>
  </si>
  <si>
    <t>스펙터</t>
    <phoneticPr fontId="3" type="noConversion"/>
  </si>
  <si>
    <t>진코어</t>
    <phoneticPr fontId="3" type="noConversion"/>
  </si>
  <si>
    <t>오토피디아</t>
    <phoneticPr fontId="3" type="noConversion"/>
  </si>
  <si>
    <t>상화</t>
    <phoneticPr fontId="3" type="noConversion"/>
  </si>
  <si>
    <t>스패너</t>
    <phoneticPr fontId="3" type="noConversion"/>
  </si>
  <si>
    <t>퍼스트실리콘</t>
    <phoneticPr fontId="3" type="noConversion"/>
  </si>
  <si>
    <t>덕산일렉테라</t>
    <phoneticPr fontId="3" type="noConversion"/>
  </si>
  <si>
    <t>수퍼게이트</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</si>
  <si>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</si>
  <si>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</si>
  <si>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</si>
  <si>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</si>
  <si>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</si>
  <si>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</si>
  <si>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노타</t>
    <phoneticPr fontId="3" type="noConversion"/>
  </si>
  <si>
    <t>메티스엑스</t>
    <phoneticPr fontId="3" type="noConversion"/>
  </si>
  <si>
    <t>씨제이케이</t>
    <phoneticPr fontId="3" type="noConversion"/>
  </si>
  <si>
    <t>지오뷰</t>
    <phoneticPr fontId="3" type="noConversion"/>
  </si>
  <si>
    <t>엘엔로보틱스</t>
    <phoneticPr fontId="3" type="noConversion"/>
  </si>
  <si>
    <t>드라마앤컴퍼니</t>
    <phoneticPr fontId="3" type="noConversion"/>
  </si>
  <si>
    <t>야놀자</t>
    <phoneticPr fontId="3" type="noConversion"/>
  </si>
  <si>
    <t>엔비지</t>
    <phoneticPr fontId="3" type="noConversion"/>
  </si>
  <si>
    <t>에이투젠</t>
    <phoneticPr fontId="3" type="noConversion"/>
  </si>
  <si>
    <t>비앤에이치코스메틱</t>
    <phoneticPr fontId="3" type="noConversion"/>
  </si>
  <si>
    <t>애니메디솔루션</t>
    <phoneticPr fontId="3" type="noConversion"/>
  </si>
  <si>
    <t>Gump Group Limited</t>
    <phoneticPr fontId="3" type="noConversion"/>
  </si>
  <si>
    <t>iZeneTech Inc.</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</si>
  <si>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</si>
  <si>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</si>
  <si>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</si>
  <si>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</si>
  <si>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</si>
  <si>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신윤서</t>
    <phoneticPr fontId="3" type="noConversion"/>
  </si>
  <si>
    <t>제이씨피플</t>
    <phoneticPr fontId="3" type="noConversion"/>
  </si>
  <si>
    <t>클린솔루션</t>
    <phoneticPr fontId="3" type="noConversion"/>
  </si>
  <si>
    <t>테라핀테크</t>
    <phoneticPr fontId="3" type="noConversion"/>
  </si>
  <si>
    <t>넵튠</t>
    <phoneticPr fontId="3" type="noConversion"/>
  </si>
  <si>
    <t>엔드림</t>
    <phoneticPr fontId="3" type="noConversion"/>
  </si>
  <si>
    <t>파라타항공(구,플라이강원)</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</si>
  <si>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</si>
  <si>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</si>
  <si>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</si>
  <si>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</si>
  <si>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</si>
  <si>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</si>
  <si>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</si>
  <si>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락토메이슨(구,에이엠바이오)</t>
    <phoneticPr fontId="3" type="noConversion"/>
  </si>
  <si>
    <t>51월드(당가이동녹색호연망기술집단유한공사)</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</si>
  <si>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</si>
  <si>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</si>
  <si>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</si>
  <si>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</si>
  <si>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Teamblind Inc.</t>
    <phoneticPr fontId="3" type="noConversion"/>
  </si>
  <si>
    <t>세나클소프트</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</si>
  <si>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</si>
  <si>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</si>
  <si>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</si>
  <si>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</si>
  <si>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</si>
  <si>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셀렉트스타</t>
    <phoneticPr fontId="3" type="noConversion"/>
  </si>
  <si>
    <t>루미르</t>
    <phoneticPr fontId="3" type="noConversion"/>
  </si>
  <si>
    <t>셀레브레인</t>
    <phoneticPr fontId="3" type="noConversion"/>
  </si>
  <si>
    <t>씨메스</t>
    <phoneticPr fontId="3" type="noConversion"/>
  </si>
  <si>
    <t>이파피루스</t>
    <phoneticPr fontId="3" type="noConversion"/>
  </si>
  <si>
    <t>미코파워</t>
    <phoneticPr fontId="3" type="noConversion"/>
  </si>
  <si>
    <t>해피문데이</t>
    <phoneticPr fontId="3" type="noConversion"/>
  </si>
  <si>
    <t>24년 1분기 평가예정</t>
    <phoneticPr fontId="3" type="noConversion"/>
  </si>
  <si>
    <t>에이비일팔공</t>
    <phoneticPr fontId="3" type="noConversion"/>
  </si>
  <si>
    <t>사이러스테라퓨틱스</t>
    <phoneticPr fontId="3" type="noConversion"/>
  </si>
  <si>
    <t>엠오피</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</si>
  <si>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</si>
  <si>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</si>
  <si>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</si>
  <si>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</si>
  <si>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24년 2분기 평가예정</t>
    <phoneticPr fontId="3" type="noConversion"/>
  </si>
  <si>
    <t>김캐디</t>
    <phoneticPr fontId="3" type="noConversion"/>
  </si>
  <si>
    <t>푸드노트서비스</t>
    <phoneticPr fontId="3" type="noConversion"/>
  </si>
  <si>
    <t>일레븐코퍼레이션</t>
    <phoneticPr fontId="3" type="noConversion"/>
  </si>
  <si>
    <t>이브로드캐스팅</t>
    <phoneticPr fontId="3" type="noConversion"/>
  </si>
  <si>
    <t>에이딘로보틱스</t>
    <phoneticPr fontId="3" type="noConversion"/>
  </si>
  <si>
    <t>대진첨단소재</t>
    <phoneticPr fontId="3" type="noConversion"/>
  </si>
  <si>
    <t>가이아코퍼레이션</t>
    <phoneticPr fontId="3" type="noConversion"/>
  </si>
  <si>
    <t>멥스젠</t>
    <phoneticPr fontId="3" type="noConversion"/>
  </si>
  <si>
    <t>삼가</t>
    <phoneticPr fontId="3" type="noConversion"/>
  </si>
  <si>
    <t>듀오픽스레이(구,바이오센스텍)</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</si>
  <si>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</si>
  <si>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</si>
  <si>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</si>
  <si>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</si>
  <si>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케이쓰리아이</t>
    <phoneticPr fontId="3" type="noConversion"/>
  </si>
  <si>
    <t>숨비</t>
    <phoneticPr fontId="3" type="noConversion"/>
  </si>
  <si>
    <t>코오롱2021이노베이션투자조합</t>
    <phoneticPr fontId="3" type="noConversion"/>
  </si>
  <si>
    <t>재평가</t>
    <phoneticPr fontId="3" type="noConversion"/>
  </si>
  <si>
    <t>이그니스</t>
    <phoneticPr fontId="3" type="noConversion"/>
  </si>
  <si>
    <t>A07</t>
    <phoneticPr fontId="3" type="noConversion"/>
  </si>
  <si>
    <t>-</t>
    <phoneticPr fontId="3" type="noConversion"/>
  </si>
  <si>
    <t>분기</t>
    <phoneticPr fontId="3" type="noConversion"/>
  </si>
  <si>
    <t>교보생명보험,현대해상펀드(기초자산)</t>
    <phoneticPr fontId="3" type="noConversion"/>
  </si>
  <si>
    <t>2024.09.30</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</si>
  <si>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</si>
  <si>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</si>
  <si>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</si>
  <si>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</si>
  <si>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</si>
  <si>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</si>
  <si>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</si>
  <si>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</si>
  <si>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레인보우8</t>
    <phoneticPr fontId="3" type="noConversion"/>
  </si>
  <si>
    <t>A01</t>
    <phoneticPr fontId="3" type="noConversion"/>
  </si>
  <si>
    <t>강성은</t>
    <phoneticPr fontId="3" type="noConversion"/>
  </si>
  <si>
    <t>25년 3분기 평가 예정</t>
    <phoneticPr fontId="3" type="noConversion"/>
  </si>
  <si>
    <t>레인보우8</t>
    <phoneticPr fontId="3" type="noConversion"/>
  </si>
  <si>
    <t>2024.09.30</t>
    <phoneticPr fontId="3" type="noConversion"/>
  </si>
  <si>
    <t>25년 3분기 평가 예정</t>
    <phoneticPr fontId="3" type="noConversion"/>
  </si>
  <si>
    <t>압타바이오</t>
    <phoneticPr fontId="3" type="noConversion"/>
  </si>
  <si>
    <t>크리에이티브멋</t>
    <phoneticPr fontId="3" type="noConversion"/>
  </si>
  <si>
    <t>뉴로핏</t>
    <phoneticPr fontId="3" type="noConversion"/>
  </si>
  <si>
    <t>위드웨이브</t>
    <phoneticPr fontId="3" type="noConversion"/>
  </si>
  <si>
    <t>폴레드</t>
    <phoneticPr fontId="3" type="noConversion"/>
  </si>
  <si>
    <t>고퀄</t>
    <phoneticPr fontId="3" type="noConversion"/>
  </si>
  <si>
    <t>스팬딧</t>
    <phoneticPr fontId="3" type="noConversion"/>
  </si>
  <si>
    <t>메인라인</t>
    <phoneticPr fontId="3" type="noConversion"/>
  </si>
  <si>
    <t>디노티시아</t>
    <phoneticPr fontId="3" type="noConversion"/>
  </si>
  <si>
    <t>지엘켐</t>
    <phoneticPr fontId="3" type="noConversion"/>
  </si>
  <si>
    <t>이에이포스</t>
    <phoneticPr fontId="3" type="noConversion"/>
  </si>
  <si>
    <t>코아칩스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</si>
  <si>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</si>
  <si>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</si>
  <si>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</si>
  <si>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</si>
  <si>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</si>
  <si>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</si>
  <si>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</si>
  <si>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클레</t>
    <phoneticPr fontId="3" type="noConversion"/>
  </si>
  <si>
    <t>카찹</t>
    <phoneticPr fontId="3" type="noConversion"/>
  </si>
  <si>
    <t>메이아이</t>
    <phoneticPr fontId="3" type="noConversion"/>
  </si>
  <si>
    <t>뉴빌리티</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</si>
  <si>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</si>
  <si>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</si>
  <si>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</si>
  <si>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</si>
  <si>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</si>
  <si>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</si>
  <si>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</si>
  <si>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</si>
  <si>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</si>
  <si>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</si>
  <si>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에이디어스</t>
    <phoneticPr fontId="3" type="noConversion"/>
  </si>
  <si>
    <t>렌트리</t>
    <phoneticPr fontId="3" type="noConversion"/>
  </si>
  <si>
    <t>한국투자Re-upII펀드</t>
    <phoneticPr fontId="3" type="noConversion"/>
  </si>
  <si>
    <t>엠브릭스</t>
    <phoneticPr fontId="3" type="noConversion"/>
  </si>
  <si>
    <t>제네시스랩</t>
    <phoneticPr fontId="3" type="noConversion"/>
  </si>
  <si>
    <t>위에이알</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</si>
  <si>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</si>
  <si>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</si>
  <si>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</si>
  <si>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</si>
  <si>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</si>
  <si>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</si>
  <si>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지엠테스트</t>
    <phoneticPr fontId="3" type="noConversion"/>
  </si>
  <si>
    <t>티큐브잇</t>
    <phoneticPr fontId="3" type="noConversion"/>
  </si>
  <si>
    <t>레브잇</t>
    <phoneticPr fontId="3" type="noConversion"/>
  </si>
  <si>
    <t>효진오토테크</t>
    <phoneticPr fontId="3" type="noConversion"/>
  </si>
  <si>
    <t>로즈랩</t>
    <phoneticPr fontId="3" type="noConversion"/>
  </si>
  <si>
    <t>메디엔진</t>
    <phoneticPr fontId="3" type="noConversion"/>
  </si>
  <si>
    <t>수퍼빈</t>
    <phoneticPr fontId="3" type="noConversion"/>
  </si>
  <si>
    <t>더그림엔터테인먼트</t>
    <phoneticPr fontId="3" type="noConversion"/>
  </si>
  <si>
    <t>엔라이즈</t>
    <phoneticPr fontId="3" type="noConversion"/>
  </si>
  <si>
    <t>머스트바이오</t>
    <phoneticPr fontId="3" type="noConversion"/>
  </si>
  <si>
    <t>모비어스앤밸류체인</t>
    <phoneticPr fontId="3" type="noConversion"/>
  </si>
  <si>
    <t>Atrogi</t>
    <phoneticPr fontId="3" type="noConversion"/>
  </si>
  <si>
    <t>NeuReality</t>
    <phoneticPr fontId="3" type="noConversion"/>
  </si>
  <si>
    <t>GenEdit Inc</t>
    <phoneticPr fontId="3" type="noConversion"/>
  </si>
  <si>
    <t>윈텍글로비스</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</si>
  <si>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</si>
  <si>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</si>
  <si>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</si>
  <si>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</si>
  <si>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</si>
  <si>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</si>
  <si>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</si>
  <si>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</si>
  <si>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KBP2021120340</t>
    <phoneticPr fontId="3" type="noConversion"/>
  </si>
  <si>
    <t>바이옴에이츠</t>
    <phoneticPr fontId="3" type="noConversion"/>
  </si>
  <si>
    <t>프로티움사이언스</t>
    <phoneticPr fontId="3" type="noConversion"/>
  </si>
  <si>
    <t>디오리진</t>
    <phoneticPr fontId="3" type="noConversion"/>
  </si>
  <si>
    <t>넛지헬스케어</t>
    <phoneticPr fontId="3" type="noConversion"/>
  </si>
  <si>
    <t>블루시그넘</t>
    <phoneticPr fontId="3" type="noConversion"/>
  </si>
  <si>
    <t>재믹스씨앤비</t>
    <phoneticPr fontId="3" type="noConversion"/>
  </si>
  <si>
    <t>인플루디오</t>
    <phoneticPr fontId="3" type="noConversion"/>
  </si>
  <si>
    <t>우정바이오</t>
    <phoneticPr fontId="3" type="noConversion"/>
  </si>
  <si>
    <t>25년 2분기 평가예정</t>
    <phoneticPr fontId="3" type="noConversion"/>
  </si>
  <si>
    <t>웰로</t>
    <phoneticPr fontId="3" type="noConversion"/>
  </si>
  <si>
    <t>블랙스톰</t>
    <phoneticPr fontId="3" type="noConversion"/>
  </si>
  <si>
    <t>에이엠솔루션</t>
    <phoneticPr fontId="3" type="noConversion"/>
  </si>
  <si>
    <t>제테마</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</si>
  <si>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</si>
  <si>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</si>
  <si>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</si>
  <si>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</si>
  <si>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</si>
  <si>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</si>
  <si>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</si>
  <si>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올윈에어</t>
    <phoneticPr fontId="3" type="noConversion"/>
  </si>
  <si>
    <t>올리브헬스케어</t>
    <phoneticPr fontId="3" type="noConversion"/>
  </si>
  <si>
    <t>로이비쥬얼</t>
    <phoneticPr fontId="3" type="noConversion"/>
  </si>
  <si>
    <t>이에이치엘바이오</t>
    <phoneticPr fontId="3" type="noConversion"/>
  </si>
  <si>
    <t>오픈에셋</t>
    <phoneticPr fontId="3" type="noConversion"/>
  </si>
  <si>
    <t>코드크레용</t>
    <phoneticPr fontId="3" type="noConversion"/>
  </si>
  <si>
    <t>스카이랩스</t>
    <phoneticPr fontId="3" type="noConversion"/>
  </si>
  <si>
    <t>KEK Entertainment</t>
    <phoneticPr fontId="3" type="noConversion"/>
  </si>
  <si>
    <t>3Helix Inc.</t>
    <phoneticPr fontId="3" type="noConversion"/>
  </si>
  <si>
    <t>다인메디컬그룹</t>
    <phoneticPr fontId="3" type="noConversion"/>
  </si>
  <si>
    <t>사이오닉에이아이</t>
    <phoneticPr fontId="3" type="noConversion"/>
  </si>
  <si>
    <t>클립서비스</t>
    <phoneticPr fontId="3" type="noConversion"/>
  </si>
  <si>
    <t>Noctua Games International Pte Ltd</t>
    <phoneticPr fontId="3" type="noConversion"/>
  </si>
  <si>
    <t>올라운드닥터스</t>
    <phoneticPr fontId="3" type="noConversion"/>
  </si>
  <si>
    <t>메디테라피</t>
    <phoneticPr fontId="3" type="noConversion"/>
  </si>
  <si>
    <t>아우토크립트</t>
    <phoneticPr fontId="3" type="noConversion"/>
  </si>
  <si>
    <t>오버더핸드</t>
    <phoneticPr fontId="3" type="noConversion"/>
  </si>
  <si>
    <t>에이지프리</t>
    <phoneticPr fontId="3" type="noConversion"/>
  </si>
  <si>
    <t>아이큐랩</t>
    <phoneticPr fontId="3" type="noConversion"/>
  </si>
  <si>
    <t>디원더</t>
    <phoneticPr fontId="3" type="noConversion"/>
  </si>
  <si>
    <t>아미팜</t>
    <phoneticPr fontId="3" type="noConversion"/>
  </si>
  <si>
    <t>디웨일</t>
    <phoneticPr fontId="3" type="noConversion"/>
  </si>
  <si>
    <t>두어스</t>
    <phoneticPr fontId="3" type="noConversion"/>
  </si>
  <si>
    <t>StealthMole Intelligence Pte Ltd.</t>
    <phoneticPr fontId="3" type="noConversion"/>
  </si>
  <si>
    <t>KBP2024060026</t>
    <phoneticPr fontId="3" type="noConversion"/>
  </si>
  <si>
    <t>xAI</t>
    <phoneticPr fontId="3" type="noConversion"/>
  </si>
  <si>
    <t>KBP2024060028</t>
    <phoneticPr fontId="3" type="noConversion"/>
  </si>
  <si>
    <t>LIVEIN SDN. BHD.</t>
    <phoneticPr fontId="3" type="noConversion"/>
  </si>
  <si>
    <t>KBP2024060029</t>
    <phoneticPr fontId="3" type="noConversion"/>
  </si>
  <si>
    <t>신테카바이오</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</si>
  <si>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</si>
  <si>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</si>
  <si>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</si>
  <si>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</si>
  <si>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</si>
  <si>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</si>
  <si>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</si>
  <si>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</si>
  <si>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</si>
  <si>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</si>
  <si>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</si>
  <si>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</si>
  <si>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</si>
  <si>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</si>
  <si>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</si>
  <si>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</si>
  <si>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</si>
  <si>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</si>
  <si>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</si>
  <si>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</si>
  <si>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</si>
  <si>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</si>
  <si>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</si>
  <si>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</si>
  <si>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</si>
  <si>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</si>
  <si>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</si>
  <si>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</si>
  <si>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</si>
  <si>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</si>
  <si>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</si>
  <si>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</si>
  <si>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</si>
  <si>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</si>
  <si>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</si>
  <si>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</si>
  <si>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</si>
  <si>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</si>
  <si>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</si>
  <si>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</si>
  <si>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</si>
  <si>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</si>
  <si>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</si>
  <si>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</si>
  <si>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</si>
  <si>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</si>
  <si>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</si>
  <si>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</si>
  <si>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</si>
  <si>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</si>
  <si>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</si>
  <si>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</si>
  <si>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</si>
  <si>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</si>
  <si>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</si>
  <si>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</si>
  <si>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</si>
  <si>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</si>
  <si>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</si>
  <si>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</si>
  <si>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</si>
  <si>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</si>
  <si>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</si>
  <si>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</si>
  <si>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</si>
  <si>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</si>
  <si>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</si>
  <si>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</si>
  <si>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</si>
  <si>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</si>
  <si>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</si>
  <si>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</si>
  <si>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</si>
  <si>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</si>
  <si>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</si>
  <si>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</si>
  <si>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</si>
  <si>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</si>
  <si>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</si>
  <si>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</si>
  <si>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</si>
  <si>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</si>
  <si>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</si>
  <si>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</si>
  <si>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</si>
  <si>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</si>
  <si>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</si>
  <si>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</si>
  <si>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</si>
  <si>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</si>
  <si>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</si>
  <si>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</si>
  <si>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</si>
  <si>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</si>
  <si>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</si>
  <si>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</si>
  <si>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</si>
  <si>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</si>
  <si>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</si>
  <si>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</si>
  <si>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</si>
  <si>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</si>
  <si>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</si>
  <si>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</si>
  <si>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</si>
  <si>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</si>
  <si>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</si>
  <si>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</si>
  <si>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</si>
  <si>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</si>
  <si>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</si>
  <si>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</si>
  <si>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</si>
  <si>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피아이에이전문투자형사모인프라투자신탁1호</t>
    <phoneticPr fontId="3" type="noConversion"/>
  </si>
  <si>
    <t xml:space="preserve">IC2019032900 </t>
    <phoneticPr fontId="3" type="noConversion"/>
  </si>
  <si>
    <t>KRZ502261960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</si>
  <si>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</si>
  <si>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</si>
  <si>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</si>
  <si>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</si>
  <si>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</si>
  <si>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</si>
  <si>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</si>
  <si>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</si>
  <si>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KRZ502280400</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</si>
  <si>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</si>
  <si>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</si>
  <si>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</si>
  <si>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</si>
  <si>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</si>
  <si>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</si>
  <si>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</si>
  <si>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</si>
  <si>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</si>
  <si>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</si>
  <si>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</si>
  <si>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</si>
  <si>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</si>
  <si>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</si>
  <si>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</si>
  <si>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</si>
  <si>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</si>
  <si>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</si>
  <si>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</si>
  <si>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</si>
  <si>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</si>
  <si>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</si>
  <si>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</si>
  <si>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</si>
  <si>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</si>
  <si>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</si>
  <si>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</si>
  <si>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</si>
  <si>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</si>
  <si>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</si>
  <si>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</si>
  <si>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</si>
  <si>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</si>
  <si>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</si>
  <si>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</si>
  <si>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</si>
  <si>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</si>
  <si>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</si>
  <si>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</si>
  <si>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</si>
  <si>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</si>
  <si>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</si>
  <si>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</si>
  <si>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</si>
  <si>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</si>
  <si>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</si>
  <si>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</si>
  <si>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</si>
  <si>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</si>
  <si>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</si>
  <si>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</si>
  <si>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</si>
  <si>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</si>
  <si>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</si>
  <si>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</si>
  <si>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</si>
  <si>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</si>
  <si>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</si>
  <si>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</si>
  <si>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마스턴전문투자형사모부동산투자신탁제79호제1종</t>
    <phoneticPr fontId="3" type="noConversion"/>
  </si>
  <si>
    <t xml:space="preserve">IC2020072700 </t>
    <phoneticPr fontId="3" type="noConversion"/>
  </si>
  <si>
    <t>KRZ502395651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</si>
  <si>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</si>
  <si>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</si>
  <si>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</si>
  <si>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</si>
  <si>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</si>
  <si>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</si>
  <si>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</si>
  <si>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</si>
  <si>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</si>
  <si>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</si>
  <si>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</si>
  <si>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</si>
  <si>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</si>
  <si>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</si>
  <si>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</si>
  <si>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</si>
  <si>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</si>
  <si>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</si>
  <si>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</si>
  <si>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</si>
  <si>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</si>
  <si>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</si>
  <si>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</si>
  <si>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</si>
  <si>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</si>
  <si>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</si>
  <si>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NH-AMUNDIESG모빌리티인프라전문투자형사모특별자산투자신탁1호</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</si>
  <si>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</si>
  <si>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</si>
  <si>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</si>
  <si>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</si>
  <si>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</si>
  <si>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</si>
  <si>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</si>
  <si>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</si>
  <si>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</si>
  <si>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</si>
  <si>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</si>
  <si>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</si>
  <si>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</si>
  <si>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</si>
  <si>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</si>
  <si>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</si>
  <si>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</si>
  <si>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</si>
  <si>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</si>
  <si>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</si>
  <si>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</si>
  <si>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</si>
  <si>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</si>
  <si>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</si>
  <si>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</si>
  <si>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</si>
  <si>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</si>
  <si>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</si>
  <si>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</si>
  <si>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</si>
  <si>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</si>
  <si>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</si>
  <si>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</si>
  <si>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</si>
  <si>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</si>
  <si>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</si>
  <si>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</si>
  <si>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</si>
  <si>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</si>
  <si>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</si>
  <si>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</si>
  <si>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</si>
  <si>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</si>
  <si>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</si>
  <si>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</si>
  <si>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</si>
  <si>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</si>
  <si>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</si>
  <si>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</si>
  <si>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</si>
  <si>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</si>
  <si>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</si>
  <si>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</si>
  <si>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</si>
  <si>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</si>
  <si>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</si>
  <si>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</si>
  <si>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</si>
  <si>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</si>
  <si>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</si>
  <si>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</si>
  <si>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</si>
  <si>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</si>
  <si>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</si>
  <si>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</si>
  <si>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</si>
  <si>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</si>
  <si>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</si>
  <si>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</si>
  <si>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</si>
  <si>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</si>
  <si>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</si>
  <si>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</si>
  <si>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</si>
  <si>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</si>
  <si>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</si>
  <si>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</si>
  <si>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</si>
  <si>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</si>
  <si>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</si>
  <si>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</si>
  <si>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</si>
  <si>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</si>
  <si>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</si>
  <si>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</si>
  <si>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케이엠씨해운(구,광양선박)</t>
    <phoneticPr fontId="3" type="noConversion"/>
  </si>
  <si>
    <t>케이에스신용정보</t>
    <phoneticPr fontId="3" type="noConversion"/>
  </si>
  <si>
    <t>알파돔시티</t>
    <phoneticPr fontId="3" type="noConversion"/>
  </si>
  <si>
    <t>그린에셋매니지먼트</t>
    <phoneticPr fontId="3" type="noConversion"/>
  </si>
  <si>
    <t>엠지서비스</t>
    <phoneticPr fontId="3" type="noConversion"/>
  </si>
  <si>
    <t>알파돔시티자산관리</t>
    <phoneticPr fontId="3" type="noConversion"/>
  </si>
  <si>
    <t>피씨씨앰버스톤제1차사모투자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</si>
  <si>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</si>
  <si>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</si>
  <si>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</si>
  <si>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</si>
  <si>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</si>
  <si>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</si>
  <si>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</si>
  <si>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</si>
  <si>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</si>
  <si>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</si>
  <si>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</si>
  <si>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</si>
  <si>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</si>
  <si>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</si>
  <si>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볼텍코리아</t>
    <phoneticPr fontId="3" type="noConversion"/>
  </si>
  <si>
    <t>네패스라웨</t>
    <phoneticPr fontId="3" type="noConversion"/>
  </si>
  <si>
    <t>포커스미디어코리아</t>
    <phoneticPr fontId="3" type="noConversion"/>
  </si>
  <si>
    <t>지슨</t>
    <phoneticPr fontId="3" type="noConversion"/>
  </si>
  <si>
    <t>에이텍솔루션</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</si>
  <si>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</si>
  <si>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</si>
  <si>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</si>
  <si>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</si>
  <si>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</si>
  <si>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</si>
  <si>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크리에이츠</t>
    <phoneticPr fontId="3" type="noConversion"/>
  </si>
  <si>
    <t>Traffix Group Inc.</t>
    <phoneticPr fontId="3" type="noConversion"/>
  </si>
  <si>
    <t>아폴로</t>
    <phoneticPr fontId="3" type="noConversion"/>
  </si>
  <si>
    <t>아폴로송당(구,제이원솔라파워)</t>
    <phoneticPr fontId="3" type="noConversion"/>
  </si>
  <si>
    <t>제주오름에너지</t>
    <phoneticPr fontId="3" type="noConversion"/>
  </si>
  <si>
    <t>제주자연에너지</t>
    <phoneticPr fontId="3" type="noConversion"/>
  </si>
  <si>
    <t>맑은제주에너지</t>
    <phoneticPr fontId="3" type="noConversion"/>
  </si>
  <si>
    <t>와이즈솔라군산</t>
    <phoneticPr fontId="3" type="noConversion"/>
  </si>
  <si>
    <t>아폴로거창(구,케이더블유에너지)</t>
    <phoneticPr fontId="3" type="noConversion"/>
  </si>
  <si>
    <t>유니슨</t>
    <phoneticPr fontId="3" type="noConversion"/>
  </si>
  <si>
    <t>해런솔라</t>
    <phoneticPr fontId="3" type="noConversion"/>
  </si>
  <si>
    <t>아폴로당진(구,레즐러태양광발전소)</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</si>
  <si>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</si>
  <si>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</si>
  <si>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</si>
  <si>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</si>
  <si>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</si>
  <si>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</si>
  <si>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</si>
  <si>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Glycostem Therapeutics B.V</t>
    <phoneticPr fontId="3" type="noConversion"/>
  </si>
  <si>
    <t>이앤에프프라이빗에퀴티펀드(기초자산)</t>
    <phoneticPr fontId="3" type="noConversion"/>
  </si>
  <si>
    <t>유창산업</t>
    <phoneticPr fontId="3" type="noConversion"/>
  </si>
  <si>
    <t>지씨케어(구,녹십자헬스케어)</t>
    <phoneticPr fontId="3" type="noConversion"/>
  </si>
  <si>
    <t>아이코닉스</t>
    <phoneticPr fontId="3" type="noConversion"/>
  </si>
  <si>
    <t>탑머티리얼즈</t>
    <phoneticPr fontId="3" type="noConversion"/>
  </si>
  <si>
    <t>이누스</t>
    <phoneticPr fontId="3" type="noConversion"/>
  </si>
  <si>
    <t>Carsome Group Pte. Ltd</t>
    <phoneticPr fontId="3" type="noConversion"/>
  </si>
  <si>
    <t>원콜</t>
    <phoneticPr fontId="3" type="noConversion"/>
  </si>
  <si>
    <t>이앤에프마일스톤홀딩스</t>
    <phoneticPr fontId="3" type="noConversion"/>
  </si>
  <si>
    <t>이앤에프마일스톤</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</si>
  <si>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</si>
  <si>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</si>
  <si>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</si>
  <si>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</si>
  <si>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</si>
  <si>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</si>
  <si>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</si>
  <si>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</si>
  <si>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</si>
  <si>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정은채/박재현</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</si>
  <si>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</si>
  <si>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</si>
  <si>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</si>
  <si>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</si>
  <si>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한화LTI사모특별자산투자신탁3호</t>
    <phoneticPr fontId="3" type="noConversion"/>
  </si>
  <si>
    <t>한화DEBTSTRATEGY사모부동산투자신탁5호</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</si>
  <si>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</si>
  <si>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</si>
  <si>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</si>
  <si>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</si>
  <si>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</si>
  <si>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</si>
  <si>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</si>
  <si>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메리츠전문투자형사모부동산투자신탁3호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</si>
  <si>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</si>
  <si>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</si>
  <si>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</si>
  <si>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</si>
  <si>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</si>
  <si>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</si>
  <si>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</si>
  <si>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</si>
  <si>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</si>
  <si>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</si>
  <si>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</si>
  <si>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</si>
  <si>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</si>
  <si>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</si>
  <si>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</si>
  <si>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</si>
  <si>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</si>
  <si>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</si>
  <si>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</si>
  <si>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</si>
  <si>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</si>
  <si>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</si>
  <si>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</si>
  <si>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</si>
  <si>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</si>
  <si>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</si>
  <si>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</si>
  <si>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</si>
  <si>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</si>
  <si>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</si>
  <si>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</si>
  <si>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</si>
  <si>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</si>
  <si>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</si>
  <si>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</si>
  <si>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</si>
  <si>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</si>
  <si>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</si>
  <si>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</si>
  <si>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</si>
  <si>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</si>
  <si>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</si>
  <si>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</si>
  <si>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디에스씨</t>
    </r>
    <r>
      <rPr>
        <sz val="11"/>
        <rFont val="Arial"/>
        <family val="2"/>
      </rPr>
      <t>홈런펀드제1호</t>
    </r>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</si>
  <si>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</si>
  <si>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</si>
  <si>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</si>
  <si>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파인트리스페셜시튜에이션즈제10호사모투자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</si>
  <si>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</si>
  <si>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</si>
  <si>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KB손해보험펀드(기초자산)</t>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</si>
  <si>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</si>
  <si>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</si>
  <si>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</si>
  <si>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</si>
  <si>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한패스</t>
    <phoneticPr fontId="3" type="noConversion"/>
  </si>
  <si>
    <t>와디즈</t>
    <phoneticPr fontId="3" type="noConversion"/>
  </si>
  <si>
    <t>Ingenox Therapeutics Limited</t>
    <phoneticPr fontId="3" type="noConversion"/>
  </si>
  <si>
    <t>Enlivex Therapeutics(구,Bioblast Pharma)</t>
    <phoneticPr fontId="3" type="noConversion"/>
  </si>
  <si>
    <t>단비교육</t>
    <phoneticPr fontId="3" type="noConversion"/>
  </si>
  <si>
    <t>한국조명</t>
    <phoneticPr fontId="3" type="noConversion"/>
  </si>
  <si>
    <t>카카오모빌리티</t>
    <phoneticPr fontId="3" type="noConversion"/>
  </si>
  <si>
    <t>선헬스케어인터내셔널</t>
    <phoneticPr fontId="3" type="noConversion"/>
  </si>
  <si>
    <t>헬스커넥트</t>
    <phoneticPr fontId="3" type="noConversion"/>
  </si>
  <si>
    <t>카보드</t>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</si>
  <si>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</si>
  <si>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</si>
  <si>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</si>
  <si>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</si>
  <si>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</si>
  <si>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</si>
  <si>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</si>
  <si>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</si>
  <si>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창원에너텍</t>
    <phoneticPr fontId="3" type="noConversion"/>
  </si>
  <si>
    <t>케이씨산업</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</si>
  <si>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</si>
  <si>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</si>
  <si>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</si>
  <si>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</si>
  <si>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</si>
  <si>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</si>
  <si>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</si>
  <si>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KB손해보험,현대해상펀드(기초자산)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</si>
  <si>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</si>
  <si>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</si>
  <si>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</si>
  <si>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</si>
  <si>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</si>
  <si>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</si>
  <si>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디에스씨홈런펀드제1호</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</si>
  <si>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</si>
  <si>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</si>
  <si>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</si>
  <si>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</si>
  <si>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</si>
  <si>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</si>
  <si>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</si>
  <si>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</si>
  <si>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</si>
  <si>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</si>
  <si>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</si>
  <si>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</si>
  <si>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아이오크롭스</t>
    <phoneticPr fontId="3" type="noConversion"/>
  </si>
  <si>
    <t>Zordi, Inc.</t>
    <phoneticPr fontId="3" type="noConversion"/>
  </si>
  <si>
    <t>블래스트</t>
    <phoneticPr fontId="3" type="noConversion"/>
  </si>
  <si>
    <t>Nido Biosciences, Inc</t>
    <phoneticPr fontId="3" type="noConversion"/>
  </si>
  <si>
    <t>GENOME INSIGHT, Inc.</t>
    <phoneticPr fontId="3" type="noConversion"/>
  </si>
  <si>
    <t>KBP2023120126</t>
    <phoneticPr fontId="3" type="noConversion"/>
  </si>
  <si>
    <t>에버온</t>
    <phoneticPr fontId="3" type="noConversion"/>
  </si>
  <si>
    <t>뉴로메카</t>
    <phoneticPr fontId="3" type="noConversion"/>
  </si>
  <si>
    <t>Septerna, Inc.</t>
    <phoneticPr fontId="3" type="noConversion"/>
  </si>
  <si>
    <t>KBP2024030028</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</si>
  <si>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</si>
  <si>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</si>
  <si>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</si>
  <si>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</si>
  <si>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</si>
  <si>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</si>
  <si>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</si>
  <si>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</si>
  <si>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</si>
  <si>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</si>
  <si>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</si>
  <si>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</si>
  <si>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</si>
  <si>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온힐</t>
    <phoneticPr fontId="3" type="noConversion"/>
  </si>
  <si>
    <t>유빅스테라퓨틱스</t>
    <phoneticPr fontId="3" type="noConversion"/>
  </si>
  <si>
    <t>프로그린테크</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</si>
  <si>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</si>
  <si>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</si>
  <si>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</si>
  <si>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</si>
  <si>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</si>
  <si>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</si>
  <si>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베르티스</t>
    <phoneticPr fontId="3" type="noConversion"/>
  </si>
  <si>
    <t>26년 2분기 평가예정</t>
    <phoneticPr fontId="3" type="noConversion"/>
  </si>
  <si>
    <t>에이아이트릭스</t>
    <phoneticPr fontId="3" type="noConversion"/>
  </si>
  <si>
    <t>랩인큐브</t>
    <phoneticPr fontId="3" type="noConversion"/>
  </si>
  <si>
    <t>바즈바이오메딕</t>
    <phoneticPr fontId="3" type="noConversion"/>
  </si>
  <si>
    <t>GGWP INC.</t>
    <phoneticPr fontId="3" type="noConversion"/>
  </si>
  <si>
    <t>Anthropic</t>
    <phoneticPr fontId="3" type="noConversion"/>
  </si>
  <si>
    <t>LiveArt</t>
    <phoneticPr fontId="3" type="noConversion"/>
  </si>
  <si>
    <t>아이언디바이스</t>
    <phoneticPr fontId="3" type="noConversion"/>
  </si>
  <si>
    <t>키스도미노제일차</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</si>
  <si>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</si>
  <si>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</si>
  <si>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</si>
  <si>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</si>
  <si>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</si>
  <si>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</si>
  <si>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</si>
  <si>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알에프시스템즈(구,비앤씨테크)</t>
    <phoneticPr fontId="3" type="noConversion"/>
  </si>
  <si>
    <t>문도훈</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</si>
  <si>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</si>
  <si>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</si>
  <si>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</si>
  <si>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</si>
  <si>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</si>
  <si>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</si>
  <si>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</si>
  <si>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</si>
  <si>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김병준대리</t>
    <phoneticPr fontId="3" type="noConversion"/>
  </si>
  <si>
    <t>02-3771-9125</t>
    <phoneticPr fontId="3" type="noConversion"/>
  </si>
  <si>
    <t>kbj26488952@gmail.com</t>
    <phoneticPr fontId="3" type="noConversion"/>
  </si>
  <si>
    <t>이엠비</t>
    <phoneticPr fontId="3" type="noConversion"/>
  </si>
  <si>
    <t>코넥스상장</t>
    <phoneticPr fontId="3" type="noConversion"/>
  </si>
  <si>
    <t>크리오스</t>
    <phoneticPr fontId="3" type="noConversion"/>
  </si>
  <si>
    <t>제이아이테크</t>
    <phoneticPr fontId="3" type="noConversion"/>
  </si>
  <si>
    <t>이코니</t>
    <phoneticPr fontId="3" type="noConversion"/>
  </si>
  <si>
    <t>포틱스</t>
    <phoneticPr fontId="3" type="noConversion"/>
  </si>
  <si>
    <t>현대문화신기술유니콘펀드1호</t>
    <phoneticPr fontId="3" type="noConversion"/>
  </si>
  <si>
    <t>비엔케이2024대한민국재도약벤처투자조합제3호 </t>
    <phoneticPr fontId="3" type="noConversion"/>
  </si>
  <si>
    <t>쿼드마이너</t>
    <phoneticPr fontId="3" type="noConversion"/>
  </si>
  <si>
    <t>교보증권(ECM본부)펀드(기초자산)</t>
    <phoneticPr fontId="3" type="noConversion"/>
  </si>
  <si>
    <t>엘디카본</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</si>
  <si>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</si>
  <si>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</si>
  <si>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</si>
  <si>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</si>
  <si>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</si>
  <si>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</si>
  <si>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이노디테크</t>
    <phoneticPr fontId="3" type="noConversion"/>
  </si>
  <si>
    <t>랜식</t>
    <phoneticPr fontId="3" type="noConversion"/>
  </si>
  <si>
    <t>플로틱</t>
    <phoneticPr fontId="3" type="noConversion"/>
  </si>
  <si>
    <t>딥스마텍</t>
    <phoneticPr fontId="3" type="noConversion"/>
  </si>
  <si>
    <t>히츠</t>
    <phoneticPr fontId="3" type="noConversion"/>
  </si>
  <si>
    <t>라피치</t>
    <phoneticPr fontId="3" type="noConversion"/>
  </si>
  <si>
    <t>롯데손해보험</t>
    <phoneticPr fontId="3" type="noConversion"/>
  </si>
  <si>
    <t>INMARK비엔나전문투자형사모부동산투자신탁제17호</t>
    <phoneticPr fontId="3" type="noConversion"/>
  </si>
  <si>
    <t>KRZ502290470</t>
    <phoneticPr fontId="3" type="noConversion"/>
  </si>
  <si>
    <t>정창수</t>
    <phoneticPr fontId="3" type="noConversion"/>
  </si>
  <si>
    <t>JB메이플유가스전사모특별자산투자신탁1호</t>
    <phoneticPr fontId="3" type="noConversion"/>
  </si>
  <si>
    <t>KRZ501918930</t>
    <phoneticPr fontId="3" type="noConversion"/>
  </si>
  <si>
    <t>JB모빌리티전문투자형사모투자신탁1호</t>
    <phoneticPr fontId="3" type="noConversion"/>
  </si>
  <si>
    <t>KRZ502366740</t>
    <phoneticPr fontId="3" type="noConversion"/>
  </si>
  <si>
    <t>JB에어라인사모특별자산투자신탁2호</t>
    <phoneticPr fontId="3" type="noConversion"/>
  </si>
  <si>
    <t>KRZ502016530</t>
    <phoneticPr fontId="3" type="noConversion"/>
  </si>
  <si>
    <t>JB에어라인사모특별자산투자신탁3호</t>
    <phoneticPr fontId="3" type="noConversion"/>
  </si>
  <si>
    <t>KRZ502016540</t>
    <phoneticPr fontId="3" type="noConversion"/>
  </si>
  <si>
    <t>KIAMCO영국HS1재간접사모특별자산투자신탁</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</si>
  <si>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</si>
  <si>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</si>
  <si>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</si>
  <si>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</si>
  <si>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KTB글로벌CREDEBT전문투자형사모투자신탁제12호</t>
    <phoneticPr fontId="3" type="noConversion"/>
  </si>
  <si>
    <t>KRZ502185330</t>
    <phoneticPr fontId="3" type="noConversion"/>
  </si>
  <si>
    <t>KTB글로벌CRE전문투자형사모투자신탁제25호</t>
    <phoneticPr fontId="3" type="noConversion"/>
  </si>
  <si>
    <t>KRZ502312950</t>
    <phoneticPr fontId="3" type="noConversion"/>
  </si>
  <si>
    <t>KRZ502194390</t>
    <phoneticPr fontId="3" type="noConversion"/>
  </si>
  <si>
    <t>NH-AMUNDI전문투자형사모부동산투자신탁7호</t>
    <phoneticPr fontId="3" type="noConversion"/>
  </si>
  <si>
    <t>KRZ502184030</t>
    <phoneticPr fontId="3" type="noConversion"/>
  </si>
  <si>
    <t>NH-Amundi해외간접CDCF전문투자형사모부동산투자신탁2호</t>
    <phoneticPr fontId="3" type="noConversion"/>
  </si>
  <si>
    <t>KRZ502135640</t>
    <phoneticPr fontId="3" type="noConversion"/>
  </si>
  <si>
    <t>리치먼드아울렛전문투자형사모부동산투자신탁1호</t>
    <phoneticPr fontId="3" type="noConversion"/>
  </si>
  <si>
    <t>KRZ502164590</t>
    <phoneticPr fontId="3" type="noConversion"/>
  </si>
  <si>
    <t>리치먼드전문투자형사모부동산투자신탁91호제2종</t>
    <phoneticPr fontId="3" type="noConversion"/>
  </si>
  <si>
    <t>KRZ502405502</t>
    <phoneticPr fontId="3" type="noConversion"/>
  </si>
  <si>
    <t>마스턴유럽전문투자형사모부동산투자신탁5호제1종</t>
    <phoneticPr fontId="3" type="noConversion"/>
  </si>
  <si>
    <t>KRZ502354911</t>
    <phoneticPr fontId="3" type="noConversion"/>
  </si>
  <si>
    <t>마일스톤전문투자형사모부동산투자신탁3호</t>
    <phoneticPr fontId="3" type="noConversion"/>
  </si>
  <si>
    <t>KRZ502246450</t>
    <phoneticPr fontId="3" type="noConversion"/>
  </si>
  <si>
    <t>KRZ502076090</t>
    <phoneticPr fontId="3" type="noConversion"/>
  </si>
  <si>
    <t>KRZ502076160</t>
    <phoneticPr fontId="3" type="noConversion"/>
  </si>
  <si>
    <t>KCGI-SINGA330TA일반사모특별자산투자신탁</t>
    <phoneticPr fontId="3" type="noConversion"/>
  </si>
  <si>
    <t>KRZ502103490</t>
    <phoneticPr fontId="3" type="noConversion"/>
  </si>
  <si>
    <t>KCGI-SINGA330사모특별자산투자신탁1호</t>
    <phoneticPr fontId="3" type="noConversion"/>
  </si>
  <si>
    <t>KRZ502016600</t>
    <phoneticPr fontId="3" type="noConversion"/>
  </si>
  <si>
    <t>KCGI-SINGA330사모특별자산투자신탁2호</t>
    <phoneticPr fontId="3" type="noConversion"/>
  </si>
  <si>
    <t>KRZ502016610</t>
    <phoneticPr fontId="3" type="noConversion"/>
  </si>
  <si>
    <t>KRZ502155560</t>
    <phoneticPr fontId="3" type="noConversion"/>
  </si>
  <si>
    <t>신한AIM부동산일반사모투자신탁24호</t>
    <phoneticPr fontId="3" type="noConversion"/>
  </si>
  <si>
    <t>KRZ502384630</t>
    <phoneticPr fontId="3" type="noConversion"/>
  </si>
  <si>
    <t>KRZ502212230</t>
    <phoneticPr fontId="3" type="noConversion"/>
  </si>
  <si>
    <t>신한여수집단에너지사모특별자산투자신탁</t>
    <phoneticPr fontId="3" type="noConversion"/>
  </si>
  <si>
    <t>KRZ501722850</t>
    <phoneticPr fontId="3" type="noConversion"/>
  </si>
  <si>
    <t>에이아이파트너스EdR유럽코어인프라1호(로스차일드인프라)</t>
    <phoneticPr fontId="3" type="noConversion"/>
  </si>
  <si>
    <t>KRZ502367140</t>
    <phoneticPr fontId="3" type="noConversion"/>
  </si>
  <si>
    <t>KRZ502145100</t>
    <phoneticPr fontId="3" type="noConversion"/>
  </si>
  <si>
    <t>유나이티드파트너스전문투자형사모부동산투자신탁유럽제1호</t>
    <phoneticPr fontId="3" type="noConversion"/>
  </si>
  <si>
    <t>KRZ502206300</t>
    <phoneticPr fontId="3" type="noConversion"/>
  </si>
  <si>
    <t>KRZ502416410</t>
    <phoneticPr fontId="3" type="noConversion"/>
  </si>
  <si>
    <t>제이알전문투자형사모부동산투자신탁제4호</t>
    <phoneticPr fontId="3" type="noConversion"/>
  </si>
  <si>
    <t>KRZ502280990</t>
    <phoneticPr fontId="3" type="noConversion"/>
  </si>
  <si>
    <t>캡스톤EU전문투자형사모투자신탁2호</t>
    <phoneticPr fontId="3" type="noConversion"/>
  </si>
  <si>
    <t>KRZ502172760</t>
    <phoneticPr fontId="3" type="noConversion"/>
  </si>
  <si>
    <t>KRZ502112230</t>
    <phoneticPr fontId="3" type="noConversion"/>
  </si>
  <si>
    <t>키움유럽인프라AI전문투자형사모투자신탁제4호</t>
    <phoneticPr fontId="3" type="noConversion"/>
  </si>
  <si>
    <t>KRZ502195990</t>
    <phoneticPr fontId="3" type="noConversion"/>
  </si>
  <si>
    <t>키움피카전문투자형사모투자신탁</t>
    <phoneticPr fontId="3" type="noConversion"/>
  </si>
  <si>
    <t>KRZ502209790</t>
    <phoneticPr fontId="3" type="noConversion"/>
  </si>
  <si>
    <t>타이거대체전문투자형사모부동산7호(독일 물류창고)</t>
    <phoneticPr fontId="3" type="noConversion"/>
  </si>
  <si>
    <t>KRZ502325430</t>
    <phoneticPr fontId="3" type="noConversion"/>
  </si>
  <si>
    <t>하나대체투자사모부동산101호</t>
    <phoneticPr fontId="3" type="noConversion"/>
  </si>
  <si>
    <t>KRZ502335650</t>
    <phoneticPr fontId="3" type="noConversion"/>
  </si>
  <si>
    <t>한강US전문투자형사모부동산투자신탁2호</t>
    <phoneticPr fontId="3" type="noConversion"/>
  </si>
  <si>
    <t>KRZ502154530</t>
    <phoneticPr fontId="3" type="noConversion"/>
  </si>
  <si>
    <t>한국투자성수동리테일전문투자형사모부동산투자신탁2종</t>
    <phoneticPr fontId="3" type="noConversion"/>
  </si>
  <si>
    <t>KRZ502403572</t>
    <phoneticPr fontId="3" type="noConversion"/>
  </si>
  <si>
    <t>한국투자항공기전문투자형사모특별자산투자신탁5호</t>
    <phoneticPr fontId="3" type="noConversion"/>
  </si>
  <si>
    <t>KRZ502103450</t>
    <phoneticPr fontId="3" type="noConversion"/>
  </si>
  <si>
    <t>한화USEQUITYSTRATEGY전문투자형사모부동산투자신탁2호</t>
    <phoneticPr fontId="3" type="noConversion"/>
  </si>
  <si>
    <t>KRZ502383710</t>
    <phoneticPr fontId="3" type="noConversion"/>
  </si>
  <si>
    <t>현대인프라전문투자형사모투자신탁9호</t>
    <phoneticPr fontId="3" type="noConversion"/>
  </si>
  <si>
    <t>KRZ502321620</t>
    <phoneticPr fontId="3" type="noConversion"/>
  </si>
  <si>
    <t>화인얼터너티브인사이트코인베투자사모1호(2종)</t>
    <phoneticPr fontId="3" type="noConversion"/>
  </si>
  <si>
    <t>KRZ502386402</t>
    <phoneticPr fontId="3" type="noConversion"/>
  </si>
  <si>
    <t>흥국하이클래스사모특별자산투자신탁40호</t>
    <phoneticPr fontId="3" type="noConversion"/>
  </si>
  <si>
    <t>KRZ501948960</t>
    <phoneticPr fontId="3" type="noConversion"/>
  </si>
  <si>
    <t>이지스리얼에셋솔라전문투자형사모투자신탁제3호</t>
    <phoneticPr fontId="3" type="noConversion"/>
  </si>
  <si>
    <t>KRZ502442190</t>
    <phoneticPr fontId="3" type="noConversion"/>
  </si>
  <si>
    <t>KB물류블라인드전문투자형사모부동산투자신탁제1호</t>
    <phoneticPr fontId="3" type="noConversion"/>
  </si>
  <si>
    <t>KRZ502478930</t>
    <phoneticPr fontId="3" type="noConversion"/>
  </si>
  <si>
    <t>마스턴유럽전문투자형사모부동산투자신탁5호제2종</t>
    <phoneticPr fontId="3" type="noConversion"/>
  </si>
  <si>
    <t>KRZ502354912</t>
    <phoneticPr fontId="3" type="noConversion"/>
  </si>
  <si>
    <t>HDC유로캐피탈전문투자형사모특별자산투자신탁1호</t>
    <phoneticPr fontId="3" type="noConversion"/>
  </si>
  <si>
    <t>KRZ502046230</t>
    <phoneticPr fontId="3" type="noConversion"/>
  </si>
  <si>
    <t>HDC이머징아시아전문투자형사모재간접투자신탁1호</t>
    <phoneticPr fontId="3" type="noConversion"/>
  </si>
  <si>
    <t>KRZ502074550</t>
    <phoneticPr fontId="3" type="noConversion"/>
  </si>
  <si>
    <t>IBK글로벌신재생에너지전문투자형사모특별자산투자신탁2호</t>
    <phoneticPr fontId="3" type="noConversion"/>
  </si>
  <si>
    <t>KRZ502395440</t>
    <phoneticPr fontId="3" type="noConversion"/>
  </si>
  <si>
    <t>INMARK핀란드전문투자형사모부동산투자신탁제6호</t>
    <phoneticPr fontId="3" type="noConversion"/>
  </si>
  <si>
    <t>KRZ502169860</t>
    <phoneticPr fontId="3" type="noConversion"/>
  </si>
  <si>
    <t>INMARK호주전문투자형사모부동산투자신탁제1호</t>
    <phoneticPr fontId="3" type="noConversion"/>
  </si>
  <si>
    <t>KRZ502037140</t>
    <phoneticPr fontId="3" type="noConversion"/>
  </si>
  <si>
    <t>JB에어라인사모특별자산투자신탁7호</t>
    <phoneticPr fontId="3" type="noConversion"/>
  </si>
  <si>
    <t>KRZ502137490</t>
    <phoneticPr fontId="3" type="noConversion"/>
  </si>
  <si>
    <t>KB_CVC북미전문투자형사모투자신탁제2호</t>
    <phoneticPr fontId="3" type="noConversion"/>
  </si>
  <si>
    <t>KRZ502412180</t>
    <phoneticPr fontId="3" type="noConversion"/>
  </si>
  <si>
    <t>KBIDF인프라일반사모특별자산자투자신탁제2-2호(대출채권-재간접형)(H)(전문)</t>
    <phoneticPr fontId="3" type="noConversion"/>
  </si>
  <si>
    <t>KRZ502051180</t>
    <phoneticPr fontId="3" type="noConversion"/>
  </si>
  <si>
    <t>KRZ502367890</t>
    <phoneticPr fontId="3" type="noConversion"/>
  </si>
  <si>
    <t>KRZ502164970</t>
    <phoneticPr fontId="3" type="noConversion"/>
  </si>
  <si>
    <t>KBRPSFOCUS전문투자형사모특별자산투자신탁4호</t>
    <phoneticPr fontId="3" type="noConversion"/>
  </si>
  <si>
    <t>KRZ502385770</t>
    <phoneticPr fontId="3" type="noConversion"/>
  </si>
  <si>
    <t>KB무안솔라파크사모투자신탁</t>
    <phoneticPr fontId="3" type="noConversion"/>
  </si>
  <si>
    <t>KRZ502410120</t>
    <phoneticPr fontId="3" type="noConversion"/>
  </si>
  <si>
    <t>KRZ502213160</t>
    <phoneticPr fontId="3" type="noConversion"/>
  </si>
  <si>
    <t>KRZ502344600</t>
    <phoneticPr fontId="3" type="noConversion"/>
  </si>
  <si>
    <t>KRZ502188680</t>
    <phoneticPr fontId="3" type="noConversion"/>
  </si>
  <si>
    <t>KB컨티넨탈유럽인프라전문투자형사모특별자산투자신탁제3호</t>
    <phoneticPr fontId="3" type="noConversion"/>
  </si>
  <si>
    <t>KRZ502246290</t>
    <phoneticPr fontId="3" type="noConversion"/>
  </si>
  <si>
    <t>KIAMCO태양광발전사모투자2호</t>
    <phoneticPr fontId="3" type="noConversion"/>
  </si>
  <si>
    <t>KRZ502383480</t>
    <phoneticPr fontId="3" type="noConversion"/>
  </si>
  <si>
    <t>KRZ501827540</t>
    <phoneticPr fontId="3" type="noConversion"/>
  </si>
  <si>
    <t>NH-AMUNDI북미기업대출전문투자형사모특별자산투자신탁3호</t>
    <phoneticPr fontId="3" type="noConversion"/>
  </si>
  <si>
    <t>KRZ502291020</t>
    <phoneticPr fontId="3" type="noConversion"/>
  </si>
  <si>
    <t>KRZ502105670</t>
    <phoneticPr fontId="3" type="noConversion"/>
  </si>
  <si>
    <t>교보악사신재생에너지전문투자형사모특별자산투자신탁1호</t>
    <phoneticPr fontId="3" type="noConversion"/>
  </si>
  <si>
    <t>KRZ502192420</t>
    <phoneticPr fontId="3" type="noConversion"/>
  </si>
  <si>
    <t>다비하나제주수망풍력발전전문투자형사모투자신탁</t>
    <phoneticPr fontId="3" type="noConversion"/>
  </si>
  <si>
    <t>KRZ502221460</t>
    <phoneticPr fontId="3" type="noConversion"/>
  </si>
  <si>
    <t>KCGI-EMIRATESB777-300ER-TB일반사모특별자산투자신탁</t>
    <phoneticPr fontId="3" type="noConversion"/>
  </si>
  <si>
    <t>KRZ502042700</t>
    <phoneticPr fontId="3" type="noConversion"/>
  </si>
  <si>
    <t>KCGI-EMIRATESB777-300ER일반사모특별자산투자신탁</t>
    <phoneticPr fontId="3" type="noConversion"/>
  </si>
  <si>
    <t>KRZ502042690</t>
    <phoneticPr fontId="3" type="noConversion"/>
  </si>
  <si>
    <t>미래에셋THAMESLINK전문투자형사모특별자산투자신탁1호</t>
    <phoneticPr fontId="3" type="noConversion"/>
  </si>
  <si>
    <t>KRZ502315660</t>
    <phoneticPr fontId="3" type="noConversion"/>
  </si>
  <si>
    <t>베스타스전문투자형사모부동산투자신탁제33A호</t>
    <phoneticPr fontId="3" type="noConversion"/>
  </si>
  <si>
    <t>KRZ502222670</t>
    <phoneticPr fontId="3" type="noConversion"/>
  </si>
  <si>
    <t>베스타스전문투자형사모부동산투자신탁제37호1종</t>
    <phoneticPr fontId="3" type="noConversion"/>
  </si>
  <si>
    <t>KRZ502369321</t>
    <phoneticPr fontId="3" type="noConversion"/>
  </si>
  <si>
    <t>보고DEBTSTRATEGY전문투자형사모부동산투자신탁4호</t>
    <phoneticPr fontId="3" type="noConversion"/>
  </si>
  <si>
    <t>KRZ502169330</t>
    <phoneticPr fontId="3" type="noConversion"/>
  </si>
  <si>
    <t>보고NETLEASESTRATEGY전문투자형사모부동산투자신탁6호</t>
    <phoneticPr fontId="3" type="noConversion"/>
  </si>
  <si>
    <t>KRZ502416130</t>
    <phoneticPr fontId="3" type="noConversion"/>
  </si>
  <si>
    <t>보고렉싱턴8글로벌세컨더리전문투자형사모투자신탁</t>
    <phoneticPr fontId="3" type="noConversion"/>
  </si>
  <si>
    <t>KRZ501984320</t>
    <phoneticPr fontId="3" type="noConversion"/>
  </si>
  <si>
    <t>보고북미크레딧전문투자형사모특별자산24호(골드포인트메자닌)</t>
    <phoneticPr fontId="3" type="noConversion"/>
  </si>
  <si>
    <t>KRZ502420060</t>
    <phoneticPr fontId="3" type="noConversion"/>
  </si>
  <si>
    <t>보고북미크레딧전문투자형사모특별자산투자신탁7호</t>
    <phoneticPr fontId="3" type="noConversion"/>
  </si>
  <si>
    <t>KRZ502176200</t>
    <phoneticPr fontId="3" type="noConversion"/>
  </si>
  <si>
    <t>브이아이실버스카이전문투자형사모투자신탁7호</t>
    <phoneticPr fontId="3" type="noConversion"/>
  </si>
  <si>
    <t>KRZ502193450</t>
    <phoneticPr fontId="3" type="noConversion"/>
  </si>
  <si>
    <t>삼성AIRCRAFT전문투자형사모특별자산제1호</t>
    <phoneticPr fontId="3" type="noConversion"/>
  </si>
  <si>
    <t>KRZ502018100</t>
    <phoneticPr fontId="3" type="noConversion"/>
  </si>
  <si>
    <t>삼성AIRCRAFT전문투자형사모특별자산제2호</t>
    <phoneticPr fontId="3" type="noConversion"/>
  </si>
  <si>
    <t>KRZ502018110</t>
    <phoneticPr fontId="3" type="noConversion"/>
  </si>
  <si>
    <t>KRZ501934520</t>
    <phoneticPr fontId="3" type="noConversion"/>
  </si>
  <si>
    <t>삼천리미드스트림전문투자형사모투자신탁제7호</t>
    <phoneticPr fontId="3" type="noConversion"/>
  </si>
  <si>
    <t>KRZ502350340</t>
    <phoneticPr fontId="3" type="noConversion"/>
  </si>
  <si>
    <t>삼천리파워유틸리티사모특별자산투자신탁제1호</t>
    <phoneticPr fontId="3" type="noConversion"/>
  </si>
  <si>
    <t>KRZ501932730</t>
    <phoneticPr fontId="3" type="noConversion"/>
  </si>
  <si>
    <t>KRZ502233441</t>
    <phoneticPr fontId="3" type="noConversion"/>
  </si>
  <si>
    <t>KRZ502233442</t>
    <phoneticPr fontId="3" type="noConversion"/>
  </si>
  <si>
    <t>신한AIM인프라전문투자형사모투자신탁제2호</t>
    <phoneticPr fontId="3" type="noConversion"/>
  </si>
  <si>
    <t>KRZ502253130</t>
    <phoneticPr fontId="3" type="noConversion"/>
  </si>
  <si>
    <t>KRZ502348100</t>
    <phoneticPr fontId="3" type="noConversion"/>
  </si>
  <si>
    <t>신한AIM크레딧전문투자형사모투자신탁제4-A호</t>
    <phoneticPr fontId="3" type="noConversion"/>
  </si>
  <si>
    <t>KRZ502385450</t>
    <phoneticPr fontId="3" type="noConversion"/>
  </si>
  <si>
    <t>신한AIM크레딧전문투자형사모투자신탁제4-B호</t>
    <phoneticPr fontId="3" type="noConversion"/>
  </si>
  <si>
    <t>KRZ502385460</t>
    <phoneticPr fontId="3" type="noConversion"/>
  </si>
  <si>
    <t>신한CDGSV전문투자형사모투자신탁제1호(H)</t>
    <phoneticPr fontId="3" type="noConversion"/>
  </si>
  <si>
    <t>KRZ502386580</t>
    <phoneticPr fontId="3" type="noConversion"/>
  </si>
  <si>
    <t>KRZ502102610</t>
    <phoneticPr fontId="3" type="noConversion"/>
  </si>
  <si>
    <t>신한해외세컨더리전문투자형사모증권투자신탁제6호</t>
    <phoneticPr fontId="3" type="noConversion"/>
  </si>
  <si>
    <t>KRZ502048000</t>
    <phoneticPr fontId="3" type="noConversion"/>
  </si>
  <si>
    <t>우리부산신항2-1글로벌해양전문투자형사모특별자산투자신탁</t>
    <phoneticPr fontId="3" type="noConversion"/>
  </si>
  <si>
    <t>KRZ502149910</t>
    <phoneticPr fontId="3" type="noConversion"/>
  </si>
  <si>
    <t>KRZ502342570</t>
    <phoneticPr fontId="3" type="noConversion"/>
  </si>
  <si>
    <t>유진AVIATION사모특별자산투자신탁2호</t>
    <phoneticPr fontId="3" type="noConversion"/>
  </si>
  <si>
    <t>KRZ502011300</t>
    <phoneticPr fontId="3" type="noConversion"/>
  </si>
  <si>
    <t>이지스글로벌사모부동산투자신탁37-1호</t>
    <phoneticPr fontId="3" type="noConversion"/>
  </si>
  <si>
    <t>KRZ501922760</t>
    <phoneticPr fontId="3" type="noConversion"/>
  </si>
  <si>
    <t>이지스글로벌사모부동산투자신탁37-2호</t>
    <phoneticPr fontId="3" type="noConversion"/>
  </si>
  <si>
    <t>KRZ501922780</t>
    <phoneticPr fontId="3" type="noConversion"/>
  </si>
  <si>
    <t>이지스리얼에셋솔라전문투자형사모투자신탁1호</t>
    <phoneticPr fontId="3" type="noConversion"/>
  </si>
  <si>
    <t>KRZ502387570</t>
    <phoneticPr fontId="3" type="noConversion"/>
  </si>
  <si>
    <t>이지스전문투자형사모투자신탁217호</t>
    <phoneticPr fontId="3" type="noConversion"/>
  </si>
  <si>
    <t>KRZ502264050</t>
    <phoneticPr fontId="3" type="noConversion"/>
  </si>
  <si>
    <t>채권시장안정전문투자형사모증권투자신탁</t>
    <phoneticPr fontId="3" type="noConversion"/>
  </si>
  <si>
    <t>KRZ500536930</t>
    <phoneticPr fontId="3" type="noConversion"/>
  </si>
  <si>
    <t>KRZ501852710</t>
    <phoneticPr fontId="3" type="noConversion"/>
  </si>
  <si>
    <t>칸서스경주그린전문투자형사모특별자산투자신탁1호</t>
    <phoneticPr fontId="3" type="noConversion"/>
  </si>
  <si>
    <t>KRZ502211460</t>
    <phoneticPr fontId="3" type="noConversion"/>
  </si>
  <si>
    <t>KRZ502198351</t>
    <phoneticPr fontId="3" type="noConversion"/>
  </si>
  <si>
    <t>칸서스파주재이용전문투자형사모특별자산투자신탁1호</t>
    <phoneticPr fontId="3" type="noConversion"/>
  </si>
  <si>
    <t>KRZ502100320</t>
    <phoneticPr fontId="3" type="noConversion"/>
  </si>
  <si>
    <t>캡스톤사모부동산투자신탁11호</t>
    <phoneticPr fontId="3" type="noConversion"/>
  </si>
  <si>
    <t>KRZ501944770</t>
    <phoneticPr fontId="3" type="noConversion"/>
  </si>
  <si>
    <t>코람코NPL전문투자형사모부동산투자신탁제1호</t>
    <phoneticPr fontId="3" type="noConversion"/>
  </si>
  <si>
    <t>KRZ502095590</t>
    <phoneticPr fontId="3" type="noConversion"/>
  </si>
  <si>
    <t>키움고성바이오매스전문투자형사모투자신탁</t>
    <phoneticPr fontId="3" type="noConversion"/>
  </si>
  <si>
    <t>KRZ502273460</t>
    <phoneticPr fontId="3" type="noConversion"/>
  </si>
  <si>
    <t>키움북미인프라전문투자형사모투자신탁제1호</t>
    <phoneticPr fontId="3" type="noConversion"/>
  </si>
  <si>
    <t>KRZ502304430</t>
    <phoneticPr fontId="3" type="noConversion"/>
  </si>
  <si>
    <t>트러스톤글로벌인프라전문투자형사모투자신탁제8호</t>
    <phoneticPr fontId="3" type="noConversion"/>
  </si>
  <si>
    <t>KRZ502352780</t>
    <phoneticPr fontId="3" type="noConversion"/>
  </si>
  <si>
    <t>하나대체미국발전소전문투자형사모특별자산투자신탁5-1호</t>
    <phoneticPr fontId="3" type="noConversion"/>
  </si>
  <si>
    <t>KRZ502353130</t>
    <phoneticPr fontId="3" type="noConversion"/>
  </si>
  <si>
    <t>하나대체투자전문투자형사모특별자산투자신탁110호</t>
    <phoneticPr fontId="3" type="noConversion"/>
  </si>
  <si>
    <t>KRZ502359810</t>
    <phoneticPr fontId="3" type="noConversion"/>
  </si>
  <si>
    <t>KRZ502190440</t>
    <phoneticPr fontId="3" type="noConversion"/>
  </si>
  <si>
    <t>KRZ502220430</t>
    <phoneticPr fontId="3" type="noConversion"/>
  </si>
  <si>
    <t>KRZ502344450</t>
    <phoneticPr fontId="3" type="noConversion"/>
  </si>
  <si>
    <t>한국투자포천화도고속도로전문투자형사모특별자산투자신탁2호</t>
    <phoneticPr fontId="3" type="noConversion"/>
  </si>
  <si>
    <t>KRZ502344470</t>
    <phoneticPr fontId="3" type="noConversion"/>
  </si>
  <si>
    <t>한국투자항공기전문투자형사모특별자산투자신탁6호</t>
    <phoneticPr fontId="3" type="noConversion"/>
  </si>
  <si>
    <t>KRZ502103460</t>
    <phoneticPr fontId="3" type="noConversion"/>
  </si>
  <si>
    <t>한화북미크레딧사모특별자산투자신탁1호</t>
    <phoneticPr fontId="3" type="noConversion"/>
  </si>
  <si>
    <t>KRZ502039700</t>
    <phoneticPr fontId="3" type="noConversion"/>
  </si>
  <si>
    <t>KRZ502094010</t>
    <phoneticPr fontId="3" type="noConversion"/>
  </si>
  <si>
    <t>현대AVIATION전문투자형사모투자신탁11호</t>
    <phoneticPr fontId="3" type="noConversion"/>
  </si>
  <si>
    <t>KRZ502140660</t>
    <phoneticPr fontId="3" type="noConversion"/>
  </si>
  <si>
    <t>현대AVIATION전문투자형사모투자신탁14-2호</t>
    <phoneticPr fontId="3" type="noConversion"/>
  </si>
  <si>
    <t>KRZ502193520</t>
    <phoneticPr fontId="3" type="noConversion"/>
  </si>
  <si>
    <t>현대AVIATION전문투자형사모투자신탁14-3호</t>
    <phoneticPr fontId="3" type="noConversion"/>
  </si>
  <si>
    <t>KRZ502193570</t>
    <phoneticPr fontId="3" type="noConversion"/>
  </si>
  <si>
    <t>현대AVIATION전문투자형사모투자신탁15호</t>
    <phoneticPr fontId="3" type="noConversion"/>
  </si>
  <si>
    <t>KRZ502220120</t>
    <phoneticPr fontId="3" type="noConversion"/>
  </si>
  <si>
    <t>현대인베스트먼트ICG유럽기업대출전문투자형사모투자신탁4호</t>
    <phoneticPr fontId="3" type="noConversion"/>
  </si>
  <si>
    <t>KRZ502261280</t>
    <phoneticPr fontId="3" type="noConversion"/>
  </si>
  <si>
    <t>현대인베스트먼트TALFCREDIT투자사모신탁1호</t>
    <phoneticPr fontId="3" type="noConversion"/>
  </si>
  <si>
    <t>KRZ502416010</t>
    <phoneticPr fontId="3" type="noConversion"/>
  </si>
  <si>
    <t>흥국플라이트전문투자형사모특별자산투자신탁11호</t>
    <phoneticPr fontId="3" type="noConversion"/>
  </si>
  <si>
    <t>KRZ502289750</t>
    <phoneticPr fontId="3" type="noConversion"/>
  </si>
  <si>
    <t>흥국플라이트전문투자형사모특별자산투자신탁13호</t>
    <phoneticPr fontId="3" type="noConversion"/>
  </si>
  <si>
    <t>KRZ502375350</t>
    <phoneticPr fontId="3" type="noConversion"/>
  </si>
  <si>
    <t>흥국플라이트전문투자형사모특별자산투자신탁8호</t>
    <phoneticPr fontId="3" type="noConversion"/>
  </si>
  <si>
    <t>KRZ502136610</t>
    <phoneticPr fontId="3" type="noConversion"/>
  </si>
  <si>
    <t>현대인베스트먼트크레딧오퍼튜니티전문투자사모14호</t>
    <phoneticPr fontId="3" type="noConversion"/>
  </si>
  <si>
    <t>KRZ502441860</t>
    <phoneticPr fontId="3" type="noConversion"/>
  </si>
  <si>
    <t>KRZ502442960</t>
    <phoneticPr fontId="3" type="noConversion"/>
  </si>
  <si>
    <t>KRZ502444930</t>
    <phoneticPr fontId="3" type="noConversion"/>
  </si>
  <si>
    <t>보고북미크레딧전문투자형사모특별자산26호(골드포인트메자닌)</t>
    <phoneticPr fontId="3" type="noConversion"/>
  </si>
  <si>
    <t>KRZ502443730</t>
    <phoneticPr fontId="3" type="noConversion"/>
  </si>
  <si>
    <t>KRZ502464510</t>
    <phoneticPr fontId="3" type="noConversion"/>
  </si>
  <si>
    <t>KRZ502505080</t>
    <phoneticPr fontId="3" type="noConversion"/>
  </si>
  <si>
    <t>다비하나자원순환전문투자형사모투자신탁</t>
    <phoneticPr fontId="3" type="noConversion"/>
  </si>
  <si>
    <t>KRZ502185930</t>
    <phoneticPr fontId="3" type="noConversion"/>
  </si>
  <si>
    <t>다비하나그린전문투자형사모투자신탁</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</si>
  <si>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</si>
  <si>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</si>
  <si>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</si>
  <si>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</si>
  <si>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</si>
  <si>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</si>
  <si>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브이아이오션벌커사모특별자산투자신탁1호</t>
    <phoneticPr fontId="3" type="noConversion"/>
  </si>
  <si>
    <t>하이수은에코쉽사모특별자산투자신탁5호</t>
    <phoneticPr fontId="3" type="noConversion"/>
  </si>
  <si>
    <t>삼성칠레SOLAR전문투자형사모투자신탁제1호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</si>
  <si>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</si>
  <si>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</si>
  <si>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</si>
  <si>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</si>
  <si>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신한영남LNG복합화력발전사모특별자산투자신탁</t>
    <phoneticPr fontId="3" type="noConversion"/>
  </si>
  <si>
    <t>신한시니어론전문투자형사모혼합자산투자신탁제2호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</si>
  <si>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</si>
  <si>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</si>
  <si>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신한그린햇빛드림전문투자형사모특별자산투자신탁제1호</t>
    <phoneticPr fontId="3" type="noConversion"/>
  </si>
  <si>
    <t>신한BROOKFIELD인프라대출사모투자신탁1호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</si>
  <si>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</si>
  <si>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</si>
  <si>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</si>
  <si>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한화일본태양광전문투자형사모특별자산투자신탁3호</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</si>
  <si>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</si>
  <si>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</si>
  <si>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</si>
  <si>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</si>
  <si>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KB유럽TIKEHAUPDF전문투자형사모투자신탁4호</t>
    <phoneticPr fontId="3" type="noConversion"/>
  </si>
  <si>
    <t>흥국인프라사모특별자산투자신탁4호</t>
    <phoneticPr fontId="3" type="noConversion"/>
  </si>
  <si>
    <t>흥국하이클래스전문투자형사모특별자산투자신탁51호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</si>
  <si>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</si>
  <si>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</si>
  <si>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</si>
  <si>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</si>
  <si>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</si>
  <si>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칸서스신에너지전문투자형사모특별자산투자신탁5호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</si>
  <si>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</si>
  <si>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</si>
  <si>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</si>
  <si>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</si>
  <si>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</si>
  <si>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</si>
  <si>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</si>
  <si>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</si>
  <si>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</si>
  <si>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</si>
  <si>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</si>
  <si>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</si>
  <si>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</si>
  <si>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</si>
  <si>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</si>
  <si>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</si>
  <si>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</si>
  <si>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</si>
  <si>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</si>
  <si>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</si>
  <si>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</si>
  <si>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</si>
  <si>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</si>
  <si>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</si>
  <si>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</si>
  <si>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</si>
  <si>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</si>
  <si>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</si>
  <si>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</si>
  <si>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</si>
  <si>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</si>
  <si>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</si>
  <si>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</si>
  <si>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</si>
  <si>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</si>
  <si>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</si>
  <si>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</si>
  <si>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KIAMCO창조금융환경인프라사모특별자산투자신탁제1호</t>
    <phoneticPr fontId="3" type="noConversion"/>
  </si>
  <si>
    <t>KIAMCO영국가스인프라사모특별자산투자신탁</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</si>
  <si>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</si>
  <si>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</si>
  <si>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다비하나BTL전문투자형사모투자신탁제7호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</si>
  <si>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</si>
  <si>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</si>
  <si>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</si>
  <si>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</si>
  <si>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</si>
  <si>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</si>
  <si>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경기희망BTL사모특별자산투자신탁</t>
    <phoneticPr fontId="3" type="noConversion"/>
  </si>
  <si>
    <t>KB솔라에너지사모특별자산투자신탁</t>
    <phoneticPr fontId="3" type="noConversion"/>
  </si>
  <si>
    <t>칸서스그린태양광사모특별자산투자신탁1호</t>
    <phoneticPr fontId="3" type="noConversion"/>
  </si>
  <si>
    <t>칸서스희망비티엘사모특별자산투자신탁2호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</si>
  <si>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</si>
  <si>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</si>
  <si>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</si>
  <si>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</si>
  <si>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</si>
  <si>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</si>
  <si>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</si>
  <si>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</si>
  <si>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</si>
  <si>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</si>
  <si>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</si>
  <si>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</si>
  <si>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NH-AMUNDI선순위론전문투자형사모투자신탁4호</t>
    <phoneticPr fontId="3" type="noConversion"/>
  </si>
  <si>
    <t>이지스미국전문투자형사모부동산투자신탁350호</t>
    <phoneticPr fontId="3" type="noConversion"/>
  </si>
  <si>
    <t>메리츠전문투자형사모부동산투자신탁27호</t>
    <phoneticPr fontId="3" type="noConversion"/>
  </si>
  <si>
    <t>삼성MIFII북미인프라전문투자형사모투자신탁제1호</t>
    <phoneticPr fontId="3" type="noConversion"/>
  </si>
  <si>
    <t>한화유럽크레딧전문투자형사모특별자산투자신탁10호(재간접형)</t>
    <phoneticPr fontId="3" type="noConversion"/>
  </si>
  <si>
    <t>한화천안엔바이로전문투자형사모특별자산투자신탁1호(인프라)</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</si>
  <si>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</si>
  <si>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</si>
  <si>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</si>
  <si>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</si>
  <si>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</si>
  <si>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</si>
  <si>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</si>
  <si>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</si>
  <si>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</si>
  <si>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</si>
  <si>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</si>
  <si>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</si>
  <si>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</si>
  <si>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</si>
  <si>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</si>
  <si>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</si>
  <si>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</si>
  <si>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</si>
  <si>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</si>
  <si>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</si>
  <si>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</si>
  <si>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</si>
  <si>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</si>
  <si>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</si>
  <si>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</si>
  <si>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</si>
  <si>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</si>
  <si>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</si>
  <si>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</si>
  <si>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</si>
  <si>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</si>
  <si>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</si>
  <si>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</si>
  <si>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</si>
  <si>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</si>
  <si>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현대인베스트ASL시니어론일반사모투자신탁28호</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</si>
  <si>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</si>
  <si>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</si>
  <si>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</si>
  <si>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</si>
  <si>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</si>
  <si>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</si>
  <si>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</si>
  <si>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</si>
  <si>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</si>
  <si>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</si>
  <si>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</si>
  <si>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</si>
  <si>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</si>
  <si>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</si>
  <si>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</si>
  <si>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</si>
  <si>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</si>
  <si>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</si>
  <si>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</si>
  <si>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</si>
  <si>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</si>
  <si>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</si>
  <si>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</si>
  <si>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</si>
  <si>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</si>
  <si>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</si>
  <si>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</si>
  <si>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</si>
  <si>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</si>
  <si>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</si>
  <si>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</si>
  <si>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</si>
  <si>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최종평가값송부 : 2024-10-02</t>
    <phoneticPr fontId="3" type="noConversion"/>
  </si>
  <si>
    <t>키움마일스톤UKREDF사모부동산투자신탁2호</t>
    <phoneticPr fontId="3" type="noConversion"/>
  </si>
  <si>
    <t>신한유럽기업대출SDPIV사모특별제3호</t>
    <phoneticPr fontId="3" type="noConversion"/>
  </si>
  <si>
    <t>한화글로벌인프라대출전문투자형사모특별자산투자신탁1호</t>
    <phoneticPr fontId="3" type="noConversion"/>
  </si>
  <si>
    <t>유진파이오니아사모부동산투자신탁7호</t>
    <phoneticPr fontId="3" type="noConversion"/>
  </si>
  <si>
    <t>DB전문투자형사모특별자산투자신탁제33호</t>
    <phoneticPr fontId="3" type="noConversion"/>
  </si>
  <si>
    <t>KB해외투자전문투자형사모부동산투자신탁제5호</t>
    <phoneticPr fontId="3" type="noConversion"/>
  </si>
  <si>
    <t>흥국우리중순위인수금융전문투자형사모투자신탁제1호제1종</t>
    <phoneticPr fontId="3" type="noConversion"/>
  </si>
  <si>
    <t>현대인베스트SRI사모부동산투자신탁1호</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</si>
  <si>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</si>
  <si>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</si>
  <si>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</si>
  <si>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</si>
  <si>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</si>
  <si>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</si>
  <si>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</si>
  <si>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</si>
  <si>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</si>
  <si>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현대인베글로벌전문투자형사모부동산19호</t>
    <phoneticPr fontId="3" type="noConversion"/>
  </si>
  <si>
    <t>현대인베스트시니어론전문투자18호</t>
    <phoneticPr fontId="3" type="noConversion"/>
  </si>
  <si>
    <t>현대인베스트인프라레드전문투자1호</t>
    <phoneticPr fontId="3" type="noConversion"/>
  </si>
  <si>
    <t>현대인베스트해밀턴레인세컨더리PE전문투자형투자신탁2호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</si>
  <si>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</si>
  <si>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</si>
  <si>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</si>
  <si>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미래에셋맵스영국일반사모부동산투자신탁1호제1종</t>
    <phoneticPr fontId="3" type="noConversion"/>
  </si>
  <si>
    <t>미래에셋유럽인프라전문투자형사모투자신탁1호</t>
    <phoneticPr fontId="3" type="noConversion"/>
  </si>
  <si>
    <t>하나전문투자형사모부동산투자신탁제2호</t>
    <phoneticPr fontId="3" type="noConversion"/>
  </si>
  <si>
    <t>이지스글로벌전문투자형사모부동산투자신탁129호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</si>
  <si>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</si>
  <si>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</si>
  <si>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</si>
  <si>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</si>
  <si>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</si>
  <si>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파인밸류메자닌플러스F</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</si>
  <si>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</si>
  <si>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</si>
  <si>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</si>
  <si>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</si>
  <si>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</si>
  <si>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</si>
  <si>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</si>
  <si>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</si>
  <si>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</si>
  <si>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</si>
  <si>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</si>
  <si>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</si>
  <si>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</si>
  <si>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미래에셋맵스클린워터사모특별자산투자신탁2호</t>
    <phoneticPr fontId="3" type="noConversion"/>
  </si>
  <si>
    <t>코람코USDEBTSTRATEGY일반사모부동산투자신탁제18-2호</t>
    <phoneticPr fontId="3" type="noConversion"/>
  </si>
  <si>
    <t>KB해외투자전문투자형사모부동산투자신탁14호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</si>
  <si>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</si>
  <si>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</si>
  <si>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</si>
  <si>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이지스글로벌일반사모부동산투자신탁438호</t>
    <phoneticPr fontId="3" type="noConversion"/>
  </si>
  <si>
    <t>신한ASPVIFIII일반사모투자신탁제3호(H)</t>
    <phoneticPr fontId="3" type="noConversion"/>
  </si>
  <si>
    <t>KBASF인프라일반사모특별자산투자신탁</t>
    <phoneticPr fontId="3" type="noConversion"/>
  </si>
  <si>
    <t>하나대체투자WSRE일반사모부동산투자신탁1호</t>
    <phoneticPr fontId="3" type="noConversion"/>
  </si>
  <si>
    <t>타이거대체일반사모특별자산투자신탁43호</t>
    <phoneticPr fontId="3" type="noConversion"/>
  </si>
  <si>
    <t>베스타스유럽물류일반사모부동산투자신탁제73A호1종</t>
    <phoneticPr fontId="3" type="noConversion"/>
  </si>
  <si>
    <t>파인스트리트글로벌일반사모투자신탁10-2호(재간접형)</t>
    <phoneticPr fontId="3" type="noConversion"/>
  </si>
  <si>
    <t>DB전문투자형사모특별자산투자24호</t>
    <phoneticPr fontId="3" type="noConversion"/>
  </si>
  <si>
    <t>파인스트리트북미인프라일반사모투자신탁1-1호</t>
    <phoneticPr fontId="3" type="noConversion"/>
  </si>
  <si>
    <t>보고에너지전환인프라일반사모투자신탁1호</t>
    <phoneticPr fontId="3" type="noConversion"/>
  </si>
  <si>
    <t>현대인베스트해밀턴레인세컨더리PE일반사모투자신탁35호</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</si>
  <si>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</si>
  <si>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</si>
  <si>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</si>
  <si>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미래에셋맵스영국전문투자형사모부동산투자신탁1호제2종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</si>
  <si>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</si>
  <si>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</si>
  <si>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</si>
  <si>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</si>
  <si>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</si>
  <si>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용인클린워터</t>
    <phoneticPr fontId="3" type="noConversion"/>
  </si>
  <si>
    <t>한국투자부동산신탁(구,한국투자부동산)</t>
    <phoneticPr fontId="3" type="noConversion"/>
  </si>
  <si>
    <t>보맵</t>
    <phoneticPr fontId="3" type="noConversion"/>
  </si>
  <si>
    <t>코람코반포프로젝트금융투자</t>
    <phoneticPr fontId="3" type="noConversion"/>
  </si>
  <si>
    <t>에스지2019사모투자</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</si>
  <si>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</si>
  <si>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</si>
  <si>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</si>
  <si>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</si>
  <si>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</si>
  <si>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현대해상펀드(기초자산)</t>
    <phoneticPr fontId="3" type="noConversion"/>
  </si>
  <si>
    <t>Armada Interactive</t>
    <phoneticPr fontId="3" type="noConversion"/>
  </si>
  <si>
    <t>Henlius Hong Kong(Weimob)</t>
    <phoneticPr fontId="3" type="noConversion"/>
  </si>
  <si>
    <t>MONESE</t>
    <phoneticPr fontId="3" type="noConversion"/>
  </si>
  <si>
    <t>Perception Point</t>
    <phoneticPr fontId="3" type="noConversion"/>
  </si>
  <si>
    <t>니더</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</si>
  <si>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</si>
  <si>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</si>
  <si>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</si>
  <si>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</si>
  <si>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파이랩테크놀로지(구,파이랩)</t>
    <phoneticPr fontId="3" type="noConversion"/>
  </si>
  <si>
    <t>크로스파이낸스코리아(구,한국어음중개)</t>
    <phoneticPr fontId="3" type="noConversion"/>
  </si>
  <si>
    <t>동해기계항공</t>
    <phoneticPr fontId="3" type="noConversion"/>
  </si>
  <si>
    <t>와이지-원</t>
    <phoneticPr fontId="3" type="noConversion"/>
  </si>
  <si>
    <t>콘텐트리중앙(구,제이콘텐트리)</t>
    <phoneticPr fontId="3" type="noConversion"/>
  </si>
  <si>
    <t>율곡</t>
    <phoneticPr fontId="3" type="noConversion"/>
  </si>
  <si>
    <t>크린토피아</t>
    <phoneticPr fontId="3" type="noConversion"/>
  </si>
  <si>
    <t>페렌벨</t>
    <phoneticPr fontId="3" type="noConversion"/>
  </si>
  <si>
    <t>CoImmune, Inc.</t>
    <phoneticPr fontId="3" type="noConversion"/>
  </si>
  <si>
    <t>Harmonic Bionics, Inc.</t>
    <phoneticPr fontId="3" type="noConversion"/>
  </si>
  <si>
    <t>Kong Studios, INC</t>
    <phoneticPr fontId="3" type="noConversion"/>
  </si>
  <si>
    <t>LVIS Corporation</t>
    <phoneticPr fontId="3" type="noConversion"/>
  </si>
  <si>
    <t>Nucleix Ltd.</t>
    <phoneticPr fontId="3" type="noConversion"/>
  </si>
  <si>
    <t>TeraImmune, Inc.</t>
    <phoneticPr fontId="3" type="noConversion"/>
  </si>
  <si>
    <t>고피자</t>
    <phoneticPr fontId="3" type="noConversion"/>
  </si>
  <si>
    <t>넥스트플레이어</t>
    <phoneticPr fontId="3" type="noConversion"/>
  </si>
  <si>
    <t>로앤컴퍼니</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</si>
  <si>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</si>
  <si>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</si>
  <si>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</si>
  <si>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</si>
  <si>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</si>
  <si>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</si>
  <si>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</si>
  <si>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</si>
  <si>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</si>
  <si>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</si>
  <si>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에스엠랩</t>
    <phoneticPr fontId="3" type="noConversion"/>
  </si>
  <si>
    <t>에이치로보틱스</t>
    <phoneticPr fontId="3" type="noConversion"/>
  </si>
  <si>
    <t>엠디바이오팜(구,엠디바이오랩)</t>
    <phoneticPr fontId="3" type="noConversion"/>
  </si>
  <si>
    <t>울림엔터테인먼트</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</si>
  <si>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</si>
  <si>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</si>
  <si>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</si>
  <si>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코세스지티</t>
    <phoneticPr fontId="3" type="noConversion"/>
  </si>
  <si>
    <t>큐리진</t>
    <phoneticPr fontId="3" type="noConversion"/>
  </si>
  <si>
    <t>패스트뷰</t>
    <phoneticPr fontId="3" type="noConversion"/>
  </si>
  <si>
    <t>프로메디젠</t>
    <phoneticPr fontId="3" type="noConversion"/>
  </si>
  <si>
    <t>하플사이언스</t>
    <phoneticPr fontId="3" type="noConversion"/>
  </si>
  <si>
    <t>Cardiac Insight, Inc.</t>
    <phoneticPr fontId="3" type="noConversion"/>
  </si>
  <si>
    <t>CIDT Holdings, Inc. -&gt; Cardiac Insight, Inc. / CIDT가 역삼각합병 되어 Cardiac에 대한 평가 필요.</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</si>
  <si>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</si>
  <si>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</si>
  <si>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</si>
  <si>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</si>
  <si>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스튜디오앤뉴</t>
    <phoneticPr fontId="3" type="noConversion"/>
  </si>
  <si>
    <t>에코디엠랩</t>
    <phoneticPr fontId="3" type="noConversion"/>
  </si>
  <si>
    <t>Rocket Group Limited</t>
    <phoneticPr fontId="3" type="noConversion"/>
  </si>
  <si>
    <t>비모뉴먼트</t>
    <phoneticPr fontId="3" type="noConversion"/>
  </si>
  <si>
    <t>파블로항공</t>
    <phoneticPr fontId="3" type="noConversion"/>
  </si>
  <si>
    <t>Trell Experiences Private Limited</t>
    <phoneticPr fontId="3" type="noConversion"/>
  </si>
  <si>
    <t>에이치이엠파마(구,에이치이엠)</t>
    <phoneticPr fontId="3" type="noConversion"/>
  </si>
  <si>
    <t>왁티</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</si>
  <si>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</si>
  <si>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</si>
  <si>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</si>
  <si>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</si>
  <si>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</si>
  <si>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Etch Mobile,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</si>
  <si>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</si>
  <si>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</si>
  <si>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</si>
  <si>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</si>
  <si>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</si>
  <si>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</si>
  <si>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에이클라미디어그룹</t>
    <phoneticPr fontId="3" type="noConversion"/>
  </si>
  <si>
    <t>마제스티골프코리아</t>
    <phoneticPr fontId="3" type="noConversion"/>
  </si>
  <si>
    <t>마제스티홀딩스</t>
    <phoneticPr fontId="3" type="noConversion"/>
  </si>
  <si>
    <t>Boxhub, ApS</t>
    <phoneticPr fontId="3" type="noConversion"/>
  </si>
  <si>
    <t>연말</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</si>
  <si>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</si>
  <si>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</si>
  <si>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</si>
  <si>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</si>
  <si>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</si>
  <si>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</si>
  <si>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</si>
  <si>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딥엑스</t>
    <phoneticPr fontId="3" type="noConversion"/>
  </si>
  <si>
    <t>레보메드</t>
    <phoneticPr fontId="3" type="noConversion"/>
  </si>
  <si>
    <t>바잇미</t>
    <phoneticPr fontId="3" type="noConversion"/>
  </si>
  <si>
    <t>베이스</t>
    <phoneticPr fontId="3" type="noConversion"/>
  </si>
  <si>
    <t>비햅틱스</t>
    <phoneticPr fontId="3" type="noConversion"/>
  </si>
  <si>
    <t>빅텍스</t>
    <phoneticPr fontId="3" type="noConversion"/>
  </si>
  <si>
    <t>세이프소프트</t>
    <phoneticPr fontId="3" type="noConversion"/>
  </si>
  <si>
    <t>어스얼라이언스</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</si>
  <si>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</si>
  <si>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</si>
  <si>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</si>
  <si>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</si>
  <si>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이스트포토닉스</t>
    <phoneticPr fontId="3" type="noConversion"/>
  </si>
  <si>
    <t>이엔셀</t>
    <phoneticPr fontId="3" type="noConversion"/>
  </si>
  <si>
    <t>인벤티지랩</t>
    <phoneticPr fontId="3" type="noConversion"/>
  </si>
  <si>
    <t>창소프트아이앤아이</t>
    <phoneticPr fontId="3" type="noConversion"/>
  </si>
  <si>
    <t>컴투스로카</t>
    <phoneticPr fontId="3" type="noConversion"/>
  </si>
  <si>
    <t>코비스테크놀로지</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</si>
  <si>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</si>
  <si>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</si>
  <si>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</si>
  <si>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</si>
  <si>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</si>
  <si>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홈체크</t>
    <phoneticPr fontId="3" type="noConversion"/>
  </si>
  <si>
    <t>휴톰</t>
    <phoneticPr fontId="3" type="noConversion"/>
  </si>
  <si>
    <t>하운드13</t>
    <phoneticPr fontId="3" type="noConversion"/>
  </si>
  <si>
    <t>바운드엔터테인먼트</t>
    <phoneticPr fontId="3" type="noConversion"/>
  </si>
  <si>
    <t>이해라이프스타일</t>
    <phoneticPr fontId="3" type="noConversion"/>
  </si>
  <si>
    <t>마코빌</t>
    <phoneticPr fontId="3" type="noConversion"/>
  </si>
  <si>
    <t>무무즈(구,씨엠아이파트너스)</t>
    <phoneticPr fontId="3" type="noConversion"/>
  </si>
  <si>
    <t>en-dolphin corp.</t>
    <phoneticPr fontId="3" type="noConversion"/>
  </si>
  <si>
    <t>비디오몬스터</t>
    <phoneticPr fontId="3" type="noConversion"/>
  </si>
  <si>
    <t>피큐레잇</t>
    <phoneticPr fontId="3" type="noConversion"/>
  </si>
  <si>
    <t>오블리크게임즈</t>
    <phoneticPr fontId="3" type="noConversion"/>
  </si>
  <si>
    <t>로보아르테</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</si>
  <si>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</si>
  <si>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</si>
  <si>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</si>
  <si>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</si>
  <si>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</si>
  <si>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</si>
  <si>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서클프롬닷</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</si>
  <si>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</si>
  <si>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</si>
  <si>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</si>
  <si>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</si>
  <si>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</si>
  <si>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</si>
  <si>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</si>
  <si>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</si>
  <si>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UW Holdings Limited</t>
    <phoneticPr fontId="3" type="noConversion"/>
  </si>
  <si>
    <t>United Water Corporation</t>
    <phoneticPr fontId="3" type="noConversion"/>
  </si>
  <si>
    <t>롯데손해보험(재구조화)</t>
    <phoneticPr fontId="3" type="noConversion"/>
  </si>
  <si>
    <t>롯데마스터리스수익증권재구조화후순위사모사채</t>
    <phoneticPr fontId="3" type="noConversion"/>
  </si>
  <si>
    <t>KBP2019120413</t>
  </si>
  <si>
    <t>H10</t>
    <phoneticPr fontId="3" type="noConversion"/>
  </si>
  <si>
    <t xml:space="preserve">김은경책임 </t>
  </si>
  <si>
    <t xml:space="preserve">02-3455-3272 </t>
  </si>
  <si>
    <t xml:space="preserve">ou5361@lotteins.co.kr </t>
  </si>
  <si>
    <t>발전소O&amp;M기업PEF/펀드재구조화이익참가부사채</t>
    <phoneticPr fontId="3" type="noConversion"/>
  </si>
  <si>
    <t>KBP2018120387</t>
  </si>
  <si>
    <t>한화손해보험</t>
    <phoneticPr fontId="3" type="noConversion"/>
  </si>
  <si>
    <t>미래에셋맵스글로벌신재생에너지사모특별자산투자신탁1호</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</si>
  <si>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</si>
  <si>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</si>
  <si>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</si>
  <si>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</si>
  <si>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</si>
  <si>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</si>
  <si>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</si>
  <si>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신한AIM부동산전문투자형사모투자신탁제10호</t>
    <phoneticPr fontId="3" type="noConversion"/>
  </si>
  <si>
    <t>KBP2019030027</t>
  </si>
  <si>
    <t>K553T7CK3069</t>
  </si>
  <si>
    <t>KRZ502300530</t>
    <phoneticPr fontId="3" type="noConversion"/>
  </si>
  <si>
    <t>이지스글로벌일반사모부동산투자신탁503호</t>
    <phoneticPr fontId="3" type="noConversion"/>
  </si>
  <si>
    <t>KBP2023120062</t>
  </si>
  <si>
    <t>K55383E29174</t>
  </si>
  <si>
    <t>KRZ502549470</t>
    <phoneticPr fontId="3" type="noConversion"/>
  </si>
  <si>
    <t>한화AIGLOBALCHOICE전문투자형사모증권투자신탁1호</t>
    <phoneticPr fontId="3" type="noConversion"/>
  </si>
  <si>
    <t>KBP2014020077</t>
  </si>
  <si>
    <t>KR5213AI0260</t>
  </si>
  <si>
    <t>KRZ501815630</t>
    <phoneticPr fontId="3" type="noConversion"/>
  </si>
  <si>
    <t>한화GLOBALCORPORATEPESTRATEGY전문투자형사모증권투자신탁2호</t>
    <phoneticPr fontId="3" type="noConversion"/>
  </si>
  <si>
    <t>KBP2018120029</t>
  </si>
  <si>
    <t>K55213CA5990</t>
  </si>
  <si>
    <t>KRZ502531490</t>
    <phoneticPr fontId="3" type="noConversion"/>
  </si>
  <si>
    <t>한화GLOBALCREDITSTRATEGY전문투자형사모특별자산투자신탁1호</t>
    <phoneticPr fontId="3" type="noConversion"/>
  </si>
  <si>
    <t>KBP2018120105</t>
  </si>
  <si>
    <t>K55213CF3560</t>
  </si>
  <si>
    <t>KRZ502268060</t>
    <phoneticPr fontId="3" type="noConversion"/>
  </si>
  <si>
    <t>한화라이프스타일전문투자형사모증권투자신탁1호</t>
    <phoneticPr fontId="3" type="noConversion"/>
  </si>
  <si>
    <t>KBP2018120027</t>
  </si>
  <si>
    <t>K55213C70965</t>
  </si>
  <si>
    <t>KRZ502517850</t>
    <phoneticPr fontId="3" type="noConversion"/>
  </si>
  <si>
    <t>한화GLOBALREALESTATESTRATEGY전문투자형사모부동산투자신탁1호</t>
    <phoneticPr fontId="3" type="noConversion"/>
  </si>
  <si>
    <t>KBP2018120025</t>
  </si>
  <si>
    <t>K55213C06647</t>
  </si>
  <si>
    <t>KRZ502190700</t>
    <phoneticPr fontId="3" type="noConversion"/>
  </si>
  <si>
    <t>가평가, 최종평가값송부 : 2024-10-08</t>
    <phoneticPr fontId="3" type="noConversion"/>
  </si>
  <si>
    <t>한화GLOBALREALESTATESTRATEGY전문투자형사모부동산투자신탁2호</t>
    <phoneticPr fontId="3" type="noConversion"/>
  </si>
  <si>
    <t>KBP2018120028</t>
  </si>
  <si>
    <t>KR5213AX7910</t>
  </si>
  <si>
    <t>KRZ502233170</t>
    <phoneticPr fontId="3" type="noConversion"/>
  </si>
  <si>
    <t>KRZ502243530</t>
    <phoneticPr fontId="3" type="noConversion"/>
  </si>
  <si>
    <t>보고글로벌인프라전문투자형사모특별자산투자신탁3호</t>
    <phoneticPr fontId="3" type="noConversion"/>
  </si>
  <si>
    <t>KBP2021090041</t>
  </si>
  <si>
    <t>K553F8DH2733</t>
  </si>
  <si>
    <t>KRZ502460840</t>
    <phoneticPr fontId="3" type="noConversion"/>
  </si>
  <si>
    <t>보고DEBTSTRATEGY전문투자형사모부동산투자신탁12호</t>
    <phoneticPr fontId="3" type="noConversion"/>
  </si>
  <si>
    <t>KBP2020060038</t>
  </si>
  <si>
    <t>K553F8CZ9794</t>
  </si>
  <si>
    <t>KRZ502392640</t>
    <phoneticPr fontId="3" type="noConversion"/>
  </si>
  <si>
    <t>보고글로벌세컨더리전문투자형사모투자신탁3호</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</si>
  <si>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</si>
  <si>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</si>
  <si>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</si>
  <si>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</si>
  <si>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</si>
  <si>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</si>
  <si>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</si>
  <si>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한화라이프스타일일반투자형사모증권투자신탁2호</t>
    <phoneticPr fontId="3" type="noConversion"/>
  </si>
  <si>
    <t>KBP2022120137</t>
  </si>
  <si>
    <t>K55213DV8097</t>
  </si>
  <si>
    <t>KRZ502223130</t>
    <phoneticPr fontId="3" type="noConversion"/>
  </si>
  <si>
    <t>한화GLOBALCORPORATEPEVCSTRATEGY일반사모투자신탁3호</t>
    <phoneticPr fontId="3" type="noConversion"/>
  </si>
  <si>
    <t>KBP2023030015</t>
  </si>
  <si>
    <t>K55213DY7591</t>
  </si>
  <si>
    <t>KRZ502240410</t>
    <phoneticPr fontId="3" type="noConversion"/>
  </si>
  <si>
    <t>KRZ501790540</t>
    <phoneticPr fontId="3" type="noConversion"/>
  </si>
  <si>
    <t>KRZ501853690</t>
    <phoneticPr fontId="3" type="noConversion"/>
  </si>
  <si>
    <t>KB희망나눔BTL사모특별자산투자신탁</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</si>
  <si>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</si>
  <si>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</si>
  <si>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</si>
  <si>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</si>
  <si>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</si>
  <si>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</si>
  <si>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</si>
  <si>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미래에셋맵스클린워터사모특별자산투자신탁7호</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</si>
  <si>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</si>
  <si>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</si>
  <si>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</si>
  <si>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</si>
  <si>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</si>
  <si>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</si>
  <si>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</si>
  <si>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</si>
  <si>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</si>
  <si>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KB농소하수처리시설사모특별자산투자신탁</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</si>
  <si>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</si>
  <si>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</si>
  <si>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</si>
  <si>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</si>
  <si>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</si>
  <si>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</si>
  <si>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</si>
  <si>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</si>
  <si>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</si>
  <si>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</si>
  <si>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</si>
  <si>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</si>
  <si>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</si>
  <si>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INMARK영국전문투자형사모부동산투자신탁제19호</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</si>
  <si>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</si>
  <si>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</si>
  <si>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</si>
  <si>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</si>
  <si>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</si>
  <si>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</si>
  <si>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</si>
  <si>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다올KTB글로벌CREDEBT사모부동산투신1호</t>
    <phoneticPr fontId="3" type="noConversion"/>
  </si>
  <si>
    <t>KBP2016120081</t>
  </si>
  <si>
    <t>K55306BI8938</t>
  </si>
  <si>
    <t>맥쿼리글로벌인프라대출전문투자형사모특별자산투자신탁5호</t>
    <phoneticPr fontId="3" type="noConversion"/>
  </si>
  <si>
    <t>KBP2021030008</t>
  </si>
  <si>
    <t>K55212D80808</t>
  </si>
  <si>
    <t>미래에셋UK가스인프라전문투자형사모특별자산투자신탁1호</t>
    <phoneticPr fontId="3" type="noConversion"/>
  </si>
  <si>
    <t>KBP2018120019</t>
  </si>
  <si>
    <t>K55301BK1397</t>
  </si>
  <si>
    <t>미래에셋글로벌신재생에너지전문투자형사모특별자산투자신탁2호</t>
    <phoneticPr fontId="3" type="noConversion"/>
  </si>
  <si>
    <t>KBP2018120010</t>
  </si>
  <si>
    <t>K55301BE2484</t>
  </si>
  <si>
    <t>미래에셋맵스아쿠아사모특별자산투자신탁1호</t>
    <phoneticPr fontId="3" type="noConversion"/>
  </si>
  <si>
    <t>KBP2020120157</t>
  </si>
  <si>
    <t>KR5225162688</t>
  </si>
  <si>
    <t>삼성UK공항후순위대출전문투자형사모투자신탁제1호</t>
    <phoneticPr fontId="3" type="noConversion"/>
  </si>
  <si>
    <t>KBP2019120203</t>
  </si>
  <si>
    <t>K55105CU8074</t>
  </si>
  <si>
    <t>시몬느글로벌벤처전문사모투자신탁제1호</t>
    <phoneticPr fontId="3" type="noConversion"/>
  </si>
  <si>
    <t>KBP2018120011</t>
  </si>
  <si>
    <t>K553C0BE5215</t>
  </si>
  <si>
    <t>신한AIM구조화전문투자형사모투자신탁제1호3종</t>
    <phoneticPr fontId="3" type="noConversion"/>
  </si>
  <si>
    <t>KBP2020120215</t>
  </si>
  <si>
    <t>K553T7CN9238</t>
  </si>
  <si>
    <t>신한AIM부동산전문투자형사모투자신탁제13호</t>
    <phoneticPr fontId="3" type="noConversion"/>
  </si>
  <si>
    <t>KBP2019090046</t>
  </si>
  <si>
    <t>K553T7CR0159</t>
  </si>
  <si>
    <t>신한AIM부동산전문투자형사모투자신탁제7호</t>
    <phoneticPr fontId="3" type="noConversion"/>
  </si>
  <si>
    <t>KBP2018090042</t>
  </si>
  <si>
    <t>K553T7CE6912</t>
  </si>
  <si>
    <t>이지스미국전문투자형사모부동산투자신탁221호</t>
    <phoneticPr fontId="3" type="noConversion"/>
  </si>
  <si>
    <t>KBP2020120160</t>
  </si>
  <si>
    <t>K55383CH3869</t>
  </si>
  <si>
    <t>이지스미국전문투자형사모부동산투자신탁327호</t>
    <phoneticPr fontId="3" type="noConversion"/>
  </si>
  <si>
    <t>KBP2019120225</t>
  </si>
  <si>
    <t>K55383CY3439</t>
  </si>
  <si>
    <t>한국투자사모유럽메자닌부동산투자신탁1호</t>
    <phoneticPr fontId="3" type="noConversion"/>
  </si>
  <si>
    <t>KBP2014020073</t>
  </si>
  <si>
    <t>KR5101AI6098</t>
  </si>
  <si>
    <t>한화AIGLOBALCHOICE전문투자형사모증권투자신탁2호</t>
    <phoneticPr fontId="3" type="noConversion"/>
  </si>
  <si>
    <t>KBP2014020091</t>
  </si>
  <si>
    <t>KR5213AJ5193</t>
  </si>
  <si>
    <t>한화ASIAOPPORTUNITY전문투자형사모증권투자신탁1호</t>
    <phoneticPr fontId="3" type="noConversion"/>
  </si>
  <si>
    <t>KBP2018120021</t>
  </si>
  <si>
    <t>K55213BK9942</t>
  </si>
  <si>
    <t>한화DEBTSTRATEGY전문투자형사모부동산투자신탁6호</t>
    <phoneticPr fontId="3" type="noConversion"/>
  </si>
  <si>
    <t>KBP2018120008</t>
  </si>
  <si>
    <t>K55213BB9778</t>
  </si>
  <si>
    <t>한화GLOBALCORPORATEPESTRATEGY전문투자형사모증권투자신탁1호</t>
    <phoneticPr fontId="3" type="noConversion"/>
  </si>
  <si>
    <t>KBP2018120022</t>
  </si>
  <si>
    <t>K55213BX0011</t>
  </si>
  <si>
    <t>한화GLOBALINFRASTRUCTURESTRATEGY전문투자형사모특별자산투자신탁1호</t>
    <phoneticPr fontId="3" type="noConversion"/>
  </si>
  <si>
    <t>KBP2018120023</t>
  </si>
  <si>
    <t>K55213BY0648</t>
  </si>
  <si>
    <t>한화GLOBALINFRASTRUCTURESTRATEGY전문투자형사모특별자산투자신탁2호</t>
    <phoneticPr fontId="3" type="noConversion"/>
  </si>
  <si>
    <t>KBP2018120030</t>
  </si>
  <si>
    <t>K55213CA6097</t>
  </si>
  <si>
    <t>한화글로벌CO-INVESTMENTS전문투자형사모특별자산투자신탁1호</t>
    <phoneticPr fontId="3" type="noConversion"/>
  </si>
  <si>
    <t>KBP2020060113</t>
  </si>
  <si>
    <t>K55213D02313</t>
  </si>
  <si>
    <t>한화글로벌코러스사모재간접투자신탁제2호</t>
    <phoneticPr fontId="3" type="noConversion"/>
  </si>
  <si>
    <t>KBP2018120004</t>
  </si>
  <si>
    <t>KR5213613684</t>
  </si>
  <si>
    <t>한화베트남OPPORTUNITY전문투자형사모증권투자신탁1호</t>
    <phoneticPr fontId="3" type="noConversion"/>
  </si>
  <si>
    <t>KBP2018120106</t>
  </si>
  <si>
    <t>K55213CD7191</t>
  </si>
  <si>
    <t>현대STAR전문투자형사모부동산투자신탁5호</t>
    <phoneticPr fontId="3" type="noConversion"/>
  </si>
  <si>
    <t>KBP2019120121</t>
  </si>
  <si>
    <t>K55373BF4334</t>
  </si>
  <si>
    <t>현대인베스트글로벌인프라대출전문투자형사모특별자산투자신탁제15호</t>
    <phoneticPr fontId="3" type="noConversion"/>
  </si>
  <si>
    <t>KBP2019090024</t>
  </si>
  <si>
    <t>K55239CQ6818</t>
  </si>
  <si>
    <t>신한CIPVIIIPBN전문투자형사모증권투자신탁제1호(H)</t>
    <phoneticPr fontId="3" type="noConversion"/>
  </si>
  <si>
    <t>KBP2021060031</t>
  </si>
  <si>
    <t>K55210DE4272</t>
  </si>
  <si>
    <t>한화PISGLOBALPLANT전문투자형1호(1종)</t>
    <phoneticPr fontId="3" type="noConversion"/>
  </si>
  <si>
    <t>KBP2021090023</t>
  </si>
  <si>
    <t>K55213DB7911</t>
  </si>
  <si>
    <t>KTB유럽인프라대출전문투자형사모투자신탁제32호</t>
    <phoneticPr fontId="3" type="noConversion"/>
  </si>
  <si>
    <t>KBP2021120078</t>
  </si>
  <si>
    <t>K55306DB3546</t>
  </si>
  <si>
    <t>슈로더유럽인프라전문투자형사모특별자산투자신탁제2-2호</t>
    <phoneticPr fontId="3" type="noConversion"/>
  </si>
  <si>
    <t>KBP2021120109</t>
  </si>
  <si>
    <t>K55230DK2597</t>
  </si>
  <si>
    <t>신한HPSSLFV전문투자형사모투자신탁제1호(H)</t>
    <phoneticPr fontId="3" type="noConversion"/>
  </si>
  <si>
    <t>KBP2021120110</t>
  </si>
  <si>
    <t>K55210DK6980</t>
  </si>
  <si>
    <t>타이거대체전문투자형사모특별자산투자신탁36호</t>
    <phoneticPr fontId="3" type="noConversion"/>
  </si>
  <si>
    <t>KBP2021120111</t>
  </si>
  <si>
    <t>K553Y5DH5029</t>
  </si>
  <si>
    <t>현대인베스트KKR유럽부동산전문투자형사모투자신탁1-2호</t>
    <phoneticPr fontId="3" type="noConversion"/>
  </si>
  <si>
    <t>KBP2021120113</t>
  </si>
  <si>
    <t>K55239DJ8416</t>
  </si>
  <si>
    <t>신한AIM재간접전문투자형사모투자신탁제16호</t>
    <phoneticPr fontId="3" type="noConversion"/>
  </si>
  <si>
    <t>KBP2021120088</t>
  </si>
  <si>
    <t>K553T7DN7827</t>
  </si>
  <si>
    <t>보고글로벌크레딧일반사모투자신탁4호</t>
    <phoneticPr fontId="3" type="noConversion"/>
  </si>
  <si>
    <t>KBP2022090046</t>
  </si>
  <si>
    <t>K553F8DT0659</t>
  </si>
  <si>
    <t>미래에셋PGIF일반사모특별자산투자신탁1호</t>
    <phoneticPr fontId="3" type="noConversion"/>
  </si>
  <si>
    <t>KBP2022120135</t>
  </si>
  <si>
    <t>K55301DV4651</t>
  </si>
  <si>
    <t>신한AIM부동산일반사모투자신탁26-B호</t>
    <phoneticPr fontId="3" type="noConversion"/>
  </si>
  <si>
    <t>KBP2022090078</t>
  </si>
  <si>
    <t>K55210DW4916</t>
  </si>
  <si>
    <t>신한BROOKFIELDINFRASTRUCTUREDEBTIII일반사모투자신탁제2-A호</t>
    <phoneticPr fontId="3" type="noConversion"/>
  </si>
  <si>
    <t>KBP2023060029</t>
  </si>
  <si>
    <t>K55210DZ0168</t>
  </si>
  <si>
    <t>현대인베스트북미대출채권일반사모특별자산투자신탁32호</t>
    <phoneticPr fontId="3" type="noConversion"/>
  </si>
  <si>
    <t>KBP2023090011</t>
  </si>
  <si>
    <t>K55239E25051</t>
  </si>
  <si>
    <t>이지스미국일반사모부동산투자신탁529호</t>
    <phoneticPr fontId="3" type="noConversion"/>
  </si>
  <si>
    <t>KBP2024030021</t>
  </si>
  <si>
    <t>K55383E69501</t>
  </si>
  <si>
    <t>미래에셋멀티해외부동산일반사모투자신탁제9호(재간접형)</t>
    <phoneticPr fontId="3" type="noConversion"/>
  </si>
  <si>
    <t>KBP2024030022</t>
  </si>
  <si>
    <t>K55205E40432</t>
  </si>
  <si>
    <t>미래에셋생명보험</t>
    <phoneticPr fontId="3" type="noConversion"/>
  </si>
  <si>
    <t>재평가</t>
    <phoneticPr fontId="3" type="noConversion"/>
  </si>
  <si>
    <t>미래에셋파트너스제9호사모투자</t>
    <phoneticPr fontId="3" type="noConversion"/>
  </si>
  <si>
    <t>B01</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</si>
  <si>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</si>
  <si>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</si>
  <si>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</si>
  <si>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</si>
  <si>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</si>
  <si>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</si>
  <si>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</si>
  <si>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</si>
  <si>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</si>
  <si>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</si>
  <si>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</si>
  <si>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</si>
  <si>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</si>
  <si>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</si>
  <si>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미래에셋파트너스사호사모투자전문회사</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</si>
  <si>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</si>
  <si>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</si>
  <si>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</si>
  <si>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</si>
  <si>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</si>
  <si>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</si>
  <si>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</si>
  <si>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엔에프컨소시엄</t>
    <phoneticPr fontId="3" type="noConversion"/>
  </si>
  <si>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</si>
  <si>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</si>
  <si>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</si>
  <si>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</si>
  <si>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</si>
  <si>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에이치케이이노엔(구,씨제이헬스케어)</t>
    <phoneticPr fontId="3" type="noConversion"/>
  </si>
  <si>
    <t>미래에셋생명(지분증권)펀드(기초자산)</t>
    <phoneticPr fontId="3" type="noConversion"/>
  </si>
  <si>
    <t>LONDIAN WASON NEW ENERGY TECH INC.(구,Shenzhen Londian Electrics Co., Ltd.)</t>
    <phoneticPr fontId="3" type="noConversion"/>
  </si>
  <si>
    <t>KBP2019090163</t>
  </si>
  <si>
    <t>차헬스케어</t>
    <phoneticPr fontId="3" type="noConversion"/>
  </si>
  <si>
    <t>Impossible Foods</t>
    <phoneticPr fontId="3" type="noConversion"/>
  </si>
  <si>
    <t>KBP2020120226</t>
  </si>
  <si>
    <t>매직불릿테라퓨틱스</t>
    <phoneticPr fontId="3" type="noConversion"/>
  </si>
  <si>
    <t>클로버추얼패션</t>
    <phoneticPr fontId="3" type="noConversion"/>
  </si>
  <si>
    <t>피네이션</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</si>
  <si>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</si>
  <si>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</si>
  <si>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</si>
  <si>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</si>
  <si>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문토</t>
    <phoneticPr fontId="3" type="noConversion"/>
  </si>
  <si>
    <t>지구인컴퍼니</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</si>
  <si>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</si>
  <si>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</si>
  <si>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</si>
  <si>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</si>
  <si>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</si>
  <si>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</si>
  <si>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</si>
  <si>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</si>
  <si>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</si>
  <si>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</si>
  <si>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</si>
  <si>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</si>
  <si>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</si>
  <si>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</si>
  <si>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</si>
  <si>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</si>
  <si>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</si>
  <si>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</si>
  <si>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키움증권</t>
    <phoneticPr fontId="3" type="noConversion"/>
  </si>
  <si>
    <t>한국가스공사</t>
    <phoneticPr fontId="3" type="noConversion"/>
  </si>
  <si>
    <t>KR350801GBB8</t>
  </si>
  <si>
    <t>T000113</t>
  </si>
  <si>
    <t>신영증권(수익증권)</t>
    <phoneticPr fontId="3" type="noConversion"/>
  </si>
  <si>
    <t>캡스톤개발플랫폼일반사모부동산신탁전문제2종</t>
    <phoneticPr fontId="3" type="noConversion"/>
  </si>
  <si>
    <t>KBP2023030046</t>
  </si>
  <si>
    <t>K55384DU0304</t>
  </si>
  <si>
    <t>K55384DU0304</t>
    <phoneticPr fontId="3" type="noConversion"/>
  </si>
  <si>
    <t>신영증권펀드(기초자산)</t>
    <phoneticPr fontId="3" type="noConversion"/>
  </si>
  <si>
    <t>파트론이에스엘(구,라인어스)</t>
    <phoneticPr fontId="3" type="noConversion"/>
  </si>
  <si>
    <t>마이크로엑츄에이터</t>
    <phoneticPr fontId="3" type="noConversion"/>
  </si>
  <si>
    <t>메디퓨처스</t>
    <phoneticPr fontId="3" type="noConversion"/>
  </si>
  <si>
    <t>뉴웨이블(구,멘티스코)</t>
  </si>
  <si>
    <t>셀비온</t>
    <phoneticPr fontId="3" type="noConversion"/>
  </si>
  <si>
    <t>옵토레인</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</si>
  <si>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</si>
  <si>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</si>
  <si>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</si>
  <si>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</si>
  <si>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</si>
  <si>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크로넥스</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</si>
  <si>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</si>
  <si>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</si>
  <si>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</si>
  <si>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</si>
  <si>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데이타커맨드</t>
    <phoneticPr fontId="3" type="noConversion"/>
  </si>
  <si>
    <t>이뮨메드</t>
    <phoneticPr fontId="3" type="noConversion"/>
  </si>
  <si>
    <t>펀다</t>
    <phoneticPr fontId="3" type="noConversion"/>
  </si>
  <si>
    <t>인트인</t>
    <phoneticPr fontId="3" type="noConversion"/>
  </si>
  <si>
    <t>닷</t>
    <phoneticPr fontId="3" type="noConversion"/>
  </si>
  <si>
    <t>셀라토즈테라퓨틱스</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</si>
  <si>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</si>
  <si>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</si>
  <si>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</si>
  <si>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</si>
  <si>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</si>
  <si>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</si>
  <si>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</si>
  <si>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</si>
  <si>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</si>
  <si>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유림테크</t>
    <phoneticPr fontId="3" type="noConversion"/>
  </si>
  <si>
    <t>에이피알팩토리</t>
    <phoneticPr fontId="3" type="noConversion"/>
  </si>
  <si>
    <t>쓰리에이로직스</t>
    <phoneticPr fontId="3" type="noConversion"/>
  </si>
  <si>
    <t>미래에셋생명보험(수익증권)</t>
    <phoneticPr fontId="3" type="noConversion"/>
  </si>
  <si>
    <t>한화DebtStrategy전문투자형사모부동산투자신탁23호</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</si>
  <si>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</si>
  <si>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</si>
  <si>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</si>
  <si>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</si>
  <si>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</si>
  <si>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</si>
  <si>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</si>
  <si>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</si>
  <si>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</si>
  <si>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</si>
  <si>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</si>
  <si>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하나CVC전문투자형사모특별자산투자신탁27호</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</si>
  <si>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</si>
  <si>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</si>
  <si>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</si>
  <si>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</si>
  <si>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</si>
  <si>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</si>
  <si>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</si>
  <si>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</si>
  <si>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</si>
  <si>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</si>
  <si>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KIAMCO아부다비캠퍼스사모특별자산투자신탁제2호</t>
    <phoneticPr fontId="3" type="noConversion"/>
  </si>
  <si>
    <t>KBP2019120351</t>
  </si>
  <si>
    <t>K55451CI9045</t>
  </si>
  <si>
    <t>KRZ502317090</t>
    <phoneticPr fontId="3" type="noConversion"/>
  </si>
  <si>
    <t>K55224CI5510</t>
    <phoneticPr fontId="3" type="noConversion"/>
  </si>
  <si>
    <t>미래에셋맵스프런티어NPL사모부동산투자신탁1호</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</si>
  <si>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</si>
  <si>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</si>
  <si>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</si>
  <si>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</si>
  <si>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</si>
  <si>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</si>
  <si>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</si>
  <si>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</si>
  <si>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키움행복BTL전문투자형사모투자신탁</t>
    <phoneticPr fontId="3" type="noConversion"/>
  </si>
  <si>
    <t>KBP2022030064</t>
  </si>
  <si>
    <t>K55206CZ6931</t>
  </si>
  <si>
    <t>K55206CZ6931</t>
    <phoneticPr fontId="3" type="noConversion"/>
  </si>
  <si>
    <t>K55223DQ0081</t>
    <phoneticPr fontId="3" type="noConversion"/>
  </si>
  <si>
    <t>우리글로벌신재생뉴딜1호</t>
    <phoneticPr fontId="3" type="noConversion"/>
  </si>
  <si>
    <t>KBP2022030061</t>
  </si>
  <si>
    <t>K55228DJ5449</t>
  </si>
  <si>
    <t>K55228DJ5449</t>
    <phoneticPr fontId="3" type="noConversion"/>
  </si>
  <si>
    <t>현대인베스트먼트CRESCENTCREDITSOLUTION일반사모4호</t>
    <phoneticPr fontId="3" type="noConversion"/>
  </si>
  <si>
    <t>KBP2022030066</t>
  </si>
  <si>
    <t>K55239DP2239</t>
  </si>
  <si>
    <t>K55239DP2239</t>
    <phoneticPr fontId="3" type="noConversion"/>
  </si>
  <si>
    <t>이지스솔라일반사모투자신탁5호</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</si>
  <si>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</si>
  <si>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</si>
  <si>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</si>
  <si>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</si>
  <si>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</si>
  <si>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</si>
  <si>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</si>
  <si>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</si>
  <si>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</si>
  <si>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</si>
  <si>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</si>
  <si>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</si>
  <si>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</si>
  <si>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</si>
  <si>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</si>
  <si>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</si>
  <si>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어니스트혁신에너지투자조합</t>
    <phoneticPr fontId="3" type="noConversion"/>
  </si>
  <si>
    <t>KBP2024090031</t>
  </si>
  <si>
    <t>럭스코</t>
    <phoneticPr fontId="3" type="noConversion"/>
  </si>
  <si>
    <t>Z99</t>
    <phoneticPr fontId="3" type="noConversion"/>
  </si>
  <si>
    <t>키움캐피탈펀드(기초자산)</t>
    <phoneticPr fontId="3" type="noConversion"/>
  </si>
  <si>
    <t>평가종류 확인중</t>
    <phoneticPr fontId="3" type="noConversion"/>
  </si>
  <si>
    <t>디엔솔루션즈</t>
  </si>
  <si>
    <t>이재영</t>
    <phoneticPr fontId="3" type="noConversion"/>
  </si>
  <si>
    <t>어니스트혁신에너지투자조합</t>
  </si>
  <si>
    <t>삼홍기계</t>
  </si>
  <si>
    <t>X001485</t>
  </si>
  <si>
    <t>코나솔</t>
    <phoneticPr fontId="3" type="noConversion"/>
  </si>
  <si>
    <t>조정용</t>
    <phoneticPr fontId="3" type="noConversion"/>
  </si>
  <si>
    <t>041-359-6621, 010-8451-6776</t>
    <phoneticPr fontId="3" type="noConversion"/>
  </si>
  <si>
    <t>jycho@konasol.co.kr</t>
    <phoneticPr fontId="3" type="noConversion"/>
  </si>
  <si>
    <t>2024.09.04</t>
    <phoneticPr fontId="3" type="noConversion"/>
  </si>
  <si>
    <t>Y2407J0002</t>
    <phoneticPr fontId="3" type="noConversion"/>
  </si>
  <si>
    <t>신한투자증권</t>
    <phoneticPr fontId="3" type="noConversion"/>
  </si>
  <si>
    <t>소울에너지</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</si>
  <si>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</si>
  <si>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</si>
  <si>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</si>
  <si>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</si>
  <si>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</si>
  <si>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마스턴제83호청량피에프브이</t>
    <phoneticPr fontId="3" type="noConversion"/>
  </si>
  <si>
    <t>ZR2023000008</t>
    <phoneticPr fontId="3" type="noConversion"/>
  </si>
  <si>
    <t>더블유에스뷰티</t>
    <phoneticPr fontId="3" type="noConversion"/>
  </si>
  <si>
    <t>ZR2015000002</t>
    <phoneticPr fontId="3" type="noConversion"/>
  </si>
  <si>
    <t>신한제14호기업인수목적</t>
    <phoneticPr fontId="3" type="noConversion"/>
  </si>
  <si>
    <t>KR6487361E68</t>
  </si>
  <si>
    <t>신한제15호기업인수목적</t>
    <phoneticPr fontId="3" type="noConversion"/>
  </si>
  <si>
    <t>KR6487831E78</t>
  </si>
  <si>
    <t>인터로조</t>
    <phoneticPr fontId="3" type="noConversion"/>
  </si>
  <si>
    <t>KR6119611D58</t>
  </si>
  <si>
    <t>Y2408D0031</t>
  </si>
  <si>
    <t>삼영이엔씨</t>
    <phoneticPr fontId="3" type="noConversion"/>
  </si>
  <si>
    <t>KRZ606557001</t>
  </si>
  <si>
    <t>케이씨그린홀딩스</t>
    <phoneticPr fontId="3" type="noConversion"/>
  </si>
  <si>
    <t>KR6009441DA1</t>
  </si>
  <si>
    <t>비씨카드</t>
    <phoneticPr fontId="3" type="noConversion"/>
  </si>
  <si>
    <t>티머니(구,한국스마트카드)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</si>
  <si>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</si>
  <si>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</si>
  <si>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</si>
  <si>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</si>
  <si>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케이리얼티제10호위탁관리부동산투자회사</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</si>
  <si>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</si>
  <si>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</si>
  <si>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</si>
  <si>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</si>
  <si>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</si>
  <si>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</si>
  <si>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</si>
  <si>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</si>
  <si>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</si>
  <si>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</si>
  <si>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</si>
  <si>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</si>
  <si>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</si>
  <si>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WWG글로벌전문투자형사모부동산투자신탁1호3종</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</si>
  <si>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</si>
  <si>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</si>
  <si>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</si>
  <si>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</si>
  <si>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</si>
  <si>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</si>
  <si>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</si>
  <si>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</si>
  <si>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</si>
  <si>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</si>
  <si>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</si>
  <si>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</si>
  <si>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</si>
  <si>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</si>
  <si>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</si>
  <si>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</si>
  <si>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</si>
  <si>
    <t>K51218050201</t>
  </si>
  <si>
    <t>파빌리온전문투자사모부동산투자신탁26호</t>
    <phoneticPr fontId="3" type="noConversion"/>
  </si>
  <si>
    <t>유진AVIATION전문투자형사모투자신탁14호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</si>
  <si>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</si>
  <si>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</si>
  <si>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</si>
  <si>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</si>
  <si>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</si>
  <si>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</si>
  <si>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</si>
  <si>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</si>
  <si>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</si>
  <si>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</si>
  <si>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</si>
  <si>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WWG글로벌전문투자형사모부동산투자신탁2호2종</t>
    <phoneticPr fontId="3" type="noConversion"/>
  </si>
  <si>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</si>
  <si>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</si>
  <si>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</si>
  <si>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</si>
  <si>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</si>
  <si>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</si>
  <si>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WWG글로벌전문투자형사모부동산투자신탁3호2종</t>
    <phoneticPr fontId="3" type="noConversion"/>
  </si>
  <si>
    <t>KBP2020120261</t>
  </si>
  <si>
    <t>K51218102201</t>
  </si>
  <si>
    <t>WWG글로벌 전문투자형 사모부동산투자신탁3호</t>
    <phoneticPr fontId="3" type="noConversion"/>
  </si>
  <si>
    <t>신한AIM재간접전문사모투자신탁제2호</t>
    <phoneticPr fontId="3" type="noConversion"/>
  </si>
  <si>
    <t>AIPUSRED전문투자형사모부동산신탁12호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</si>
  <si>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</si>
  <si>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</si>
  <si>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</si>
  <si>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</si>
  <si>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</si>
  <si>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</si>
  <si>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</si>
  <si>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</si>
  <si>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</si>
  <si>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한화호주인프라전문투자형사모특별자산투자신탁3호</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</si>
  <si>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</si>
  <si>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</si>
  <si>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</si>
  <si>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</si>
  <si>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</si>
  <si>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</si>
  <si>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</si>
  <si>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</si>
  <si>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신한글로벌코인베스트먼트전문사모2호</t>
    <phoneticPr fontId="3" type="noConversion"/>
  </si>
  <si>
    <t>KBP2018120087</t>
  </si>
  <si>
    <t>K55210BZ4758</t>
  </si>
  <si>
    <t>신한BNPP글로벌코인베스트먼트전문투자2호</t>
    <phoneticPr fontId="3" type="noConversion"/>
  </si>
  <si>
    <t>유진포모나세컨더리전문투자형사모투자신탁1호</t>
    <phoneticPr fontId="3" type="noConversion"/>
  </si>
  <si>
    <t>KBP2018120090</t>
  </si>
  <si>
    <t>K55214BP3725</t>
  </si>
  <si>
    <t>유진 포모나 세컨더리전문투자투자신탁1호</t>
    <phoneticPr fontId="3" type="noConversion"/>
  </si>
  <si>
    <t>삼성GOLDPOINT전문투자형사모증권투자신탁제3호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</si>
  <si>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</si>
  <si>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</si>
  <si>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</si>
  <si>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</si>
  <si>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</si>
  <si>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유진ASPCO-INVESTMENT전문투자형사모투자신탁1호</t>
    <phoneticPr fontId="3" type="noConversion"/>
  </si>
  <si>
    <t>KBP2020120249</t>
  </si>
  <si>
    <t>K55214CD9337</t>
  </si>
  <si>
    <t>유진 ASP Co-Investment전문투자형사모투자신탁1호</t>
    <phoneticPr fontId="3" type="noConversion"/>
  </si>
  <si>
    <t>삼성바이아웃전문투자형사모투자신탁1호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</si>
  <si>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</si>
  <si>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</si>
  <si>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</si>
  <si>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</si>
  <si>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</si>
  <si>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</si>
  <si>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</si>
  <si>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</si>
  <si>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</si>
  <si>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유진드림스퀘어사모부동산신탁19호</t>
    <phoneticPr fontId="3" type="noConversion"/>
  </si>
  <si>
    <t>KBP2018120359</t>
  </si>
  <si>
    <t>K55214B85237</t>
  </si>
  <si>
    <t>유진드림스퀘어사모부동산투자신탁 19호</t>
    <phoneticPr fontId="3" type="noConversion"/>
  </si>
  <si>
    <t>유진해밀턴레인세컨더리전문투자형사모증권투자신탁1호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</si>
  <si>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</si>
  <si>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</si>
  <si>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</si>
  <si>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</si>
  <si>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NH-AMUNDI전문투자형사모부동산투자신탁3호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</si>
  <si>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</si>
  <si>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</si>
  <si>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</si>
  <si>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</si>
  <si>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</si>
  <si>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</si>
  <si>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메리츠ETIHAD-B777F전문투자형사모특별자산투자신탁</t>
    <phoneticPr fontId="3" type="noConversion"/>
  </si>
  <si>
    <t>ETIHAD-B777F 사모특별자산투자신탁 1호</t>
    <phoneticPr fontId="3" type="noConversion"/>
  </si>
  <si>
    <t>AI-Emirates B777-300ER사모특별자산투자신탁</t>
    <phoneticPr fontId="3" type="noConversion"/>
  </si>
  <si>
    <t>엠플러스항공기(S-A330)TB전문투자형사모특별자산투자신탁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</si>
  <si>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</si>
  <si>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</si>
  <si>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</si>
  <si>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</si>
  <si>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</si>
  <si>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</si>
  <si>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</si>
  <si>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</si>
  <si>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</si>
  <si>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</si>
  <si>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보고DEBTSTRATEGY전문투자형사모부동산투자신탁1호</t>
    <phoneticPr fontId="3" type="noConversion"/>
  </si>
  <si>
    <t>KBP2020120257</t>
  </si>
  <si>
    <t>K553F8BY1181</t>
  </si>
  <si>
    <t>보고 Debt Strategy 전문투자형 사모부동산투자1호</t>
    <phoneticPr fontId="3" type="noConversion"/>
  </si>
  <si>
    <t>INMARK프랑스전문투자형사모부동산투자신탁제4호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</si>
  <si>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</si>
  <si>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</si>
  <si>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</si>
  <si>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</si>
  <si>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</si>
  <si>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</si>
  <si>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</si>
  <si>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신한DOVERX글로벌세컨더리사모증권투자신탁6호</t>
    <phoneticPr fontId="3" type="noConversion"/>
  </si>
  <si>
    <t>KBP2021030041</t>
  </si>
  <si>
    <t>K55210D96352</t>
  </si>
  <si>
    <t>신한BNPP Dover X글로벌세컨더리사모증권투자신탁6호H</t>
    <phoneticPr fontId="3" type="noConversion"/>
  </si>
  <si>
    <t>베스타스전문투자형사모부동산투자신탁제50A-1호1종</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</si>
  <si>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</si>
  <si>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</si>
  <si>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</si>
  <si>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</si>
  <si>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</si>
  <si>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NHDLS3202회</t>
    <phoneticPr fontId="3" type="noConversion"/>
  </si>
  <si>
    <t>KBP2020120275</t>
  </si>
  <si>
    <t>KR65593A3868</t>
  </si>
  <si>
    <t>NH DLS 3202회</t>
    <phoneticPr fontId="3" type="noConversion"/>
  </si>
  <si>
    <t>교보악사TOMORROW전문투자사모투자신탁1호</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</si>
  <si>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</si>
  <si>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</si>
  <si>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</si>
  <si>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</si>
  <si>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키움글로벌인프라A.I.전문투자형사모투자신탁</t>
    <phoneticPr fontId="3" type="noConversion"/>
  </si>
  <si>
    <t>KBP2020120271</t>
  </si>
  <si>
    <t>K55206BN5839</t>
  </si>
  <si>
    <t>키움글로벌인프라AI전문투자형사모투자신탁</t>
    <phoneticPr fontId="3" type="noConversion"/>
  </si>
  <si>
    <t>DBASIAPRIVATECREDIT1전문투자형사모1호</t>
    <phoneticPr fontId="3" type="noConversion"/>
  </si>
  <si>
    <t>KBP2020120252</t>
  </si>
  <si>
    <t>K55216C82401</t>
  </si>
  <si>
    <t>DB Asia Private Credit전문투자형사모1호</t>
    <phoneticPr fontId="3" type="noConversion"/>
  </si>
  <si>
    <t>신한유럽기업대출전문투자형사모특별자산투자신탁제1호</t>
    <phoneticPr fontId="3" type="noConversion"/>
  </si>
  <si>
    <t>KBP2020120251</t>
  </si>
  <si>
    <t>K55210C94748</t>
  </si>
  <si>
    <t>신한BNPP유럽기업대출전문사모1호</t>
    <phoneticPr fontId="3" type="noConversion"/>
  </si>
  <si>
    <t>타이거대체전문투자형사모부동산투자신탁28호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</si>
  <si>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</si>
  <si>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</si>
  <si>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</si>
  <si>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</si>
  <si>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</si>
  <si>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</si>
  <si>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</si>
  <si>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</si>
  <si>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</si>
  <si>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</si>
  <si>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</si>
  <si>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</si>
  <si>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2024.08.26</t>
    <phoneticPr fontId="3" type="noConversion"/>
  </si>
  <si>
    <t>Y2409J0009</t>
    <phoneticPr fontId="3" type="noConversion"/>
  </si>
  <si>
    <t>X001501</t>
  </si>
  <si>
    <t>경산제지</t>
    <phoneticPr fontId="3" type="noConversion"/>
  </si>
  <si>
    <t>삼성포장</t>
    <phoneticPr fontId="3" type="noConversion"/>
  </si>
  <si>
    <t>A01</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</si>
  <si>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</si>
  <si>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</si>
  <si>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</si>
  <si>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</si>
  <si>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</si>
  <si>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</si>
  <si>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2024.06.30</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</si>
  <si>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</si>
  <si>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</si>
  <si>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</si>
  <si>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</si>
  <si>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</si>
  <si>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</si>
  <si>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</si>
  <si>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</si>
  <si>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</si>
  <si>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</si>
  <si>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2024.08.07</t>
    <phoneticPr fontId="3" type="noConversion"/>
  </si>
  <si>
    <t>Y2409J0008</t>
    <phoneticPr fontId="3" type="noConversion"/>
  </si>
  <si>
    <t>2024.08.12</t>
    <phoneticPr fontId="3" type="noConversion"/>
  </si>
  <si>
    <t>현대차증권</t>
    <phoneticPr fontId="3" type="noConversion"/>
  </si>
  <si>
    <t>제이알제16호위탁관리부동산투자회사</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</si>
  <si>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</si>
  <si>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</si>
  <si>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</si>
  <si>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</si>
  <si>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</si>
  <si>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아이엠엠인프라제9호의베타사모투자</t>
    <phoneticPr fontId="3" type="noConversion"/>
  </si>
  <si>
    <t>현대차증권(수익증권)</t>
    <phoneticPr fontId="3" type="noConversion"/>
  </si>
  <si>
    <t>코람코전문투자형사모부동산투자신탁제125호2종</t>
    <phoneticPr fontId="3" type="noConversion"/>
  </si>
  <si>
    <t>KBP2021120020</t>
  </si>
  <si>
    <t>K55381DA4477</t>
  </si>
  <si>
    <t>Y2408D0059</t>
  </si>
  <si>
    <t>아이엠엠인프라제9호의베타사모투자</t>
  </si>
  <si>
    <t>엔에치엔클라우드</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</si>
  <si>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</si>
  <si>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</si>
  <si>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</si>
  <si>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</si>
  <si>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</si>
  <si>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</si>
  <si>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</si>
  <si>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</si>
  <si>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</si>
  <si>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</si>
  <si>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</si>
  <si>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</si>
  <si>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</si>
  <si>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</si>
  <si>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</si>
  <si>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</si>
  <si>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</si>
  <si>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</si>
  <si>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</si>
  <si>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</si>
  <si>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</si>
  <si>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</si>
  <si>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</si>
  <si>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</si>
  <si>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</si>
  <si>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</si>
  <si>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</si>
  <si>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</si>
  <si>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</si>
  <si>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</si>
  <si>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</si>
  <si>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</si>
  <si>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</si>
  <si>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</si>
  <si>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</si>
  <si>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</si>
  <si>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</si>
  <si>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</si>
  <si>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</si>
  <si>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</si>
  <si>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</si>
  <si>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</si>
  <si>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</si>
  <si>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</si>
  <si>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</si>
  <si>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</si>
  <si>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</si>
  <si>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</si>
  <si>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</si>
  <si>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</si>
  <si>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</si>
  <si>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</si>
  <si>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</si>
  <si>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</si>
  <si>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</si>
  <si>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</si>
  <si>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</si>
  <si>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</si>
  <si>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</si>
  <si>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</si>
  <si>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</si>
  <si>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</si>
  <si>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</si>
  <si>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</si>
  <si>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</si>
  <si>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</si>
  <si>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</si>
  <si>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</si>
  <si>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</si>
  <si>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</si>
  <si>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</si>
  <si>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</si>
  <si>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</si>
  <si>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</si>
  <si>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</si>
  <si>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</si>
  <si>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</si>
  <si>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</si>
  <si>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</si>
  <si>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</si>
  <si>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</si>
  <si>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</si>
  <si>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</si>
  <si>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</si>
  <si>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</si>
  <si>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</si>
  <si>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</si>
  <si>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</si>
  <si>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</si>
  <si>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</si>
  <si>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</si>
  <si>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</si>
  <si>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</si>
  <si>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</si>
  <si>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</si>
  <si>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</si>
  <si>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</si>
  <si>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</si>
  <si>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</si>
  <si>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</si>
  <si>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</si>
  <si>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</si>
  <si>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</si>
  <si>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</si>
  <si>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</si>
  <si>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</si>
  <si>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</si>
  <si>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</si>
  <si>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</si>
  <si>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</si>
  <si>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</si>
  <si>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</si>
  <si>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</si>
  <si>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</si>
  <si>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</si>
  <si>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</si>
  <si>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</si>
  <si>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</si>
  <si>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</si>
  <si>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</si>
  <si>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</si>
  <si>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</si>
  <si>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</si>
  <si>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</si>
  <si>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</si>
  <si>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</si>
  <si>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</si>
  <si>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</si>
  <si>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</si>
  <si>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</si>
  <si>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</si>
  <si>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</si>
  <si>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</si>
  <si>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</si>
  <si>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</si>
  <si>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</si>
  <si>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</si>
  <si>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</si>
  <si>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</si>
  <si>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</si>
  <si>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</si>
  <si>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</si>
  <si>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</si>
  <si>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</si>
  <si>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</si>
  <si>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</si>
  <si>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</si>
  <si>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</si>
  <si>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</si>
  <si>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</si>
  <si>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</si>
  <si>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</si>
  <si>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</si>
  <si>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</si>
  <si>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</si>
  <si>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</si>
  <si>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</si>
  <si>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</si>
  <si>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</si>
  <si>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</si>
  <si>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</si>
  <si>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</si>
  <si>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</si>
  <si>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</si>
  <si>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</si>
  <si>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</si>
  <si>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</si>
  <si>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</si>
  <si>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</si>
  <si>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</si>
  <si>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</si>
  <si>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</si>
  <si>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</si>
  <si>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</si>
  <si>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</si>
  <si>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</si>
  <si>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</si>
  <si>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</si>
  <si>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</si>
  <si>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</si>
  <si>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</si>
  <si>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</si>
  <si>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</si>
  <si>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</si>
  <si>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</si>
  <si>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</si>
  <si>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</si>
  <si>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</si>
  <si>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</si>
  <si>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</si>
  <si>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</si>
  <si>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</si>
  <si>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</si>
  <si>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</si>
  <si>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</si>
  <si>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</si>
  <si>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</si>
  <si>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</si>
  <si>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</si>
  <si>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</si>
  <si>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</si>
  <si>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</si>
  <si>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</si>
  <si>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</si>
  <si>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</si>
  <si>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</si>
  <si>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</si>
  <si>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</si>
  <si>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</si>
  <si>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</si>
  <si>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</si>
  <si>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</si>
  <si>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</si>
  <si>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</si>
  <si>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</si>
  <si>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</si>
  <si>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</si>
  <si>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</si>
  <si>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</si>
  <si>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</si>
  <si>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</si>
  <si>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</si>
  <si>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</si>
  <si>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</si>
  <si>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</si>
  <si>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</si>
  <si>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</si>
  <si>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</si>
  <si>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</si>
  <si>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</si>
  <si>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</si>
  <si>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</si>
  <si>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</si>
  <si>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</si>
  <si>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</si>
  <si>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</si>
  <si>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</si>
  <si>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</si>
  <si>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</si>
  <si>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</si>
  <si>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</si>
  <si>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</si>
  <si>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</si>
  <si>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</si>
  <si>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</si>
  <si>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</si>
  <si>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</si>
  <si>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</si>
  <si>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</si>
  <si>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</si>
  <si>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</si>
  <si>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</si>
  <si>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</si>
  <si>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</si>
  <si>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</si>
  <si>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</si>
  <si>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</si>
  <si>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</si>
  <si>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</si>
  <si>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</si>
  <si>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정은채/박재현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</si>
  <si>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</si>
  <si>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</si>
  <si>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</si>
  <si>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</si>
  <si>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</si>
  <si>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</si>
  <si>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</si>
  <si>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</si>
  <si>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</si>
  <si>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</si>
  <si>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</si>
  <si>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</si>
  <si>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</si>
  <si>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</si>
  <si>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</si>
  <si>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</si>
  <si>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</si>
  <si>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</si>
  <si>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</si>
  <si>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</si>
  <si>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</si>
  <si>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</si>
  <si>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</si>
  <si>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</si>
  <si>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</si>
  <si>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</si>
  <si>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</si>
  <si>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</si>
  <si>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</si>
  <si>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</si>
  <si>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</si>
  <si>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</si>
  <si>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</si>
  <si>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</si>
  <si>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</si>
  <si>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</si>
  <si>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</si>
  <si>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</si>
  <si>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</si>
  <si>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</si>
  <si>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</si>
  <si>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</si>
  <si>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</si>
  <si>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</si>
  <si>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</si>
  <si>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</si>
  <si>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</si>
  <si>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</si>
  <si>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</si>
  <si>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</si>
  <si>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</si>
  <si>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</si>
  <si>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</si>
  <si>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</si>
  <si>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</si>
  <si>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</si>
  <si>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</si>
  <si>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</si>
  <si>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</si>
  <si>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</si>
  <si>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</si>
  <si>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</si>
  <si>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</si>
  <si>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</si>
  <si>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</si>
  <si>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</si>
  <si>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</si>
  <si>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</si>
  <si>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</si>
  <si>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</si>
  <si>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</si>
  <si>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</si>
  <si>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</si>
  <si>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</si>
  <si>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</si>
  <si>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</si>
  <si>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</si>
  <si>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</si>
  <si>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</si>
  <si>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</si>
  <si>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</si>
  <si>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</si>
  <si>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</si>
  <si>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</si>
  <si>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</si>
  <si>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</si>
  <si>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</si>
  <si>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</si>
  <si>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</si>
  <si>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</si>
  <si>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</si>
  <si>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</si>
  <si>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</si>
  <si>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</si>
  <si>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</si>
  <si>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</si>
  <si>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</si>
  <si>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</si>
  <si>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</si>
  <si>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</si>
  <si>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</si>
  <si>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</si>
  <si>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</si>
  <si>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</si>
  <si>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</si>
  <si>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</si>
  <si>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</si>
  <si>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</si>
  <si>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</si>
  <si>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</si>
  <si>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</si>
  <si>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</si>
  <si>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</si>
  <si>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</si>
  <si>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</si>
  <si>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</si>
  <si>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</si>
  <si>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</si>
  <si>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</si>
  <si>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</si>
  <si>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</si>
  <si>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</si>
  <si>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</si>
  <si>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</si>
  <si>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</si>
  <si>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</si>
  <si>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</si>
  <si>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</si>
  <si>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</si>
  <si>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</si>
  <si>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</si>
  <si>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</si>
  <si>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</si>
  <si>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</si>
  <si>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</si>
  <si>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</si>
  <si>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</si>
  <si>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</si>
  <si>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</si>
  <si>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</si>
  <si>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</si>
  <si>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</si>
  <si>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</si>
  <si>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</si>
  <si>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</si>
  <si>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</si>
  <si>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</si>
  <si>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</si>
  <si>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</si>
  <si>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</si>
  <si>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</si>
  <si>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</si>
  <si>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</si>
  <si>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</si>
  <si>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</si>
  <si>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</si>
  <si>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</si>
  <si>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</si>
  <si>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</si>
  <si>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</si>
  <si>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</si>
  <si>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</si>
  <si>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</si>
  <si>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</si>
  <si>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</si>
  <si>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</si>
  <si>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</si>
  <si>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</si>
  <si>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</si>
  <si>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</si>
  <si>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</si>
  <si>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</si>
  <si>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</si>
  <si>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</si>
  <si>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</si>
  <si>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</si>
  <si>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</si>
  <si>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</si>
  <si>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</si>
  <si>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</si>
  <si>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</si>
  <si>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</si>
  <si>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</si>
  <si>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</si>
  <si>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</si>
  <si>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</si>
  <si>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</si>
  <si>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</si>
  <si>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</si>
  <si>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</si>
  <si>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</si>
  <si>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</si>
  <si>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</si>
  <si>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</si>
  <si>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</si>
  <si>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</si>
  <si>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</si>
  <si>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</si>
  <si>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</si>
  <si>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</si>
  <si>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</si>
  <si>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</si>
  <si>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</si>
  <si>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</si>
  <si>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</si>
  <si>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</si>
  <si>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</si>
  <si>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</si>
  <si>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</si>
  <si>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</si>
  <si>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</si>
  <si>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</si>
  <si>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</si>
  <si>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</si>
  <si>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</si>
  <si>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</si>
  <si>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</si>
  <si>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</si>
  <si>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</si>
  <si>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</si>
  <si>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</si>
  <si>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</si>
  <si>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</si>
  <si>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</si>
  <si>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</si>
  <si>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</si>
  <si>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</si>
  <si>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</si>
  <si>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</si>
  <si>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</si>
  <si>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</si>
  <si>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</si>
  <si>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</si>
  <si>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</si>
  <si>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</si>
  <si>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</si>
  <si>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</si>
  <si>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</si>
  <si>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</si>
  <si>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</si>
  <si>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</si>
  <si>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</si>
  <si>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</si>
  <si>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</si>
  <si>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</si>
  <si>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</si>
  <si>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</si>
  <si>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</si>
  <si>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</si>
  <si>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</si>
  <si>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</si>
  <si>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</si>
  <si>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</si>
  <si>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</si>
  <si>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</si>
  <si>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</si>
  <si>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</si>
  <si>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</si>
  <si>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</si>
  <si>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</si>
  <si>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</si>
  <si>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</si>
  <si>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</si>
  <si>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</si>
  <si>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</si>
  <si>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</si>
  <si>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</si>
  <si>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</si>
  <si>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</si>
  <si>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</si>
  <si>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</si>
  <si>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</si>
  <si>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</si>
  <si>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</si>
  <si>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</si>
  <si>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</si>
  <si>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</si>
  <si>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</si>
  <si>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</si>
  <si>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</si>
  <si>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</si>
  <si>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</si>
  <si>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</si>
  <si>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</si>
  <si>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</si>
  <si>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</si>
  <si>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</si>
  <si>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</si>
  <si>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</si>
  <si>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</si>
  <si>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</si>
  <si>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</si>
  <si>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</si>
  <si>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</si>
  <si>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</si>
  <si>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</si>
  <si>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</si>
  <si>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</si>
  <si>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</si>
  <si>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</si>
  <si>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</si>
  <si>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</si>
  <si>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</si>
  <si>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</si>
  <si>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</si>
  <si>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</si>
  <si>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</si>
  <si>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</si>
  <si>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</si>
  <si>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</si>
  <si>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</si>
  <si>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</si>
  <si>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</si>
  <si>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</si>
  <si>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</si>
  <si>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</si>
  <si>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</si>
  <si>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</si>
  <si>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</si>
  <si>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</si>
  <si>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</si>
  <si>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</si>
  <si>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</si>
  <si>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</si>
  <si>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</si>
  <si>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</si>
  <si>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</si>
  <si>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</si>
  <si>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</si>
  <si>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</si>
  <si>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</si>
  <si>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</si>
  <si>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</si>
  <si>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</si>
  <si>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</si>
  <si>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</si>
  <si>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</si>
  <si>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</si>
  <si>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</si>
  <si>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</si>
  <si>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</si>
  <si>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</si>
  <si>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</si>
  <si>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</si>
  <si>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</si>
  <si>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</si>
  <si>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</si>
  <si>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</si>
  <si>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</si>
  <si>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</si>
  <si>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</si>
  <si>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</si>
  <si>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</si>
  <si>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</si>
  <si>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</si>
  <si>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</si>
  <si>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</si>
  <si>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</si>
  <si>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</si>
  <si>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</si>
  <si>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</si>
  <si>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</si>
  <si>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</si>
  <si>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</si>
  <si>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</si>
  <si>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</si>
  <si>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</si>
  <si>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</si>
  <si>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</si>
  <si>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</si>
  <si>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</si>
  <si>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</si>
  <si>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</si>
  <si>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</si>
  <si>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</si>
  <si>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</si>
  <si>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</si>
  <si>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</si>
  <si>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</si>
  <si>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</si>
  <si>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</si>
  <si>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</si>
  <si>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</si>
  <si>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</si>
  <si>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</si>
  <si>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</si>
  <si>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</si>
  <si>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</si>
  <si>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</si>
  <si>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</si>
  <si>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</si>
  <si>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</si>
  <si>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</si>
  <si>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</si>
  <si>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</si>
  <si>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</si>
  <si>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</si>
  <si>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</si>
  <si>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</si>
  <si>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</si>
  <si>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</si>
  <si>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</si>
  <si>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</si>
  <si>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</si>
  <si>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</si>
  <si>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</si>
  <si>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</si>
  <si>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</si>
  <si>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</si>
  <si>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</si>
  <si>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</si>
  <si>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</si>
  <si>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</si>
  <si>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</si>
  <si>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</si>
  <si>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</si>
  <si>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</si>
  <si>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</si>
  <si>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</si>
  <si>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</si>
  <si>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</si>
  <si>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</si>
  <si>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</si>
  <si>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</si>
  <si>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</si>
  <si>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</si>
  <si>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</si>
  <si>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</si>
  <si>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</si>
  <si>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</si>
  <si>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</si>
  <si>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</si>
  <si>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</si>
  <si>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</si>
  <si>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</si>
  <si>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</si>
  <si>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</si>
  <si>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</si>
  <si>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</si>
  <si>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</si>
  <si>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</si>
  <si>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</si>
  <si>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</si>
  <si>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</si>
  <si>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</si>
  <si>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</si>
  <si>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</si>
  <si>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</si>
  <si>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</si>
  <si>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</si>
  <si>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</si>
  <si>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</si>
  <si>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</si>
  <si>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</si>
  <si>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</si>
  <si>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</si>
  <si>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</si>
  <si>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</si>
  <si>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</si>
  <si>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</si>
  <si>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</si>
  <si>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</si>
  <si>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</si>
  <si>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</si>
  <si>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</si>
  <si>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</si>
  <si>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</si>
  <si>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</si>
  <si>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</si>
  <si>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</si>
  <si>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</si>
  <si>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</si>
  <si>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</si>
  <si>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</si>
  <si>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</si>
  <si>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</si>
  <si>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</si>
  <si>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</si>
  <si>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하이그린뉴딜일반사모특별자산투자신탁제1호</t>
    <phoneticPr fontId="3" type="noConversion"/>
  </si>
  <si>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</si>
  <si>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</si>
  <si>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</si>
  <si>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</si>
  <si>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</si>
  <si>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</si>
  <si>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</si>
  <si>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</si>
  <si>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</si>
  <si>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</si>
  <si>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</si>
  <si>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</si>
  <si>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</si>
  <si>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</si>
  <si>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</si>
  <si>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</si>
  <si>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</si>
  <si>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</si>
  <si>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</si>
  <si>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</si>
  <si>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</si>
  <si>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</si>
  <si>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</si>
  <si>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</si>
  <si>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</si>
  <si>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</si>
  <si>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</si>
  <si>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</si>
  <si>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</si>
  <si>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</si>
  <si>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</si>
  <si>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</si>
  <si>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</si>
  <si>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</si>
  <si>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</si>
  <si>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</si>
  <si>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</si>
  <si>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</si>
  <si>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</si>
  <si>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</si>
  <si>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</si>
  <si>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</si>
  <si>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</si>
  <si>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</si>
  <si>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</si>
  <si>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</si>
  <si>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</si>
  <si>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</si>
  <si>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</si>
  <si>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</si>
  <si>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</si>
  <si>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</si>
  <si>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</si>
  <si>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</si>
  <si>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</si>
  <si>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</si>
  <si>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</si>
  <si>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</si>
  <si>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</si>
  <si>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</si>
  <si>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</si>
  <si>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</si>
  <si>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</si>
  <si>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</si>
  <si>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</si>
  <si>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</si>
  <si>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</si>
  <si>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</si>
  <si>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</si>
  <si>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</si>
  <si>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</si>
  <si>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</si>
  <si>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</si>
  <si>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</si>
  <si>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</si>
  <si>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</si>
  <si>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</si>
  <si>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</si>
  <si>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</si>
  <si>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</si>
  <si>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</si>
  <si>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</si>
  <si>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</si>
  <si>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</si>
  <si>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</si>
  <si>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</si>
  <si>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</si>
  <si>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</si>
  <si>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</si>
  <si>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</si>
  <si>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</si>
  <si>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</si>
  <si>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</si>
  <si>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</si>
  <si>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</si>
  <si>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</si>
  <si>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</si>
  <si>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</si>
  <si>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</si>
  <si>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</si>
  <si>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</si>
  <si>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</si>
  <si>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</si>
  <si>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</si>
  <si>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</si>
  <si>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</si>
  <si>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</si>
  <si>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</si>
  <si>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</si>
  <si>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</si>
  <si>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</si>
  <si>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</si>
  <si>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</si>
  <si>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</si>
  <si>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</si>
  <si>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</si>
  <si>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</si>
  <si>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</si>
  <si>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</si>
  <si>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</si>
  <si>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</si>
  <si>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</si>
  <si>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</si>
  <si>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</si>
  <si>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</si>
  <si>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</si>
  <si>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</si>
  <si>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</si>
  <si>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</si>
  <si>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</si>
  <si>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</si>
  <si>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</si>
  <si>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</si>
  <si>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</si>
  <si>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</si>
  <si>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</si>
  <si>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</si>
  <si>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</si>
  <si>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</si>
  <si>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</si>
  <si>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</si>
  <si>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</si>
  <si>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</si>
  <si>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</si>
  <si>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</si>
  <si>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</si>
  <si>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</si>
  <si>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</si>
  <si>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</si>
  <si>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</si>
  <si>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</si>
  <si>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</si>
  <si>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</si>
  <si>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</si>
  <si>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</si>
  <si>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</si>
  <si>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</si>
  <si>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</si>
  <si>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</si>
  <si>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</si>
  <si>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</si>
  <si>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</si>
  <si>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</si>
  <si>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</si>
  <si>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</si>
  <si>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</si>
  <si>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</si>
  <si>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</si>
  <si>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</si>
  <si>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</si>
  <si>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</si>
  <si>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</si>
  <si>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</si>
  <si>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</si>
  <si>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</si>
  <si>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</si>
  <si>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</si>
  <si>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</si>
  <si>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</si>
  <si>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</si>
  <si>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</si>
  <si>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</si>
  <si>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</si>
  <si>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</si>
  <si>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</si>
  <si>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</si>
  <si>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</si>
  <si>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</si>
  <si>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</si>
  <si>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</si>
  <si>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</si>
  <si>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</si>
  <si>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</si>
  <si>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</si>
  <si>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</si>
  <si>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</si>
  <si>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</si>
  <si>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</si>
  <si>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</si>
  <si>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</si>
  <si>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</si>
  <si>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</si>
  <si>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</si>
  <si>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</si>
  <si>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</si>
  <si>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</si>
  <si>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</si>
  <si>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</si>
  <si>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</si>
  <si>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</si>
  <si>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</si>
  <si>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</si>
  <si>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</si>
  <si>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</si>
  <si>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</si>
  <si>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</si>
  <si>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</si>
  <si>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</si>
  <si>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</si>
  <si>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</si>
  <si>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</si>
  <si>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</si>
  <si>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</si>
  <si>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</si>
  <si>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삼성기업금융전략일반사모투자신탁제1호</t>
    <phoneticPr fontId="3" type="noConversion"/>
  </si>
  <si>
    <t>삼성증권(PM팀)(수익증권)</t>
    <phoneticPr fontId="3" type="noConversion"/>
  </si>
  <si>
    <t>T000114</t>
  </si>
  <si>
    <t>KBP2022060074</t>
  </si>
  <si>
    <t>삼성FAPI전문사모신탁제1호</t>
    <phoneticPr fontId="3" type="noConversion"/>
  </si>
  <si>
    <t>KBP2022060073</t>
  </si>
  <si>
    <t>흥국글로벌전문투자형사모투자신탁8호(FASO_V)</t>
    <phoneticPr fontId="3" type="noConversion"/>
  </si>
  <si>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</si>
  <si>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</si>
  <si>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</si>
  <si>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</si>
  <si>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</si>
  <si>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</si>
  <si>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</si>
  <si>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</si>
  <si>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</si>
  <si>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</si>
  <si>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</si>
  <si>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</si>
  <si>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</si>
  <si>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</si>
  <si>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</si>
  <si>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</si>
  <si>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</si>
  <si>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</si>
  <si>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</si>
  <si>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</si>
  <si>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</si>
  <si>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</si>
  <si>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</si>
  <si>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</si>
  <si>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</si>
  <si>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</si>
  <si>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</si>
  <si>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</si>
  <si>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</si>
  <si>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</si>
  <si>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</si>
  <si>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</si>
  <si>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</si>
  <si>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</si>
  <si>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</si>
  <si>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</si>
  <si>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</si>
  <si>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</si>
  <si>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</si>
  <si>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</si>
  <si>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 xml:space="preserve">반기 </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</si>
  <si>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</si>
  <si>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</si>
  <si>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</si>
  <si>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</si>
  <si>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</si>
  <si>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</si>
  <si>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</si>
  <si>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</si>
  <si>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</si>
  <si>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</si>
  <si>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</si>
  <si>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</si>
  <si>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</si>
  <si>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</si>
  <si>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</si>
  <si>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</si>
  <si>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</si>
  <si>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</si>
  <si>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</si>
  <si>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</si>
  <si>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</si>
  <si>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</si>
  <si>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</si>
  <si>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</si>
  <si>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</si>
  <si>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</si>
  <si>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</si>
  <si>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</si>
  <si>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</si>
  <si>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</si>
  <si>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</si>
  <si>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</si>
  <si>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</si>
  <si>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</si>
  <si>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</si>
  <si>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</si>
  <si>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</si>
  <si>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</si>
  <si>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</si>
  <si>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</si>
  <si>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</si>
  <si>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</si>
  <si>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</si>
  <si>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</si>
  <si>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</si>
  <si>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</si>
  <si>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</si>
  <si>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</si>
  <si>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</si>
  <si>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</si>
  <si>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</si>
  <si>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</si>
  <si>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</si>
  <si>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</si>
  <si>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</si>
  <si>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</si>
  <si>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</si>
  <si>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</si>
  <si>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</si>
  <si>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</si>
  <si>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</si>
  <si>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</si>
  <si>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</si>
  <si>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</si>
  <si>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</si>
  <si>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</si>
  <si>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</si>
  <si>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</si>
  <si>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</si>
  <si>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</si>
  <si>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</si>
  <si>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</si>
  <si>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</si>
  <si>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</si>
  <si>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</si>
  <si>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</si>
  <si>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</si>
  <si>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</si>
  <si>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</si>
  <si>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</si>
  <si>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</si>
  <si>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</si>
  <si>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</si>
  <si>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</si>
  <si>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</si>
  <si>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</si>
  <si>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</si>
  <si>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</si>
  <si>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</si>
  <si>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</si>
  <si>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</si>
  <si>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</si>
  <si>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</si>
  <si>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</si>
  <si>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</si>
  <si>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</si>
  <si>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</si>
  <si>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</si>
  <si>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</si>
  <si>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</si>
  <si>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</si>
  <si>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</si>
  <si>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</si>
  <si>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</si>
  <si>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</si>
  <si>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</si>
  <si>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</si>
  <si>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</si>
  <si>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</si>
  <si>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</si>
  <si>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</si>
  <si>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</si>
  <si>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</si>
  <si>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</si>
  <si>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</si>
  <si>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</si>
  <si>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</si>
  <si>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</si>
  <si>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</si>
  <si>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</si>
  <si>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</si>
  <si>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</si>
  <si>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</si>
  <si>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</si>
  <si>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</si>
  <si>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</si>
  <si>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</si>
  <si>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</si>
  <si>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</si>
  <si>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</si>
  <si>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</si>
  <si>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</si>
  <si>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</si>
  <si>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</si>
  <si>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</si>
  <si>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</si>
  <si>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</si>
  <si>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</si>
  <si>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</si>
  <si>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</si>
  <si>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</si>
  <si>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</si>
  <si>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</si>
  <si>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</si>
  <si>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</si>
  <si>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</si>
  <si>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</si>
  <si>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</si>
  <si>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</si>
  <si>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</si>
  <si>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</si>
  <si>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</si>
  <si>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</si>
  <si>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</si>
  <si>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</si>
  <si>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</si>
  <si>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</si>
  <si>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</si>
  <si>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</si>
  <si>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</si>
  <si>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</si>
  <si>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</si>
  <si>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</si>
  <si>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</si>
  <si>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</si>
  <si>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</si>
  <si>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</si>
  <si>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</si>
  <si>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</si>
  <si>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</si>
  <si>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</si>
  <si>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</si>
  <si>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</si>
  <si>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</si>
  <si>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</si>
  <si>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</si>
  <si>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</si>
  <si>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</si>
  <si>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</si>
  <si>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</si>
  <si>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</si>
  <si>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</si>
  <si>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</si>
  <si>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</si>
  <si>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</si>
  <si>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</si>
  <si>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</si>
  <si>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</si>
  <si>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</si>
  <si>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</si>
  <si>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</si>
  <si>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</si>
  <si>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</si>
  <si>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</si>
  <si>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</si>
  <si>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</si>
  <si>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</si>
  <si>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</si>
  <si>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</si>
  <si>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</si>
  <si>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</si>
  <si>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</si>
  <si>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</si>
  <si>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</si>
  <si>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</si>
  <si>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</si>
  <si>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</si>
  <si>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</si>
  <si>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</si>
  <si>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</si>
  <si>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</si>
  <si>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</si>
  <si>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</si>
  <si>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</si>
  <si>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</si>
  <si>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</si>
  <si>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</si>
  <si>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</si>
  <si>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</si>
  <si>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</si>
  <si>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</si>
  <si>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</si>
  <si>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</si>
  <si>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</si>
  <si>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</si>
  <si>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</si>
  <si>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</si>
  <si>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</si>
  <si>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</si>
  <si>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</si>
  <si>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</si>
  <si>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</si>
  <si>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</si>
  <si>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</si>
  <si>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</si>
  <si>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</si>
  <si>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</si>
  <si>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</si>
  <si>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</si>
  <si>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</si>
  <si>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</si>
  <si>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</si>
  <si>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</si>
  <si>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</si>
  <si>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</si>
  <si>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</si>
  <si>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</si>
  <si>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</si>
  <si>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</si>
  <si>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</si>
  <si>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</si>
  <si>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</si>
  <si>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</si>
  <si>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</si>
  <si>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</si>
  <si>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</si>
  <si>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</si>
  <si>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</si>
  <si>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</si>
  <si>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</si>
  <si>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</si>
  <si>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</si>
  <si>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</si>
  <si>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</si>
  <si>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</si>
  <si>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</si>
  <si>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</si>
  <si>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</si>
  <si>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</si>
  <si>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</si>
  <si>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</si>
  <si>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</si>
  <si>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</si>
  <si>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</si>
  <si>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</si>
  <si>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</si>
  <si>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</si>
  <si>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</si>
  <si>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</si>
  <si>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</si>
  <si>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</si>
  <si>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</si>
  <si>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</si>
  <si>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</si>
  <si>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</si>
  <si>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7"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</si>
  <si>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</si>
  <si>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</si>
  <si>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</si>
  <si>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</si>
  <si>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</si>
  <si>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</si>
  <si>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</si>
  <si>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</si>
  <si>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</si>
  <si>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</si>
  <si>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</si>
  <si>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</si>
  <si>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</si>
  <si>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</si>
  <si>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</si>
  <si>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</si>
  <si>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</si>
  <si>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</si>
  <si>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</si>
  <si>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</si>
  <si>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</si>
  <si>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</si>
  <si>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</si>
  <si>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</si>
  <si>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</si>
  <si>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</si>
  <si>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</si>
  <si>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</si>
  <si>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</si>
  <si>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</si>
  <si>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</si>
  <si>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</si>
  <si>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</si>
  <si>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</si>
  <si>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</si>
  <si>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</si>
  <si>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</si>
  <si>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</si>
  <si>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</si>
  <si>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</si>
  <si>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</si>
  <si>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</si>
  <si>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</si>
  <si>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</si>
  <si>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</si>
  <si>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</si>
  <si>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</si>
  <si>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</si>
  <si>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</si>
  <si>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</si>
  <si>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</si>
  <si>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</si>
  <si>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</si>
  <si>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</si>
  <si>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</si>
  <si>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</si>
  <si>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</si>
  <si>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</si>
  <si>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</si>
  <si>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</si>
  <si>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</si>
  <si>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</si>
  <si>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</si>
  <si>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</si>
  <si>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</si>
  <si>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</si>
  <si>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</si>
  <si>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</si>
  <si>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</si>
  <si>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</si>
  <si>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</si>
  <si>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</si>
  <si>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</si>
  <si>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</si>
  <si>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</si>
  <si>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</si>
  <si>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</si>
  <si>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</si>
  <si>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</si>
  <si>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</si>
  <si>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</si>
  <si>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</si>
  <si>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</si>
  <si>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</si>
  <si>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</si>
  <si>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</si>
  <si>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</si>
  <si>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</si>
  <si>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</si>
  <si>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</si>
  <si>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</si>
  <si>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</si>
  <si>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</si>
  <si>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</si>
  <si>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</si>
  <si>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</si>
  <si>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</si>
  <si>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</si>
  <si>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</si>
  <si>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</si>
  <si>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</si>
  <si>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</si>
  <si>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</si>
  <si>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</si>
  <si>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</si>
  <si>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</si>
  <si>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</si>
  <si>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</si>
  <si>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</si>
  <si>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</si>
  <si>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</si>
  <si>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</si>
  <si>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</si>
  <si>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</si>
  <si>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</si>
  <si>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</si>
  <si>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</si>
  <si>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</si>
  <si>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</si>
  <si>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</si>
  <si>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</si>
  <si>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</si>
  <si>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</si>
  <si>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</si>
  <si>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</si>
  <si>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</si>
  <si>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</si>
  <si>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</si>
  <si>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</si>
  <si>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</si>
  <si>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</si>
  <si>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</si>
  <si>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</si>
  <si>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</si>
  <si>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</si>
  <si>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</si>
  <si>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</si>
  <si>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</si>
  <si>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</si>
  <si>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</si>
  <si>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</si>
  <si>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</si>
  <si>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</si>
  <si>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</si>
  <si>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</si>
  <si>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</si>
  <si>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</si>
  <si>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</si>
  <si>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</si>
  <si>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</si>
  <si>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</si>
  <si>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</si>
  <si>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</si>
  <si>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</si>
  <si>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</si>
  <si>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</si>
  <si>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</si>
  <si>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</si>
  <si>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</si>
  <si>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</si>
  <si>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</si>
  <si>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</si>
  <si>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</si>
  <si>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</si>
  <si>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</si>
  <si>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</si>
  <si>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</si>
  <si>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</si>
  <si>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</si>
  <si>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</si>
  <si>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</si>
  <si>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</si>
  <si>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</si>
  <si>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</si>
  <si>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</si>
  <si>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</si>
  <si>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</si>
  <si>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</si>
  <si>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</si>
  <si>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</si>
  <si>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</si>
  <si>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</si>
  <si>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</si>
  <si>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</si>
  <si>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</si>
  <si>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</si>
  <si>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</si>
  <si>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</si>
  <si>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</si>
  <si>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</si>
  <si>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</si>
  <si>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</si>
  <si>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</si>
  <si>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</si>
  <si>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</si>
  <si>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</si>
  <si>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</si>
  <si>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</si>
  <si>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</si>
  <si>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</si>
  <si>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</si>
  <si>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</si>
  <si>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</si>
  <si>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</si>
  <si>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</si>
  <si>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</si>
  <si>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</si>
  <si>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</si>
  <si>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</si>
  <si>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</si>
  <si>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</si>
  <si>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</si>
  <si>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</si>
  <si>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</si>
  <si>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</si>
  <si>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</si>
  <si>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</si>
  <si>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</si>
  <si>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</si>
  <si>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</si>
  <si>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</si>
  <si>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</si>
  <si>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</si>
  <si>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</si>
  <si>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</si>
  <si>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</si>
  <si>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</si>
  <si>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</si>
  <si>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</si>
  <si>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</si>
  <si>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</si>
  <si>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</si>
  <si>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</si>
  <si>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</si>
  <si>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</si>
  <si>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</si>
  <si>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</si>
  <si>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</si>
  <si>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</si>
  <si>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</si>
  <si>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</si>
  <si>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</si>
  <si>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</si>
  <si>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</si>
  <si>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</si>
  <si>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</si>
  <si>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</si>
  <si>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</si>
  <si>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</si>
  <si>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</si>
  <si>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</si>
  <si>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</si>
  <si>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</si>
  <si>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</si>
  <si>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</si>
  <si>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</si>
  <si>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</si>
  <si>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</si>
  <si>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</si>
  <si>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</si>
  <si>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</si>
  <si>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</si>
  <si>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</si>
  <si>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</si>
  <si>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</si>
  <si>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</si>
  <si>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</si>
  <si>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</si>
  <si>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</si>
  <si>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</si>
  <si>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</si>
  <si>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</si>
  <si>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</si>
  <si>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</si>
  <si>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</si>
  <si>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</si>
  <si>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</si>
  <si>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</si>
  <si>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</si>
  <si>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</si>
  <si>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</si>
  <si>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</si>
  <si>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</si>
  <si>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</si>
  <si>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</si>
  <si>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</si>
  <si>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</si>
  <si>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</si>
  <si>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</si>
  <si>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</si>
  <si>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</si>
  <si>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</si>
  <si>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</si>
  <si>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</si>
  <si>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케이클라비스채무조정NPL블라인드일반사모투자신탁제1호</t>
    <phoneticPr fontId="3" type="noConversion"/>
  </si>
  <si>
    <t>키움증권(수익증권)</t>
    <phoneticPr fontId="3" type="noConversion"/>
  </si>
  <si>
    <t>보고SS 일반사모투자신탁 2호</t>
  </si>
  <si>
    <t>38키움에프앤아이</t>
  </si>
  <si>
    <t>KBP2023120066</t>
  </si>
  <si>
    <t>보고SS일반사모투자신탁2호</t>
    <phoneticPr fontId="3" type="noConversion"/>
  </si>
  <si>
    <t>PIA논현동 사모사채</t>
  </si>
  <si>
    <t>36키움에프앤아이</t>
  </si>
  <si>
    <t>KBP2023030014</t>
  </si>
  <si>
    <t>PIA논현동사모사채</t>
    <phoneticPr fontId="3" type="noConversion"/>
  </si>
  <si>
    <t>보고NPL일반사모투자신탁 2호</t>
  </si>
  <si>
    <t>35키움에프앤아이</t>
  </si>
  <si>
    <t>KBP2022120052</t>
  </si>
  <si>
    <t>보고NPL일반사모투자신탁2호</t>
    <phoneticPr fontId="3" type="noConversion"/>
  </si>
  <si>
    <t>키움글로벌오퍼튜니티스</t>
  </si>
  <si>
    <t>33키움에프앤아이</t>
  </si>
  <si>
    <t>KBP2022090028</t>
  </si>
  <si>
    <t>키움글로벌오퍼튜니티스일반사모증권투자신탁</t>
    <phoneticPr fontId="3" type="noConversion"/>
  </si>
  <si>
    <t>보고NPL일반사모투자신탁1호</t>
  </si>
  <si>
    <t>32키움에프앤아이</t>
  </si>
  <si>
    <t>KBP2022030070</t>
  </si>
  <si>
    <t>보고NPL일반사모투자신탁1호</t>
    <phoneticPr fontId="3" type="noConversion"/>
  </si>
  <si>
    <t>수성공모주메자닌R1일반사모투자신탁</t>
  </si>
  <si>
    <t>27키움저축은행</t>
  </si>
  <si>
    <t>KBP2024030009</t>
  </si>
  <si>
    <t>수성공모주메자닌R1일반사모투자신탁</t>
    <phoneticPr fontId="3" type="noConversion"/>
  </si>
  <si>
    <t>이화일반사모부동산투자신탁25호제1종</t>
  </si>
  <si>
    <t>26키움저축은행</t>
  </si>
  <si>
    <t>KBP2024030008</t>
  </si>
  <si>
    <t>이화일반사모부동산투자신탁25호제1종</t>
    <phoneticPr fontId="3" type="noConversion"/>
  </si>
  <si>
    <t>포커스 메자닌 K-STAR 일반 사모증권투자신탁 제1호</t>
  </si>
  <si>
    <t>25키움저축은행</t>
  </si>
  <si>
    <t>KBP2023120065</t>
  </si>
  <si>
    <t>포커스메자닌K-STAR일반사모증권투자신탁제1호</t>
    <phoneticPr fontId="3" type="noConversion"/>
  </si>
  <si>
    <t>이지스하이일드공모주일반사모투자신탁제1호</t>
  </si>
  <si>
    <t>24키움저축은행</t>
  </si>
  <si>
    <t>KBP2023120064</t>
  </si>
  <si>
    <t>이지스하이일드공모주일반사모투자신탁제1호</t>
    <phoneticPr fontId="3" type="noConversion"/>
  </si>
  <si>
    <t xml:space="preserve"> 미래에셋 프로젝트 스케이트 일반사모증권투자신탁 (구, 멀티에셋 프로젝트 스케이트 일반사모증권투자신탁)</t>
  </si>
  <si>
    <t>23키움저축은행</t>
  </si>
  <si>
    <t>KBP2023120063</t>
  </si>
  <si>
    <t>미래에셋프로젝트스케이트일반사모증권투자신탁</t>
    <phoneticPr fontId="3" type="noConversion"/>
  </si>
  <si>
    <t>이지스코스닥벤처일반사모투자신탁1호</t>
  </si>
  <si>
    <t>20키움저축은행</t>
  </si>
  <si>
    <t>KBP2022120051</t>
  </si>
  <si>
    <t>이지스코스닥벤처일반사모투자신탁1호</t>
    <phoneticPr fontId="3" type="noConversion"/>
  </si>
  <si>
    <t>멜론에셋전문투자형사모투자신탁제9호</t>
  </si>
  <si>
    <t>19키움저축은행/키움증권</t>
  </si>
  <si>
    <t>KBP2020060199</t>
  </si>
  <si>
    <t>멜론에셋전문투자형사모투자신탁제9호</t>
    <phoneticPr fontId="3" type="noConversion"/>
  </si>
  <si>
    <t>코레이트BR전문투자형사모부동산신탁13호1종</t>
  </si>
  <si>
    <t>18키움저축은행</t>
  </si>
  <si>
    <t>KBP2022090027</t>
  </si>
  <si>
    <t>코레이트BR전문투자형사모부동산신탁13호1종</t>
    <phoneticPr fontId="3" type="noConversion"/>
  </si>
  <si>
    <t>마스턴전문투자형사모부동산투자신탁제98호1종</t>
  </si>
  <si>
    <t>17키움저축은행</t>
  </si>
  <si>
    <t>KBP2022090026</t>
  </si>
  <si>
    <t>마스턴일반사모부동산투자신탁제98호제1종</t>
    <phoneticPr fontId="3" type="noConversion"/>
  </si>
  <si>
    <t>케이알일반사모부동산투자신탁제41호1종</t>
  </si>
  <si>
    <t>16키움저축은행</t>
  </si>
  <si>
    <t>KBP2022060027</t>
  </si>
  <si>
    <t>케이알일반사모부동산투자신탁제41호1종</t>
    <phoneticPr fontId="3" type="noConversion"/>
  </si>
  <si>
    <t>케이알사모부동산투자신탁제12호(F종)</t>
  </si>
  <si>
    <t>15키움저축은행</t>
  </si>
  <si>
    <t>KBP2022090072</t>
  </si>
  <si>
    <t>케이알사모부동산투자신탁제12호(F종)</t>
    <phoneticPr fontId="3" type="noConversion"/>
  </si>
  <si>
    <t>마스턴일반사모부동산투자신탁제138호1종</t>
  </si>
  <si>
    <t>13키움저축은행</t>
  </si>
  <si>
    <t>KBP2021120090</t>
  </si>
  <si>
    <t>마스턴일반사모부동산투자신탁제138호1종</t>
    <phoneticPr fontId="3" type="noConversion"/>
  </si>
  <si>
    <t>마스턴부동산투자신탁제58호</t>
  </si>
  <si>
    <t>12키움저축은행</t>
  </si>
  <si>
    <t>KBP2020030064</t>
  </si>
  <si>
    <t>마스턴부동산투자신탁제58호</t>
    <phoneticPr fontId="3" type="noConversion"/>
  </si>
  <si>
    <t>케이알전문투자형사모부동산투자신탁제1호1종</t>
  </si>
  <si>
    <t>10키움YES저축은행/키움저축은행</t>
  </si>
  <si>
    <t>KBP2020030066</t>
  </si>
  <si>
    <t>케이알전문투자형사모부동산투자신탁제1호1종</t>
    <phoneticPr fontId="3" type="noConversion"/>
  </si>
  <si>
    <t>케이글로벌일반사모부동산투자신탁제4호</t>
  </si>
  <si>
    <t>8키움YES저축은행</t>
  </si>
  <si>
    <t>KBP2022090025</t>
  </si>
  <si>
    <t>케이글로벌일반사모부동산투자신탁제4호1종</t>
    <phoneticPr fontId="3" type="noConversion"/>
  </si>
  <si>
    <t>엠플러스일반사모부동산투자신탁26호</t>
  </si>
  <si>
    <t>7키움YES저축은행</t>
  </si>
  <si>
    <t>KBP2022090024</t>
  </si>
  <si>
    <t>엠플러스일반사모부동산투자신탁26호1종</t>
    <phoneticPr fontId="3" type="noConversion"/>
  </si>
  <si>
    <t>하우사모부동산투자신탁제9호</t>
  </si>
  <si>
    <t>6키움YES저축은행</t>
  </si>
  <si>
    <t>KBP2020030062</t>
  </si>
  <si>
    <t>하우사모부동산투자신탁제9호</t>
    <phoneticPr fontId="3" type="noConversion"/>
  </si>
  <si>
    <t>코레이트엠이에이부동산투자신탁</t>
  </si>
  <si>
    <t>5키움YES저축은행</t>
  </si>
  <si>
    <t>KBP2020030060</t>
  </si>
  <si>
    <t>코레이트엠이에이부동산투자신탁1종</t>
    <phoneticPr fontId="3" type="noConversion"/>
  </si>
  <si>
    <t>케이알사모부동산투자신탁제2호</t>
  </si>
  <si>
    <t>4키움YES저축은행</t>
  </si>
  <si>
    <t>KBP2020030076</t>
  </si>
  <si>
    <t>케이알전문투자형사모부동산투자신탁제2호1종</t>
    <phoneticPr fontId="3" type="noConversion"/>
  </si>
  <si>
    <t>이화사모부동산투자신탁31호 1종</t>
  </si>
  <si>
    <t>3키움YES저축은행</t>
  </si>
  <si>
    <t>KBP2020030056</t>
  </si>
  <si>
    <t>이화사모부동산투자신탁제31호1종</t>
    <phoneticPr fontId="3" type="noConversion"/>
  </si>
  <si>
    <t>베스타스사모부동산신탁제58호</t>
  </si>
  <si>
    <t>2키움YES저축은행</t>
  </si>
  <si>
    <t>KBP2020060019</t>
  </si>
  <si>
    <t>베스타스전문투자형사모부동산투자신탁제58호</t>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</si>
  <si>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</si>
  <si>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</si>
  <si>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</si>
  <si>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</si>
  <si>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</si>
  <si>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</si>
  <si>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</si>
  <si>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</si>
  <si>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</si>
  <si>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</si>
  <si>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</si>
  <si>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</si>
  <si>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</si>
  <si>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</si>
  <si>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</si>
  <si>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</si>
  <si>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</si>
  <si>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</si>
  <si>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</si>
  <si>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</si>
  <si>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</si>
  <si>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</si>
  <si>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</si>
  <si>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</si>
  <si>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</si>
  <si>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</si>
  <si>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</si>
  <si>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</si>
  <si>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</si>
  <si>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</si>
  <si>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</si>
  <si>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</si>
  <si>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</si>
  <si>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</si>
  <si>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</si>
  <si>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</si>
  <si>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</si>
  <si>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</si>
  <si>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</si>
  <si>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</si>
  <si>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</si>
  <si>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</si>
  <si>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</si>
  <si>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</si>
  <si>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</si>
  <si>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</si>
  <si>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</si>
  <si>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</si>
  <si>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</si>
  <si>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</si>
  <si>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</si>
  <si>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</si>
  <si>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</si>
  <si>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</si>
  <si>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</si>
  <si>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</si>
  <si>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</si>
  <si>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</si>
  <si>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</si>
  <si>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</si>
  <si>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</si>
  <si>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</si>
  <si>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</si>
  <si>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</si>
  <si>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</si>
  <si>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</si>
  <si>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</si>
  <si>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</si>
  <si>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</si>
  <si>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</si>
  <si>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</si>
  <si>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</si>
  <si>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</si>
  <si>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</si>
  <si>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</si>
  <si>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</si>
  <si>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</si>
  <si>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</si>
  <si>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</si>
  <si>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</si>
  <si>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</si>
  <si>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</si>
  <si>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</si>
  <si>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</si>
  <si>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</si>
  <si>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</si>
  <si>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</si>
  <si>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</si>
  <si>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</si>
  <si>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</si>
  <si>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</si>
  <si>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</si>
  <si>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</si>
  <si>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</si>
  <si>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</si>
  <si>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</si>
  <si>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</si>
  <si>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</si>
  <si>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</si>
  <si>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</si>
  <si>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</si>
  <si>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</si>
  <si>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</si>
  <si>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NAV 추가 공수 +5.0</t>
    <phoneticPr fontId="3" type="noConversion"/>
  </si>
  <si>
    <r>
      <t xml:space="preserve">평가값 : </t>
    </r>
    <r>
      <rPr>
        <b/>
        <sz val="11"/>
        <rFont val="맑은 고딕"/>
        <family val="3"/>
        <charset val="129"/>
        <scheme val="minor"/>
      </rPr>
      <t>2024-09-04(오전)</t>
    </r>
    <phoneticPr fontId="3" type="noConversion"/>
  </si>
  <si>
    <r>
      <t xml:space="preserve">평가값 : </t>
    </r>
    <r>
      <rPr>
        <b/>
        <sz val="11"/>
        <rFont val="맑은 고딕"/>
        <family val="3"/>
        <charset val="129"/>
        <scheme val="minor"/>
      </rPr>
      <t>2024-09-04(오전)</t>
    </r>
    <phoneticPr fontId="3" type="noConversion"/>
  </si>
  <si>
    <t>평가기준일</t>
    <phoneticPr fontId="3" type="noConversion"/>
  </si>
  <si>
    <t>평가값제공일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</si>
  <si>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</si>
  <si>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</si>
  <si>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</si>
  <si>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</si>
  <si>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</si>
  <si>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</si>
  <si>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</si>
  <si>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</si>
  <si>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</si>
  <si>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</si>
  <si>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</si>
  <si>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No.</t>
    <phoneticPr fontId="3" type="noConversion"/>
  </si>
  <si>
    <t>IBK투자증권(프로젝트금융2팀)</t>
    <phoneticPr fontId="3" type="noConversion"/>
  </si>
  <si>
    <t>재평가</t>
    <phoneticPr fontId="3" type="noConversion"/>
  </si>
  <si>
    <t>오산세교아트피에프브이</t>
    <phoneticPr fontId="3" type="noConversion"/>
  </si>
  <si>
    <t>-</t>
    <phoneticPr fontId="3" type="noConversion"/>
  </si>
  <si>
    <t>분기</t>
    <phoneticPr fontId="3" type="noConversion"/>
  </si>
  <si>
    <t>이형석선임</t>
    <phoneticPr fontId="3" type="noConversion"/>
  </si>
  <si>
    <t>02-6915-5211</t>
    <phoneticPr fontId="3" type="noConversion"/>
  </si>
  <si>
    <t>brokerage911@ibks.com</t>
    <phoneticPr fontId="3" type="noConversion"/>
  </si>
  <si>
    <t>-</t>
    <phoneticPr fontId="3" type="noConversion"/>
  </si>
  <si>
    <t>[Y]금융기관</t>
    <phoneticPr fontId="3" type="noConversion"/>
  </si>
  <si>
    <t>-</t>
    <phoneticPr fontId="3" type="noConversion"/>
  </si>
  <si>
    <t>회계반영</t>
    <phoneticPr fontId="3" type="noConversion"/>
  </si>
  <si>
    <t>오시리아테마파크피에프브이</t>
    <phoneticPr fontId="3" type="noConversion"/>
  </si>
  <si>
    <t>brokerage911@ibks.com</t>
    <phoneticPr fontId="3" type="noConversion"/>
  </si>
  <si>
    <t>매분기제공용역</t>
    <phoneticPr fontId="3" type="noConversion"/>
  </si>
  <si>
    <t>김수현</t>
    <phoneticPr fontId="3" type="noConversion"/>
  </si>
  <si>
    <t>-</t>
    <phoneticPr fontId="3" type="noConversion"/>
  </si>
  <si>
    <t>개별종목</t>
    <phoneticPr fontId="3" type="noConversion"/>
  </si>
  <si>
    <t>IBK투자증권(프로젝트금융2팀)</t>
    <phoneticPr fontId="3" type="noConversion"/>
  </si>
  <si>
    <t>이지스아이스퀘어피에프브이</t>
    <phoneticPr fontId="3" type="noConversion"/>
  </si>
  <si>
    <t>B07</t>
    <phoneticPr fontId="3" type="noConversion"/>
  </si>
  <si>
    <t>분기</t>
    <phoneticPr fontId="3" type="noConversion"/>
  </si>
  <si>
    <t>이형석선임</t>
    <phoneticPr fontId="3" type="noConversion"/>
  </si>
  <si>
    <t>02-6915-5211</t>
    <phoneticPr fontId="3" type="noConversion"/>
  </si>
  <si>
    <t>[Y]금융기관</t>
    <phoneticPr fontId="3" type="noConversion"/>
  </si>
  <si>
    <t>개별종목</t>
    <phoneticPr fontId="3" type="noConversion"/>
  </si>
  <si>
    <t>코크렙상무</t>
    <phoneticPr fontId="3" type="noConversion"/>
  </si>
  <si>
    <t>B07</t>
    <phoneticPr fontId="3" type="noConversion"/>
  </si>
  <si>
    <t>분기</t>
    <phoneticPr fontId="3" type="noConversion"/>
  </si>
  <si>
    <t>brokerage911@ibks.com</t>
    <phoneticPr fontId="3" type="noConversion"/>
  </si>
  <si>
    <t>서동현</t>
    <phoneticPr fontId="3" type="noConversion"/>
  </si>
  <si>
    <t>2024.09.30</t>
    <phoneticPr fontId="3" type="noConversion"/>
  </si>
  <si>
    <t>Y2408D0035</t>
  </si>
  <si>
    <t>평가철회</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</si>
  <si>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</si>
  <si>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</si>
  <si>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</si>
  <si>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삼성증권(부동산금융팀)</t>
    <phoneticPr fontId="3" type="noConversion"/>
  </si>
  <si>
    <t>재평가</t>
    <phoneticPr fontId="3" type="noConversion"/>
  </si>
  <si>
    <t>케이원제15호판교위탁관리부동산투자회사</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</si>
  <si>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</si>
  <si>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</si>
  <si>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</si>
  <si>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</si>
  <si>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[B]삼성</t>
    <phoneticPr fontId="3" type="noConversion"/>
  </si>
  <si>
    <t>코크렙제57호위탁관리부동산투자회사</t>
    <phoneticPr fontId="3" type="noConversion"/>
  </si>
  <si>
    <t>B06</t>
    <phoneticPr fontId="3" type="noConversion"/>
  </si>
  <si>
    <t>Y</t>
    <phoneticPr fontId="3" type="noConversion"/>
  </si>
  <si>
    <t xml:space="preserve">분기 </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</si>
  <si>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</si>
  <si>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</si>
  <si>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</si>
  <si>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</si>
  <si>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서경덕</t>
    <phoneticPr fontId="3" type="noConversion"/>
  </si>
  <si>
    <t>삼성증권(부동산금융팀)</t>
    <phoneticPr fontId="3" type="noConversion"/>
  </si>
  <si>
    <t>A04</t>
    <phoneticPr fontId="3" type="noConversion"/>
  </si>
  <si>
    <t>Y</t>
    <phoneticPr fontId="3" type="noConversion"/>
  </si>
  <si>
    <t>[B]삼성</t>
    <phoneticPr fontId="3" type="noConversion"/>
  </si>
  <si>
    <t>Y2408D0029</t>
  </si>
  <si>
    <t>Y2408F0023</t>
  </si>
  <si>
    <t>가평가값 : 2024-09-10(퇴근전), 최종가격 : 2024-10-04, 민감도/듀레이션 : 2024-10-11</t>
    <phoneticPr fontId="3" type="noConversion"/>
  </si>
  <si>
    <t>조민아</t>
    <phoneticPr fontId="3" type="noConversion"/>
  </si>
  <si>
    <t>Y2408E0018</t>
  </si>
  <si>
    <t>Y2408E0014</t>
  </si>
  <si>
    <t>Y2408E0012</t>
  </si>
  <si>
    <t>최종평가값송부 : 2024-10-07, 기초자료 및 편입자산리스트 : 2024-10-25</t>
    <phoneticPr fontId="3" type="noConversion"/>
  </si>
  <si>
    <t>1차가격 : 2024-10-07, 2차가격 : 2024-10-10, 최종가격 : 2024-10-14</t>
    <phoneticPr fontId="3" type="noConversion"/>
  </si>
  <si>
    <t>분기</t>
    <phoneticPr fontId="3" type="noConversion"/>
  </si>
  <si>
    <t>02-3276-5083</t>
    <phoneticPr fontId="3" type="noConversion"/>
  </si>
  <si>
    <t>대체평가3사업본부</t>
    <phoneticPr fontId="3" type="noConversion"/>
  </si>
  <si>
    <t>유수연</t>
    <phoneticPr fontId="3" type="noConversion"/>
  </si>
  <si>
    <t>한국투자증권(종합금융본부(구,기업금융투자부))</t>
    <phoneticPr fontId="3" type="noConversion"/>
  </si>
  <si>
    <t>재평가</t>
    <phoneticPr fontId="3" type="noConversion"/>
  </si>
  <si>
    <t>이에스지블루밍사모투자</t>
    <phoneticPr fontId="3" type="noConversion"/>
  </si>
  <si>
    <t>B01</t>
    <phoneticPr fontId="3" type="noConversion"/>
  </si>
  <si>
    <t>이서현주임</t>
    <phoneticPr fontId="3" type="noConversion"/>
  </si>
  <si>
    <t>seohyun.lee@koreainvestment.com</t>
    <phoneticPr fontId="3" type="noConversion"/>
  </si>
  <si>
    <t>매분기+3영업일평가값,매반기보고서제공용역</t>
  </si>
  <si>
    <t>Project BE_블룸에너지 RCPS 투자 PEF(ESG블루밍PEF)</t>
    <phoneticPr fontId="3" type="noConversion"/>
  </si>
  <si>
    <t>[T]기타보험기관[1본부]</t>
    <phoneticPr fontId="3" type="noConversion"/>
  </si>
  <si>
    <t>오수현</t>
    <phoneticPr fontId="3" type="noConversion"/>
  </si>
  <si>
    <t>-</t>
    <phoneticPr fontId="3" type="noConversion"/>
  </si>
  <si>
    <t>한국투자증권(종합금융본부(구,기업금융투자부))(수익증권)</t>
    <phoneticPr fontId="3" type="noConversion"/>
  </si>
  <si>
    <t>서린컴퍼니인수금융선순위대출</t>
    <phoneticPr fontId="3" type="noConversion"/>
  </si>
  <si>
    <t>E01</t>
    <phoneticPr fontId="3" type="noConversion"/>
  </si>
  <si>
    <t>서린컴퍼니 인수금융 선순위 대출</t>
    <phoneticPr fontId="3" type="noConversion"/>
  </si>
  <si>
    <t>유수연</t>
    <phoneticPr fontId="3" type="noConversion"/>
  </si>
  <si>
    <t>보고Accell일반사모특별자산투자신탁1호</t>
    <phoneticPr fontId="3" type="noConversion"/>
  </si>
  <si>
    <t>B02</t>
    <phoneticPr fontId="3" type="noConversion"/>
  </si>
  <si>
    <t>accell 인수금융 선순위 대출 수익증권(보고accell1호)</t>
    <phoneticPr fontId="3" type="noConversion"/>
  </si>
  <si>
    <t>NH-AmundiNeptune일반사모특별자산투자신탁1호[대출채권]</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</si>
  <si>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</si>
  <si>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</si>
  <si>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</si>
  <si>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대한제21호위탁관리부동산투자회사</t>
    <phoneticPr fontId="3" type="noConversion"/>
  </si>
  <si>
    <t>대한제21호위탁관리부동산투자회사_홈플러스 울산동구점</t>
    <phoneticPr fontId="3" type="noConversion"/>
  </si>
  <si>
    <t>채동우</t>
    <phoneticPr fontId="3" type="noConversion"/>
  </si>
  <si>
    <t>한국투자증권(종합금융본부(구,기업금융투자부))(수익증권)</t>
    <phoneticPr fontId="3" type="noConversion"/>
  </si>
  <si>
    <t>재평가</t>
    <phoneticPr fontId="3" type="noConversion"/>
  </si>
  <si>
    <t>브이아이NB크레딧일반사모특별자산투자신탁1호</t>
    <phoneticPr fontId="3" type="noConversion"/>
  </si>
  <si>
    <t>B02</t>
    <phoneticPr fontId="3" type="noConversion"/>
  </si>
  <si>
    <t>삼성유럽인프라대출일반사모투자신탁제1호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</si>
  <si>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</si>
  <si>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</si>
  <si>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</si>
  <si>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</si>
  <si>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엔에이치-아이비케이씨소부장신기술투자조합</t>
    <phoneticPr fontId="3" type="noConversion"/>
  </si>
  <si>
    <t>KBP2023060036</t>
    <phoneticPr fontId="3" type="noConversion"/>
  </si>
  <si>
    <t>NH-IBKC 소부장 신기술투자조합</t>
  </si>
  <si>
    <t>신규</t>
    <phoneticPr fontId="3" type="noConversion"/>
  </si>
  <si>
    <t>케이바이오퓨처스제일호</t>
    <phoneticPr fontId="3" type="noConversion"/>
  </si>
  <si>
    <t>Project M(IMM케이바이오퓨쳐스 제1호 PEF) 출자</t>
    <phoneticPr fontId="3" type="noConversion"/>
  </si>
  <si>
    <t>윤광일</t>
    <phoneticPr fontId="3" type="noConversion"/>
  </si>
  <si>
    <t>[Y]금융기관</t>
    <phoneticPr fontId="3" type="noConversion"/>
  </si>
  <si>
    <t>에스티팜</t>
    <phoneticPr fontId="3" type="noConversion"/>
  </si>
  <si>
    <t>D02</t>
    <phoneticPr fontId="3" type="noConversion"/>
  </si>
  <si>
    <t>마이크로투나노</t>
    <phoneticPr fontId="3" type="noConversion"/>
  </si>
  <si>
    <t>하나기술</t>
    <phoneticPr fontId="3" type="noConversion"/>
  </si>
  <si>
    <t>라온테크</t>
    <phoneticPr fontId="3" type="noConversion"/>
  </si>
  <si>
    <t>유티아이</t>
    <phoneticPr fontId="3" type="noConversion"/>
  </si>
  <si>
    <t>엔에이치-아이비케이씨소부장신기술투자조합</t>
    <phoneticPr fontId="3" type="noConversion"/>
  </si>
  <si>
    <t>재평가</t>
    <phoneticPr fontId="3" type="noConversion"/>
  </si>
  <si>
    <t>피엔티</t>
    <phoneticPr fontId="3" type="noConversion"/>
  </si>
  <si>
    <t>A07</t>
    <phoneticPr fontId="3" type="noConversion"/>
  </si>
  <si>
    <t xml:space="preserve">분기 </t>
    <phoneticPr fontId="3" type="noConversion"/>
  </si>
  <si>
    <t>한국투자증권(종합금융본부(구,기업금융투자부))펀드(기초자산)</t>
    <phoneticPr fontId="3" type="noConversion"/>
  </si>
  <si>
    <t>보고서제공X</t>
    <phoneticPr fontId="3" type="noConversion"/>
  </si>
  <si>
    <t>[6]기타기관펀드(기초자산)</t>
    <phoneticPr fontId="3" type="noConversion"/>
  </si>
  <si>
    <t>상장</t>
    <phoneticPr fontId="3" type="noConversion"/>
  </si>
  <si>
    <t>-</t>
    <phoneticPr fontId="3" type="noConversion"/>
  </si>
  <si>
    <t>기초자산</t>
    <phoneticPr fontId="3" type="noConversion"/>
  </si>
  <si>
    <t>에스티팜 CB 투자</t>
    <phoneticPr fontId="3" type="noConversion"/>
  </si>
  <si>
    <t>마이크로투나노 2CB</t>
    <phoneticPr fontId="3" type="noConversion"/>
  </si>
  <si>
    <t>하나기술 3CB</t>
    <phoneticPr fontId="3" type="noConversion"/>
  </si>
  <si>
    <t>라온테크 1CB</t>
    <phoneticPr fontId="3" type="noConversion"/>
  </si>
  <si>
    <t>유티아이 1CB</t>
    <phoneticPr fontId="3" type="noConversion"/>
  </si>
  <si>
    <t>Y2408D0050</t>
  </si>
  <si>
    <t>윤광일</t>
  </si>
  <si>
    <t>서동현/조용원</t>
    <phoneticPr fontId="3" type="noConversion"/>
  </si>
  <si>
    <t>서동현/조용원</t>
    <phoneticPr fontId="3" type="noConversion"/>
  </si>
  <si>
    <t>최종결과송부 : 2024-10-04, 세부편입자산리스트 : 2024-10-17</t>
    <phoneticPr fontId="3" type="noConversion"/>
  </si>
  <si>
    <t>Y2408F0009</t>
  </si>
  <si>
    <t>Y2408F0010</t>
  </si>
  <si>
    <t>Y2408E0024</t>
  </si>
  <si>
    <r>
      <t xml:space="preserve">체크리스트송부 : </t>
    </r>
    <r>
      <rPr>
        <b/>
        <sz val="10"/>
        <rFont val="맑은 고딕"/>
        <family val="3"/>
        <charset val="129"/>
        <scheme val="minor"/>
      </rPr>
      <t>2024-10-21</t>
    </r>
    <phoneticPr fontId="3" type="noConversion"/>
  </si>
  <si>
    <t>U000073</t>
  </si>
  <si>
    <t>디에스Secondary코스닥벤처일반사모투자신탁1호C-I</t>
    <phoneticPr fontId="3" type="noConversion"/>
  </si>
  <si>
    <t>엔피글로벌성장제2호사모투자</t>
    <phoneticPr fontId="3" type="noConversion"/>
  </si>
  <si>
    <t>B01</t>
    <phoneticPr fontId="3" type="noConversion"/>
  </si>
  <si>
    <t>-</t>
    <phoneticPr fontId="3" type="noConversion"/>
  </si>
  <si>
    <t>분기</t>
    <phoneticPr fontId="3" type="noConversion"/>
  </si>
  <si>
    <t>DB손해보험(구,동부화재해상)수익증권(기초자산)</t>
    <phoneticPr fontId="3" type="noConversion"/>
  </si>
  <si>
    <t>보고서제공X</t>
    <phoneticPr fontId="3" type="noConversion"/>
  </si>
  <si>
    <t>[U]기타보험기관(기초자산)</t>
    <phoneticPr fontId="3" type="noConversion"/>
  </si>
  <si>
    <t>[U]기타보험기관(기초자산)</t>
    <phoneticPr fontId="3" type="noConversion"/>
  </si>
  <si>
    <t>윤광일</t>
    <phoneticPr fontId="3" type="noConversion"/>
  </si>
  <si>
    <t>평가가능여부 확인 필요</t>
    <phoneticPr fontId="3" type="noConversion"/>
  </si>
  <si>
    <t>기초자산</t>
    <phoneticPr fontId="3" type="noConversion"/>
  </si>
  <si>
    <t>디에스Secondary코스닥벤처일반사모투자신탁1호C-I</t>
    <phoneticPr fontId="3" type="noConversion"/>
  </si>
  <si>
    <t>LONDIAN WASON NEW ENERGY TECH INC.(구,Shenzhen Londian Electrics Co., Ltd.)</t>
    <phoneticPr fontId="3" type="noConversion"/>
  </si>
  <si>
    <t>KBP2019090163</t>
    <phoneticPr fontId="3" type="noConversion"/>
  </si>
  <si>
    <t>A01</t>
    <phoneticPr fontId="3" type="noConversion"/>
  </si>
  <si>
    <t>보고서제공X</t>
    <phoneticPr fontId="3" type="noConversion"/>
  </si>
  <si>
    <t>[U]기타보험기관(기초자산)</t>
    <phoneticPr fontId="3" type="noConversion"/>
  </si>
  <si>
    <t>U000070</t>
  </si>
  <si>
    <t>한국투자성장기업전문투자형사모혼합자산투자신탁3호1종</t>
    <phoneticPr fontId="3" type="noConversion"/>
  </si>
  <si>
    <t>재평가</t>
    <phoneticPr fontId="3" type="noConversion"/>
  </si>
  <si>
    <t>리디</t>
    <phoneticPr fontId="3" type="noConversion"/>
  </si>
  <si>
    <t xml:space="preserve">분기 </t>
    <phoneticPr fontId="3" type="noConversion"/>
  </si>
  <si>
    <t>KDB생명보험(수익증권)수익증권(기초자산)</t>
    <phoneticPr fontId="3" type="noConversion"/>
  </si>
  <si>
    <t>정은채</t>
    <phoneticPr fontId="3" type="noConversion"/>
  </si>
  <si>
    <t>한국투자성장기업전문투자형사모혼합자산투자신탁3호1종</t>
    <phoneticPr fontId="3" type="noConversion"/>
  </si>
  <si>
    <t>뉴넥스(구,브랜디)</t>
    <phoneticPr fontId="3" type="noConversion"/>
  </si>
  <si>
    <t>A01</t>
    <phoneticPr fontId="3" type="noConversion"/>
  </si>
  <si>
    <t>KDB생명보험(수익증권)수익증권(기초자산)</t>
    <phoneticPr fontId="3" type="noConversion"/>
  </si>
  <si>
    <t>뉴넥스(구,브랜디)</t>
    <phoneticPr fontId="3" type="noConversion"/>
  </si>
  <si>
    <t>A05</t>
    <phoneticPr fontId="3" type="noConversion"/>
  </si>
  <si>
    <t>직방</t>
    <phoneticPr fontId="3" type="noConversion"/>
  </si>
  <si>
    <t>U000072</t>
  </si>
  <si>
    <t>한화광주순환도로사모특별자산투자신탁1호</t>
    <phoneticPr fontId="3" type="noConversion"/>
  </si>
  <si>
    <t>광주제2순환도로</t>
    <phoneticPr fontId="3" type="noConversion"/>
  </si>
  <si>
    <t>B05</t>
    <phoneticPr fontId="3" type="noConversion"/>
  </si>
  <si>
    <t>김범준</t>
    <phoneticPr fontId="3" type="noConversion"/>
  </si>
  <si>
    <t>U000048</t>
  </si>
  <si>
    <t>흥국하이클래스사모특별자산투자신탁40호</t>
    <phoneticPr fontId="3" type="noConversion"/>
  </si>
  <si>
    <t>롯데손해보험수익증권(기초자산)</t>
    <phoneticPr fontId="3" type="noConversion"/>
  </si>
  <si>
    <t>김예림</t>
    <phoneticPr fontId="3" type="noConversion"/>
  </si>
  <si>
    <t>U000074</t>
  </si>
  <si>
    <t>디에스K-02코스닥벤처전문투자형사모투자신탁종류1종</t>
    <phoneticPr fontId="3" type="noConversion"/>
  </si>
  <si>
    <t>메디퓨처스</t>
    <phoneticPr fontId="3" type="noConversion"/>
  </si>
  <si>
    <t>이상민</t>
    <phoneticPr fontId="3" type="noConversion"/>
  </si>
  <si>
    <t>U000024</t>
  </si>
  <si>
    <t>메리츠화재해상보험(LT),MG손해보험(수익증권)수익증권(기초자산)</t>
    <phoneticPr fontId="3" type="noConversion"/>
  </si>
  <si>
    <t>이문수</t>
    <phoneticPr fontId="3" type="noConversion"/>
  </si>
  <si>
    <t>한화생명보험(수익증권형대출),교보생명(투자자산관리팀)수익증권(기초자산)</t>
    <phoneticPr fontId="3" type="noConversion"/>
  </si>
  <si>
    <t>흥국생명보험,교보생명(투자자산관리팀)수익증권(기초자산)</t>
    <phoneticPr fontId="3" type="noConversion"/>
  </si>
  <si>
    <t>본평가 : 2024-10-10</t>
    <phoneticPr fontId="3" type="noConversion"/>
  </si>
  <si>
    <t>아이엠라이프(구,DGB생명보험)(수익증권)펀드(기초자산)</t>
    <phoneticPr fontId="3" type="noConversion"/>
  </si>
  <si>
    <t>삼성증권(부동산투자팀)</t>
    <phoneticPr fontId="3" type="noConversion"/>
  </si>
  <si>
    <t>재평가</t>
    <phoneticPr fontId="3" type="noConversion"/>
  </si>
  <si>
    <t>KB와이즈스타전문사모부동산14호(재간접형)</t>
    <phoneticPr fontId="3" type="noConversion"/>
  </si>
  <si>
    <t>-</t>
    <phoneticPr fontId="3" type="noConversion"/>
  </si>
  <si>
    <t xml:space="preserve">분기 </t>
    <phoneticPr fontId="3" type="noConversion"/>
  </si>
  <si>
    <t>부동산투자팀김홍경주임</t>
    <phoneticPr fontId="3" type="noConversion"/>
  </si>
  <si>
    <t>02-2020-7563</t>
    <phoneticPr fontId="3" type="noConversion"/>
  </si>
  <si>
    <t>hk5.kim@samsung.com</t>
    <phoneticPr fontId="3" type="noConversion"/>
  </si>
  <si>
    <t>[T]기타보험기관[1본부]</t>
    <phoneticPr fontId="3" type="noConversion"/>
  </si>
  <si>
    <t>대체평가3사업본부</t>
    <phoneticPr fontId="3" type="noConversion"/>
  </si>
  <si>
    <t>마스턴핵심가치전문투자형사모부동산투자신탁제1호제1종</t>
    <phoneticPr fontId="3" type="noConversion"/>
  </si>
  <si>
    <t>B02</t>
    <phoneticPr fontId="3" type="noConversion"/>
  </si>
  <si>
    <t>부동산투자팀김홍경주임</t>
    <phoneticPr fontId="3" type="noConversion"/>
  </si>
  <si>
    <t>hk5.kim@samsung.com</t>
    <phoneticPr fontId="3" type="noConversion"/>
  </si>
  <si>
    <t>개별종목</t>
    <phoneticPr fontId="3" type="noConversion"/>
  </si>
  <si>
    <t>마스턴전문투자형사모부동산투자신탁제121호</t>
    <phoneticPr fontId="3" type="noConversion"/>
  </si>
  <si>
    <t>02-2020-7563</t>
    <phoneticPr fontId="3" type="noConversion"/>
  </si>
  <si>
    <t>마스턴기회추구전문사모부동산투자4호제2종</t>
    <phoneticPr fontId="3" type="noConversion"/>
  </si>
  <si>
    <t>마스턴일반사모부동산투자신탁제150호(1종)</t>
    <phoneticPr fontId="3" type="noConversion"/>
  </si>
  <si>
    <t>삼성증권(부동산투자팀)</t>
    <phoneticPr fontId="3" type="noConversion"/>
  </si>
  <si>
    <t>코람코USDEBTSTRATEGY일반사모부동산신탁제21호(재간접형)</t>
    <phoneticPr fontId="3" type="noConversion"/>
  </si>
  <si>
    <t xml:space="preserve">캡스톤일반사모투자신탁39호(전문)(1종) </t>
    <phoneticPr fontId="3" type="noConversion"/>
  </si>
  <si>
    <t>케이제십오호위탁관리부동산투자회사</t>
    <phoneticPr fontId="3" type="noConversion"/>
  </si>
  <si>
    <t>Y</t>
    <phoneticPr fontId="3" type="noConversion"/>
  </si>
  <si>
    <t>[@]삼성증권(PI본부)</t>
    <phoneticPr fontId="3" type="noConversion"/>
  </si>
  <si>
    <t>최수민</t>
    <phoneticPr fontId="3" type="noConversion"/>
  </si>
  <si>
    <t>김영규</t>
    <phoneticPr fontId="3" type="noConversion"/>
  </si>
  <si>
    <t>코람코지속성장오피스제1의2호위탁관리자부동산투자회사</t>
    <phoneticPr fontId="3" type="noConversion"/>
  </si>
  <si>
    <t>Y</t>
    <phoneticPr fontId="3" type="noConversion"/>
  </si>
  <si>
    <t>김영규</t>
    <phoneticPr fontId="3" type="noConversion"/>
  </si>
  <si>
    <t>밸류트러스트제18호위탁관리부동산투자회사</t>
    <phoneticPr fontId="3" type="noConversion"/>
  </si>
  <si>
    <t>원정우</t>
    <phoneticPr fontId="3" type="noConversion"/>
  </si>
  <si>
    <t>2024.09.30</t>
    <phoneticPr fontId="3" type="noConversion"/>
  </si>
  <si>
    <t>Y2408D0026</t>
  </si>
  <si>
    <t>MRC/백데이터 : 2024-10-15</t>
    <phoneticPr fontId="3" type="noConversion"/>
  </si>
  <si>
    <t>이지스일반사모부동산투자신탁14호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</si>
</sst>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39"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8"/>
      <name val="돋움"/>
      <family val="3"/>
      <charset val="129"/>
    </font>
    <font>
      <sz val="11"/>
      <name val="맑은 고딕"/>
      <family val="3"/>
      <charset val="129"/>
      <scheme val="maj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4">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0" fillId="3" borderId="0" xfId="0" applyFill="1" applyAlignment="1" applyProtection="1">
      <alignment horizontal="lef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25" fillId="3" borderId="0" xfId="0" applyFont="1" applyFill="1" applyBorder="1" applyAlignment="1" applyProtection="1">
      <alignment horizontal="left" vertical="center"/>
    </xf>
    <xf numFmtId="0" fontId="30" fillId="3" borderId="0" xfId="0" applyFont="1" applyFill="1" applyBorder="1" applyAlignment="1" applyProtection="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5"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4" fontId="26"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14" fontId="25" fillId="3" borderId="0" xfId="0" applyNumberFormat="1" applyFont="1" applyFill="1" applyBorder="1" applyAlignment="1">
      <alignment horizontal="left" vertical="center"/>
    </xf>
    <xf numFmtId="14" fontId="25" fillId="3" borderId="0" xfId="0" applyNumberFormat="1" applyFont="1" applyFill="1" applyAlignment="1">
      <alignment horizontal="left" vertical="center"/>
    </xf>
    <xf numFmtId="0" fontId="26" fillId="3" borderId="8" xfId="0" applyNumberFormat="1" applyFont="1" applyFill="1" applyBorder="1" applyAlignment="1">
      <alignment horizontal="center" vertical="center"/>
    </xf>
    <xf numFmtId="176" fontId="26" fillId="3" borderId="9" xfId="0" applyNumberFormat="1" applyFont="1" applyFill="1" applyBorder="1" applyAlignment="1">
      <alignment horizontal="left"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6">
    <dxf>
      <font>
        <color rgb="FFFF0000"/>
      </font>
    </dxf>
    <dxf>
      <fill>
        <patternFill patternType="solid">
          <fgColor rgb="FFFFFF00"/>
          <bgColor rgb="FF00000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999"/>
  <sheetViews>
    <sheetView showGridLines="0" tabSelected="1" zoomScale="70" zoomScaleNormal="70" workbookViewId="0">
      <pane xSplit="17" ySplit="4" topLeftCell="R157"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45538</v>
      </c>
      <c r="D1" s="15">
        <f ca="1">TODAY()</f>
        <v>45538</v>
      </c>
      <c r="E1" s="285"/>
      <c r="F1" s="285"/>
      <c r="G1" s="16"/>
      <c r="H1" s="17"/>
      <c r="N1" s="18"/>
      <c r="Q1" s="19"/>
      <c r="R1" s="20"/>
      <c r="V1" s="202"/>
      <c r="AA1" s="21"/>
      <c r="AB1" s="22"/>
    </row>
    <row r="2" spans="1:28" s="27" customFormat="1" ht="16.5" customHeight="1" thickBot="1" x14ac:dyDescent="0.35">
      <c r="A2" s="23" t="s">
        <v>43</v>
      </c>
      <c r="B2" s="24">
        <v>45538</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t="str">
        <f>작성용!U2</f>
        <v>2024.09.30</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t="str">
        <f>작성용!U3</f>
        <v>2024.09.30</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t="str">
        <f>작성용!U4</f>
        <v>2024.09.30</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t="str">
        <f>작성용!U5</f>
        <v>2024.09.30</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t="str">
        <f>작성용!U6</f>
        <v>2024.09.30</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t="str">
        <f>작성용!U7</f>
        <v>2024.09.30</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t="str">
        <f>작성용!U8</f>
        <v>2024.09.30</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t="str">
        <f>작성용!U9</f>
        <v>2024.09.30</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t="str">
        <f>작성용!U10</f>
        <v>2024.09.30</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t="str">
        <f>작성용!U11</f>
        <v>2024.09.30</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t="str">
        <f>작성용!U12</f>
        <v>2024.09.30</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t="str">
        <f>작성용!U13</f>
        <v>2024.09.30</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t="str">
        <f>작성용!U14</f>
        <v>2024.09.30</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t="str">
        <f>작성용!U15</f>
        <v>2024.09.30</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t="str">
        <f>작성용!U16</f>
        <v>2024.09.30</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t="str">
        <f>작성용!U17</f>
        <v>2024.09.30</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t="str">
        <f>작성용!U18</f>
        <v>2024.09.30</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t="str">
        <f>작성용!U19</f>
        <v>2024.09.30</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t="str">
        <f>작성용!U20</f>
        <v>2024.09.30</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t="str">
        <f>작성용!U21</f>
        <v>2024.09.30</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t="str">
        <f>작성용!U22</f>
        <v>2024.09.30</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t="str">
        <f>작성용!U23</f>
        <v>2024.09.30</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t="str">
        <f>작성용!U24</f>
        <v>2024.09.30</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t="str">
        <f>작성용!U25</f>
        <v>2024.09.30</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t="str">
        <f>작성용!U26</f>
        <v>2024.09.30</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t="str">
        <f>작성용!U27</f>
        <v>2024.09.30</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t="str">
        <f>작성용!U28</f>
        <v>2024.09.30</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t="str">
        <f>작성용!U29</f>
        <v>2024.09.30</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t="str">
        <f>작성용!U30</f>
        <v>2024.09.30</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t="str">
        <f>작성용!U31</f>
        <v>2024.09.30</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t="str">
        <f>작성용!U32</f>
        <v>2024.09.30</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t="str">
        <f>작성용!U33</f>
        <v>2024.09.30</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t="str">
        <f>작성용!U34</f>
        <v>2024.09.30</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t="str">
        <f>작성용!U35</f>
        <v>2024.09.30</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t="str">
        <f>작성용!U36</f>
        <v>2024.09.30</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t="str">
        <f>작성용!U37</f>
        <v>2024.09.30</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t="str">
        <f>작성용!U38</f>
        <v>2024.09.30</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t="str">
        <f>작성용!U39</f>
        <v>2024.09.30</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t="str">
        <f>작성용!U40</f>
        <v>2024.09.30</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t="str">
        <f>작성용!U41</f>
        <v>2024.09.30</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t="str">
        <f>작성용!U42</f>
        <v>2024.09.30</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t="str">
        <f>작성용!U43</f>
        <v>2024.09.30</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t="str">
        <f>작성용!U44</f>
        <v>2024.09.30</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t="str">
        <f>작성용!U45</f>
        <v>2024.09.30</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t="str">
        <f>작성용!U46</f>
        <v>2024.09.30</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t="str">
        <f>작성용!U47</f>
        <v>2024.09.30</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t="str">
        <f>작성용!U48</f>
        <v>2024.09.30</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t="str">
        <f>작성용!U49</f>
        <v>2024.09.30</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t="str">
        <f>작성용!U50</f>
        <v>2024.09.30</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t="str">
        <f>작성용!U51</f>
        <v>2024.09.30</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t="str">
        <f>작성용!U52</f>
        <v>2024.09.30</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t="str">
        <f>작성용!U53</f>
        <v>2024.09.30</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t="str">
        <f>작성용!U54</f>
        <v>2024.09.30</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t="str">
        <f>작성용!U55</f>
        <v>2024.09.30</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t="str">
        <f>작성용!U56</f>
        <v>2024.09.30</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t="str">
        <f>작성용!U57</f>
        <v>2024.09.30</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t="str">
        <f>작성용!U58</f>
        <v>2024.09.30</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t="str">
        <f>작성용!U59</f>
        <v>2024.09.30</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t="str">
        <f>작성용!U60</f>
        <v>2024.09.30</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t="str">
        <f>작성용!U61</f>
        <v>2024.09.30</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t="str">
        <f>작성용!U62</f>
        <v>2024.09.30</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t="str">
        <f>작성용!U63</f>
        <v>2024.09.30</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t="str">
        <f>작성용!U64</f>
        <v>2024.09.30</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t="str">
        <f>작성용!U65</f>
        <v>2024.09.30</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t="str">
        <f>작성용!U66</f>
        <v>2024.09.30</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t="str">
        <f>작성용!U67</f>
        <v>2024.09.30</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t="str">
        <f>작성용!U68</f>
        <v>2024.09.30</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t="str">
        <f>작성용!U69</f>
        <v>2024.09.30</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t="str">
        <f>작성용!U70</f>
        <v>2024.09.30</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t="str">
        <f>작성용!U71</f>
        <v>2024.09.30</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t="str">
        <f>작성용!U72</f>
        <v>2024.09.30</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t="str">
        <f>작성용!U73</f>
        <v>2024.09.30</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t="str">
        <f>작성용!U74</f>
        <v>2024.09.30</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t="str">
        <f>작성용!U75</f>
        <v>2024.09.30</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t="str">
        <f>작성용!U76</f>
        <v>2024.09.30</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t="str">
        <f>작성용!U77</f>
        <v>2024.09.30</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t="str">
        <f>작성용!U78</f>
        <v>2024.09.30</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t="str">
        <f>작성용!U79</f>
        <v>2024.09.30</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t="str">
        <f>작성용!U80</f>
        <v>2024.09.30</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t="str">
        <f>작성용!U81</f>
        <v>2024.09.30</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t="str">
        <f>작성용!U82</f>
        <v>2024.09.30</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t="str">
        <f>작성용!U83</f>
        <v>2024.09.30</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t="str">
        <f>작성용!U84</f>
        <v>2024.09.30</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t="str">
        <f>작성용!U85</f>
        <v>2024.09.30</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t="str">
        <f>작성용!U86</f>
        <v>2024.09.30</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t="str">
        <f>작성용!U87</f>
        <v>2024.09.30</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t="str">
        <f>작성용!U88</f>
        <v>2024.09.30</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t="str">
        <f>작성용!U89</f>
        <v>2024.09.30</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t="str">
        <f>작성용!U90</f>
        <v>2024.09.30</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t="str">
        <f>작성용!U91</f>
        <v>2024.09.30</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t="str">
        <f>작성용!U92</f>
        <v>2024.09.30</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t="str">
        <f>작성용!U93</f>
        <v>2024.09.30</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t="str">
        <f>작성용!U94</f>
        <v>2024.09.30</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t="str">
        <f>작성용!U95</f>
        <v>2024.09.30</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t="str">
        <f>작성용!U96</f>
        <v>2024.09.30</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t="str">
        <f>작성용!U97</f>
        <v>2024.09.30</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t="str">
        <f>작성용!U98</f>
        <v>2024.09.30</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t="str">
        <f>작성용!U99</f>
        <v>2024.09.30</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t="str">
        <f>작성용!U100</f>
        <v>2024.09.30</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t="str">
        <f>작성용!U101</f>
        <v>2024.09.30</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t="str">
        <f>작성용!U102</f>
        <v>2024.09.30</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t="str">
        <f>작성용!U103</f>
        <v>2024.12.31</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t="str">
        <f>작성용!U104</f>
        <v>2025.06.30</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t="str">
        <f>작성용!U105</f>
        <v>2025.12.31</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t="str">
        <f>작성용!U106</f>
        <v>2024.12.31</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t="str">
        <f>작성용!U107</f>
        <v>2025.06.30</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t="str">
        <f>작성용!U108</f>
        <v>2025.12.31</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t="str">
        <f>작성용!U109</f>
        <v>2026.06.30</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t="str">
        <f>작성용!U110</f>
        <v>2026.12.31</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t="str">
        <f>작성용!U111</f>
        <v>2024.08.31</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t="str">
        <f>작성용!U112</f>
        <v>2024.08.31</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t="str">
        <f>작성용!U113</f>
        <v>2024.08.31</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t="str">
        <f>작성용!U114</f>
        <v>2024.09.30</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t="str">
        <f>작성용!U115</f>
        <v>2024.09.30</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t="str">
        <f>작성용!U116</f>
        <v>2024.09.30</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t="str">
        <f>작성용!U117</f>
        <v>2024.10.10</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t="str">
        <f>작성용!U118</f>
        <v>2025.01.10</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t="str">
        <f>작성용!U119</f>
        <v>2024.08.31</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t="str">
        <f>작성용!U120</f>
        <v>2024.09.30</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t="str">
        <f>작성용!U121</f>
        <v>2024.12.31</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t="str">
        <f>작성용!U122</f>
        <v>2024.12.31</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t="str">
        <f>작성용!U123</f>
        <v>2024.12.31</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t="str">
        <f>작성용!U124</f>
        <v>2024.08.31</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t="str">
        <f>작성용!U125</f>
        <v>2024.09.30</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t="str">
        <f>작성용!U126</f>
        <v>2024.08.31</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t="str">
        <f>작성용!U127</f>
        <v>2024.09.30</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t="str">
        <f>작성용!U128</f>
        <v>2024.08.31</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t="str">
        <f>작성용!U129</f>
        <v>2024.09.30</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t="str">
        <f>작성용!U130</f>
        <v>2024.08.31</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t="str">
        <f>작성용!U131</f>
        <v>2024.09.30</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t="str">
        <f>작성용!U132</f>
        <v>2024.08.31</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t="str">
        <f>작성용!U133</f>
        <v>2024.09.30</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t="str">
        <f>작성용!U134</f>
        <v>2024.09.30</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t="str">
        <f>작성용!U135</f>
        <v>2024.08.30</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t="str">
        <f>작성용!U136</f>
        <v>2024.08.30</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t="str">
        <f>작성용!U137</f>
        <v>2024.10.31</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t="str">
        <f>작성용!U138</f>
        <v>2024.08.31</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t="str">
        <f>작성용!U139</f>
        <v>2024.08.31</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t="str">
        <f>작성용!U140</f>
        <v>2024.08.31</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t="str">
        <f>작성용!U141</f>
        <v>2024.09.30</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t="str">
        <f>작성용!U142</f>
        <v>2024.09.30</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t="str">
        <f>작성용!U143</f>
        <v>2024.09.30</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t="str">
        <f>작성용!U144</f>
        <v>2024.08.31</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t="str">
        <f>작성용!U145</f>
        <v>2024.09.30</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t="str">
        <f>작성용!U146</f>
        <v>2024.10.31</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t="str">
        <f>작성용!U147</f>
        <v>2024.11.30</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t="str">
        <f>작성용!U148</f>
        <v>2024.09.30</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t="str">
        <f>작성용!U149</f>
        <v>2024.09.30</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t="str">
        <f>작성용!U150</f>
        <v>2024.09.30</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t="str">
        <f>작성용!U151</f>
        <v>2024.09.30</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t="str">
        <f>작성용!U152</f>
        <v>2024.09.30</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t="str">
        <f>작성용!U153</f>
        <v>2024.09.30</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customHeight="1" x14ac:dyDescent="0.3">
      <c r="A157" s="54">
        <f>작성용!AL154</f>
        <v>153</v>
      </c>
      <c r="B157" s="277" t="str">
        <f>작성용!AI154</f>
        <v>-</v>
      </c>
      <c r="C157" s="278" t="str">
        <f>작성용!AK154</f>
        <v>개별종목</v>
      </c>
      <c r="D157" s="279">
        <f>작성용!T154</f>
        <v>45527</v>
      </c>
      <c r="E157" s="280" t="str">
        <f>작성용!B154</f>
        <v>라이나생명</v>
      </c>
      <c r="F157" s="280" t="str">
        <f>작성용!C154</f>
        <v>재평가</v>
      </c>
      <c r="G157" s="280" t="str">
        <f>작성용!D154</f>
        <v>ASF VIII L.P.</v>
      </c>
      <c r="H157" s="281" t="str">
        <f>작성용!E154</f>
        <v>KBP2020120016</v>
      </c>
      <c r="I157" s="280" t="str">
        <f>작성용!F154</f>
        <v>B01</v>
      </c>
      <c r="J157" s="280">
        <f>작성용!G154</f>
        <v>0</v>
      </c>
      <c r="K157" s="280" t="str">
        <f>작성용!H154</f>
        <v>-</v>
      </c>
      <c r="L157" s="280" t="str">
        <f>작성용!N154</f>
        <v xml:space="preserve">분기 </v>
      </c>
      <c r="M157" s="279" t="str">
        <f>작성용!U154</f>
        <v>2024.09.30</v>
      </c>
      <c r="N157" s="284">
        <f>작성용!V154</f>
        <v>45567</v>
      </c>
      <c r="O157" s="284">
        <f>작성용!W154</f>
        <v>45575</v>
      </c>
      <c r="P157" s="279" t="str">
        <f>작성용!X154</f>
        <v>-</v>
      </c>
      <c r="Q157" s="280" t="str">
        <f>작성용!AD154</f>
        <v>김영하</v>
      </c>
      <c r="R157" s="282">
        <f>작성용!AE154</f>
        <v>0.4</v>
      </c>
      <c r="S157" s="280" t="str">
        <f>작성용!AF154</f>
        <v>김영하</v>
      </c>
      <c r="T157" s="283" t="str">
        <f>작성용!AG154</f>
        <v>김예림</v>
      </c>
      <c r="U157" s="283" t="str">
        <f>작성용!AH154</f>
        <v>김예림</v>
      </c>
      <c r="V157" s="278">
        <f>작성용!AA154</f>
        <v>202409</v>
      </c>
      <c r="W157" s="280" t="str">
        <f>작성용!AC154</f>
        <v>[Y]금융기관</v>
      </c>
      <c r="X157" s="280" t="str">
        <f>작성용!O154</f>
        <v>서민우과장</v>
      </c>
      <c r="Y157" s="280" t="str">
        <f>작성용!P154</f>
        <v>02-3781-1206, 010-4701-2493</v>
      </c>
      <c r="Z157" s="280" t="str">
        <f>작성용!Q154</f>
        <v>minwoo.suh@LinaKorea.com;KR_TreasuryTeam@LinaKorea.com</v>
      </c>
      <c r="AA157" s="278" t="str">
        <f>작성용!AJ154</f>
        <v>-</v>
      </c>
      <c r="AB157" s="278">
        <f>작성용!AB154</f>
        <v>8</v>
      </c>
    </row>
    <row r="158" spans="1:28" s="12" customFormat="1" ht="16.5" customHeight="1" x14ac:dyDescent="0.3">
      <c r="A158" s="54">
        <f>작성용!AL155</f>
        <v>154</v>
      </c>
      <c r="B158" s="277" t="str">
        <f>작성용!AI155</f>
        <v>-</v>
      </c>
      <c r="C158" s="278" t="str">
        <f>작성용!AK155</f>
        <v>개별종목</v>
      </c>
      <c r="D158" s="279">
        <f>작성용!T155</f>
        <v>45527</v>
      </c>
      <c r="E158" s="280" t="str">
        <f>작성용!B155</f>
        <v>라이나생명</v>
      </c>
      <c r="F158" s="280" t="str">
        <f>작성용!C155</f>
        <v>재평가</v>
      </c>
      <c r="G158" s="280" t="str">
        <f>작성용!D155</f>
        <v>Dover Street X Feeder Fund L.P.</v>
      </c>
      <c r="H158" s="281" t="str">
        <f>작성용!E155</f>
        <v>KBP2020120021</v>
      </c>
      <c r="I158" s="280" t="str">
        <f>작성용!F155</f>
        <v>B01</v>
      </c>
      <c r="J158" s="280">
        <f>작성용!G155</f>
        <v>0</v>
      </c>
      <c r="K158" s="280" t="str">
        <f>작성용!H155</f>
        <v>-</v>
      </c>
      <c r="L158" s="280" t="str">
        <f>작성용!N155</f>
        <v xml:space="preserve">분기 </v>
      </c>
      <c r="M158" s="279" t="str">
        <f>작성용!U155</f>
        <v>2024.09.30</v>
      </c>
      <c r="N158" s="284">
        <f>작성용!V155</f>
        <v>45567</v>
      </c>
      <c r="O158" s="284">
        <f>작성용!W155</f>
        <v>45575</v>
      </c>
      <c r="P158" s="279" t="str">
        <f>작성용!X155</f>
        <v>-</v>
      </c>
      <c r="Q158" s="280" t="str">
        <f>작성용!AD155</f>
        <v>신원준</v>
      </c>
      <c r="R158" s="282">
        <f>작성용!AE155</f>
        <v>0.4</v>
      </c>
      <c r="S158" s="280" t="str">
        <f>작성용!AF155</f>
        <v>신원준</v>
      </c>
      <c r="T158" s="283" t="str">
        <f>작성용!AG155</f>
        <v>김예림</v>
      </c>
      <c r="U158" s="283" t="str">
        <f>작성용!AH155</f>
        <v>김예림</v>
      </c>
      <c r="V158" s="278">
        <f>작성용!AA155</f>
        <v>202409</v>
      </c>
      <c r="W158" s="280" t="str">
        <f>작성용!AC155</f>
        <v>[Y]금융기관</v>
      </c>
      <c r="X158" s="280" t="str">
        <f>작성용!O155</f>
        <v>서민우과장</v>
      </c>
      <c r="Y158" s="280" t="str">
        <f>작성용!P155</f>
        <v>02-3781-1206, 010-4701-2493</v>
      </c>
      <c r="Z158" s="280" t="str">
        <f>작성용!Q155</f>
        <v>minwoo.suh@LinaKorea.com;KR_TreasuryTeam@LinaKorea.com</v>
      </c>
      <c r="AA158" s="278" t="str">
        <f>작성용!AJ155</f>
        <v>-</v>
      </c>
      <c r="AB158" s="278">
        <f>작성용!AB155</f>
        <v>8</v>
      </c>
    </row>
    <row r="159" spans="1:28" s="12" customFormat="1" ht="16.5" customHeight="1" x14ac:dyDescent="0.3">
      <c r="A159" s="54">
        <f>작성용!AL156</f>
        <v>155</v>
      </c>
      <c r="B159" s="277" t="str">
        <f>작성용!AI156</f>
        <v>-</v>
      </c>
      <c r="C159" s="278" t="str">
        <f>작성용!AK156</f>
        <v>개별종목</v>
      </c>
      <c r="D159" s="279">
        <f>작성용!T156</f>
        <v>45527</v>
      </c>
      <c r="E159" s="280" t="str">
        <f>작성용!B156</f>
        <v>라이나생명</v>
      </c>
      <c r="F159" s="280" t="str">
        <f>작성용!C156</f>
        <v>재평가</v>
      </c>
      <c r="G159" s="280" t="str">
        <f>작성용!D156</f>
        <v>GOLDPOINT PARTNERS PRIVATE DEBT V, LP</v>
      </c>
      <c r="H159" s="281" t="str">
        <f>작성용!E156</f>
        <v>KBP2020120025</v>
      </c>
      <c r="I159" s="280" t="str">
        <f>작성용!F156</f>
        <v>B01</v>
      </c>
      <c r="J159" s="280">
        <f>작성용!G156</f>
        <v>0</v>
      </c>
      <c r="K159" s="280" t="str">
        <f>작성용!H156</f>
        <v>-</v>
      </c>
      <c r="L159" s="280" t="str">
        <f>작성용!N156</f>
        <v xml:space="preserve">분기 </v>
      </c>
      <c r="M159" s="279" t="str">
        <f>작성용!U156</f>
        <v>2024.09.30</v>
      </c>
      <c r="N159" s="284">
        <f>작성용!V156</f>
        <v>45567</v>
      </c>
      <c r="O159" s="284">
        <f>작성용!W156</f>
        <v>45575</v>
      </c>
      <c r="P159" s="279" t="str">
        <f>작성용!X156</f>
        <v>-</v>
      </c>
      <c r="Q159" s="280" t="str">
        <f>작성용!AD156</f>
        <v>채동우</v>
      </c>
      <c r="R159" s="282">
        <f>작성용!AE156</f>
        <v>0.4</v>
      </c>
      <c r="S159" s="280" t="str">
        <f>작성용!AF156</f>
        <v>채동우</v>
      </c>
      <c r="T159" s="283" t="str">
        <f>작성용!AG156</f>
        <v>김예림</v>
      </c>
      <c r="U159" s="283" t="str">
        <f>작성용!AH156</f>
        <v>김예림</v>
      </c>
      <c r="V159" s="278">
        <f>작성용!AA156</f>
        <v>202409</v>
      </c>
      <c r="W159" s="280" t="str">
        <f>작성용!AC156</f>
        <v>[Y]금융기관</v>
      </c>
      <c r="X159" s="280" t="str">
        <f>작성용!O156</f>
        <v>서민우과장</v>
      </c>
      <c r="Y159" s="280" t="str">
        <f>작성용!P156</f>
        <v>02-3781-1206, 010-4701-2493</v>
      </c>
      <c r="Z159" s="280" t="str">
        <f>작성용!Q156</f>
        <v>minwoo.suh@LinaKorea.com;KR_TreasuryTeam@LinaKorea.com</v>
      </c>
      <c r="AA159" s="278" t="str">
        <f>작성용!AJ156</f>
        <v>-</v>
      </c>
      <c r="AB159" s="278">
        <f>작성용!AB156</f>
        <v>8</v>
      </c>
    </row>
    <row r="160" spans="1:28" s="12" customFormat="1" ht="16.5" customHeight="1" x14ac:dyDescent="0.3">
      <c r="A160" s="54">
        <f>작성용!AL157</f>
        <v>156</v>
      </c>
      <c r="B160" s="277" t="str">
        <f>작성용!AI157</f>
        <v>-</v>
      </c>
      <c r="C160" s="278" t="str">
        <f>작성용!AK157</f>
        <v>개별종목</v>
      </c>
      <c r="D160" s="279">
        <f>작성용!T157</f>
        <v>45527</v>
      </c>
      <c r="E160" s="280" t="str">
        <f>작성용!B157</f>
        <v>라이나생명</v>
      </c>
      <c r="F160" s="280" t="str">
        <f>작성용!C157</f>
        <v>재평가</v>
      </c>
      <c r="G160" s="280" t="str">
        <f>작성용!D157</f>
        <v>H.I.G. WhiteHorse Equity Side-Car, L.P.</v>
      </c>
      <c r="H160" s="281" t="str">
        <f>작성용!E157</f>
        <v>KBP2020120024</v>
      </c>
      <c r="I160" s="280" t="str">
        <f>작성용!F157</f>
        <v>B01</v>
      </c>
      <c r="J160" s="280">
        <f>작성용!G157</f>
        <v>0</v>
      </c>
      <c r="K160" s="280" t="str">
        <f>작성용!H157</f>
        <v>-</v>
      </c>
      <c r="L160" s="280" t="str">
        <f>작성용!N157</f>
        <v xml:space="preserve">분기 </v>
      </c>
      <c r="M160" s="279" t="str">
        <f>작성용!U157</f>
        <v>2024.09.30</v>
      </c>
      <c r="N160" s="284">
        <f>작성용!V157</f>
        <v>45567</v>
      </c>
      <c r="O160" s="284">
        <f>작성용!W157</f>
        <v>45575</v>
      </c>
      <c r="P160" s="279" t="str">
        <f>작성용!X157</f>
        <v>-</v>
      </c>
      <c r="Q160" s="280" t="str">
        <f>작성용!AD157</f>
        <v>김수현</v>
      </c>
      <c r="R160" s="282">
        <f>작성용!AE157</f>
        <v>0.4</v>
      </c>
      <c r="S160" s="280" t="str">
        <f>작성용!AF157</f>
        <v>김수현</v>
      </c>
      <c r="T160" s="283" t="str">
        <f>작성용!AG157</f>
        <v>김예림</v>
      </c>
      <c r="U160" s="283" t="str">
        <f>작성용!AH157</f>
        <v>김예림</v>
      </c>
      <c r="V160" s="278">
        <f>작성용!AA157</f>
        <v>202409</v>
      </c>
      <c r="W160" s="280" t="str">
        <f>작성용!AC157</f>
        <v>[Y]금융기관</v>
      </c>
      <c r="X160" s="280" t="str">
        <f>작성용!O157</f>
        <v>서민우과장</v>
      </c>
      <c r="Y160" s="280" t="str">
        <f>작성용!P157</f>
        <v>02-3781-1206, 010-4701-2493</v>
      </c>
      <c r="Z160" s="280" t="str">
        <f>작성용!Q157</f>
        <v>minwoo.suh@LinaKorea.com;KR_TreasuryTeam@LinaKorea.com</v>
      </c>
      <c r="AA160" s="278" t="str">
        <f>작성용!AJ157</f>
        <v>-</v>
      </c>
      <c r="AB160" s="278">
        <f>작성용!AB157</f>
        <v>8</v>
      </c>
    </row>
    <row r="161" spans="1:28" s="12" customFormat="1" ht="16.5" customHeight="1" x14ac:dyDescent="0.3">
      <c r="A161" s="54">
        <f>작성용!AL158</f>
        <v>157</v>
      </c>
      <c r="B161" s="277" t="str">
        <f>작성용!AI158</f>
        <v>-</v>
      </c>
      <c r="C161" s="278" t="str">
        <f>작성용!AK158</f>
        <v>개별종목</v>
      </c>
      <c r="D161" s="279">
        <f>작성용!T158</f>
        <v>45527</v>
      </c>
      <c r="E161" s="280" t="str">
        <f>작성용!B158</f>
        <v>라이나생명</v>
      </c>
      <c r="F161" s="280" t="str">
        <f>작성용!C158</f>
        <v>재평가</v>
      </c>
      <c r="G161" s="280" t="str">
        <f>작성용!D158</f>
        <v>H.I.G. WHITEHORSE PRINCIPAL LENDING OFFSHORE FEEDER FUND, L.P.</v>
      </c>
      <c r="H161" s="281" t="str">
        <f>작성용!E158</f>
        <v>KBP2020120023</v>
      </c>
      <c r="I161" s="280" t="str">
        <f>작성용!F158</f>
        <v>B01</v>
      </c>
      <c r="J161" s="280">
        <f>작성용!G158</f>
        <v>0</v>
      </c>
      <c r="K161" s="280" t="str">
        <f>작성용!H158</f>
        <v>-</v>
      </c>
      <c r="L161" s="280" t="str">
        <f>작성용!N158</f>
        <v xml:space="preserve">분기 </v>
      </c>
      <c r="M161" s="279" t="str">
        <f>작성용!U158</f>
        <v>2024.09.30</v>
      </c>
      <c r="N161" s="284">
        <f>작성용!V158</f>
        <v>45567</v>
      </c>
      <c r="O161" s="284">
        <f>작성용!W158</f>
        <v>45575</v>
      </c>
      <c r="P161" s="279" t="str">
        <f>작성용!X158</f>
        <v>-</v>
      </c>
      <c r="Q161" s="280" t="str">
        <f>작성용!AD158</f>
        <v>김수현</v>
      </c>
      <c r="R161" s="282">
        <f>작성용!AE158</f>
        <v>0.4</v>
      </c>
      <c r="S161" s="280" t="str">
        <f>작성용!AF158</f>
        <v>김수현</v>
      </c>
      <c r="T161" s="283" t="str">
        <f>작성용!AG158</f>
        <v>김예림</v>
      </c>
      <c r="U161" s="283" t="str">
        <f>작성용!AH158</f>
        <v>김예림</v>
      </c>
      <c r="V161" s="278">
        <f>작성용!AA158</f>
        <v>202409</v>
      </c>
      <c r="W161" s="280" t="str">
        <f>작성용!AC158</f>
        <v>[Y]금융기관</v>
      </c>
      <c r="X161" s="280" t="str">
        <f>작성용!O158</f>
        <v>서민우과장</v>
      </c>
      <c r="Y161" s="280" t="str">
        <f>작성용!P158</f>
        <v>02-3781-1206, 010-4701-2493</v>
      </c>
      <c r="Z161" s="280" t="str">
        <f>작성용!Q158</f>
        <v>minwoo.suh@LinaKorea.com;KR_TreasuryTeam@LinaKorea.com</v>
      </c>
      <c r="AA161" s="278" t="str">
        <f>작성용!AJ158</f>
        <v>-</v>
      </c>
      <c r="AB161" s="278">
        <f>작성용!AB158</f>
        <v>8</v>
      </c>
    </row>
    <row r="162" spans="1:28" s="12" customFormat="1" ht="16.5" customHeight="1" x14ac:dyDescent="0.3">
      <c r="A162" s="54">
        <f>작성용!AL159</f>
        <v>158</v>
      </c>
      <c r="B162" s="277" t="str">
        <f>작성용!AI159</f>
        <v>-</v>
      </c>
      <c r="C162" s="278" t="str">
        <f>작성용!AK159</f>
        <v>개별종목</v>
      </c>
      <c r="D162" s="279">
        <f>작성용!T159</f>
        <v>45527</v>
      </c>
      <c r="E162" s="280" t="str">
        <f>작성용!B159</f>
        <v>라이나생명</v>
      </c>
      <c r="F162" s="280" t="str">
        <f>작성용!C159</f>
        <v>재평가</v>
      </c>
      <c r="G162" s="280" t="str">
        <f>작성용!D159</f>
        <v>Hancock Capital Partners VI, L.P.</v>
      </c>
      <c r="H162" s="281" t="str">
        <f>작성용!E159</f>
        <v>KBP2019120032</v>
      </c>
      <c r="I162" s="280" t="str">
        <f>작성용!F159</f>
        <v>B01</v>
      </c>
      <c r="J162" s="280">
        <f>작성용!G159</f>
        <v>0</v>
      </c>
      <c r="K162" s="280" t="str">
        <f>작성용!H159</f>
        <v>-</v>
      </c>
      <c r="L162" s="280" t="str">
        <f>작성용!N159</f>
        <v xml:space="preserve">분기 </v>
      </c>
      <c r="M162" s="279" t="str">
        <f>작성용!U159</f>
        <v>2024.09.30</v>
      </c>
      <c r="N162" s="284">
        <f>작성용!V159</f>
        <v>45567</v>
      </c>
      <c r="O162" s="284">
        <f>작성용!W159</f>
        <v>45575</v>
      </c>
      <c r="P162" s="279" t="str">
        <f>작성용!X159</f>
        <v>-</v>
      </c>
      <c r="Q162" s="280" t="str">
        <f>작성용!AD159</f>
        <v>최수민</v>
      </c>
      <c r="R162" s="282">
        <f>작성용!AE159</f>
        <v>0.4</v>
      </c>
      <c r="S162" s="280" t="str">
        <f>작성용!AF159</f>
        <v>최수민</v>
      </c>
      <c r="T162" s="283" t="str">
        <f>작성용!AG159</f>
        <v>김예림</v>
      </c>
      <c r="U162" s="283" t="str">
        <f>작성용!AH159</f>
        <v>김예림</v>
      </c>
      <c r="V162" s="278">
        <f>작성용!AA159</f>
        <v>202409</v>
      </c>
      <c r="W162" s="280" t="str">
        <f>작성용!AC159</f>
        <v>[Y]금융기관</v>
      </c>
      <c r="X162" s="280" t="str">
        <f>작성용!O159</f>
        <v>서민우과장</v>
      </c>
      <c r="Y162" s="280" t="str">
        <f>작성용!P159</f>
        <v>02-3781-1206, 010-4701-2493</v>
      </c>
      <c r="Z162" s="280" t="str">
        <f>작성용!Q159</f>
        <v>minwoo.suh@LinaKorea.com;KR_TreasuryTeam@LinaKorea.com</v>
      </c>
      <c r="AA162" s="278" t="str">
        <f>작성용!AJ159</f>
        <v>-</v>
      </c>
      <c r="AB162" s="278">
        <f>작성용!AB159</f>
        <v>8</v>
      </c>
    </row>
    <row r="163" spans="1:28" s="12" customFormat="1" ht="16.5" customHeight="1" x14ac:dyDescent="0.3">
      <c r="A163" s="54">
        <f>작성용!AL160</f>
        <v>159</v>
      </c>
      <c r="B163" s="277" t="str">
        <f>작성용!AI160</f>
        <v>-</v>
      </c>
      <c r="C163" s="278" t="str">
        <f>작성용!AK160</f>
        <v>개별종목</v>
      </c>
      <c r="D163" s="279">
        <f>작성용!T160</f>
        <v>45527</v>
      </c>
      <c r="E163" s="280" t="str">
        <f>작성용!B160</f>
        <v>라이나생명</v>
      </c>
      <c r="F163" s="280" t="str">
        <f>작성용!C160</f>
        <v>재평가</v>
      </c>
      <c r="G163" s="280" t="str">
        <f>작성용!D160</f>
        <v>HPS Offshore Mezzanine Partners 2019, L.P.</v>
      </c>
      <c r="H163" s="281" t="str">
        <f>작성용!E160</f>
        <v>KBP2020120018</v>
      </c>
      <c r="I163" s="280" t="str">
        <f>작성용!F160</f>
        <v>B01</v>
      </c>
      <c r="J163" s="280">
        <f>작성용!G160</f>
        <v>0</v>
      </c>
      <c r="K163" s="280" t="str">
        <f>작성용!H160</f>
        <v>-</v>
      </c>
      <c r="L163" s="280" t="str">
        <f>작성용!N160</f>
        <v xml:space="preserve">분기 </v>
      </c>
      <c r="M163" s="279" t="str">
        <f>작성용!U160</f>
        <v>2024.09.30</v>
      </c>
      <c r="N163" s="284">
        <f>작성용!V160</f>
        <v>45567</v>
      </c>
      <c r="O163" s="284">
        <f>작성용!W160</f>
        <v>45575</v>
      </c>
      <c r="P163" s="279" t="str">
        <f>작성용!X160</f>
        <v>-</v>
      </c>
      <c r="Q163" s="280" t="str">
        <f>작성용!AD160</f>
        <v>강성은</v>
      </c>
      <c r="R163" s="282">
        <f>작성용!AE160</f>
        <v>0.4</v>
      </c>
      <c r="S163" s="280" t="str">
        <f>작성용!AF160</f>
        <v>강성은</v>
      </c>
      <c r="T163" s="283" t="str">
        <f>작성용!AG160</f>
        <v>김예림</v>
      </c>
      <c r="U163" s="283" t="str">
        <f>작성용!AH160</f>
        <v>김예림</v>
      </c>
      <c r="V163" s="278">
        <f>작성용!AA160</f>
        <v>202409</v>
      </c>
      <c r="W163" s="280" t="str">
        <f>작성용!AC160</f>
        <v>[Y]금융기관</v>
      </c>
      <c r="X163" s="280" t="str">
        <f>작성용!O160</f>
        <v>서민우과장</v>
      </c>
      <c r="Y163" s="280" t="str">
        <f>작성용!P160</f>
        <v>02-3781-1206, 010-4701-2493</v>
      </c>
      <c r="Z163" s="280" t="str">
        <f>작성용!Q160</f>
        <v>minwoo.suh@LinaKorea.com;KR_TreasuryTeam@LinaKorea.com</v>
      </c>
      <c r="AA163" s="278" t="str">
        <f>작성용!AJ160</f>
        <v>-</v>
      </c>
      <c r="AB163" s="278">
        <f>작성용!AB160</f>
        <v>8</v>
      </c>
    </row>
    <row r="164" spans="1:28" s="12" customFormat="1" ht="16.5" customHeight="1" x14ac:dyDescent="0.3">
      <c r="A164" s="54">
        <f>작성용!AL161</f>
        <v>160</v>
      </c>
      <c r="B164" s="277" t="str">
        <f>작성용!AI161</f>
        <v>-</v>
      </c>
      <c r="C164" s="278" t="str">
        <f>작성용!AK161</f>
        <v>개별종목</v>
      </c>
      <c r="D164" s="279">
        <f>작성용!T161</f>
        <v>45527</v>
      </c>
      <c r="E164" s="280" t="str">
        <f>작성용!B161</f>
        <v>라이나생명</v>
      </c>
      <c r="F164" s="280" t="str">
        <f>작성용!C161</f>
        <v>재평가</v>
      </c>
      <c r="G164" s="280" t="str">
        <f>작성용!D161</f>
        <v>ICG Strategic Equity Fund III (Offshore) LP</v>
      </c>
      <c r="H164" s="281" t="str">
        <f>작성용!E161</f>
        <v>KBP2020120019</v>
      </c>
      <c r="I164" s="280" t="str">
        <f>작성용!F161</f>
        <v>B01</v>
      </c>
      <c r="J164" s="280">
        <f>작성용!G161</f>
        <v>0</v>
      </c>
      <c r="K164" s="280" t="str">
        <f>작성용!H161</f>
        <v>-</v>
      </c>
      <c r="L164" s="280" t="str">
        <f>작성용!N161</f>
        <v xml:space="preserve">분기 </v>
      </c>
      <c r="M164" s="279" t="str">
        <f>작성용!U161</f>
        <v>2024.09.30</v>
      </c>
      <c r="N164" s="284">
        <f>작성용!V161</f>
        <v>45567</v>
      </c>
      <c r="O164" s="284">
        <f>작성용!W161</f>
        <v>45575</v>
      </c>
      <c r="P164" s="279" t="str">
        <f>작성용!X161</f>
        <v>-</v>
      </c>
      <c r="Q164" s="280" t="str">
        <f>작성용!AD161</f>
        <v>백형진</v>
      </c>
      <c r="R164" s="282">
        <f>작성용!AE161</f>
        <v>0.4</v>
      </c>
      <c r="S164" s="280" t="str">
        <f>작성용!AF161</f>
        <v>백형진</v>
      </c>
      <c r="T164" s="283" t="str">
        <f>작성용!AG161</f>
        <v>김예림</v>
      </c>
      <c r="U164" s="283" t="str">
        <f>작성용!AH161</f>
        <v>김예림</v>
      </c>
      <c r="V164" s="278">
        <f>작성용!AA161</f>
        <v>202409</v>
      </c>
      <c r="W164" s="280" t="str">
        <f>작성용!AC161</f>
        <v>[Y]금융기관</v>
      </c>
      <c r="X164" s="280" t="str">
        <f>작성용!O161</f>
        <v>서민우과장</v>
      </c>
      <c r="Y164" s="280" t="str">
        <f>작성용!P161</f>
        <v>02-3781-1206, 010-4701-2493</v>
      </c>
      <c r="Z164" s="280" t="str">
        <f>작성용!Q161</f>
        <v>minwoo.suh@LinaKorea.com;KR_TreasuryTeam@LinaKorea.com</v>
      </c>
      <c r="AA164" s="278" t="str">
        <f>작성용!AJ161</f>
        <v>-</v>
      </c>
      <c r="AB164" s="278">
        <f>작성용!AB161</f>
        <v>8</v>
      </c>
    </row>
    <row r="165" spans="1:28" s="12" customFormat="1" ht="16.5" customHeight="1" x14ac:dyDescent="0.3">
      <c r="A165" s="54">
        <f>작성용!AL162</f>
        <v>161</v>
      </c>
      <c r="B165" s="277" t="str">
        <f>작성용!AI162</f>
        <v>-</v>
      </c>
      <c r="C165" s="278" t="str">
        <f>작성용!AK162</f>
        <v>개별종목</v>
      </c>
      <c r="D165" s="279">
        <f>작성용!T162</f>
        <v>45527</v>
      </c>
      <c r="E165" s="280" t="str">
        <f>작성용!B162</f>
        <v>라이나생명</v>
      </c>
      <c r="F165" s="280" t="str">
        <f>작성용!C162</f>
        <v>재평가</v>
      </c>
      <c r="G165" s="280" t="str">
        <f>작성용!D162</f>
        <v>KKR EUROPEAN FUND V (EUR) SCSP</v>
      </c>
      <c r="H165" s="281" t="str">
        <f>작성용!E162</f>
        <v>KBP2020120022</v>
      </c>
      <c r="I165" s="280" t="str">
        <f>작성용!F162</f>
        <v>B01</v>
      </c>
      <c r="J165" s="280">
        <f>작성용!G162</f>
        <v>0</v>
      </c>
      <c r="K165" s="280" t="str">
        <f>작성용!H162</f>
        <v>-</v>
      </c>
      <c r="L165" s="280" t="str">
        <f>작성용!N162</f>
        <v xml:space="preserve">분기 </v>
      </c>
      <c r="M165" s="279" t="str">
        <f>작성용!U162</f>
        <v>2024.09.30</v>
      </c>
      <c r="N165" s="284">
        <f>작성용!V162</f>
        <v>45567</v>
      </c>
      <c r="O165" s="284">
        <f>작성용!W162</f>
        <v>45575</v>
      </c>
      <c r="P165" s="279" t="str">
        <f>작성용!X162</f>
        <v>-</v>
      </c>
      <c r="Q165" s="280" t="str">
        <f>작성용!AD162</f>
        <v>윤광일</v>
      </c>
      <c r="R165" s="282">
        <f>작성용!AE162</f>
        <v>0.4</v>
      </c>
      <c r="S165" s="280" t="str">
        <f>작성용!AF162</f>
        <v>윤광일</v>
      </c>
      <c r="T165" s="283" t="str">
        <f>작성용!AG162</f>
        <v>김예림</v>
      </c>
      <c r="U165" s="283" t="str">
        <f>작성용!AH162</f>
        <v>김예림</v>
      </c>
      <c r="V165" s="278">
        <f>작성용!AA162</f>
        <v>202409</v>
      </c>
      <c r="W165" s="280" t="str">
        <f>작성용!AC162</f>
        <v>[Y]금융기관</v>
      </c>
      <c r="X165" s="280" t="str">
        <f>작성용!O162</f>
        <v>서민우과장</v>
      </c>
      <c r="Y165" s="280" t="str">
        <f>작성용!P162</f>
        <v>02-3781-1206, 010-4701-2493</v>
      </c>
      <c r="Z165" s="280" t="str">
        <f>작성용!Q162</f>
        <v>minwoo.suh@LinaKorea.com;KR_TreasuryTeam@LinaKorea.com</v>
      </c>
      <c r="AA165" s="278" t="str">
        <f>작성용!AJ162</f>
        <v>-</v>
      </c>
      <c r="AB165" s="278">
        <f>작성용!AB162</f>
        <v>8</v>
      </c>
    </row>
    <row r="166" spans="1:28" s="12" customFormat="1" ht="16.5" customHeight="1" x14ac:dyDescent="0.3">
      <c r="A166" s="54">
        <f>작성용!AL163</f>
        <v>162</v>
      </c>
      <c r="B166" s="277" t="str">
        <f>작성용!AI163</f>
        <v>-</v>
      </c>
      <c r="C166" s="278" t="str">
        <f>작성용!AK163</f>
        <v>개별종목</v>
      </c>
      <c r="D166" s="279">
        <f>작성용!T163</f>
        <v>45527</v>
      </c>
      <c r="E166" s="280" t="str">
        <f>작성용!B163</f>
        <v>라이나생명</v>
      </c>
      <c r="F166" s="280" t="str">
        <f>작성용!C163</f>
        <v>재평가</v>
      </c>
      <c r="G166" s="280" t="str">
        <f>작성용!D163</f>
        <v>OAK HILL CAPITAL PARTNERS V</v>
      </c>
      <c r="H166" s="281" t="str">
        <f>작성용!E163</f>
        <v>KBP2021030036</v>
      </c>
      <c r="I166" s="280" t="str">
        <f>작성용!F163</f>
        <v>B01</v>
      </c>
      <c r="J166" s="280">
        <f>작성용!G163</f>
        <v>0</v>
      </c>
      <c r="K166" s="280" t="str">
        <f>작성용!H163</f>
        <v>-</v>
      </c>
      <c r="L166" s="280" t="str">
        <f>작성용!N163</f>
        <v xml:space="preserve">분기 </v>
      </c>
      <c r="M166" s="279" t="str">
        <f>작성용!U163</f>
        <v>2024.09.30</v>
      </c>
      <c r="N166" s="284">
        <f>작성용!V163</f>
        <v>45567</v>
      </c>
      <c r="O166" s="284">
        <f>작성용!W163</f>
        <v>45575</v>
      </c>
      <c r="P166" s="279" t="str">
        <f>작성용!X163</f>
        <v>-</v>
      </c>
      <c r="Q166" s="280" t="str">
        <f>작성용!AD163</f>
        <v>유재호</v>
      </c>
      <c r="R166" s="282">
        <f>작성용!AE163</f>
        <v>0.4</v>
      </c>
      <c r="S166" s="280" t="str">
        <f>작성용!AF163</f>
        <v>유재호</v>
      </c>
      <c r="T166" s="283" t="str">
        <f>작성용!AG163</f>
        <v>김예림</v>
      </c>
      <c r="U166" s="283" t="str">
        <f>작성용!AH163</f>
        <v>김예림</v>
      </c>
      <c r="V166" s="278">
        <f>작성용!AA163</f>
        <v>202409</v>
      </c>
      <c r="W166" s="280" t="str">
        <f>작성용!AC163</f>
        <v>[Y]금융기관</v>
      </c>
      <c r="X166" s="280" t="str">
        <f>작성용!O163</f>
        <v>서민우과장</v>
      </c>
      <c r="Y166" s="280" t="str">
        <f>작성용!P163</f>
        <v>02-3781-1206, 010-4701-2493</v>
      </c>
      <c r="Z166" s="280" t="str">
        <f>작성용!Q163</f>
        <v>minwoo.suh@LinaKorea.com;KR_TreasuryTeam@LinaKorea.com</v>
      </c>
      <c r="AA166" s="278" t="str">
        <f>작성용!AJ163</f>
        <v>-</v>
      </c>
      <c r="AB166" s="278">
        <f>작성용!AB163</f>
        <v>8</v>
      </c>
    </row>
    <row r="167" spans="1:28" s="12" customFormat="1" ht="16.5" customHeight="1" x14ac:dyDescent="0.3">
      <c r="A167" s="54">
        <f>작성용!AL164</f>
        <v>163</v>
      </c>
      <c r="B167" s="277" t="str">
        <f>작성용!AI164</f>
        <v>-</v>
      </c>
      <c r="C167" s="278" t="str">
        <f>작성용!AK164</f>
        <v>개별종목</v>
      </c>
      <c r="D167" s="279">
        <f>작성용!T164</f>
        <v>45527</v>
      </c>
      <c r="E167" s="280" t="str">
        <f>작성용!B164</f>
        <v>라이나생명</v>
      </c>
      <c r="F167" s="280" t="str">
        <f>작성용!C164</f>
        <v>재평가</v>
      </c>
      <c r="G167" s="280" t="str">
        <f>작성용!D164</f>
        <v>Oaktree Special Situations Fund II (Feeder), L.P.</v>
      </c>
      <c r="H167" s="281" t="str">
        <f>작성용!E164</f>
        <v>KBP2020120017</v>
      </c>
      <c r="I167" s="280" t="str">
        <f>작성용!F164</f>
        <v>B01</v>
      </c>
      <c r="J167" s="280">
        <f>작성용!G164</f>
        <v>0</v>
      </c>
      <c r="K167" s="280" t="str">
        <f>작성용!H164</f>
        <v>-</v>
      </c>
      <c r="L167" s="280" t="str">
        <f>작성용!N164</f>
        <v xml:space="preserve">분기 </v>
      </c>
      <c r="M167" s="279" t="str">
        <f>작성용!U164</f>
        <v>2024.09.30</v>
      </c>
      <c r="N167" s="284">
        <f>작성용!V164</f>
        <v>45567</v>
      </c>
      <c r="O167" s="284">
        <f>작성용!W164</f>
        <v>45575</v>
      </c>
      <c r="P167" s="279" t="str">
        <f>작성용!X164</f>
        <v>-</v>
      </c>
      <c r="Q167" s="280" t="str">
        <f>작성용!AD164</f>
        <v>서경덕</v>
      </c>
      <c r="R167" s="282">
        <f>작성용!AE164</f>
        <v>0.4</v>
      </c>
      <c r="S167" s="280" t="str">
        <f>작성용!AF164</f>
        <v>서경덕</v>
      </c>
      <c r="T167" s="283" t="str">
        <f>작성용!AG164</f>
        <v>김예림</v>
      </c>
      <c r="U167" s="283" t="str">
        <f>작성용!AH164</f>
        <v>김예림</v>
      </c>
      <c r="V167" s="278">
        <f>작성용!AA164</f>
        <v>202409</v>
      </c>
      <c r="W167" s="280" t="str">
        <f>작성용!AC164</f>
        <v>[Y]금융기관</v>
      </c>
      <c r="X167" s="280" t="str">
        <f>작성용!O164</f>
        <v>서민우과장</v>
      </c>
      <c r="Y167" s="280" t="str">
        <f>작성용!P164</f>
        <v>02-3781-1206, 010-4701-2493</v>
      </c>
      <c r="Z167" s="280" t="str">
        <f>작성용!Q164</f>
        <v>minwoo.suh@LinaKorea.com;KR_TreasuryTeam@LinaKorea.com</v>
      </c>
      <c r="AA167" s="278" t="str">
        <f>작성용!AJ164</f>
        <v>-</v>
      </c>
      <c r="AB167" s="278">
        <f>작성용!AB164</f>
        <v>8</v>
      </c>
    </row>
    <row r="168" spans="1:28" s="12" customFormat="1" ht="16.5" customHeight="1" x14ac:dyDescent="0.3">
      <c r="A168" s="54">
        <f>작성용!AL165</f>
        <v>164</v>
      </c>
      <c r="B168" s="277" t="str">
        <f>작성용!AI165</f>
        <v>-</v>
      </c>
      <c r="C168" s="278" t="str">
        <f>작성용!AK165</f>
        <v>개별종목</v>
      </c>
      <c r="D168" s="279">
        <f>작성용!T165</f>
        <v>45527</v>
      </c>
      <c r="E168" s="280" t="str">
        <f>작성용!B165</f>
        <v>라이나생명</v>
      </c>
      <c r="F168" s="280" t="str">
        <f>작성용!C165</f>
        <v>재평가</v>
      </c>
      <c r="G168" s="280" t="str">
        <f>작성용!D165</f>
        <v>Pantheon Access (Luxembourg), SLP SICAV SIF</v>
      </c>
      <c r="H168" s="281" t="str">
        <f>작성용!E165</f>
        <v>KBP2019120028</v>
      </c>
      <c r="I168" s="280" t="str">
        <f>작성용!F165</f>
        <v>B01</v>
      </c>
      <c r="J168" s="280">
        <f>작성용!G165</f>
        <v>0</v>
      </c>
      <c r="K168" s="280" t="str">
        <f>작성용!H165</f>
        <v>-</v>
      </c>
      <c r="L168" s="280" t="str">
        <f>작성용!N165</f>
        <v xml:space="preserve">분기 </v>
      </c>
      <c r="M168" s="279" t="str">
        <f>작성용!U165</f>
        <v>2024.09.30</v>
      </c>
      <c r="N168" s="284">
        <f>작성용!V165</f>
        <v>45567</v>
      </c>
      <c r="O168" s="284">
        <f>작성용!W165</f>
        <v>45575</v>
      </c>
      <c r="P168" s="279" t="str">
        <f>작성용!X165</f>
        <v>-</v>
      </c>
      <c r="Q168" s="280" t="str">
        <f>작성용!AD165</f>
        <v>강성은</v>
      </c>
      <c r="R168" s="282">
        <f>작성용!AE165</f>
        <v>0.4</v>
      </c>
      <c r="S168" s="280" t="str">
        <f>작성용!AF165</f>
        <v>강성은</v>
      </c>
      <c r="T168" s="283" t="str">
        <f>작성용!AG165</f>
        <v>김예림</v>
      </c>
      <c r="U168" s="283" t="str">
        <f>작성용!AH165</f>
        <v>김예림</v>
      </c>
      <c r="V168" s="278">
        <f>작성용!AA165</f>
        <v>202409</v>
      </c>
      <c r="W168" s="280" t="str">
        <f>작성용!AC165</f>
        <v>[Y]금융기관</v>
      </c>
      <c r="X168" s="280" t="str">
        <f>작성용!O165</f>
        <v>서민우과장</v>
      </c>
      <c r="Y168" s="280" t="str">
        <f>작성용!P165</f>
        <v>02-3781-1206, 010-4701-2493</v>
      </c>
      <c r="Z168" s="280" t="str">
        <f>작성용!Q165</f>
        <v>minwoo.suh@LinaKorea.com;KR_TreasuryTeam@LinaKorea.com</v>
      </c>
      <c r="AA168" s="278" t="str">
        <f>작성용!AJ165</f>
        <v>-</v>
      </c>
      <c r="AB168" s="278">
        <f>작성용!AB165</f>
        <v>8</v>
      </c>
    </row>
    <row r="169" spans="1:28" s="12" customFormat="1" ht="16.5" customHeight="1" x14ac:dyDescent="0.3">
      <c r="A169" s="54">
        <f>작성용!AL166</f>
        <v>165</v>
      </c>
      <c r="B169" s="277" t="str">
        <f>작성용!AI166</f>
        <v>-</v>
      </c>
      <c r="C169" s="278" t="str">
        <f>작성용!AK166</f>
        <v>개별종목</v>
      </c>
      <c r="D169" s="279">
        <f>작성용!T166</f>
        <v>45527</v>
      </c>
      <c r="E169" s="280" t="str">
        <f>작성용!B166</f>
        <v>라이나생명</v>
      </c>
      <c r="F169" s="280" t="str">
        <f>작성용!C166</f>
        <v>재평가</v>
      </c>
      <c r="G169" s="280" t="str">
        <f>작성용!D166</f>
        <v>Permira Credit Solutions IV Master Euro SCsp</v>
      </c>
      <c r="H169" s="281" t="str">
        <f>작성용!E166</f>
        <v>KBP2019120035</v>
      </c>
      <c r="I169" s="280" t="str">
        <f>작성용!F166</f>
        <v>B01</v>
      </c>
      <c r="J169" s="280">
        <f>작성용!G166</f>
        <v>0</v>
      </c>
      <c r="K169" s="280" t="str">
        <f>작성용!H166</f>
        <v>-</v>
      </c>
      <c r="L169" s="280" t="str">
        <f>작성용!N166</f>
        <v xml:space="preserve">분기 </v>
      </c>
      <c r="M169" s="279" t="str">
        <f>작성용!U166</f>
        <v>2024.09.30</v>
      </c>
      <c r="N169" s="284">
        <f>작성용!V166</f>
        <v>45567</v>
      </c>
      <c r="O169" s="284">
        <f>작성용!W166</f>
        <v>45575</v>
      </c>
      <c r="P169" s="279" t="str">
        <f>작성용!X166</f>
        <v>-</v>
      </c>
      <c r="Q169" s="280" t="str">
        <f>작성용!AD166</f>
        <v>변혜진</v>
      </c>
      <c r="R169" s="282">
        <f>작성용!AE166</f>
        <v>0.4</v>
      </c>
      <c r="S169" s="280" t="str">
        <f>작성용!AF166</f>
        <v>변혜진</v>
      </c>
      <c r="T169" s="283" t="str">
        <f>작성용!AG166</f>
        <v>김예림</v>
      </c>
      <c r="U169" s="283" t="str">
        <f>작성용!AH166</f>
        <v>김예림</v>
      </c>
      <c r="V169" s="278">
        <f>작성용!AA166</f>
        <v>202409</v>
      </c>
      <c r="W169" s="280" t="str">
        <f>작성용!AC166</f>
        <v>[Y]금융기관</v>
      </c>
      <c r="X169" s="280" t="str">
        <f>작성용!O166</f>
        <v>서민우과장</v>
      </c>
      <c r="Y169" s="280" t="str">
        <f>작성용!P166</f>
        <v>02-3781-1206, 010-4701-2493</v>
      </c>
      <c r="Z169" s="280" t="str">
        <f>작성용!Q166</f>
        <v>minwoo.suh@LinaKorea.com;KR_TreasuryTeam@LinaKorea.com</v>
      </c>
      <c r="AA169" s="278" t="str">
        <f>작성용!AJ166</f>
        <v>-</v>
      </c>
      <c r="AB169" s="278">
        <f>작성용!AB166</f>
        <v>8</v>
      </c>
    </row>
    <row r="170" spans="1:28" s="12" customFormat="1" ht="16.5" customHeight="1" x14ac:dyDescent="0.3">
      <c r="A170" s="54">
        <f>작성용!AL167</f>
        <v>166</v>
      </c>
      <c r="B170" s="277" t="str">
        <f>작성용!AI167</f>
        <v>-</v>
      </c>
      <c r="C170" s="278" t="str">
        <f>작성용!AK167</f>
        <v>개별종목</v>
      </c>
      <c r="D170" s="279">
        <f>작성용!T167</f>
        <v>45527</v>
      </c>
      <c r="E170" s="280" t="str">
        <f>작성용!B167</f>
        <v>라이나생명</v>
      </c>
      <c r="F170" s="280" t="str">
        <f>작성용!C167</f>
        <v>재평가</v>
      </c>
      <c r="G170" s="280" t="str">
        <f>작성용!D167</f>
        <v>ICG Senior Debt Partners IV</v>
      </c>
      <c r="H170" s="281" t="str">
        <f>작성용!E167</f>
        <v>KBP2021090018</v>
      </c>
      <c r="I170" s="280" t="str">
        <f>작성용!F167</f>
        <v>B01</v>
      </c>
      <c r="J170" s="280">
        <f>작성용!G167</f>
        <v>0</v>
      </c>
      <c r="K170" s="280" t="str">
        <f>작성용!H167</f>
        <v>-</v>
      </c>
      <c r="L170" s="280" t="str">
        <f>작성용!N167</f>
        <v xml:space="preserve">분기 </v>
      </c>
      <c r="M170" s="279" t="str">
        <f>작성용!U167</f>
        <v>2024.09.30</v>
      </c>
      <c r="N170" s="284">
        <f>작성용!V167</f>
        <v>45567</v>
      </c>
      <c r="O170" s="284">
        <f>작성용!W167</f>
        <v>45575</v>
      </c>
      <c r="P170" s="279" t="str">
        <f>작성용!X167</f>
        <v>-</v>
      </c>
      <c r="Q170" s="280" t="str">
        <f>작성용!AD167</f>
        <v>채동우</v>
      </c>
      <c r="R170" s="282">
        <f>작성용!AE167</f>
        <v>0.4</v>
      </c>
      <c r="S170" s="280" t="str">
        <f>작성용!AF167</f>
        <v>채동우</v>
      </c>
      <c r="T170" s="283" t="str">
        <f>작성용!AG167</f>
        <v>김예림</v>
      </c>
      <c r="U170" s="283" t="str">
        <f>작성용!AH167</f>
        <v>김예림</v>
      </c>
      <c r="V170" s="278">
        <f>작성용!AA167</f>
        <v>202409</v>
      </c>
      <c r="W170" s="280" t="str">
        <f>작성용!AC167</f>
        <v>[Y]금융기관</v>
      </c>
      <c r="X170" s="280" t="str">
        <f>작성용!O167</f>
        <v>서민우과장</v>
      </c>
      <c r="Y170" s="280" t="str">
        <f>작성용!P167</f>
        <v>02-3781-1206, 010-4701-2493</v>
      </c>
      <c r="Z170" s="280" t="str">
        <f>작성용!Q167</f>
        <v>minwoo.suh@LinaKorea.com;KR_TreasuryTeam@LinaKorea.com</v>
      </c>
      <c r="AA170" s="278" t="str">
        <f>작성용!AJ167</f>
        <v>-</v>
      </c>
      <c r="AB170" s="278">
        <f>작성용!AB167</f>
        <v>8</v>
      </c>
    </row>
    <row r="171" spans="1:28" s="12" customFormat="1" ht="16.5" customHeight="1" x14ac:dyDescent="0.3">
      <c r="A171" s="54">
        <f>작성용!AL168</f>
        <v>167</v>
      </c>
      <c r="B171" s="277" t="str">
        <f>작성용!AI168</f>
        <v>-</v>
      </c>
      <c r="C171" s="278" t="str">
        <f>작성용!AK168</f>
        <v>개별종목</v>
      </c>
      <c r="D171" s="279">
        <f>작성용!T168</f>
        <v>45527</v>
      </c>
      <c r="E171" s="280" t="str">
        <f>작성용!B168</f>
        <v>라이나생명</v>
      </c>
      <c r="F171" s="280" t="str">
        <f>작성용!C168</f>
        <v>재평가</v>
      </c>
      <c r="G171" s="280" t="str">
        <f>작성용!D168</f>
        <v>TPG Growth V</v>
      </c>
      <c r="H171" s="281" t="str">
        <f>작성용!E168</f>
        <v>KBP2021120130</v>
      </c>
      <c r="I171" s="280" t="str">
        <f>작성용!F168</f>
        <v>B01</v>
      </c>
      <c r="J171" s="280">
        <f>작성용!G168</f>
        <v>0</v>
      </c>
      <c r="K171" s="280" t="str">
        <f>작성용!H168</f>
        <v>-</v>
      </c>
      <c r="L171" s="280" t="str">
        <f>작성용!N168</f>
        <v xml:space="preserve">분기 </v>
      </c>
      <c r="M171" s="279" t="str">
        <f>작성용!U168</f>
        <v>2024.09.30</v>
      </c>
      <c r="N171" s="284">
        <f>작성용!V168</f>
        <v>45567</v>
      </c>
      <c r="O171" s="284">
        <f>작성용!W168</f>
        <v>45575</v>
      </c>
      <c r="P171" s="279" t="str">
        <f>작성용!X168</f>
        <v>-</v>
      </c>
      <c r="Q171" s="280" t="str">
        <f>작성용!AD168</f>
        <v>유재호</v>
      </c>
      <c r="R171" s="282">
        <f>작성용!AE168</f>
        <v>0.4</v>
      </c>
      <c r="S171" s="280" t="str">
        <f>작성용!AF168</f>
        <v>유재호</v>
      </c>
      <c r="T171" s="283" t="str">
        <f>작성용!AG168</f>
        <v>김예림</v>
      </c>
      <c r="U171" s="283" t="str">
        <f>작성용!AH168</f>
        <v>김예림</v>
      </c>
      <c r="V171" s="278">
        <f>작성용!AA168</f>
        <v>202409</v>
      </c>
      <c r="W171" s="280" t="str">
        <f>작성용!AC168</f>
        <v>[Y]금융기관</v>
      </c>
      <c r="X171" s="280" t="str">
        <f>작성용!O168</f>
        <v>서민우과장</v>
      </c>
      <c r="Y171" s="280" t="str">
        <f>작성용!P168</f>
        <v>02-3781-1206, 010-4701-2493</v>
      </c>
      <c r="Z171" s="280" t="str">
        <f>작성용!Q168</f>
        <v>minwoo.suh@LinaKorea.com;KR_TreasuryTeam@LinaKorea.com</v>
      </c>
      <c r="AA171" s="278" t="str">
        <f>작성용!AJ168</f>
        <v>-</v>
      </c>
      <c r="AB171" s="278">
        <f>작성용!AB168</f>
        <v>8</v>
      </c>
    </row>
    <row r="172" spans="1:28" s="12" customFormat="1" ht="16.5" customHeight="1" x14ac:dyDescent="0.3">
      <c r="A172" s="54">
        <f>작성용!AL169</f>
        <v>168</v>
      </c>
      <c r="B172" s="277" t="str">
        <f>작성용!AI169</f>
        <v>-</v>
      </c>
      <c r="C172" s="278" t="str">
        <f>작성용!AK169</f>
        <v>개별종목</v>
      </c>
      <c r="D172" s="279">
        <f>작성용!T169</f>
        <v>45527</v>
      </c>
      <c r="E172" s="280" t="str">
        <f>작성용!B169</f>
        <v>라이나생명</v>
      </c>
      <c r="F172" s="280" t="str">
        <f>작성용!C169</f>
        <v>재평가</v>
      </c>
      <c r="G172" s="280" t="str">
        <f>작성용!D169</f>
        <v>Blackstone Capital Opportunities Fund IV LP</v>
      </c>
      <c r="H172" s="281" t="str">
        <f>작성용!E169</f>
        <v>KBP2021120131</v>
      </c>
      <c r="I172" s="280" t="str">
        <f>작성용!F169</f>
        <v>B01</v>
      </c>
      <c r="J172" s="280">
        <f>작성용!G169</f>
        <v>0</v>
      </c>
      <c r="K172" s="280" t="str">
        <f>작성용!H169</f>
        <v>-</v>
      </c>
      <c r="L172" s="280" t="str">
        <f>작성용!N169</f>
        <v xml:space="preserve">분기 </v>
      </c>
      <c r="M172" s="279" t="str">
        <f>작성용!U169</f>
        <v>2024.09.30</v>
      </c>
      <c r="N172" s="284">
        <f>작성용!V169</f>
        <v>45567</v>
      </c>
      <c r="O172" s="284">
        <f>작성용!W169</f>
        <v>45575</v>
      </c>
      <c r="P172" s="279" t="str">
        <f>작성용!X169</f>
        <v>-</v>
      </c>
      <c r="Q172" s="280" t="str">
        <f>작성용!AD169</f>
        <v>최수민</v>
      </c>
      <c r="R172" s="282">
        <f>작성용!AE169</f>
        <v>0.4</v>
      </c>
      <c r="S172" s="280" t="str">
        <f>작성용!AF169</f>
        <v>최수민</v>
      </c>
      <c r="T172" s="283" t="str">
        <f>작성용!AG169</f>
        <v>김예림</v>
      </c>
      <c r="U172" s="283" t="str">
        <f>작성용!AH169</f>
        <v>김예림</v>
      </c>
      <c r="V172" s="278">
        <f>작성용!AA169</f>
        <v>202409</v>
      </c>
      <c r="W172" s="280" t="str">
        <f>작성용!AC169</f>
        <v>[Y]금융기관</v>
      </c>
      <c r="X172" s="280" t="str">
        <f>작성용!O169</f>
        <v>서민우과장</v>
      </c>
      <c r="Y172" s="280" t="str">
        <f>작성용!P169</f>
        <v>02-3781-1206, 010-4701-2493</v>
      </c>
      <c r="Z172" s="280" t="str">
        <f>작성용!Q169</f>
        <v>minwoo.suh@LinaKorea.com;KR_TreasuryTeam@LinaKorea.com</v>
      </c>
      <c r="AA172" s="278" t="str">
        <f>작성용!AJ169</f>
        <v>-</v>
      </c>
      <c r="AB172" s="278">
        <f>작성용!AB169</f>
        <v>8</v>
      </c>
    </row>
    <row r="173" spans="1:28" s="12" customFormat="1" ht="16.5" customHeight="1" x14ac:dyDescent="0.3">
      <c r="A173" s="54">
        <f>작성용!AL170</f>
        <v>169</v>
      </c>
      <c r="B173" s="277" t="str">
        <f>작성용!AI170</f>
        <v>-</v>
      </c>
      <c r="C173" s="278" t="str">
        <f>작성용!AK170</f>
        <v>개별종목</v>
      </c>
      <c r="D173" s="279">
        <f>작성용!T170</f>
        <v>45527</v>
      </c>
      <c r="E173" s="280" t="str">
        <f>작성용!B170</f>
        <v>라이나생명</v>
      </c>
      <c r="F173" s="280" t="str">
        <f>작성용!C170</f>
        <v>재평가</v>
      </c>
      <c r="G173" s="280" t="str">
        <f>작성용!D170</f>
        <v>Genstar Capital Partners X</v>
      </c>
      <c r="H173" s="281" t="str">
        <f>작성용!E170</f>
        <v>KBP2021120287</v>
      </c>
      <c r="I173" s="280" t="str">
        <f>작성용!F170</f>
        <v>B01</v>
      </c>
      <c r="J173" s="280">
        <f>작성용!G170</f>
        <v>0</v>
      </c>
      <c r="K173" s="280" t="str">
        <f>작성용!H170</f>
        <v>-</v>
      </c>
      <c r="L173" s="280" t="str">
        <f>작성용!N170</f>
        <v xml:space="preserve">분기 </v>
      </c>
      <c r="M173" s="279" t="str">
        <f>작성용!U170</f>
        <v>2024.09.30</v>
      </c>
      <c r="N173" s="284">
        <f>작성용!V170</f>
        <v>45567</v>
      </c>
      <c r="O173" s="284">
        <f>작성용!W170</f>
        <v>45575</v>
      </c>
      <c r="P173" s="279" t="str">
        <f>작성용!X170</f>
        <v>-</v>
      </c>
      <c r="Q173" s="280" t="str">
        <f>작성용!AD170</f>
        <v>백형진</v>
      </c>
      <c r="R173" s="282">
        <f>작성용!AE170</f>
        <v>0.4</v>
      </c>
      <c r="S173" s="280" t="str">
        <f>작성용!AF170</f>
        <v>백형진</v>
      </c>
      <c r="T173" s="283" t="str">
        <f>작성용!AG170</f>
        <v>김예림</v>
      </c>
      <c r="U173" s="283" t="str">
        <f>작성용!AH170</f>
        <v>김예림</v>
      </c>
      <c r="V173" s="278">
        <f>작성용!AA170</f>
        <v>202409</v>
      </c>
      <c r="W173" s="280" t="str">
        <f>작성용!AC170</f>
        <v>[Y]금융기관</v>
      </c>
      <c r="X173" s="280" t="str">
        <f>작성용!O170</f>
        <v>서민우과장</v>
      </c>
      <c r="Y173" s="280" t="str">
        <f>작성용!P170</f>
        <v>02-3781-1206, 010-4701-2493</v>
      </c>
      <c r="Z173" s="280" t="str">
        <f>작성용!Q170</f>
        <v>minwoo.suh@LinaKorea.com;KR_TreasuryTeam@LinaKorea.com</v>
      </c>
      <c r="AA173" s="278" t="str">
        <f>작성용!AJ170</f>
        <v>-</v>
      </c>
      <c r="AB173" s="278">
        <f>작성용!AB170</f>
        <v>8</v>
      </c>
    </row>
    <row r="174" spans="1:28" s="12" customFormat="1" ht="16.5" customHeight="1" x14ac:dyDescent="0.3">
      <c r="A174" s="54">
        <f>작성용!AL171</f>
        <v>170</v>
      </c>
      <c r="B174" s="277" t="str">
        <f>작성용!AI171</f>
        <v>-</v>
      </c>
      <c r="C174" s="278" t="str">
        <f>작성용!AK171</f>
        <v>개별종목</v>
      </c>
      <c r="D174" s="279">
        <f>작성용!T171</f>
        <v>45527</v>
      </c>
      <c r="E174" s="280" t="str">
        <f>작성용!B171</f>
        <v>라이나생명</v>
      </c>
      <c r="F174" s="280" t="str">
        <f>작성용!C171</f>
        <v>재평가</v>
      </c>
      <c r="G174" s="280" t="str">
        <f>작성용!D171</f>
        <v>Ares PCS II</v>
      </c>
      <c r="H174" s="281" t="str">
        <f>작성용!E171</f>
        <v>KBP2022030052</v>
      </c>
      <c r="I174" s="280" t="str">
        <f>작성용!F171</f>
        <v>B01</v>
      </c>
      <c r="J174" s="280">
        <f>작성용!G171</f>
        <v>0</v>
      </c>
      <c r="K174" s="280" t="str">
        <f>작성용!H171</f>
        <v>-</v>
      </c>
      <c r="L174" s="280" t="str">
        <f>작성용!N171</f>
        <v xml:space="preserve">분기 </v>
      </c>
      <c r="M174" s="279" t="str">
        <f>작성용!U171</f>
        <v>2024.09.30</v>
      </c>
      <c r="N174" s="284">
        <f>작성용!V171</f>
        <v>45567</v>
      </c>
      <c r="O174" s="284">
        <f>작성용!W171</f>
        <v>45575</v>
      </c>
      <c r="P174" s="279" t="str">
        <f>작성용!X171</f>
        <v>-</v>
      </c>
      <c r="Q174" s="280" t="str">
        <f>작성용!AD171</f>
        <v>오수현</v>
      </c>
      <c r="R174" s="282">
        <f>작성용!AE171</f>
        <v>0.4</v>
      </c>
      <c r="S174" s="280" t="str">
        <f>작성용!AF171</f>
        <v>오수현</v>
      </c>
      <c r="T174" s="283" t="str">
        <f>작성용!AG171</f>
        <v>김예림</v>
      </c>
      <c r="U174" s="283" t="str">
        <f>작성용!AH171</f>
        <v>김예림</v>
      </c>
      <c r="V174" s="278">
        <f>작성용!AA171</f>
        <v>202409</v>
      </c>
      <c r="W174" s="280" t="str">
        <f>작성용!AC171</f>
        <v>[Y]금융기관</v>
      </c>
      <c r="X174" s="280" t="str">
        <f>작성용!O171</f>
        <v>서민우과장</v>
      </c>
      <c r="Y174" s="280" t="str">
        <f>작성용!P171</f>
        <v>02-3781-1206, 010-4701-2493</v>
      </c>
      <c r="Z174" s="280" t="str">
        <f>작성용!Q171</f>
        <v>minwoo.suh@LinaKorea.com;KR_TreasuryTeam@LinaKorea.com</v>
      </c>
      <c r="AA174" s="278" t="str">
        <f>작성용!AJ171</f>
        <v>-</v>
      </c>
      <c r="AB174" s="278">
        <f>작성용!AB171</f>
        <v>8</v>
      </c>
    </row>
    <row r="175" spans="1:28" s="12" customFormat="1" ht="16.5" customHeight="1" x14ac:dyDescent="0.3">
      <c r="A175" s="54">
        <f>작성용!AL172</f>
        <v>171</v>
      </c>
      <c r="B175" s="277" t="str">
        <f>작성용!AI172</f>
        <v>-</v>
      </c>
      <c r="C175" s="278" t="str">
        <f>작성용!AK172</f>
        <v>개별종목</v>
      </c>
      <c r="D175" s="279">
        <f>작성용!T172</f>
        <v>45527</v>
      </c>
      <c r="E175" s="280" t="str">
        <f>작성용!B172</f>
        <v>라이나생명</v>
      </c>
      <c r="F175" s="280" t="str">
        <f>작성용!C172</f>
        <v>재평가</v>
      </c>
      <c r="G175" s="280" t="str">
        <f>작성용!D172</f>
        <v>ICG Strategic Equity Fund IV LP</v>
      </c>
      <c r="H175" s="281" t="str">
        <f>작성용!E172</f>
        <v>KBP2022030053</v>
      </c>
      <c r="I175" s="280" t="str">
        <f>작성용!F172</f>
        <v>B01</v>
      </c>
      <c r="J175" s="280">
        <f>작성용!G172</f>
        <v>0</v>
      </c>
      <c r="K175" s="280" t="str">
        <f>작성용!H172</f>
        <v>-</v>
      </c>
      <c r="L175" s="280" t="str">
        <f>작성용!N172</f>
        <v xml:space="preserve">분기 </v>
      </c>
      <c r="M175" s="279" t="str">
        <f>작성용!U172</f>
        <v>2024.09.30</v>
      </c>
      <c r="N175" s="284">
        <f>작성용!V172</f>
        <v>45567</v>
      </c>
      <c r="O175" s="284">
        <f>작성용!W172</f>
        <v>45575</v>
      </c>
      <c r="P175" s="279" t="str">
        <f>작성용!X172</f>
        <v>-</v>
      </c>
      <c r="Q175" s="280" t="str">
        <f>작성용!AD172</f>
        <v>원정우</v>
      </c>
      <c r="R175" s="282">
        <f>작성용!AE172</f>
        <v>0.4</v>
      </c>
      <c r="S175" s="280" t="str">
        <f>작성용!AF172</f>
        <v>원정우</v>
      </c>
      <c r="T175" s="283" t="str">
        <f>작성용!AG172</f>
        <v>김예림</v>
      </c>
      <c r="U175" s="283" t="str">
        <f>작성용!AH172</f>
        <v>김예림</v>
      </c>
      <c r="V175" s="278">
        <f>작성용!AA172</f>
        <v>202409</v>
      </c>
      <c r="W175" s="280" t="str">
        <f>작성용!AC172</f>
        <v>[Y]금융기관</v>
      </c>
      <c r="X175" s="280" t="str">
        <f>작성용!O172</f>
        <v>서민우과장</v>
      </c>
      <c r="Y175" s="280" t="str">
        <f>작성용!P172</f>
        <v>02-3781-1206, 010-4701-2493</v>
      </c>
      <c r="Z175" s="280" t="str">
        <f>작성용!Q172</f>
        <v>minwoo.suh@LinaKorea.com;KR_TreasuryTeam@LinaKorea.com</v>
      </c>
      <c r="AA175" s="278" t="str">
        <f>작성용!AJ172</f>
        <v>-</v>
      </c>
      <c r="AB175" s="278">
        <f>작성용!AB172</f>
        <v>8</v>
      </c>
    </row>
    <row r="176" spans="1:28" s="12" customFormat="1" ht="16.5" customHeight="1" x14ac:dyDescent="0.3">
      <c r="A176" s="54">
        <f>작성용!AL173</f>
        <v>172</v>
      </c>
      <c r="B176" s="277" t="str">
        <f>작성용!AI173</f>
        <v>-</v>
      </c>
      <c r="C176" s="278" t="str">
        <f>작성용!AK173</f>
        <v>개별종목</v>
      </c>
      <c r="D176" s="279">
        <f>작성용!T173</f>
        <v>45527</v>
      </c>
      <c r="E176" s="280" t="str">
        <f>작성용!B173</f>
        <v>라이나생명</v>
      </c>
      <c r="F176" s="280" t="str">
        <f>작성용!C173</f>
        <v>재평가</v>
      </c>
      <c r="G176" s="280" t="str">
        <f>작성용!D173</f>
        <v>NB Private Debt Fund IV Offshore Feeder (C) LP</v>
      </c>
      <c r="H176" s="281" t="str">
        <f>작성용!E173</f>
        <v>KBP2022120023</v>
      </c>
      <c r="I176" s="280" t="str">
        <f>작성용!F173</f>
        <v>B01</v>
      </c>
      <c r="J176" s="280">
        <f>작성용!G173</f>
        <v>0</v>
      </c>
      <c r="K176" s="280" t="str">
        <f>작성용!H173</f>
        <v>-</v>
      </c>
      <c r="L176" s="280" t="str">
        <f>작성용!N173</f>
        <v xml:space="preserve">분기 </v>
      </c>
      <c r="M176" s="279" t="str">
        <f>작성용!U173</f>
        <v>2024.09.30</v>
      </c>
      <c r="N176" s="284">
        <f>작성용!V173</f>
        <v>45567</v>
      </c>
      <c r="O176" s="284">
        <f>작성용!W173</f>
        <v>45575</v>
      </c>
      <c r="P176" s="279" t="str">
        <f>작성용!X173</f>
        <v>-</v>
      </c>
      <c r="Q176" s="280" t="str">
        <f>작성용!AD173</f>
        <v>강성은</v>
      </c>
      <c r="R176" s="282">
        <f>작성용!AE173</f>
        <v>0.4</v>
      </c>
      <c r="S176" s="280" t="str">
        <f>작성용!AF173</f>
        <v>강성은</v>
      </c>
      <c r="T176" s="283" t="str">
        <f>작성용!AG173</f>
        <v>김예림</v>
      </c>
      <c r="U176" s="283" t="str">
        <f>작성용!AH173</f>
        <v>김예림</v>
      </c>
      <c r="V176" s="278">
        <f>작성용!AA173</f>
        <v>202409</v>
      </c>
      <c r="W176" s="280" t="str">
        <f>작성용!AC173</f>
        <v>[Y]금융기관</v>
      </c>
      <c r="X176" s="280" t="str">
        <f>작성용!O173</f>
        <v>서민우과장</v>
      </c>
      <c r="Y176" s="280" t="str">
        <f>작성용!P173</f>
        <v>02-3781-1206, 010-4701-2493</v>
      </c>
      <c r="Z176" s="280" t="str">
        <f>작성용!Q173</f>
        <v>minwoo.suh@LinaKorea.com;KR_TreasuryTeam@LinaKorea.com</v>
      </c>
      <c r="AA176" s="278" t="str">
        <f>작성용!AJ173</f>
        <v>-</v>
      </c>
      <c r="AB176" s="278">
        <f>작성용!AB173</f>
        <v>8</v>
      </c>
    </row>
    <row r="177" spans="1:28" s="12" customFormat="1" ht="16.5" customHeight="1" x14ac:dyDescent="0.3">
      <c r="A177" s="54">
        <f>작성용!AL174</f>
        <v>173</v>
      </c>
      <c r="B177" s="277" t="str">
        <f>작성용!AI174</f>
        <v>-</v>
      </c>
      <c r="C177" s="278" t="str">
        <f>작성용!AK174</f>
        <v>개별종목</v>
      </c>
      <c r="D177" s="279">
        <f>작성용!T174</f>
        <v>45527</v>
      </c>
      <c r="E177" s="280" t="str">
        <f>작성용!B174</f>
        <v>라이나생명</v>
      </c>
      <c r="F177" s="280" t="str">
        <f>작성용!C174</f>
        <v>재평가</v>
      </c>
      <c r="G177" s="280" t="str">
        <f>작성용!D174</f>
        <v>Summit Partners Growth Equity Fund XI-B, L.P.</v>
      </c>
      <c r="H177" s="281" t="str">
        <f>작성용!E174</f>
        <v>KBP2022120024</v>
      </c>
      <c r="I177" s="280" t="str">
        <f>작성용!F174</f>
        <v>B01</v>
      </c>
      <c r="J177" s="280">
        <f>작성용!G174</f>
        <v>0</v>
      </c>
      <c r="K177" s="280" t="str">
        <f>작성용!H174</f>
        <v>-</v>
      </c>
      <c r="L177" s="280" t="str">
        <f>작성용!N174</f>
        <v xml:space="preserve">분기 </v>
      </c>
      <c r="M177" s="279" t="str">
        <f>작성용!U174</f>
        <v>2024.09.30</v>
      </c>
      <c r="N177" s="284">
        <f>작성용!V174</f>
        <v>45567</v>
      </c>
      <c r="O177" s="284">
        <f>작성용!W174</f>
        <v>45575</v>
      </c>
      <c r="P177" s="279" t="str">
        <f>작성용!X174</f>
        <v>-</v>
      </c>
      <c r="Q177" s="280" t="str">
        <f>작성용!AD174</f>
        <v>변혜진</v>
      </c>
      <c r="R177" s="282">
        <f>작성용!AE174</f>
        <v>0.4</v>
      </c>
      <c r="S177" s="280" t="str">
        <f>작성용!AF174</f>
        <v>변혜진</v>
      </c>
      <c r="T177" s="283" t="str">
        <f>작성용!AG174</f>
        <v>김예림</v>
      </c>
      <c r="U177" s="283" t="str">
        <f>작성용!AH174</f>
        <v>김예림</v>
      </c>
      <c r="V177" s="278">
        <f>작성용!AA174</f>
        <v>202409</v>
      </c>
      <c r="W177" s="280" t="str">
        <f>작성용!AC174</f>
        <v>[Y]금융기관</v>
      </c>
      <c r="X177" s="280" t="str">
        <f>작성용!O174</f>
        <v>서민우과장</v>
      </c>
      <c r="Y177" s="280" t="str">
        <f>작성용!P174</f>
        <v>02-3781-1206, 010-4701-2493</v>
      </c>
      <c r="Z177" s="280" t="str">
        <f>작성용!Q174</f>
        <v>minwoo.suh@LinaKorea.com;KR_TreasuryTeam@LinaKorea.com</v>
      </c>
      <c r="AA177" s="278" t="str">
        <f>작성용!AJ174</f>
        <v>-</v>
      </c>
      <c r="AB177" s="278">
        <f>작성용!AB174</f>
        <v>8</v>
      </c>
    </row>
    <row r="178" spans="1:28" s="12" customFormat="1" ht="16.5" customHeight="1" x14ac:dyDescent="0.3">
      <c r="A178" s="54">
        <f>작성용!AL175</f>
        <v>174</v>
      </c>
      <c r="B178" s="277" t="str">
        <f>작성용!AI175</f>
        <v>-</v>
      </c>
      <c r="C178" s="278" t="str">
        <f>작성용!AK175</f>
        <v>개별종목</v>
      </c>
      <c r="D178" s="279">
        <f>작성용!T175</f>
        <v>45527</v>
      </c>
      <c r="E178" s="280" t="str">
        <f>작성용!B175</f>
        <v>라이나생명</v>
      </c>
      <c r="F178" s="280" t="str">
        <f>작성용!C175</f>
        <v>재평가</v>
      </c>
      <c r="G178" s="280" t="str">
        <f>작성용!D175</f>
        <v>HPS Offshore Strategic Investment Partners V, L.P.</v>
      </c>
      <c r="H178" s="281" t="str">
        <f>작성용!E175</f>
        <v>KBP2023030002</v>
      </c>
      <c r="I178" s="280" t="str">
        <f>작성용!F175</f>
        <v>B01</v>
      </c>
      <c r="J178" s="280">
        <f>작성용!G175</f>
        <v>0</v>
      </c>
      <c r="K178" s="280" t="str">
        <f>작성용!H175</f>
        <v>-</v>
      </c>
      <c r="L178" s="280" t="str">
        <f>작성용!N175</f>
        <v xml:space="preserve">분기 </v>
      </c>
      <c r="M178" s="279" t="str">
        <f>작성용!U175</f>
        <v>2024.09.30</v>
      </c>
      <c r="N178" s="284">
        <f>작성용!V175</f>
        <v>45567</v>
      </c>
      <c r="O178" s="284">
        <f>작성용!W175</f>
        <v>45575</v>
      </c>
      <c r="P178" s="279" t="str">
        <f>작성용!X175</f>
        <v>-</v>
      </c>
      <c r="Q178" s="280" t="str">
        <f>작성용!AD175</f>
        <v>김예림</v>
      </c>
      <c r="R178" s="282">
        <f>작성용!AE175</f>
        <v>0.4</v>
      </c>
      <c r="S178" s="280" t="str">
        <f>작성용!AF175</f>
        <v>김예림</v>
      </c>
      <c r="T178" s="283" t="str">
        <f>작성용!AG175</f>
        <v>김예림</v>
      </c>
      <c r="U178" s="283" t="str">
        <f>작성용!AH175</f>
        <v>김예림</v>
      </c>
      <c r="V178" s="278">
        <f>작성용!AA175</f>
        <v>202409</v>
      </c>
      <c r="W178" s="280" t="str">
        <f>작성용!AC175</f>
        <v>[Y]금융기관</v>
      </c>
      <c r="X178" s="280" t="str">
        <f>작성용!O175</f>
        <v>서민우과장</v>
      </c>
      <c r="Y178" s="280" t="str">
        <f>작성용!P175</f>
        <v>02-3781-1206, 010-4701-2493</v>
      </c>
      <c r="Z178" s="280" t="str">
        <f>작성용!Q175</f>
        <v>minwoo.suh@LinaKorea.com;KR_TreasuryTeam@LinaKorea.com</v>
      </c>
      <c r="AA178" s="278" t="str">
        <f>작성용!AJ175</f>
        <v>-</v>
      </c>
      <c r="AB178" s="278">
        <f>작성용!AB175</f>
        <v>8</v>
      </c>
    </row>
    <row r="179" spans="1:28" s="12" customFormat="1" ht="16.5" customHeight="1" x14ac:dyDescent="0.3">
      <c r="A179" s="54">
        <f>작성용!AL176</f>
        <v>175</v>
      </c>
      <c r="B179" s="277" t="str">
        <f>작성용!AI176</f>
        <v>-</v>
      </c>
      <c r="C179" s="278" t="str">
        <f>작성용!AK176</f>
        <v>개별종목</v>
      </c>
      <c r="D179" s="279">
        <f>작성용!T176</f>
        <v>45527</v>
      </c>
      <c r="E179" s="280" t="str">
        <f>작성용!B176</f>
        <v>라이나생명</v>
      </c>
      <c r="F179" s="280" t="str">
        <f>작성용!C176</f>
        <v>재평가</v>
      </c>
      <c r="G179" s="280" t="str">
        <f>작성용!D176</f>
        <v>WCAS XIV, L.P.</v>
      </c>
      <c r="H179" s="281" t="str">
        <f>작성용!E176</f>
        <v>KBP2023030003</v>
      </c>
      <c r="I179" s="280" t="str">
        <f>작성용!F176</f>
        <v>B01</v>
      </c>
      <c r="J179" s="280">
        <f>작성용!G176</f>
        <v>0</v>
      </c>
      <c r="K179" s="280" t="str">
        <f>작성용!H176</f>
        <v>-</v>
      </c>
      <c r="L179" s="280" t="str">
        <f>작성용!N176</f>
        <v xml:space="preserve">분기 </v>
      </c>
      <c r="M179" s="279" t="str">
        <f>작성용!U176</f>
        <v>2024.09.30</v>
      </c>
      <c r="N179" s="284">
        <f>작성용!V176</f>
        <v>45567</v>
      </c>
      <c r="O179" s="284">
        <f>작성용!W176</f>
        <v>45575</v>
      </c>
      <c r="P179" s="279" t="str">
        <f>작성용!X176</f>
        <v>-</v>
      </c>
      <c r="Q179" s="280" t="str">
        <f>작성용!AD176</f>
        <v>정재형</v>
      </c>
      <c r="R179" s="282">
        <f>작성용!AE176</f>
        <v>0.4</v>
      </c>
      <c r="S179" s="280" t="str">
        <f>작성용!AF176</f>
        <v>정재형</v>
      </c>
      <c r="T179" s="283" t="str">
        <f>작성용!AG176</f>
        <v>김예림</v>
      </c>
      <c r="U179" s="283" t="str">
        <f>작성용!AH176</f>
        <v>김예림</v>
      </c>
      <c r="V179" s="278">
        <f>작성용!AA176</f>
        <v>202409</v>
      </c>
      <c r="W179" s="280" t="str">
        <f>작성용!AC176</f>
        <v>[Y]금융기관</v>
      </c>
      <c r="X179" s="280" t="str">
        <f>작성용!O176</f>
        <v>서민우과장</v>
      </c>
      <c r="Y179" s="280" t="str">
        <f>작성용!P176</f>
        <v>02-3781-1206, 010-4701-2493</v>
      </c>
      <c r="Z179" s="280" t="str">
        <f>작성용!Q176</f>
        <v>minwoo.suh@LinaKorea.com;KR_TreasuryTeam@LinaKorea.com</v>
      </c>
      <c r="AA179" s="278" t="str">
        <f>작성용!AJ176</f>
        <v>-</v>
      </c>
      <c r="AB179" s="278">
        <f>작성용!AB176</f>
        <v>8</v>
      </c>
    </row>
    <row r="180" spans="1:28" s="12" customFormat="1" ht="16.5" customHeight="1" x14ac:dyDescent="0.3">
      <c r="A180" s="54">
        <f>작성용!AL177</f>
        <v>176</v>
      </c>
      <c r="B180" s="277" t="str">
        <f>작성용!AI177</f>
        <v>-</v>
      </c>
      <c r="C180" s="278" t="str">
        <f>작성용!AK177</f>
        <v>개별종목</v>
      </c>
      <c r="D180" s="279">
        <f>작성용!T177</f>
        <v>45527</v>
      </c>
      <c r="E180" s="280" t="str">
        <f>작성용!B177</f>
        <v>라이나생명</v>
      </c>
      <c r="F180" s="280" t="str">
        <f>작성용!C177</f>
        <v>재평가</v>
      </c>
      <c r="G180" s="280" t="str">
        <f>작성용!D177</f>
        <v>Audax Direct Lending Solutions Fund II-B, L.P</v>
      </c>
      <c r="H180" s="281" t="str">
        <f>작성용!E177</f>
        <v>KBP2023090002</v>
      </c>
      <c r="I180" s="280" t="str">
        <f>작성용!F177</f>
        <v>B01</v>
      </c>
      <c r="J180" s="280">
        <f>작성용!G177</f>
        <v>0</v>
      </c>
      <c r="K180" s="280" t="str">
        <f>작성용!H177</f>
        <v>-</v>
      </c>
      <c r="L180" s="280" t="str">
        <f>작성용!N177</f>
        <v xml:space="preserve">분기 </v>
      </c>
      <c r="M180" s="279" t="str">
        <f>작성용!U177</f>
        <v>2024.09.30</v>
      </c>
      <c r="N180" s="284">
        <f>작성용!V177</f>
        <v>45567</v>
      </c>
      <c r="O180" s="284">
        <f>작성용!W177</f>
        <v>45575</v>
      </c>
      <c r="P180" s="279" t="str">
        <f>작성용!X177</f>
        <v>-</v>
      </c>
      <c r="Q180" s="280" t="str">
        <f>작성용!AD177</f>
        <v>정은채</v>
      </c>
      <c r="R180" s="282">
        <f>작성용!AE177</f>
        <v>0.4</v>
      </c>
      <c r="S180" s="280" t="str">
        <f>작성용!AF177</f>
        <v>정은채</v>
      </c>
      <c r="T180" s="283" t="str">
        <f>작성용!AG177</f>
        <v>김예림</v>
      </c>
      <c r="U180" s="283" t="str">
        <f>작성용!AH177</f>
        <v>김예림</v>
      </c>
      <c r="V180" s="278">
        <f>작성용!AA177</f>
        <v>202409</v>
      </c>
      <c r="W180" s="280" t="str">
        <f>작성용!AC177</f>
        <v>[Y]금융기관</v>
      </c>
      <c r="X180" s="280" t="str">
        <f>작성용!O177</f>
        <v>서민우과장</v>
      </c>
      <c r="Y180" s="280" t="str">
        <f>작성용!P177</f>
        <v>02-3781-1206, 010-4701-2493</v>
      </c>
      <c r="Z180" s="280" t="str">
        <f>작성용!Q177</f>
        <v>minwoo.suh@LinaKorea.com;KR_TreasuryTeam@LinaKorea.com</v>
      </c>
      <c r="AA180" s="278" t="str">
        <f>작성용!AJ177</f>
        <v>-</v>
      </c>
      <c r="AB180" s="278">
        <f>작성용!AB177</f>
        <v>8</v>
      </c>
    </row>
    <row r="181" spans="1:28" s="12" customFormat="1" ht="16.5" customHeight="1" x14ac:dyDescent="0.3">
      <c r="A181" s="54">
        <f>작성용!AL178</f>
        <v>177</v>
      </c>
      <c r="B181" s="277" t="str">
        <f>작성용!AI178</f>
        <v>-</v>
      </c>
      <c r="C181" s="278" t="str">
        <f>작성용!AK178</f>
        <v>개별종목</v>
      </c>
      <c r="D181" s="279">
        <f>작성용!T178</f>
        <v>45527</v>
      </c>
      <c r="E181" s="280" t="str">
        <f>작성용!B178</f>
        <v>라이나생명</v>
      </c>
      <c r="F181" s="280" t="str">
        <f>작성용!C178</f>
        <v>재평가</v>
      </c>
      <c r="G181" s="280" t="str">
        <f>작성용!D178</f>
        <v>KB북미Apogem선순위일반사모특별자산자투자신탁제4-2호</v>
      </c>
      <c r="H181" s="281" t="str">
        <f>작성용!E178</f>
        <v>KBP2023090003</v>
      </c>
      <c r="I181" s="280" t="str">
        <f>작성용!F178</f>
        <v>B02</v>
      </c>
      <c r="J181" s="280">
        <f>작성용!G178</f>
        <v>0</v>
      </c>
      <c r="K181" s="280" t="str">
        <f>작성용!H178</f>
        <v>-</v>
      </c>
      <c r="L181" s="280" t="str">
        <f>작성용!N178</f>
        <v xml:space="preserve">분기 </v>
      </c>
      <c r="M181" s="279" t="str">
        <f>작성용!U178</f>
        <v>2024.09.30</v>
      </c>
      <c r="N181" s="284">
        <f>작성용!V178</f>
        <v>45567</v>
      </c>
      <c r="O181" s="284">
        <f>작성용!W178</f>
        <v>45575</v>
      </c>
      <c r="P181" s="279" t="str">
        <f>작성용!X178</f>
        <v>-</v>
      </c>
      <c r="Q181" s="280" t="str">
        <f>작성용!AD178</f>
        <v>대체평가3사업본부</v>
      </c>
      <c r="R181" s="282">
        <f>작성용!AE178</f>
        <v>0</v>
      </c>
      <c r="S181" s="280" t="str">
        <f>작성용!AF178</f>
        <v>대체평가3사업본부</v>
      </c>
      <c r="T181" s="283" t="str">
        <f>작성용!AG178</f>
        <v>김예림</v>
      </c>
      <c r="U181" s="283" t="str">
        <f>작성용!AH178</f>
        <v>김예림</v>
      </c>
      <c r="V181" s="278">
        <f>작성용!AA178</f>
        <v>202409</v>
      </c>
      <c r="W181" s="280" t="str">
        <f>작성용!AC178</f>
        <v>[T]기타보험기관[1본부]</v>
      </c>
      <c r="X181" s="280" t="str">
        <f>작성용!O178</f>
        <v>서민우과장</v>
      </c>
      <c r="Y181" s="280" t="str">
        <f>작성용!P178</f>
        <v>02-3781-1206, 010-4701-2493</v>
      </c>
      <c r="Z181" s="280" t="str">
        <f>작성용!Q178</f>
        <v>minwoo.suh@LinaKorea.com;KR_TreasuryTeam@LinaKorea.com</v>
      </c>
      <c r="AA181" s="278" t="str">
        <f>작성용!AJ178</f>
        <v>-</v>
      </c>
      <c r="AB181" s="278">
        <f>작성용!AB178</f>
        <v>8</v>
      </c>
    </row>
    <row r="182" spans="1:28" s="12" customFormat="1" ht="16.5" customHeight="1" x14ac:dyDescent="0.3">
      <c r="A182" s="54">
        <f>작성용!AL179</f>
        <v>178</v>
      </c>
      <c r="B182" s="277" t="str">
        <f>작성용!AI179</f>
        <v>-</v>
      </c>
      <c r="C182" s="278" t="str">
        <f>작성용!AK179</f>
        <v>개별종목</v>
      </c>
      <c r="D182" s="279">
        <f>작성용!T179</f>
        <v>45527</v>
      </c>
      <c r="E182" s="280" t="str">
        <f>작성용!B179</f>
        <v>라이나생명</v>
      </c>
      <c r="F182" s="280" t="str">
        <f>작성용!C179</f>
        <v>재평가</v>
      </c>
      <c r="G182" s="280" t="str">
        <f>작성용!D179</f>
        <v>Ares US Real Estate Fund IX</v>
      </c>
      <c r="H182" s="281" t="str">
        <f>작성용!E179</f>
        <v>KBP2018120344</v>
      </c>
      <c r="I182" s="280" t="str">
        <f>작성용!F179</f>
        <v>B01</v>
      </c>
      <c r="J182" s="280">
        <f>작성용!G179</f>
        <v>0</v>
      </c>
      <c r="K182" s="280" t="str">
        <f>작성용!H179</f>
        <v>-</v>
      </c>
      <c r="L182" s="280" t="str">
        <f>작성용!N179</f>
        <v xml:space="preserve">분기 </v>
      </c>
      <c r="M182" s="279" t="str">
        <f>작성용!U179</f>
        <v>2024.09.30</v>
      </c>
      <c r="N182" s="284">
        <f>작성용!V179</f>
        <v>45567</v>
      </c>
      <c r="O182" s="284">
        <f>작성용!W179</f>
        <v>45575</v>
      </c>
      <c r="P182" s="279" t="str">
        <f>작성용!X179</f>
        <v>-</v>
      </c>
      <c r="Q182" s="280" t="str">
        <f>작성용!AD179</f>
        <v>김에스더</v>
      </c>
      <c r="R182" s="282">
        <f>작성용!AE179</f>
        <v>0.4</v>
      </c>
      <c r="S182" s="280" t="str">
        <f>작성용!AF179</f>
        <v>김에스더</v>
      </c>
      <c r="T182" s="283" t="str">
        <f>작성용!AG179</f>
        <v>김예림</v>
      </c>
      <c r="U182" s="283" t="str">
        <f>작성용!AH179</f>
        <v>김예림</v>
      </c>
      <c r="V182" s="278">
        <f>작성용!AA179</f>
        <v>202409</v>
      </c>
      <c r="W182" s="280" t="str">
        <f>작성용!AC179</f>
        <v>[Y]금융기관</v>
      </c>
      <c r="X182" s="280" t="str">
        <f>작성용!O179</f>
        <v>서민우과장</v>
      </c>
      <c r="Y182" s="280" t="str">
        <f>작성용!P179</f>
        <v>02-3781-1206, 010-4701-2493</v>
      </c>
      <c r="Z182" s="280" t="str">
        <f>작성용!Q179</f>
        <v>minwoo.suh@LinaKorea.com;KR_TreasuryTeam@LinaKorea.com</v>
      </c>
      <c r="AA182" s="278" t="str">
        <f>작성용!AJ179</f>
        <v>-</v>
      </c>
      <c r="AB182" s="278">
        <f>작성용!AB179</f>
        <v>8</v>
      </c>
    </row>
    <row r="183" spans="1:28" s="12" customFormat="1" ht="16.5" customHeight="1" x14ac:dyDescent="0.3">
      <c r="A183" s="54">
        <f>작성용!AL180</f>
        <v>179</v>
      </c>
      <c r="B183" s="277" t="str">
        <f>작성용!AI180</f>
        <v>-</v>
      </c>
      <c r="C183" s="278" t="str">
        <f>작성용!AK180</f>
        <v>개별종목</v>
      </c>
      <c r="D183" s="279">
        <f>작성용!T180</f>
        <v>45527</v>
      </c>
      <c r="E183" s="280" t="str">
        <f>작성용!B180</f>
        <v>라이나생명</v>
      </c>
      <c r="F183" s="280" t="str">
        <f>작성용!C180</f>
        <v>재평가</v>
      </c>
      <c r="G183" s="280" t="str">
        <f>작성용!D180</f>
        <v>Blackstone Property Partners F.1 L.P.</v>
      </c>
      <c r="H183" s="281" t="str">
        <f>작성용!E180</f>
        <v>KBP2019120030</v>
      </c>
      <c r="I183" s="280" t="str">
        <f>작성용!F180</f>
        <v>B01</v>
      </c>
      <c r="J183" s="280">
        <f>작성용!G180</f>
        <v>0</v>
      </c>
      <c r="K183" s="280" t="str">
        <f>작성용!H180</f>
        <v>-</v>
      </c>
      <c r="L183" s="280" t="str">
        <f>작성용!N180</f>
        <v xml:space="preserve">분기 </v>
      </c>
      <c r="M183" s="279" t="str">
        <f>작성용!U180</f>
        <v>2024.09.30</v>
      </c>
      <c r="N183" s="284">
        <f>작성용!V180</f>
        <v>45567</v>
      </c>
      <c r="O183" s="284">
        <f>작성용!W180</f>
        <v>45575</v>
      </c>
      <c r="P183" s="279" t="str">
        <f>작성용!X180</f>
        <v>-</v>
      </c>
      <c r="Q183" s="280" t="str">
        <f>작성용!AD180</f>
        <v>백형진</v>
      </c>
      <c r="R183" s="282">
        <f>작성용!AE180</f>
        <v>0.4</v>
      </c>
      <c r="S183" s="280" t="str">
        <f>작성용!AF180</f>
        <v>백형진</v>
      </c>
      <c r="T183" s="283" t="str">
        <f>작성용!AG180</f>
        <v>김예림</v>
      </c>
      <c r="U183" s="283" t="str">
        <f>작성용!AH180</f>
        <v>김예림</v>
      </c>
      <c r="V183" s="278">
        <f>작성용!AA180</f>
        <v>202409</v>
      </c>
      <c r="W183" s="280" t="str">
        <f>작성용!AC180</f>
        <v>[Y]금융기관</v>
      </c>
      <c r="X183" s="280" t="str">
        <f>작성용!O180</f>
        <v>서민우과장</v>
      </c>
      <c r="Y183" s="280" t="str">
        <f>작성용!P180</f>
        <v>02-3781-1206, 010-4701-2493</v>
      </c>
      <c r="Z183" s="280" t="str">
        <f>작성용!Q180</f>
        <v>minwoo.suh@LinaKorea.com;KR_TreasuryTeam@LinaKorea.com</v>
      </c>
      <c r="AA183" s="278" t="str">
        <f>작성용!AJ180</f>
        <v>-</v>
      </c>
      <c r="AB183" s="278">
        <f>작성용!AB180</f>
        <v>8</v>
      </c>
    </row>
    <row r="184" spans="1:28" s="12" customFormat="1" ht="16.5" customHeight="1" x14ac:dyDescent="0.3">
      <c r="A184" s="54">
        <f>작성용!AL181</f>
        <v>180</v>
      </c>
      <c r="B184" s="277" t="str">
        <f>작성용!AI181</f>
        <v>-</v>
      </c>
      <c r="C184" s="278" t="str">
        <f>작성용!AK181</f>
        <v>개별종목</v>
      </c>
      <c r="D184" s="279">
        <f>작성용!T181</f>
        <v>45527</v>
      </c>
      <c r="E184" s="280" t="str">
        <f>작성용!B181</f>
        <v>라이나생명</v>
      </c>
      <c r="F184" s="280" t="str">
        <f>작성용!C181</f>
        <v>재평가</v>
      </c>
      <c r="G184" s="280" t="str">
        <f>작성용!D181</f>
        <v>Brookfield Senior Mezzanine Real Estate Finance Fund, L.P.</v>
      </c>
      <c r="H184" s="281" t="str">
        <f>작성용!E181</f>
        <v>KBP2020120020</v>
      </c>
      <c r="I184" s="280" t="str">
        <f>작성용!F181</f>
        <v>B01</v>
      </c>
      <c r="J184" s="280">
        <f>작성용!G181</f>
        <v>0</v>
      </c>
      <c r="K184" s="280" t="str">
        <f>작성용!H181</f>
        <v>-</v>
      </c>
      <c r="L184" s="280" t="str">
        <f>작성용!N181</f>
        <v xml:space="preserve">분기 </v>
      </c>
      <c r="M184" s="279" t="str">
        <f>작성용!U181</f>
        <v>2024.09.30</v>
      </c>
      <c r="N184" s="284">
        <f>작성용!V181</f>
        <v>45567</v>
      </c>
      <c r="O184" s="284">
        <f>작성용!W181</f>
        <v>45575</v>
      </c>
      <c r="P184" s="279" t="str">
        <f>작성용!X181</f>
        <v>-</v>
      </c>
      <c r="Q184" s="280" t="str">
        <f>작성용!AD181</f>
        <v>심태진</v>
      </c>
      <c r="R184" s="282">
        <f>작성용!AE181</f>
        <v>0.4</v>
      </c>
      <c r="S184" s="280" t="str">
        <f>작성용!AF181</f>
        <v>심태진</v>
      </c>
      <c r="T184" s="283" t="str">
        <f>작성용!AG181</f>
        <v>김예림</v>
      </c>
      <c r="U184" s="283" t="str">
        <f>작성용!AH181</f>
        <v>김예림</v>
      </c>
      <c r="V184" s="278">
        <f>작성용!AA181</f>
        <v>202409</v>
      </c>
      <c r="W184" s="280" t="str">
        <f>작성용!AC181</f>
        <v>[Y]금융기관</v>
      </c>
      <c r="X184" s="280" t="str">
        <f>작성용!O181</f>
        <v>서민우과장</v>
      </c>
      <c r="Y184" s="280" t="str">
        <f>작성용!P181</f>
        <v>02-3781-1206, 010-4701-2493</v>
      </c>
      <c r="Z184" s="280" t="str">
        <f>작성용!Q181</f>
        <v>minwoo.suh@LinaKorea.com;KR_TreasuryTeam@LinaKorea.com</v>
      </c>
      <c r="AA184" s="278" t="str">
        <f>작성용!AJ181</f>
        <v>-</v>
      </c>
      <c r="AB184" s="278">
        <f>작성용!AB181</f>
        <v>8</v>
      </c>
    </row>
    <row r="185" spans="1:28" s="12" customFormat="1" ht="16.5" customHeight="1" x14ac:dyDescent="0.3">
      <c r="A185" s="54">
        <f>작성용!AL182</f>
        <v>181</v>
      </c>
      <c r="B185" s="277" t="str">
        <f>작성용!AI182</f>
        <v>-</v>
      </c>
      <c r="C185" s="278" t="str">
        <f>작성용!AK182</f>
        <v>개별종목</v>
      </c>
      <c r="D185" s="279">
        <f>작성용!T182</f>
        <v>45527</v>
      </c>
      <c r="E185" s="280" t="str">
        <f>작성용!B182</f>
        <v>라이나생명</v>
      </c>
      <c r="F185" s="280" t="str">
        <f>작성용!C182</f>
        <v>재평가</v>
      </c>
      <c r="G185" s="280" t="str">
        <f>작성용!D182</f>
        <v>Clarion Lion Properties Fund, LP</v>
      </c>
      <c r="H185" s="281" t="str">
        <f>작성용!E182</f>
        <v>KBP2019120029</v>
      </c>
      <c r="I185" s="280" t="str">
        <f>작성용!F182</f>
        <v>B01</v>
      </c>
      <c r="J185" s="280">
        <f>작성용!G182</f>
        <v>0</v>
      </c>
      <c r="K185" s="280" t="str">
        <f>작성용!H182</f>
        <v>-</v>
      </c>
      <c r="L185" s="280" t="str">
        <f>작성용!N182</f>
        <v xml:space="preserve">분기 </v>
      </c>
      <c r="M185" s="279" t="str">
        <f>작성용!U182</f>
        <v>2024.09.30</v>
      </c>
      <c r="N185" s="284">
        <f>작성용!V182</f>
        <v>45567</v>
      </c>
      <c r="O185" s="284">
        <f>작성용!W182</f>
        <v>45575</v>
      </c>
      <c r="P185" s="279" t="str">
        <f>작성용!X182</f>
        <v>-</v>
      </c>
      <c r="Q185" s="280" t="str">
        <f>작성용!AD182</f>
        <v>서동현</v>
      </c>
      <c r="R185" s="282">
        <f>작성용!AE182</f>
        <v>0.4</v>
      </c>
      <c r="S185" s="280" t="str">
        <f>작성용!AF182</f>
        <v>서동현</v>
      </c>
      <c r="T185" s="283" t="str">
        <f>작성용!AG182</f>
        <v>김예림</v>
      </c>
      <c r="U185" s="283" t="str">
        <f>작성용!AH182</f>
        <v>김예림</v>
      </c>
      <c r="V185" s="278">
        <f>작성용!AA182</f>
        <v>202409</v>
      </c>
      <c r="W185" s="280" t="str">
        <f>작성용!AC182</f>
        <v>[Y]금융기관</v>
      </c>
      <c r="X185" s="280" t="str">
        <f>작성용!O182</f>
        <v>서민우과장</v>
      </c>
      <c r="Y185" s="280" t="str">
        <f>작성용!P182</f>
        <v>02-3781-1206, 010-4701-2493</v>
      </c>
      <c r="Z185" s="280" t="str">
        <f>작성용!Q182</f>
        <v>minwoo.suh@LinaKorea.com;KR_TreasuryTeam@LinaKorea.com</v>
      </c>
      <c r="AA185" s="278" t="str">
        <f>작성용!AJ182</f>
        <v>-</v>
      </c>
      <c r="AB185" s="278">
        <f>작성용!AB182</f>
        <v>8</v>
      </c>
    </row>
    <row r="186" spans="1:28" s="12" customFormat="1" ht="16.5" customHeight="1" x14ac:dyDescent="0.3">
      <c r="A186" s="54">
        <f>작성용!AL183</f>
        <v>182</v>
      </c>
      <c r="B186" s="277" t="str">
        <f>작성용!AI183</f>
        <v>-</v>
      </c>
      <c r="C186" s="278" t="str">
        <f>작성용!AK183</f>
        <v>개별종목</v>
      </c>
      <c r="D186" s="279">
        <f>작성용!T183</f>
        <v>45527</v>
      </c>
      <c r="E186" s="280" t="str">
        <f>작성용!B183</f>
        <v>라이나생명</v>
      </c>
      <c r="F186" s="280" t="str">
        <f>작성용!C183</f>
        <v>재평가</v>
      </c>
      <c r="G186" s="280" t="str">
        <f>작성용!D183</f>
        <v>Walton Street Real Estate Debt Fund II, L.P</v>
      </c>
      <c r="H186" s="281" t="str">
        <f>작성용!E183</f>
        <v>KBP2019120031</v>
      </c>
      <c r="I186" s="280" t="str">
        <f>작성용!F183</f>
        <v>B01</v>
      </c>
      <c r="J186" s="280">
        <f>작성용!G183</f>
        <v>0</v>
      </c>
      <c r="K186" s="280" t="str">
        <f>작성용!H183</f>
        <v>-</v>
      </c>
      <c r="L186" s="280" t="str">
        <f>작성용!N183</f>
        <v xml:space="preserve">분기 </v>
      </c>
      <c r="M186" s="279" t="str">
        <f>작성용!U183</f>
        <v>2024.09.30</v>
      </c>
      <c r="N186" s="284">
        <f>작성용!V183</f>
        <v>45567</v>
      </c>
      <c r="O186" s="284">
        <f>작성용!W183</f>
        <v>45575</v>
      </c>
      <c r="P186" s="279" t="str">
        <f>작성용!X183</f>
        <v>-</v>
      </c>
      <c r="Q186" s="280" t="str">
        <f>작성용!AD183</f>
        <v>김예림</v>
      </c>
      <c r="R186" s="282">
        <f>작성용!AE183</f>
        <v>0.4</v>
      </c>
      <c r="S186" s="280" t="str">
        <f>작성용!AF183</f>
        <v>김예림</v>
      </c>
      <c r="T186" s="283" t="str">
        <f>작성용!AG183</f>
        <v>김예림</v>
      </c>
      <c r="U186" s="283" t="str">
        <f>작성용!AH183</f>
        <v>김예림</v>
      </c>
      <c r="V186" s="278">
        <f>작성용!AA183</f>
        <v>202409</v>
      </c>
      <c r="W186" s="280" t="str">
        <f>작성용!AC183</f>
        <v>[Y]금융기관</v>
      </c>
      <c r="X186" s="280" t="str">
        <f>작성용!O183</f>
        <v>서민우과장</v>
      </c>
      <c r="Y186" s="280" t="str">
        <f>작성용!P183</f>
        <v>02-3781-1206, 010-4701-2493</v>
      </c>
      <c r="Z186" s="280" t="str">
        <f>작성용!Q183</f>
        <v>minwoo.suh@LinaKorea.com;KR_TreasuryTeam@LinaKorea.com</v>
      </c>
      <c r="AA186" s="278" t="str">
        <f>작성용!AJ183</f>
        <v>-</v>
      </c>
      <c r="AB186" s="278">
        <f>작성용!AB183</f>
        <v>8</v>
      </c>
    </row>
    <row r="187" spans="1:28" s="12" customFormat="1" ht="16.5" customHeight="1" x14ac:dyDescent="0.3">
      <c r="A187" s="54">
        <f>작성용!AL184</f>
        <v>183</v>
      </c>
      <c r="B187" s="277" t="str">
        <f>작성용!AI184</f>
        <v>-</v>
      </c>
      <c r="C187" s="278" t="str">
        <f>작성용!AK184</f>
        <v>개별종목</v>
      </c>
      <c r="D187" s="279">
        <f>작성용!T184</f>
        <v>45527</v>
      </c>
      <c r="E187" s="280" t="str">
        <f>작성용!B184</f>
        <v>라이나생명</v>
      </c>
      <c r="F187" s="280" t="str">
        <f>작성용!C184</f>
        <v>재평가</v>
      </c>
      <c r="G187" s="280" t="str">
        <f>작성용!D184</f>
        <v>LION INDUSTRIAL TRUST</v>
      </c>
      <c r="H187" s="281" t="str">
        <f>작성용!E184</f>
        <v>KBP2022030054</v>
      </c>
      <c r="I187" s="280" t="str">
        <f>작성용!F184</f>
        <v>B01</v>
      </c>
      <c r="J187" s="280">
        <f>작성용!G184</f>
        <v>0</v>
      </c>
      <c r="K187" s="280" t="str">
        <f>작성용!H184</f>
        <v>-</v>
      </c>
      <c r="L187" s="280" t="str">
        <f>작성용!N184</f>
        <v xml:space="preserve">분기 </v>
      </c>
      <c r="M187" s="279" t="str">
        <f>작성용!U184</f>
        <v>2024.09.30</v>
      </c>
      <c r="N187" s="284">
        <f>작성용!V184</f>
        <v>45567</v>
      </c>
      <c r="O187" s="284">
        <f>작성용!W184</f>
        <v>45575</v>
      </c>
      <c r="P187" s="279" t="str">
        <f>작성용!X184</f>
        <v>-</v>
      </c>
      <c r="Q187" s="280" t="str">
        <f>작성용!AD184</f>
        <v>서동현</v>
      </c>
      <c r="R187" s="282">
        <f>작성용!AE184</f>
        <v>0.4</v>
      </c>
      <c r="S187" s="280" t="str">
        <f>작성용!AF184</f>
        <v>서동현</v>
      </c>
      <c r="T187" s="283" t="str">
        <f>작성용!AG184</f>
        <v>김예림</v>
      </c>
      <c r="U187" s="283" t="str">
        <f>작성용!AH184</f>
        <v>김예림</v>
      </c>
      <c r="V187" s="278">
        <f>작성용!AA184</f>
        <v>202409</v>
      </c>
      <c r="W187" s="280" t="str">
        <f>작성용!AC184</f>
        <v>[Y]금융기관</v>
      </c>
      <c r="X187" s="280" t="str">
        <f>작성용!O184</f>
        <v>서민우과장</v>
      </c>
      <c r="Y187" s="280" t="str">
        <f>작성용!P184</f>
        <v>02-3781-1206, 010-4701-2493</v>
      </c>
      <c r="Z187" s="280" t="str">
        <f>작성용!Q184</f>
        <v>minwoo.suh@LinaKorea.com;KR_TreasuryTeam@LinaKorea.com</v>
      </c>
      <c r="AA187" s="278" t="str">
        <f>작성용!AJ184</f>
        <v>-</v>
      </c>
      <c r="AB187" s="278">
        <f>작성용!AB184</f>
        <v>8</v>
      </c>
    </row>
    <row r="188" spans="1:28" s="12" customFormat="1" ht="16.5" customHeight="1" x14ac:dyDescent="0.3">
      <c r="A188" s="54">
        <f>작성용!AL185</f>
        <v>184</v>
      </c>
      <c r="B188" s="277" t="str">
        <f>작성용!AI185</f>
        <v>-</v>
      </c>
      <c r="C188" s="278" t="str">
        <f>작성용!AK185</f>
        <v>개별종목</v>
      </c>
      <c r="D188" s="279">
        <f>작성용!T185</f>
        <v>45527</v>
      </c>
      <c r="E188" s="280" t="str">
        <f>작성용!B185</f>
        <v>라이나생명</v>
      </c>
      <c r="F188" s="280" t="str">
        <f>작성용!C185</f>
        <v>재평가</v>
      </c>
      <c r="G188" s="280" t="str">
        <f>작성용!D185</f>
        <v>West Street Real Estate Investment Partners Offshore, L.P.</v>
      </c>
      <c r="H188" s="281" t="str">
        <f>작성용!E185</f>
        <v>KBP2022090052</v>
      </c>
      <c r="I188" s="280" t="str">
        <f>작성용!F185</f>
        <v>B01</v>
      </c>
      <c r="J188" s="280">
        <f>작성용!G185</f>
        <v>0</v>
      </c>
      <c r="K188" s="280" t="str">
        <f>작성용!H185</f>
        <v>-</v>
      </c>
      <c r="L188" s="280" t="str">
        <f>작성용!N185</f>
        <v xml:space="preserve">분기 </v>
      </c>
      <c r="M188" s="279" t="str">
        <f>작성용!U185</f>
        <v>2024.09.30</v>
      </c>
      <c r="N188" s="284">
        <f>작성용!V185</f>
        <v>45567</v>
      </c>
      <c r="O188" s="284">
        <f>작성용!W185</f>
        <v>45575</v>
      </c>
      <c r="P188" s="279" t="str">
        <f>작성용!X185</f>
        <v>-</v>
      </c>
      <c r="Q188" s="280" t="str">
        <f>작성용!AD185</f>
        <v>심태진</v>
      </c>
      <c r="R188" s="282">
        <f>작성용!AE185</f>
        <v>0.4</v>
      </c>
      <c r="S188" s="280" t="str">
        <f>작성용!AF185</f>
        <v>심태진</v>
      </c>
      <c r="T188" s="283" t="str">
        <f>작성용!AG185</f>
        <v>김예림</v>
      </c>
      <c r="U188" s="283" t="str">
        <f>작성용!AH185</f>
        <v>김예림</v>
      </c>
      <c r="V188" s="278">
        <f>작성용!AA185</f>
        <v>202409</v>
      </c>
      <c r="W188" s="280" t="str">
        <f>작성용!AC185</f>
        <v>[Y]금융기관</v>
      </c>
      <c r="X188" s="280" t="str">
        <f>작성용!O185</f>
        <v>서민우과장</v>
      </c>
      <c r="Y188" s="280" t="str">
        <f>작성용!P185</f>
        <v>02-3781-1206, 010-4701-2493</v>
      </c>
      <c r="Z188" s="280" t="str">
        <f>작성용!Q185</f>
        <v>minwoo.suh@LinaKorea.com;KR_TreasuryTeam@LinaKorea.com</v>
      </c>
      <c r="AA188" s="278" t="str">
        <f>작성용!AJ185</f>
        <v>-</v>
      </c>
      <c r="AB188" s="278">
        <f>작성용!AB185</f>
        <v>8</v>
      </c>
    </row>
    <row r="189" spans="1:28" s="12" customFormat="1" ht="16.5" customHeight="1" x14ac:dyDescent="0.3">
      <c r="A189" s="54">
        <f>작성용!AL186</f>
        <v>185</v>
      </c>
      <c r="B189" s="277" t="str">
        <f>작성용!AI186</f>
        <v>-</v>
      </c>
      <c r="C189" s="278" t="str">
        <f>작성용!AK186</f>
        <v>개별종목</v>
      </c>
      <c r="D189" s="279">
        <f>작성용!T186</f>
        <v>45527</v>
      </c>
      <c r="E189" s="280" t="str">
        <f>작성용!B186</f>
        <v>라이나생명</v>
      </c>
      <c r="F189" s="280" t="str">
        <f>작성용!C186</f>
        <v>재평가</v>
      </c>
      <c r="G189" s="280" t="str">
        <f>작성용!D186</f>
        <v>Ares US Real Estate Fund X-A, L.P.</v>
      </c>
      <c r="H189" s="281" t="str">
        <f>작성용!E186</f>
        <v>KBP2023030004</v>
      </c>
      <c r="I189" s="280" t="str">
        <f>작성용!F186</f>
        <v>B01</v>
      </c>
      <c r="J189" s="280">
        <f>작성용!G186</f>
        <v>0</v>
      </c>
      <c r="K189" s="280" t="str">
        <f>작성용!H186</f>
        <v>-</v>
      </c>
      <c r="L189" s="280" t="str">
        <f>작성용!N186</f>
        <v xml:space="preserve">분기 </v>
      </c>
      <c r="M189" s="279" t="str">
        <f>작성용!U186</f>
        <v>2024.09.30</v>
      </c>
      <c r="N189" s="284">
        <f>작성용!V186</f>
        <v>45567</v>
      </c>
      <c r="O189" s="284">
        <f>작성용!W186</f>
        <v>45575</v>
      </c>
      <c r="P189" s="279" t="str">
        <f>작성용!X186</f>
        <v>-</v>
      </c>
      <c r="Q189" s="280" t="str">
        <f>작성용!AD186</f>
        <v>변혜진</v>
      </c>
      <c r="R189" s="282">
        <f>작성용!AE186</f>
        <v>0.4</v>
      </c>
      <c r="S189" s="280" t="str">
        <f>작성용!AF186</f>
        <v>변혜진</v>
      </c>
      <c r="T189" s="283" t="str">
        <f>작성용!AG186</f>
        <v>김예림</v>
      </c>
      <c r="U189" s="283" t="str">
        <f>작성용!AH186</f>
        <v>김예림</v>
      </c>
      <c r="V189" s="278">
        <f>작성용!AA186</f>
        <v>202409</v>
      </c>
      <c r="W189" s="280" t="str">
        <f>작성용!AC186</f>
        <v>[Y]금융기관</v>
      </c>
      <c r="X189" s="280" t="str">
        <f>작성용!O186</f>
        <v>서민우과장</v>
      </c>
      <c r="Y189" s="280" t="str">
        <f>작성용!P186</f>
        <v>02-3781-1206, 010-4701-2493</v>
      </c>
      <c r="Z189" s="280" t="str">
        <f>작성용!Q186</f>
        <v>minwoo.suh@LinaKorea.com;KR_TreasuryTeam@LinaKorea.com</v>
      </c>
      <c r="AA189" s="278" t="str">
        <f>작성용!AJ186</f>
        <v>-</v>
      </c>
      <c r="AB189" s="278">
        <f>작성용!AB186</f>
        <v>8</v>
      </c>
    </row>
    <row r="190" spans="1:28" s="12" customFormat="1" ht="16.5" customHeight="1" x14ac:dyDescent="0.3">
      <c r="A190" s="54">
        <f>작성용!AL187</f>
        <v>186</v>
      </c>
      <c r="B190" s="277" t="str">
        <f>작성용!AI187</f>
        <v>-</v>
      </c>
      <c r="C190" s="278" t="str">
        <f>작성용!AK187</f>
        <v>개별종목</v>
      </c>
      <c r="D190" s="279">
        <f>작성용!T187</f>
        <v>45527</v>
      </c>
      <c r="E190" s="280" t="str">
        <f>작성용!B187</f>
        <v>라이나생명</v>
      </c>
      <c r="F190" s="280" t="str">
        <f>작성용!C187</f>
        <v>재평가</v>
      </c>
      <c r="G190" s="280" t="str">
        <f>작성용!D187</f>
        <v>Stafford Infrastructure Secondaries Fund IV SCSp SICAV-RAIF</v>
      </c>
      <c r="H190" s="281" t="str">
        <f>작성용!E187</f>
        <v>KBP2022120025</v>
      </c>
      <c r="I190" s="280" t="str">
        <f>작성용!F187</f>
        <v>B01</v>
      </c>
      <c r="J190" s="280">
        <f>작성용!G187</f>
        <v>0</v>
      </c>
      <c r="K190" s="280" t="str">
        <f>작성용!H187</f>
        <v>-</v>
      </c>
      <c r="L190" s="280" t="str">
        <f>작성용!N187</f>
        <v xml:space="preserve">분기 </v>
      </c>
      <c r="M190" s="279" t="str">
        <f>작성용!U187</f>
        <v>2024.09.30</v>
      </c>
      <c r="N190" s="284">
        <f>작성용!V187</f>
        <v>45567</v>
      </c>
      <c r="O190" s="284">
        <f>작성용!W187</f>
        <v>45575</v>
      </c>
      <c r="P190" s="279" t="str">
        <f>작성용!X187</f>
        <v>-</v>
      </c>
      <c r="Q190" s="280" t="str">
        <f>작성용!AD187</f>
        <v>채동우</v>
      </c>
      <c r="R190" s="282">
        <f>작성용!AE187</f>
        <v>0.4</v>
      </c>
      <c r="S190" s="280" t="str">
        <f>작성용!AF187</f>
        <v>채동우</v>
      </c>
      <c r="T190" s="283" t="str">
        <f>작성용!AG187</f>
        <v>김예림</v>
      </c>
      <c r="U190" s="283" t="str">
        <f>작성용!AH187</f>
        <v>김예림</v>
      </c>
      <c r="V190" s="278">
        <f>작성용!AA187</f>
        <v>202409</v>
      </c>
      <c r="W190" s="280" t="str">
        <f>작성용!AC187</f>
        <v>[Y]금융기관</v>
      </c>
      <c r="X190" s="280" t="str">
        <f>작성용!O187</f>
        <v>서민우과장</v>
      </c>
      <c r="Y190" s="280" t="str">
        <f>작성용!P187</f>
        <v>02-3781-1206, 010-4701-2493</v>
      </c>
      <c r="Z190" s="280" t="str">
        <f>작성용!Q187</f>
        <v>minwoo.suh@LinaKorea.com;KR_TreasuryTeam@LinaKorea.com</v>
      </c>
      <c r="AA190" s="278" t="str">
        <f>작성용!AJ187</f>
        <v>-</v>
      </c>
      <c r="AB190" s="278">
        <f>작성용!AB187</f>
        <v>8</v>
      </c>
    </row>
    <row r="191" spans="1:28" s="12" customFormat="1" ht="16.5" customHeight="1" x14ac:dyDescent="0.3">
      <c r="A191" s="54">
        <f>작성용!AL188</f>
        <v>187</v>
      </c>
      <c r="B191" s="277" t="str">
        <f>작성용!AI188</f>
        <v>-</v>
      </c>
      <c r="C191" s="278" t="str">
        <f>작성용!AK188</f>
        <v>개별종목</v>
      </c>
      <c r="D191" s="279">
        <f>작성용!T188</f>
        <v>45527</v>
      </c>
      <c r="E191" s="280" t="str">
        <f>작성용!B188</f>
        <v>라이나생명</v>
      </c>
      <c r="F191" s="280" t="str">
        <f>작성용!C188</f>
        <v>재평가</v>
      </c>
      <c r="G191" s="280" t="str">
        <f>작성용!D188</f>
        <v>Barings Umbrella Fund (LUX) SCSp SICAV-RAIF</v>
      </c>
      <c r="H191" s="281" t="str">
        <f>작성용!E188</f>
        <v>KBP2022120026</v>
      </c>
      <c r="I191" s="280" t="str">
        <f>작성용!F188</f>
        <v>B01</v>
      </c>
      <c r="J191" s="280">
        <f>작성용!G188</f>
        <v>0</v>
      </c>
      <c r="K191" s="280" t="str">
        <f>작성용!H188</f>
        <v>-</v>
      </c>
      <c r="L191" s="280" t="str">
        <f>작성용!N188</f>
        <v xml:space="preserve">분기 </v>
      </c>
      <c r="M191" s="279" t="str">
        <f>작성용!U188</f>
        <v>2024.09.30</v>
      </c>
      <c r="N191" s="284">
        <f>작성용!V188</f>
        <v>45567</v>
      </c>
      <c r="O191" s="284">
        <f>작성용!W188</f>
        <v>45575</v>
      </c>
      <c r="P191" s="279" t="str">
        <f>작성용!X188</f>
        <v>-</v>
      </c>
      <c r="Q191" s="280" t="str">
        <f>작성용!AD188</f>
        <v>윤광일</v>
      </c>
      <c r="R191" s="282">
        <f>작성용!AE188</f>
        <v>0.4</v>
      </c>
      <c r="S191" s="280" t="str">
        <f>작성용!AF188</f>
        <v>김범준</v>
      </c>
      <c r="T191" s="283" t="str">
        <f>작성용!AG188</f>
        <v>김예림</v>
      </c>
      <c r="U191" s="283" t="str">
        <f>작성용!AH188</f>
        <v>김예림</v>
      </c>
      <c r="V191" s="278">
        <f>작성용!AA188</f>
        <v>202409</v>
      </c>
      <c r="W191" s="280" t="str">
        <f>작성용!AC188</f>
        <v>[Y]금융기관</v>
      </c>
      <c r="X191" s="280" t="str">
        <f>작성용!O188</f>
        <v>서민우과장</v>
      </c>
      <c r="Y191" s="280" t="str">
        <f>작성용!P188</f>
        <v>02-3781-1206, 010-4701-2493</v>
      </c>
      <c r="Z191" s="280" t="str">
        <f>작성용!Q188</f>
        <v>minwoo.suh@LinaKorea.com;KR_TreasuryTeam@LinaKorea.com</v>
      </c>
      <c r="AA191" s="278" t="str">
        <f>작성용!AJ188</f>
        <v>-</v>
      </c>
      <c r="AB191" s="278">
        <f>작성용!AB188</f>
        <v>8</v>
      </c>
    </row>
    <row r="192" spans="1:28" s="12" customFormat="1" ht="16.5" customHeight="1" x14ac:dyDescent="0.3">
      <c r="A192" s="54">
        <f>작성용!AL189</f>
        <v>188</v>
      </c>
      <c r="B192" s="277" t="str">
        <f>작성용!AI189</f>
        <v>-</v>
      </c>
      <c r="C192" s="278" t="str">
        <f>작성용!AK189</f>
        <v>개별종목</v>
      </c>
      <c r="D192" s="279">
        <f>작성용!T189</f>
        <v>45527</v>
      </c>
      <c r="E192" s="280" t="str">
        <f>작성용!B189</f>
        <v>라이나생명</v>
      </c>
      <c r="F192" s="280" t="str">
        <f>작성용!C189</f>
        <v>재평가</v>
      </c>
      <c r="G192" s="280" t="str">
        <f>작성용!D189</f>
        <v>KB해외투자일반사모부동산투자신탁제29호</v>
      </c>
      <c r="H192" s="281" t="str">
        <f>작성용!E189</f>
        <v>KBP2023060056</v>
      </c>
      <c r="I192" s="280" t="str">
        <f>작성용!F189</f>
        <v>B02</v>
      </c>
      <c r="J192" s="280">
        <f>작성용!G189</f>
        <v>0</v>
      </c>
      <c r="K192" s="280" t="str">
        <f>작성용!H189</f>
        <v>-</v>
      </c>
      <c r="L192" s="280" t="str">
        <f>작성용!N189</f>
        <v xml:space="preserve">분기 </v>
      </c>
      <c r="M192" s="279" t="str">
        <f>작성용!U189</f>
        <v>2024.09.30</v>
      </c>
      <c r="N192" s="284">
        <f>작성용!V189</f>
        <v>45567</v>
      </c>
      <c r="O192" s="284">
        <f>작성용!W189</f>
        <v>45575</v>
      </c>
      <c r="P192" s="279" t="str">
        <f>작성용!X189</f>
        <v>-</v>
      </c>
      <c r="Q192" s="280" t="str">
        <f>작성용!AD189</f>
        <v>대체평가3사업본부</v>
      </c>
      <c r="R192" s="282">
        <f>작성용!AE189</f>
        <v>0</v>
      </c>
      <c r="S192" s="280" t="str">
        <f>작성용!AF189</f>
        <v>대체평가3사업본부</v>
      </c>
      <c r="T192" s="283" t="str">
        <f>작성용!AG189</f>
        <v>김예림</v>
      </c>
      <c r="U192" s="283" t="str">
        <f>작성용!AH189</f>
        <v>김예림</v>
      </c>
      <c r="V192" s="278">
        <f>작성용!AA189</f>
        <v>202409</v>
      </c>
      <c r="W192" s="280" t="str">
        <f>작성용!AC189</f>
        <v>[T]기타보험기관[1본부]</v>
      </c>
      <c r="X192" s="280" t="str">
        <f>작성용!O189</f>
        <v>서민우과장</v>
      </c>
      <c r="Y192" s="280" t="str">
        <f>작성용!P189</f>
        <v>02-3781-1206, 010-4701-2493</v>
      </c>
      <c r="Z192" s="280" t="str">
        <f>작성용!Q189</f>
        <v>minwoo.suh@LinaKorea.com;KR_TreasuryTeam@LinaKorea.com</v>
      </c>
      <c r="AA192" s="278" t="str">
        <f>작성용!AJ189</f>
        <v>-</v>
      </c>
      <c r="AB192" s="278">
        <f>작성용!AB189</f>
        <v>8</v>
      </c>
    </row>
    <row r="193" spans="1:28" s="12" customFormat="1" ht="16.5" customHeight="1" x14ac:dyDescent="0.3">
      <c r="A193" s="54">
        <f>작성용!AL190</f>
        <v>189</v>
      </c>
      <c r="B193" s="277" t="str">
        <f>작성용!AI190</f>
        <v>-</v>
      </c>
      <c r="C193" s="278" t="str">
        <f>작성용!AK190</f>
        <v>개별종목</v>
      </c>
      <c r="D193" s="279">
        <f>작성용!T190</f>
        <v>45527</v>
      </c>
      <c r="E193" s="280" t="str">
        <f>작성용!B190</f>
        <v>라이나생명</v>
      </c>
      <c r="F193" s="280" t="str">
        <f>작성용!C190</f>
        <v>재평가</v>
      </c>
      <c r="G193" s="280" t="str">
        <f>작성용!D190</f>
        <v>H.I.G. WHITEHORSE PRINCIPAL LENDING OFFSHORE FEEDER FUND, L.P.(2024)</v>
      </c>
      <c r="H193" s="281" t="str">
        <f>작성용!E190</f>
        <v>KBP2024030001</v>
      </c>
      <c r="I193" s="280" t="str">
        <f>작성용!F190</f>
        <v>B01</v>
      </c>
      <c r="J193" s="280">
        <f>작성용!G190</f>
        <v>0</v>
      </c>
      <c r="K193" s="280" t="str">
        <f>작성용!H190</f>
        <v>-</v>
      </c>
      <c r="L193" s="280" t="str">
        <f>작성용!N190</f>
        <v xml:space="preserve">분기 </v>
      </c>
      <c r="M193" s="279" t="str">
        <f>작성용!U190</f>
        <v>2024.09.30</v>
      </c>
      <c r="N193" s="284">
        <f>작성용!V190</f>
        <v>45567</v>
      </c>
      <c r="O193" s="284">
        <f>작성용!W190</f>
        <v>45575</v>
      </c>
      <c r="P193" s="279" t="str">
        <f>작성용!X190</f>
        <v>-</v>
      </c>
      <c r="Q193" s="280" t="str">
        <f>작성용!AD190</f>
        <v>원정우</v>
      </c>
      <c r="R193" s="282">
        <f>작성용!AE190</f>
        <v>0.4</v>
      </c>
      <c r="S193" s="280" t="str">
        <f>작성용!AF190</f>
        <v>원정우</v>
      </c>
      <c r="T193" s="283" t="str">
        <f>작성용!AG190</f>
        <v>김예림</v>
      </c>
      <c r="U193" s="283" t="str">
        <f>작성용!AH190</f>
        <v>김예림</v>
      </c>
      <c r="V193" s="278">
        <f>작성용!AA190</f>
        <v>202409</v>
      </c>
      <c r="W193" s="280" t="str">
        <f>작성용!AC190</f>
        <v>[Y]금융기관</v>
      </c>
      <c r="X193" s="280" t="str">
        <f>작성용!O190</f>
        <v>서민우과장</v>
      </c>
      <c r="Y193" s="280" t="str">
        <f>작성용!P190</f>
        <v>02-3781-1206, 010-4701-2493</v>
      </c>
      <c r="Z193" s="280" t="str">
        <f>작성용!Q190</f>
        <v>minwoo.suh@LinaKorea.com;KR_TreasuryTeam@LinaKorea.com</v>
      </c>
      <c r="AA193" s="278" t="str">
        <f>작성용!AJ190</f>
        <v>-</v>
      </c>
      <c r="AB193" s="278">
        <f>작성용!AB190</f>
        <v>8</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t="str">
        <f>작성용!U191</f>
        <v>2024.09.30</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t="str">
        <f>작성용!U192</f>
        <v>2024.09.30</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t="str">
        <f>작성용!U193</f>
        <v>2024.09.30</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t="str">
        <f>작성용!U194</f>
        <v>2024.09.30</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t="str">
        <f>작성용!U195</f>
        <v>2024.09.30</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t="str">
        <f>작성용!U196</f>
        <v>2024.09.30</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t="str">
        <f>작성용!U197</f>
        <v>2024.09.30</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t="str">
        <f>작성용!U198</f>
        <v>2024.09.30</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t="str">
        <f>작성용!U199</f>
        <v>2024.09.30</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t="str">
        <f>작성용!U200</f>
        <v>2024.09.30</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t="str">
        <f>작성용!U201</f>
        <v>2024.09.30</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t="str">
        <f>작성용!U202</f>
        <v>2024.09.30</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t="str">
        <f>작성용!U203</f>
        <v>2024.09.30</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t="str">
        <f>작성용!U204</f>
        <v>2024.09.30</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t="str">
        <f>작성용!U205</f>
        <v>2024.09.30</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t="str">
        <f>작성용!U206</f>
        <v>2024.09.30</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t="str">
        <f>작성용!U207</f>
        <v>2024.09.30</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t="str">
        <f>작성용!U208</f>
        <v>2024.09.30</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t="str">
        <f>작성용!U209</f>
        <v>2024.09.30</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t="str">
        <f>작성용!U210</f>
        <v>2024.09.30</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t="str">
        <f>작성용!U211</f>
        <v>2024.09.30</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t="str">
        <f>작성용!U212</f>
        <v>2024.09.30</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t="str">
        <f>작성용!U213</f>
        <v>2024.09.30</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t="str">
        <f>작성용!U214</f>
        <v>2024.09.30</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t="str">
        <f>작성용!U215</f>
        <v>2024.09.30</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t="str">
        <f>작성용!U216</f>
        <v>2024.09.30</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t="str">
        <f>작성용!U217</f>
        <v>2024.09.30</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t="str">
        <f>작성용!U218</f>
        <v>2024.09.30</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t="str">
        <f>작성용!U219</f>
        <v>2024.09.30</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t="str">
        <f>작성용!U220</f>
        <v>2024.09.30</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t="str">
        <f>작성용!U221</f>
        <v>2024.09.30</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t="str">
        <f>작성용!U222</f>
        <v>2024.09.30</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t="str">
        <f>작성용!U223</f>
        <v>2024.09.30</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t="str">
        <f>작성용!U224</f>
        <v>2024.09.30</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t="str">
        <f>작성용!U225</f>
        <v>2024.09.30</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t="str">
        <f>작성용!U226</f>
        <v>2024.09.30</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t="str">
        <f>작성용!U227</f>
        <v>2024.09.30</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t="str">
        <f>작성용!U228</f>
        <v>2024.09.30</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t="str">
        <f>작성용!U229</f>
        <v>2024.09.30</v>
      </c>
      <c r="N232" s="57">
        <f>작성용!V229</f>
        <v>45576</v>
      </c>
      <c r="O232" s="57" t="str">
        <f>작성용!W229</f>
        <v>보고서제공X</v>
      </c>
      <c r="P232" s="57" t="str">
        <f>작성용!X229</f>
        <v>-</v>
      </c>
      <c r="Q232" s="58" t="str">
        <f>작성용!AD229</f>
        <v>변혜진</v>
      </c>
      <c r="R232" s="60">
        <f>작성용!AE229</f>
        <v>0</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t="str">
        <f>작성용!U230</f>
        <v>2024.09.30</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t="str">
        <f>작성용!U231</f>
        <v>2024.09.30</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t="str">
        <f>작성용!U232</f>
        <v>2024.07.04</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t="str">
        <f>작성용!U233</f>
        <v>2024.07.04</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t="str">
        <f>작성용!U234</f>
        <v>2024.07.04</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t="str">
        <f>작성용!U235</f>
        <v>2024.07.04</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t="str">
        <f>작성용!U236</f>
        <v>2024.07.04</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t="str">
        <f>작성용!U237</f>
        <v>2024.09.30</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t="str">
        <f>작성용!U238</f>
        <v>2024.09.30</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t="str">
        <f>작성용!U239</f>
        <v>2024.09.30</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t="str">
        <f>작성용!U240</f>
        <v>2024.09.30</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t="str">
        <f>작성용!U241</f>
        <v>2024.09.30</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t="str">
        <f>작성용!U242</f>
        <v>2024.09.30</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t="str">
        <f>작성용!U243</f>
        <v>2024.09.30</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t="str">
        <f>작성용!U244</f>
        <v>2024.09.30</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t="str">
        <f>작성용!U245</f>
        <v>2024.06.30</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t="str">
        <f>작성용!U246</f>
        <v>2024.09.30</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t="str">
        <f>작성용!U247</f>
        <v>2024.09.30</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t="str">
        <f>작성용!U248</f>
        <v>2024.09.30</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t="str">
        <f>작성용!U249</f>
        <v>2024.09.30</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t="str">
        <f>작성용!U250</f>
        <v>2024.09.30</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t="str">
        <f>작성용!U251</f>
        <v>2024.09.30</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t="str">
        <f>작성용!U252</f>
        <v>2024.09.30</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t="str">
        <f>작성용!U253</f>
        <v>2024.09.30</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t="str">
        <f>작성용!U254</f>
        <v>2024.09.30</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45530</v>
      </c>
      <c r="E258" s="58" t="str">
        <f>작성용!B255</f>
        <v>한국투자증권(M&amp;A/인수금융1부)</v>
      </c>
      <c r="F258" s="58" t="str">
        <f>작성용!C255</f>
        <v>재평가</v>
      </c>
      <c r="G258" s="58" t="str">
        <f>작성용!D255</f>
        <v>맥쿼리코리아오퍼튜니티즈공동투자사모투자제2호</v>
      </c>
      <c r="H258" s="59">
        <f>작성용!E255</f>
        <v>1101130032499</v>
      </c>
      <c r="I258" s="58" t="str">
        <f>작성용!F255</f>
        <v>B01</v>
      </c>
      <c r="J258" s="58">
        <f>작성용!G255</f>
        <v>0</v>
      </c>
      <c r="K258" s="58" t="str">
        <f>작성용!H255</f>
        <v>-</v>
      </c>
      <c r="L258" s="58" t="str">
        <f>작성용!N255</f>
        <v xml:space="preserve">분기 </v>
      </c>
      <c r="M258" s="57" t="str">
        <f>작성용!U255</f>
        <v>2024.09.30</v>
      </c>
      <c r="N258" s="57">
        <f>작성용!V255</f>
        <v>45567</v>
      </c>
      <c r="O258" s="57" t="str">
        <f>작성용!W255</f>
        <v>보고서송부X</v>
      </c>
      <c r="P258" s="57" t="str">
        <f>작성용!X255</f>
        <v>-</v>
      </c>
      <c r="Q258" s="58" t="str">
        <f>작성용!AD255</f>
        <v>정은채</v>
      </c>
      <c r="R258" s="60">
        <f>작성용!AE255</f>
        <v>1</v>
      </c>
      <c r="S258" s="58" t="str">
        <f>작성용!AF255</f>
        <v>정은채</v>
      </c>
      <c r="T258" s="61" t="str">
        <f>작성용!AG255</f>
        <v>신원준</v>
      </c>
      <c r="U258" s="61" t="str">
        <f>작성용!AH255</f>
        <v>신원준</v>
      </c>
      <c r="V258" s="56">
        <f>작성용!AA255</f>
        <v>202409</v>
      </c>
      <c r="W258" s="58" t="str">
        <f>작성용!AC255</f>
        <v>[Y]금융기관</v>
      </c>
      <c r="X258" s="58" t="str">
        <f>작성용!O255</f>
        <v>최현지주임</v>
      </c>
      <c r="Y258" s="58" t="str">
        <f>작성용!P255</f>
        <v>02-3276-5808</v>
      </c>
      <c r="Z258" s="58" t="str">
        <f>작성용!Q255</f>
        <v>hji.choi@koreainvestment.com</v>
      </c>
      <c r="AA258" s="56" t="str">
        <f>작성용!AJ255</f>
        <v>회계반영</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45530</v>
      </c>
      <c r="E259" s="58" t="str">
        <f>작성용!B256</f>
        <v>한국투자증권(M&amp;A/인수금융1부)</v>
      </c>
      <c r="F259" s="58" t="str">
        <f>작성용!C256</f>
        <v>재평가</v>
      </c>
      <c r="G259" s="58" t="str">
        <f>작성용!D256</f>
        <v>칼립스-메리츠신기술사업투자조합제1호</v>
      </c>
      <c r="H259" s="59" t="str">
        <f>작성용!E256</f>
        <v>KBP2023090019</v>
      </c>
      <c r="I259" s="58" t="str">
        <f>작성용!F256</f>
        <v>B01</v>
      </c>
      <c r="J259" s="58">
        <f>작성용!G256</f>
        <v>0</v>
      </c>
      <c r="K259" s="58" t="str">
        <f>작성용!H256</f>
        <v>-</v>
      </c>
      <c r="L259" s="58" t="str">
        <f>작성용!N256</f>
        <v xml:space="preserve">분기 </v>
      </c>
      <c r="M259" s="57" t="str">
        <f>작성용!U256</f>
        <v>2024.09.30</v>
      </c>
      <c r="N259" s="57">
        <f>작성용!V256</f>
        <v>45567</v>
      </c>
      <c r="O259" s="57" t="str">
        <f>작성용!W256</f>
        <v>보고서송부X</v>
      </c>
      <c r="P259" s="57" t="str">
        <f>작성용!X256</f>
        <v>-</v>
      </c>
      <c r="Q259" s="58" t="str">
        <f>작성용!AD256</f>
        <v>변혜진</v>
      </c>
      <c r="R259" s="60">
        <f>작성용!AE256</f>
        <v>1</v>
      </c>
      <c r="S259" s="58" t="str">
        <f>작성용!AF256</f>
        <v>변혜진</v>
      </c>
      <c r="T259" s="61" t="str">
        <f>작성용!AG256</f>
        <v>신원준</v>
      </c>
      <c r="U259" s="61" t="str">
        <f>작성용!AH256</f>
        <v>신원준</v>
      </c>
      <c r="V259" s="56">
        <f>작성용!AA256</f>
        <v>202409</v>
      </c>
      <c r="W259" s="58" t="str">
        <f>작성용!AC256</f>
        <v>[Y]금융기관</v>
      </c>
      <c r="X259" s="58" t="str">
        <f>작성용!O256</f>
        <v>최현지주임</v>
      </c>
      <c r="Y259" s="58" t="str">
        <f>작성용!P256</f>
        <v>02-3276-5808</v>
      </c>
      <c r="Z259" s="58" t="str">
        <f>작성용!Q256</f>
        <v>hji.choi@koreainvestment.com</v>
      </c>
      <c r="AA259" s="56" t="str">
        <f>작성용!AJ256</f>
        <v>회계반영</v>
      </c>
      <c r="AB259" s="56">
        <f>작성용!AB256</f>
        <v>0</v>
      </c>
    </row>
    <row r="260" spans="1:28" s="12" customFormat="1" ht="16.5" hidden="1" customHeight="1" x14ac:dyDescent="0.3">
      <c r="A260" s="54">
        <f>작성용!AL257</f>
        <v>256</v>
      </c>
      <c r="B260" s="55" t="str">
        <f>작성용!AI257</f>
        <v>-</v>
      </c>
      <c r="C260" s="56" t="str">
        <f>작성용!AK257</f>
        <v>개별종목</v>
      </c>
      <c r="D260" s="57">
        <f>작성용!T257</f>
        <v>45530</v>
      </c>
      <c r="E260" s="58" t="str">
        <f>작성용!B257</f>
        <v>한국투자증권(M&amp;A/인수금융1부)</v>
      </c>
      <c r="F260" s="58" t="str">
        <f>작성용!C257</f>
        <v>재평가</v>
      </c>
      <c r="G260" s="58" t="str">
        <f>작성용!D257</f>
        <v>덴티스트리홀딩스2023의5사모투자</v>
      </c>
      <c r="H260" s="59">
        <f>작성용!E257</f>
        <v>1101130035766</v>
      </c>
      <c r="I260" s="58" t="str">
        <f>작성용!F257</f>
        <v>B01</v>
      </c>
      <c r="J260" s="58">
        <f>작성용!G257</f>
        <v>0</v>
      </c>
      <c r="K260" s="58" t="str">
        <f>작성용!H257</f>
        <v>-</v>
      </c>
      <c r="L260" s="58" t="str">
        <f>작성용!N257</f>
        <v xml:space="preserve">분기 </v>
      </c>
      <c r="M260" s="57" t="str">
        <f>작성용!U257</f>
        <v>2024.09.30</v>
      </c>
      <c r="N260" s="57">
        <f>작성용!V257</f>
        <v>45567</v>
      </c>
      <c r="O260" s="57" t="str">
        <f>작성용!W257</f>
        <v>보고서송부X</v>
      </c>
      <c r="P260" s="57" t="str">
        <f>작성용!X257</f>
        <v>-</v>
      </c>
      <c r="Q260" s="58" t="str">
        <f>작성용!AD257</f>
        <v>신원준</v>
      </c>
      <c r="R260" s="60">
        <f>작성용!AE257</f>
        <v>1</v>
      </c>
      <c r="S260" s="58" t="str">
        <f>작성용!AF257</f>
        <v>신원준</v>
      </c>
      <c r="T260" s="61" t="str">
        <f>작성용!AG257</f>
        <v>신원준</v>
      </c>
      <c r="U260" s="61" t="str">
        <f>작성용!AH257</f>
        <v>신원준</v>
      </c>
      <c r="V260" s="56">
        <f>작성용!AA257</f>
        <v>202409</v>
      </c>
      <c r="W260" s="58" t="str">
        <f>작성용!AC257</f>
        <v>[Y]금융기관</v>
      </c>
      <c r="X260" s="58" t="str">
        <f>작성용!O257</f>
        <v>최현지주임</v>
      </c>
      <c r="Y260" s="58" t="str">
        <f>작성용!P257</f>
        <v>02-3276-5808</v>
      </c>
      <c r="Z260" s="58" t="str">
        <f>작성용!Q257</f>
        <v>hji.choi@koreainvestment.com</v>
      </c>
      <c r="AA260" s="56" t="str">
        <f>작성용!AJ257</f>
        <v>회계반영</v>
      </c>
      <c r="AB260" s="56">
        <f>작성용!AB257</f>
        <v>0</v>
      </c>
    </row>
    <row r="261" spans="1:28" s="12" customFormat="1" ht="16.5" hidden="1" customHeight="1" x14ac:dyDescent="0.3">
      <c r="A261" s="54">
        <f>작성용!AL258</f>
        <v>257</v>
      </c>
      <c r="B261" s="55" t="str">
        <f>작성용!AI258</f>
        <v>-</v>
      </c>
      <c r="C261" s="56" t="str">
        <f>작성용!AK258</f>
        <v>개별종목</v>
      </c>
      <c r="D261" s="57">
        <f>작성용!T258</f>
        <v>45530</v>
      </c>
      <c r="E261" s="58" t="str">
        <f>작성용!B258</f>
        <v>한국투자증권(M&amp;A/인수금융1부)</v>
      </c>
      <c r="F261" s="58" t="str">
        <f>작성용!C258</f>
        <v>신규</v>
      </c>
      <c r="G261" s="58" t="str">
        <f>작성용!D258</f>
        <v>하일랜드2024제12호사모투자</v>
      </c>
      <c r="H261" s="59">
        <f>작성용!E258</f>
        <v>1101130036425</v>
      </c>
      <c r="I261" s="58" t="str">
        <f>작성용!F258</f>
        <v>B01</v>
      </c>
      <c r="J261" s="58">
        <f>작성용!G258</f>
        <v>0</v>
      </c>
      <c r="K261" s="58" t="str">
        <f>작성용!H258</f>
        <v>-</v>
      </c>
      <c r="L261" s="58" t="str">
        <f>작성용!N258</f>
        <v xml:space="preserve">분기 </v>
      </c>
      <c r="M261" s="57" t="str">
        <f>작성용!U258</f>
        <v>2024.09.30</v>
      </c>
      <c r="N261" s="57">
        <f>작성용!V258</f>
        <v>45567</v>
      </c>
      <c r="O261" s="57" t="str">
        <f>작성용!W258</f>
        <v>보고서송부X</v>
      </c>
      <c r="P261" s="57" t="str">
        <f>작성용!X258</f>
        <v>-</v>
      </c>
      <c r="Q261" s="58" t="str">
        <f>작성용!AD258</f>
        <v>오영석</v>
      </c>
      <c r="R261" s="60">
        <f>작성용!AE258</f>
        <v>1</v>
      </c>
      <c r="S261" s="58" t="str">
        <f>작성용!AF258</f>
        <v>신규</v>
      </c>
      <c r="T261" s="61" t="str">
        <f>작성용!AG258</f>
        <v>신원준</v>
      </c>
      <c r="U261" s="61" t="str">
        <f>작성용!AH258</f>
        <v>신원준</v>
      </c>
      <c r="V261" s="56">
        <f>작성용!AA258</f>
        <v>202409</v>
      </c>
      <c r="W261" s="58" t="str">
        <f>작성용!AC258</f>
        <v>[Y]금융기관</v>
      </c>
      <c r="X261" s="58" t="str">
        <f>작성용!O258</f>
        <v>최현지주임</v>
      </c>
      <c r="Y261" s="58" t="str">
        <f>작성용!P258</f>
        <v>02-3276-5808</v>
      </c>
      <c r="Z261" s="58" t="str">
        <f>작성용!Q258</f>
        <v>hji.choi@koreainvestment.com</v>
      </c>
      <c r="AA261" s="56" t="str">
        <f>작성용!AJ258</f>
        <v>회계반영</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한국투자증권(M&amp;A/인수금융1부)펀드(기초자산)</v>
      </c>
      <c r="E262" s="58" t="str">
        <f>작성용!B259</f>
        <v>맥쿼리코리아오퍼튜니티즈공동투자사모투자제2호</v>
      </c>
      <c r="F262" s="58" t="str">
        <f>작성용!C259</f>
        <v>재평가</v>
      </c>
      <c r="G262" s="58" t="str">
        <f>작성용!D259</f>
        <v>어프로티움(구,덕양)</v>
      </c>
      <c r="H262" s="59">
        <f>작성용!E259</f>
        <v>1812110002530</v>
      </c>
      <c r="I262" s="58" t="str">
        <f>작성용!F259</f>
        <v>A01</v>
      </c>
      <c r="J262" s="58">
        <f>작성용!G259</f>
        <v>0</v>
      </c>
      <c r="K262" s="58" t="str">
        <f>작성용!H259</f>
        <v>-</v>
      </c>
      <c r="L262" s="58" t="str">
        <f>작성용!N259</f>
        <v xml:space="preserve">분기 </v>
      </c>
      <c r="M262" s="57" t="str">
        <f>작성용!U259</f>
        <v>2024.09.30</v>
      </c>
      <c r="N262" s="57">
        <f>작성용!V259</f>
        <v>45567</v>
      </c>
      <c r="O262" s="57" t="str">
        <f>작성용!W259</f>
        <v>보고서제공X</v>
      </c>
      <c r="P262" s="57" t="str">
        <f>작성용!X259</f>
        <v>-</v>
      </c>
      <c r="Q262" s="58" t="str">
        <f>작성용!AD259</f>
        <v>정은채</v>
      </c>
      <c r="R262" s="60">
        <f>작성용!AE259</f>
        <v>0.4</v>
      </c>
      <c r="S262" s="58" t="str">
        <f>작성용!AF259</f>
        <v>정은채</v>
      </c>
      <c r="T262" s="61" t="str">
        <f>작성용!AG259</f>
        <v>-</v>
      </c>
      <c r="U262" s="61" t="str">
        <f>작성용!AH259</f>
        <v>-</v>
      </c>
      <c r="V262" s="56">
        <f>작성용!AA259</f>
        <v>202409</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한국투자증권(M&amp;A/인수금융1부)펀드(기초자산)</v>
      </c>
      <c r="E263" s="58" t="str">
        <f>작성용!B260</f>
        <v>칼립스-메리츠신기술사업투자조합제1호</v>
      </c>
      <c r="F263" s="58" t="str">
        <f>작성용!C260</f>
        <v>재평가</v>
      </c>
      <c r="G263" s="58" t="str">
        <f>작성용!D260</f>
        <v>서린컴퍼니</v>
      </c>
      <c r="H263" s="59">
        <f>작성용!E260</f>
        <v>1401110071651</v>
      </c>
      <c r="I263" s="58" t="str">
        <f>작성용!F260</f>
        <v>A01</v>
      </c>
      <c r="J263" s="58">
        <f>작성용!G260</f>
        <v>0</v>
      </c>
      <c r="K263" s="58" t="str">
        <f>작성용!H260</f>
        <v>-</v>
      </c>
      <c r="L263" s="58" t="str">
        <f>작성용!N260</f>
        <v xml:space="preserve">분기 </v>
      </c>
      <c r="M263" s="57" t="str">
        <f>작성용!U260</f>
        <v>2024.09.30</v>
      </c>
      <c r="N263" s="57">
        <f>작성용!V260</f>
        <v>45567</v>
      </c>
      <c r="O263" s="57" t="str">
        <f>작성용!W260</f>
        <v>보고서제공X</v>
      </c>
      <c r="P263" s="57" t="str">
        <f>작성용!X260</f>
        <v>-</v>
      </c>
      <c r="Q263" s="58" t="str">
        <f>작성용!AD260</f>
        <v>채동우</v>
      </c>
      <c r="R263" s="60">
        <f>작성용!AE260</f>
        <v>0</v>
      </c>
      <c r="S263" s="58" t="str">
        <f>작성용!AF260</f>
        <v>채동우</v>
      </c>
      <c r="T263" s="61" t="str">
        <f>작성용!AG260</f>
        <v>-</v>
      </c>
      <c r="U263" s="61" t="str">
        <f>작성용!AH260</f>
        <v>-</v>
      </c>
      <c r="V263" s="56">
        <f>작성용!AA260</f>
        <v>202409</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한국투자증권(M&amp;A/인수금융1부)펀드(기초자산)</v>
      </c>
      <c r="E264" s="58" t="str">
        <f>작성용!B261</f>
        <v>덴티스트리홀딩스2023의5사모투자</v>
      </c>
      <c r="F264" s="58" t="str">
        <f>작성용!C261</f>
        <v>재평가</v>
      </c>
      <c r="G264" s="58" t="str">
        <f>작성용!D261</f>
        <v>오스템임플란트</v>
      </c>
      <c r="H264" s="59">
        <f>작성용!E261</f>
        <v>1101111361669</v>
      </c>
      <c r="I264" s="58" t="str">
        <f>작성용!F261</f>
        <v>A01</v>
      </c>
      <c r="J264" s="58">
        <f>작성용!G261</f>
        <v>0</v>
      </c>
      <c r="K264" s="58" t="str">
        <f>작성용!H261</f>
        <v>-</v>
      </c>
      <c r="L264" s="58" t="str">
        <f>작성용!N261</f>
        <v xml:space="preserve">분기 </v>
      </c>
      <c r="M264" s="57" t="str">
        <f>작성용!U261</f>
        <v>2024.09.30</v>
      </c>
      <c r="N264" s="57">
        <f>작성용!V261</f>
        <v>45567</v>
      </c>
      <c r="O264" s="57" t="str">
        <f>작성용!W261</f>
        <v>보고서제공X</v>
      </c>
      <c r="P264" s="57" t="str">
        <f>작성용!X261</f>
        <v>-</v>
      </c>
      <c r="Q264" s="58" t="str">
        <f>작성용!AD261</f>
        <v>서경덕</v>
      </c>
      <c r="R264" s="60">
        <f>작성용!AE261</f>
        <v>0.4</v>
      </c>
      <c r="S264" s="58" t="str">
        <f>작성용!AF261</f>
        <v>서경덕</v>
      </c>
      <c r="T264" s="61" t="str">
        <f>작성용!AG261</f>
        <v>-</v>
      </c>
      <c r="U264" s="61" t="str">
        <f>작성용!AH261</f>
        <v>-</v>
      </c>
      <c r="V264" s="56">
        <f>작성용!AA261</f>
        <v>202409</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한국투자증권(M&amp;A/인수금융1부)펀드(기초자산)</v>
      </c>
      <c r="E265" s="58" t="str">
        <f>작성용!B262</f>
        <v>덴티스트리홀딩스2023의5사모투자</v>
      </c>
      <c r="F265" s="58" t="str">
        <f>작성용!C262</f>
        <v>재평가</v>
      </c>
      <c r="G265" s="58" t="str">
        <f>작성용!D262</f>
        <v>Hiossen, Inc</v>
      </c>
      <c r="H265" s="59" t="str">
        <f>작성용!E262</f>
        <v>KBP2024030035</v>
      </c>
      <c r="I265" s="58" t="str">
        <f>작성용!F262</f>
        <v>A01</v>
      </c>
      <c r="J265" s="58">
        <f>작성용!G262</f>
        <v>0</v>
      </c>
      <c r="K265" s="58" t="str">
        <f>작성용!H262</f>
        <v>-</v>
      </c>
      <c r="L265" s="58" t="str">
        <f>작성용!N262</f>
        <v xml:space="preserve">분기 </v>
      </c>
      <c r="M265" s="57" t="str">
        <f>작성용!U262</f>
        <v>2024.09.30</v>
      </c>
      <c r="N265" s="57">
        <f>작성용!V262</f>
        <v>45567</v>
      </c>
      <c r="O265" s="57" t="str">
        <f>작성용!W262</f>
        <v>보고서제공X</v>
      </c>
      <c r="P265" s="57" t="str">
        <f>작성용!X262</f>
        <v>-</v>
      </c>
      <c r="Q265" s="58" t="str">
        <f>작성용!AD262</f>
        <v>신원준</v>
      </c>
      <c r="R265" s="60">
        <f>작성용!AE262</f>
        <v>0.4</v>
      </c>
      <c r="S265" s="58" t="str">
        <f>작성용!AF262</f>
        <v>신원준</v>
      </c>
      <c r="T265" s="61" t="str">
        <f>작성용!AG262</f>
        <v>-</v>
      </c>
      <c r="U265" s="61" t="str">
        <f>작성용!AH262</f>
        <v>-</v>
      </c>
      <c r="V265" s="56">
        <f>작성용!AA262</f>
        <v>202409</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한국투자증권(M&amp;A/인수금융1부)펀드(기초자산)</v>
      </c>
      <c r="E266" s="58" t="str">
        <f>작성용!B263</f>
        <v>덴티스트리홀딩스2023의5사모투자</v>
      </c>
      <c r="F266" s="58" t="str">
        <f>작성용!C263</f>
        <v>재평가</v>
      </c>
      <c r="G266" s="58" t="str">
        <f>작성용!D263</f>
        <v>오스템글로벌</v>
      </c>
      <c r="H266" s="59">
        <f>작성용!E263</f>
        <v>1201110801119</v>
      </c>
      <c r="I266" s="58" t="str">
        <f>작성용!F263</f>
        <v>A01</v>
      </c>
      <c r="J266" s="58">
        <f>작성용!G263</f>
        <v>0</v>
      </c>
      <c r="K266" s="58" t="str">
        <f>작성용!H263</f>
        <v>-</v>
      </c>
      <c r="L266" s="58" t="str">
        <f>작성용!N263</f>
        <v xml:space="preserve">분기 </v>
      </c>
      <c r="M266" s="57" t="str">
        <f>작성용!U263</f>
        <v>2024.09.30</v>
      </c>
      <c r="N266" s="57">
        <f>작성용!V263</f>
        <v>45567</v>
      </c>
      <c r="O266" s="57" t="str">
        <f>작성용!W263</f>
        <v>보고서제공X</v>
      </c>
      <c r="P266" s="57" t="str">
        <f>작성용!X263</f>
        <v>-</v>
      </c>
      <c r="Q266" s="58" t="str">
        <f>작성용!AD263</f>
        <v>이상민</v>
      </c>
      <c r="R266" s="60">
        <f>작성용!AE263</f>
        <v>0</v>
      </c>
      <c r="S266" s="58" t="str">
        <f>작성용!AF263</f>
        <v>이상민</v>
      </c>
      <c r="T266" s="61" t="str">
        <f>작성용!AG263</f>
        <v>-</v>
      </c>
      <c r="U266" s="61" t="str">
        <f>작성용!AH263</f>
        <v>-</v>
      </c>
      <c r="V266" s="56">
        <f>작성용!AA263</f>
        <v>202409</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한국투자증권(M&amp;A/인수금융1부)펀드(기초자산)</v>
      </c>
      <c r="E267" s="58" t="str">
        <f>작성용!B264</f>
        <v>덴티스트리홀딩스2023의5사모투자</v>
      </c>
      <c r="F267" s="58" t="str">
        <f>작성용!C264</f>
        <v>재평가</v>
      </c>
      <c r="G267" s="58" t="str">
        <f>작성용!D264</f>
        <v>코잔</v>
      </c>
      <c r="H267" s="59">
        <f>작성용!E264</f>
        <v>1101116335289</v>
      </c>
      <c r="I267" s="58" t="str">
        <f>작성용!F264</f>
        <v>A01</v>
      </c>
      <c r="J267" s="58">
        <f>작성용!G264</f>
        <v>0</v>
      </c>
      <c r="K267" s="58" t="str">
        <f>작성용!H264</f>
        <v>-</v>
      </c>
      <c r="L267" s="58" t="str">
        <f>작성용!N264</f>
        <v xml:space="preserve">분기 </v>
      </c>
      <c r="M267" s="57" t="str">
        <f>작성용!U264</f>
        <v>2024.09.30</v>
      </c>
      <c r="N267" s="57">
        <f>작성용!V264</f>
        <v>45567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202409</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한국투자증권(M&amp;A/인수금융1부)펀드(기초자산)</v>
      </c>
      <c r="E268" s="58" t="str">
        <f>작성용!B265</f>
        <v>덴티스트리홀딩스2023의5사모투자</v>
      </c>
      <c r="F268" s="58" t="str">
        <f>작성용!C265</f>
        <v>재평가</v>
      </c>
      <c r="G268" s="58" t="str">
        <f>작성용!D265</f>
        <v>오스템올소</v>
      </c>
      <c r="H268" s="59">
        <f>작성용!E265</f>
        <v>1358110113365</v>
      </c>
      <c r="I268" s="58" t="str">
        <f>작성용!F265</f>
        <v>A01</v>
      </c>
      <c r="J268" s="58">
        <f>작성용!G265</f>
        <v>0</v>
      </c>
      <c r="K268" s="58" t="str">
        <f>작성용!H265</f>
        <v>-</v>
      </c>
      <c r="L268" s="58" t="str">
        <f>작성용!N265</f>
        <v xml:space="preserve">분기 </v>
      </c>
      <c r="M268" s="57" t="str">
        <f>작성용!U265</f>
        <v>2024.09.30</v>
      </c>
      <c r="N268" s="57">
        <f>작성용!V265</f>
        <v>45567</v>
      </c>
      <c r="O268" s="57" t="str">
        <f>작성용!W265</f>
        <v>보고서제공X</v>
      </c>
      <c r="P268" s="57" t="str">
        <f>작성용!X265</f>
        <v>-</v>
      </c>
      <c r="Q268" s="58" t="str">
        <f>작성용!AD265</f>
        <v>김에스더</v>
      </c>
      <c r="R268" s="60">
        <f>작성용!AE265</f>
        <v>0.4</v>
      </c>
      <c r="S268" s="58" t="str">
        <f>작성용!AF265</f>
        <v>김에스더</v>
      </c>
      <c r="T268" s="61" t="str">
        <f>작성용!AG265</f>
        <v>-</v>
      </c>
      <c r="U268" s="61" t="str">
        <f>작성용!AH265</f>
        <v>-</v>
      </c>
      <c r="V268" s="56">
        <f>작성용!AA265</f>
        <v>202409</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한국투자증권(M&amp;A/인수금융1부)펀드(기초자산)</v>
      </c>
      <c r="E269" s="58" t="str">
        <f>작성용!B266</f>
        <v>덴티스트리홀딩스2023의5사모투자</v>
      </c>
      <c r="F269" s="58" t="str">
        <f>작성용!C266</f>
        <v>재평가</v>
      </c>
      <c r="G269" s="58" t="str">
        <f>작성용!D266</f>
        <v>오스템파마</v>
      </c>
      <c r="H269" s="59">
        <f>작성용!E266</f>
        <v>1101115657775</v>
      </c>
      <c r="I269" s="58" t="str">
        <f>작성용!F266</f>
        <v>A01</v>
      </c>
      <c r="J269" s="58">
        <f>작성용!G266</f>
        <v>0</v>
      </c>
      <c r="K269" s="58" t="str">
        <f>작성용!H266</f>
        <v>-</v>
      </c>
      <c r="L269" s="58" t="str">
        <f>작성용!N266</f>
        <v xml:space="preserve">분기 </v>
      </c>
      <c r="M269" s="57" t="str">
        <f>작성용!U266</f>
        <v>2024.09.30</v>
      </c>
      <c r="N269" s="57">
        <f>작성용!V266</f>
        <v>45567</v>
      </c>
      <c r="O269" s="57" t="str">
        <f>작성용!W266</f>
        <v>보고서제공X</v>
      </c>
      <c r="P269" s="57" t="str">
        <f>작성용!X266</f>
        <v>-</v>
      </c>
      <c r="Q269" s="58" t="str">
        <f>작성용!AD266</f>
        <v>윤광일</v>
      </c>
      <c r="R269" s="60">
        <f>작성용!AE266</f>
        <v>0.4</v>
      </c>
      <c r="S269" s="58" t="str">
        <f>작성용!AF266</f>
        <v>윤광일</v>
      </c>
      <c r="T269" s="61" t="str">
        <f>작성용!AG266</f>
        <v>-</v>
      </c>
      <c r="U269" s="61" t="str">
        <f>작성용!AH266</f>
        <v>-</v>
      </c>
      <c r="V269" s="56">
        <f>작성용!AA266</f>
        <v>202409</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customHeight="1" x14ac:dyDescent="0.3">
      <c r="A270" s="54">
        <f>작성용!AL267</f>
        <v>266</v>
      </c>
      <c r="B270" s="292" t="str">
        <f>작성용!AI267</f>
        <v>최종결과송부 : 2024-10-04, 세부편입자산리스트 : 2024-10-17</v>
      </c>
      <c r="C270" s="278" t="str">
        <f>작성용!AK267</f>
        <v>개별종목</v>
      </c>
      <c r="D270" s="279">
        <f>작성용!T267</f>
        <v>45530</v>
      </c>
      <c r="E270" s="280" t="str">
        <f>작성용!B267</f>
        <v>DB손해보험(수익증권)</v>
      </c>
      <c r="F270" s="280" t="str">
        <f>작성용!C267</f>
        <v>재평가</v>
      </c>
      <c r="G270" s="280" t="str">
        <f>작성용!D267</f>
        <v>KIAMCO파워에너지사모특별자산투자신탁제3호</v>
      </c>
      <c r="H270" s="281" t="str">
        <f>작성용!E267</f>
        <v>KBP2016060039</v>
      </c>
      <c r="I270" s="280" t="str">
        <f>작성용!F267</f>
        <v>B02</v>
      </c>
      <c r="J270" s="280">
        <f>작성용!G267</f>
        <v>0</v>
      </c>
      <c r="K270" s="280" t="str">
        <f>작성용!H267</f>
        <v>-</v>
      </c>
      <c r="L270" s="280" t="str">
        <f>작성용!N267</f>
        <v xml:space="preserve">분기 </v>
      </c>
      <c r="M270" s="279" t="str">
        <f>작성용!U267</f>
        <v>2024.09.30</v>
      </c>
      <c r="N270" s="279">
        <f>작성용!V267</f>
        <v>45555</v>
      </c>
      <c r="O270" s="284">
        <f>작성용!W267</f>
        <v>45582</v>
      </c>
      <c r="P270" s="279" t="str">
        <f>작성용!X267</f>
        <v>-</v>
      </c>
      <c r="Q270" s="280" t="str">
        <f>작성용!AD267</f>
        <v>대체평가3사업본부</v>
      </c>
      <c r="R270" s="282">
        <f>작성용!AE267</f>
        <v>0</v>
      </c>
      <c r="S270" s="280" t="str">
        <f>작성용!AF267</f>
        <v>대체평가3사업본부</v>
      </c>
      <c r="T270" s="283" t="str">
        <f>작성용!AG267</f>
        <v>서동현/조용원</v>
      </c>
      <c r="U270" s="283" t="str">
        <f>작성용!AH267</f>
        <v>서동현/조용원</v>
      </c>
      <c r="V270" s="278">
        <f>작성용!AA267</f>
        <v>202409</v>
      </c>
      <c r="W270" s="280" t="str">
        <f>작성용!AC267</f>
        <v>[T]기타보험기관[1본부]</v>
      </c>
      <c r="X270" s="280" t="str">
        <f>작성용!O267</f>
        <v xml:space="preserve">박희만 </v>
      </c>
      <c r="Y270" s="280" t="str">
        <f>작성용!P267</f>
        <v xml:space="preserve">02-331-5462 </v>
      </c>
      <c r="Z270" s="280" t="str">
        <f>작성용!Q267</f>
        <v xml:space="preserve">parkheeman@dbins.co.kr </v>
      </c>
      <c r="AA270" s="278" t="str">
        <f>작성용!AJ267</f>
        <v>-</v>
      </c>
      <c r="AB270" s="278">
        <f>작성용!AB267</f>
        <v>8</v>
      </c>
    </row>
    <row r="271" spans="1:28" s="12" customFormat="1" ht="16.5" customHeight="1" x14ac:dyDescent="0.3">
      <c r="A271" s="54">
        <f>작성용!AL268</f>
        <v>267</v>
      </c>
      <c r="B271" s="292" t="str">
        <f>작성용!AI268</f>
        <v>최종결과송부 : 2024-10-04, 세부편입자산리스트 : 2024-10-17</v>
      </c>
      <c r="C271" s="278" t="str">
        <f>작성용!AK268</f>
        <v>개별종목</v>
      </c>
      <c r="D271" s="279">
        <f>작성용!T268</f>
        <v>45530</v>
      </c>
      <c r="E271" s="280" t="str">
        <f>작성용!B268</f>
        <v>DB손해보험(수익증권)</v>
      </c>
      <c r="F271" s="280" t="str">
        <f>작성용!C268</f>
        <v>재평가</v>
      </c>
      <c r="G271" s="280" t="str">
        <f>작성용!D268</f>
        <v>KB공항철도사모특별자산투자신탁</v>
      </c>
      <c r="H271" s="281" t="str">
        <f>작성용!E268</f>
        <v>KBP2016060091</v>
      </c>
      <c r="I271" s="280" t="str">
        <f>작성용!F268</f>
        <v>B02</v>
      </c>
      <c r="J271" s="280">
        <f>작성용!G268</f>
        <v>0</v>
      </c>
      <c r="K271" s="280" t="str">
        <f>작성용!H268</f>
        <v>-</v>
      </c>
      <c r="L271" s="280" t="str">
        <f>작성용!N268</f>
        <v xml:space="preserve">분기 </v>
      </c>
      <c r="M271" s="279" t="str">
        <f>작성용!U268</f>
        <v>2024.09.30</v>
      </c>
      <c r="N271" s="279">
        <f>작성용!V268</f>
        <v>45555</v>
      </c>
      <c r="O271" s="284">
        <f>작성용!W268</f>
        <v>45582</v>
      </c>
      <c r="P271" s="279" t="str">
        <f>작성용!X268</f>
        <v>-</v>
      </c>
      <c r="Q271" s="280" t="str">
        <f>작성용!AD268</f>
        <v>대체평가3사업본부</v>
      </c>
      <c r="R271" s="282">
        <f>작성용!AE268</f>
        <v>0</v>
      </c>
      <c r="S271" s="280" t="str">
        <f>작성용!AF268</f>
        <v>대체평가3사업본부</v>
      </c>
      <c r="T271" s="283" t="str">
        <f>작성용!AG268</f>
        <v>서동현/조용원</v>
      </c>
      <c r="U271" s="283" t="str">
        <f>작성용!AH268</f>
        <v>서동현/조용원</v>
      </c>
      <c r="V271" s="278">
        <f>작성용!AA268</f>
        <v>202409</v>
      </c>
      <c r="W271" s="280" t="str">
        <f>작성용!AC268</f>
        <v>[T]기타보험기관[1본부]</v>
      </c>
      <c r="X271" s="280" t="str">
        <f>작성용!O268</f>
        <v xml:space="preserve">박희만 </v>
      </c>
      <c r="Y271" s="280" t="str">
        <f>작성용!P268</f>
        <v xml:space="preserve">02-331-5462 </v>
      </c>
      <c r="Z271" s="280" t="str">
        <f>작성용!Q268</f>
        <v xml:space="preserve">parkheeman@dbins.co.kr </v>
      </c>
      <c r="AA271" s="278" t="str">
        <f>작성용!AJ268</f>
        <v>-</v>
      </c>
      <c r="AB271" s="278">
        <f>작성용!AB268</f>
        <v>8</v>
      </c>
    </row>
    <row r="272" spans="1:28" s="12" customFormat="1" ht="16.5" customHeight="1" x14ac:dyDescent="0.3">
      <c r="A272" s="54">
        <f>작성용!AL269</f>
        <v>268</v>
      </c>
      <c r="B272" s="292" t="str">
        <f>작성용!AI269</f>
        <v>최종결과송부 : 2024-10-04, 세부편입자산리스트 : 2024-10-17</v>
      </c>
      <c r="C272" s="278" t="str">
        <f>작성용!AK269</f>
        <v>개별종목</v>
      </c>
      <c r="D272" s="279">
        <f>작성용!T269</f>
        <v>45530</v>
      </c>
      <c r="E272" s="280" t="str">
        <f>작성용!B269</f>
        <v>DB손해보험(수익증권)</v>
      </c>
      <c r="F272" s="280" t="str">
        <f>작성용!C269</f>
        <v>재평가</v>
      </c>
      <c r="G272" s="280" t="str">
        <f>작성용!D269</f>
        <v>KIAMCO신림선사모특별자산투자신탁</v>
      </c>
      <c r="H272" s="281" t="str">
        <f>작성용!E269</f>
        <v>KBP2016060441</v>
      </c>
      <c r="I272" s="280" t="str">
        <f>작성용!F269</f>
        <v>B02</v>
      </c>
      <c r="J272" s="280">
        <f>작성용!G269</f>
        <v>0</v>
      </c>
      <c r="K272" s="280" t="str">
        <f>작성용!H269</f>
        <v>-</v>
      </c>
      <c r="L272" s="280" t="str">
        <f>작성용!N269</f>
        <v xml:space="preserve">분기 </v>
      </c>
      <c r="M272" s="279" t="str">
        <f>작성용!U269</f>
        <v>2024.09.30</v>
      </c>
      <c r="N272" s="279">
        <f>작성용!V269</f>
        <v>45555</v>
      </c>
      <c r="O272" s="284">
        <f>작성용!W269</f>
        <v>45582</v>
      </c>
      <c r="P272" s="279" t="str">
        <f>작성용!X269</f>
        <v>-</v>
      </c>
      <c r="Q272" s="280" t="str">
        <f>작성용!AD269</f>
        <v>대체평가3사업본부</v>
      </c>
      <c r="R272" s="282">
        <f>작성용!AE269</f>
        <v>0</v>
      </c>
      <c r="S272" s="280" t="str">
        <f>작성용!AF269</f>
        <v>대체평가3사업본부</v>
      </c>
      <c r="T272" s="283" t="str">
        <f>작성용!AG269</f>
        <v>서동현/조용원</v>
      </c>
      <c r="U272" s="283" t="str">
        <f>작성용!AH269</f>
        <v>서동현/조용원</v>
      </c>
      <c r="V272" s="278">
        <f>작성용!AA269</f>
        <v>202409</v>
      </c>
      <c r="W272" s="280" t="str">
        <f>작성용!AC269</f>
        <v>[T]기타보험기관[1본부]</v>
      </c>
      <c r="X272" s="280" t="str">
        <f>작성용!O269</f>
        <v xml:space="preserve">박희만 </v>
      </c>
      <c r="Y272" s="280" t="str">
        <f>작성용!P269</f>
        <v xml:space="preserve">02-331-5462 </v>
      </c>
      <c r="Z272" s="280" t="str">
        <f>작성용!Q269</f>
        <v xml:space="preserve">parkheeman@dbins.co.kr </v>
      </c>
      <c r="AA272" s="278" t="str">
        <f>작성용!AJ269</f>
        <v>-</v>
      </c>
      <c r="AB272" s="278">
        <f>작성용!AB269</f>
        <v>8</v>
      </c>
    </row>
    <row r="273" spans="1:28" s="12" customFormat="1" ht="16.5" customHeight="1" x14ac:dyDescent="0.3">
      <c r="A273" s="54">
        <f>작성용!AL270</f>
        <v>269</v>
      </c>
      <c r="B273" s="292" t="str">
        <f>작성용!AI270</f>
        <v>최종결과송부 : 2024-10-04, 세부편입자산리스트 : 2024-10-17</v>
      </c>
      <c r="C273" s="278" t="str">
        <f>작성용!AK270</f>
        <v>개별종목</v>
      </c>
      <c r="D273" s="279">
        <f>작성용!T270</f>
        <v>45530</v>
      </c>
      <c r="E273" s="280" t="str">
        <f>작성용!B270</f>
        <v>DB손해보험(수익증권)</v>
      </c>
      <c r="F273" s="280" t="str">
        <f>작성용!C270</f>
        <v>재평가</v>
      </c>
      <c r="G273" s="280" t="str">
        <f>작성용!D270</f>
        <v>미래에셋서부간선지하도로전문투자형사모특별자산투자신탁1호</v>
      </c>
      <c r="H273" s="281" t="str">
        <f>작성용!E270</f>
        <v>KBP2016090002</v>
      </c>
      <c r="I273" s="280" t="str">
        <f>작성용!F270</f>
        <v>B02</v>
      </c>
      <c r="J273" s="280">
        <f>작성용!G270</f>
        <v>0</v>
      </c>
      <c r="K273" s="280" t="str">
        <f>작성용!H270</f>
        <v>-</v>
      </c>
      <c r="L273" s="280" t="str">
        <f>작성용!N270</f>
        <v xml:space="preserve">분기 </v>
      </c>
      <c r="M273" s="279" t="str">
        <f>작성용!U270</f>
        <v>2024.09.30</v>
      </c>
      <c r="N273" s="279">
        <f>작성용!V270</f>
        <v>45555</v>
      </c>
      <c r="O273" s="284">
        <f>작성용!W270</f>
        <v>45582</v>
      </c>
      <c r="P273" s="279" t="str">
        <f>작성용!X270</f>
        <v>-</v>
      </c>
      <c r="Q273" s="280" t="str">
        <f>작성용!AD270</f>
        <v>대체평가3사업본부</v>
      </c>
      <c r="R273" s="282">
        <f>작성용!AE270</f>
        <v>0</v>
      </c>
      <c r="S273" s="280" t="str">
        <f>작성용!AF270</f>
        <v>대체평가3사업본부</v>
      </c>
      <c r="T273" s="283" t="str">
        <f>작성용!AG270</f>
        <v>서동현/조용원</v>
      </c>
      <c r="U273" s="283" t="str">
        <f>작성용!AH270</f>
        <v>서동현/조용원</v>
      </c>
      <c r="V273" s="278">
        <f>작성용!AA270</f>
        <v>202409</v>
      </c>
      <c r="W273" s="280" t="str">
        <f>작성용!AC270</f>
        <v>[T]기타보험기관[1본부]</v>
      </c>
      <c r="X273" s="280" t="str">
        <f>작성용!O270</f>
        <v xml:space="preserve">박희만 </v>
      </c>
      <c r="Y273" s="280" t="str">
        <f>작성용!P270</f>
        <v xml:space="preserve">02-331-5462 </v>
      </c>
      <c r="Z273" s="280" t="str">
        <f>작성용!Q270</f>
        <v xml:space="preserve">parkheeman@dbins.co.kr </v>
      </c>
      <c r="AA273" s="278" t="str">
        <f>작성용!AJ270</f>
        <v>-</v>
      </c>
      <c r="AB273" s="278">
        <f>작성용!AB270</f>
        <v>8</v>
      </c>
    </row>
    <row r="274" spans="1:28" s="12" customFormat="1" ht="16.5" customHeight="1" x14ac:dyDescent="0.3">
      <c r="A274" s="54">
        <f>작성용!AL271</f>
        <v>270</v>
      </c>
      <c r="B274" s="292" t="str">
        <f>작성용!AI271</f>
        <v>최종결과송부 : 2024-10-04, 세부편입자산리스트 : 2024-10-17</v>
      </c>
      <c r="C274" s="278" t="str">
        <f>작성용!AK271</f>
        <v>개별종목</v>
      </c>
      <c r="D274" s="279">
        <f>작성용!T271</f>
        <v>45530</v>
      </c>
      <c r="E274" s="280" t="str">
        <f>작성용!B271</f>
        <v>DB손해보험(수익증권)</v>
      </c>
      <c r="F274" s="280" t="str">
        <f>작성용!C271</f>
        <v>재평가</v>
      </c>
      <c r="G274" s="280" t="str">
        <f>작성용!D271</f>
        <v>하나KKR전문투자형사모특별자산투자신탁25호</v>
      </c>
      <c r="H274" s="281" t="str">
        <f>작성용!E271</f>
        <v>KBP2018030078</v>
      </c>
      <c r="I274" s="280" t="str">
        <f>작성용!F271</f>
        <v>B02</v>
      </c>
      <c r="J274" s="280">
        <f>작성용!G271</f>
        <v>0</v>
      </c>
      <c r="K274" s="280" t="str">
        <f>작성용!H271</f>
        <v>-</v>
      </c>
      <c r="L274" s="280" t="str">
        <f>작성용!N271</f>
        <v xml:space="preserve">분기 </v>
      </c>
      <c r="M274" s="279" t="str">
        <f>작성용!U271</f>
        <v>2024.09.30</v>
      </c>
      <c r="N274" s="279">
        <f>작성용!V271</f>
        <v>45555</v>
      </c>
      <c r="O274" s="284">
        <f>작성용!W271</f>
        <v>45582</v>
      </c>
      <c r="P274" s="279" t="str">
        <f>작성용!X271</f>
        <v>-</v>
      </c>
      <c r="Q274" s="280" t="str">
        <f>작성용!AD271</f>
        <v>대체평가3사업본부</v>
      </c>
      <c r="R274" s="282">
        <f>작성용!AE271</f>
        <v>0</v>
      </c>
      <c r="S274" s="280" t="str">
        <f>작성용!AF271</f>
        <v>대체평가3사업본부</v>
      </c>
      <c r="T274" s="283" t="str">
        <f>작성용!AG271</f>
        <v>서동현/조용원</v>
      </c>
      <c r="U274" s="283" t="str">
        <f>작성용!AH271</f>
        <v>서동현/조용원</v>
      </c>
      <c r="V274" s="278">
        <f>작성용!AA271</f>
        <v>202409</v>
      </c>
      <c r="W274" s="280" t="str">
        <f>작성용!AC271</f>
        <v>[T]기타보험기관[1본부]</v>
      </c>
      <c r="X274" s="280" t="str">
        <f>작성용!O271</f>
        <v xml:space="preserve">박희만 </v>
      </c>
      <c r="Y274" s="280" t="str">
        <f>작성용!P271</f>
        <v xml:space="preserve">02-331-5462 </v>
      </c>
      <c r="Z274" s="280" t="str">
        <f>작성용!Q271</f>
        <v xml:space="preserve">parkheeman@dbins.co.kr </v>
      </c>
      <c r="AA274" s="278" t="str">
        <f>작성용!AJ271</f>
        <v>-</v>
      </c>
      <c r="AB274" s="278">
        <f>작성용!AB271</f>
        <v>8</v>
      </c>
    </row>
    <row r="275" spans="1:28" s="12" customFormat="1" ht="16.5" customHeight="1" x14ac:dyDescent="0.3">
      <c r="A275" s="54">
        <f>작성용!AL272</f>
        <v>271</v>
      </c>
      <c r="B275" s="292" t="str">
        <f>작성용!AI272</f>
        <v>최종결과송부 : 2024-10-04, 세부편입자산리스트 : 2024-10-17</v>
      </c>
      <c r="C275" s="278" t="str">
        <f>작성용!AK272</f>
        <v>개별종목</v>
      </c>
      <c r="D275" s="279">
        <f>작성용!T272</f>
        <v>45530</v>
      </c>
      <c r="E275" s="280" t="str">
        <f>작성용!B272</f>
        <v>DB손해보험(수익증권)</v>
      </c>
      <c r="F275" s="280" t="str">
        <f>작성용!C272</f>
        <v>재평가</v>
      </c>
      <c r="G275" s="280" t="str">
        <f>작성용!D272</f>
        <v>NH-AMUNDI선순위론전문투자형사모투자신탁3호</v>
      </c>
      <c r="H275" s="281" t="str">
        <f>작성용!E272</f>
        <v>KBP2019090022</v>
      </c>
      <c r="I275" s="280" t="str">
        <f>작성용!F272</f>
        <v>B02</v>
      </c>
      <c r="J275" s="280">
        <f>작성용!G272</f>
        <v>0</v>
      </c>
      <c r="K275" s="280" t="str">
        <f>작성용!H272</f>
        <v>-</v>
      </c>
      <c r="L275" s="280" t="str">
        <f>작성용!N272</f>
        <v xml:space="preserve">분기 </v>
      </c>
      <c r="M275" s="279" t="str">
        <f>작성용!U272</f>
        <v>2024.09.30</v>
      </c>
      <c r="N275" s="279">
        <f>작성용!V272</f>
        <v>45555</v>
      </c>
      <c r="O275" s="284">
        <f>작성용!W272</f>
        <v>45582</v>
      </c>
      <c r="P275" s="279" t="str">
        <f>작성용!X272</f>
        <v>-</v>
      </c>
      <c r="Q275" s="280" t="str">
        <f>작성용!AD272</f>
        <v>대체평가3사업본부</v>
      </c>
      <c r="R275" s="282">
        <f>작성용!AE272</f>
        <v>0</v>
      </c>
      <c r="S275" s="280" t="str">
        <f>작성용!AF272</f>
        <v>대체평가3사업본부</v>
      </c>
      <c r="T275" s="283" t="str">
        <f>작성용!AG272</f>
        <v>서동현/조용원</v>
      </c>
      <c r="U275" s="283" t="str">
        <f>작성용!AH272</f>
        <v>서동현/조용원</v>
      </c>
      <c r="V275" s="278">
        <f>작성용!AA272</f>
        <v>202409</v>
      </c>
      <c r="W275" s="280" t="str">
        <f>작성용!AC272</f>
        <v>[T]기타보험기관[1본부]</v>
      </c>
      <c r="X275" s="280" t="str">
        <f>작성용!O272</f>
        <v xml:space="preserve">박희만 </v>
      </c>
      <c r="Y275" s="280" t="str">
        <f>작성용!P272</f>
        <v xml:space="preserve">02-331-5462 </v>
      </c>
      <c r="Z275" s="280" t="str">
        <f>작성용!Q272</f>
        <v xml:space="preserve">parkheeman@dbins.co.kr </v>
      </c>
      <c r="AA275" s="278" t="str">
        <f>작성용!AJ272</f>
        <v>-</v>
      </c>
      <c r="AB275" s="278">
        <f>작성용!AB272</f>
        <v>8</v>
      </c>
    </row>
    <row r="276" spans="1:28" s="12" customFormat="1" ht="16.5" customHeight="1" x14ac:dyDescent="0.3">
      <c r="A276" s="54">
        <f>작성용!AL273</f>
        <v>272</v>
      </c>
      <c r="B276" s="292" t="str">
        <f>작성용!AI273</f>
        <v>최종결과송부 : 2024-10-04, 세부편입자산리스트 : 2024-10-17</v>
      </c>
      <c r="C276" s="278" t="str">
        <f>작성용!AK273</f>
        <v>개별종목</v>
      </c>
      <c r="D276" s="279">
        <f>작성용!T273</f>
        <v>45530</v>
      </c>
      <c r="E276" s="280" t="str">
        <f>작성용!B273</f>
        <v>DB손해보험(수익증권)</v>
      </c>
      <c r="F276" s="280" t="str">
        <f>작성용!C273</f>
        <v>재평가</v>
      </c>
      <c r="G276" s="280" t="str">
        <f>작성용!D273</f>
        <v>KIAMCO그린파워사모특별자산투자신탁제2호</v>
      </c>
      <c r="H276" s="281" t="str">
        <f>작성용!E273</f>
        <v>KBP2021030017</v>
      </c>
      <c r="I276" s="280" t="str">
        <f>작성용!F273</f>
        <v>B02</v>
      </c>
      <c r="J276" s="280">
        <f>작성용!G273</f>
        <v>0</v>
      </c>
      <c r="K276" s="280" t="str">
        <f>작성용!H273</f>
        <v>-</v>
      </c>
      <c r="L276" s="280" t="str">
        <f>작성용!N273</f>
        <v xml:space="preserve">분기 </v>
      </c>
      <c r="M276" s="279" t="str">
        <f>작성용!U273</f>
        <v>2024.09.30</v>
      </c>
      <c r="N276" s="279">
        <f>작성용!V273</f>
        <v>45555</v>
      </c>
      <c r="O276" s="284">
        <f>작성용!W273</f>
        <v>45582</v>
      </c>
      <c r="P276" s="279" t="str">
        <f>작성용!X273</f>
        <v>-</v>
      </c>
      <c r="Q276" s="280" t="str">
        <f>작성용!AD273</f>
        <v>대체평가3사업본부</v>
      </c>
      <c r="R276" s="282">
        <f>작성용!AE273</f>
        <v>0</v>
      </c>
      <c r="S276" s="280" t="str">
        <f>작성용!AF273</f>
        <v>대체평가3사업본부</v>
      </c>
      <c r="T276" s="283" t="str">
        <f>작성용!AG273</f>
        <v>서동현/조용원</v>
      </c>
      <c r="U276" s="283" t="str">
        <f>작성용!AH273</f>
        <v>서동현/조용원</v>
      </c>
      <c r="V276" s="278">
        <f>작성용!AA273</f>
        <v>202409</v>
      </c>
      <c r="W276" s="280" t="str">
        <f>작성용!AC273</f>
        <v>[T]기타보험기관[1본부]</v>
      </c>
      <c r="X276" s="280" t="str">
        <f>작성용!O273</f>
        <v xml:space="preserve">박희만 </v>
      </c>
      <c r="Y276" s="280" t="str">
        <f>작성용!P273</f>
        <v xml:space="preserve">02-331-5462 </v>
      </c>
      <c r="Z276" s="280" t="str">
        <f>작성용!Q273</f>
        <v xml:space="preserve">parkheeman@dbins.co.kr </v>
      </c>
      <c r="AA276" s="278" t="str">
        <f>작성용!AJ273</f>
        <v>-</v>
      </c>
      <c r="AB276" s="278">
        <f>작성용!AB273</f>
        <v>8</v>
      </c>
    </row>
    <row r="277" spans="1:28" s="12" customFormat="1" ht="16.5" customHeight="1" x14ac:dyDescent="0.3">
      <c r="A277" s="54">
        <f>작성용!AL274</f>
        <v>273</v>
      </c>
      <c r="B277" s="292" t="str">
        <f>작성용!AI274</f>
        <v>최종결과송부 : 2024-10-04, 세부편입자산리스트 : 2024-10-17</v>
      </c>
      <c r="C277" s="278" t="str">
        <f>작성용!AK274</f>
        <v>개별종목</v>
      </c>
      <c r="D277" s="279">
        <f>작성용!T274</f>
        <v>45530</v>
      </c>
      <c r="E277" s="280" t="str">
        <f>작성용!B274</f>
        <v>DB손해보험(수익증권)</v>
      </c>
      <c r="F277" s="280" t="str">
        <f>작성용!C274</f>
        <v>재평가</v>
      </c>
      <c r="G277" s="280" t="str">
        <f>작성용!D274</f>
        <v>현대인베스트먼트선순위대출전문투자형사모특별자산투자신탁2호</v>
      </c>
      <c r="H277" s="281" t="str">
        <f>작성용!E274</f>
        <v>KBP2021060034</v>
      </c>
      <c r="I277" s="280" t="str">
        <f>작성용!F274</f>
        <v>B02</v>
      </c>
      <c r="J277" s="280">
        <f>작성용!G274</f>
        <v>0</v>
      </c>
      <c r="K277" s="280" t="str">
        <f>작성용!H274</f>
        <v>-</v>
      </c>
      <c r="L277" s="280" t="str">
        <f>작성용!N274</f>
        <v xml:space="preserve">분기 </v>
      </c>
      <c r="M277" s="279" t="str">
        <f>작성용!U274</f>
        <v>2024.09.30</v>
      </c>
      <c r="N277" s="279">
        <f>작성용!V274</f>
        <v>45555</v>
      </c>
      <c r="O277" s="284">
        <f>작성용!W274</f>
        <v>45582</v>
      </c>
      <c r="P277" s="279" t="str">
        <f>작성용!X274</f>
        <v>-</v>
      </c>
      <c r="Q277" s="280" t="str">
        <f>작성용!AD274</f>
        <v>대체평가3사업본부</v>
      </c>
      <c r="R277" s="282">
        <f>작성용!AE274</f>
        <v>0</v>
      </c>
      <c r="S277" s="280" t="str">
        <f>작성용!AF274</f>
        <v>대체평가3사업본부</v>
      </c>
      <c r="T277" s="283" t="str">
        <f>작성용!AG274</f>
        <v>서동현/조용원</v>
      </c>
      <c r="U277" s="283" t="str">
        <f>작성용!AH274</f>
        <v>서동현/조용원</v>
      </c>
      <c r="V277" s="278">
        <f>작성용!AA274</f>
        <v>202409</v>
      </c>
      <c r="W277" s="280" t="str">
        <f>작성용!AC274</f>
        <v>[T]기타보험기관[1본부]</v>
      </c>
      <c r="X277" s="280" t="str">
        <f>작성용!O274</f>
        <v xml:space="preserve">박희만 </v>
      </c>
      <c r="Y277" s="280" t="str">
        <f>작성용!P274</f>
        <v xml:space="preserve">02-331-5462 </v>
      </c>
      <c r="Z277" s="280" t="str">
        <f>작성용!Q274</f>
        <v xml:space="preserve">parkheeman@dbins.co.kr </v>
      </c>
      <c r="AA277" s="278" t="str">
        <f>작성용!AJ274</f>
        <v>-</v>
      </c>
      <c r="AB277" s="278">
        <f>작성용!AB274</f>
        <v>8</v>
      </c>
    </row>
    <row r="278" spans="1:28" s="12" customFormat="1" ht="16.5" customHeight="1" x14ac:dyDescent="0.3">
      <c r="A278" s="54">
        <f>작성용!AL275</f>
        <v>274</v>
      </c>
      <c r="B278" s="292" t="str">
        <f>작성용!AI275</f>
        <v>최종결과송부 : 2024-10-04, 세부편입자산리스트 : 2024-10-17</v>
      </c>
      <c r="C278" s="278" t="str">
        <f>작성용!AK275</f>
        <v>개별종목</v>
      </c>
      <c r="D278" s="279">
        <f>작성용!T275</f>
        <v>45530</v>
      </c>
      <c r="E278" s="280" t="str">
        <f>작성용!B275</f>
        <v>DB손해보험(수익증권)</v>
      </c>
      <c r="F278" s="280" t="str">
        <f>작성용!C275</f>
        <v>재평가</v>
      </c>
      <c r="G278" s="280" t="str">
        <f>작성용!D275</f>
        <v>이지스미국전문투자형사모부동산투자신탁83호</v>
      </c>
      <c r="H278" s="281" t="str">
        <f>작성용!E275</f>
        <v>KBP2016060407</v>
      </c>
      <c r="I278" s="280" t="str">
        <f>작성용!F275</f>
        <v>B02</v>
      </c>
      <c r="J278" s="280">
        <f>작성용!G275</f>
        <v>0</v>
      </c>
      <c r="K278" s="280" t="str">
        <f>작성용!H275</f>
        <v>-</v>
      </c>
      <c r="L278" s="280" t="str">
        <f>작성용!N275</f>
        <v xml:space="preserve">분기 </v>
      </c>
      <c r="M278" s="279" t="str">
        <f>작성용!U275</f>
        <v>2024.09.30</v>
      </c>
      <c r="N278" s="279">
        <f>작성용!V275</f>
        <v>45555</v>
      </c>
      <c r="O278" s="284">
        <f>작성용!W275</f>
        <v>45582</v>
      </c>
      <c r="P278" s="279" t="str">
        <f>작성용!X275</f>
        <v>-</v>
      </c>
      <c r="Q278" s="280" t="str">
        <f>작성용!AD275</f>
        <v>대체평가3사업본부</v>
      </c>
      <c r="R278" s="282">
        <f>작성용!AE275</f>
        <v>0</v>
      </c>
      <c r="S278" s="280" t="str">
        <f>작성용!AF275</f>
        <v>대체평가3사업본부</v>
      </c>
      <c r="T278" s="283" t="str">
        <f>작성용!AG275</f>
        <v>서동현/조용원</v>
      </c>
      <c r="U278" s="283" t="str">
        <f>작성용!AH275</f>
        <v>서동현/조용원</v>
      </c>
      <c r="V278" s="278">
        <f>작성용!AA275</f>
        <v>202409</v>
      </c>
      <c r="W278" s="280" t="str">
        <f>작성용!AC275</f>
        <v>[T]기타보험기관[1본부]</v>
      </c>
      <c r="X278" s="280" t="str">
        <f>작성용!O275</f>
        <v xml:space="preserve">박희만 </v>
      </c>
      <c r="Y278" s="280" t="str">
        <f>작성용!P275</f>
        <v xml:space="preserve">02-331-5462 </v>
      </c>
      <c r="Z278" s="280" t="str">
        <f>작성용!Q275</f>
        <v xml:space="preserve">parkheeman@dbins.co.kr </v>
      </c>
      <c r="AA278" s="278" t="str">
        <f>작성용!AJ275</f>
        <v>-</v>
      </c>
      <c r="AB278" s="278">
        <f>작성용!AB275</f>
        <v>8</v>
      </c>
    </row>
    <row r="279" spans="1:28" s="12" customFormat="1" ht="16.5" customHeight="1" x14ac:dyDescent="0.3">
      <c r="A279" s="54">
        <f>작성용!AL276</f>
        <v>275</v>
      </c>
      <c r="B279" s="292" t="str">
        <f>작성용!AI276</f>
        <v>최종결과송부 : 2024-10-04, 세부편입자산리스트 : 2024-10-17</v>
      </c>
      <c r="C279" s="278" t="str">
        <f>작성용!AK276</f>
        <v>개별종목</v>
      </c>
      <c r="D279" s="279">
        <f>작성용!T276</f>
        <v>45530</v>
      </c>
      <c r="E279" s="280" t="str">
        <f>작성용!B276</f>
        <v>DB손해보험(수익증권)</v>
      </c>
      <c r="F279" s="280" t="str">
        <f>작성용!C276</f>
        <v>재평가</v>
      </c>
      <c r="G279" s="280" t="str">
        <f>작성용!D276</f>
        <v>헤리티지시그니처전문투자형사모부동산투자신탁2호1종</v>
      </c>
      <c r="H279" s="281" t="str">
        <f>작성용!E276</f>
        <v>KBP2021120021</v>
      </c>
      <c r="I279" s="280" t="str">
        <f>작성용!F276</f>
        <v>B02</v>
      </c>
      <c r="J279" s="280">
        <f>작성용!G276</f>
        <v>0</v>
      </c>
      <c r="K279" s="280" t="str">
        <f>작성용!H276</f>
        <v>-</v>
      </c>
      <c r="L279" s="280" t="str">
        <f>작성용!N276</f>
        <v xml:space="preserve">분기 </v>
      </c>
      <c r="M279" s="279" t="str">
        <f>작성용!U276</f>
        <v>2024.09.30</v>
      </c>
      <c r="N279" s="279">
        <f>작성용!V276</f>
        <v>45555</v>
      </c>
      <c r="O279" s="284">
        <f>작성용!W276</f>
        <v>45582</v>
      </c>
      <c r="P279" s="279" t="str">
        <f>작성용!X276</f>
        <v>-</v>
      </c>
      <c r="Q279" s="280" t="str">
        <f>작성용!AD276</f>
        <v>대체평가3사업본부</v>
      </c>
      <c r="R279" s="282">
        <f>작성용!AE276</f>
        <v>0</v>
      </c>
      <c r="S279" s="280" t="str">
        <f>작성용!AF276</f>
        <v>대체평가3사업본부</v>
      </c>
      <c r="T279" s="283" t="str">
        <f>작성용!AG276</f>
        <v>서동현/조용원</v>
      </c>
      <c r="U279" s="283" t="str">
        <f>작성용!AH276</f>
        <v>서동현/조용원</v>
      </c>
      <c r="V279" s="278">
        <f>작성용!AA276</f>
        <v>202409</v>
      </c>
      <c r="W279" s="280" t="str">
        <f>작성용!AC276</f>
        <v>[T]기타보험기관[1본부]</v>
      </c>
      <c r="X279" s="280" t="str">
        <f>작성용!O276</f>
        <v xml:space="preserve">박희만 </v>
      </c>
      <c r="Y279" s="280" t="str">
        <f>작성용!P276</f>
        <v xml:space="preserve">02-331-5462 </v>
      </c>
      <c r="Z279" s="280" t="str">
        <f>작성용!Q276</f>
        <v xml:space="preserve">parkheeman@dbins.co.kr </v>
      </c>
      <c r="AA279" s="278" t="str">
        <f>작성용!AJ276</f>
        <v>-</v>
      </c>
      <c r="AB279" s="278">
        <f>작성용!AB276</f>
        <v>8</v>
      </c>
    </row>
    <row r="280" spans="1:28" s="12" customFormat="1" ht="16.5" customHeight="1" x14ac:dyDescent="0.3">
      <c r="A280" s="54">
        <f>작성용!AL277</f>
        <v>276</v>
      </c>
      <c r="B280" s="292" t="str">
        <f>작성용!AI277</f>
        <v>최종결과송부 : 2024-10-04, 세부편입자산리스트 : 2024-10-17</v>
      </c>
      <c r="C280" s="278" t="str">
        <f>작성용!AK277</f>
        <v>개별종목</v>
      </c>
      <c r="D280" s="279">
        <f>작성용!T277</f>
        <v>45530</v>
      </c>
      <c r="E280" s="280" t="str">
        <f>작성용!B277</f>
        <v>DB손해보험(수익증권)</v>
      </c>
      <c r="F280" s="280" t="str">
        <f>작성용!C277</f>
        <v>재평가</v>
      </c>
      <c r="G280" s="280" t="str">
        <f>작성용!D277</f>
        <v>이지스이익참여형메자닌일반사모부동산자투자신탁제1호</v>
      </c>
      <c r="H280" s="281" t="str">
        <f>작성용!E277</f>
        <v>KBP2021120312</v>
      </c>
      <c r="I280" s="280" t="str">
        <f>작성용!F277</f>
        <v>B02</v>
      </c>
      <c r="J280" s="280">
        <f>작성용!G277</f>
        <v>0</v>
      </c>
      <c r="K280" s="280" t="str">
        <f>작성용!H277</f>
        <v>-</v>
      </c>
      <c r="L280" s="280" t="str">
        <f>작성용!N277</f>
        <v xml:space="preserve">분기 </v>
      </c>
      <c r="M280" s="279" t="str">
        <f>작성용!U277</f>
        <v>2024.09.30</v>
      </c>
      <c r="N280" s="279">
        <f>작성용!V277</f>
        <v>45555</v>
      </c>
      <c r="O280" s="284">
        <f>작성용!W277</f>
        <v>45582</v>
      </c>
      <c r="P280" s="279" t="str">
        <f>작성용!X277</f>
        <v>-</v>
      </c>
      <c r="Q280" s="280" t="str">
        <f>작성용!AD277</f>
        <v>대체평가3사업본부</v>
      </c>
      <c r="R280" s="282">
        <f>작성용!AE277</f>
        <v>0</v>
      </c>
      <c r="S280" s="280" t="str">
        <f>작성용!AF277</f>
        <v>대체평가3사업본부</v>
      </c>
      <c r="T280" s="283" t="str">
        <f>작성용!AG277</f>
        <v>서동현/조용원</v>
      </c>
      <c r="U280" s="283" t="str">
        <f>작성용!AH277</f>
        <v>서동현/조용원</v>
      </c>
      <c r="V280" s="278">
        <f>작성용!AA277</f>
        <v>202409</v>
      </c>
      <c r="W280" s="280" t="str">
        <f>작성용!AC277</f>
        <v>[T]기타보험기관[1본부]</v>
      </c>
      <c r="X280" s="280" t="str">
        <f>작성용!O277</f>
        <v xml:space="preserve">박희만 </v>
      </c>
      <c r="Y280" s="280" t="str">
        <f>작성용!P277</f>
        <v xml:space="preserve">02-331-5462 </v>
      </c>
      <c r="Z280" s="280" t="str">
        <f>작성용!Q277</f>
        <v xml:space="preserve">parkheeman@dbins.co.kr </v>
      </c>
      <c r="AA280" s="278" t="str">
        <f>작성용!AJ277</f>
        <v>-</v>
      </c>
      <c r="AB280" s="278">
        <f>작성용!AB277</f>
        <v>8</v>
      </c>
    </row>
    <row r="281" spans="1:28" s="12" customFormat="1" ht="16.5" customHeight="1" x14ac:dyDescent="0.3">
      <c r="A281" s="54">
        <f>작성용!AL278</f>
        <v>277</v>
      </c>
      <c r="B281" s="292" t="str">
        <f>작성용!AI278</f>
        <v>최종결과송부 : 2024-10-04, 세부편입자산리스트 : 2024-10-17</v>
      </c>
      <c r="C281" s="278" t="str">
        <f>작성용!AK278</f>
        <v>개별종목</v>
      </c>
      <c r="D281" s="279">
        <f>작성용!T278</f>
        <v>45530</v>
      </c>
      <c r="E281" s="280" t="str">
        <f>작성용!B278</f>
        <v>DB손해보험(수익증권)</v>
      </c>
      <c r="F281" s="280" t="str">
        <f>작성용!C278</f>
        <v>재평가</v>
      </c>
      <c r="G281" s="280" t="str">
        <f>작성용!D278</f>
        <v>헤리티지마곡마이스본PF전문투자형사모부동산투자신탁제1호</v>
      </c>
      <c r="H281" s="281" t="str">
        <f>작성용!E278</f>
        <v>KBP2021060080</v>
      </c>
      <c r="I281" s="280" t="str">
        <f>작성용!F278</f>
        <v>B02</v>
      </c>
      <c r="J281" s="280">
        <f>작성용!G278</f>
        <v>0</v>
      </c>
      <c r="K281" s="280" t="str">
        <f>작성용!H278</f>
        <v>-</v>
      </c>
      <c r="L281" s="280" t="str">
        <f>작성용!N278</f>
        <v xml:space="preserve">분기 </v>
      </c>
      <c r="M281" s="279" t="str">
        <f>작성용!U278</f>
        <v>2024.09.30</v>
      </c>
      <c r="N281" s="279">
        <f>작성용!V278</f>
        <v>45555</v>
      </c>
      <c r="O281" s="284">
        <f>작성용!W278</f>
        <v>45582</v>
      </c>
      <c r="P281" s="279" t="str">
        <f>작성용!X278</f>
        <v>-</v>
      </c>
      <c r="Q281" s="280" t="str">
        <f>작성용!AD278</f>
        <v>대체평가3사업본부</v>
      </c>
      <c r="R281" s="282">
        <f>작성용!AE278</f>
        <v>0</v>
      </c>
      <c r="S281" s="280" t="str">
        <f>작성용!AF278</f>
        <v>대체평가3사업본부</v>
      </c>
      <c r="T281" s="283" t="str">
        <f>작성용!AG278</f>
        <v>서동현/조용원</v>
      </c>
      <c r="U281" s="283" t="str">
        <f>작성용!AH278</f>
        <v>서동현/조용원</v>
      </c>
      <c r="V281" s="278">
        <f>작성용!AA278</f>
        <v>202409</v>
      </c>
      <c r="W281" s="280" t="str">
        <f>작성용!AC278</f>
        <v>[T]기타보험기관[1본부]</v>
      </c>
      <c r="X281" s="280" t="str">
        <f>작성용!O278</f>
        <v xml:space="preserve">박희만 </v>
      </c>
      <c r="Y281" s="280" t="str">
        <f>작성용!P278</f>
        <v xml:space="preserve">02-331-5462 </v>
      </c>
      <c r="Z281" s="280" t="str">
        <f>작성용!Q278</f>
        <v xml:space="preserve">parkheeman@dbins.co.kr </v>
      </c>
      <c r="AA281" s="278" t="str">
        <f>작성용!AJ278</f>
        <v>-</v>
      </c>
      <c r="AB281" s="278">
        <f>작성용!AB278</f>
        <v>8</v>
      </c>
    </row>
    <row r="282" spans="1:28" s="12" customFormat="1" ht="16.5" customHeight="1" x14ac:dyDescent="0.3">
      <c r="A282" s="54">
        <f>작성용!AL279</f>
        <v>278</v>
      </c>
      <c r="B282" s="292" t="str">
        <f>작성용!AI279</f>
        <v>최종결과송부 : 2024-10-04, 세부편입자산리스트 : 2024-10-17</v>
      </c>
      <c r="C282" s="278" t="str">
        <f>작성용!AK279</f>
        <v>개별종목</v>
      </c>
      <c r="D282" s="279">
        <f>작성용!T279</f>
        <v>45530</v>
      </c>
      <c r="E282" s="280" t="str">
        <f>작성용!B279</f>
        <v>DB손해보험(수익증권)</v>
      </c>
      <c r="F282" s="280" t="str">
        <f>작성용!C279</f>
        <v>재평가</v>
      </c>
      <c r="G282" s="280" t="str">
        <f>작성용!D279</f>
        <v>DB일반사모특별자산투자신탁제11호</v>
      </c>
      <c r="H282" s="281" t="str">
        <f>작성용!E279</f>
        <v>KBP2021120313</v>
      </c>
      <c r="I282" s="280" t="str">
        <f>작성용!F279</f>
        <v>B02</v>
      </c>
      <c r="J282" s="280">
        <f>작성용!G279</f>
        <v>0</v>
      </c>
      <c r="K282" s="280" t="str">
        <f>작성용!H279</f>
        <v>-</v>
      </c>
      <c r="L282" s="280" t="str">
        <f>작성용!N279</f>
        <v xml:space="preserve">분기 </v>
      </c>
      <c r="M282" s="279" t="str">
        <f>작성용!U279</f>
        <v>2024.09.30</v>
      </c>
      <c r="N282" s="279">
        <f>작성용!V279</f>
        <v>45555</v>
      </c>
      <c r="O282" s="284">
        <f>작성용!W279</f>
        <v>45582</v>
      </c>
      <c r="P282" s="279" t="str">
        <f>작성용!X279</f>
        <v>-</v>
      </c>
      <c r="Q282" s="280" t="str">
        <f>작성용!AD279</f>
        <v>대체평가3사업본부</v>
      </c>
      <c r="R282" s="282">
        <f>작성용!AE279</f>
        <v>0</v>
      </c>
      <c r="S282" s="280" t="str">
        <f>작성용!AF279</f>
        <v>대체평가3사업본부</v>
      </c>
      <c r="T282" s="283" t="str">
        <f>작성용!AG279</f>
        <v>서동현/조용원</v>
      </c>
      <c r="U282" s="283" t="str">
        <f>작성용!AH279</f>
        <v>서동현/조용원</v>
      </c>
      <c r="V282" s="278">
        <f>작성용!AA279</f>
        <v>202409</v>
      </c>
      <c r="W282" s="280" t="str">
        <f>작성용!AC279</f>
        <v>[T]기타보험기관[1본부]</v>
      </c>
      <c r="X282" s="280" t="str">
        <f>작성용!O279</f>
        <v xml:space="preserve">박희만 </v>
      </c>
      <c r="Y282" s="280" t="str">
        <f>작성용!P279</f>
        <v xml:space="preserve">02-331-5462 </v>
      </c>
      <c r="Z282" s="280" t="str">
        <f>작성용!Q279</f>
        <v xml:space="preserve">parkheeman@dbins.co.kr </v>
      </c>
      <c r="AA282" s="278" t="str">
        <f>작성용!AJ279</f>
        <v>-</v>
      </c>
      <c r="AB282" s="278">
        <f>작성용!AB279</f>
        <v>8</v>
      </c>
    </row>
    <row r="283" spans="1:28" s="12" customFormat="1" ht="16.5" customHeight="1" x14ac:dyDescent="0.3">
      <c r="A283" s="54">
        <f>작성용!AL280</f>
        <v>279</v>
      </c>
      <c r="B283" s="292" t="str">
        <f>작성용!AI280</f>
        <v>최종결과송부 : 2024-10-04, 세부편입자산리스트 : 2024-10-17</v>
      </c>
      <c r="C283" s="278" t="str">
        <f>작성용!AK280</f>
        <v>개별종목</v>
      </c>
      <c r="D283" s="279">
        <f>작성용!T280</f>
        <v>45530</v>
      </c>
      <c r="E283" s="280" t="str">
        <f>작성용!B280</f>
        <v>DB손해보험(수익증권)</v>
      </c>
      <c r="F283" s="280" t="str">
        <f>작성용!C280</f>
        <v>재평가</v>
      </c>
      <c r="G283" s="280" t="str">
        <f>작성용!D280</f>
        <v>칸서스나라사랑비티엘사모특별자산투자신탁제1호</v>
      </c>
      <c r="H283" s="281" t="str">
        <f>작성용!E280</f>
        <v>KBP2016060212</v>
      </c>
      <c r="I283" s="280" t="str">
        <f>작성용!F280</f>
        <v>B02</v>
      </c>
      <c r="J283" s="280">
        <f>작성용!G280</f>
        <v>0</v>
      </c>
      <c r="K283" s="280" t="str">
        <f>작성용!H280</f>
        <v>-</v>
      </c>
      <c r="L283" s="280" t="str">
        <f>작성용!N280</f>
        <v xml:space="preserve">분기 </v>
      </c>
      <c r="M283" s="279" t="str">
        <f>작성용!U280</f>
        <v>2024.09.30</v>
      </c>
      <c r="N283" s="279">
        <f>작성용!V280</f>
        <v>45555</v>
      </c>
      <c r="O283" s="284">
        <f>작성용!W280</f>
        <v>45582</v>
      </c>
      <c r="P283" s="279" t="str">
        <f>작성용!X280</f>
        <v>-</v>
      </c>
      <c r="Q283" s="280" t="str">
        <f>작성용!AD280</f>
        <v>대체평가3사업본부</v>
      </c>
      <c r="R283" s="282">
        <f>작성용!AE280</f>
        <v>0</v>
      </c>
      <c r="S283" s="280" t="str">
        <f>작성용!AF280</f>
        <v>대체평가3사업본부</v>
      </c>
      <c r="T283" s="283" t="str">
        <f>작성용!AG280</f>
        <v>서동현/조용원</v>
      </c>
      <c r="U283" s="283" t="str">
        <f>작성용!AH280</f>
        <v>서동현/조용원</v>
      </c>
      <c r="V283" s="278">
        <f>작성용!AA280</f>
        <v>202409</v>
      </c>
      <c r="W283" s="280" t="str">
        <f>작성용!AC280</f>
        <v>[T]기타보험기관[1본부]</v>
      </c>
      <c r="X283" s="280" t="str">
        <f>작성용!O280</f>
        <v xml:space="preserve">박희만 </v>
      </c>
      <c r="Y283" s="280" t="str">
        <f>작성용!P280</f>
        <v xml:space="preserve">02-331-5462 </v>
      </c>
      <c r="Z283" s="280" t="str">
        <f>작성용!Q280</f>
        <v xml:space="preserve">parkheeman@dbins.co.kr </v>
      </c>
      <c r="AA283" s="278" t="str">
        <f>작성용!AJ280</f>
        <v>-</v>
      </c>
      <c r="AB283" s="278">
        <f>작성용!AB280</f>
        <v>8</v>
      </c>
    </row>
    <row r="284" spans="1:28" s="12" customFormat="1" ht="16.5" customHeight="1" x14ac:dyDescent="0.3">
      <c r="A284" s="54">
        <f>작성용!AL281</f>
        <v>280</v>
      </c>
      <c r="B284" s="292" t="str">
        <f>작성용!AI281</f>
        <v>최종결과송부 : 2024-10-04, 세부편입자산리스트 : 2024-10-17</v>
      </c>
      <c r="C284" s="278" t="str">
        <f>작성용!AK281</f>
        <v>개별종목</v>
      </c>
      <c r="D284" s="279">
        <f>작성용!T281</f>
        <v>45530</v>
      </c>
      <c r="E284" s="280" t="str">
        <f>작성용!B281</f>
        <v>DB손해보험(수익증권)</v>
      </c>
      <c r="F284" s="280" t="str">
        <f>작성용!C281</f>
        <v>재평가</v>
      </c>
      <c r="G284" s="280" t="str">
        <f>작성용!D281</f>
        <v>KIAMCO파워에너지사모특별자산투자신탁제2호</v>
      </c>
      <c r="H284" s="281" t="str">
        <f>작성용!E281</f>
        <v>KBP2011120003</v>
      </c>
      <c r="I284" s="280" t="str">
        <f>작성용!F281</f>
        <v>B02</v>
      </c>
      <c r="J284" s="280">
        <f>작성용!G281</f>
        <v>0</v>
      </c>
      <c r="K284" s="280" t="str">
        <f>작성용!H281</f>
        <v>-</v>
      </c>
      <c r="L284" s="280" t="str">
        <f>작성용!N281</f>
        <v xml:space="preserve">분기 </v>
      </c>
      <c r="M284" s="279" t="str">
        <f>작성용!U281</f>
        <v>2024.09.30</v>
      </c>
      <c r="N284" s="279">
        <f>작성용!V281</f>
        <v>45555</v>
      </c>
      <c r="O284" s="284">
        <f>작성용!W281</f>
        <v>45582</v>
      </c>
      <c r="P284" s="279" t="str">
        <f>작성용!X281</f>
        <v>-</v>
      </c>
      <c r="Q284" s="280" t="str">
        <f>작성용!AD281</f>
        <v>대체평가3사업본부</v>
      </c>
      <c r="R284" s="282">
        <f>작성용!AE281</f>
        <v>0</v>
      </c>
      <c r="S284" s="280" t="str">
        <f>작성용!AF281</f>
        <v>대체평가3사업본부</v>
      </c>
      <c r="T284" s="283" t="str">
        <f>작성용!AG281</f>
        <v>서동현/조용원</v>
      </c>
      <c r="U284" s="283" t="str">
        <f>작성용!AH281</f>
        <v>서동현/조용원</v>
      </c>
      <c r="V284" s="278">
        <f>작성용!AA281</f>
        <v>202409</v>
      </c>
      <c r="W284" s="280" t="str">
        <f>작성용!AC281</f>
        <v>[T]기타보험기관[1본부]</v>
      </c>
      <c r="X284" s="280" t="str">
        <f>작성용!O281</f>
        <v xml:space="preserve">박희만 </v>
      </c>
      <c r="Y284" s="280" t="str">
        <f>작성용!P281</f>
        <v xml:space="preserve">02-331-5462 </v>
      </c>
      <c r="Z284" s="280" t="str">
        <f>작성용!Q281</f>
        <v xml:space="preserve">parkheeman@dbins.co.kr </v>
      </c>
      <c r="AA284" s="278" t="str">
        <f>작성용!AJ281</f>
        <v>-</v>
      </c>
      <c r="AB284" s="278">
        <f>작성용!AB281</f>
        <v>8</v>
      </c>
    </row>
    <row r="285" spans="1:28" s="12" customFormat="1" ht="16.5" customHeight="1" x14ac:dyDescent="0.3">
      <c r="A285" s="54">
        <f>작성용!AL282</f>
        <v>281</v>
      </c>
      <c r="B285" s="292" t="str">
        <f>작성용!AI282</f>
        <v>최종결과송부 : 2024-10-04, 세부편입자산리스트 : 2024-10-17</v>
      </c>
      <c r="C285" s="278" t="str">
        <f>작성용!AK282</f>
        <v>개별종목</v>
      </c>
      <c r="D285" s="279">
        <f>작성용!T282</f>
        <v>45530</v>
      </c>
      <c r="E285" s="280" t="str">
        <f>작성용!B282</f>
        <v>DB손해보험(수익증권)</v>
      </c>
      <c r="F285" s="280" t="str">
        <f>작성용!C282</f>
        <v>재평가</v>
      </c>
      <c r="G285" s="280" t="str">
        <f>작성용!D282</f>
        <v>유진PROMY사모특별자산투자신탁5호</v>
      </c>
      <c r="H285" s="281" t="str">
        <f>작성용!E282</f>
        <v>KBP2021120315</v>
      </c>
      <c r="I285" s="280" t="str">
        <f>작성용!F282</f>
        <v>B02</v>
      </c>
      <c r="J285" s="280">
        <f>작성용!G282</f>
        <v>0</v>
      </c>
      <c r="K285" s="280" t="str">
        <f>작성용!H282</f>
        <v>-</v>
      </c>
      <c r="L285" s="280" t="str">
        <f>작성용!N282</f>
        <v xml:space="preserve">분기 </v>
      </c>
      <c r="M285" s="279" t="str">
        <f>작성용!U282</f>
        <v>2024.09.30</v>
      </c>
      <c r="N285" s="279">
        <f>작성용!V282</f>
        <v>45555</v>
      </c>
      <c r="O285" s="284">
        <f>작성용!W282</f>
        <v>45582</v>
      </c>
      <c r="P285" s="279" t="str">
        <f>작성용!X282</f>
        <v>-</v>
      </c>
      <c r="Q285" s="280" t="str">
        <f>작성용!AD282</f>
        <v>대체평가3사업본부</v>
      </c>
      <c r="R285" s="282">
        <f>작성용!AE282</f>
        <v>0</v>
      </c>
      <c r="S285" s="280" t="str">
        <f>작성용!AF282</f>
        <v>대체평가3사업본부</v>
      </c>
      <c r="T285" s="283" t="str">
        <f>작성용!AG282</f>
        <v>서동현/조용원</v>
      </c>
      <c r="U285" s="283" t="str">
        <f>작성용!AH282</f>
        <v>서동현/조용원</v>
      </c>
      <c r="V285" s="278">
        <f>작성용!AA282</f>
        <v>202409</v>
      </c>
      <c r="W285" s="280" t="str">
        <f>작성용!AC282</f>
        <v>[T]기타보험기관[1본부]</v>
      </c>
      <c r="X285" s="280" t="str">
        <f>작성용!O282</f>
        <v xml:space="preserve">박희만 </v>
      </c>
      <c r="Y285" s="280" t="str">
        <f>작성용!P282</f>
        <v xml:space="preserve">02-331-5462 </v>
      </c>
      <c r="Z285" s="280" t="str">
        <f>작성용!Q282</f>
        <v xml:space="preserve">parkheeman@dbins.co.kr </v>
      </c>
      <c r="AA285" s="278" t="str">
        <f>작성용!AJ282</f>
        <v>-</v>
      </c>
      <c r="AB285" s="278">
        <f>작성용!AB282</f>
        <v>8</v>
      </c>
    </row>
    <row r="286" spans="1:28" s="12" customFormat="1" ht="16.5" customHeight="1" x14ac:dyDescent="0.3">
      <c r="A286" s="54">
        <f>작성용!AL283</f>
        <v>282</v>
      </c>
      <c r="B286" s="292" t="str">
        <f>작성용!AI283</f>
        <v>최종결과송부 : 2024-10-04, 세부편입자산리스트 : 2024-10-17</v>
      </c>
      <c r="C286" s="278" t="str">
        <f>작성용!AK283</f>
        <v>개별종목</v>
      </c>
      <c r="D286" s="279">
        <f>작성용!T283</f>
        <v>45530</v>
      </c>
      <c r="E286" s="280" t="str">
        <f>작성용!B283</f>
        <v>DB손해보험(수익증권)</v>
      </c>
      <c r="F286" s="280" t="str">
        <f>작성용!C283</f>
        <v>재평가</v>
      </c>
      <c r="G286" s="280" t="str">
        <f>작성용!D283</f>
        <v>DB일반사모특별자산투자신탁제7호[수익권]</v>
      </c>
      <c r="H286" s="281" t="str">
        <f>작성용!E283</f>
        <v>KBP2021120317</v>
      </c>
      <c r="I286" s="280" t="str">
        <f>작성용!F283</f>
        <v>B02</v>
      </c>
      <c r="J286" s="280">
        <f>작성용!G283</f>
        <v>0</v>
      </c>
      <c r="K286" s="280" t="str">
        <f>작성용!H283</f>
        <v>-</v>
      </c>
      <c r="L286" s="280" t="str">
        <f>작성용!N283</f>
        <v xml:space="preserve">분기 </v>
      </c>
      <c r="M286" s="279" t="str">
        <f>작성용!U283</f>
        <v>2024.09.30</v>
      </c>
      <c r="N286" s="279">
        <f>작성용!V283</f>
        <v>45555</v>
      </c>
      <c r="O286" s="284">
        <f>작성용!W283</f>
        <v>45582</v>
      </c>
      <c r="P286" s="279" t="str">
        <f>작성용!X283</f>
        <v>-</v>
      </c>
      <c r="Q286" s="280" t="str">
        <f>작성용!AD283</f>
        <v>대체평가3사업본부</v>
      </c>
      <c r="R286" s="282">
        <f>작성용!AE283</f>
        <v>0</v>
      </c>
      <c r="S286" s="280" t="str">
        <f>작성용!AF283</f>
        <v>대체평가3사업본부</v>
      </c>
      <c r="T286" s="283" t="str">
        <f>작성용!AG283</f>
        <v>서동현/조용원</v>
      </c>
      <c r="U286" s="283" t="str">
        <f>작성용!AH283</f>
        <v>서동현/조용원</v>
      </c>
      <c r="V286" s="278">
        <f>작성용!AA283</f>
        <v>202409</v>
      </c>
      <c r="W286" s="280" t="str">
        <f>작성용!AC283</f>
        <v>[T]기타보험기관[1본부]</v>
      </c>
      <c r="X286" s="280" t="str">
        <f>작성용!O283</f>
        <v xml:space="preserve">박희만 </v>
      </c>
      <c r="Y286" s="280" t="str">
        <f>작성용!P283</f>
        <v xml:space="preserve">02-331-5462 </v>
      </c>
      <c r="Z286" s="280" t="str">
        <f>작성용!Q283</f>
        <v xml:space="preserve">parkheeman@dbins.co.kr </v>
      </c>
      <c r="AA286" s="278" t="str">
        <f>작성용!AJ283</f>
        <v>-</v>
      </c>
      <c r="AB286" s="278">
        <f>작성용!AB283</f>
        <v>8</v>
      </c>
    </row>
    <row r="287" spans="1:28" s="12" customFormat="1" ht="16.5" customHeight="1" x14ac:dyDescent="0.3">
      <c r="A287" s="54">
        <f>작성용!AL284</f>
        <v>283</v>
      </c>
      <c r="B287" s="292" t="str">
        <f>작성용!AI284</f>
        <v>최종결과송부 : 2024-10-04, 세부편입자산리스트 : 2024-10-17</v>
      </c>
      <c r="C287" s="278" t="str">
        <f>작성용!AK284</f>
        <v>개별종목</v>
      </c>
      <c r="D287" s="279">
        <f>작성용!T284</f>
        <v>45530</v>
      </c>
      <c r="E287" s="280" t="str">
        <f>작성용!B284</f>
        <v>DB손해보험(수익증권)</v>
      </c>
      <c r="F287" s="280" t="str">
        <f>작성용!C284</f>
        <v>재평가</v>
      </c>
      <c r="G287" s="280" t="str">
        <f>작성용!D284</f>
        <v>현대AVIATION사모특별자산투자신탁1호</v>
      </c>
      <c r="H287" s="281" t="str">
        <f>작성용!E284</f>
        <v>KBP2018030077</v>
      </c>
      <c r="I287" s="280" t="str">
        <f>작성용!F284</f>
        <v>B02</v>
      </c>
      <c r="J287" s="280">
        <f>작성용!G284</f>
        <v>0</v>
      </c>
      <c r="K287" s="280" t="str">
        <f>작성용!H284</f>
        <v>-</v>
      </c>
      <c r="L287" s="280" t="str">
        <f>작성용!N284</f>
        <v xml:space="preserve">분기 </v>
      </c>
      <c r="M287" s="279" t="str">
        <f>작성용!U284</f>
        <v>2024.09.30</v>
      </c>
      <c r="N287" s="279">
        <f>작성용!V284</f>
        <v>45555</v>
      </c>
      <c r="O287" s="284">
        <f>작성용!W284</f>
        <v>45582</v>
      </c>
      <c r="P287" s="279" t="str">
        <f>작성용!X284</f>
        <v>-</v>
      </c>
      <c r="Q287" s="280" t="str">
        <f>작성용!AD284</f>
        <v>대체평가3사업본부</v>
      </c>
      <c r="R287" s="282">
        <f>작성용!AE284</f>
        <v>0</v>
      </c>
      <c r="S287" s="280" t="str">
        <f>작성용!AF284</f>
        <v>대체평가3사업본부</v>
      </c>
      <c r="T287" s="283" t="str">
        <f>작성용!AG284</f>
        <v>서동현/조용원</v>
      </c>
      <c r="U287" s="283" t="str">
        <f>작성용!AH284</f>
        <v>서동현/조용원</v>
      </c>
      <c r="V287" s="278">
        <f>작성용!AA284</f>
        <v>202409</v>
      </c>
      <c r="W287" s="280" t="str">
        <f>작성용!AC284</f>
        <v>[T]기타보험기관[1본부]</v>
      </c>
      <c r="X287" s="280" t="str">
        <f>작성용!O284</f>
        <v xml:space="preserve">박희만 </v>
      </c>
      <c r="Y287" s="280" t="str">
        <f>작성용!P284</f>
        <v xml:space="preserve">02-331-5462 </v>
      </c>
      <c r="Z287" s="280" t="str">
        <f>작성용!Q284</f>
        <v xml:space="preserve">parkheeman@dbins.co.kr </v>
      </c>
      <c r="AA287" s="278" t="str">
        <f>작성용!AJ284</f>
        <v>-</v>
      </c>
      <c r="AB287" s="278">
        <f>작성용!AB284</f>
        <v>8</v>
      </c>
    </row>
    <row r="288" spans="1:28" s="12" customFormat="1" ht="16.5" customHeight="1" x14ac:dyDescent="0.3">
      <c r="A288" s="54">
        <f>작성용!AL285</f>
        <v>284</v>
      </c>
      <c r="B288" s="292" t="str">
        <f>작성용!AI285</f>
        <v>최종결과송부 : 2024-10-04, 세부편입자산리스트 : 2024-10-17</v>
      </c>
      <c r="C288" s="278" t="str">
        <f>작성용!AK285</f>
        <v>개별종목</v>
      </c>
      <c r="D288" s="279">
        <f>작성용!T285</f>
        <v>45530</v>
      </c>
      <c r="E288" s="280" t="str">
        <f>작성용!B285</f>
        <v>DB손해보험(수익증권)</v>
      </c>
      <c r="F288" s="280" t="str">
        <f>작성용!C285</f>
        <v>재평가</v>
      </c>
      <c r="G288" s="280" t="str">
        <f>작성용!D285</f>
        <v>이지스일반사모부동산투자신탁14호</v>
      </c>
      <c r="H288" s="293" t="str">
        <f>작성용!E285</f>
        <v>KBP2018120312</v>
      </c>
      <c r="I288" s="280" t="str">
        <f>작성용!F285</f>
        <v>B02</v>
      </c>
      <c r="J288" s="280">
        <f>작성용!G285</f>
        <v>0</v>
      </c>
      <c r="K288" s="280" t="str">
        <f>작성용!H285</f>
        <v>-</v>
      </c>
      <c r="L288" s="280" t="str">
        <f>작성용!N285</f>
        <v xml:space="preserve">분기 </v>
      </c>
      <c r="M288" s="279" t="str">
        <f>작성용!U285</f>
        <v>2024.09.30</v>
      </c>
      <c r="N288" s="279">
        <f>작성용!V285</f>
        <v>45555</v>
      </c>
      <c r="O288" s="284">
        <f>작성용!W285</f>
        <v>45582</v>
      </c>
      <c r="P288" s="279" t="str">
        <f>작성용!X285</f>
        <v>-</v>
      </c>
      <c r="Q288" s="280" t="str">
        <f>작성용!AD285</f>
        <v>대체평가3사업본부</v>
      </c>
      <c r="R288" s="282">
        <f>작성용!AE285</f>
        <v>0</v>
      </c>
      <c r="S288" s="280" t="str">
        <f>작성용!AF285</f>
        <v>대체평가3사업본부</v>
      </c>
      <c r="T288" s="283" t="str">
        <f>작성용!AG285</f>
        <v>서동현/조용원</v>
      </c>
      <c r="U288" s="283" t="str">
        <f>작성용!AH285</f>
        <v>서동현/조용원</v>
      </c>
      <c r="V288" s="278">
        <f>작성용!AA285</f>
        <v>202409</v>
      </c>
      <c r="W288" s="280" t="str">
        <f>작성용!AC285</f>
        <v>[T]기타보험기관[1본부]</v>
      </c>
      <c r="X288" s="280" t="str">
        <f>작성용!O285</f>
        <v xml:space="preserve">박희만 </v>
      </c>
      <c r="Y288" s="280" t="str">
        <f>작성용!P285</f>
        <v xml:space="preserve">02-331-5462 </v>
      </c>
      <c r="Z288" s="280" t="str">
        <f>작성용!Q285</f>
        <v xml:space="preserve">parkheeman@dbins.co.kr </v>
      </c>
      <c r="AA288" s="278" t="str">
        <f>작성용!AJ285</f>
        <v>-</v>
      </c>
      <c r="AB288" s="278">
        <f>작성용!AB285</f>
        <v>8</v>
      </c>
    </row>
    <row r="289" spans="1:28" s="12" customFormat="1" ht="16.5" customHeight="1" x14ac:dyDescent="0.3">
      <c r="A289" s="54">
        <f>작성용!AL286</f>
        <v>285</v>
      </c>
      <c r="B289" s="292" t="str">
        <f>작성용!AI286</f>
        <v>최종결과송부 : 2024-10-04, 세부편입자산리스트 : 2024-10-17</v>
      </c>
      <c r="C289" s="278" t="str">
        <f>작성용!AK286</f>
        <v>개별종목</v>
      </c>
      <c r="D289" s="279">
        <f>작성용!T286</f>
        <v>45530</v>
      </c>
      <c r="E289" s="280" t="str">
        <f>작성용!B286</f>
        <v>DB손해보험(수익증권)</v>
      </c>
      <c r="F289" s="280" t="str">
        <f>작성용!C286</f>
        <v>재평가</v>
      </c>
      <c r="G289" s="280" t="str">
        <f>작성용!D286</f>
        <v>KB강릉에코파워전문투자형사모특별자산투자신탁</v>
      </c>
      <c r="H289" s="281" t="str">
        <f>작성용!E286</f>
        <v>KBP2016060125</v>
      </c>
      <c r="I289" s="280" t="str">
        <f>작성용!F286</f>
        <v>B02</v>
      </c>
      <c r="J289" s="280">
        <f>작성용!G286</f>
        <v>0</v>
      </c>
      <c r="K289" s="280" t="str">
        <f>작성용!H286</f>
        <v>-</v>
      </c>
      <c r="L289" s="280" t="str">
        <f>작성용!N286</f>
        <v xml:space="preserve">분기 </v>
      </c>
      <c r="M289" s="279" t="str">
        <f>작성용!U286</f>
        <v>2024.09.30</v>
      </c>
      <c r="N289" s="279">
        <f>작성용!V286</f>
        <v>45555</v>
      </c>
      <c r="O289" s="284">
        <f>작성용!W286</f>
        <v>45582</v>
      </c>
      <c r="P289" s="279" t="str">
        <f>작성용!X286</f>
        <v>-</v>
      </c>
      <c r="Q289" s="280" t="str">
        <f>작성용!AD286</f>
        <v>대체평가3사업본부</v>
      </c>
      <c r="R289" s="282">
        <f>작성용!AE286</f>
        <v>0</v>
      </c>
      <c r="S289" s="280" t="str">
        <f>작성용!AF286</f>
        <v>대체평가3사업본부</v>
      </c>
      <c r="T289" s="283" t="str">
        <f>작성용!AG286</f>
        <v>서동현/조용원</v>
      </c>
      <c r="U289" s="283" t="str">
        <f>작성용!AH286</f>
        <v>서동현/조용원</v>
      </c>
      <c r="V289" s="278">
        <f>작성용!AA286</f>
        <v>202409</v>
      </c>
      <c r="W289" s="280" t="str">
        <f>작성용!AC286</f>
        <v>[T]기타보험기관[1본부]</v>
      </c>
      <c r="X289" s="280" t="str">
        <f>작성용!O286</f>
        <v xml:space="preserve">박희만 </v>
      </c>
      <c r="Y289" s="280" t="str">
        <f>작성용!P286</f>
        <v xml:space="preserve">02-331-5462 </v>
      </c>
      <c r="Z289" s="280" t="str">
        <f>작성용!Q286</f>
        <v xml:space="preserve">parkheeman@dbins.co.kr </v>
      </c>
      <c r="AA289" s="278" t="str">
        <f>작성용!AJ286</f>
        <v>-</v>
      </c>
      <c r="AB289" s="278">
        <f>작성용!AB286</f>
        <v>8</v>
      </c>
    </row>
    <row r="290" spans="1:28" s="12" customFormat="1" ht="16.5" customHeight="1" x14ac:dyDescent="0.3">
      <c r="A290" s="54">
        <f>작성용!AL287</f>
        <v>286</v>
      </c>
      <c r="B290" s="292" t="str">
        <f>작성용!AI287</f>
        <v>최종결과송부 : 2024-10-04, 세부편입자산리스트 : 2024-10-17</v>
      </c>
      <c r="C290" s="278" t="str">
        <f>작성용!AK287</f>
        <v>개별종목</v>
      </c>
      <c r="D290" s="279">
        <f>작성용!T287</f>
        <v>45530</v>
      </c>
      <c r="E290" s="280" t="str">
        <f>작성용!B287</f>
        <v>DB손해보험(수익증권)</v>
      </c>
      <c r="F290" s="280" t="str">
        <f>작성용!C287</f>
        <v>재평가</v>
      </c>
      <c r="G290" s="280" t="str">
        <f>작성용!D287</f>
        <v>KB광주SRF시설사모특별자산투자신탁</v>
      </c>
      <c r="H290" s="281" t="str">
        <f>작성용!E287</f>
        <v>KBP2020090083</v>
      </c>
      <c r="I290" s="280" t="str">
        <f>작성용!F287</f>
        <v>B02</v>
      </c>
      <c r="J290" s="280">
        <f>작성용!G287</f>
        <v>0</v>
      </c>
      <c r="K290" s="280" t="str">
        <f>작성용!H287</f>
        <v>-</v>
      </c>
      <c r="L290" s="280" t="str">
        <f>작성용!N287</f>
        <v xml:space="preserve">분기 </v>
      </c>
      <c r="M290" s="279" t="str">
        <f>작성용!U287</f>
        <v>2024.09.30</v>
      </c>
      <c r="N290" s="279">
        <f>작성용!V287</f>
        <v>45555</v>
      </c>
      <c r="O290" s="284">
        <f>작성용!W287</f>
        <v>45582</v>
      </c>
      <c r="P290" s="279" t="str">
        <f>작성용!X287</f>
        <v>-</v>
      </c>
      <c r="Q290" s="280" t="str">
        <f>작성용!AD287</f>
        <v>대체평가3사업본부</v>
      </c>
      <c r="R290" s="282">
        <f>작성용!AE287</f>
        <v>0</v>
      </c>
      <c r="S290" s="280" t="str">
        <f>작성용!AF287</f>
        <v>대체평가3사업본부</v>
      </c>
      <c r="T290" s="283" t="str">
        <f>작성용!AG287</f>
        <v>서동현/조용원</v>
      </c>
      <c r="U290" s="283" t="str">
        <f>작성용!AH287</f>
        <v>서동현/조용원</v>
      </c>
      <c r="V290" s="278">
        <f>작성용!AA287</f>
        <v>202409</v>
      </c>
      <c r="W290" s="280" t="str">
        <f>작성용!AC287</f>
        <v>[T]기타보험기관[1본부]</v>
      </c>
      <c r="X290" s="280" t="str">
        <f>작성용!O287</f>
        <v xml:space="preserve">박희만 </v>
      </c>
      <c r="Y290" s="280" t="str">
        <f>작성용!P287</f>
        <v xml:space="preserve">02-331-5462 </v>
      </c>
      <c r="Z290" s="280" t="str">
        <f>작성용!Q287</f>
        <v xml:space="preserve">parkheeman@dbins.co.kr </v>
      </c>
      <c r="AA290" s="278" t="str">
        <f>작성용!AJ287</f>
        <v>-</v>
      </c>
      <c r="AB290" s="278">
        <f>작성용!AB287</f>
        <v>8</v>
      </c>
    </row>
    <row r="291" spans="1:28" s="12" customFormat="1" ht="16.5" customHeight="1" x14ac:dyDescent="0.3">
      <c r="A291" s="54">
        <f>작성용!AL288</f>
        <v>287</v>
      </c>
      <c r="B291" s="292" t="str">
        <f>작성용!AI288</f>
        <v>최종결과송부 : 2024-10-04, 세부편입자산리스트 : 2024-10-17</v>
      </c>
      <c r="C291" s="278" t="str">
        <f>작성용!AK288</f>
        <v>개별종목</v>
      </c>
      <c r="D291" s="279">
        <f>작성용!T288</f>
        <v>45530</v>
      </c>
      <c r="E291" s="280" t="str">
        <f>작성용!B288</f>
        <v>DB손해보험(수익증권)</v>
      </c>
      <c r="F291" s="280" t="str">
        <f>작성용!C288</f>
        <v>재평가</v>
      </c>
      <c r="G291" s="280" t="str">
        <f>작성용!D288</f>
        <v>KIAMCO포천집단에너지사모특별자산투자신탁</v>
      </c>
      <c r="H291" s="281" t="str">
        <f>작성용!E288</f>
        <v>KBP2016060168</v>
      </c>
      <c r="I291" s="280" t="str">
        <f>작성용!F288</f>
        <v>B02</v>
      </c>
      <c r="J291" s="280">
        <f>작성용!G288</f>
        <v>0</v>
      </c>
      <c r="K291" s="280" t="str">
        <f>작성용!H288</f>
        <v>-</v>
      </c>
      <c r="L291" s="280" t="str">
        <f>작성용!N288</f>
        <v xml:space="preserve">분기 </v>
      </c>
      <c r="M291" s="279" t="str">
        <f>작성용!U288</f>
        <v>2024.09.30</v>
      </c>
      <c r="N291" s="279">
        <f>작성용!V288</f>
        <v>45555</v>
      </c>
      <c r="O291" s="284">
        <f>작성용!W288</f>
        <v>45582</v>
      </c>
      <c r="P291" s="279" t="str">
        <f>작성용!X288</f>
        <v>-</v>
      </c>
      <c r="Q291" s="280" t="str">
        <f>작성용!AD288</f>
        <v>대체평가3사업본부</v>
      </c>
      <c r="R291" s="282">
        <f>작성용!AE288</f>
        <v>0</v>
      </c>
      <c r="S291" s="280" t="str">
        <f>작성용!AF288</f>
        <v>대체평가3사업본부</v>
      </c>
      <c r="T291" s="283" t="str">
        <f>작성용!AG288</f>
        <v>서동현/조용원</v>
      </c>
      <c r="U291" s="283" t="str">
        <f>작성용!AH288</f>
        <v>서동현/조용원</v>
      </c>
      <c r="V291" s="278">
        <f>작성용!AA288</f>
        <v>202409</v>
      </c>
      <c r="W291" s="280" t="str">
        <f>작성용!AC288</f>
        <v>[T]기타보험기관[1본부]</v>
      </c>
      <c r="X291" s="280" t="str">
        <f>작성용!O288</f>
        <v xml:space="preserve">박희만 </v>
      </c>
      <c r="Y291" s="280" t="str">
        <f>작성용!P288</f>
        <v xml:space="preserve">02-331-5462 </v>
      </c>
      <c r="Z291" s="280" t="str">
        <f>작성용!Q288</f>
        <v xml:space="preserve">parkheeman@dbins.co.kr </v>
      </c>
      <c r="AA291" s="278" t="str">
        <f>작성용!AJ288</f>
        <v>-</v>
      </c>
      <c r="AB291" s="278">
        <f>작성용!AB288</f>
        <v>8</v>
      </c>
    </row>
    <row r="292" spans="1:28" s="12" customFormat="1" ht="16.5" customHeight="1" x14ac:dyDescent="0.3">
      <c r="A292" s="54">
        <f>작성용!AL289</f>
        <v>288</v>
      </c>
      <c r="B292" s="292" t="str">
        <f>작성용!AI289</f>
        <v>최종결과송부 : 2024-10-04, 세부편입자산리스트 : 2024-10-17</v>
      </c>
      <c r="C292" s="278" t="str">
        <f>작성용!AK289</f>
        <v>개별종목</v>
      </c>
      <c r="D292" s="279">
        <f>작성용!T289</f>
        <v>45530</v>
      </c>
      <c r="E292" s="280" t="str">
        <f>작성용!B289</f>
        <v>DB손해보험(수익증권)</v>
      </c>
      <c r="F292" s="280" t="str">
        <f>작성용!C289</f>
        <v>재평가</v>
      </c>
      <c r="G292" s="280" t="str">
        <f>작성용!D289</f>
        <v>KCGI-EMIRATESA380사모특별자산투자신탁</v>
      </c>
      <c r="H292" s="281" t="str">
        <f>작성용!E289</f>
        <v>KBP2018120079</v>
      </c>
      <c r="I292" s="280" t="str">
        <f>작성용!F289</f>
        <v>B02</v>
      </c>
      <c r="J292" s="280">
        <f>작성용!G289</f>
        <v>0</v>
      </c>
      <c r="K292" s="280" t="str">
        <f>작성용!H289</f>
        <v>-</v>
      </c>
      <c r="L292" s="280" t="str">
        <f>작성용!N289</f>
        <v xml:space="preserve">분기 </v>
      </c>
      <c r="M292" s="279" t="str">
        <f>작성용!U289</f>
        <v>2024.09.30</v>
      </c>
      <c r="N292" s="279">
        <f>작성용!V289</f>
        <v>45555</v>
      </c>
      <c r="O292" s="284">
        <f>작성용!W289</f>
        <v>45582</v>
      </c>
      <c r="P292" s="279" t="str">
        <f>작성용!X289</f>
        <v>-</v>
      </c>
      <c r="Q292" s="280" t="str">
        <f>작성용!AD289</f>
        <v>대체평가3사업본부</v>
      </c>
      <c r="R292" s="282">
        <f>작성용!AE289</f>
        <v>0</v>
      </c>
      <c r="S292" s="280" t="str">
        <f>작성용!AF289</f>
        <v>대체평가3사업본부</v>
      </c>
      <c r="T292" s="283" t="str">
        <f>작성용!AG289</f>
        <v>서동현/조용원</v>
      </c>
      <c r="U292" s="283" t="str">
        <f>작성용!AH289</f>
        <v>서동현/조용원</v>
      </c>
      <c r="V292" s="278">
        <f>작성용!AA289</f>
        <v>202409</v>
      </c>
      <c r="W292" s="280" t="str">
        <f>작성용!AC289</f>
        <v>[T]기타보험기관[1본부]</v>
      </c>
      <c r="X292" s="280" t="str">
        <f>작성용!O289</f>
        <v xml:space="preserve">박희만 </v>
      </c>
      <c r="Y292" s="280" t="str">
        <f>작성용!P289</f>
        <v xml:space="preserve">02-331-5462 </v>
      </c>
      <c r="Z292" s="280" t="str">
        <f>작성용!Q289</f>
        <v xml:space="preserve">parkheeman@dbins.co.kr </v>
      </c>
      <c r="AA292" s="278" t="str">
        <f>작성용!AJ289</f>
        <v>-</v>
      </c>
      <c r="AB292" s="278">
        <f>작성용!AB289</f>
        <v>8</v>
      </c>
    </row>
    <row r="293" spans="1:28" s="12" customFormat="1" ht="16.5" customHeight="1" x14ac:dyDescent="0.3">
      <c r="A293" s="54">
        <f>작성용!AL290</f>
        <v>289</v>
      </c>
      <c r="B293" s="292" t="str">
        <f>작성용!AI290</f>
        <v>최종결과송부 : 2024-10-04, 세부편입자산리스트 : 2024-10-17</v>
      </c>
      <c r="C293" s="278" t="str">
        <f>작성용!AK290</f>
        <v>개별종목</v>
      </c>
      <c r="D293" s="279">
        <f>작성용!T290</f>
        <v>45530</v>
      </c>
      <c r="E293" s="280" t="str">
        <f>작성용!B290</f>
        <v>DB손해보험(수익증권)</v>
      </c>
      <c r="F293" s="280" t="str">
        <f>작성용!C290</f>
        <v>재평가</v>
      </c>
      <c r="G293" s="280" t="str">
        <f>작성용!D290</f>
        <v>KCGI-ETIHAD-B777F일반사모특별자산투자신탁</v>
      </c>
      <c r="H293" s="281" t="str">
        <f>작성용!E290</f>
        <v>KBP2016060231</v>
      </c>
      <c r="I293" s="280" t="str">
        <f>작성용!F290</f>
        <v>B02</v>
      </c>
      <c r="J293" s="280">
        <f>작성용!G290</f>
        <v>0</v>
      </c>
      <c r="K293" s="280" t="str">
        <f>작성용!H290</f>
        <v>-</v>
      </c>
      <c r="L293" s="280" t="str">
        <f>작성용!N290</f>
        <v xml:space="preserve">분기 </v>
      </c>
      <c r="M293" s="279" t="str">
        <f>작성용!U290</f>
        <v>2024.09.30</v>
      </c>
      <c r="N293" s="279">
        <f>작성용!V290</f>
        <v>45555</v>
      </c>
      <c r="O293" s="284">
        <f>작성용!W290</f>
        <v>45582</v>
      </c>
      <c r="P293" s="279" t="str">
        <f>작성용!X290</f>
        <v>-</v>
      </c>
      <c r="Q293" s="280" t="str">
        <f>작성용!AD290</f>
        <v>대체평가3사업본부</v>
      </c>
      <c r="R293" s="282">
        <f>작성용!AE290</f>
        <v>0</v>
      </c>
      <c r="S293" s="280" t="str">
        <f>작성용!AF290</f>
        <v>대체평가3사업본부</v>
      </c>
      <c r="T293" s="283" t="str">
        <f>작성용!AG290</f>
        <v>서동현/조용원</v>
      </c>
      <c r="U293" s="283" t="str">
        <f>작성용!AH290</f>
        <v>서동현/조용원</v>
      </c>
      <c r="V293" s="278">
        <f>작성용!AA290</f>
        <v>202409</v>
      </c>
      <c r="W293" s="280" t="str">
        <f>작성용!AC290</f>
        <v>[T]기타보험기관[1본부]</v>
      </c>
      <c r="X293" s="280" t="str">
        <f>작성용!O290</f>
        <v xml:space="preserve">박희만 </v>
      </c>
      <c r="Y293" s="280" t="str">
        <f>작성용!P290</f>
        <v xml:space="preserve">02-331-5462 </v>
      </c>
      <c r="Z293" s="280" t="str">
        <f>작성용!Q290</f>
        <v xml:space="preserve">parkheeman@dbins.co.kr </v>
      </c>
      <c r="AA293" s="278" t="str">
        <f>작성용!AJ290</f>
        <v>-</v>
      </c>
      <c r="AB293" s="278">
        <f>작성용!AB290</f>
        <v>8</v>
      </c>
    </row>
    <row r="294" spans="1:28" s="12" customFormat="1" ht="16.5" customHeight="1" x14ac:dyDescent="0.3">
      <c r="A294" s="54">
        <f>작성용!AL291</f>
        <v>290</v>
      </c>
      <c r="B294" s="292" t="str">
        <f>작성용!AI291</f>
        <v>최종결과송부 : 2024-10-04, 세부편입자산리스트 : 2024-10-17</v>
      </c>
      <c r="C294" s="278" t="str">
        <f>작성용!AK291</f>
        <v>개별종목</v>
      </c>
      <c r="D294" s="279">
        <f>작성용!T291</f>
        <v>45530</v>
      </c>
      <c r="E294" s="280" t="str">
        <f>작성용!B291</f>
        <v>DB손해보험(수익증권)</v>
      </c>
      <c r="F294" s="280" t="str">
        <f>작성용!C291</f>
        <v>재평가</v>
      </c>
      <c r="G294" s="280" t="str">
        <f>작성용!D291</f>
        <v>앱솔루트거북이전문투자형사모투자신탁1호C-S</v>
      </c>
      <c r="H294" s="281" t="str">
        <f>작성용!E291</f>
        <v>KBP2021120324</v>
      </c>
      <c r="I294" s="280" t="str">
        <f>작성용!F291</f>
        <v>B02</v>
      </c>
      <c r="J294" s="280">
        <f>작성용!G291</f>
        <v>0</v>
      </c>
      <c r="K294" s="280" t="str">
        <f>작성용!H291</f>
        <v>-</v>
      </c>
      <c r="L294" s="280" t="str">
        <f>작성용!N291</f>
        <v xml:space="preserve">분기 </v>
      </c>
      <c r="M294" s="279" t="str">
        <f>작성용!U291</f>
        <v>2024.09.30</v>
      </c>
      <c r="N294" s="279">
        <f>작성용!V291</f>
        <v>45555</v>
      </c>
      <c r="O294" s="284">
        <f>작성용!W291</f>
        <v>45582</v>
      </c>
      <c r="P294" s="279" t="str">
        <f>작성용!X291</f>
        <v>-</v>
      </c>
      <c r="Q294" s="280" t="str">
        <f>작성용!AD291</f>
        <v>대체평가3사업본부</v>
      </c>
      <c r="R294" s="282">
        <f>작성용!AE291</f>
        <v>0</v>
      </c>
      <c r="S294" s="280" t="str">
        <f>작성용!AF291</f>
        <v>대체평가3사업본부</v>
      </c>
      <c r="T294" s="283" t="str">
        <f>작성용!AG291</f>
        <v>서동현/조용원</v>
      </c>
      <c r="U294" s="283" t="str">
        <f>작성용!AH291</f>
        <v>서동현/조용원</v>
      </c>
      <c r="V294" s="278">
        <f>작성용!AA291</f>
        <v>202409</v>
      </c>
      <c r="W294" s="280" t="str">
        <f>작성용!AC291</f>
        <v>[T]기타보험기관[1본부]</v>
      </c>
      <c r="X294" s="280" t="str">
        <f>작성용!O291</f>
        <v xml:space="preserve">박희만 </v>
      </c>
      <c r="Y294" s="280" t="str">
        <f>작성용!P291</f>
        <v xml:space="preserve">02-331-5462 </v>
      </c>
      <c r="Z294" s="280" t="str">
        <f>작성용!Q291</f>
        <v xml:space="preserve">parkheeman@dbins.co.kr </v>
      </c>
      <c r="AA294" s="278" t="str">
        <f>작성용!AJ291</f>
        <v>-</v>
      </c>
      <c r="AB294" s="278">
        <f>작성용!AB291</f>
        <v>8</v>
      </c>
    </row>
    <row r="295" spans="1:28" s="12" customFormat="1" ht="16.5" customHeight="1" x14ac:dyDescent="0.3">
      <c r="A295" s="54">
        <f>작성용!AL292</f>
        <v>291</v>
      </c>
      <c r="B295" s="292" t="str">
        <f>작성용!AI292</f>
        <v>최종결과송부 : 2024-10-04, 세부편입자산리스트 : 2024-10-17</v>
      </c>
      <c r="C295" s="278" t="str">
        <f>작성용!AK292</f>
        <v>개별종목</v>
      </c>
      <c r="D295" s="279">
        <f>작성용!T292</f>
        <v>45530</v>
      </c>
      <c r="E295" s="280" t="str">
        <f>작성용!B292</f>
        <v>DB손해보험(수익증권)</v>
      </c>
      <c r="F295" s="280" t="str">
        <f>작성용!C292</f>
        <v>재평가</v>
      </c>
      <c r="G295" s="280" t="str">
        <f>작성용!D292</f>
        <v>브이아이실버스카이전문투자형사모투자신탁2호</v>
      </c>
      <c r="H295" s="281" t="str">
        <f>작성용!E292</f>
        <v>KBP2017090071</v>
      </c>
      <c r="I295" s="280" t="str">
        <f>작성용!F292</f>
        <v>B02</v>
      </c>
      <c r="J295" s="280">
        <f>작성용!G292</f>
        <v>0</v>
      </c>
      <c r="K295" s="280" t="str">
        <f>작성용!H292</f>
        <v>-</v>
      </c>
      <c r="L295" s="280" t="str">
        <f>작성용!N292</f>
        <v xml:space="preserve">분기 </v>
      </c>
      <c r="M295" s="279" t="str">
        <f>작성용!U292</f>
        <v>2024.09.30</v>
      </c>
      <c r="N295" s="279">
        <f>작성용!V292</f>
        <v>45555</v>
      </c>
      <c r="O295" s="284">
        <f>작성용!W292</f>
        <v>45582</v>
      </c>
      <c r="P295" s="279" t="str">
        <f>작성용!X292</f>
        <v>-</v>
      </c>
      <c r="Q295" s="280" t="str">
        <f>작성용!AD292</f>
        <v>대체평가3사업본부</v>
      </c>
      <c r="R295" s="282">
        <f>작성용!AE292</f>
        <v>0</v>
      </c>
      <c r="S295" s="280" t="str">
        <f>작성용!AF292</f>
        <v>대체평가3사업본부</v>
      </c>
      <c r="T295" s="283" t="str">
        <f>작성용!AG292</f>
        <v>서동현/조용원</v>
      </c>
      <c r="U295" s="283" t="str">
        <f>작성용!AH292</f>
        <v>서동현/조용원</v>
      </c>
      <c r="V295" s="278">
        <f>작성용!AA292</f>
        <v>202409</v>
      </c>
      <c r="W295" s="280" t="str">
        <f>작성용!AC292</f>
        <v>[T]기타보험기관[1본부]</v>
      </c>
      <c r="X295" s="280" t="str">
        <f>작성용!O292</f>
        <v xml:space="preserve">박희만 </v>
      </c>
      <c r="Y295" s="280" t="str">
        <f>작성용!P292</f>
        <v xml:space="preserve">02-331-5462 </v>
      </c>
      <c r="Z295" s="280" t="str">
        <f>작성용!Q292</f>
        <v xml:space="preserve">parkheeman@dbins.co.kr </v>
      </c>
      <c r="AA295" s="278" t="str">
        <f>작성용!AJ292</f>
        <v>-</v>
      </c>
      <c r="AB295" s="278">
        <f>작성용!AB292</f>
        <v>8</v>
      </c>
    </row>
    <row r="296" spans="1:28" s="12" customFormat="1" ht="16.5" customHeight="1" x14ac:dyDescent="0.3">
      <c r="A296" s="54">
        <f>작성용!AL293</f>
        <v>292</v>
      </c>
      <c r="B296" s="292" t="str">
        <f>작성용!AI293</f>
        <v>최종결과송부 : 2024-10-04, 세부편입자산리스트 : 2024-10-17</v>
      </c>
      <c r="C296" s="278" t="str">
        <f>작성용!AK293</f>
        <v>개별종목</v>
      </c>
      <c r="D296" s="279">
        <f>작성용!T293</f>
        <v>45530</v>
      </c>
      <c r="E296" s="280" t="str">
        <f>작성용!B293</f>
        <v>DB손해보험(수익증권)</v>
      </c>
      <c r="F296" s="280" t="str">
        <f>작성용!C293</f>
        <v>재평가</v>
      </c>
      <c r="G296" s="280" t="str">
        <f>작성용!D293</f>
        <v>KIAMCO도로투자사모특별자산투자신탁제6호</v>
      </c>
      <c r="H296" s="281" t="str">
        <f>작성용!E293</f>
        <v>KBP2016120252</v>
      </c>
      <c r="I296" s="280" t="str">
        <f>작성용!F293</f>
        <v>B02</v>
      </c>
      <c r="J296" s="280">
        <f>작성용!G293</f>
        <v>0</v>
      </c>
      <c r="K296" s="280" t="str">
        <f>작성용!H293</f>
        <v>-</v>
      </c>
      <c r="L296" s="280" t="str">
        <f>작성용!N293</f>
        <v xml:space="preserve">분기 </v>
      </c>
      <c r="M296" s="279" t="str">
        <f>작성용!U293</f>
        <v>2024.09.30</v>
      </c>
      <c r="N296" s="279">
        <f>작성용!V293</f>
        <v>45555</v>
      </c>
      <c r="O296" s="284">
        <f>작성용!W293</f>
        <v>45582</v>
      </c>
      <c r="P296" s="279" t="str">
        <f>작성용!X293</f>
        <v>-</v>
      </c>
      <c r="Q296" s="280" t="str">
        <f>작성용!AD293</f>
        <v>대체평가3사업본부</v>
      </c>
      <c r="R296" s="282">
        <f>작성용!AE293</f>
        <v>0</v>
      </c>
      <c r="S296" s="280" t="str">
        <f>작성용!AF293</f>
        <v>대체평가3사업본부</v>
      </c>
      <c r="T296" s="283" t="str">
        <f>작성용!AG293</f>
        <v>서동현/조용원</v>
      </c>
      <c r="U296" s="283" t="str">
        <f>작성용!AH293</f>
        <v>서동현/조용원</v>
      </c>
      <c r="V296" s="278">
        <f>작성용!AA293</f>
        <v>202409</v>
      </c>
      <c r="W296" s="280" t="str">
        <f>작성용!AC293</f>
        <v>[T]기타보험기관[1본부]</v>
      </c>
      <c r="X296" s="280" t="str">
        <f>작성용!O293</f>
        <v xml:space="preserve">박희만 </v>
      </c>
      <c r="Y296" s="280" t="str">
        <f>작성용!P293</f>
        <v xml:space="preserve">02-331-5462 </v>
      </c>
      <c r="Z296" s="280" t="str">
        <f>작성용!Q293</f>
        <v xml:space="preserve">parkheeman@dbins.co.kr </v>
      </c>
      <c r="AA296" s="278" t="str">
        <f>작성용!AJ293</f>
        <v>-</v>
      </c>
      <c r="AB296" s="278">
        <f>작성용!AB293</f>
        <v>8</v>
      </c>
    </row>
    <row r="297" spans="1:28" s="12" customFormat="1" ht="16.5" customHeight="1" x14ac:dyDescent="0.3">
      <c r="A297" s="54">
        <f>작성용!AL294</f>
        <v>293</v>
      </c>
      <c r="B297" s="292" t="str">
        <f>작성용!AI294</f>
        <v>최종결과송부 : 2024-10-04, 세부편입자산리스트 : 2024-10-17</v>
      </c>
      <c r="C297" s="278" t="str">
        <f>작성용!AK294</f>
        <v>개별종목</v>
      </c>
      <c r="D297" s="279">
        <f>작성용!T294</f>
        <v>45530</v>
      </c>
      <c r="E297" s="280" t="str">
        <f>작성용!B294</f>
        <v>DB손해보험(수익증권)</v>
      </c>
      <c r="F297" s="280" t="str">
        <f>작성용!C294</f>
        <v>재평가</v>
      </c>
      <c r="G297" s="280" t="str">
        <f>작성용!D294</f>
        <v>KB신평택발전전문투자형사모특별자산투자신탁제2호</v>
      </c>
      <c r="H297" s="281" t="str">
        <f>작성용!E294</f>
        <v>KBP2017060005</v>
      </c>
      <c r="I297" s="280" t="str">
        <f>작성용!F294</f>
        <v>B02</v>
      </c>
      <c r="J297" s="280">
        <f>작성용!G294</f>
        <v>0</v>
      </c>
      <c r="K297" s="280" t="str">
        <f>작성용!H294</f>
        <v>-</v>
      </c>
      <c r="L297" s="280" t="str">
        <f>작성용!N294</f>
        <v xml:space="preserve">분기 </v>
      </c>
      <c r="M297" s="279" t="str">
        <f>작성용!U294</f>
        <v>2024.09.30</v>
      </c>
      <c r="N297" s="279">
        <f>작성용!V294</f>
        <v>45555</v>
      </c>
      <c r="O297" s="284">
        <f>작성용!W294</f>
        <v>45582</v>
      </c>
      <c r="P297" s="279" t="str">
        <f>작성용!X294</f>
        <v>-</v>
      </c>
      <c r="Q297" s="280" t="str">
        <f>작성용!AD294</f>
        <v>대체평가3사업본부</v>
      </c>
      <c r="R297" s="282">
        <f>작성용!AE294</f>
        <v>0</v>
      </c>
      <c r="S297" s="280" t="str">
        <f>작성용!AF294</f>
        <v>대체평가3사업본부</v>
      </c>
      <c r="T297" s="283" t="str">
        <f>작성용!AG294</f>
        <v>서동현/조용원</v>
      </c>
      <c r="U297" s="283" t="str">
        <f>작성용!AH294</f>
        <v>서동현/조용원</v>
      </c>
      <c r="V297" s="278">
        <f>작성용!AA294</f>
        <v>202409</v>
      </c>
      <c r="W297" s="280" t="str">
        <f>작성용!AC294</f>
        <v>[T]기타보험기관[1본부]</v>
      </c>
      <c r="X297" s="280" t="str">
        <f>작성용!O294</f>
        <v xml:space="preserve">박희만 </v>
      </c>
      <c r="Y297" s="280" t="str">
        <f>작성용!P294</f>
        <v xml:space="preserve">02-331-5462 </v>
      </c>
      <c r="Z297" s="280" t="str">
        <f>작성용!Q294</f>
        <v xml:space="preserve">parkheeman@dbins.co.kr </v>
      </c>
      <c r="AA297" s="278" t="str">
        <f>작성용!AJ294</f>
        <v>-</v>
      </c>
      <c r="AB297" s="278">
        <f>작성용!AB294</f>
        <v>8</v>
      </c>
    </row>
    <row r="298" spans="1:28" s="12" customFormat="1" ht="16.5" customHeight="1" x14ac:dyDescent="0.3">
      <c r="A298" s="54">
        <f>작성용!AL295</f>
        <v>294</v>
      </c>
      <c r="B298" s="292" t="str">
        <f>작성용!AI295</f>
        <v>최종결과송부 : 2024-10-04, 세부편입자산리스트 : 2024-10-17</v>
      </c>
      <c r="C298" s="278" t="str">
        <f>작성용!AK295</f>
        <v>개별종목</v>
      </c>
      <c r="D298" s="279">
        <f>작성용!T295</f>
        <v>45530</v>
      </c>
      <c r="E298" s="280" t="str">
        <f>작성용!B295</f>
        <v>DB손해보험(수익증권)</v>
      </c>
      <c r="F298" s="280" t="str">
        <f>작성용!C295</f>
        <v>재평가</v>
      </c>
      <c r="G298" s="280" t="str">
        <f>작성용!D295</f>
        <v>KIAMCO도로투자사모특별자산투자신탁제9호</v>
      </c>
      <c r="H298" s="281" t="str">
        <f>작성용!E295</f>
        <v>KBP2017090011</v>
      </c>
      <c r="I298" s="280" t="str">
        <f>작성용!F295</f>
        <v>B02</v>
      </c>
      <c r="J298" s="280">
        <f>작성용!G295</f>
        <v>0</v>
      </c>
      <c r="K298" s="280" t="str">
        <f>작성용!H295</f>
        <v>-</v>
      </c>
      <c r="L298" s="280" t="str">
        <f>작성용!N295</f>
        <v xml:space="preserve">분기 </v>
      </c>
      <c r="M298" s="279" t="str">
        <f>작성용!U295</f>
        <v>2024.09.30</v>
      </c>
      <c r="N298" s="279">
        <f>작성용!V295</f>
        <v>45555</v>
      </c>
      <c r="O298" s="284">
        <f>작성용!W295</f>
        <v>45582</v>
      </c>
      <c r="P298" s="279" t="str">
        <f>작성용!X295</f>
        <v>-</v>
      </c>
      <c r="Q298" s="280" t="str">
        <f>작성용!AD295</f>
        <v>대체평가3사업본부</v>
      </c>
      <c r="R298" s="282">
        <f>작성용!AE295</f>
        <v>0</v>
      </c>
      <c r="S298" s="280" t="str">
        <f>작성용!AF295</f>
        <v>대체평가3사업본부</v>
      </c>
      <c r="T298" s="283" t="str">
        <f>작성용!AG295</f>
        <v>서동현/조용원</v>
      </c>
      <c r="U298" s="283" t="str">
        <f>작성용!AH295</f>
        <v>서동현/조용원</v>
      </c>
      <c r="V298" s="278">
        <f>작성용!AA295</f>
        <v>202409</v>
      </c>
      <c r="W298" s="280" t="str">
        <f>작성용!AC295</f>
        <v>[T]기타보험기관[1본부]</v>
      </c>
      <c r="X298" s="280" t="str">
        <f>작성용!O295</f>
        <v xml:space="preserve">박희만 </v>
      </c>
      <c r="Y298" s="280" t="str">
        <f>작성용!P295</f>
        <v xml:space="preserve">02-331-5462 </v>
      </c>
      <c r="Z298" s="280" t="str">
        <f>작성용!Q295</f>
        <v xml:space="preserve">parkheeman@dbins.co.kr </v>
      </c>
      <c r="AA298" s="278" t="str">
        <f>작성용!AJ295</f>
        <v>-</v>
      </c>
      <c r="AB298" s="278">
        <f>작성용!AB295</f>
        <v>8</v>
      </c>
    </row>
    <row r="299" spans="1:28" s="12" customFormat="1" ht="16.5" customHeight="1" x14ac:dyDescent="0.3">
      <c r="A299" s="54">
        <f>작성용!AL296</f>
        <v>295</v>
      </c>
      <c r="B299" s="292" t="str">
        <f>작성용!AI296</f>
        <v>최종결과송부 : 2024-10-04, 세부편입자산리스트 : 2024-10-17</v>
      </c>
      <c r="C299" s="278" t="str">
        <f>작성용!AK296</f>
        <v>개별종목</v>
      </c>
      <c r="D299" s="279">
        <f>작성용!T296</f>
        <v>45530</v>
      </c>
      <c r="E299" s="280" t="str">
        <f>작성용!B296</f>
        <v>DB손해보험(수익증권)</v>
      </c>
      <c r="F299" s="280" t="str">
        <f>작성용!C296</f>
        <v>재평가</v>
      </c>
      <c r="G299" s="280" t="str">
        <f>작성용!D296</f>
        <v>흥국우리시니어론사모특별자산투자신탁제2호</v>
      </c>
      <c r="H299" s="281" t="str">
        <f>작성용!E296</f>
        <v>KBP2017090108</v>
      </c>
      <c r="I299" s="280" t="str">
        <f>작성용!F296</f>
        <v>B02</v>
      </c>
      <c r="J299" s="280">
        <f>작성용!G296</f>
        <v>0</v>
      </c>
      <c r="K299" s="280" t="str">
        <f>작성용!H296</f>
        <v>-</v>
      </c>
      <c r="L299" s="280" t="str">
        <f>작성용!N296</f>
        <v xml:space="preserve">분기 </v>
      </c>
      <c r="M299" s="279" t="str">
        <f>작성용!U296</f>
        <v>2024.09.30</v>
      </c>
      <c r="N299" s="279">
        <f>작성용!V296</f>
        <v>45555</v>
      </c>
      <c r="O299" s="284">
        <f>작성용!W296</f>
        <v>45582</v>
      </c>
      <c r="P299" s="279" t="str">
        <f>작성용!X296</f>
        <v>-</v>
      </c>
      <c r="Q299" s="280" t="str">
        <f>작성용!AD296</f>
        <v>대체평가3사업본부</v>
      </c>
      <c r="R299" s="282">
        <f>작성용!AE296</f>
        <v>0</v>
      </c>
      <c r="S299" s="280" t="str">
        <f>작성용!AF296</f>
        <v>대체평가3사업본부</v>
      </c>
      <c r="T299" s="283" t="str">
        <f>작성용!AG296</f>
        <v>서동현/조용원</v>
      </c>
      <c r="U299" s="283" t="str">
        <f>작성용!AH296</f>
        <v>서동현/조용원</v>
      </c>
      <c r="V299" s="278">
        <f>작성용!AA296</f>
        <v>202409</v>
      </c>
      <c r="W299" s="280" t="str">
        <f>작성용!AC296</f>
        <v>[T]기타보험기관[1본부]</v>
      </c>
      <c r="X299" s="280" t="str">
        <f>작성용!O296</f>
        <v xml:space="preserve">박희만 </v>
      </c>
      <c r="Y299" s="280" t="str">
        <f>작성용!P296</f>
        <v xml:space="preserve">02-331-5462 </v>
      </c>
      <c r="Z299" s="280" t="str">
        <f>작성용!Q296</f>
        <v xml:space="preserve">parkheeman@dbins.co.kr </v>
      </c>
      <c r="AA299" s="278" t="str">
        <f>작성용!AJ296</f>
        <v>-</v>
      </c>
      <c r="AB299" s="278">
        <f>작성용!AB296</f>
        <v>8</v>
      </c>
    </row>
    <row r="300" spans="1:28" s="12" customFormat="1" ht="16.5" customHeight="1" x14ac:dyDescent="0.3">
      <c r="A300" s="54">
        <f>작성용!AL297</f>
        <v>296</v>
      </c>
      <c r="B300" s="292" t="str">
        <f>작성용!AI297</f>
        <v>최종결과송부 : 2024-10-04, 세부편입자산리스트 : 2024-10-17</v>
      </c>
      <c r="C300" s="278" t="str">
        <f>작성용!AK297</f>
        <v>개별종목</v>
      </c>
      <c r="D300" s="279">
        <f>작성용!T297</f>
        <v>45530</v>
      </c>
      <c r="E300" s="280" t="str">
        <f>작성용!B297</f>
        <v>DB손해보험(수익증권)</v>
      </c>
      <c r="F300" s="280" t="str">
        <f>작성용!C297</f>
        <v>재평가</v>
      </c>
      <c r="G300" s="280" t="str">
        <f>작성용!D297</f>
        <v>DB일반사모특별자산투자신탁제30호[항공기]</v>
      </c>
      <c r="H300" s="281" t="str">
        <f>작성용!E297</f>
        <v>KBP2021120325</v>
      </c>
      <c r="I300" s="280" t="str">
        <f>작성용!F297</f>
        <v>B02</v>
      </c>
      <c r="J300" s="280">
        <f>작성용!G297</f>
        <v>0</v>
      </c>
      <c r="K300" s="280" t="str">
        <f>작성용!H297</f>
        <v>-</v>
      </c>
      <c r="L300" s="280" t="str">
        <f>작성용!N297</f>
        <v xml:space="preserve">분기 </v>
      </c>
      <c r="M300" s="279" t="str">
        <f>작성용!U297</f>
        <v>2024.09.30</v>
      </c>
      <c r="N300" s="279">
        <f>작성용!V297</f>
        <v>45555</v>
      </c>
      <c r="O300" s="284">
        <f>작성용!W297</f>
        <v>45582</v>
      </c>
      <c r="P300" s="279" t="str">
        <f>작성용!X297</f>
        <v>-</v>
      </c>
      <c r="Q300" s="280" t="str">
        <f>작성용!AD297</f>
        <v>대체평가3사업본부</v>
      </c>
      <c r="R300" s="282">
        <f>작성용!AE297</f>
        <v>0</v>
      </c>
      <c r="S300" s="280" t="str">
        <f>작성용!AF297</f>
        <v>대체평가3사업본부</v>
      </c>
      <c r="T300" s="283" t="str">
        <f>작성용!AG297</f>
        <v>서동현/조용원</v>
      </c>
      <c r="U300" s="283" t="str">
        <f>작성용!AH297</f>
        <v>서동현/조용원</v>
      </c>
      <c r="V300" s="278">
        <f>작성용!AA297</f>
        <v>202409</v>
      </c>
      <c r="W300" s="280" t="str">
        <f>작성용!AC297</f>
        <v>[T]기타보험기관[1본부]</v>
      </c>
      <c r="X300" s="280" t="str">
        <f>작성용!O297</f>
        <v xml:space="preserve">박희만 </v>
      </c>
      <c r="Y300" s="280" t="str">
        <f>작성용!P297</f>
        <v xml:space="preserve">02-331-5462 </v>
      </c>
      <c r="Z300" s="280" t="str">
        <f>작성용!Q297</f>
        <v xml:space="preserve">parkheeman@dbins.co.kr </v>
      </c>
      <c r="AA300" s="278" t="str">
        <f>작성용!AJ297</f>
        <v>-</v>
      </c>
      <c r="AB300" s="278">
        <f>작성용!AB297</f>
        <v>8</v>
      </c>
    </row>
    <row r="301" spans="1:28" s="12" customFormat="1" ht="16.5" customHeight="1" x14ac:dyDescent="0.3">
      <c r="A301" s="54">
        <f>작성용!AL298</f>
        <v>297</v>
      </c>
      <c r="B301" s="292" t="str">
        <f>작성용!AI298</f>
        <v>최종결과송부 : 2024-10-04, 세부편입자산리스트 : 2024-10-17</v>
      </c>
      <c r="C301" s="278" t="str">
        <f>작성용!AK298</f>
        <v>개별종목</v>
      </c>
      <c r="D301" s="279">
        <f>작성용!T298</f>
        <v>45530</v>
      </c>
      <c r="E301" s="280" t="str">
        <f>작성용!B298</f>
        <v>DB손해보험(수익증권)</v>
      </c>
      <c r="F301" s="280" t="str">
        <f>작성용!C298</f>
        <v>재평가</v>
      </c>
      <c r="G301" s="280" t="str">
        <f>작성용!D298</f>
        <v>KB서부내륙고속도로전문투자형사모특별자산투자신탁제2종수익증권</v>
      </c>
      <c r="H301" s="281" t="str">
        <f>작성용!E298</f>
        <v>KBP2018030056</v>
      </c>
      <c r="I301" s="280" t="str">
        <f>작성용!F298</f>
        <v>B02</v>
      </c>
      <c r="J301" s="280">
        <f>작성용!G298</f>
        <v>0</v>
      </c>
      <c r="K301" s="280" t="str">
        <f>작성용!H298</f>
        <v>-</v>
      </c>
      <c r="L301" s="280" t="str">
        <f>작성용!N298</f>
        <v xml:space="preserve">분기 </v>
      </c>
      <c r="M301" s="279" t="str">
        <f>작성용!U298</f>
        <v>2024.09.30</v>
      </c>
      <c r="N301" s="279">
        <f>작성용!V298</f>
        <v>45555</v>
      </c>
      <c r="O301" s="284">
        <f>작성용!W298</f>
        <v>45582</v>
      </c>
      <c r="P301" s="279" t="str">
        <f>작성용!X298</f>
        <v>-</v>
      </c>
      <c r="Q301" s="280" t="str">
        <f>작성용!AD298</f>
        <v>대체평가3사업본부</v>
      </c>
      <c r="R301" s="282">
        <f>작성용!AE298</f>
        <v>0</v>
      </c>
      <c r="S301" s="280" t="str">
        <f>작성용!AF298</f>
        <v>대체평가3사업본부</v>
      </c>
      <c r="T301" s="283" t="str">
        <f>작성용!AG298</f>
        <v>서동현/조용원</v>
      </c>
      <c r="U301" s="283" t="str">
        <f>작성용!AH298</f>
        <v>서동현/조용원</v>
      </c>
      <c r="V301" s="278">
        <f>작성용!AA298</f>
        <v>202409</v>
      </c>
      <c r="W301" s="280" t="str">
        <f>작성용!AC298</f>
        <v>[T]기타보험기관[1본부]</v>
      </c>
      <c r="X301" s="280" t="str">
        <f>작성용!O298</f>
        <v xml:space="preserve">박희만 </v>
      </c>
      <c r="Y301" s="280" t="str">
        <f>작성용!P298</f>
        <v xml:space="preserve">02-331-5462 </v>
      </c>
      <c r="Z301" s="280" t="str">
        <f>작성용!Q298</f>
        <v xml:space="preserve">parkheeman@dbins.co.kr </v>
      </c>
      <c r="AA301" s="278" t="str">
        <f>작성용!AJ298</f>
        <v>-</v>
      </c>
      <c r="AB301" s="278">
        <f>작성용!AB298</f>
        <v>8</v>
      </c>
    </row>
    <row r="302" spans="1:28" s="12" customFormat="1" ht="16.5" customHeight="1" x14ac:dyDescent="0.3">
      <c r="A302" s="54">
        <f>작성용!AL299</f>
        <v>298</v>
      </c>
      <c r="B302" s="292" t="str">
        <f>작성용!AI299</f>
        <v>최종결과송부 : 2024-10-04, 세부편입자산리스트 : 2024-10-17</v>
      </c>
      <c r="C302" s="278" t="str">
        <f>작성용!AK299</f>
        <v>개별종목</v>
      </c>
      <c r="D302" s="279">
        <f>작성용!T299</f>
        <v>45530</v>
      </c>
      <c r="E302" s="280" t="str">
        <f>작성용!B299</f>
        <v>DB손해보험(수익증권)</v>
      </c>
      <c r="F302" s="280" t="str">
        <f>작성용!C299</f>
        <v>재평가</v>
      </c>
      <c r="G302" s="280" t="str">
        <f>작성용!D299</f>
        <v>신한AIM크레딧전문투자형사모투자신탁제1호</v>
      </c>
      <c r="H302" s="281" t="str">
        <f>작성용!E299</f>
        <v>KBP2019090103</v>
      </c>
      <c r="I302" s="280" t="str">
        <f>작성용!F299</f>
        <v>B02</v>
      </c>
      <c r="J302" s="280">
        <f>작성용!G299</f>
        <v>0</v>
      </c>
      <c r="K302" s="280" t="str">
        <f>작성용!H299</f>
        <v>-</v>
      </c>
      <c r="L302" s="280" t="str">
        <f>작성용!N299</f>
        <v xml:space="preserve">분기 </v>
      </c>
      <c r="M302" s="279" t="str">
        <f>작성용!U299</f>
        <v>2024.09.30</v>
      </c>
      <c r="N302" s="279">
        <f>작성용!V299</f>
        <v>45555</v>
      </c>
      <c r="O302" s="284">
        <f>작성용!W299</f>
        <v>45582</v>
      </c>
      <c r="P302" s="279" t="str">
        <f>작성용!X299</f>
        <v>-</v>
      </c>
      <c r="Q302" s="280" t="str">
        <f>작성용!AD299</f>
        <v>대체평가3사업본부</v>
      </c>
      <c r="R302" s="282">
        <f>작성용!AE299</f>
        <v>0</v>
      </c>
      <c r="S302" s="280" t="str">
        <f>작성용!AF299</f>
        <v>대체평가3사업본부</v>
      </c>
      <c r="T302" s="283" t="str">
        <f>작성용!AG299</f>
        <v>서동현/조용원</v>
      </c>
      <c r="U302" s="283" t="str">
        <f>작성용!AH299</f>
        <v>서동현/조용원</v>
      </c>
      <c r="V302" s="278">
        <f>작성용!AA299</f>
        <v>202409</v>
      </c>
      <c r="W302" s="280" t="str">
        <f>작성용!AC299</f>
        <v>[T]기타보험기관[1본부]</v>
      </c>
      <c r="X302" s="280" t="str">
        <f>작성용!O299</f>
        <v xml:space="preserve">박희만 </v>
      </c>
      <c r="Y302" s="280" t="str">
        <f>작성용!P299</f>
        <v xml:space="preserve">02-331-5462 </v>
      </c>
      <c r="Z302" s="280" t="str">
        <f>작성용!Q299</f>
        <v xml:space="preserve">parkheeman@dbins.co.kr </v>
      </c>
      <c r="AA302" s="278" t="str">
        <f>작성용!AJ299</f>
        <v>-</v>
      </c>
      <c r="AB302" s="278">
        <f>작성용!AB299</f>
        <v>8</v>
      </c>
    </row>
    <row r="303" spans="1:28" s="12" customFormat="1" ht="16.5" customHeight="1" x14ac:dyDescent="0.3">
      <c r="A303" s="54">
        <f>작성용!AL300</f>
        <v>299</v>
      </c>
      <c r="B303" s="292" t="str">
        <f>작성용!AI300</f>
        <v>최종결과송부 : 2024-10-04, 세부편입자산리스트 : 2024-10-17</v>
      </c>
      <c r="C303" s="278" t="str">
        <f>작성용!AK300</f>
        <v>개별종목</v>
      </c>
      <c r="D303" s="279">
        <f>작성용!T300</f>
        <v>45530</v>
      </c>
      <c r="E303" s="280" t="str">
        <f>작성용!B300</f>
        <v>DB손해보험(수익증권)</v>
      </c>
      <c r="F303" s="280" t="str">
        <f>작성용!C300</f>
        <v>재평가</v>
      </c>
      <c r="G303" s="280" t="str">
        <f>작성용!D300</f>
        <v>흥국우리시니어론사모특별자산투자신탁제3호</v>
      </c>
      <c r="H303" s="281" t="str">
        <f>작성용!E300</f>
        <v>KBP2019120172</v>
      </c>
      <c r="I303" s="280" t="str">
        <f>작성용!F300</f>
        <v>B02</v>
      </c>
      <c r="J303" s="280">
        <f>작성용!G300</f>
        <v>0</v>
      </c>
      <c r="K303" s="280" t="str">
        <f>작성용!H300</f>
        <v>-</v>
      </c>
      <c r="L303" s="280" t="str">
        <f>작성용!N300</f>
        <v xml:space="preserve">분기 </v>
      </c>
      <c r="M303" s="279" t="str">
        <f>작성용!U300</f>
        <v>2024.09.30</v>
      </c>
      <c r="N303" s="279">
        <f>작성용!V300</f>
        <v>45555</v>
      </c>
      <c r="O303" s="284">
        <f>작성용!W300</f>
        <v>45582</v>
      </c>
      <c r="P303" s="279" t="str">
        <f>작성용!X300</f>
        <v>-</v>
      </c>
      <c r="Q303" s="280" t="str">
        <f>작성용!AD300</f>
        <v>대체평가3사업본부</v>
      </c>
      <c r="R303" s="282">
        <f>작성용!AE300</f>
        <v>0</v>
      </c>
      <c r="S303" s="280" t="str">
        <f>작성용!AF300</f>
        <v>대체평가3사업본부</v>
      </c>
      <c r="T303" s="283" t="str">
        <f>작성용!AG300</f>
        <v>서동현/조용원</v>
      </c>
      <c r="U303" s="283" t="str">
        <f>작성용!AH300</f>
        <v>서동현/조용원</v>
      </c>
      <c r="V303" s="278">
        <f>작성용!AA300</f>
        <v>202409</v>
      </c>
      <c r="W303" s="280" t="str">
        <f>작성용!AC300</f>
        <v>[T]기타보험기관[1본부]</v>
      </c>
      <c r="X303" s="280" t="str">
        <f>작성용!O300</f>
        <v xml:space="preserve">박희만 </v>
      </c>
      <c r="Y303" s="280" t="str">
        <f>작성용!P300</f>
        <v xml:space="preserve">02-331-5462 </v>
      </c>
      <c r="Z303" s="280" t="str">
        <f>작성용!Q300</f>
        <v xml:space="preserve">parkheeman@dbins.co.kr </v>
      </c>
      <c r="AA303" s="278" t="str">
        <f>작성용!AJ300</f>
        <v>-</v>
      </c>
      <c r="AB303" s="278">
        <f>작성용!AB300</f>
        <v>8</v>
      </c>
    </row>
    <row r="304" spans="1:28" s="12" customFormat="1" ht="16.5" customHeight="1" x14ac:dyDescent="0.3">
      <c r="A304" s="54">
        <f>작성용!AL301</f>
        <v>300</v>
      </c>
      <c r="B304" s="292" t="str">
        <f>작성용!AI301</f>
        <v>최종결과송부 : 2024-10-04, 세부편입자산리스트 : 2024-10-17</v>
      </c>
      <c r="C304" s="278" t="str">
        <f>작성용!AK301</f>
        <v>개별종목</v>
      </c>
      <c r="D304" s="279">
        <f>작성용!T301</f>
        <v>45530</v>
      </c>
      <c r="E304" s="280" t="str">
        <f>작성용!B301</f>
        <v>DB손해보험(수익증권)</v>
      </c>
      <c r="F304" s="280" t="str">
        <f>작성용!C301</f>
        <v>재평가</v>
      </c>
      <c r="G304" s="280" t="str">
        <f>작성용!D301</f>
        <v>신한AIM크레딧일반사모투자신탁제3-C호</v>
      </c>
      <c r="H304" s="281" t="str">
        <f>작성용!E301</f>
        <v>KBP2021120328</v>
      </c>
      <c r="I304" s="280" t="str">
        <f>작성용!F301</f>
        <v>B02</v>
      </c>
      <c r="J304" s="280">
        <f>작성용!G301</f>
        <v>0</v>
      </c>
      <c r="K304" s="280" t="str">
        <f>작성용!H301</f>
        <v>-</v>
      </c>
      <c r="L304" s="280" t="str">
        <f>작성용!N301</f>
        <v xml:space="preserve">분기 </v>
      </c>
      <c r="M304" s="279" t="str">
        <f>작성용!U301</f>
        <v>2024.09.30</v>
      </c>
      <c r="N304" s="279">
        <f>작성용!V301</f>
        <v>45555</v>
      </c>
      <c r="O304" s="284">
        <f>작성용!W301</f>
        <v>45582</v>
      </c>
      <c r="P304" s="279" t="str">
        <f>작성용!X301</f>
        <v>-</v>
      </c>
      <c r="Q304" s="280" t="str">
        <f>작성용!AD301</f>
        <v>대체평가3사업본부</v>
      </c>
      <c r="R304" s="282">
        <f>작성용!AE301</f>
        <v>0</v>
      </c>
      <c r="S304" s="280" t="str">
        <f>작성용!AF301</f>
        <v>대체평가3사업본부</v>
      </c>
      <c r="T304" s="283" t="str">
        <f>작성용!AG301</f>
        <v>서동현/조용원</v>
      </c>
      <c r="U304" s="283" t="str">
        <f>작성용!AH301</f>
        <v>서동현/조용원</v>
      </c>
      <c r="V304" s="278">
        <f>작성용!AA301</f>
        <v>202409</v>
      </c>
      <c r="W304" s="280" t="str">
        <f>작성용!AC301</f>
        <v>[T]기타보험기관[1본부]</v>
      </c>
      <c r="X304" s="280" t="str">
        <f>작성용!O301</f>
        <v xml:space="preserve">박희만 </v>
      </c>
      <c r="Y304" s="280" t="str">
        <f>작성용!P301</f>
        <v xml:space="preserve">02-331-5462 </v>
      </c>
      <c r="Z304" s="280" t="str">
        <f>작성용!Q301</f>
        <v xml:space="preserve">parkheeman@dbins.co.kr </v>
      </c>
      <c r="AA304" s="278" t="str">
        <f>작성용!AJ301</f>
        <v>-</v>
      </c>
      <c r="AB304" s="278">
        <f>작성용!AB301</f>
        <v>8</v>
      </c>
    </row>
    <row r="305" spans="1:28" s="12" customFormat="1" ht="16.5" customHeight="1" x14ac:dyDescent="0.3">
      <c r="A305" s="54">
        <f>작성용!AL302</f>
        <v>301</v>
      </c>
      <c r="B305" s="292" t="str">
        <f>작성용!AI302</f>
        <v>최종결과송부 : 2024-10-04, 세부편입자산리스트 : 2024-10-17</v>
      </c>
      <c r="C305" s="278" t="str">
        <f>작성용!AK302</f>
        <v>개별종목</v>
      </c>
      <c r="D305" s="279">
        <f>작성용!T302</f>
        <v>45530</v>
      </c>
      <c r="E305" s="280" t="str">
        <f>작성용!B302</f>
        <v>DB손해보험(수익증권)</v>
      </c>
      <c r="F305" s="280" t="str">
        <f>작성용!C302</f>
        <v>재평가</v>
      </c>
      <c r="G305" s="280" t="str">
        <f>작성용!D302</f>
        <v>KIAMCO도로투자사모특별자산투자신탁제11호</v>
      </c>
      <c r="H305" s="281" t="str">
        <f>작성용!E302</f>
        <v>KBP2019090154</v>
      </c>
      <c r="I305" s="280" t="str">
        <f>작성용!F302</f>
        <v>B02</v>
      </c>
      <c r="J305" s="280">
        <f>작성용!G302</f>
        <v>0</v>
      </c>
      <c r="K305" s="280" t="str">
        <f>작성용!H302</f>
        <v>-</v>
      </c>
      <c r="L305" s="280" t="str">
        <f>작성용!N302</f>
        <v xml:space="preserve">분기 </v>
      </c>
      <c r="M305" s="279" t="str">
        <f>작성용!U302</f>
        <v>2024.09.30</v>
      </c>
      <c r="N305" s="279">
        <f>작성용!V302</f>
        <v>45555</v>
      </c>
      <c r="O305" s="284">
        <f>작성용!W302</f>
        <v>45582</v>
      </c>
      <c r="P305" s="279" t="str">
        <f>작성용!X302</f>
        <v>-</v>
      </c>
      <c r="Q305" s="280" t="str">
        <f>작성용!AD302</f>
        <v>대체평가3사업본부</v>
      </c>
      <c r="R305" s="282">
        <f>작성용!AE302</f>
        <v>0</v>
      </c>
      <c r="S305" s="280" t="str">
        <f>작성용!AF302</f>
        <v>대체평가3사업본부</v>
      </c>
      <c r="T305" s="283" t="str">
        <f>작성용!AG302</f>
        <v>서동현/조용원</v>
      </c>
      <c r="U305" s="283" t="str">
        <f>작성용!AH302</f>
        <v>서동현/조용원</v>
      </c>
      <c r="V305" s="278">
        <f>작성용!AA302</f>
        <v>202409</v>
      </c>
      <c r="W305" s="280" t="str">
        <f>작성용!AC302</f>
        <v>[T]기타보험기관[1본부]</v>
      </c>
      <c r="X305" s="280" t="str">
        <f>작성용!O302</f>
        <v xml:space="preserve">박희만 </v>
      </c>
      <c r="Y305" s="280" t="str">
        <f>작성용!P302</f>
        <v xml:space="preserve">02-331-5462 </v>
      </c>
      <c r="Z305" s="280" t="str">
        <f>작성용!Q302</f>
        <v xml:space="preserve">parkheeman@dbins.co.kr </v>
      </c>
      <c r="AA305" s="278" t="str">
        <f>작성용!AJ302</f>
        <v>-</v>
      </c>
      <c r="AB305" s="278">
        <f>작성용!AB302</f>
        <v>8</v>
      </c>
    </row>
    <row r="306" spans="1:28" s="12" customFormat="1" ht="16.5" customHeight="1" x14ac:dyDescent="0.3">
      <c r="A306" s="54">
        <f>작성용!AL303</f>
        <v>302</v>
      </c>
      <c r="B306" s="292" t="str">
        <f>작성용!AI303</f>
        <v>최종결과송부 : 2024-10-04, 세부편입자산리스트 : 2024-10-17</v>
      </c>
      <c r="C306" s="278" t="str">
        <f>작성용!AK303</f>
        <v>개별종목</v>
      </c>
      <c r="D306" s="279">
        <f>작성용!T303</f>
        <v>45530</v>
      </c>
      <c r="E306" s="280" t="str">
        <f>작성용!B303</f>
        <v>DB손해보험(수익증권)</v>
      </c>
      <c r="F306" s="280" t="str">
        <f>작성용!C303</f>
        <v>재평가</v>
      </c>
      <c r="G306" s="280" t="str">
        <f>작성용!D303</f>
        <v>KB광명서울고속도로전문투자형사모특별자산투자신탁</v>
      </c>
      <c r="H306" s="281" t="str">
        <f>작성용!E303</f>
        <v>KBP2019090155</v>
      </c>
      <c r="I306" s="280" t="str">
        <f>작성용!F303</f>
        <v>B02</v>
      </c>
      <c r="J306" s="280">
        <f>작성용!G303</f>
        <v>0</v>
      </c>
      <c r="K306" s="280" t="str">
        <f>작성용!H303</f>
        <v>-</v>
      </c>
      <c r="L306" s="280" t="str">
        <f>작성용!N303</f>
        <v xml:space="preserve">분기 </v>
      </c>
      <c r="M306" s="279" t="str">
        <f>작성용!U303</f>
        <v>2024.09.30</v>
      </c>
      <c r="N306" s="279">
        <f>작성용!V303</f>
        <v>45555</v>
      </c>
      <c r="O306" s="284">
        <f>작성용!W303</f>
        <v>45582</v>
      </c>
      <c r="P306" s="279" t="str">
        <f>작성용!X303</f>
        <v>-</v>
      </c>
      <c r="Q306" s="280" t="str">
        <f>작성용!AD303</f>
        <v>대체평가3사업본부</v>
      </c>
      <c r="R306" s="282">
        <f>작성용!AE303</f>
        <v>0</v>
      </c>
      <c r="S306" s="280" t="str">
        <f>작성용!AF303</f>
        <v>대체평가3사업본부</v>
      </c>
      <c r="T306" s="283" t="str">
        <f>작성용!AG303</f>
        <v>서동현/조용원</v>
      </c>
      <c r="U306" s="283" t="str">
        <f>작성용!AH303</f>
        <v>서동현/조용원</v>
      </c>
      <c r="V306" s="278">
        <f>작성용!AA303</f>
        <v>202409</v>
      </c>
      <c r="W306" s="280" t="str">
        <f>작성용!AC303</f>
        <v>[T]기타보험기관[1본부]</v>
      </c>
      <c r="X306" s="280" t="str">
        <f>작성용!O303</f>
        <v xml:space="preserve">박희만 </v>
      </c>
      <c r="Y306" s="280" t="str">
        <f>작성용!P303</f>
        <v xml:space="preserve">02-331-5462 </v>
      </c>
      <c r="Z306" s="280" t="str">
        <f>작성용!Q303</f>
        <v xml:space="preserve">parkheeman@dbins.co.kr </v>
      </c>
      <c r="AA306" s="278" t="str">
        <f>작성용!AJ303</f>
        <v>-</v>
      </c>
      <c r="AB306" s="278">
        <f>작성용!AB303</f>
        <v>8</v>
      </c>
    </row>
    <row r="307" spans="1:28" s="12" customFormat="1" ht="16.5" customHeight="1" x14ac:dyDescent="0.3">
      <c r="A307" s="54">
        <f>작성용!AL304</f>
        <v>303</v>
      </c>
      <c r="B307" s="292" t="str">
        <f>작성용!AI304</f>
        <v>최종결과송부 : 2024-10-04, 세부편입자산리스트 : 2024-10-17</v>
      </c>
      <c r="C307" s="278" t="str">
        <f>작성용!AK304</f>
        <v>개별종목</v>
      </c>
      <c r="D307" s="279">
        <f>작성용!T304</f>
        <v>45530</v>
      </c>
      <c r="E307" s="280" t="str">
        <f>작성용!B304</f>
        <v>DB손해보험(수익증권)</v>
      </c>
      <c r="F307" s="280" t="str">
        <f>작성용!C304</f>
        <v>재평가</v>
      </c>
      <c r="G307" s="280" t="str">
        <f>작성용!D304</f>
        <v>유진TRITON전문투자형사모투자신탁1호(USD)</v>
      </c>
      <c r="H307" s="281" t="str">
        <f>작성용!E304</f>
        <v>KBP2021120329</v>
      </c>
      <c r="I307" s="280" t="str">
        <f>작성용!F304</f>
        <v>B02</v>
      </c>
      <c r="J307" s="280">
        <f>작성용!G304</f>
        <v>0</v>
      </c>
      <c r="K307" s="280" t="str">
        <f>작성용!H304</f>
        <v>-</v>
      </c>
      <c r="L307" s="280" t="str">
        <f>작성용!N304</f>
        <v xml:space="preserve">분기 </v>
      </c>
      <c r="M307" s="279" t="str">
        <f>작성용!U304</f>
        <v>2024.09.30</v>
      </c>
      <c r="N307" s="279">
        <f>작성용!V304</f>
        <v>45555</v>
      </c>
      <c r="O307" s="284">
        <f>작성용!W304</f>
        <v>45582</v>
      </c>
      <c r="P307" s="279" t="str">
        <f>작성용!X304</f>
        <v>-</v>
      </c>
      <c r="Q307" s="280" t="str">
        <f>작성용!AD304</f>
        <v>대체평가3사업본부</v>
      </c>
      <c r="R307" s="282">
        <f>작성용!AE304</f>
        <v>0</v>
      </c>
      <c r="S307" s="280" t="str">
        <f>작성용!AF304</f>
        <v>대체평가3사업본부</v>
      </c>
      <c r="T307" s="283" t="str">
        <f>작성용!AG304</f>
        <v>서동현/조용원</v>
      </c>
      <c r="U307" s="283" t="str">
        <f>작성용!AH304</f>
        <v>서동현/조용원</v>
      </c>
      <c r="V307" s="278">
        <f>작성용!AA304</f>
        <v>202409</v>
      </c>
      <c r="W307" s="280" t="str">
        <f>작성용!AC304</f>
        <v>[T]기타보험기관[1본부]</v>
      </c>
      <c r="X307" s="280" t="str">
        <f>작성용!O304</f>
        <v xml:space="preserve">박희만 </v>
      </c>
      <c r="Y307" s="280" t="str">
        <f>작성용!P304</f>
        <v xml:space="preserve">02-331-5462 </v>
      </c>
      <c r="Z307" s="280" t="str">
        <f>작성용!Q304</f>
        <v xml:space="preserve">parkheeman@dbins.co.kr </v>
      </c>
      <c r="AA307" s="278" t="str">
        <f>작성용!AJ304</f>
        <v>-</v>
      </c>
      <c r="AB307" s="278">
        <f>작성용!AB304</f>
        <v>8</v>
      </c>
    </row>
    <row r="308" spans="1:28" s="12" customFormat="1" ht="16.5" customHeight="1" x14ac:dyDescent="0.3">
      <c r="A308" s="54">
        <f>작성용!AL305</f>
        <v>304</v>
      </c>
      <c r="B308" s="292" t="str">
        <f>작성용!AI305</f>
        <v>최종결과송부 : 2024-10-04, 세부편입자산리스트 : 2024-10-17</v>
      </c>
      <c r="C308" s="278" t="str">
        <f>작성용!AK305</f>
        <v>개별종목</v>
      </c>
      <c r="D308" s="279">
        <f>작성용!T305</f>
        <v>45530</v>
      </c>
      <c r="E308" s="280" t="str">
        <f>작성용!B305</f>
        <v>DB손해보험(수익증권)</v>
      </c>
      <c r="F308" s="280" t="str">
        <f>작성용!C305</f>
        <v>재평가</v>
      </c>
      <c r="G308" s="280" t="str">
        <f>작성용!D305</f>
        <v>DBKKR전문투자형사모투자신탁제1호</v>
      </c>
      <c r="H308" s="281" t="str">
        <f>작성용!E305</f>
        <v>KBP2020120132</v>
      </c>
      <c r="I308" s="280" t="str">
        <f>작성용!F305</f>
        <v>B02</v>
      </c>
      <c r="J308" s="280">
        <f>작성용!G305</f>
        <v>0</v>
      </c>
      <c r="K308" s="280" t="str">
        <f>작성용!H305</f>
        <v>-</v>
      </c>
      <c r="L308" s="280" t="str">
        <f>작성용!N305</f>
        <v xml:space="preserve">분기 </v>
      </c>
      <c r="M308" s="279" t="str">
        <f>작성용!U305</f>
        <v>2024.09.30</v>
      </c>
      <c r="N308" s="279">
        <f>작성용!V305</f>
        <v>45555</v>
      </c>
      <c r="O308" s="284">
        <f>작성용!W305</f>
        <v>45582</v>
      </c>
      <c r="P308" s="279" t="str">
        <f>작성용!X305</f>
        <v>-</v>
      </c>
      <c r="Q308" s="280" t="str">
        <f>작성용!AD305</f>
        <v>대체평가3사업본부</v>
      </c>
      <c r="R308" s="282">
        <f>작성용!AE305</f>
        <v>0</v>
      </c>
      <c r="S308" s="280" t="str">
        <f>작성용!AF305</f>
        <v>대체평가3사업본부</v>
      </c>
      <c r="T308" s="283" t="str">
        <f>작성용!AG305</f>
        <v>서동현/조용원</v>
      </c>
      <c r="U308" s="283" t="str">
        <f>작성용!AH305</f>
        <v>서동현/조용원</v>
      </c>
      <c r="V308" s="278">
        <f>작성용!AA305</f>
        <v>202409</v>
      </c>
      <c r="W308" s="280" t="str">
        <f>작성용!AC305</f>
        <v>[T]기타보험기관[1본부]</v>
      </c>
      <c r="X308" s="280" t="str">
        <f>작성용!O305</f>
        <v xml:space="preserve">박희만 </v>
      </c>
      <c r="Y308" s="280" t="str">
        <f>작성용!P305</f>
        <v xml:space="preserve">02-331-5462 </v>
      </c>
      <c r="Z308" s="280" t="str">
        <f>작성용!Q305</f>
        <v xml:space="preserve">parkheeman@dbins.co.kr </v>
      </c>
      <c r="AA308" s="278" t="str">
        <f>작성용!AJ305</f>
        <v>-</v>
      </c>
      <c r="AB308" s="278">
        <f>작성용!AB305</f>
        <v>8</v>
      </c>
    </row>
    <row r="309" spans="1:28" s="12" customFormat="1" ht="16.5" customHeight="1" x14ac:dyDescent="0.3">
      <c r="A309" s="54">
        <f>작성용!AL306</f>
        <v>305</v>
      </c>
      <c r="B309" s="292" t="str">
        <f>작성용!AI306</f>
        <v>최종결과송부 : 2024-10-04, 세부편입자산리스트 : 2024-10-17</v>
      </c>
      <c r="C309" s="278" t="str">
        <f>작성용!AK306</f>
        <v>개별종목</v>
      </c>
      <c r="D309" s="279">
        <f>작성용!T306</f>
        <v>45530</v>
      </c>
      <c r="E309" s="280" t="str">
        <f>작성용!B306</f>
        <v>DB손해보험(수익증권)</v>
      </c>
      <c r="F309" s="280" t="str">
        <f>작성용!C306</f>
        <v>재평가</v>
      </c>
      <c r="G309" s="280" t="str">
        <f>작성용!D306</f>
        <v>신한시니어론전문투자형사모혼합자산투자신탁제4호</v>
      </c>
      <c r="H309" s="281" t="str">
        <f>작성용!E306</f>
        <v>KBP2020090070</v>
      </c>
      <c r="I309" s="280" t="str">
        <f>작성용!F306</f>
        <v>B02</v>
      </c>
      <c r="J309" s="280">
        <f>작성용!G306</f>
        <v>0</v>
      </c>
      <c r="K309" s="280" t="str">
        <f>작성용!H306</f>
        <v>-</v>
      </c>
      <c r="L309" s="280" t="str">
        <f>작성용!N306</f>
        <v xml:space="preserve">분기 </v>
      </c>
      <c r="M309" s="279" t="str">
        <f>작성용!U306</f>
        <v>2024.09.30</v>
      </c>
      <c r="N309" s="279">
        <f>작성용!V306</f>
        <v>45555</v>
      </c>
      <c r="O309" s="284">
        <f>작성용!W306</f>
        <v>45582</v>
      </c>
      <c r="P309" s="279" t="str">
        <f>작성용!X306</f>
        <v>-</v>
      </c>
      <c r="Q309" s="280" t="str">
        <f>작성용!AD306</f>
        <v>대체평가3사업본부</v>
      </c>
      <c r="R309" s="282">
        <f>작성용!AE306</f>
        <v>0</v>
      </c>
      <c r="S309" s="280" t="str">
        <f>작성용!AF306</f>
        <v>대체평가3사업본부</v>
      </c>
      <c r="T309" s="283" t="str">
        <f>작성용!AG306</f>
        <v>서동현/조용원</v>
      </c>
      <c r="U309" s="283" t="str">
        <f>작성용!AH306</f>
        <v>서동현/조용원</v>
      </c>
      <c r="V309" s="278">
        <f>작성용!AA306</f>
        <v>202409</v>
      </c>
      <c r="W309" s="280" t="str">
        <f>작성용!AC306</f>
        <v>[T]기타보험기관[1본부]</v>
      </c>
      <c r="X309" s="280" t="str">
        <f>작성용!O306</f>
        <v xml:space="preserve">박희만 </v>
      </c>
      <c r="Y309" s="280" t="str">
        <f>작성용!P306</f>
        <v xml:space="preserve">02-331-5462 </v>
      </c>
      <c r="Z309" s="280" t="str">
        <f>작성용!Q306</f>
        <v xml:space="preserve">parkheeman@dbins.co.kr </v>
      </c>
      <c r="AA309" s="278" t="str">
        <f>작성용!AJ306</f>
        <v>-</v>
      </c>
      <c r="AB309" s="278">
        <f>작성용!AB306</f>
        <v>8</v>
      </c>
    </row>
    <row r="310" spans="1:28" s="12" customFormat="1" ht="16.5" customHeight="1" x14ac:dyDescent="0.3">
      <c r="A310" s="54">
        <f>작성용!AL307</f>
        <v>306</v>
      </c>
      <c r="B310" s="292" t="str">
        <f>작성용!AI307</f>
        <v>최종결과송부 : 2024-10-04, 세부편입자산리스트 : 2024-10-17</v>
      </c>
      <c r="C310" s="278" t="str">
        <f>작성용!AK307</f>
        <v>개별종목</v>
      </c>
      <c r="D310" s="279">
        <f>작성용!T307</f>
        <v>45530</v>
      </c>
      <c r="E310" s="280" t="str">
        <f>작성용!B307</f>
        <v>DB손해보험(수익증권)</v>
      </c>
      <c r="F310" s="280" t="str">
        <f>작성용!C307</f>
        <v>재평가</v>
      </c>
      <c r="G310" s="280" t="str">
        <f>작성용!D307</f>
        <v>파인스트리트글로벌기업금융전문투자형사모투자신탁3호</v>
      </c>
      <c r="H310" s="281" t="str">
        <f>작성용!E307</f>
        <v>KBP2021120331</v>
      </c>
      <c r="I310" s="280" t="str">
        <f>작성용!F307</f>
        <v>B02</v>
      </c>
      <c r="J310" s="280">
        <f>작성용!G307</f>
        <v>0</v>
      </c>
      <c r="K310" s="280" t="str">
        <f>작성용!H307</f>
        <v>-</v>
      </c>
      <c r="L310" s="280" t="str">
        <f>작성용!N307</f>
        <v xml:space="preserve">분기 </v>
      </c>
      <c r="M310" s="279" t="str">
        <f>작성용!U307</f>
        <v>2024.09.30</v>
      </c>
      <c r="N310" s="279">
        <f>작성용!V307</f>
        <v>45555</v>
      </c>
      <c r="O310" s="284">
        <f>작성용!W307</f>
        <v>45582</v>
      </c>
      <c r="P310" s="279" t="str">
        <f>작성용!X307</f>
        <v>-</v>
      </c>
      <c r="Q310" s="280" t="str">
        <f>작성용!AD307</f>
        <v>대체평가3사업본부</v>
      </c>
      <c r="R310" s="282">
        <f>작성용!AE307</f>
        <v>0</v>
      </c>
      <c r="S310" s="280" t="str">
        <f>작성용!AF307</f>
        <v>대체평가3사업본부</v>
      </c>
      <c r="T310" s="283" t="str">
        <f>작성용!AG307</f>
        <v>서동현/조용원</v>
      </c>
      <c r="U310" s="283" t="str">
        <f>작성용!AH307</f>
        <v>서동현/조용원</v>
      </c>
      <c r="V310" s="278">
        <f>작성용!AA307</f>
        <v>202409</v>
      </c>
      <c r="W310" s="280" t="str">
        <f>작성용!AC307</f>
        <v>[T]기타보험기관[1본부]</v>
      </c>
      <c r="X310" s="280" t="str">
        <f>작성용!O307</f>
        <v xml:space="preserve">박희만 </v>
      </c>
      <c r="Y310" s="280" t="str">
        <f>작성용!P307</f>
        <v xml:space="preserve">02-331-5462 </v>
      </c>
      <c r="Z310" s="280" t="str">
        <f>작성용!Q307</f>
        <v xml:space="preserve">parkheeman@dbins.co.kr </v>
      </c>
      <c r="AA310" s="278" t="str">
        <f>작성용!AJ307</f>
        <v>-</v>
      </c>
      <c r="AB310" s="278">
        <f>작성용!AB307</f>
        <v>8</v>
      </c>
    </row>
    <row r="311" spans="1:28" s="12" customFormat="1" ht="16.5" customHeight="1" x14ac:dyDescent="0.3">
      <c r="A311" s="54">
        <f>작성용!AL308</f>
        <v>307</v>
      </c>
      <c r="B311" s="292" t="str">
        <f>작성용!AI308</f>
        <v>최종결과송부 : 2024-10-04, 세부편입자산리스트 : 2024-10-17</v>
      </c>
      <c r="C311" s="278" t="str">
        <f>작성용!AK308</f>
        <v>개별종목</v>
      </c>
      <c r="D311" s="279">
        <f>작성용!T308</f>
        <v>45530</v>
      </c>
      <c r="E311" s="280" t="str">
        <f>작성용!B308</f>
        <v>DB손해보험(수익증권)</v>
      </c>
      <c r="F311" s="280" t="str">
        <f>작성용!C308</f>
        <v>재평가</v>
      </c>
      <c r="G311" s="280" t="str">
        <f>작성용!D308</f>
        <v>IBK동북선도시철도전문투자형사모특별자산투자신탁</v>
      </c>
      <c r="H311" s="281" t="str">
        <f>작성용!E308</f>
        <v>KBP2021030012</v>
      </c>
      <c r="I311" s="280" t="str">
        <f>작성용!F308</f>
        <v>B02</v>
      </c>
      <c r="J311" s="280">
        <f>작성용!G308</f>
        <v>0</v>
      </c>
      <c r="K311" s="280" t="str">
        <f>작성용!H308</f>
        <v>-</v>
      </c>
      <c r="L311" s="280" t="str">
        <f>작성용!N308</f>
        <v xml:space="preserve">분기 </v>
      </c>
      <c r="M311" s="279" t="str">
        <f>작성용!U308</f>
        <v>2024.09.30</v>
      </c>
      <c r="N311" s="279">
        <f>작성용!V308</f>
        <v>45555</v>
      </c>
      <c r="O311" s="284">
        <f>작성용!W308</f>
        <v>45582</v>
      </c>
      <c r="P311" s="279" t="str">
        <f>작성용!X308</f>
        <v>-</v>
      </c>
      <c r="Q311" s="280" t="str">
        <f>작성용!AD308</f>
        <v>대체평가3사업본부</v>
      </c>
      <c r="R311" s="282">
        <f>작성용!AE308</f>
        <v>0</v>
      </c>
      <c r="S311" s="280" t="str">
        <f>작성용!AF308</f>
        <v>대체평가3사업본부</v>
      </c>
      <c r="T311" s="283" t="str">
        <f>작성용!AG308</f>
        <v>서동현/조용원</v>
      </c>
      <c r="U311" s="283" t="str">
        <f>작성용!AH308</f>
        <v>서동현/조용원</v>
      </c>
      <c r="V311" s="278">
        <f>작성용!AA308</f>
        <v>202409</v>
      </c>
      <c r="W311" s="280" t="str">
        <f>작성용!AC308</f>
        <v>[T]기타보험기관[1본부]</v>
      </c>
      <c r="X311" s="280" t="str">
        <f>작성용!O308</f>
        <v xml:space="preserve">박희만 </v>
      </c>
      <c r="Y311" s="280" t="str">
        <f>작성용!P308</f>
        <v xml:space="preserve">02-331-5462 </v>
      </c>
      <c r="Z311" s="280" t="str">
        <f>작성용!Q308</f>
        <v xml:space="preserve">parkheeman@dbins.co.kr </v>
      </c>
      <c r="AA311" s="278" t="str">
        <f>작성용!AJ308</f>
        <v>-</v>
      </c>
      <c r="AB311" s="278">
        <f>작성용!AB308</f>
        <v>8</v>
      </c>
    </row>
    <row r="312" spans="1:28" s="12" customFormat="1" ht="16.5" customHeight="1" x14ac:dyDescent="0.3">
      <c r="A312" s="54">
        <f>작성용!AL309</f>
        <v>308</v>
      </c>
      <c r="B312" s="292" t="str">
        <f>작성용!AI309</f>
        <v>최종결과송부 : 2024-10-04, 세부편입자산리스트 : 2024-10-17</v>
      </c>
      <c r="C312" s="278" t="str">
        <f>작성용!AK309</f>
        <v>개별종목</v>
      </c>
      <c r="D312" s="279">
        <f>작성용!T309</f>
        <v>45530</v>
      </c>
      <c r="E312" s="280" t="str">
        <f>작성용!B309</f>
        <v>DB손해보험(수익증권)</v>
      </c>
      <c r="F312" s="280" t="str">
        <f>작성용!C309</f>
        <v>재평가</v>
      </c>
      <c r="G312" s="280" t="str">
        <f>작성용!D309</f>
        <v>디에스QUATTRO.H코스닥벤처전문투자형사모투자신탁C-I</v>
      </c>
      <c r="H312" s="281" t="str">
        <f>작성용!E309</f>
        <v>KBP2021120332</v>
      </c>
      <c r="I312" s="280" t="str">
        <f>작성용!F309</f>
        <v>B02</v>
      </c>
      <c r="J312" s="280">
        <f>작성용!G309</f>
        <v>0</v>
      </c>
      <c r="K312" s="280" t="str">
        <f>작성용!H309</f>
        <v>-</v>
      </c>
      <c r="L312" s="280" t="str">
        <f>작성용!N309</f>
        <v xml:space="preserve">분기 </v>
      </c>
      <c r="M312" s="279" t="str">
        <f>작성용!U309</f>
        <v>2024.09.30</v>
      </c>
      <c r="N312" s="279">
        <f>작성용!V309</f>
        <v>45555</v>
      </c>
      <c r="O312" s="284">
        <f>작성용!W309</f>
        <v>45582</v>
      </c>
      <c r="P312" s="279" t="str">
        <f>작성용!X309</f>
        <v>-</v>
      </c>
      <c r="Q312" s="280" t="str">
        <f>작성용!AD309</f>
        <v>대체평가3사업본부</v>
      </c>
      <c r="R312" s="282">
        <f>작성용!AE309</f>
        <v>0</v>
      </c>
      <c r="S312" s="280" t="str">
        <f>작성용!AF309</f>
        <v>대체평가3사업본부</v>
      </c>
      <c r="T312" s="283" t="str">
        <f>작성용!AG309</f>
        <v>서동현/조용원</v>
      </c>
      <c r="U312" s="283" t="str">
        <f>작성용!AH309</f>
        <v>서동현/조용원</v>
      </c>
      <c r="V312" s="278">
        <f>작성용!AA309</f>
        <v>202409</v>
      </c>
      <c r="W312" s="280" t="str">
        <f>작성용!AC309</f>
        <v>[T]기타보험기관[1본부]</v>
      </c>
      <c r="X312" s="280" t="str">
        <f>작성용!O309</f>
        <v xml:space="preserve">박희만 </v>
      </c>
      <c r="Y312" s="280" t="str">
        <f>작성용!P309</f>
        <v xml:space="preserve">02-331-5462 </v>
      </c>
      <c r="Z312" s="280" t="str">
        <f>작성용!Q309</f>
        <v xml:space="preserve">parkheeman@dbins.co.kr </v>
      </c>
      <c r="AA312" s="278" t="str">
        <f>작성용!AJ309</f>
        <v>-</v>
      </c>
      <c r="AB312" s="278">
        <f>작성용!AB309</f>
        <v>8</v>
      </c>
    </row>
    <row r="313" spans="1:28" s="12" customFormat="1" ht="16.5" customHeight="1" x14ac:dyDescent="0.3">
      <c r="A313" s="54">
        <f>작성용!AL310</f>
        <v>309</v>
      </c>
      <c r="B313" s="292" t="str">
        <f>작성용!AI310</f>
        <v>최종결과송부 : 2024-10-04, 세부편입자산리스트 : 2024-10-17</v>
      </c>
      <c r="C313" s="278" t="str">
        <f>작성용!AK310</f>
        <v>개별종목</v>
      </c>
      <c r="D313" s="279">
        <f>작성용!T310</f>
        <v>45530</v>
      </c>
      <c r="E313" s="280" t="str">
        <f>작성용!B310</f>
        <v>DB손해보험(수익증권)</v>
      </c>
      <c r="F313" s="280" t="str">
        <f>작성용!C310</f>
        <v>재평가</v>
      </c>
      <c r="G313" s="280" t="str">
        <f>작성용!D310</f>
        <v>마스턴기회추구전문투자형사모부동산투자신탁제5호제1종</v>
      </c>
      <c r="H313" s="281" t="str">
        <f>작성용!E310</f>
        <v>KBP2021120333</v>
      </c>
      <c r="I313" s="280" t="str">
        <f>작성용!F310</f>
        <v>B02</v>
      </c>
      <c r="J313" s="280">
        <f>작성용!G310</f>
        <v>0</v>
      </c>
      <c r="K313" s="280" t="str">
        <f>작성용!H310</f>
        <v>-</v>
      </c>
      <c r="L313" s="280" t="str">
        <f>작성용!N310</f>
        <v xml:space="preserve">분기 </v>
      </c>
      <c r="M313" s="279" t="str">
        <f>작성용!U310</f>
        <v>2024.09.30</v>
      </c>
      <c r="N313" s="279">
        <f>작성용!V310</f>
        <v>45555</v>
      </c>
      <c r="O313" s="284">
        <f>작성용!W310</f>
        <v>45582</v>
      </c>
      <c r="P313" s="279" t="str">
        <f>작성용!X310</f>
        <v>-</v>
      </c>
      <c r="Q313" s="280" t="str">
        <f>작성용!AD310</f>
        <v>대체평가3사업본부</v>
      </c>
      <c r="R313" s="282">
        <f>작성용!AE310</f>
        <v>0</v>
      </c>
      <c r="S313" s="280" t="str">
        <f>작성용!AF310</f>
        <v>대체평가3사업본부</v>
      </c>
      <c r="T313" s="283" t="str">
        <f>작성용!AG310</f>
        <v>서동현/조용원</v>
      </c>
      <c r="U313" s="283" t="str">
        <f>작성용!AH310</f>
        <v>서동현/조용원</v>
      </c>
      <c r="V313" s="278">
        <f>작성용!AA310</f>
        <v>202409</v>
      </c>
      <c r="W313" s="280" t="str">
        <f>작성용!AC310</f>
        <v>[T]기타보험기관[1본부]</v>
      </c>
      <c r="X313" s="280" t="str">
        <f>작성용!O310</f>
        <v xml:space="preserve">박희만 </v>
      </c>
      <c r="Y313" s="280" t="str">
        <f>작성용!P310</f>
        <v xml:space="preserve">02-331-5462 </v>
      </c>
      <c r="Z313" s="280" t="str">
        <f>작성용!Q310</f>
        <v xml:space="preserve">parkheeman@dbins.co.kr </v>
      </c>
      <c r="AA313" s="278" t="str">
        <f>작성용!AJ310</f>
        <v>-</v>
      </c>
      <c r="AB313" s="278">
        <f>작성용!AB310</f>
        <v>8</v>
      </c>
    </row>
    <row r="314" spans="1:28" s="12" customFormat="1" ht="16.5" customHeight="1" x14ac:dyDescent="0.3">
      <c r="A314" s="54">
        <f>작성용!AL311</f>
        <v>310</v>
      </c>
      <c r="B314" s="292" t="str">
        <f>작성용!AI311</f>
        <v>최종결과송부 : 2024-10-04, 세부편입자산리스트 : 2024-10-17</v>
      </c>
      <c r="C314" s="278" t="str">
        <f>작성용!AK311</f>
        <v>개별종목</v>
      </c>
      <c r="D314" s="279">
        <f>작성용!T311</f>
        <v>45530</v>
      </c>
      <c r="E314" s="280" t="str">
        <f>작성용!B311</f>
        <v>DB손해보험(수익증권)</v>
      </c>
      <c r="F314" s="280" t="str">
        <f>작성용!C311</f>
        <v>재평가</v>
      </c>
      <c r="G314" s="280" t="str">
        <f>작성용!D311</f>
        <v>디더블유에스제26호전문투자형사모부동산투자유한회사1종</v>
      </c>
      <c r="H314" s="281" t="str">
        <f>작성용!E311</f>
        <v>KBP2021120334</v>
      </c>
      <c r="I314" s="280" t="str">
        <f>작성용!F311</f>
        <v>B02</v>
      </c>
      <c r="J314" s="280">
        <f>작성용!G311</f>
        <v>0</v>
      </c>
      <c r="K314" s="280" t="str">
        <f>작성용!H311</f>
        <v>-</v>
      </c>
      <c r="L314" s="280" t="str">
        <f>작성용!N311</f>
        <v xml:space="preserve">분기 </v>
      </c>
      <c r="M314" s="279" t="str">
        <f>작성용!U311</f>
        <v>2024.09.30</v>
      </c>
      <c r="N314" s="279">
        <f>작성용!V311</f>
        <v>45555</v>
      </c>
      <c r="O314" s="284">
        <f>작성용!W311</f>
        <v>45582</v>
      </c>
      <c r="P314" s="279" t="str">
        <f>작성용!X311</f>
        <v>-</v>
      </c>
      <c r="Q314" s="280" t="str">
        <f>작성용!AD311</f>
        <v>대체평가3사업본부</v>
      </c>
      <c r="R314" s="282">
        <f>작성용!AE311</f>
        <v>0</v>
      </c>
      <c r="S314" s="280" t="str">
        <f>작성용!AF311</f>
        <v>대체평가3사업본부</v>
      </c>
      <c r="T314" s="283" t="str">
        <f>작성용!AG311</f>
        <v>서동현/조용원</v>
      </c>
      <c r="U314" s="283" t="str">
        <f>작성용!AH311</f>
        <v>서동현/조용원</v>
      </c>
      <c r="V314" s="278">
        <f>작성용!AA311</f>
        <v>202409</v>
      </c>
      <c r="W314" s="280" t="str">
        <f>작성용!AC311</f>
        <v>[T]기타보험기관[1본부]</v>
      </c>
      <c r="X314" s="280" t="str">
        <f>작성용!O311</f>
        <v xml:space="preserve">박희만 </v>
      </c>
      <c r="Y314" s="280" t="str">
        <f>작성용!P311</f>
        <v xml:space="preserve">02-331-5462 </v>
      </c>
      <c r="Z314" s="280" t="str">
        <f>작성용!Q311</f>
        <v xml:space="preserve">parkheeman@dbins.co.kr </v>
      </c>
      <c r="AA314" s="278" t="str">
        <f>작성용!AJ311</f>
        <v>-</v>
      </c>
      <c r="AB314" s="278">
        <f>작성용!AB311</f>
        <v>8</v>
      </c>
    </row>
    <row r="315" spans="1:28" s="12" customFormat="1" ht="16.5" customHeight="1" x14ac:dyDescent="0.3">
      <c r="A315" s="54">
        <f>작성용!AL312</f>
        <v>311</v>
      </c>
      <c r="B315" s="292" t="str">
        <f>작성용!AI312</f>
        <v>최종결과송부 : 2024-10-04, 세부편입자산리스트 : 2024-10-17</v>
      </c>
      <c r="C315" s="278" t="str">
        <f>작성용!AK312</f>
        <v>개별종목</v>
      </c>
      <c r="D315" s="279">
        <f>작성용!T312</f>
        <v>45530</v>
      </c>
      <c r="E315" s="280" t="str">
        <f>작성용!B312</f>
        <v>DB손해보험(수익증권)</v>
      </c>
      <c r="F315" s="280" t="str">
        <f>작성용!C312</f>
        <v>재평가</v>
      </c>
      <c r="G315" s="280" t="str">
        <f>작성용!D312</f>
        <v>이지스스트래티직사모부동산투자신탁제1-2-3호</v>
      </c>
      <c r="H315" s="281" t="str">
        <f>작성용!E312</f>
        <v>KBP2021120048</v>
      </c>
      <c r="I315" s="280" t="str">
        <f>작성용!F312</f>
        <v>B02</v>
      </c>
      <c r="J315" s="280">
        <f>작성용!G312</f>
        <v>0</v>
      </c>
      <c r="K315" s="280" t="str">
        <f>작성용!H312</f>
        <v>-</v>
      </c>
      <c r="L315" s="280" t="str">
        <f>작성용!N312</f>
        <v xml:space="preserve">분기 </v>
      </c>
      <c r="M315" s="279" t="str">
        <f>작성용!U312</f>
        <v>2024.09.30</v>
      </c>
      <c r="N315" s="279">
        <f>작성용!V312</f>
        <v>45555</v>
      </c>
      <c r="O315" s="284">
        <f>작성용!W312</f>
        <v>45582</v>
      </c>
      <c r="P315" s="279" t="str">
        <f>작성용!X312</f>
        <v>-</v>
      </c>
      <c r="Q315" s="280" t="str">
        <f>작성용!AD312</f>
        <v>대체평가3사업본부</v>
      </c>
      <c r="R315" s="282">
        <f>작성용!AE312</f>
        <v>0</v>
      </c>
      <c r="S315" s="280" t="str">
        <f>작성용!AF312</f>
        <v>대체평가3사업본부</v>
      </c>
      <c r="T315" s="283" t="str">
        <f>작성용!AG312</f>
        <v>서동현/조용원</v>
      </c>
      <c r="U315" s="283" t="str">
        <f>작성용!AH312</f>
        <v>서동현/조용원</v>
      </c>
      <c r="V315" s="278">
        <f>작성용!AA312</f>
        <v>202409</v>
      </c>
      <c r="W315" s="280" t="str">
        <f>작성용!AC312</f>
        <v>[T]기타보험기관[1본부]</v>
      </c>
      <c r="X315" s="280" t="str">
        <f>작성용!O312</f>
        <v xml:space="preserve">박희만 </v>
      </c>
      <c r="Y315" s="280" t="str">
        <f>작성용!P312</f>
        <v xml:space="preserve">02-331-5462 </v>
      </c>
      <c r="Z315" s="280" t="str">
        <f>작성용!Q312</f>
        <v xml:space="preserve">parkheeman@dbins.co.kr </v>
      </c>
      <c r="AA315" s="278" t="str">
        <f>작성용!AJ312</f>
        <v>-</v>
      </c>
      <c r="AB315" s="278">
        <f>작성용!AB312</f>
        <v>8</v>
      </c>
    </row>
    <row r="316" spans="1:28" s="12" customFormat="1" ht="16.5" customHeight="1" x14ac:dyDescent="0.3">
      <c r="A316" s="54">
        <f>작성용!AL313</f>
        <v>312</v>
      </c>
      <c r="B316" s="292" t="str">
        <f>작성용!AI313</f>
        <v>최종결과송부 : 2024-10-04, 세부편입자산리스트 : 2024-10-17</v>
      </c>
      <c r="C316" s="278" t="str">
        <f>작성용!AK313</f>
        <v>개별종목</v>
      </c>
      <c r="D316" s="279">
        <f>작성용!T313</f>
        <v>45530</v>
      </c>
      <c r="E316" s="280" t="str">
        <f>작성용!B313</f>
        <v>DB손해보험(수익증권)</v>
      </c>
      <c r="F316" s="280" t="str">
        <f>작성용!C313</f>
        <v>재평가</v>
      </c>
      <c r="G316" s="280" t="str">
        <f>작성용!D313</f>
        <v>디더블유에스제26호전문투자형사모부동산투자유한회사2종</v>
      </c>
      <c r="H316" s="281" t="str">
        <f>작성용!E313</f>
        <v>KBP2021120335</v>
      </c>
      <c r="I316" s="280" t="str">
        <f>작성용!F313</f>
        <v>B02</v>
      </c>
      <c r="J316" s="280">
        <f>작성용!G313</f>
        <v>0</v>
      </c>
      <c r="K316" s="280" t="str">
        <f>작성용!H313</f>
        <v>-</v>
      </c>
      <c r="L316" s="280" t="str">
        <f>작성용!N313</f>
        <v xml:space="preserve">분기 </v>
      </c>
      <c r="M316" s="279" t="str">
        <f>작성용!U313</f>
        <v>2024.09.30</v>
      </c>
      <c r="N316" s="279">
        <f>작성용!V313</f>
        <v>45555</v>
      </c>
      <c r="O316" s="284">
        <f>작성용!W313</f>
        <v>45582</v>
      </c>
      <c r="P316" s="279" t="str">
        <f>작성용!X313</f>
        <v>-</v>
      </c>
      <c r="Q316" s="280" t="str">
        <f>작성용!AD313</f>
        <v>대체평가3사업본부</v>
      </c>
      <c r="R316" s="282">
        <f>작성용!AE313</f>
        <v>0</v>
      </c>
      <c r="S316" s="280" t="str">
        <f>작성용!AF313</f>
        <v>대체평가3사업본부</v>
      </c>
      <c r="T316" s="283" t="str">
        <f>작성용!AG313</f>
        <v>서동현/조용원</v>
      </c>
      <c r="U316" s="283" t="str">
        <f>작성용!AH313</f>
        <v>서동현/조용원</v>
      </c>
      <c r="V316" s="278">
        <f>작성용!AA313</f>
        <v>202409</v>
      </c>
      <c r="W316" s="280" t="str">
        <f>작성용!AC313</f>
        <v>[T]기타보험기관[1본부]</v>
      </c>
      <c r="X316" s="280" t="str">
        <f>작성용!O313</f>
        <v xml:space="preserve">박희만 </v>
      </c>
      <c r="Y316" s="280" t="str">
        <f>작성용!P313</f>
        <v xml:space="preserve">02-331-5462 </v>
      </c>
      <c r="Z316" s="280" t="str">
        <f>작성용!Q313</f>
        <v xml:space="preserve">parkheeman@dbins.co.kr </v>
      </c>
      <c r="AA316" s="278" t="str">
        <f>작성용!AJ313</f>
        <v>-</v>
      </c>
      <c r="AB316" s="278">
        <f>작성용!AB313</f>
        <v>8</v>
      </c>
    </row>
    <row r="317" spans="1:28" s="12" customFormat="1" ht="16.5" customHeight="1" x14ac:dyDescent="0.3">
      <c r="A317" s="54">
        <f>작성용!AL314</f>
        <v>313</v>
      </c>
      <c r="B317" s="292" t="str">
        <f>작성용!AI314</f>
        <v>최종결과송부 : 2024-10-04, 세부편입자산리스트 : 2024-10-17</v>
      </c>
      <c r="C317" s="278" t="str">
        <f>작성용!AK314</f>
        <v>개별종목</v>
      </c>
      <c r="D317" s="279">
        <f>작성용!T314</f>
        <v>45530</v>
      </c>
      <c r="E317" s="280" t="str">
        <f>작성용!B314</f>
        <v>DB손해보험(수익증권)</v>
      </c>
      <c r="F317" s="280" t="str">
        <f>작성용!C314</f>
        <v>재평가</v>
      </c>
      <c r="G317" s="280" t="str">
        <f>작성용!D314</f>
        <v>신한미국기업대출채권전문투자형사모특별자산투자신탁제2호(H)</v>
      </c>
      <c r="H317" s="281" t="str">
        <f>작성용!E314</f>
        <v>KBP2022030024</v>
      </c>
      <c r="I317" s="280" t="str">
        <f>작성용!F314</f>
        <v>B02</v>
      </c>
      <c r="J317" s="280">
        <f>작성용!G314</f>
        <v>0</v>
      </c>
      <c r="K317" s="280" t="str">
        <f>작성용!H314</f>
        <v>-</v>
      </c>
      <c r="L317" s="280" t="str">
        <f>작성용!N314</f>
        <v xml:space="preserve">분기 </v>
      </c>
      <c r="M317" s="279" t="str">
        <f>작성용!U314</f>
        <v>2024.09.30</v>
      </c>
      <c r="N317" s="279">
        <f>작성용!V314</f>
        <v>45555</v>
      </c>
      <c r="O317" s="284">
        <f>작성용!W314</f>
        <v>45582</v>
      </c>
      <c r="P317" s="279" t="str">
        <f>작성용!X314</f>
        <v>-</v>
      </c>
      <c r="Q317" s="280" t="str">
        <f>작성용!AD314</f>
        <v>대체평가3사업본부</v>
      </c>
      <c r="R317" s="282">
        <f>작성용!AE314</f>
        <v>0</v>
      </c>
      <c r="S317" s="280" t="str">
        <f>작성용!AF314</f>
        <v>대체평가3사업본부</v>
      </c>
      <c r="T317" s="283" t="str">
        <f>작성용!AG314</f>
        <v>서동현/조용원</v>
      </c>
      <c r="U317" s="283" t="str">
        <f>작성용!AH314</f>
        <v>서동현/조용원</v>
      </c>
      <c r="V317" s="278">
        <f>작성용!AA314</f>
        <v>202409</v>
      </c>
      <c r="W317" s="280" t="str">
        <f>작성용!AC314</f>
        <v>[T]기타보험기관[1본부]</v>
      </c>
      <c r="X317" s="280" t="str">
        <f>작성용!O314</f>
        <v xml:space="preserve">박희만 </v>
      </c>
      <c r="Y317" s="280" t="str">
        <f>작성용!P314</f>
        <v xml:space="preserve">02-331-5462 </v>
      </c>
      <c r="Z317" s="280" t="str">
        <f>작성용!Q314</f>
        <v xml:space="preserve">parkheeman@dbins.co.kr </v>
      </c>
      <c r="AA317" s="278" t="str">
        <f>작성용!AJ314</f>
        <v>-</v>
      </c>
      <c r="AB317" s="278">
        <f>작성용!AB314</f>
        <v>8</v>
      </c>
    </row>
    <row r="318" spans="1:28" s="12" customFormat="1" ht="16.5" customHeight="1" x14ac:dyDescent="0.3">
      <c r="A318" s="54">
        <f>작성용!AL315</f>
        <v>314</v>
      </c>
      <c r="B318" s="292" t="str">
        <f>작성용!AI315</f>
        <v>최종결과송부 : 2024-10-04, 세부편입자산리스트 : 2024-10-17</v>
      </c>
      <c r="C318" s="278" t="str">
        <f>작성용!AK315</f>
        <v>개별종목</v>
      </c>
      <c r="D318" s="279">
        <f>작성용!T315</f>
        <v>45530</v>
      </c>
      <c r="E318" s="280" t="str">
        <f>작성용!B315</f>
        <v>DB손해보험(수익증권)</v>
      </c>
      <c r="F318" s="280" t="str">
        <f>작성용!C315</f>
        <v>재평가</v>
      </c>
      <c r="G318" s="280" t="str">
        <f>작성용!D315</f>
        <v>KB항공기일반사모특별자산투자신탁제1호</v>
      </c>
      <c r="H318" s="281" t="str">
        <f>작성용!E315</f>
        <v>KBP2022030068</v>
      </c>
      <c r="I318" s="280" t="str">
        <f>작성용!F315</f>
        <v>B02</v>
      </c>
      <c r="J318" s="280">
        <f>작성용!G315</f>
        <v>0</v>
      </c>
      <c r="K318" s="280" t="str">
        <f>작성용!H315</f>
        <v>-</v>
      </c>
      <c r="L318" s="280" t="str">
        <f>작성용!N315</f>
        <v xml:space="preserve">분기 </v>
      </c>
      <c r="M318" s="279" t="str">
        <f>작성용!U315</f>
        <v>2024.09.30</v>
      </c>
      <c r="N318" s="279">
        <f>작성용!V315</f>
        <v>45555</v>
      </c>
      <c r="O318" s="284">
        <f>작성용!W315</f>
        <v>45582</v>
      </c>
      <c r="P318" s="279" t="str">
        <f>작성용!X315</f>
        <v>-</v>
      </c>
      <c r="Q318" s="280" t="str">
        <f>작성용!AD315</f>
        <v>대체평가3사업본부</v>
      </c>
      <c r="R318" s="282">
        <f>작성용!AE315</f>
        <v>0</v>
      </c>
      <c r="S318" s="280" t="str">
        <f>작성용!AF315</f>
        <v>대체평가3사업본부</v>
      </c>
      <c r="T318" s="283" t="str">
        <f>작성용!AG315</f>
        <v>서동현/조용원</v>
      </c>
      <c r="U318" s="283" t="str">
        <f>작성용!AH315</f>
        <v>서동현/조용원</v>
      </c>
      <c r="V318" s="278">
        <f>작성용!AA315</f>
        <v>202409</v>
      </c>
      <c r="W318" s="280" t="str">
        <f>작성용!AC315</f>
        <v>[T]기타보험기관[1본부]</v>
      </c>
      <c r="X318" s="280" t="str">
        <f>작성용!O315</f>
        <v xml:space="preserve">박희만 </v>
      </c>
      <c r="Y318" s="280" t="str">
        <f>작성용!P315</f>
        <v xml:space="preserve">02-331-5462 </v>
      </c>
      <c r="Z318" s="280" t="str">
        <f>작성용!Q315</f>
        <v xml:space="preserve">parkheeman@dbins.co.kr </v>
      </c>
      <c r="AA318" s="278" t="str">
        <f>작성용!AJ315</f>
        <v>-</v>
      </c>
      <c r="AB318" s="278">
        <f>작성용!AB315</f>
        <v>8</v>
      </c>
    </row>
    <row r="319" spans="1:28" s="12" customFormat="1" ht="16.5" customHeight="1" x14ac:dyDescent="0.3">
      <c r="A319" s="54">
        <f>작성용!AL316</f>
        <v>315</v>
      </c>
      <c r="B319" s="292" t="str">
        <f>작성용!AI316</f>
        <v>최종결과송부 : 2024-10-04, 세부편입자산리스트 : 2024-10-17</v>
      </c>
      <c r="C319" s="278" t="str">
        <f>작성용!AK316</f>
        <v>개별종목</v>
      </c>
      <c r="D319" s="279">
        <f>작성용!T316</f>
        <v>45530</v>
      </c>
      <c r="E319" s="280" t="str">
        <f>작성용!B316</f>
        <v>DB손해보험(수익증권)</v>
      </c>
      <c r="F319" s="280" t="str">
        <f>작성용!C316</f>
        <v>재평가</v>
      </c>
      <c r="G319" s="280" t="str">
        <f>작성용!D316</f>
        <v>파인스트리트글로벌기업금융전문투자형사모투자신탁9-2호</v>
      </c>
      <c r="H319" s="281" t="str">
        <f>작성용!E316</f>
        <v>KBP2021120007</v>
      </c>
      <c r="I319" s="280" t="str">
        <f>작성용!F316</f>
        <v>B02</v>
      </c>
      <c r="J319" s="280">
        <f>작성용!G316</f>
        <v>0</v>
      </c>
      <c r="K319" s="280" t="str">
        <f>작성용!H316</f>
        <v>-</v>
      </c>
      <c r="L319" s="280" t="str">
        <f>작성용!N316</f>
        <v xml:space="preserve">분기 </v>
      </c>
      <c r="M319" s="279" t="str">
        <f>작성용!U316</f>
        <v>2024.09.30</v>
      </c>
      <c r="N319" s="279">
        <f>작성용!V316</f>
        <v>45555</v>
      </c>
      <c r="O319" s="284">
        <f>작성용!W316</f>
        <v>45582</v>
      </c>
      <c r="P319" s="279" t="str">
        <f>작성용!X316</f>
        <v>-</v>
      </c>
      <c r="Q319" s="280" t="str">
        <f>작성용!AD316</f>
        <v>대체평가3사업본부</v>
      </c>
      <c r="R319" s="282">
        <f>작성용!AE316</f>
        <v>0</v>
      </c>
      <c r="S319" s="280" t="str">
        <f>작성용!AF316</f>
        <v>대체평가3사업본부</v>
      </c>
      <c r="T319" s="283" t="str">
        <f>작성용!AG316</f>
        <v>서동현/조용원</v>
      </c>
      <c r="U319" s="283" t="str">
        <f>작성용!AH316</f>
        <v>서동현/조용원</v>
      </c>
      <c r="V319" s="278">
        <f>작성용!AA316</f>
        <v>202409</v>
      </c>
      <c r="W319" s="280" t="str">
        <f>작성용!AC316</f>
        <v>[T]기타보험기관[1본부]</v>
      </c>
      <c r="X319" s="280" t="str">
        <f>작성용!O316</f>
        <v xml:space="preserve">박희만 </v>
      </c>
      <c r="Y319" s="280" t="str">
        <f>작성용!P316</f>
        <v xml:space="preserve">02-331-5462 </v>
      </c>
      <c r="Z319" s="280" t="str">
        <f>작성용!Q316</f>
        <v xml:space="preserve">parkheeman@dbins.co.kr </v>
      </c>
      <c r="AA319" s="278" t="str">
        <f>작성용!AJ316</f>
        <v>-</v>
      </c>
      <c r="AB319" s="278">
        <f>작성용!AB316</f>
        <v>8</v>
      </c>
    </row>
    <row r="320" spans="1:28" s="12" customFormat="1" ht="16.5" customHeight="1" x14ac:dyDescent="0.3">
      <c r="A320" s="54">
        <f>작성용!AL317</f>
        <v>316</v>
      </c>
      <c r="B320" s="292" t="str">
        <f>작성용!AI317</f>
        <v>최종결과송부 : 2024-10-04, 세부편입자산리스트 : 2024-10-17</v>
      </c>
      <c r="C320" s="278" t="str">
        <f>작성용!AK317</f>
        <v>개별종목</v>
      </c>
      <c r="D320" s="279">
        <f>작성용!T317</f>
        <v>45530</v>
      </c>
      <c r="E320" s="280" t="str">
        <f>작성용!B317</f>
        <v>DB손해보험(수익증권)</v>
      </c>
      <c r="F320" s="280" t="str">
        <f>작성용!C317</f>
        <v>재평가</v>
      </c>
      <c r="G320" s="280" t="str">
        <f>작성용!D317</f>
        <v>KB솔라에너지전문투자형사모특별자산투자신탁제3호</v>
      </c>
      <c r="H320" s="281" t="str">
        <f>작성용!E317</f>
        <v>KBP2016120092</v>
      </c>
      <c r="I320" s="280" t="str">
        <f>작성용!F317</f>
        <v>B02</v>
      </c>
      <c r="J320" s="280">
        <f>작성용!G317</f>
        <v>0</v>
      </c>
      <c r="K320" s="280" t="str">
        <f>작성용!H317</f>
        <v>-</v>
      </c>
      <c r="L320" s="280" t="str">
        <f>작성용!N317</f>
        <v xml:space="preserve">분기 </v>
      </c>
      <c r="M320" s="279" t="str">
        <f>작성용!U317</f>
        <v>2024.09.30</v>
      </c>
      <c r="N320" s="279">
        <f>작성용!V317</f>
        <v>45555</v>
      </c>
      <c r="O320" s="284">
        <f>작성용!W317</f>
        <v>45582</v>
      </c>
      <c r="P320" s="279" t="str">
        <f>작성용!X317</f>
        <v>-</v>
      </c>
      <c r="Q320" s="280" t="str">
        <f>작성용!AD317</f>
        <v>대체평가3사업본부</v>
      </c>
      <c r="R320" s="282">
        <f>작성용!AE317</f>
        <v>0</v>
      </c>
      <c r="S320" s="280" t="str">
        <f>작성용!AF317</f>
        <v>대체평가3사업본부</v>
      </c>
      <c r="T320" s="283" t="str">
        <f>작성용!AG317</f>
        <v>서동현/조용원</v>
      </c>
      <c r="U320" s="283" t="str">
        <f>작성용!AH317</f>
        <v>서동현/조용원</v>
      </c>
      <c r="V320" s="278">
        <f>작성용!AA317</f>
        <v>202409</v>
      </c>
      <c r="W320" s="280" t="str">
        <f>작성용!AC317</f>
        <v>[T]기타보험기관[1본부]</v>
      </c>
      <c r="X320" s="280" t="str">
        <f>작성용!O317</f>
        <v xml:space="preserve">박희만 </v>
      </c>
      <c r="Y320" s="280" t="str">
        <f>작성용!P317</f>
        <v xml:space="preserve">02-331-5462 </v>
      </c>
      <c r="Z320" s="280" t="str">
        <f>작성용!Q317</f>
        <v xml:space="preserve">parkheeman@dbins.co.kr </v>
      </c>
      <c r="AA320" s="278" t="str">
        <f>작성용!AJ317</f>
        <v>-</v>
      </c>
      <c r="AB320" s="278">
        <f>작성용!AB317</f>
        <v>8</v>
      </c>
    </row>
    <row r="321" spans="1:28" s="12" customFormat="1" ht="16.5" customHeight="1" x14ac:dyDescent="0.3">
      <c r="A321" s="54">
        <f>작성용!AL318</f>
        <v>317</v>
      </c>
      <c r="B321" s="292" t="str">
        <f>작성용!AI318</f>
        <v>최종결과송부 : 2024-10-04, 세부편입자산리스트 : 2024-10-17</v>
      </c>
      <c r="C321" s="278" t="str">
        <f>작성용!AK318</f>
        <v>개별종목</v>
      </c>
      <c r="D321" s="279">
        <f>작성용!T318</f>
        <v>45530</v>
      </c>
      <c r="E321" s="280" t="str">
        <f>작성용!B318</f>
        <v>DB손해보험(수익증권)</v>
      </c>
      <c r="F321" s="280" t="str">
        <f>작성용!C318</f>
        <v>재평가</v>
      </c>
      <c r="G321" s="280" t="str">
        <f>작성용!D318</f>
        <v>미래에셋서부내륙고속도로전문투자형사모특별자산투자신탁1호1종</v>
      </c>
      <c r="H321" s="281" t="str">
        <f>작성용!E318</f>
        <v>KBP2020060063</v>
      </c>
      <c r="I321" s="280" t="str">
        <f>작성용!F318</f>
        <v>B02</v>
      </c>
      <c r="J321" s="280">
        <f>작성용!G318</f>
        <v>0</v>
      </c>
      <c r="K321" s="280" t="str">
        <f>작성용!H318</f>
        <v>-</v>
      </c>
      <c r="L321" s="280" t="str">
        <f>작성용!N318</f>
        <v xml:space="preserve">분기 </v>
      </c>
      <c r="M321" s="279" t="str">
        <f>작성용!U318</f>
        <v>2024.09.30</v>
      </c>
      <c r="N321" s="279">
        <f>작성용!V318</f>
        <v>45555</v>
      </c>
      <c r="O321" s="284">
        <f>작성용!W318</f>
        <v>45582</v>
      </c>
      <c r="P321" s="279" t="str">
        <f>작성용!X318</f>
        <v>-</v>
      </c>
      <c r="Q321" s="280" t="str">
        <f>작성용!AD318</f>
        <v>대체평가3사업본부</v>
      </c>
      <c r="R321" s="282">
        <f>작성용!AE318</f>
        <v>0</v>
      </c>
      <c r="S321" s="280" t="str">
        <f>작성용!AF318</f>
        <v>대체평가3사업본부</v>
      </c>
      <c r="T321" s="283" t="str">
        <f>작성용!AG318</f>
        <v>서동현/조용원</v>
      </c>
      <c r="U321" s="283" t="str">
        <f>작성용!AH318</f>
        <v>서동현/조용원</v>
      </c>
      <c r="V321" s="278">
        <f>작성용!AA318</f>
        <v>202409</v>
      </c>
      <c r="W321" s="280" t="str">
        <f>작성용!AC318</f>
        <v>[T]기타보험기관[1본부]</v>
      </c>
      <c r="X321" s="280" t="str">
        <f>작성용!O318</f>
        <v xml:space="preserve">박희만 </v>
      </c>
      <c r="Y321" s="280" t="str">
        <f>작성용!P318</f>
        <v xml:space="preserve">02-331-5462 </v>
      </c>
      <c r="Z321" s="280" t="str">
        <f>작성용!Q318</f>
        <v xml:space="preserve">parkheeman@dbins.co.kr </v>
      </c>
      <c r="AA321" s="278" t="str">
        <f>작성용!AJ318</f>
        <v>-</v>
      </c>
      <c r="AB321" s="278">
        <f>작성용!AB318</f>
        <v>8</v>
      </c>
    </row>
    <row r="322" spans="1:28" s="12" customFormat="1" ht="16.5" customHeight="1" x14ac:dyDescent="0.3">
      <c r="A322" s="54">
        <f>작성용!AL319</f>
        <v>318</v>
      </c>
      <c r="B322" s="292" t="str">
        <f>작성용!AI319</f>
        <v>최종결과송부 : 2024-10-04, 세부편입자산리스트 : 2024-10-17</v>
      </c>
      <c r="C322" s="278" t="str">
        <f>작성용!AK319</f>
        <v>개별종목</v>
      </c>
      <c r="D322" s="279">
        <f>작성용!T319</f>
        <v>45530</v>
      </c>
      <c r="E322" s="280" t="str">
        <f>작성용!B319</f>
        <v>DB손해보험(수익증권)</v>
      </c>
      <c r="F322" s="280" t="str">
        <f>작성용!C319</f>
        <v>재평가</v>
      </c>
      <c r="G322" s="280" t="str">
        <f>작성용!D319</f>
        <v>NH-Amundi호주PPP일반사모특별자산투자신탁1호</v>
      </c>
      <c r="H322" s="281" t="str">
        <f>작성용!E319</f>
        <v>KBP2021120101</v>
      </c>
      <c r="I322" s="280" t="str">
        <f>작성용!F319</f>
        <v>B02</v>
      </c>
      <c r="J322" s="280">
        <f>작성용!G319</f>
        <v>0</v>
      </c>
      <c r="K322" s="280" t="str">
        <f>작성용!H319</f>
        <v>-</v>
      </c>
      <c r="L322" s="280" t="str">
        <f>작성용!N319</f>
        <v xml:space="preserve">분기 </v>
      </c>
      <c r="M322" s="279" t="str">
        <f>작성용!U319</f>
        <v>2024.09.30</v>
      </c>
      <c r="N322" s="279">
        <f>작성용!V319</f>
        <v>45555</v>
      </c>
      <c r="O322" s="284">
        <f>작성용!W319</f>
        <v>45582</v>
      </c>
      <c r="P322" s="279" t="str">
        <f>작성용!X319</f>
        <v>-</v>
      </c>
      <c r="Q322" s="280" t="str">
        <f>작성용!AD319</f>
        <v>대체평가3사업본부</v>
      </c>
      <c r="R322" s="282">
        <f>작성용!AE319</f>
        <v>0</v>
      </c>
      <c r="S322" s="280" t="str">
        <f>작성용!AF319</f>
        <v>대체평가3사업본부</v>
      </c>
      <c r="T322" s="283" t="str">
        <f>작성용!AG319</f>
        <v>서동현/조용원</v>
      </c>
      <c r="U322" s="283" t="str">
        <f>작성용!AH319</f>
        <v>서동현/조용원</v>
      </c>
      <c r="V322" s="278">
        <f>작성용!AA319</f>
        <v>202409</v>
      </c>
      <c r="W322" s="280" t="str">
        <f>작성용!AC319</f>
        <v>[T]기타보험기관[1본부]</v>
      </c>
      <c r="X322" s="280" t="str">
        <f>작성용!O319</f>
        <v xml:space="preserve">박희만 </v>
      </c>
      <c r="Y322" s="280" t="str">
        <f>작성용!P319</f>
        <v xml:space="preserve">02-331-5462 </v>
      </c>
      <c r="Z322" s="280" t="str">
        <f>작성용!Q319</f>
        <v xml:space="preserve">parkheeman@dbins.co.kr </v>
      </c>
      <c r="AA322" s="278" t="str">
        <f>작성용!AJ319</f>
        <v>-</v>
      </c>
      <c r="AB322" s="278">
        <f>작성용!AB319</f>
        <v>8</v>
      </c>
    </row>
    <row r="323" spans="1:28" s="12" customFormat="1" ht="16.5" customHeight="1" x14ac:dyDescent="0.3">
      <c r="A323" s="54">
        <f>작성용!AL320</f>
        <v>319</v>
      </c>
      <c r="B323" s="292" t="str">
        <f>작성용!AI320</f>
        <v>최종결과송부 : 2024-10-04, 세부편입자산리스트 : 2024-10-17</v>
      </c>
      <c r="C323" s="278" t="str">
        <f>작성용!AK320</f>
        <v>개별종목</v>
      </c>
      <c r="D323" s="279">
        <f>작성용!T320</f>
        <v>45530</v>
      </c>
      <c r="E323" s="280" t="str">
        <f>작성용!B320</f>
        <v>DB손해보험(수익증권)</v>
      </c>
      <c r="F323" s="280" t="str">
        <f>작성용!C320</f>
        <v>재평가</v>
      </c>
      <c r="G323" s="280" t="str">
        <f>작성용!D320</f>
        <v>NH-Amundi호주PPP일반사모특별자산투자신탁2호</v>
      </c>
      <c r="H323" s="281" t="str">
        <f>작성용!E320</f>
        <v>KBP2021120102</v>
      </c>
      <c r="I323" s="280" t="str">
        <f>작성용!F320</f>
        <v>B02</v>
      </c>
      <c r="J323" s="280">
        <f>작성용!G320</f>
        <v>0</v>
      </c>
      <c r="K323" s="280" t="str">
        <f>작성용!H320</f>
        <v>-</v>
      </c>
      <c r="L323" s="280" t="str">
        <f>작성용!N320</f>
        <v xml:space="preserve">분기 </v>
      </c>
      <c r="M323" s="279" t="str">
        <f>작성용!U320</f>
        <v>2024.09.30</v>
      </c>
      <c r="N323" s="279">
        <f>작성용!V320</f>
        <v>45555</v>
      </c>
      <c r="O323" s="284">
        <f>작성용!W320</f>
        <v>45582</v>
      </c>
      <c r="P323" s="279" t="str">
        <f>작성용!X320</f>
        <v>-</v>
      </c>
      <c r="Q323" s="280" t="str">
        <f>작성용!AD320</f>
        <v>대체평가3사업본부</v>
      </c>
      <c r="R323" s="282">
        <f>작성용!AE320</f>
        <v>0</v>
      </c>
      <c r="S323" s="280" t="str">
        <f>작성용!AF320</f>
        <v>대체평가3사업본부</v>
      </c>
      <c r="T323" s="283" t="str">
        <f>작성용!AG320</f>
        <v>서동현/조용원</v>
      </c>
      <c r="U323" s="283" t="str">
        <f>작성용!AH320</f>
        <v>서동현/조용원</v>
      </c>
      <c r="V323" s="278">
        <f>작성용!AA320</f>
        <v>202409</v>
      </c>
      <c r="W323" s="280" t="str">
        <f>작성용!AC320</f>
        <v>[T]기타보험기관[1본부]</v>
      </c>
      <c r="X323" s="280" t="str">
        <f>작성용!O320</f>
        <v xml:space="preserve">박희만 </v>
      </c>
      <c r="Y323" s="280" t="str">
        <f>작성용!P320</f>
        <v xml:space="preserve">02-331-5462 </v>
      </c>
      <c r="Z323" s="280" t="str">
        <f>작성용!Q320</f>
        <v xml:space="preserve">parkheeman@dbins.co.kr </v>
      </c>
      <c r="AA323" s="278" t="str">
        <f>작성용!AJ320</f>
        <v>-</v>
      </c>
      <c r="AB323" s="278">
        <f>작성용!AB320</f>
        <v>8</v>
      </c>
    </row>
    <row r="324" spans="1:28" s="12" customFormat="1" ht="16.5" customHeight="1" x14ac:dyDescent="0.3">
      <c r="A324" s="54">
        <f>작성용!AL321</f>
        <v>320</v>
      </c>
      <c r="B324" s="292" t="str">
        <f>작성용!AI321</f>
        <v>최종결과송부 : 2024-10-04, 세부편입자산리스트 : 2024-10-17</v>
      </c>
      <c r="C324" s="278" t="str">
        <f>작성용!AK321</f>
        <v>개별종목</v>
      </c>
      <c r="D324" s="279">
        <f>작성용!T321</f>
        <v>45530</v>
      </c>
      <c r="E324" s="280" t="str">
        <f>작성용!B321</f>
        <v>DB손해보험(수익증권)</v>
      </c>
      <c r="F324" s="280" t="str">
        <f>작성용!C321</f>
        <v>재평가</v>
      </c>
      <c r="G324" s="280" t="str">
        <f>작성용!D321</f>
        <v>타이거대체일반사모특별자산투자신탁49호</v>
      </c>
      <c r="H324" s="281" t="str">
        <f>작성용!E321</f>
        <v>KBP2022060040</v>
      </c>
      <c r="I324" s="280" t="str">
        <f>작성용!F321</f>
        <v>B02</v>
      </c>
      <c r="J324" s="280">
        <f>작성용!G321</f>
        <v>0</v>
      </c>
      <c r="K324" s="280" t="str">
        <f>작성용!H321</f>
        <v>-</v>
      </c>
      <c r="L324" s="280" t="str">
        <f>작성용!N321</f>
        <v xml:space="preserve">분기 </v>
      </c>
      <c r="M324" s="279" t="str">
        <f>작성용!U321</f>
        <v>2024.09.30</v>
      </c>
      <c r="N324" s="279">
        <f>작성용!V321</f>
        <v>45555</v>
      </c>
      <c r="O324" s="284">
        <f>작성용!W321</f>
        <v>45582</v>
      </c>
      <c r="P324" s="279" t="str">
        <f>작성용!X321</f>
        <v>-</v>
      </c>
      <c r="Q324" s="280" t="str">
        <f>작성용!AD321</f>
        <v>대체평가3사업본부</v>
      </c>
      <c r="R324" s="282">
        <f>작성용!AE321</f>
        <v>0</v>
      </c>
      <c r="S324" s="280" t="str">
        <f>작성용!AF321</f>
        <v>대체평가3사업본부</v>
      </c>
      <c r="T324" s="283" t="str">
        <f>작성용!AG321</f>
        <v>서동현/조용원</v>
      </c>
      <c r="U324" s="283" t="str">
        <f>작성용!AH321</f>
        <v>서동현/조용원</v>
      </c>
      <c r="V324" s="278">
        <f>작성용!AA321</f>
        <v>202409</v>
      </c>
      <c r="W324" s="280" t="str">
        <f>작성용!AC321</f>
        <v>[T]기타보험기관[1본부]</v>
      </c>
      <c r="X324" s="280" t="str">
        <f>작성용!O321</f>
        <v xml:space="preserve">박희만 </v>
      </c>
      <c r="Y324" s="280" t="str">
        <f>작성용!P321</f>
        <v xml:space="preserve">02-331-5462 </v>
      </c>
      <c r="Z324" s="280" t="str">
        <f>작성용!Q321</f>
        <v xml:space="preserve">parkheeman@dbins.co.kr </v>
      </c>
      <c r="AA324" s="278" t="str">
        <f>작성용!AJ321</f>
        <v>-</v>
      </c>
      <c r="AB324" s="278">
        <f>작성용!AB321</f>
        <v>8</v>
      </c>
    </row>
    <row r="325" spans="1:28" s="12" customFormat="1" ht="16.5" customHeight="1" x14ac:dyDescent="0.3">
      <c r="A325" s="54">
        <f>작성용!AL322</f>
        <v>321</v>
      </c>
      <c r="B325" s="292" t="str">
        <f>작성용!AI322</f>
        <v>최종결과송부 : 2024-10-04, 세부편입자산리스트 : 2024-10-17</v>
      </c>
      <c r="C325" s="278" t="str">
        <f>작성용!AK322</f>
        <v>개별종목</v>
      </c>
      <c r="D325" s="279">
        <f>작성용!T322</f>
        <v>45530</v>
      </c>
      <c r="E325" s="280" t="str">
        <f>작성용!B322</f>
        <v>DB손해보험(수익증권)</v>
      </c>
      <c r="F325" s="280" t="str">
        <f>작성용!C322</f>
        <v>재평가</v>
      </c>
      <c r="G325" s="280" t="str">
        <f>작성용!D322</f>
        <v>이지스미국인프라일반사모투자신탁449호</v>
      </c>
      <c r="H325" s="281" t="str">
        <f>작성용!E322</f>
        <v>KBP2021120177</v>
      </c>
      <c r="I325" s="280" t="str">
        <f>작성용!F322</f>
        <v>B02</v>
      </c>
      <c r="J325" s="280">
        <f>작성용!G322</f>
        <v>0</v>
      </c>
      <c r="K325" s="280" t="str">
        <f>작성용!H322</f>
        <v>-</v>
      </c>
      <c r="L325" s="280" t="str">
        <f>작성용!N322</f>
        <v xml:space="preserve">분기 </v>
      </c>
      <c r="M325" s="279" t="str">
        <f>작성용!U322</f>
        <v>2024.09.30</v>
      </c>
      <c r="N325" s="279">
        <f>작성용!V322</f>
        <v>45555</v>
      </c>
      <c r="O325" s="284">
        <f>작성용!W322</f>
        <v>45582</v>
      </c>
      <c r="P325" s="279" t="str">
        <f>작성용!X322</f>
        <v>-</v>
      </c>
      <c r="Q325" s="280" t="str">
        <f>작성용!AD322</f>
        <v>대체평가3사업본부</v>
      </c>
      <c r="R325" s="282">
        <f>작성용!AE322</f>
        <v>0</v>
      </c>
      <c r="S325" s="280" t="str">
        <f>작성용!AF322</f>
        <v>대체평가3사업본부</v>
      </c>
      <c r="T325" s="283" t="str">
        <f>작성용!AG322</f>
        <v>서동현/조용원</v>
      </c>
      <c r="U325" s="283" t="str">
        <f>작성용!AH322</f>
        <v>서동현/조용원</v>
      </c>
      <c r="V325" s="278">
        <f>작성용!AA322</f>
        <v>202409</v>
      </c>
      <c r="W325" s="280" t="str">
        <f>작성용!AC322</f>
        <v>[T]기타보험기관[1본부]</v>
      </c>
      <c r="X325" s="280" t="str">
        <f>작성용!O322</f>
        <v xml:space="preserve">박희만 </v>
      </c>
      <c r="Y325" s="280" t="str">
        <f>작성용!P322</f>
        <v xml:space="preserve">02-331-5462 </v>
      </c>
      <c r="Z325" s="280" t="str">
        <f>작성용!Q322</f>
        <v xml:space="preserve">parkheeman@dbins.co.kr </v>
      </c>
      <c r="AA325" s="278" t="str">
        <f>작성용!AJ322</f>
        <v>-</v>
      </c>
      <c r="AB325" s="278">
        <f>작성용!AB322</f>
        <v>8</v>
      </c>
    </row>
    <row r="326" spans="1:28" s="12" customFormat="1" ht="16.5" customHeight="1" x14ac:dyDescent="0.3">
      <c r="A326" s="54">
        <f>작성용!AL323</f>
        <v>322</v>
      </c>
      <c r="B326" s="292" t="str">
        <f>작성용!AI323</f>
        <v>최종결과송부 : 2024-10-04, 세부편입자산리스트 : 2024-10-17</v>
      </c>
      <c r="C326" s="278" t="str">
        <f>작성용!AK323</f>
        <v>개별종목</v>
      </c>
      <c r="D326" s="279">
        <f>작성용!T323</f>
        <v>45530</v>
      </c>
      <c r="E326" s="280" t="str">
        <f>작성용!B323</f>
        <v>DB손해보험(수익증권)</v>
      </c>
      <c r="F326" s="280" t="str">
        <f>작성용!C323</f>
        <v>재평가</v>
      </c>
      <c r="G326" s="280" t="str">
        <f>작성용!D323</f>
        <v>템플턴하나AVIATION전문투자형사모투자신탁2호</v>
      </c>
      <c r="H326" s="281" t="str">
        <f>작성용!E323</f>
        <v>KBP2022060041</v>
      </c>
      <c r="I326" s="280" t="str">
        <f>작성용!F323</f>
        <v>B02</v>
      </c>
      <c r="J326" s="280">
        <f>작성용!G323</f>
        <v>0</v>
      </c>
      <c r="K326" s="280" t="str">
        <f>작성용!H323</f>
        <v>-</v>
      </c>
      <c r="L326" s="280" t="str">
        <f>작성용!N323</f>
        <v xml:space="preserve">분기 </v>
      </c>
      <c r="M326" s="279" t="str">
        <f>작성용!U323</f>
        <v>2024.09.30</v>
      </c>
      <c r="N326" s="279">
        <f>작성용!V323</f>
        <v>45555</v>
      </c>
      <c r="O326" s="284">
        <f>작성용!W323</f>
        <v>45582</v>
      </c>
      <c r="P326" s="279" t="str">
        <f>작성용!X323</f>
        <v>-</v>
      </c>
      <c r="Q326" s="280" t="str">
        <f>작성용!AD323</f>
        <v>대체평가3사업본부</v>
      </c>
      <c r="R326" s="282">
        <f>작성용!AE323</f>
        <v>0</v>
      </c>
      <c r="S326" s="280" t="str">
        <f>작성용!AF323</f>
        <v>대체평가3사업본부</v>
      </c>
      <c r="T326" s="283" t="str">
        <f>작성용!AG323</f>
        <v>서동현/조용원</v>
      </c>
      <c r="U326" s="283" t="str">
        <f>작성용!AH323</f>
        <v>서동현/조용원</v>
      </c>
      <c r="V326" s="278">
        <f>작성용!AA323</f>
        <v>202409</v>
      </c>
      <c r="W326" s="280" t="str">
        <f>작성용!AC323</f>
        <v>[T]기타보험기관[1본부]</v>
      </c>
      <c r="X326" s="280" t="str">
        <f>작성용!O323</f>
        <v xml:space="preserve">박희만 </v>
      </c>
      <c r="Y326" s="280" t="str">
        <f>작성용!P323</f>
        <v xml:space="preserve">02-331-5462 </v>
      </c>
      <c r="Z326" s="280" t="str">
        <f>작성용!Q323</f>
        <v xml:space="preserve">parkheeman@dbins.co.kr </v>
      </c>
      <c r="AA326" s="278" t="str">
        <f>작성용!AJ323</f>
        <v>-</v>
      </c>
      <c r="AB326" s="278">
        <f>작성용!AB323</f>
        <v>8</v>
      </c>
    </row>
    <row r="327" spans="1:28" s="12" customFormat="1" ht="16.5" customHeight="1" x14ac:dyDescent="0.3">
      <c r="A327" s="54">
        <f>작성용!AL324</f>
        <v>323</v>
      </c>
      <c r="B327" s="292" t="str">
        <f>작성용!AI324</f>
        <v>최종결과송부 : 2024-10-04, 세부편입자산리스트 : 2024-10-17</v>
      </c>
      <c r="C327" s="278" t="str">
        <f>작성용!AK324</f>
        <v>개별종목</v>
      </c>
      <c r="D327" s="279">
        <f>작성용!T324</f>
        <v>45530</v>
      </c>
      <c r="E327" s="280" t="str">
        <f>작성용!B324</f>
        <v>DB손해보험(수익증권)</v>
      </c>
      <c r="F327" s="280" t="str">
        <f>작성용!C324</f>
        <v>재평가</v>
      </c>
      <c r="G327" s="280" t="str">
        <f>작성용!D324</f>
        <v>알파CFS일반사모투자신탁</v>
      </c>
      <c r="H327" s="281" t="str">
        <f>작성용!E324</f>
        <v>KBP2022060042</v>
      </c>
      <c r="I327" s="280" t="str">
        <f>작성용!F324</f>
        <v>B02</v>
      </c>
      <c r="J327" s="280">
        <f>작성용!G324</f>
        <v>0</v>
      </c>
      <c r="K327" s="280" t="str">
        <f>작성용!H324</f>
        <v>-</v>
      </c>
      <c r="L327" s="280" t="str">
        <f>작성용!N324</f>
        <v xml:space="preserve">분기 </v>
      </c>
      <c r="M327" s="279" t="str">
        <f>작성용!U324</f>
        <v>2024.09.30</v>
      </c>
      <c r="N327" s="279">
        <f>작성용!V324</f>
        <v>45555</v>
      </c>
      <c r="O327" s="284">
        <f>작성용!W324</f>
        <v>45582</v>
      </c>
      <c r="P327" s="279" t="str">
        <f>작성용!X324</f>
        <v>-</v>
      </c>
      <c r="Q327" s="280" t="str">
        <f>작성용!AD324</f>
        <v>대체평가3사업본부</v>
      </c>
      <c r="R327" s="282">
        <f>작성용!AE324</f>
        <v>0</v>
      </c>
      <c r="S327" s="280" t="str">
        <f>작성용!AF324</f>
        <v>대체평가3사업본부</v>
      </c>
      <c r="T327" s="283" t="str">
        <f>작성용!AG324</f>
        <v>서동현/조용원</v>
      </c>
      <c r="U327" s="283" t="str">
        <f>작성용!AH324</f>
        <v>서동현/조용원</v>
      </c>
      <c r="V327" s="278">
        <f>작성용!AA324</f>
        <v>202409</v>
      </c>
      <c r="W327" s="280" t="str">
        <f>작성용!AC324</f>
        <v>[T]기타보험기관[1본부]</v>
      </c>
      <c r="X327" s="280" t="str">
        <f>작성용!O324</f>
        <v xml:space="preserve">박희만 </v>
      </c>
      <c r="Y327" s="280" t="str">
        <f>작성용!P324</f>
        <v xml:space="preserve">02-331-5462 </v>
      </c>
      <c r="Z327" s="280" t="str">
        <f>작성용!Q324</f>
        <v xml:space="preserve">parkheeman@dbins.co.kr </v>
      </c>
      <c r="AA327" s="278" t="str">
        <f>작성용!AJ324</f>
        <v>-</v>
      </c>
      <c r="AB327" s="278">
        <f>작성용!AB324</f>
        <v>8</v>
      </c>
    </row>
    <row r="328" spans="1:28" s="12" customFormat="1" ht="16.5" customHeight="1" x14ac:dyDescent="0.3">
      <c r="A328" s="54">
        <f>작성용!AL325</f>
        <v>324</v>
      </c>
      <c r="B328" s="292" t="str">
        <f>작성용!AI325</f>
        <v>최종결과송부 : 2024-10-04, 세부편입자산리스트 : 2024-10-17</v>
      </c>
      <c r="C328" s="278" t="str">
        <f>작성용!AK325</f>
        <v>개별종목</v>
      </c>
      <c r="D328" s="279">
        <f>작성용!T325</f>
        <v>45530</v>
      </c>
      <c r="E328" s="280" t="str">
        <f>작성용!B325</f>
        <v>DB손해보험(수익증권)</v>
      </c>
      <c r="F328" s="280" t="str">
        <f>작성용!C325</f>
        <v>재평가</v>
      </c>
      <c r="G328" s="280" t="str">
        <f>작성용!D325</f>
        <v>메리츠전문투자형사모부동산투자신탁11-6호</v>
      </c>
      <c r="H328" s="281" t="str">
        <f>작성용!E325</f>
        <v>KBP2022030059</v>
      </c>
      <c r="I328" s="280" t="str">
        <f>작성용!F325</f>
        <v>B02</v>
      </c>
      <c r="J328" s="280">
        <f>작성용!G325</f>
        <v>0</v>
      </c>
      <c r="K328" s="280" t="str">
        <f>작성용!H325</f>
        <v>-</v>
      </c>
      <c r="L328" s="280" t="str">
        <f>작성용!N325</f>
        <v xml:space="preserve">분기 </v>
      </c>
      <c r="M328" s="279" t="str">
        <f>작성용!U325</f>
        <v>2024.09.30</v>
      </c>
      <c r="N328" s="279">
        <f>작성용!V325</f>
        <v>45555</v>
      </c>
      <c r="O328" s="284">
        <f>작성용!W325</f>
        <v>45582</v>
      </c>
      <c r="P328" s="279" t="str">
        <f>작성용!X325</f>
        <v>-</v>
      </c>
      <c r="Q328" s="280" t="str">
        <f>작성용!AD325</f>
        <v>대체평가3사업본부</v>
      </c>
      <c r="R328" s="282">
        <f>작성용!AE325</f>
        <v>0</v>
      </c>
      <c r="S328" s="280" t="str">
        <f>작성용!AF325</f>
        <v>대체평가3사업본부</v>
      </c>
      <c r="T328" s="283" t="str">
        <f>작성용!AG325</f>
        <v>서동현/조용원</v>
      </c>
      <c r="U328" s="283" t="str">
        <f>작성용!AH325</f>
        <v>서동현/조용원</v>
      </c>
      <c r="V328" s="278">
        <f>작성용!AA325</f>
        <v>202409</v>
      </c>
      <c r="W328" s="280" t="str">
        <f>작성용!AC325</f>
        <v>[T]기타보험기관[1본부]</v>
      </c>
      <c r="X328" s="280" t="str">
        <f>작성용!O325</f>
        <v xml:space="preserve">박희만 </v>
      </c>
      <c r="Y328" s="280" t="str">
        <f>작성용!P325</f>
        <v xml:space="preserve">02-331-5462 </v>
      </c>
      <c r="Z328" s="280" t="str">
        <f>작성용!Q325</f>
        <v xml:space="preserve">parkheeman@dbins.co.kr </v>
      </c>
      <c r="AA328" s="278" t="str">
        <f>작성용!AJ325</f>
        <v>-</v>
      </c>
      <c r="AB328" s="278">
        <f>작성용!AB325</f>
        <v>8</v>
      </c>
    </row>
    <row r="329" spans="1:28" s="12" customFormat="1" ht="16.5" customHeight="1" x14ac:dyDescent="0.3">
      <c r="A329" s="54">
        <f>작성용!AL326</f>
        <v>325</v>
      </c>
      <c r="B329" s="292" t="str">
        <f>작성용!AI326</f>
        <v>최종결과송부 : 2024-10-04, 세부편입자산리스트 : 2024-10-17</v>
      </c>
      <c r="C329" s="278" t="str">
        <f>작성용!AK326</f>
        <v>개별종목</v>
      </c>
      <c r="D329" s="279">
        <f>작성용!T326</f>
        <v>45530</v>
      </c>
      <c r="E329" s="280" t="str">
        <f>작성용!B326</f>
        <v>DB손해보험(수익증권)</v>
      </c>
      <c r="F329" s="280" t="str">
        <f>작성용!C326</f>
        <v>재평가</v>
      </c>
      <c r="G329" s="280" t="str">
        <f>작성용!D326</f>
        <v>CBREILC일반사모부동산자투자신탁제2호</v>
      </c>
      <c r="H329" s="281" t="str">
        <f>작성용!E326</f>
        <v>KBP2022060037</v>
      </c>
      <c r="I329" s="280" t="str">
        <f>작성용!F326</f>
        <v>B02</v>
      </c>
      <c r="J329" s="280">
        <f>작성용!G326</f>
        <v>0</v>
      </c>
      <c r="K329" s="280" t="str">
        <f>작성용!H326</f>
        <v>-</v>
      </c>
      <c r="L329" s="280" t="str">
        <f>작성용!N326</f>
        <v xml:space="preserve">분기 </v>
      </c>
      <c r="M329" s="279" t="str">
        <f>작성용!U326</f>
        <v>2024.09.30</v>
      </c>
      <c r="N329" s="279">
        <f>작성용!V326</f>
        <v>45555</v>
      </c>
      <c r="O329" s="284">
        <f>작성용!W326</f>
        <v>45582</v>
      </c>
      <c r="P329" s="279" t="str">
        <f>작성용!X326</f>
        <v>-</v>
      </c>
      <c r="Q329" s="280" t="str">
        <f>작성용!AD326</f>
        <v>대체평가3사업본부</v>
      </c>
      <c r="R329" s="282">
        <f>작성용!AE326</f>
        <v>0</v>
      </c>
      <c r="S329" s="280" t="str">
        <f>작성용!AF326</f>
        <v>대체평가3사업본부</v>
      </c>
      <c r="T329" s="283" t="str">
        <f>작성용!AG326</f>
        <v>서동현/조용원</v>
      </c>
      <c r="U329" s="283" t="str">
        <f>작성용!AH326</f>
        <v>서동현/조용원</v>
      </c>
      <c r="V329" s="278">
        <f>작성용!AA326</f>
        <v>202409</v>
      </c>
      <c r="W329" s="280" t="str">
        <f>작성용!AC326</f>
        <v>[T]기타보험기관[1본부]</v>
      </c>
      <c r="X329" s="280" t="str">
        <f>작성용!O326</f>
        <v xml:space="preserve">박희만 </v>
      </c>
      <c r="Y329" s="280" t="str">
        <f>작성용!P326</f>
        <v xml:space="preserve">02-331-5462 </v>
      </c>
      <c r="Z329" s="280" t="str">
        <f>작성용!Q326</f>
        <v xml:space="preserve">parkheeman@dbins.co.kr </v>
      </c>
      <c r="AA329" s="278" t="str">
        <f>작성용!AJ326</f>
        <v>-</v>
      </c>
      <c r="AB329" s="278">
        <f>작성용!AB326</f>
        <v>8</v>
      </c>
    </row>
    <row r="330" spans="1:28" s="12" customFormat="1" ht="16.5" customHeight="1" x14ac:dyDescent="0.3">
      <c r="A330" s="54">
        <f>작성용!AL327</f>
        <v>326</v>
      </c>
      <c r="B330" s="292" t="str">
        <f>작성용!AI327</f>
        <v>최종결과송부 : 2024-10-04, 세부편입자산리스트 : 2024-10-17</v>
      </c>
      <c r="C330" s="278" t="str">
        <f>작성용!AK327</f>
        <v>개별종목</v>
      </c>
      <c r="D330" s="279">
        <f>작성용!T327</f>
        <v>45530</v>
      </c>
      <c r="E330" s="280" t="str">
        <f>작성용!B327</f>
        <v>DB손해보험(수익증권)</v>
      </c>
      <c r="F330" s="280" t="str">
        <f>작성용!C327</f>
        <v>재평가</v>
      </c>
      <c r="G330" s="280" t="str">
        <f>작성용!D327</f>
        <v>Blackstone Real Estate VII.FL.P.</v>
      </c>
      <c r="H330" s="281" t="str">
        <f>작성용!E327</f>
        <v>KBP2022120091</v>
      </c>
      <c r="I330" s="280" t="str">
        <f>작성용!F327</f>
        <v>B02</v>
      </c>
      <c r="J330" s="280">
        <f>작성용!G327</f>
        <v>0</v>
      </c>
      <c r="K330" s="280" t="str">
        <f>작성용!H327</f>
        <v>-</v>
      </c>
      <c r="L330" s="280" t="str">
        <f>작성용!N327</f>
        <v xml:space="preserve">분기 </v>
      </c>
      <c r="M330" s="279" t="str">
        <f>작성용!U327</f>
        <v>2024.09.30</v>
      </c>
      <c r="N330" s="279">
        <f>작성용!V327</f>
        <v>45555</v>
      </c>
      <c r="O330" s="284">
        <f>작성용!W327</f>
        <v>45582</v>
      </c>
      <c r="P330" s="279" t="str">
        <f>작성용!X327</f>
        <v>-</v>
      </c>
      <c r="Q330" s="280" t="str">
        <f>작성용!AD327</f>
        <v>대체평가3사업본부</v>
      </c>
      <c r="R330" s="282">
        <f>작성용!AE327</f>
        <v>0</v>
      </c>
      <c r="S330" s="280" t="str">
        <f>작성용!AF327</f>
        <v>대체평가3사업본부</v>
      </c>
      <c r="T330" s="283" t="str">
        <f>작성용!AG327</f>
        <v>서동현/조용원</v>
      </c>
      <c r="U330" s="283" t="str">
        <f>작성용!AH327</f>
        <v>서동현/조용원</v>
      </c>
      <c r="V330" s="278">
        <f>작성용!AA327</f>
        <v>202409</v>
      </c>
      <c r="W330" s="280" t="str">
        <f>작성용!AC327</f>
        <v>[T]기타보험기관[1본부]</v>
      </c>
      <c r="X330" s="280" t="str">
        <f>작성용!O327</f>
        <v xml:space="preserve">박희만 </v>
      </c>
      <c r="Y330" s="280" t="str">
        <f>작성용!P327</f>
        <v xml:space="preserve">02-331-5462 </v>
      </c>
      <c r="Z330" s="280" t="str">
        <f>작성용!Q327</f>
        <v xml:space="preserve">parkheeman@dbins.co.kr </v>
      </c>
      <c r="AA330" s="278" t="str">
        <f>작성용!AJ327</f>
        <v>-</v>
      </c>
      <c r="AB330" s="278">
        <f>작성용!AB327</f>
        <v>8</v>
      </c>
    </row>
    <row r="331" spans="1:28" s="12" customFormat="1" ht="16.5" customHeight="1" x14ac:dyDescent="0.3">
      <c r="A331" s="54">
        <f>작성용!AL328</f>
        <v>327</v>
      </c>
      <c r="B331" s="292" t="str">
        <f>작성용!AI328</f>
        <v>최종결과송부 : 2024-10-04, 세부편입자산리스트 : 2024-10-17</v>
      </c>
      <c r="C331" s="278" t="str">
        <f>작성용!AK328</f>
        <v>개별종목</v>
      </c>
      <c r="D331" s="279">
        <f>작성용!T328</f>
        <v>45530</v>
      </c>
      <c r="E331" s="280" t="str">
        <f>작성용!B328</f>
        <v>DB손해보험(수익증권)</v>
      </c>
      <c r="F331" s="280" t="str">
        <f>작성용!C328</f>
        <v>재평가</v>
      </c>
      <c r="G331" s="280" t="str">
        <f>작성용!D328</f>
        <v>LGTCrownAsia-PacificPrivateEquity</v>
      </c>
      <c r="H331" s="281" t="str">
        <f>작성용!E328</f>
        <v>KBP2022120092</v>
      </c>
      <c r="I331" s="280" t="str">
        <f>작성용!F328</f>
        <v>B02</v>
      </c>
      <c r="J331" s="280">
        <f>작성용!G328</f>
        <v>0</v>
      </c>
      <c r="K331" s="280" t="str">
        <f>작성용!H328</f>
        <v>-</v>
      </c>
      <c r="L331" s="280" t="str">
        <f>작성용!N328</f>
        <v xml:space="preserve">분기 </v>
      </c>
      <c r="M331" s="279" t="str">
        <f>작성용!U328</f>
        <v>2024.09.30</v>
      </c>
      <c r="N331" s="279">
        <f>작성용!V328</f>
        <v>45555</v>
      </c>
      <c r="O331" s="284">
        <f>작성용!W328</f>
        <v>45582</v>
      </c>
      <c r="P331" s="279" t="str">
        <f>작성용!X328</f>
        <v>-</v>
      </c>
      <c r="Q331" s="280" t="str">
        <f>작성용!AD328</f>
        <v>대체평가3사업본부</v>
      </c>
      <c r="R331" s="282">
        <f>작성용!AE328</f>
        <v>0</v>
      </c>
      <c r="S331" s="280" t="str">
        <f>작성용!AF328</f>
        <v>대체평가3사업본부</v>
      </c>
      <c r="T331" s="283" t="str">
        <f>작성용!AG328</f>
        <v>서동현/조용원</v>
      </c>
      <c r="U331" s="283" t="str">
        <f>작성용!AH328</f>
        <v>서동현/조용원</v>
      </c>
      <c r="V331" s="278">
        <f>작성용!AA328</f>
        <v>202409</v>
      </c>
      <c r="W331" s="280" t="str">
        <f>작성용!AC328</f>
        <v>[T]기타보험기관[1본부]</v>
      </c>
      <c r="X331" s="280" t="str">
        <f>작성용!O328</f>
        <v xml:space="preserve">박희만 </v>
      </c>
      <c r="Y331" s="280" t="str">
        <f>작성용!P328</f>
        <v xml:space="preserve">02-331-5462 </v>
      </c>
      <c r="Z331" s="280" t="str">
        <f>작성용!Q328</f>
        <v xml:space="preserve">parkheeman@dbins.co.kr </v>
      </c>
      <c r="AA331" s="278" t="str">
        <f>작성용!AJ328</f>
        <v>-</v>
      </c>
      <c r="AB331" s="278">
        <f>작성용!AB328</f>
        <v>8</v>
      </c>
    </row>
    <row r="332" spans="1:28" s="12" customFormat="1" ht="16.5" customHeight="1" x14ac:dyDescent="0.3">
      <c r="A332" s="54">
        <f>작성용!AL329</f>
        <v>328</v>
      </c>
      <c r="B332" s="292" t="str">
        <f>작성용!AI329</f>
        <v>최종결과송부 : 2024-10-04, 세부편입자산리스트 : 2024-10-17</v>
      </c>
      <c r="C332" s="278" t="str">
        <f>작성용!AK329</f>
        <v>개별종목</v>
      </c>
      <c r="D332" s="279">
        <f>작성용!T329</f>
        <v>45530</v>
      </c>
      <c r="E332" s="280" t="str">
        <f>작성용!B329</f>
        <v>DB손해보험(수익증권)</v>
      </c>
      <c r="F332" s="280" t="str">
        <f>작성용!C329</f>
        <v>재평가</v>
      </c>
      <c r="G332" s="280" t="str">
        <f>작성용!D329</f>
        <v>PartnersGroupSecondary2011</v>
      </c>
      <c r="H332" s="281" t="str">
        <f>작성용!E329</f>
        <v>KBP2022120094</v>
      </c>
      <c r="I332" s="280" t="str">
        <f>작성용!F329</f>
        <v>B02</v>
      </c>
      <c r="J332" s="280">
        <f>작성용!G329</f>
        <v>0</v>
      </c>
      <c r="K332" s="280" t="str">
        <f>작성용!H329</f>
        <v>-</v>
      </c>
      <c r="L332" s="280" t="str">
        <f>작성용!N329</f>
        <v xml:space="preserve">분기 </v>
      </c>
      <c r="M332" s="279" t="str">
        <f>작성용!U329</f>
        <v>2024.09.30</v>
      </c>
      <c r="N332" s="279">
        <f>작성용!V329</f>
        <v>45555</v>
      </c>
      <c r="O332" s="284">
        <f>작성용!W329</f>
        <v>45582</v>
      </c>
      <c r="P332" s="279" t="str">
        <f>작성용!X329</f>
        <v>-</v>
      </c>
      <c r="Q332" s="280" t="str">
        <f>작성용!AD329</f>
        <v>대체평가3사업본부</v>
      </c>
      <c r="R332" s="282">
        <f>작성용!AE329</f>
        <v>0</v>
      </c>
      <c r="S332" s="280" t="str">
        <f>작성용!AF329</f>
        <v>대체평가3사업본부</v>
      </c>
      <c r="T332" s="283" t="str">
        <f>작성용!AG329</f>
        <v>서동현/조용원</v>
      </c>
      <c r="U332" s="283" t="str">
        <f>작성용!AH329</f>
        <v>서동현/조용원</v>
      </c>
      <c r="V332" s="278">
        <f>작성용!AA329</f>
        <v>202409</v>
      </c>
      <c r="W332" s="280" t="str">
        <f>작성용!AC329</f>
        <v>[T]기타보험기관[1본부]</v>
      </c>
      <c r="X332" s="280" t="str">
        <f>작성용!O329</f>
        <v xml:space="preserve">박희만 </v>
      </c>
      <c r="Y332" s="280" t="str">
        <f>작성용!P329</f>
        <v xml:space="preserve">02-331-5462 </v>
      </c>
      <c r="Z332" s="280" t="str">
        <f>작성용!Q329</f>
        <v xml:space="preserve">parkheeman@dbins.co.kr </v>
      </c>
      <c r="AA332" s="278" t="str">
        <f>작성용!AJ329</f>
        <v>-</v>
      </c>
      <c r="AB332" s="278">
        <f>작성용!AB329</f>
        <v>8</v>
      </c>
    </row>
    <row r="333" spans="1:28" s="12" customFormat="1" ht="16.5" customHeight="1" x14ac:dyDescent="0.3">
      <c r="A333" s="54">
        <f>작성용!AL330</f>
        <v>329</v>
      </c>
      <c r="B333" s="292" t="str">
        <f>작성용!AI330</f>
        <v>최종결과송부 : 2024-10-04, 세부편입자산리스트 : 2024-10-17</v>
      </c>
      <c r="C333" s="278" t="str">
        <f>작성용!AK330</f>
        <v>개별종목</v>
      </c>
      <c r="D333" s="279">
        <f>작성용!T330</f>
        <v>45530</v>
      </c>
      <c r="E333" s="280" t="str">
        <f>작성용!B330</f>
        <v>DB손해보험(수익증권)</v>
      </c>
      <c r="F333" s="280" t="str">
        <f>작성용!C330</f>
        <v>재평가</v>
      </c>
      <c r="G333" s="280" t="str">
        <f>작성용!D330</f>
        <v>CollerInternational Partners Ⅷ</v>
      </c>
      <c r="H333" s="281" t="str">
        <f>작성용!E330</f>
        <v>KBP2022120095</v>
      </c>
      <c r="I333" s="280" t="str">
        <f>작성용!F330</f>
        <v>B02</v>
      </c>
      <c r="J333" s="280">
        <f>작성용!G330</f>
        <v>0</v>
      </c>
      <c r="K333" s="280" t="str">
        <f>작성용!H330</f>
        <v>-</v>
      </c>
      <c r="L333" s="280" t="str">
        <f>작성용!N330</f>
        <v xml:space="preserve">분기 </v>
      </c>
      <c r="M333" s="279" t="str">
        <f>작성용!U330</f>
        <v>2024.09.30</v>
      </c>
      <c r="N333" s="279">
        <f>작성용!V330</f>
        <v>45555</v>
      </c>
      <c r="O333" s="284">
        <f>작성용!W330</f>
        <v>45582</v>
      </c>
      <c r="P333" s="279" t="str">
        <f>작성용!X330</f>
        <v>-</v>
      </c>
      <c r="Q333" s="280" t="str">
        <f>작성용!AD330</f>
        <v>대체평가3사업본부</v>
      </c>
      <c r="R333" s="282">
        <f>작성용!AE330</f>
        <v>0</v>
      </c>
      <c r="S333" s="280" t="str">
        <f>작성용!AF330</f>
        <v>대체평가3사업본부</v>
      </c>
      <c r="T333" s="283" t="str">
        <f>작성용!AG330</f>
        <v>서동현/조용원</v>
      </c>
      <c r="U333" s="283" t="str">
        <f>작성용!AH330</f>
        <v>서동현/조용원</v>
      </c>
      <c r="V333" s="278">
        <f>작성용!AA330</f>
        <v>202409</v>
      </c>
      <c r="W333" s="280" t="str">
        <f>작성용!AC330</f>
        <v>[T]기타보험기관[1본부]</v>
      </c>
      <c r="X333" s="280" t="str">
        <f>작성용!O330</f>
        <v xml:space="preserve">박희만 </v>
      </c>
      <c r="Y333" s="280" t="str">
        <f>작성용!P330</f>
        <v xml:space="preserve">02-331-5462 </v>
      </c>
      <c r="Z333" s="280" t="str">
        <f>작성용!Q330</f>
        <v xml:space="preserve">parkheeman@dbins.co.kr </v>
      </c>
      <c r="AA333" s="278" t="str">
        <f>작성용!AJ330</f>
        <v>-</v>
      </c>
      <c r="AB333" s="278">
        <f>작성용!AB330</f>
        <v>8</v>
      </c>
    </row>
    <row r="334" spans="1:28" s="12" customFormat="1" ht="16.5" customHeight="1" x14ac:dyDescent="0.3">
      <c r="A334" s="54">
        <f>작성용!AL331</f>
        <v>330</v>
      </c>
      <c r="B334" s="292" t="str">
        <f>작성용!AI331</f>
        <v>최종결과송부 : 2024-10-04, 세부편입자산리스트 : 2024-10-17</v>
      </c>
      <c r="C334" s="278" t="str">
        <f>작성용!AK331</f>
        <v>개별종목</v>
      </c>
      <c r="D334" s="279">
        <f>작성용!T331</f>
        <v>45530</v>
      </c>
      <c r="E334" s="280" t="str">
        <f>작성용!B331</f>
        <v>DB손해보험(수익증권)</v>
      </c>
      <c r="F334" s="280" t="str">
        <f>작성용!C331</f>
        <v>재평가</v>
      </c>
      <c r="G334" s="280" t="str">
        <f>작성용!D331</f>
        <v>PartnersGroupDirectEquity2019</v>
      </c>
      <c r="H334" s="281" t="str">
        <f>작성용!E331</f>
        <v>KBP2022120096</v>
      </c>
      <c r="I334" s="280" t="str">
        <f>작성용!F331</f>
        <v>B02</v>
      </c>
      <c r="J334" s="280">
        <f>작성용!G331</f>
        <v>0</v>
      </c>
      <c r="K334" s="280" t="str">
        <f>작성용!H331</f>
        <v>-</v>
      </c>
      <c r="L334" s="280" t="str">
        <f>작성용!N331</f>
        <v xml:space="preserve">분기 </v>
      </c>
      <c r="M334" s="279" t="str">
        <f>작성용!U331</f>
        <v>2024.09.30</v>
      </c>
      <c r="N334" s="279">
        <f>작성용!V331</f>
        <v>45555</v>
      </c>
      <c r="O334" s="284">
        <f>작성용!W331</f>
        <v>45582</v>
      </c>
      <c r="P334" s="279" t="str">
        <f>작성용!X331</f>
        <v>-</v>
      </c>
      <c r="Q334" s="280" t="str">
        <f>작성용!AD331</f>
        <v>대체평가3사업본부</v>
      </c>
      <c r="R334" s="282">
        <f>작성용!AE331</f>
        <v>0</v>
      </c>
      <c r="S334" s="280" t="str">
        <f>작성용!AF331</f>
        <v>대체평가3사업본부</v>
      </c>
      <c r="T334" s="283" t="str">
        <f>작성용!AG331</f>
        <v>서동현/조용원</v>
      </c>
      <c r="U334" s="283" t="str">
        <f>작성용!AH331</f>
        <v>서동현/조용원</v>
      </c>
      <c r="V334" s="278">
        <f>작성용!AA331</f>
        <v>202409</v>
      </c>
      <c r="W334" s="280" t="str">
        <f>작성용!AC331</f>
        <v>[T]기타보험기관[1본부]</v>
      </c>
      <c r="X334" s="280" t="str">
        <f>작성용!O331</f>
        <v xml:space="preserve">박희만 </v>
      </c>
      <c r="Y334" s="280" t="str">
        <f>작성용!P331</f>
        <v xml:space="preserve">02-331-5462 </v>
      </c>
      <c r="Z334" s="280" t="str">
        <f>작성용!Q331</f>
        <v xml:space="preserve">parkheeman@dbins.co.kr </v>
      </c>
      <c r="AA334" s="278" t="str">
        <f>작성용!AJ331</f>
        <v>-</v>
      </c>
      <c r="AB334" s="278">
        <f>작성용!AB331</f>
        <v>8</v>
      </c>
    </row>
    <row r="335" spans="1:28" s="12" customFormat="1" ht="16.5" customHeight="1" x14ac:dyDescent="0.3">
      <c r="A335" s="54">
        <f>작성용!AL332</f>
        <v>331</v>
      </c>
      <c r="B335" s="292" t="str">
        <f>작성용!AI332</f>
        <v>최종결과송부 : 2024-10-04, 세부편입자산리스트 : 2024-10-17</v>
      </c>
      <c r="C335" s="278" t="str">
        <f>작성용!AK332</f>
        <v>개별종목</v>
      </c>
      <c r="D335" s="279">
        <f>작성용!T332</f>
        <v>45530</v>
      </c>
      <c r="E335" s="280" t="str">
        <f>작성용!B332</f>
        <v>DB손해보험(수익증권)</v>
      </c>
      <c r="F335" s="280" t="str">
        <f>작성용!C332</f>
        <v>재평가</v>
      </c>
      <c r="G335" s="280" t="str">
        <f>작성용!D332</f>
        <v>KKR Americas Fund XII L.P.</v>
      </c>
      <c r="H335" s="281" t="str">
        <f>작성용!E332</f>
        <v>KBP2022120097</v>
      </c>
      <c r="I335" s="280" t="str">
        <f>작성용!F332</f>
        <v>B02</v>
      </c>
      <c r="J335" s="280">
        <f>작성용!G332</f>
        <v>0</v>
      </c>
      <c r="K335" s="280" t="str">
        <f>작성용!H332</f>
        <v>-</v>
      </c>
      <c r="L335" s="280" t="str">
        <f>작성용!N332</f>
        <v xml:space="preserve">분기 </v>
      </c>
      <c r="M335" s="279" t="str">
        <f>작성용!U332</f>
        <v>2024.09.30</v>
      </c>
      <c r="N335" s="279">
        <f>작성용!V332</f>
        <v>45555</v>
      </c>
      <c r="O335" s="284">
        <f>작성용!W332</f>
        <v>45582</v>
      </c>
      <c r="P335" s="279" t="str">
        <f>작성용!X332</f>
        <v>-</v>
      </c>
      <c r="Q335" s="280" t="str">
        <f>작성용!AD332</f>
        <v>대체평가3사업본부</v>
      </c>
      <c r="R335" s="282">
        <f>작성용!AE332</f>
        <v>0</v>
      </c>
      <c r="S335" s="280" t="str">
        <f>작성용!AF332</f>
        <v>대체평가3사업본부</v>
      </c>
      <c r="T335" s="283" t="str">
        <f>작성용!AG332</f>
        <v>서동현/조용원</v>
      </c>
      <c r="U335" s="283" t="str">
        <f>작성용!AH332</f>
        <v>서동현/조용원</v>
      </c>
      <c r="V335" s="278">
        <f>작성용!AA332</f>
        <v>202409</v>
      </c>
      <c r="W335" s="280" t="str">
        <f>작성용!AC332</f>
        <v>[T]기타보험기관[1본부]</v>
      </c>
      <c r="X335" s="280" t="str">
        <f>작성용!O332</f>
        <v xml:space="preserve">박희만 </v>
      </c>
      <c r="Y335" s="280" t="str">
        <f>작성용!P332</f>
        <v xml:space="preserve">02-331-5462 </v>
      </c>
      <c r="Z335" s="280" t="str">
        <f>작성용!Q332</f>
        <v xml:space="preserve">parkheeman@dbins.co.kr </v>
      </c>
      <c r="AA335" s="278" t="str">
        <f>작성용!AJ332</f>
        <v>-</v>
      </c>
      <c r="AB335" s="278">
        <f>작성용!AB332</f>
        <v>8</v>
      </c>
    </row>
    <row r="336" spans="1:28" s="12" customFormat="1" ht="16.5" customHeight="1" x14ac:dyDescent="0.3">
      <c r="A336" s="54">
        <f>작성용!AL333</f>
        <v>332</v>
      </c>
      <c r="B336" s="292" t="str">
        <f>작성용!AI333</f>
        <v>최종결과송부 : 2024-10-04, 세부편입자산리스트 : 2024-10-17</v>
      </c>
      <c r="C336" s="278" t="str">
        <f>작성용!AK333</f>
        <v>개별종목</v>
      </c>
      <c r="D336" s="279">
        <f>작성용!T333</f>
        <v>45530</v>
      </c>
      <c r="E336" s="280" t="str">
        <f>작성용!B333</f>
        <v>DB손해보험(수익증권)</v>
      </c>
      <c r="F336" s="280" t="str">
        <f>작성용!C333</f>
        <v>재평가</v>
      </c>
      <c r="G336" s="280" t="str">
        <f>작성용!D333</f>
        <v>PantheonGlobalInfrastructureFundII,L.P.</v>
      </c>
      <c r="H336" s="281" t="str">
        <f>작성용!E333</f>
        <v>KBP2022120098</v>
      </c>
      <c r="I336" s="280" t="str">
        <f>작성용!F333</f>
        <v>B02</v>
      </c>
      <c r="J336" s="280">
        <f>작성용!G333</f>
        <v>0</v>
      </c>
      <c r="K336" s="280" t="str">
        <f>작성용!H333</f>
        <v>-</v>
      </c>
      <c r="L336" s="280" t="str">
        <f>작성용!N333</f>
        <v xml:space="preserve">분기 </v>
      </c>
      <c r="M336" s="279" t="str">
        <f>작성용!U333</f>
        <v>2024.09.30</v>
      </c>
      <c r="N336" s="279">
        <f>작성용!V333</f>
        <v>45555</v>
      </c>
      <c r="O336" s="284">
        <f>작성용!W333</f>
        <v>45582</v>
      </c>
      <c r="P336" s="279" t="str">
        <f>작성용!X333</f>
        <v>-</v>
      </c>
      <c r="Q336" s="280" t="str">
        <f>작성용!AD333</f>
        <v>대체평가3사업본부</v>
      </c>
      <c r="R336" s="282">
        <f>작성용!AE333</f>
        <v>0</v>
      </c>
      <c r="S336" s="280" t="str">
        <f>작성용!AF333</f>
        <v>대체평가3사업본부</v>
      </c>
      <c r="T336" s="283" t="str">
        <f>작성용!AG333</f>
        <v>서동현/조용원</v>
      </c>
      <c r="U336" s="283" t="str">
        <f>작성용!AH333</f>
        <v>서동현/조용원</v>
      </c>
      <c r="V336" s="278">
        <f>작성용!AA333</f>
        <v>202409</v>
      </c>
      <c r="W336" s="280" t="str">
        <f>작성용!AC333</f>
        <v>[T]기타보험기관[1본부]</v>
      </c>
      <c r="X336" s="280" t="str">
        <f>작성용!O333</f>
        <v xml:space="preserve">박희만 </v>
      </c>
      <c r="Y336" s="280" t="str">
        <f>작성용!P333</f>
        <v xml:space="preserve">02-331-5462 </v>
      </c>
      <c r="Z336" s="280" t="str">
        <f>작성용!Q333</f>
        <v xml:space="preserve">parkheeman@dbins.co.kr </v>
      </c>
      <c r="AA336" s="278" t="str">
        <f>작성용!AJ333</f>
        <v>-</v>
      </c>
      <c r="AB336" s="278">
        <f>작성용!AB333</f>
        <v>8</v>
      </c>
    </row>
    <row r="337" spans="1:28" s="12" customFormat="1" ht="16.5" customHeight="1" x14ac:dyDescent="0.3">
      <c r="A337" s="54">
        <f>작성용!AL334</f>
        <v>333</v>
      </c>
      <c r="B337" s="292" t="str">
        <f>작성용!AI334</f>
        <v>최종결과송부 : 2024-10-04, 세부편입자산리스트 : 2024-10-17</v>
      </c>
      <c r="C337" s="278" t="str">
        <f>작성용!AK334</f>
        <v>개별종목</v>
      </c>
      <c r="D337" s="279">
        <f>작성용!T334</f>
        <v>45530</v>
      </c>
      <c r="E337" s="280" t="str">
        <f>작성용!B334</f>
        <v>DB손해보험(수익증권)</v>
      </c>
      <c r="F337" s="280" t="str">
        <f>작성용!C334</f>
        <v>재평가</v>
      </c>
      <c r="G337" s="280" t="str">
        <f>작성용!D334</f>
        <v>MerrillLynchAsiaRealEstateOpportunityFund</v>
      </c>
      <c r="H337" s="281" t="str">
        <f>작성용!E334</f>
        <v>KBP2022120099</v>
      </c>
      <c r="I337" s="280" t="str">
        <f>작성용!F334</f>
        <v>B02</v>
      </c>
      <c r="J337" s="280">
        <f>작성용!G334</f>
        <v>0</v>
      </c>
      <c r="K337" s="280" t="str">
        <f>작성용!H334</f>
        <v>-</v>
      </c>
      <c r="L337" s="280" t="str">
        <f>작성용!N334</f>
        <v xml:space="preserve">분기 </v>
      </c>
      <c r="M337" s="279" t="str">
        <f>작성용!U334</f>
        <v>2024.09.30</v>
      </c>
      <c r="N337" s="279">
        <f>작성용!V334</f>
        <v>45555</v>
      </c>
      <c r="O337" s="284">
        <f>작성용!W334</f>
        <v>45582</v>
      </c>
      <c r="P337" s="279" t="str">
        <f>작성용!X334</f>
        <v>-</v>
      </c>
      <c r="Q337" s="280" t="str">
        <f>작성용!AD334</f>
        <v>대체평가3사업본부</v>
      </c>
      <c r="R337" s="282">
        <f>작성용!AE334</f>
        <v>0</v>
      </c>
      <c r="S337" s="280" t="str">
        <f>작성용!AF334</f>
        <v>대체평가3사업본부</v>
      </c>
      <c r="T337" s="283" t="str">
        <f>작성용!AG334</f>
        <v>서동현/조용원</v>
      </c>
      <c r="U337" s="283" t="str">
        <f>작성용!AH334</f>
        <v>서동현/조용원</v>
      </c>
      <c r="V337" s="278">
        <f>작성용!AA334</f>
        <v>202409</v>
      </c>
      <c r="W337" s="280" t="str">
        <f>작성용!AC334</f>
        <v>[T]기타보험기관[1본부]</v>
      </c>
      <c r="X337" s="280" t="str">
        <f>작성용!O334</f>
        <v xml:space="preserve">박희만 </v>
      </c>
      <c r="Y337" s="280" t="str">
        <f>작성용!P334</f>
        <v xml:space="preserve">02-331-5462 </v>
      </c>
      <c r="Z337" s="280" t="str">
        <f>작성용!Q334</f>
        <v xml:space="preserve">parkheeman@dbins.co.kr </v>
      </c>
      <c r="AA337" s="278" t="str">
        <f>작성용!AJ334</f>
        <v>-</v>
      </c>
      <c r="AB337" s="278">
        <f>작성용!AB334</f>
        <v>8</v>
      </c>
    </row>
    <row r="338" spans="1:28" s="12" customFormat="1" ht="16.5" customHeight="1" x14ac:dyDescent="0.3">
      <c r="A338" s="54">
        <f>작성용!AL335</f>
        <v>334</v>
      </c>
      <c r="B338" s="292" t="str">
        <f>작성용!AI335</f>
        <v>최종결과송부 : 2024-10-04, 세부편입자산리스트 : 2024-10-17</v>
      </c>
      <c r="C338" s="278" t="str">
        <f>작성용!AK335</f>
        <v>개별종목</v>
      </c>
      <c r="D338" s="279">
        <f>작성용!T335</f>
        <v>45530</v>
      </c>
      <c r="E338" s="280" t="str">
        <f>작성용!B335</f>
        <v>DB손해보험(수익증권)</v>
      </c>
      <c r="F338" s="280" t="str">
        <f>작성용!C335</f>
        <v>재평가</v>
      </c>
      <c r="G338" s="280" t="str">
        <f>작성용!D335</f>
        <v>Brookfield Premier Real Estate Partners L.P.</v>
      </c>
      <c r="H338" s="281" t="str">
        <f>작성용!E335</f>
        <v>KBP2022120100</v>
      </c>
      <c r="I338" s="280" t="str">
        <f>작성용!F335</f>
        <v>B02</v>
      </c>
      <c r="J338" s="280">
        <f>작성용!G335</f>
        <v>0</v>
      </c>
      <c r="K338" s="280" t="str">
        <f>작성용!H335</f>
        <v>-</v>
      </c>
      <c r="L338" s="280" t="str">
        <f>작성용!N335</f>
        <v xml:space="preserve">분기 </v>
      </c>
      <c r="M338" s="279" t="str">
        <f>작성용!U335</f>
        <v>2024.09.30</v>
      </c>
      <c r="N338" s="279">
        <f>작성용!V335</f>
        <v>45555</v>
      </c>
      <c r="O338" s="284">
        <f>작성용!W335</f>
        <v>45582</v>
      </c>
      <c r="P338" s="279" t="str">
        <f>작성용!X335</f>
        <v>-</v>
      </c>
      <c r="Q338" s="280" t="str">
        <f>작성용!AD335</f>
        <v>대체평가3사업본부</v>
      </c>
      <c r="R338" s="282">
        <f>작성용!AE335</f>
        <v>0</v>
      </c>
      <c r="S338" s="280" t="str">
        <f>작성용!AF335</f>
        <v>대체평가3사업본부</v>
      </c>
      <c r="T338" s="283" t="str">
        <f>작성용!AG335</f>
        <v>서동현/조용원</v>
      </c>
      <c r="U338" s="283" t="str">
        <f>작성용!AH335</f>
        <v>서동현/조용원</v>
      </c>
      <c r="V338" s="278">
        <f>작성용!AA335</f>
        <v>202409</v>
      </c>
      <c r="W338" s="280" t="str">
        <f>작성용!AC335</f>
        <v>[T]기타보험기관[1본부]</v>
      </c>
      <c r="X338" s="280" t="str">
        <f>작성용!O335</f>
        <v xml:space="preserve">박희만 </v>
      </c>
      <c r="Y338" s="280" t="str">
        <f>작성용!P335</f>
        <v xml:space="preserve">02-331-5462 </v>
      </c>
      <c r="Z338" s="280" t="str">
        <f>작성용!Q335</f>
        <v xml:space="preserve">parkheeman@dbins.co.kr </v>
      </c>
      <c r="AA338" s="278" t="str">
        <f>작성용!AJ335</f>
        <v>-</v>
      </c>
      <c r="AB338" s="278">
        <f>작성용!AB335</f>
        <v>8</v>
      </c>
    </row>
    <row r="339" spans="1:28" s="12" customFormat="1" ht="16.5" customHeight="1" x14ac:dyDescent="0.3">
      <c r="A339" s="54">
        <f>작성용!AL336</f>
        <v>335</v>
      </c>
      <c r="B339" s="292" t="str">
        <f>작성용!AI336</f>
        <v>최종결과송부 : 2024-10-04, 세부편입자산리스트 : 2024-10-17</v>
      </c>
      <c r="C339" s="278" t="str">
        <f>작성용!AK336</f>
        <v>개별종목</v>
      </c>
      <c r="D339" s="279">
        <f>작성용!T336</f>
        <v>45530</v>
      </c>
      <c r="E339" s="280" t="str">
        <f>작성용!B336</f>
        <v>DB손해보험(수익증권)</v>
      </c>
      <c r="F339" s="280" t="str">
        <f>작성용!C336</f>
        <v>재평가</v>
      </c>
      <c r="G339" s="280" t="str">
        <f>작성용!D336</f>
        <v>GlobalRenewablePowerFundII(B),L.P.</v>
      </c>
      <c r="H339" s="281" t="str">
        <f>작성용!E336</f>
        <v>KBP2022120101</v>
      </c>
      <c r="I339" s="280" t="str">
        <f>작성용!F336</f>
        <v>B02</v>
      </c>
      <c r="J339" s="280">
        <f>작성용!G336</f>
        <v>0</v>
      </c>
      <c r="K339" s="280" t="str">
        <f>작성용!H336</f>
        <v>-</v>
      </c>
      <c r="L339" s="280" t="str">
        <f>작성용!N336</f>
        <v xml:space="preserve">분기 </v>
      </c>
      <c r="M339" s="279" t="str">
        <f>작성용!U336</f>
        <v>2024.09.30</v>
      </c>
      <c r="N339" s="279">
        <f>작성용!V336</f>
        <v>45555</v>
      </c>
      <c r="O339" s="284">
        <f>작성용!W336</f>
        <v>45582</v>
      </c>
      <c r="P339" s="279" t="str">
        <f>작성용!X336</f>
        <v>-</v>
      </c>
      <c r="Q339" s="280" t="str">
        <f>작성용!AD336</f>
        <v>대체평가3사업본부</v>
      </c>
      <c r="R339" s="282">
        <f>작성용!AE336</f>
        <v>0</v>
      </c>
      <c r="S339" s="280" t="str">
        <f>작성용!AF336</f>
        <v>대체평가3사업본부</v>
      </c>
      <c r="T339" s="283" t="str">
        <f>작성용!AG336</f>
        <v>서동현/조용원</v>
      </c>
      <c r="U339" s="283" t="str">
        <f>작성용!AH336</f>
        <v>서동현/조용원</v>
      </c>
      <c r="V339" s="278">
        <f>작성용!AA336</f>
        <v>202409</v>
      </c>
      <c r="W339" s="280" t="str">
        <f>작성용!AC336</f>
        <v>[T]기타보험기관[1본부]</v>
      </c>
      <c r="X339" s="280" t="str">
        <f>작성용!O336</f>
        <v xml:space="preserve">박희만 </v>
      </c>
      <c r="Y339" s="280" t="str">
        <f>작성용!P336</f>
        <v xml:space="preserve">02-331-5462 </v>
      </c>
      <c r="Z339" s="280" t="str">
        <f>작성용!Q336</f>
        <v xml:space="preserve">parkheeman@dbins.co.kr </v>
      </c>
      <c r="AA339" s="278" t="str">
        <f>작성용!AJ336</f>
        <v>-</v>
      </c>
      <c r="AB339" s="278">
        <f>작성용!AB336</f>
        <v>8</v>
      </c>
    </row>
    <row r="340" spans="1:28" s="12" customFormat="1" ht="16.5" customHeight="1" x14ac:dyDescent="0.3">
      <c r="A340" s="54">
        <f>작성용!AL337</f>
        <v>336</v>
      </c>
      <c r="B340" s="292" t="str">
        <f>작성용!AI337</f>
        <v>최종결과송부 : 2024-10-04, 세부편입자산리스트 : 2024-10-17</v>
      </c>
      <c r="C340" s="278" t="str">
        <f>작성용!AK337</f>
        <v>개별종목</v>
      </c>
      <c r="D340" s="279">
        <f>작성용!T337</f>
        <v>45530</v>
      </c>
      <c r="E340" s="280" t="str">
        <f>작성용!B337</f>
        <v>DB손해보험(수익증권)</v>
      </c>
      <c r="F340" s="280" t="str">
        <f>작성용!C337</f>
        <v>재평가</v>
      </c>
      <c r="G340" s="280" t="str">
        <f>작성용!D337</f>
        <v>파인스트리트글로벌기업금융일반사모11호</v>
      </c>
      <c r="H340" s="281" t="str">
        <f>작성용!E337</f>
        <v>KBP2022090034</v>
      </c>
      <c r="I340" s="280" t="str">
        <f>작성용!F337</f>
        <v>B02</v>
      </c>
      <c r="J340" s="280">
        <f>작성용!G337</f>
        <v>0</v>
      </c>
      <c r="K340" s="280" t="str">
        <f>작성용!H337</f>
        <v>-</v>
      </c>
      <c r="L340" s="280" t="str">
        <f>작성용!N337</f>
        <v xml:space="preserve">분기 </v>
      </c>
      <c r="M340" s="279" t="str">
        <f>작성용!U337</f>
        <v>2024.09.30</v>
      </c>
      <c r="N340" s="279">
        <f>작성용!V337</f>
        <v>45555</v>
      </c>
      <c r="O340" s="284">
        <f>작성용!W337</f>
        <v>45582</v>
      </c>
      <c r="P340" s="279" t="str">
        <f>작성용!X337</f>
        <v>-</v>
      </c>
      <c r="Q340" s="280" t="str">
        <f>작성용!AD337</f>
        <v>대체평가3사업본부</v>
      </c>
      <c r="R340" s="282">
        <f>작성용!AE337</f>
        <v>0</v>
      </c>
      <c r="S340" s="280" t="str">
        <f>작성용!AF337</f>
        <v>대체평가3사업본부</v>
      </c>
      <c r="T340" s="283" t="str">
        <f>작성용!AG337</f>
        <v>서동현/조용원</v>
      </c>
      <c r="U340" s="283" t="str">
        <f>작성용!AH337</f>
        <v>서동현/조용원</v>
      </c>
      <c r="V340" s="278">
        <f>작성용!AA337</f>
        <v>202409</v>
      </c>
      <c r="W340" s="280" t="str">
        <f>작성용!AC337</f>
        <v>[T]기타보험기관[1본부]</v>
      </c>
      <c r="X340" s="280" t="str">
        <f>작성용!O337</f>
        <v xml:space="preserve">박희만 </v>
      </c>
      <c r="Y340" s="280" t="str">
        <f>작성용!P337</f>
        <v xml:space="preserve">02-331-5462 </v>
      </c>
      <c r="Z340" s="280" t="str">
        <f>작성용!Q337</f>
        <v xml:space="preserve">parkheeman@dbins.co.kr </v>
      </c>
      <c r="AA340" s="278" t="str">
        <f>작성용!AJ337</f>
        <v>-</v>
      </c>
      <c r="AB340" s="278">
        <f>작성용!AB337</f>
        <v>8</v>
      </c>
    </row>
    <row r="341" spans="1:28" s="12" customFormat="1" ht="16.5" customHeight="1" x14ac:dyDescent="0.3">
      <c r="A341" s="54">
        <f>작성용!AL338</f>
        <v>337</v>
      </c>
      <c r="B341" s="292" t="str">
        <f>작성용!AI338</f>
        <v>최종결과송부 : 2024-10-04, 세부편입자산리스트 : 2024-10-17</v>
      </c>
      <c r="C341" s="278" t="str">
        <f>작성용!AK338</f>
        <v>개별종목</v>
      </c>
      <c r="D341" s="279">
        <f>작성용!T338</f>
        <v>45530</v>
      </c>
      <c r="E341" s="280" t="str">
        <f>작성용!B338</f>
        <v>DB손해보험(수익증권)</v>
      </c>
      <c r="F341" s="280" t="str">
        <f>작성용!C338</f>
        <v>재평가</v>
      </c>
      <c r="G341" s="280" t="str">
        <f>작성용!D338</f>
        <v>DBMiraiCreation일반사모투자신탁제1호</v>
      </c>
      <c r="H341" s="281" t="str">
        <f>작성용!E338</f>
        <v>KBP2022120102</v>
      </c>
      <c r="I341" s="280" t="str">
        <f>작성용!F338</f>
        <v>B02</v>
      </c>
      <c r="J341" s="280">
        <f>작성용!G338</f>
        <v>0</v>
      </c>
      <c r="K341" s="280" t="str">
        <f>작성용!H338</f>
        <v>-</v>
      </c>
      <c r="L341" s="280" t="str">
        <f>작성용!N338</f>
        <v xml:space="preserve">분기 </v>
      </c>
      <c r="M341" s="279" t="str">
        <f>작성용!U338</f>
        <v>2024.09.30</v>
      </c>
      <c r="N341" s="279">
        <f>작성용!V338</f>
        <v>45555</v>
      </c>
      <c r="O341" s="284">
        <f>작성용!W338</f>
        <v>45582</v>
      </c>
      <c r="P341" s="279" t="str">
        <f>작성용!X338</f>
        <v>-</v>
      </c>
      <c r="Q341" s="280" t="str">
        <f>작성용!AD338</f>
        <v>대체평가3사업본부</v>
      </c>
      <c r="R341" s="282">
        <f>작성용!AE338</f>
        <v>0</v>
      </c>
      <c r="S341" s="280" t="str">
        <f>작성용!AF338</f>
        <v>대체평가3사업본부</v>
      </c>
      <c r="T341" s="283" t="str">
        <f>작성용!AG338</f>
        <v>서동현/조용원</v>
      </c>
      <c r="U341" s="283" t="str">
        <f>작성용!AH338</f>
        <v>서동현/조용원</v>
      </c>
      <c r="V341" s="278">
        <f>작성용!AA338</f>
        <v>202409</v>
      </c>
      <c r="W341" s="280" t="str">
        <f>작성용!AC338</f>
        <v>[T]기타보험기관[1본부]</v>
      </c>
      <c r="X341" s="280" t="str">
        <f>작성용!O338</f>
        <v xml:space="preserve">박희만 </v>
      </c>
      <c r="Y341" s="280" t="str">
        <f>작성용!P338</f>
        <v xml:space="preserve">02-331-5462 </v>
      </c>
      <c r="Z341" s="280" t="str">
        <f>작성용!Q338</f>
        <v xml:space="preserve">parkheeman@dbins.co.kr </v>
      </c>
      <c r="AA341" s="278" t="str">
        <f>작성용!AJ338</f>
        <v>-</v>
      </c>
      <c r="AB341" s="278">
        <f>작성용!AB338</f>
        <v>8</v>
      </c>
    </row>
    <row r="342" spans="1:28" s="12" customFormat="1" ht="16.5" customHeight="1" x14ac:dyDescent="0.3">
      <c r="A342" s="54">
        <f>작성용!AL339</f>
        <v>338</v>
      </c>
      <c r="B342" s="292" t="str">
        <f>작성용!AI339</f>
        <v>최종결과송부 : 2024-10-04, 세부편입자산리스트 : 2024-10-17</v>
      </c>
      <c r="C342" s="278" t="str">
        <f>작성용!AK339</f>
        <v>개별종목</v>
      </c>
      <c r="D342" s="279">
        <f>작성용!T339</f>
        <v>45530</v>
      </c>
      <c r="E342" s="280" t="str">
        <f>작성용!B339</f>
        <v>DB손해보험(수익증권)</v>
      </c>
      <c r="F342" s="280" t="str">
        <f>작성용!C339</f>
        <v>재평가</v>
      </c>
      <c r="G342" s="280" t="str">
        <f>작성용!D339</f>
        <v>DB MANULIFE PRIVATE EQUITY전문투자형사모1호</v>
      </c>
      <c r="H342" s="281" t="str">
        <f>작성용!E339</f>
        <v>KBP2020030018</v>
      </c>
      <c r="I342" s="280" t="str">
        <f>작성용!F339</f>
        <v>B02</v>
      </c>
      <c r="J342" s="280">
        <f>작성용!G339</f>
        <v>0</v>
      </c>
      <c r="K342" s="280" t="str">
        <f>작성용!H339</f>
        <v>-</v>
      </c>
      <c r="L342" s="280" t="str">
        <f>작성용!N339</f>
        <v xml:space="preserve">분기 </v>
      </c>
      <c r="M342" s="279" t="str">
        <f>작성용!U339</f>
        <v>2024.09.30</v>
      </c>
      <c r="N342" s="279">
        <f>작성용!V339</f>
        <v>45555</v>
      </c>
      <c r="O342" s="284">
        <f>작성용!W339</f>
        <v>45582</v>
      </c>
      <c r="P342" s="279" t="str">
        <f>작성용!X339</f>
        <v>-</v>
      </c>
      <c r="Q342" s="280" t="str">
        <f>작성용!AD339</f>
        <v>대체평가3사업본부</v>
      </c>
      <c r="R342" s="282">
        <f>작성용!AE339</f>
        <v>0</v>
      </c>
      <c r="S342" s="280" t="str">
        <f>작성용!AF339</f>
        <v>대체평가3사업본부</v>
      </c>
      <c r="T342" s="283" t="str">
        <f>작성용!AG339</f>
        <v>서동현/조용원</v>
      </c>
      <c r="U342" s="283" t="str">
        <f>작성용!AH339</f>
        <v>서동현/조용원</v>
      </c>
      <c r="V342" s="278">
        <f>작성용!AA339</f>
        <v>202409</v>
      </c>
      <c r="W342" s="280" t="str">
        <f>작성용!AC339</f>
        <v>[T]기타보험기관[1본부]</v>
      </c>
      <c r="X342" s="280" t="str">
        <f>작성용!O339</f>
        <v xml:space="preserve">박희만 </v>
      </c>
      <c r="Y342" s="280" t="str">
        <f>작성용!P339</f>
        <v xml:space="preserve">02-331-5462 </v>
      </c>
      <c r="Z342" s="280" t="str">
        <f>작성용!Q339</f>
        <v xml:space="preserve">parkheeman@dbins.co.kr </v>
      </c>
      <c r="AA342" s="278" t="str">
        <f>작성용!AJ339</f>
        <v>-</v>
      </c>
      <c r="AB342" s="278">
        <f>작성용!AB339</f>
        <v>8</v>
      </c>
    </row>
    <row r="343" spans="1:28" s="12" customFormat="1" ht="16.5" customHeight="1" x14ac:dyDescent="0.3">
      <c r="A343" s="54">
        <f>작성용!AL340</f>
        <v>339</v>
      </c>
      <c r="B343" s="292" t="str">
        <f>작성용!AI340</f>
        <v>최종결과송부 : 2024-10-04, 세부편입자산리스트 : 2024-10-17</v>
      </c>
      <c r="C343" s="278" t="str">
        <f>작성용!AK340</f>
        <v>개별종목</v>
      </c>
      <c r="D343" s="279">
        <f>작성용!T340</f>
        <v>45530</v>
      </c>
      <c r="E343" s="280" t="str">
        <f>작성용!B340</f>
        <v>DB손해보험(수익증권)</v>
      </c>
      <c r="F343" s="280" t="str">
        <f>작성용!C340</f>
        <v>재평가</v>
      </c>
      <c r="G343" s="280" t="str">
        <f>작성용!D340</f>
        <v>DBHancock일반사모증권투자신탁제1호[재간접형]</v>
      </c>
      <c r="H343" s="281" t="str">
        <f>작성용!E340</f>
        <v>KBP2022120103</v>
      </c>
      <c r="I343" s="280" t="str">
        <f>작성용!F340</f>
        <v>B02</v>
      </c>
      <c r="J343" s="280">
        <f>작성용!G340</f>
        <v>0</v>
      </c>
      <c r="K343" s="280" t="str">
        <f>작성용!H340</f>
        <v>-</v>
      </c>
      <c r="L343" s="280" t="str">
        <f>작성용!N340</f>
        <v xml:space="preserve">분기 </v>
      </c>
      <c r="M343" s="279" t="str">
        <f>작성용!U340</f>
        <v>2024.09.30</v>
      </c>
      <c r="N343" s="279">
        <f>작성용!V340</f>
        <v>45555</v>
      </c>
      <c r="O343" s="284">
        <f>작성용!W340</f>
        <v>45582</v>
      </c>
      <c r="P343" s="279" t="str">
        <f>작성용!X340</f>
        <v>-</v>
      </c>
      <c r="Q343" s="280" t="str">
        <f>작성용!AD340</f>
        <v>대체평가3사업본부</v>
      </c>
      <c r="R343" s="282">
        <f>작성용!AE340</f>
        <v>0</v>
      </c>
      <c r="S343" s="280" t="str">
        <f>작성용!AF340</f>
        <v>대체평가3사업본부</v>
      </c>
      <c r="T343" s="283" t="str">
        <f>작성용!AG340</f>
        <v>서동현/조용원</v>
      </c>
      <c r="U343" s="283" t="str">
        <f>작성용!AH340</f>
        <v>서동현/조용원</v>
      </c>
      <c r="V343" s="278">
        <f>작성용!AA340</f>
        <v>202409</v>
      </c>
      <c r="W343" s="280" t="str">
        <f>작성용!AC340</f>
        <v>[T]기타보험기관[1본부]</v>
      </c>
      <c r="X343" s="280" t="str">
        <f>작성용!O340</f>
        <v xml:space="preserve">박희만 </v>
      </c>
      <c r="Y343" s="280" t="str">
        <f>작성용!P340</f>
        <v xml:space="preserve">02-331-5462 </v>
      </c>
      <c r="Z343" s="280" t="str">
        <f>작성용!Q340</f>
        <v xml:space="preserve">parkheeman@dbins.co.kr </v>
      </c>
      <c r="AA343" s="278" t="str">
        <f>작성용!AJ340</f>
        <v>-</v>
      </c>
      <c r="AB343" s="278">
        <f>작성용!AB340</f>
        <v>8</v>
      </c>
    </row>
    <row r="344" spans="1:28" s="12" customFormat="1" ht="16.5" customHeight="1" x14ac:dyDescent="0.3">
      <c r="A344" s="54">
        <f>작성용!AL341</f>
        <v>340</v>
      </c>
      <c r="B344" s="292" t="str">
        <f>작성용!AI341</f>
        <v>최종결과송부 : 2024-10-04, 세부편입자산리스트 : 2024-10-17</v>
      </c>
      <c r="C344" s="278" t="str">
        <f>작성용!AK341</f>
        <v>개별종목</v>
      </c>
      <c r="D344" s="279">
        <f>작성용!T341</f>
        <v>45530</v>
      </c>
      <c r="E344" s="280" t="str">
        <f>작성용!B341</f>
        <v>DB손해보험(수익증권)</v>
      </c>
      <c r="F344" s="280" t="str">
        <f>작성용!C341</f>
        <v>재평가</v>
      </c>
      <c r="G344" s="280" t="str">
        <f>작성용!D341</f>
        <v>DBManulife일반사모투자신탁제2호</v>
      </c>
      <c r="H344" s="281" t="str">
        <f>작성용!E341</f>
        <v>KBP2022120104</v>
      </c>
      <c r="I344" s="280" t="str">
        <f>작성용!F341</f>
        <v>B02</v>
      </c>
      <c r="J344" s="280">
        <f>작성용!G341</f>
        <v>0</v>
      </c>
      <c r="K344" s="280" t="str">
        <f>작성용!H341</f>
        <v>-</v>
      </c>
      <c r="L344" s="280" t="str">
        <f>작성용!N341</f>
        <v xml:space="preserve">분기 </v>
      </c>
      <c r="M344" s="279" t="str">
        <f>작성용!U341</f>
        <v>2024.09.30</v>
      </c>
      <c r="N344" s="279">
        <f>작성용!V341</f>
        <v>45555</v>
      </c>
      <c r="O344" s="284">
        <f>작성용!W341</f>
        <v>45582</v>
      </c>
      <c r="P344" s="279" t="str">
        <f>작성용!X341</f>
        <v>-</v>
      </c>
      <c r="Q344" s="280" t="str">
        <f>작성용!AD341</f>
        <v>대체평가3사업본부</v>
      </c>
      <c r="R344" s="282">
        <f>작성용!AE341</f>
        <v>0</v>
      </c>
      <c r="S344" s="280" t="str">
        <f>작성용!AF341</f>
        <v>대체평가3사업본부</v>
      </c>
      <c r="T344" s="283" t="str">
        <f>작성용!AG341</f>
        <v>서동현/조용원</v>
      </c>
      <c r="U344" s="283" t="str">
        <f>작성용!AH341</f>
        <v>서동현/조용원</v>
      </c>
      <c r="V344" s="278">
        <f>작성용!AA341</f>
        <v>202409</v>
      </c>
      <c r="W344" s="280" t="str">
        <f>작성용!AC341</f>
        <v>[T]기타보험기관[1본부]</v>
      </c>
      <c r="X344" s="280" t="str">
        <f>작성용!O341</f>
        <v xml:space="preserve">박희만 </v>
      </c>
      <c r="Y344" s="280" t="str">
        <f>작성용!P341</f>
        <v xml:space="preserve">02-331-5462 </v>
      </c>
      <c r="Z344" s="280" t="str">
        <f>작성용!Q341</f>
        <v xml:space="preserve">parkheeman@dbins.co.kr </v>
      </c>
      <c r="AA344" s="278" t="str">
        <f>작성용!AJ341</f>
        <v>-</v>
      </c>
      <c r="AB344" s="278">
        <f>작성용!AB341</f>
        <v>8</v>
      </c>
    </row>
    <row r="345" spans="1:28" s="12" customFormat="1" ht="16.5" customHeight="1" x14ac:dyDescent="0.3">
      <c r="A345" s="54">
        <f>작성용!AL342</f>
        <v>341</v>
      </c>
      <c r="B345" s="292" t="str">
        <f>작성용!AI342</f>
        <v>최종결과송부 : 2024-10-04, 세부편입자산리스트 : 2024-10-17</v>
      </c>
      <c r="C345" s="278" t="str">
        <f>작성용!AK342</f>
        <v>개별종목</v>
      </c>
      <c r="D345" s="279">
        <f>작성용!T342</f>
        <v>45530</v>
      </c>
      <c r="E345" s="280" t="str">
        <f>작성용!B342</f>
        <v>DB손해보험(수익증권)</v>
      </c>
      <c r="F345" s="280" t="str">
        <f>작성용!C342</f>
        <v>재평가</v>
      </c>
      <c r="G345" s="280" t="str">
        <f>작성용!D342</f>
        <v>DB글로벌인프라일반사모투자신탁제1호</v>
      </c>
      <c r="H345" s="281" t="str">
        <f>작성용!E342</f>
        <v>KBP2022120105</v>
      </c>
      <c r="I345" s="280" t="str">
        <f>작성용!F342</f>
        <v>B02</v>
      </c>
      <c r="J345" s="280">
        <f>작성용!G342</f>
        <v>0</v>
      </c>
      <c r="K345" s="280" t="str">
        <f>작성용!H342</f>
        <v>-</v>
      </c>
      <c r="L345" s="280" t="str">
        <f>작성용!N342</f>
        <v xml:space="preserve">분기 </v>
      </c>
      <c r="M345" s="279" t="str">
        <f>작성용!U342</f>
        <v>2024.09.30</v>
      </c>
      <c r="N345" s="279">
        <f>작성용!V342</f>
        <v>45555</v>
      </c>
      <c r="O345" s="284">
        <f>작성용!W342</f>
        <v>45582</v>
      </c>
      <c r="P345" s="279" t="str">
        <f>작성용!X342</f>
        <v>-</v>
      </c>
      <c r="Q345" s="280" t="str">
        <f>작성용!AD342</f>
        <v>대체평가3사업본부</v>
      </c>
      <c r="R345" s="282">
        <f>작성용!AE342</f>
        <v>0</v>
      </c>
      <c r="S345" s="280" t="str">
        <f>작성용!AF342</f>
        <v>대체평가3사업본부</v>
      </c>
      <c r="T345" s="283" t="str">
        <f>작성용!AG342</f>
        <v>서동현/조용원</v>
      </c>
      <c r="U345" s="283" t="str">
        <f>작성용!AH342</f>
        <v>서동현/조용원</v>
      </c>
      <c r="V345" s="278">
        <f>작성용!AA342</f>
        <v>202409</v>
      </c>
      <c r="W345" s="280" t="str">
        <f>작성용!AC342</f>
        <v>[T]기타보험기관[1본부]</v>
      </c>
      <c r="X345" s="280" t="str">
        <f>작성용!O342</f>
        <v xml:space="preserve">박희만 </v>
      </c>
      <c r="Y345" s="280" t="str">
        <f>작성용!P342</f>
        <v xml:space="preserve">02-331-5462 </v>
      </c>
      <c r="Z345" s="280" t="str">
        <f>작성용!Q342</f>
        <v xml:space="preserve">parkheeman@dbins.co.kr </v>
      </c>
      <c r="AA345" s="278" t="str">
        <f>작성용!AJ342</f>
        <v>-</v>
      </c>
      <c r="AB345" s="278">
        <f>작성용!AB342</f>
        <v>8</v>
      </c>
    </row>
    <row r="346" spans="1:28" s="12" customFormat="1" ht="16.5" customHeight="1" x14ac:dyDescent="0.3">
      <c r="A346" s="54">
        <f>작성용!AL343</f>
        <v>342</v>
      </c>
      <c r="B346" s="292" t="str">
        <f>작성용!AI343</f>
        <v>최종결과송부 : 2024-10-04, 세부편입자산리스트 : 2024-10-17</v>
      </c>
      <c r="C346" s="278" t="str">
        <f>작성용!AK343</f>
        <v>개별종목</v>
      </c>
      <c r="D346" s="279">
        <f>작성용!T343</f>
        <v>45530</v>
      </c>
      <c r="E346" s="280" t="str">
        <f>작성용!B343</f>
        <v>DB손해보험(수익증권)</v>
      </c>
      <c r="F346" s="280" t="str">
        <f>작성용!C343</f>
        <v>재평가</v>
      </c>
      <c r="G346" s="280" t="str">
        <f>작성용!D343</f>
        <v>GBGLOBALOPPORTUNITY일반사모투자신탁1호[채권-재간접형]</v>
      </c>
      <c r="H346" s="281" t="str">
        <f>작성용!E343</f>
        <v>KBP2022120106</v>
      </c>
      <c r="I346" s="280" t="str">
        <f>작성용!F343</f>
        <v>B02</v>
      </c>
      <c r="J346" s="280">
        <f>작성용!G343</f>
        <v>0</v>
      </c>
      <c r="K346" s="280" t="str">
        <f>작성용!H343</f>
        <v>-</v>
      </c>
      <c r="L346" s="280" t="str">
        <f>작성용!N343</f>
        <v xml:space="preserve">분기 </v>
      </c>
      <c r="M346" s="279" t="str">
        <f>작성용!U343</f>
        <v>2024.09.30</v>
      </c>
      <c r="N346" s="279">
        <f>작성용!V343</f>
        <v>45555</v>
      </c>
      <c r="O346" s="284">
        <f>작성용!W343</f>
        <v>45582</v>
      </c>
      <c r="P346" s="279" t="str">
        <f>작성용!X343</f>
        <v>-</v>
      </c>
      <c r="Q346" s="280" t="str">
        <f>작성용!AD343</f>
        <v>대체평가3사업본부</v>
      </c>
      <c r="R346" s="282">
        <f>작성용!AE343</f>
        <v>0</v>
      </c>
      <c r="S346" s="280" t="str">
        <f>작성용!AF343</f>
        <v>대체평가3사업본부</v>
      </c>
      <c r="T346" s="283" t="str">
        <f>작성용!AG343</f>
        <v>서동현/조용원</v>
      </c>
      <c r="U346" s="283" t="str">
        <f>작성용!AH343</f>
        <v>서동현/조용원</v>
      </c>
      <c r="V346" s="278">
        <f>작성용!AA343</f>
        <v>202409</v>
      </c>
      <c r="W346" s="280" t="str">
        <f>작성용!AC343</f>
        <v>[T]기타보험기관[1본부]</v>
      </c>
      <c r="X346" s="280" t="str">
        <f>작성용!O343</f>
        <v xml:space="preserve">박희만 </v>
      </c>
      <c r="Y346" s="280" t="str">
        <f>작성용!P343</f>
        <v xml:space="preserve">02-331-5462 </v>
      </c>
      <c r="Z346" s="280" t="str">
        <f>작성용!Q343</f>
        <v xml:space="preserve">parkheeman@dbins.co.kr </v>
      </c>
      <c r="AA346" s="278" t="str">
        <f>작성용!AJ343</f>
        <v>-</v>
      </c>
      <c r="AB346" s="278">
        <f>작성용!AB343</f>
        <v>8</v>
      </c>
    </row>
    <row r="347" spans="1:28" s="12" customFormat="1" ht="16.5" customHeight="1" x14ac:dyDescent="0.3">
      <c r="A347" s="54">
        <f>작성용!AL344</f>
        <v>343</v>
      </c>
      <c r="B347" s="292" t="str">
        <f>작성용!AI344</f>
        <v>최종결과송부 : 2024-10-04, 세부편입자산리스트 : 2024-10-17</v>
      </c>
      <c r="C347" s="278" t="str">
        <f>작성용!AK344</f>
        <v>개별종목</v>
      </c>
      <c r="D347" s="279">
        <f>작성용!T344</f>
        <v>45530</v>
      </c>
      <c r="E347" s="280" t="str">
        <f>작성용!B344</f>
        <v>DB손해보험(수익증권)</v>
      </c>
      <c r="F347" s="280" t="str">
        <f>작성용!C344</f>
        <v>재평가</v>
      </c>
      <c r="G347" s="280" t="str">
        <f>작성용!D344</f>
        <v>유진파이오니아사모부동산투자신탁4호</v>
      </c>
      <c r="H347" s="281" t="str">
        <f>작성용!E344</f>
        <v>KBP2018030080</v>
      </c>
      <c r="I347" s="280" t="str">
        <f>작성용!F344</f>
        <v>B02</v>
      </c>
      <c r="J347" s="280">
        <f>작성용!G344</f>
        <v>0</v>
      </c>
      <c r="K347" s="280" t="str">
        <f>작성용!H344</f>
        <v>-</v>
      </c>
      <c r="L347" s="280" t="str">
        <f>작성용!N344</f>
        <v xml:space="preserve">분기 </v>
      </c>
      <c r="M347" s="279" t="str">
        <f>작성용!U344</f>
        <v>2024.09.30</v>
      </c>
      <c r="N347" s="279">
        <f>작성용!V344</f>
        <v>45555</v>
      </c>
      <c r="O347" s="284">
        <f>작성용!W344</f>
        <v>45582</v>
      </c>
      <c r="P347" s="279" t="str">
        <f>작성용!X344</f>
        <v>-</v>
      </c>
      <c r="Q347" s="280" t="str">
        <f>작성용!AD344</f>
        <v>대체평가3사업본부</v>
      </c>
      <c r="R347" s="282">
        <f>작성용!AE344</f>
        <v>0</v>
      </c>
      <c r="S347" s="280" t="str">
        <f>작성용!AF344</f>
        <v>대체평가3사업본부</v>
      </c>
      <c r="T347" s="283" t="str">
        <f>작성용!AG344</f>
        <v>서동현/조용원</v>
      </c>
      <c r="U347" s="283" t="str">
        <f>작성용!AH344</f>
        <v>서동현/조용원</v>
      </c>
      <c r="V347" s="278">
        <f>작성용!AA344</f>
        <v>202409</v>
      </c>
      <c r="W347" s="280" t="str">
        <f>작성용!AC344</f>
        <v>[T]기타보험기관[1본부]</v>
      </c>
      <c r="X347" s="280" t="str">
        <f>작성용!O344</f>
        <v xml:space="preserve">박희만 </v>
      </c>
      <c r="Y347" s="280" t="str">
        <f>작성용!P344</f>
        <v xml:space="preserve">02-331-5462 </v>
      </c>
      <c r="Z347" s="280" t="str">
        <f>작성용!Q344</f>
        <v xml:space="preserve">parkheeman@dbins.co.kr </v>
      </c>
      <c r="AA347" s="278" t="str">
        <f>작성용!AJ344</f>
        <v>-</v>
      </c>
      <c r="AB347" s="278">
        <f>작성용!AB344</f>
        <v>8</v>
      </c>
    </row>
    <row r="348" spans="1:28" s="12" customFormat="1" ht="16.5" customHeight="1" x14ac:dyDescent="0.3">
      <c r="A348" s="54">
        <f>작성용!AL345</f>
        <v>344</v>
      </c>
      <c r="B348" s="292" t="str">
        <f>작성용!AI345</f>
        <v>최종결과송부 : 2024-10-04, 세부편입자산리스트 : 2024-10-17</v>
      </c>
      <c r="C348" s="278" t="str">
        <f>작성용!AK345</f>
        <v>개별종목</v>
      </c>
      <c r="D348" s="279">
        <f>작성용!T345</f>
        <v>45530</v>
      </c>
      <c r="E348" s="280" t="str">
        <f>작성용!B345</f>
        <v>DB손해보험(수익증권)</v>
      </c>
      <c r="F348" s="280" t="str">
        <f>작성용!C345</f>
        <v>재평가</v>
      </c>
      <c r="G348" s="280" t="str">
        <f>작성용!D345</f>
        <v>한화글로벌OpportunisticStrategy사모부동산투자신탁1호</v>
      </c>
      <c r="H348" s="281" t="str">
        <f>작성용!E345</f>
        <v>KBP2018030072</v>
      </c>
      <c r="I348" s="280" t="str">
        <f>작성용!F345</f>
        <v>B02</v>
      </c>
      <c r="J348" s="280">
        <f>작성용!G345</f>
        <v>0</v>
      </c>
      <c r="K348" s="280" t="str">
        <f>작성용!H345</f>
        <v>-</v>
      </c>
      <c r="L348" s="280" t="str">
        <f>작성용!N345</f>
        <v xml:space="preserve">분기 </v>
      </c>
      <c r="M348" s="279" t="str">
        <f>작성용!U345</f>
        <v>2024.09.30</v>
      </c>
      <c r="N348" s="279">
        <f>작성용!V345</f>
        <v>45555</v>
      </c>
      <c r="O348" s="284">
        <f>작성용!W345</f>
        <v>45582</v>
      </c>
      <c r="P348" s="279" t="str">
        <f>작성용!X345</f>
        <v>-</v>
      </c>
      <c r="Q348" s="280" t="str">
        <f>작성용!AD345</f>
        <v>대체평가3사업본부</v>
      </c>
      <c r="R348" s="282">
        <f>작성용!AE345</f>
        <v>0</v>
      </c>
      <c r="S348" s="280" t="str">
        <f>작성용!AF345</f>
        <v>대체평가3사업본부</v>
      </c>
      <c r="T348" s="283" t="str">
        <f>작성용!AG345</f>
        <v>서동현/조용원</v>
      </c>
      <c r="U348" s="283" t="str">
        <f>작성용!AH345</f>
        <v>서동현/조용원</v>
      </c>
      <c r="V348" s="278">
        <f>작성용!AA345</f>
        <v>202409</v>
      </c>
      <c r="W348" s="280" t="str">
        <f>작성용!AC345</f>
        <v>[T]기타보험기관[1본부]</v>
      </c>
      <c r="X348" s="280" t="str">
        <f>작성용!O345</f>
        <v xml:space="preserve">박희만 </v>
      </c>
      <c r="Y348" s="280" t="str">
        <f>작성용!P345</f>
        <v xml:space="preserve">02-331-5462 </v>
      </c>
      <c r="Z348" s="280" t="str">
        <f>작성용!Q345</f>
        <v xml:space="preserve">parkheeman@dbins.co.kr </v>
      </c>
      <c r="AA348" s="278" t="str">
        <f>작성용!AJ345</f>
        <v>-</v>
      </c>
      <c r="AB348" s="278">
        <f>작성용!AB345</f>
        <v>8</v>
      </c>
    </row>
    <row r="349" spans="1:28" s="12" customFormat="1" ht="16.5" customHeight="1" x14ac:dyDescent="0.3">
      <c r="A349" s="54">
        <f>작성용!AL346</f>
        <v>345</v>
      </c>
      <c r="B349" s="292" t="str">
        <f>작성용!AI346</f>
        <v>최종결과송부 : 2024-10-04, 세부편입자산리스트 : 2024-10-17</v>
      </c>
      <c r="C349" s="278" t="str">
        <f>작성용!AK346</f>
        <v>개별종목</v>
      </c>
      <c r="D349" s="279">
        <f>작성용!T346</f>
        <v>45530</v>
      </c>
      <c r="E349" s="280" t="str">
        <f>작성용!B346</f>
        <v>DB손해보험(수익증권)</v>
      </c>
      <c r="F349" s="280" t="str">
        <f>작성용!C346</f>
        <v>재평가</v>
      </c>
      <c r="G349" s="280" t="str">
        <f>작성용!D346</f>
        <v>이지스미국일반사모부동산투자신탁448-4호</v>
      </c>
      <c r="H349" s="281" t="str">
        <f>작성용!E346</f>
        <v>KBP2022030028</v>
      </c>
      <c r="I349" s="280" t="str">
        <f>작성용!F346</f>
        <v>B02</v>
      </c>
      <c r="J349" s="280">
        <f>작성용!G346</f>
        <v>0</v>
      </c>
      <c r="K349" s="280" t="str">
        <f>작성용!H346</f>
        <v>-</v>
      </c>
      <c r="L349" s="280" t="str">
        <f>작성용!N346</f>
        <v xml:space="preserve">분기 </v>
      </c>
      <c r="M349" s="279" t="str">
        <f>작성용!U346</f>
        <v>2024.09.30</v>
      </c>
      <c r="N349" s="279">
        <f>작성용!V346</f>
        <v>45555</v>
      </c>
      <c r="O349" s="284">
        <f>작성용!W346</f>
        <v>45582</v>
      </c>
      <c r="P349" s="279" t="str">
        <f>작성용!X346</f>
        <v>-</v>
      </c>
      <c r="Q349" s="280" t="str">
        <f>작성용!AD346</f>
        <v>대체평가3사업본부</v>
      </c>
      <c r="R349" s="282">
        <f>작성용!AE346</f>
        <v>0</v>
      </c>
      <c r="S349" s="280" t="str">
        <f>작성용!AF346</f>
        <v>대체평가3사업본부</v>
      </c>
      <c r="T349" s="283" t="str">
        <f>작성용!AG346</f>
        <v>서동현/조용원</v>
      </c>
      <c r="U349" s="283" t="str">
        <f>작성용!AH346</f>
        <v>서동현/조용원</v>
      </c>
      <c r="V349" s="278">
        <f>작성용!AA346</f>
        <v>202409</v>
      </c>
      <c r="W349" s="280" t="str">
        <f>작성용!AC346</f>
        <v>[T]기타보험기관[1본부]</v>
      </c>
      <c r="X349" s="280" t="str">
        <f>작성용!O346</f>
        <v xml:space="preserve">박희만 </v>
      </c>
      <c r="Y349" s="280" t="str">
        <f>작성용!P346</f>
        <v xml:space="preserve">02-331-5462 </v>
      </c>
      <c r="Z349" s="280" t="str">
        <f>작성용!Q346</f>
        <v xml:space="preserve">parkheeman@dbins.co.kr </v>
      </c>
      <c r="AA349" s="278" t="str">
        <f>작성용!AJ346</f>
        <v>-</v>
      </c>
      <c r="AB349" s="278">
        <f>작성용!AB346</f>
        <v>8</v>
      </c>
    </row>
    <row r="350" spans="1:28" s="12" customFormat="1" ht="16.5" customHeight="1" x14ac:dyDescent="0.3">
      <c r="A350" s="54">
        <f>작성용!AL347</f>
        <v>346</v>
      </c>
      <c r="B350" s="292" t="str">
        <f>작성용!AI347</f>
        <v>최종결과송부 : 2024-10-04, 세부편입자산리스트 : 2024-10-17</v>
      </c>
      <c r="C350" s="278" t="str">
        <f>작성용!AK347</f>
        <v>개별종목</v>
      </c>
      <c r="D350" s="279">
        <f>작성용!T347</f>
        <v>45530</v>
      </c>
      <c r="E350" s="280" t="str">
        <f>작성용!B347</f>
        <v>DB손해보험(수익증권)</v>
      </c>
      <c r="F350" s="280" t="str">
        <f>작성용!C347</f>
        <v>재평가</v>
      </c>
      <c r="G350" s="280" t="str">
        <f>작성용!D347</f>
        <v>신한AIM부동산전문투자형사모투자신탁제21-E호</v>
      </c>
      <c r="H350" s="281" t="str">
        <f>작성용!E347</f>
        <v>KBP2021090047</v>
      </c>
      <c r="I350" s="280" t="str">
        <f>작성용!F347</f>
        <v>B02</v>
      </c>
      <c r="J350" s="280">
        <f>작성용!G347</f>
        <v>0</v>
      </c>
      <c r="K350" s="280" t="str">
        <f>작성용!H347</f>
        <v>-</v>
      </c>
      <c r="L350" s="280" t="str">
        <f>작성용!N347</f>
        <v xml:space="preserve">분기 </v>
      </c>
      <c r="M350" s="279" t="str">
        <f>작성용!U347</f>
        <v>2024.09.30</v>
      </c>
      <c r="N350" s="279">
        <f>작성용!V347</f>
        <v>45555</v>
      </c>
      <c r="O350" s="284">
        <f>작성용!W347</f>
        <v>45582</v>
      </c>
      <c r="P350" s="279" t="str">
        <f>작성용!X347</f>
        <v>-</v>
      </c>
      <c r="Q350" s="280" t="str">
        <f>작성용!AD347</f>
        <v>대체평가3사업본부</v>
      </c>
      <c r="R350" s="282">
        <f>작성용!AE347</f>
        <v>0</v>
      </c>
      <c r="S350" s="280" t="str">
        <f>작성용!AF347</f>
        <v>대체평가3사업본부</v>
      </c>
      <c r="T350" s="283" t="str">
        <f>작성용!AG347</f>
        <v>서동현/조용원</v>
      </c>
      <c r="U350" s="283" t="str">
        <f>작성용!AH347</f>
        <v>서동현/조용원</v>
      </c>
      <c r="V350" s="278">
        <f>작성용!AA347</f>
        <v>202409</v>
      </c>
      <c r="W350" s="280" t="str">
        <f>작성용!AC347</f>
        <v>[T]기타보험기관[1본부]</v>
      </c>
      <c r="X350" s="280" t="str">
        <f>작성용!O347</f>
        <v xml:space="preserve">박희만 </v>
      </c>
      <c r="Y350" s="280" t="str">
        <f>작성용!P347</f>
        <v xml:space="preserve">02-331-5462 </v>
      </c>
      <c r="Z350" s="280" t="str">
        <f>작성용!Q347</f>
        <v xml:space="preserve">parkheeman@dbins.co.kr </v>
      </c>
      <c r="AA350" s="278" t="str">
        <f>작성용!AJ347</f>
        <v>-</v>
      </c>
      <c r="AB350" s="278">
        <f>작성용!AB347</f>
        <v>8</v>
      </c>
    </row>
    <row r="351" spans="1:28" s="12" customFormat="1" ht="16.5" customHeight="1" x14ac:dyDescent="0.3">
      <c r="A351" s="54">
        <f>작성용!AL348</f>
        <v>347</v>
      </c>
      <c r="B351" s="292" t="str">
        <f>작성용!AI348</f>
        <v>최종결과송부 : 2024-10-04, 세부편입자산리스트 : 2024-10-17</v>
      </c>
      <c r="C351" s="278" t="str">
        <f>작성용!AK348</f>
        <v>개별종목</v>
      </c>
      <c r="D351" s="279">
        <f>작성용!T348</f>
        <v>45530</v>
      </c>
      <c r="E351" s="280" t="str">
        <f>작성용!B348</f>
        <v>DB손해보험(수익증권)</v>
      </c>
      <c r="F351" s="280" t="str">
        <f>작성용!C348</f>
        <v>재평가</v>
      </c>
      <c r="G351" s="280" t="str">
        <f>작성용!D348</f>
        <v>신한AIM부동산전문투자형사모투자신탁제21-N호</v>
      </c>
      <c r="H351" s="281" t="str">
        <f>작성용!E348</f>
        <v>KBP2021090046</v>
      </c>
      <c r="I351" s="280" t="str">
        <f>작성용!F348</f>
        <v>B02</v>
      </c>
      <c r="J351" s="280">
        <f>작성용!G348</f>
        <v>0</v>
      </c>
      <c r="K351" s="280" t="str">
        <f>작성용!H348</f>
        <v>-</v>
      </c>
      <c r="L351" s="280" t="str">
        <f>작성용!N348</f>
        <v xml:space="preserve">분기 </v>
      </c>
      <c r="M351" s="279" t="str">
        <f>작성용!U348</f>
        <v>2024.09.30</v>
      </c>
      <c r="N351" s="279">
        <f>작성용!V348</f>
        <v>45555</v>
      </c>
      <c r="O351" s="284">
        <f>작성용!W348</f>
        <v>45582</v>
      </c>
      <c r="P351" s="279" t="str">
        <f>작성용!X348</f>
        <v>-</v>
      </c>
      <c r="Q351" s="280" t="str">
        <f>작성용!AD348</f>
        <v>대체평가3사업본부</v>
      </c>
      <c r="R351" s="282">
        <f>작성용!AE348</f>
        <v>0</v>
      </c>
      <c r="S351" s="280" t="str">
        <f>작성용!AF348</f>
        <v>대체평가3사업본부</v>
      </c>
      <c r="T351" s="283" t="str">
        <f>작성용!AG348</f>
        <v>서동현/조용원</v>
      </c>
      <c r="U351" s="283" t="str">
        <f>작성용!AH348</f>
        <v>서동현/조용원</v>
      </c>
      <c r="V351" s="278">
        <f>작성용!AA348</f>
        <v>202409</v>
      </c>
      <c r="W351" s="280" t="str">
        <f>작성용!AC348</f>
        <v>[T]기타보험기관[1본부]</v>
      </c>
      <c r="X351" s="280" t="str">
        <f>작성용!O348</f>
        <v xml:space="preserve">박희만 </v>
      </c>
      <c r="Y351" s="280" t="str">
        <f>작성용!P348</f>
        <v xml:space="preserve">02-331-5462 </v>
      </c>
      <c r="Z351" s="280" t="str">
        <f>작성용!Q348</f>
        <v xml:space="preserve">parkheeman@dbins.co.kr </v>
      </c>
      <c r="AA351" s="278" t="str">
        <f>작성용!AJ348</f>
        <v>-</v>
      </c>
      <c r="AB351" s="278">
        <f>작성용!AB348</f>
        <v>8</v>
      </c>
    </row>
    <row r="352" spans="1:28" s="12" customFormat="1" ht="16.5" customHeight="1" x14ac:dyDescent="0.3">
      <c r="A352" s="54">
        <f>작성용!AL349</f>
        <v>348</v>
      </c>
      <c r="B352" s="292" t="str">
        <f>작성용!AI349</f>
        <v>최종결과송부 : 2024-10-04, 세부편입자산리스트 : 2024-10-17</v>
      </c>
      <c r="C352" s="278" t="str">
        <f>작성용!AK349</f>
        <v>개별종목</v>
      </c>
      <c r="D352" s="279">
        <f>작성용!T349</f>
        <v>45530</v>
      </c>
      <c r="E352" s="280" t="str">
        <f>작성용!B349</f>
        <v>DB손해보험(수익증권)</v>
      </c>
      <c r="F352" s="280" t="str">
        <f>작성용!C349</f>
        <v>재평가</v>
      </c>
      <c r="G352" s="280" t="str">
        <f>작성용!D349</f>
        <v>한화OpportunisticStrategy사모부동산신탁3호(재간접형)</v>
      </c>
      <c r="H352" s="281" t="str">
        <f>작성용!E349</f>
        <v>KBP2022120107</v>
      </c>
      <c r="I352" s="280" t="str">
        <f>작성용!F349</f>
        <v>B02</v>
      </c>
      <c r="J352" s="280">
        <f>작성용!G349</f>
        <v>0</v>
      </c>
      <c r="K352" s="280" t="str">
        <f>작성용!H349</f>
        <v>-</v>
      </c>
      <c r="L352" s="280" t="str">
        <f>작성용!N349</f>
        <v xml:space="preserve">분기 </v>
      </c>
      <c r="M352" s="279" t="str">
        <f>작성용!U349</f>
        <v>2024.09.30</v>
      </c>
      <c r="N352" s="279">
        <f>작성용!V349</f>
        <v>45555</v>
      </c>
      <c r="O352" s="284">
        <f>작성용!W349</f>
        <v>45582</v>
      </c>
      <c r="P352" s="279" t="str">
        <f>작성용!X349</f>
        <v>-</v>
      </c>
      <c r="Q352" s="280" t="str">
        <f>작성용!AD349</f>
        <v>대체평가3사업본부</v>
      </c>
      <c r="R352" s="282">
        <f>작성용!AE349</f>
        <v>0</v>
      </c>
      <c r="S352" s="280" t="str">
        <f>작성용!AF349</f>
        <v>대체평가3사업본부</v>
      </c>
      <c r="T352" s="283" t="str">
        <f>작성용!AG349</f>
        <v>서동현/조용원</v>
      </c>
      <c r="U352" s="283" t="str">
        <f>작성용!AH349</f>
        <v>서동현/조용원</v>
      </c>
      <c r="V352" s="278">
        <f>작성용!AA349</f>
        <v>202409</v>
      </c>
      <c r="W352" s="280" t="str">
        <f>작성용!AC349</f>
        <v>[T]기타보험기관[1본부]</v>
      </c>
      <c r="X352" s="280" t="str">
        <f>작성용!O349</f>
        <v xml:space="preserve">박희만 </v>
      </c>
      <c r="Y352" s="280" t="str">
        <f>작성용!P349</f>
        <v xml:space="preserve">02-331-5462 </v>
      </c>
      <c r="Z352" s="280" t="str">
        <f>작성용!Q349</f>
        <v xml:space="preserve">parkheeman@dbins.co.kr </v>
      </c>
      <c r="AA352" s="278" t="str">
        <f>작성용!AJ349</f>
        <v>-</v>
      </c>
      <c r="AB352" s="278">
        <f>작성용!AB349</f>
        <v>8</v>
      </c>
    </row>
    <row r="353" spans="1:28" s="12" customFormat="1" ht="16.5" customHeight="1" x14ac:dyDescent="0.3">
      <c r="A353" s="54">
        <f>작성용!AL350</f>
        <v>349</v>
      </c>
      <c r="B353" s="292" t="str">
        <f>작성용!AI350</f>
        <v>최종결과송부 : 2024-10-04, 세부편입자산리스트 : 2024-10-17</v>
      </c>
      <c r="C353" s="278" t="str">
        <f>작성용!AK350</f>
        <v>개별종목</v>
      </c>
      <c r="D353" s="279">
        <f>작성용!T350</f>
        <v>45530</v>
      </c>
      <c r="E353" s="280" t="str">
        <f>작성용!B350</f>
        <v>DB손해보험(수익증권)</v>
      </c>
      <c r="F353" s="280" t="str">
        <f>작성용!C350</f>
        <v>재평가</v>
      </c>
      <c r="G353" s="280" t="str">
        <f>작성용!D350</f>
        <v>한화OpportunisticStrategy일반사모부동산투자신탁4호(재간접형)</v>
      </c>
      <c r="H353" s="281" t="str">
        <f>작성용!E350</f>
        <v>KBP2022120108</v>
      </c>
      <c r="I353" s="280" t="str">
        <f>작성용!F350</f>
        <v>B02</v>
      </c>
      <c r="J353" s="280">
        <f>작성용!G350</f>
        <v>0</v>
      </c>
      <c r="K353" s="280" t="str">
        <f>작성용!H350</f>
        <v>-</v>
      </c>
      <c r="L353" s="280" t="str">
        <f>작성용!N350</f>
        <v xml:space="preserve">분기 </v>
      </c>
      <c r="M353" s="279" t="str">
        <f>작성용!U350</f>
        <v>2024.09.30</v>
      </c>
      <c r="N353" s="279">
        <f>작성용!V350</f>
        <v>45555</v>
      </c>
      <c r="O353" s="284">
        <f>작성용!W350</f>
        <v>45582</v>
      </c>
      <c r="P353" s="279" t="str">
        <f>작성용!X350</f>
        <v>-</v>
      </c>
      <c r="Q353" s="280" t="str">
        <f>작성용!AD350</f>
        <v>대체평가3사업본부</v>
      </c>
      <c r="R353" s="282">
        <f>작성용!AE350</f>
        <v>0</v>
      </c>
      <c r="S353" s="280" t="str">
        <f>작성용!AF350</f>
        <v>대체평가3사업본부</v>
      </c>
      <c r="T353" s="283" t="str">
        <f>작성용!AG350</f>
        <v>서동현/조용원</v>
      </c>
      <c r="U353" s="283" t="str">
        <f>작성용!AH350</f>
        <v>서동현/조용원</v>
      </c>
      <c r="V353" s="278">
        <f>작성용!AA350</f>
        <v>202409</v>
      </c>
      <c r="W353" s="280" t="str">
        <f>작성용!AC350</f>
        <v>[T]기타보험기관[1본부]</v>
      </c>
      <c r="X353" s="280" t="str">
        <f>작성용!O350</f>
        <v xml:space="preserve">박희만 </v>
      </c>
      <c r="Y353" s="280" t="str">
        <f>작성용!P350</f>
        <v xml:space="preserve">02-331-5462 </v>
      </c>
      <c r="Z353" s="280" t="str">
        <f>작성용!Q350</f>
        <v xml:space="preserve">parkheeman@dbins.co.kr </v>
      </c>
      <c r="AA353" s="278" t="str">
        <f>작성용!AJ350</f>
        <v>-</v>
      </c>
      <c r="AB353" s="278">
        <f>작성용!AB350</f>
        <v>8</v>
      </c>
    </row>
    <row r="354" spans="1:28" s="12" customFormat="1" ht="16.5" customHeight="1" x14ac:dyDescent="0.3">
      <c r="A354" s="54">
        <f>작성용!AL351</f>
        <v>350</v>
      </c>
      <c r="B354" s="292" t="str">
        <f>작성용!AI351</f>
        <v>최종결과송부 : 2024-10-04, 세부편입자산리스트 : 2024-10-17</v>
      </c>
      <c r="C354" s="278" t="str">
        <f>작성용!AK351</f>
        <v>개별종목</v>
      </c>
      <c r="D354" s="279">
        <f>작성용!T351</f>
        <v>45530</v>
      </c>
      <c r="E354" s="280" t="str">
        <f>작성용!B351</f>
        <v>DB손해보험(수익증권)</v>
      </c>
      <c r="F354" s="280" t="str">
        <f>작성용!C351</f>
        <v>재평가</v>
      </c>
      <c r="G354" s="280" t="str">
        <f>작성용!D351</f>
        <v>삼성SRA전문투자형사모부동산투자신탁제70호</v>
      </c>
      <c r="H354" s="281" t="str">
        <f>작성용!E351</f>
        <v>KBP2021060013</v>
      </c>
      <c r="I354" s="280" t="str">
        <f>작성용!F351</f>
        <v>B02</v>
      </c>
      <c r="J354" s="280">
        <f>작성용!G351</f>
        <v>0</v>
      </c>
      <c r="K354" s="280" t="str">
        <f>작성용!H351</f>
        <v>-</v>
      </c>
      <c r="L354" s="280" t="str">
        <f>작성용!N351</f>
        <v xml:space="preserve">분기 </v>
      </c>
      <c r="M354" s="279" t="str">
        <f>작성용!U351</f>
        <v>2024.09.30</v>
      </c>
      <c r="N354" s="279">
        <f>작성용!V351</f>
        <v>45555</v>
      </c>
      <c r="O354" s="284">
        <f>작성용!W351</f>
        <v>45582</v>
      </c>
      <c r="P354" s="279" t="str">
        <f>작성용!X351</f>
        <v>-</v>
      </c>
      <c r="Q354" s="280" t="str">
        <f>작성용!AD351</f>
        <v>대체평가3사업본부</v>
      </c>
      <c r="R354" s="282">
        <f>작성용!AE351</f>
        <v>0</v>
      </c>
      <c r="S354" s="280" t="str">
        <f>작성용!AF351</f>
        <v>대체평가3사업본부</v>
      </c>
      <c r="T354" s="283" t="str">
        <f>작성용!AG351</f>
        <v>서동현/조용원</v>
      </c>
      <c r="U354" s="283" t="str">
        <f>작성용!AH351</f>
        <v>서동현/조용원</v>
      </c>
      <c r="V354" s="278">
        <f>작성용!AA351</f>
        <v>202409</v>
      </c>
      <c r="W354" s="280" t="str">
        <f>작성용!AC351</f>
        <v>[T]기타보험기관[1본부]</v>
      </c>
      <c r="X354" s="280" t="str">
        <f>작성용!O351</f>
        <v xml:space="preserve">박희만 </v>
      </c>
      <c r="Y354" s="280" t="str">
        <f>작성용!P351</f>
        <v xml:space="preserve">02-331-5462 </v>
      </c>
      <c r="Z354" s="280" t="str">
        <f>작성용!Q351</f>
        <v xml:space="preserve">parkheeman@dbins.co.kr </v>
      </c>
      <c r="AA354" s="278" t="str">
        <f>작성용!AJ351</f>
        <v>-</v>
      </c>
      <c r="AB354" s="278">
        <f>작성용!AB351</f>
        <v>8</v>
      </c>
    </row>
    <row r="355" spans="1:28" s="12" customFormat="1" ht="16.5" customHeight="1" x14ac:dyDescent="0.3">
      <c r="A355" s="54">
        <f>작성용!AL352</f>
        <v>351</v>
      </c>
      <c r="B355" s="292" t="str">
        <f>작성용!AI352</f>
        <v>최종결과송부 : 2024-10-04, 세부편입자산리스트 : 2024-10-17</v>
      </c>
      <c r="C355" s="278" t="str">
        <f>작성용!AK352</f>
        <v>개별종목</v>
      </c>
      <c r="D355" s="279">
        <f>작성용!T352</f>
        <v>45530</v>
      </c>
      <c r="E355" s="280" t="str">
        <f>작성용!B352</f>
        <v>DB손해보험(수익증권)</v>
      </c>
      <c r="F355" s="280" t="str">
        <f>작성용!C352</f>
        <v>재평가</v>
      </c>
      <c r="G355" s="280" t="str">
        <f>작성용!D352</f>
        <v>유진천연자원사모증권1호</v>
      </c>
      <c r="H355" s="281" t="str">
        <f>작성용!E352</f>
        <v>KBP2022120111</v>
      </c>
      <c r="I355" s="280" t="str">
        <f>작성용!F352</f>
        <v>B02</v>
      </c>
      <c r="J355" s="280">
        <f>작성용!G352</f>
        <v>0</v>
      </c>
      <c r="K355" s="280" t="str">
        <f>작성용!H352</f>
        <v>-</v>
      </c>
      <c r="L355" s="280" t="str">
        <f>작성용!N352</f>
        <v xml:space="preserve">분기 </v>
      </c>
      <c r="M355" s="279" t="str">
        <f>작성용!U352</f>
        <v>2024.09.30</v>
      </c>
      <c r="N355" s="279">
        <f>작성용!V352</f>
        <v>45555</v>
      </c>
      <c r="O355" s="284">
        <f>작성용!W352</f>
        <v>45582</v>
      </c>
      <c r="P355" s="279" t="str">
        <f>작성용!X352</f>
        <v>-</v>
      </c>
      <c r="Q355" s="280" t="str">
        <f>작성용!AD352</f>
        <v>대체평가3사업본부</v>
      </c>
      <c r="R355" s="282">
        <f>작성용!AE352</f>
        <v>0</v>
      </c>
      <c r="S355" s="280" t="str">
        <f>작성용!AF352</f>
        <v>대체평가3사업본부</v>
      </c>
      <c r="T355" s="283" t="str">
        <f>작성용!AG352</f>
        <v>서동현/조용원</v>
      </c>
      <c r="U355" s="283" t="str">
        <f>작성용!AH352</f>
        <v>서동현/조용원</v>
      </c>
      <c r="V355" s="278">
        <f>작성용!AA352</f>
        <v>202409</v>
      </c>
      <c r="W355" s="280" t="str">
        <f>작성용!AC352</f>
        <v>[T]기타보험기관[1본부]</v>
      </c>
      <c r="X355" s="280" t="str">
        <f>작성용!O352</f>
        <v xml:space="preserve">박희만 </v>
      </c>
      <c r="Y355" s="280" t="str">
        <f>작성용!P352</f>
        <v xml:space="preserve">02-331-5462 </v>
      </c>
      <c r="Z355" s="280" t="str">
        <f>작성용!Q352</f>
        <v xml:space="preserve">parkheeman@dbins.co.kr </v>
      </c>
      <c r="AA355" s="278" t="str">
        <f>작성용!AJ352</f>
        <v>-</v>
      </c>
      <c r="AB355" s="278">
        <f>작성용!AB352</f>
        <v>8</v>
      </c>
    </row>
    <row r="356" spans="1:28" s="12" customFormat="1" ht="16.5" customHeight="1" x14ac:dyDescent="0.3">
      <c r="A356" s="54">
        <f>작성용!AL353</f>
        <v>352</v>
      </c>
      <c r="B356" s="292" t="str">
        <f>작성용!AI353</f>
        <v>최종결과송부 : 2024-10-04, 세부편입자산리스트 : 2024-10-17</v>
      </c>
      <c r="C356" s="278" t="str">
        <f>작성용!AK353</f>
        <v>개별종목</v>
      </c>
      <c r="D356" s="279">
        <f>작성용!T353</f>
        <v>45530</v>
      </c>
      <c r="E356" s="280" t="str">
        <f>작성용!B353</f>
        <v>DB손해보험(수익증권)</v>
      </c>
      <c r="F356" s="280" t="str">
        <f>작성용!C353</f>
        <v>재평가</v>
      </c>
      <c r="G356" s="280" t="str">
        <f>작성용!D353</f>
        <v>현대가디언디딤돌일반사모투자신탁1호</v>
      </c>
      <c r="H356" s="281" t="str">
        <f>작성용!E353</f>
        <v>KBP2022120113</v>
      </c>
      <c r="I356" s="280" t="str">
        <f>작성용!F353</f>
        <v>B02</v>
      </c>
      <c r="J356" s="280">
        <f>작성용!G353</f>
        <v>0</v>
      </c>
      <c r="K356" s="280" t="str">
        <f>작성용!H353</f>
        <v>-</v>
      </c>
      <c r="L356" s="280" t="str">
        <f>작성용!N353</f>
        <v xml:space="preserve">분기 </v>
      </c>
      <c r="M356" s="279" t="str">
        <f>작성용!U353</f>
        <v>2024.09.30</v>
      </c>
      <c r="N356" s="279">
        <f>작성용!V353</f>
        <v>45555</v>
      </c>
      <c r="O356" s="284">
        <f>작성용!W353</f>
        <v>45582</v>
      </c>
      <c r="P356" s="279" t="str">
        <f>작성용!X353</f>
        <v>-</v>
      </c>
      <c r="Q356" s="280" t="str">
        <f>작성용!AD353</f>
        <v>대체평가3사업본부</v>
      </c>
      <c r="R356" s="282">
        <f>작성용!AE353</f>
        <v>0</v>
      </c>
      <c r="S356" s="280" t="str">
        <f>작성용!AF353</f>
        <v>대체평가3사업본부</v>
      </c>
      <c r="T356" s="283" t="str">
        <f>작성용!AG353</f>
        <v>서동현/조용원</v>
      </c>
      <c r="U356" s="283" t="str">
        <f>작성용!AH353</f>
        <v>서동현/조용원</v>
      </c>
      <c r="V356" s="278">
        <f>작성용!AA353</f>
        <v>202409</v>
      </c>
      <c r="W356" s="280" t="str">
        <f>작성용!AC353</f>
        <v>[T]기타보험기관[1본부]</v>
      </c>
      <c r="X356" s="280" t="str">
        <f>작성용!O353</f>
        <v xml:space="preserve">박희만 </v>
      </c>
      <c r="Y356" s="280" t="str">
        <f>작성용!P353</f>
        <v xml:space="preserve">02-331-5462 </v>
      </c>
      <c r="Z356" s="280" t="str">
        <f>작성용!Q353</f>
        <v xml:space="preserve">parkheeman@dbins.co.kr </v>
      </c>
      <c r="AA356" s="278" t="str">
        <f>작성용!AJ353</f>
        <v>-</v>
      </c>
      <c r="AB356" s="278">
        <f>작성용!AB353</f>
        <v>8</v>
      </c>
    </row>
    <row r="357" spans="1:28" s="12" customFormat="1" ht="16.5" customHeight="1" x14ac:dyDescent="0.3">
      <c r="A357" s="54">
        <f>작성용!AL354</f>
        <v>353</v>
      </c>
      <c r="B357" s="292" t="str">
        <f>작성용!AI354</f>
        <v>최종결과송부 : 2024-10-04, 세부편입자산리스트 : 2024-10-17</v>
      </c>
      <c r="C357" s="278" t="str">
        <f>작성용!AK354</f>
        <v>개별종목</v>
      </c>
      <c r="D357" s="279">
        <f>작성용!T354</f>
        <v>45530</v>
      </c>
      <c r="E357" s="280" t="str">
        <f>작성용!B354</f>
        <v>DB손해보험(수익증권)</v>
      </c>
      <c r="F357" s="280" t="str">
        <f>작성용!C354</f>
        <v>재평가</v>
      </c>
      <c r="G357" s="280" t="str">
        <f>작성용!D354</f>
        <v>트러스톤ESGVALUECREATION일반사모제2호</v>
      </c>
      <c r="H357" s="281" t="str">
        <f>작성용!E354</f>
        <v>KBP2022090132</v>
      </c>
      <c r="I357" s="280" t="str">
        <f>작성용!F354</f>
        <v>B02</v>
      </c>
      <c r="J357" s="280">
        <f>작성용!G354</f>
        <v>0</v>
      </c>
      <c r="K357" s="280" t="str">
        <f>작성용!H354</f>
        <v>-</v>
      </c>
      <c r="L357" s="280" t="str">
        <f>작성용!N354</f>
        <v xml:space="preserve">분기 </v>
      </c>
      <c r="M357" s="279" t="str">
        <f>작성용!U354</f>
        <v>2024.09.30</v>
      </c>
      <c r="N357" s="279">
        <f>작성용!V354</f>
        <v>45555</v>
      </c>
      <c r="O357" s="284">
        <f>작성용!W354</f>
        <v>45582</v>
      </c>
      <c r="P357" s="279" t="str">
        <f>작성용!X354</f>
        <v>-</v>
      </c>
      <c r="Q357" s="280" t="str">
        <f>작성용!AD354</f>
        <v>대체평가3사업본부</v>
      </c>
      <c r="R357" s="282">
        <f>작성용!AE354</f>
        <v>0</v>
      </c>
      <c r="S357" s="280" t="str">
        <f>작성용!AF354</f>
        <v>대체평가3사업본부</v>
      </c>
      <c r="T357" s="283" t="str">
        <f>작성용!AG354</f>
        <v>서동현/조용원</v>
      </c>
      <c r="U357" s="283" t="str">
        <f>작성용!AH354</f>
        <v>서동현/조용원</v>
      </c>
      <c r="V357" s="278">
        <f>작성용!AA354</f>
        <v>202409</v>
      </c>
      <c r="W357" s="280" t="str">
        <f>작성용!AC354</f>
        <v>[T]기타보험기관[1본부]</v>
      </c>
      <c r="X357" s="280" t="str">
        <f>작성용!O354</f>
        <v xml:space="preserve">박희만 </v>
      </c>
      <c r="Y357" s="280" t="str">
        <f>작성용!P354</f>
        <v xml:space="preserve">02-331-5462 </v>
      </c>
      <c r="Z357" s="280" t="str">
        <f>작성용!Q354</f>
        <v xml:space="preserve">parkheeman@dbins.co.kr </v>
      </c>
      <c r="AA357" s="278" t="str">
        <f>작성용!AJ354</f>
        <v>-</v>
      </c>
      <c r="AB357" s="278">
        <f>작성용!AB354</f>
        <v>8</v>
      </c>
    </row>
    <row r="358" spans="1:28" s="12" customFormat="1" ht="16.5" customHeight="1" x14ac:dyDescent="0.3">
      <c r="A358" s="54">
        <f>작성용!AL355</f>
        <v>354</v>
      </c>
      <c r="B358" s="292" t="str">
        <f>작성용!AI355</f>
        <v>최종결과송부 : 2024-10-04, 세부편입자산리스트 : 2024-10-17</v>
      </c>
      <c r="C358" s="278" t="str">
        <f>작성용!AK355</f>
        <v>개별종목</v>
      </c>
      <c r="D358" s="279">
        <f>작성용!T355</f>
        <v>45530</v>
      </c>
      <c r="E358" s="280" t="str">
        <f>작성용!B355</f>
        <v>DB손해보험(수익증권)</v>
      </c>
      <c r="F358" s="280" t="str">
        <f>작성용!C355</f>
        <v>재평가</v>
      </c>
      <c r="G358" s="280" t="str">
        <f>작성용!D355</f>
        <v>토러스GARP일반사모투자신탁1호</v>
      </c>
      <c r="H358" s="281" t="str">
        <f>작성용!E355</f>
        <v>KBP2022120114</v>
      </c>
      <c r="I358" s="280" t="str">
        <f>작성용!F355</f>
        <v>B02</v>
      </c>
      <c r="J358" s="280">
        <f>작성용!G355</f>
        <v>0</v>
      </c>
      <c r="K358" s="280" t="str">
        <f>작성용!H355</f>
        <v>-</v>
      </c>
      <c r="L358" s="280" t="str">
        <f>작성용!N355</f>
        <v xml:space="preserve">분기 </v>
      </c>
      <c r="M358" s="279" t="str">
        <f>작성용!U355</f>
        <v>2024.09.30</v>
      </c>
      <c r="N358" s="279">
        <f>작성용!V355</f>
        <v>45555</v>
      </c>
      <c r="O358" s="284">
        <f>작성용!W355</f>
        <v>45582</v>
      </c>
      <c r="P358" s="279" t="str">
        <f>작성용!X355</f>
        <v>-</v>
      </c>
      <c r="Q358" s="280" t="str">
        <f>작성용!AD355</f>
        <v>대체평가3사업본부</v>
      </c>
      <c r="R358" s="282">
        <f>작성용!AE355</f>
        <v>0</v>
      </c>
      <c r="S358" s="280" t="str">
        <f>작성용!AF355</f>
        <v>대체평가3사업본부</v>
      </c>
      <c r="T358" s="283" t="str">
        <f>작성용!AG355</f>
        <v>서동현/조용원</v>
      </c>
      <c r="U358" s="283" t="str">
        <f>작성용!AH355</f>
        <v>서동현/조용원</v>
      </c>
      <c r="V358" s="278">
        <f>작성용!AA355</f>
        <v>202409</v>
      </c>
      <c r="W358" s="280" t="str">
        <f>작성용!AC355</f>
        <v>[T]기타보험기관[1본부]</v>
      </c>
      <c r="X358" s="280" t="str">
        <f>작성용!O355</f>
        <v xml:space="preserve">박희만 </v>
      </c>
      <c r="Y358" s="280" t="str">
        <f>작성용!P355</f>
        <v xml:space="preserve">02-331-5462 </v>
      </c>
      <c r="Z358" s="280" t="str">
        <f>작성용!Q355</f>
        <v xml:space="preserve">parkheeman@dbins.co.kr </v>
      </c>
      <c r="AA358" s="278" t="str">
        <f>작성용!AJ355</f>
        <v>-</v>
      </c>
      <c r="AB358" s="278">
        <f>작성용!AB355</f>
        <v>8</v>
      </c>
    </row>
    <row r="359" spans="1:28" s="12" customFormat="1" ht="16.5" customHeight="1" x14ac:dyDescent="0.3">
      <c r="A359" s="54">
        <f>작성용!AL356</f>
        <v>355</v>
      </c>
      <c r="B359" s="292" t="str">
        <f>작성용!AI356</f>
        <v>최종결과송부 : 2024-10-04, 세부편입자산리스트 : 2024-10-17</v>
      </c>
      <c r="C359" s="278" t="str">
        <f>작성용!AK356</f>
        <v>개별종목</v>
      </c>
      <c r="D359" s="279">
        <f>작성용!T356</f>
        <v>45530</v>
      </c>
      <c r="E359" s="280" t="str">
        <f>작성용!B356</f>
        <v>DB손해보험(수익증권)</v>
      </c>
      <c r="F359" s="280" t="str">
        <f>작성용!C356</f>
        <v>재평가</v>
      </c>
      <c r="G359" s="280" t="str">
        <f>작성용!D356</f>
        <v>VIPHighQualityValue일반사모증권투자신탁C-S</v>
      </c>
      <c r="H359" s="281" t="str">
        <f>작성용!E356</f>
        <v>KBP2022120115</v>
      </c>
      <c r="I359" s="280" t="str">
        <f>작성용!F356</f>
        <v>B02</v>
      </c>
      <c r="J359" s="280">
        <f>작성용!G356</f>
        <v>0</v>
      </c>
      <c r="K359" s="280" t="str">
        <f>작성용!H356</f>
        <v>-</v>
      </c>
      <c r="L359" s="280" t="str">
        <f>작성용!N356</f>
        <v xml:space="preserve">분기 </v>
      </c>
      <c r="M359" s="279" t="str">
        <f>작성용!U356</f>
        <v>2024.09.30</v>
      </c>
      <c r="N359" s="279">
        <f>작성용!V356</f>
        <v>45555</v>
      </c>
      <c r="O359" s="284">
        <f>작성용!W356</f>
        <v>45582</v>
      </c>
      <c r="P359" s="279" t="str">
        <f>작성용!X356</f>
        <v>-</v>
      </c>
      <c r="Q359" s="280" t="str">
        <f>작성용!AD356</f>
        <v>대체평가3사업본부</v>
      </c>
      <c r="R359" s="282">
        <f>작성용!AE356</f>
        <v>0</v>
      </c>
      <c r="S359" s="280" t="str">
        <f>작성용!AF356</f>
        <v>대체평가3사업본부</v>
      </c>
      <c r="T359" s="283" t="str">
        <f>작성용!AG356</f>
        <v>서동현/조용원</v>
      </c>
      <c r="U359" s="283" t="str">
        <f>작성용!AH356</f>
        <v>서동현/조용원</v>
      </c>
      <c r="V359" s="278">
        <f>작성용!AA356</f>
        <v>202409</v>
      </c>
      <c r="W359" s="280" t="str">
        <f>작성용!AC356</f>
        <v>[T]기타보험기관[1본부]</v>
      </c>
      <c r="X359" s="280" t="str">
        <f>작성용!O356</f>
        <v xml:space="preserve">박희만 </v>
      </c>
      <c r="Y359" s="280" t="str">
        <f>작성용!P356</f>
        <v xml:space="preserve">02-331-5462 </v>
      </c>
      <c r="Z359" s="280" t="str">
        <f>작성용!Q356</f>
        <v xml:space="preserve">parkheeman@dbins.co.kr </v>
      </c>
      <c r="AA359" s="278" t="str">
        <f>작성용!AJ356</f>
        <v>-</v>
      </c>
      <c r="AB359" s="278">
        <f>작성용!AB356</f>
        <v>8</v>
      </c>
    </row>
    <row r="360" spans="1:28" s="12" customFormat="1" ht="16.5" customHeight="1" x14ac:dyDescent="0.3">
      <c r="A360" s="54">
        <f>작성용!AL357</f>
        <v>356</v>
      </c>
      <c r="B360" s="292" t="str">
        <f>작성용!AI357</f>
        <v>최종결과송부 : 2024-10-04, 세부편입자산리스트 : 2024-10-17</v>
      </c>
      <c r="C360" s="278" t="str">
        <f>작성용!AK357</f>
        <v>개별종목</v>
      </c>
      <c r="D360" s="279">
        <f>작성용!T357</f>
        <v>45530</v>
      </c>
      <c r="E360" s="280" t="str">
        <f>작성용!B357</f>
        <v>DB손해보험(수익증권)</v>
      </c>
      <c r="F360" s="280" t="str">
        <f>작성용!C357</f>
        <v>재평가</v>
      </c>
      <c r="G360" s="280" t="str">
        <f>작성용!D357</f>
        <v>다함께코리아한국투자민간투자풀일반사모증권투자신탁10호(주식-재간접형)</v>
      </c>
      <c r="H360" s="281" t="str">
        <f>작성용!E357</f>
        <v>KBP2022120116</v>
      </c>
      <c r="I360" s="280" t="str">
        <f>작성용!F357</f>
        <v>B02</v>
      </c>
      <c r="J360" s="280">
        <f>작성용!G357</f>
        <v>0</v>
      </c>
      <c r="K360" s="280" t="str">
        <f>작성용!H357</f>
        <v>-</v>
      </c>
      <c r="L360" s="280" t="str">
        <f>작성용!N357</f>
        <v xml:space="preserve">분기 </v>
      </c>
      <c r="M360" s="279" t="str">
        <f>작성용!U357</f>
        <v>2024.09.30</v>
      </c>
      <c r="N360" s="279">
        <f>작성용!V357</f>
        <v>45555</v>
      </c>
      <c r="O360" s="284">
        <f>작성용!W357</f>
        <v>45582</v>
      </c>
      <c r="P360" s="279" t="str">
        <f>작성용!X357</f>
        <v>-</v>
      </c>
      <c r="Q360" s="280" t="str">
        <f>작성용!AD357</f>
        <v>대체평가3사업본부</v>
      </c>
      <c r="R360" s="282">
        <f>작성용!AE357</f>
        <v>0</v>
      </c>
      <c r="S360" s="280" t="str">
        <f>작성용!AF357</f>
        <v>대체평가3사업본부</v>
      </c>
      <c r="T360" s="283" t="str">
        <f>작성용!AG357</f>
        <v>서동현/조용원</v>
      </c>
      <c r="U360" s="283" t="str">
        <f>작성용!AH357</f>
        <v>서동현/조용원</v>
      </c>
      <c r="V360" s="278">
        <f>작성용!AA357</f>
        <v>202409</v>
      </c>
      <c r="W360" s="280" t="str">
        <f>작성용!AC357</f>
        <v>[T]기타보험기관[1본부]</v>
      </c>
      <c r="X360" s="280" t="str">
        <f>작성용!O357</f>
        <v xml:space="preserve">박희만 </v>
      </c>
      <c r="Y360" s="280" t="str">
        <f>작성용!P357</f>
        <v xml:space="preserve">02-331-5462 </v>
      </c>
      <c r="Z360" s="280" t="str">
        <f>작성용!Q357</f>
        <v xml:space="preserve">parkheeman@dbins.co.kr </v>
      </c>
      <c r="AA360" s="278" t="str">
        <f>작성용!AJ357</f>
        <v>-</v>
      </c>
      <c r="AB360" s="278">
        <f>작성용!AB357</f>
        <v>8</v>
      </c>
    </row>
    <row r="361" spans="1:28" s="12" customFormat="1" ht="16.5" customHeight="1" x14ac:dyDescent="0.3">
      <c r="A361" s="54">
        <f>작성용!AL358</f>
        <v>357</v>
      </c>
      <c r="B361" s="292" t="str">
        <f>작성용!AI358</f>
        <v>최종결과송부 : 2024-10-04, 세부편입자산리스트 : 2024-10-17</v>
      </c>
      <c r="C361" s="278" t="str">
        <f>작성용!AK358</f>
        <v>개별종목</v>
      </c>
      <c r="D361" s="279">
        <f>작성용!T358</f>
        <v>45530</v>
      </c>
      <c r="E361" s="280" t="str">
        <f>작성용!B358</f>
        <v>DB손해보험(수익증권)</v>
      </c>
      <c r="F361" s="280" t="str">
        <f>작성용!C358</f>
        <v>재평가</v>
      </c>
      <c r="G361" s="280" t="str">
        <f>작성용!D358</f>
        <v>지브이에이코벤-i일반사모투자신탁(전문투자자)ClassCi</v>
      </c>
      <c r="H361" s="281" t="str">
        <f>작성용!E358</f>
        <v>KBP2022120118</v>
      </c>
      <c r="I361" s="280" t="str">
        <f>작성용!F358</f>
        <v>B02</v>
      </c>
      <c r="J361" s="280">
        <f>작성용!G358</f>
        <v>0</v>
      </c>
      <c r="K361" s="280" t="str">
        <f>작성용!H358</f>
        <v>-</v>
      </c>
      <c r="L361" s="280" t="str">
        <f>작성용!N358</f>
        <v xml:space="preserve">분기 </v>
      </c>
      <c r="M361" s="279" t="str">
        <f>작성용!U358</f>
        <v>2024.09.30</v>
      </c>
      <c r="N361" s="279">
        <f>작성용!V358</f>
        <v>45555</v>
      </c>
      <c r="O361" s="284">
        <f>작성용!W358</f>
        <v>45582</v>
      </c>
      <c r="P361" s="279" t="str">
        <f>작성용!X358</f>
        <v>-</v>
      </c>
      <c r="Q361" s="280" t="str">
        <f>작성용!AD358</f>
        <v>대체평가3사업본부</v>
      </c>
      <c r="R361" s="282">
        <f>작성용!AE358</f>
        <v>0</v>
      </c>
      <c r="S361" s="280" t="str">
        <f>작성용!AF358</f>
        <v>대체평가3사업본부</v>
      </c>
      <c r="T361" s="283" t="str">
        <f>작성용!AG358</f>
        <v>서동현/조용원</v>
      </c>
      <c r="U361" s="283" t="str">
        <f>작성용!AH358</f>
        <v>서동현/조용원</v>
      </c>
      <c r="V361" s="278">
        <f>작성용!AA358</f>
        <v>202409</v>
      </c>
      <c r="W361" s="280" t="str">
        <f>작성용!AC358</f>
        <v>[T]기타보험기관[1본부]</v>
      </c>
      <c r="X361" s="280" t="str">
        <f>작성용!O358</f>
        <v xml:space="preserve">박희만 </v>
      </c>
      <c r="Y361" s="280" t="str">
        <f>작성용!P358</f>
        <v xml:space="preserve">02-331-5462 </v>
      </c>
      <c r="Z361" s="280" t="str">
        <f>작성용!Q358</f>
        <v xml:space="preserve">parkheeman@dbins.co.kr </v>
      </c>
      <c r="AA361" s="278" t="str">
        <f>작성용!AJ358</f>
        <v>-</v>
      </c>
      <c r="AB361" s="278">
        <f>작성용!AB358</f>
        <v>8</v>
      </c>
    </row>
    <row r="362" spans="1:28" s="12" customFormat="1" ht="16.5" customHeight="1" x14ac:dyDescent="0.3">
      <c r="A362" s="54">
        <f>작성용!AL359</f>
        <v>358</v>
      </c>
      <c r="B362" s="292" t="str">
        <f>작성용!AI359</f>
        <v>최종결과송부 : 2024-10-04, 세부편입자산리스트 : 2024-10-17</v>
      </c>
      <c r="C362" s="278" t="str">
        <f>작성용!AK359</f>
        <v>개별종목</v>
      </c>
      <c r="D362" s="279">
        <f>작성용!T359</f>
        <v>45530</v>
      </c>
      <c r="E362" s="280" t="str">
        <f>작성용!B359</f>
        <v>DB손해보험(수익증권)</v>
      </c>
      <c r="F362" s="280" t="str">
        <f>작성용!C359</f>
        <v>재평가</v>
      </c>
      <c r="G362" s="280" t="str">
        <f>작성용!D359</f>
        <v>오라이언명품코스닥벤처일반사모투자신탁제65호</v>
      </c>
      <c r="H362" s="281" t="str">
        <f>작성용!E359</f>
        <v>KBP2022120119</v>
      </c>
      <c r="I362" s="280" t="str">
        <f>작성용!F359</f>
        <v>B02</v>
      </c>
      <c r="J362" s="280">
        <f>작성용!G359</f>
        <v>0</v>
      </c>
      <c r="K362" s="280" t="str">
        <f>작성용!H359</f>
        <v>-</v>
      </c>
      <c r="L362" s="280" t="str">
        <f>작성용!N359</f>
        <v xml:space="preserve">분기 </v>
      </c>
      <c r="M362" s="279" t="str">
        <f>작성용!U359</f>
        <v>2024.09.30</v>
      </c>
      <c r="N362" s="279">
        <f>작성용!V359</f>
        <v>45555</v>
      </c>
      <c r="O362" s="284">
        <f>작성용!W359</f>
        <v>45582</v>
      </c>
      <c r="P362" s="279" t="str">
        <f>작성용!X359</f>
        <v>-</v>
      </c>
      <c r="Q362" s="280" t="str">
        <f>작성용!AD359</f>
        <v>대체평가3사업본부</v>
      </c>
      <c r="R362" s="282">
        <f>작성용!AE359</f>
        <v>0</v>
      </c>
      <c r="S362" s="280" t="str">
        <f>작성용!AF359</f>
        <v>대체평가3사업본부</v>
      </c>
      <c r="T362" s="283" t="str">
        <f>작성용!AG359</f>
        <v>서동현/조용원</v>
      </c>
      <c r="U362" s="283" t="str">
        <f>작성용!AH359</f>
        <v>서동현/조용원</v>
      </c>
      <c r="V362" s="278">
        <f>작성용!AA359</f>
        <v>202409</v>
      </c>
      <c r="W362" s="280" t="str">
        <f>작성용!AC359</f>
        <v>[T]기타보험기관[1본부]</v>
      </c>
      <c r="X362" s="280" t="str">
        <f>작성용!O359</f>
        <v xml:space="preserve">박희만 </v>
      </c>
      <c r="Y362" s="280" t="str">
        <f>작성용!P359</f>
        <v xml:space="preserve">02-331-5462 </v>
      </c>
      <c r="Z362" s="280" t="str">
        <f>작성용!Q359</f>
        <v xml:space="preserve">parkheeman@dbins.co.kr </v>
      </c>
      <c r="AA362" s="278" t="str">
        <f>작성용!AJ359</f>
        <v>-</v>
      </c>
      <c r="AB362" s="278">
        <f>작성용!AB359</f>
        <v>8</v>
      </c>
    </row>
    <row r="363" spans="1:28" s="12" customFormat="1" ht="16.5" customHeight="1" x14ac:dyDescent="0.3">
      <c r="A363" s="54">
        <f>작성용!AL360</f>
        <v>359</v>
      </c>
      <c r="B363" s="292" t="str">
        <f>작성용!AI360</f>
        <v>최종결과송부 : 2024-10-04, 세부편입자산리스트 : 2024-10-17</v>
      </c>
      <c r="C363" s="278" t="str">
        <f>작성용!AK360</f>
        <v>개별종목</v>
      </c>
      <c r="D363" s="279">
        <f>작성용!T360</f>
        <v>45530</v>
      </c>
      <c r="E363" s="280" t="str">
        <f>작성용!B360</f>
        <v>DB손해보험(수익증권)</v>
      </c>
      <c r="F363" s="280" t="str">
        <f>작성용!C360</f>
        <v>재평가</v>
      </c>
      <c r="G363" s="280" t="str">
        <f>작성용!D360</f>
        <v>안다H메자닌전문투자형사모투자신탁제11호C-I클래스</v>
      </c>
      <c r="H363" s="281" t="str">
        <f>작성용!E360</f>
        <v>KBP2022120120</v>
      </c>
      <c r="I363" s="280" t="str">
        <f>작성용!F360</f>
        <v>B02</v>
      </c>
      <c r="J363" s="280">
        <f>작성용!G360</f>
        <v>0</v>
      </c>
      <c r="K363" s="280" t="str">
        <f>작성용!H360</f>
        <v>-</v>
      </c>
      <c r="L363" s="280" t="str">
        <f>작성용!N360</f>
        <v xml:space="preserve">분기 </v>
      </c>
      <c r="M363" s="279" t="str">
        <f>작성용!U360</f>
        <v>2024.09.30</v>
      </c>
      <c r="N363" s="279">
        <f>작성용!V360</f>
        <v>45555</v>
      </c>
      <c r="O363" s="284">
        <f>작성용!W360</f>
        <v>45582</v>
      </c>
      <c r="P363" s="279" t="str">
        <f>작성용!X360</f>
        <v>-</v>
      </c>
      <c r="Q363" s="280" t="str">
        <f>작성용!AD360</f>
        <v>대체평가3사업본부</v>
      </c>
      <c r="R363" s="282">
        <f>작성용!AE360</f>
        <v>0</v>
      </c>
      <c r="S363" s="280" t="str">
        <f>작성용!AF360</f>
        <v>대체평가3사업본부</v>
      </c>
      <c r="T363" s="283" t="str">
        <f>작성용!AG360</f>
        <v>서동현/조용원</v>
      </c>
      <c r="U363" s="283" t="str">
        <f>작성용!AH360</f>
        <v>서동현/조용원</v>
      </c>
      <c r="V363" s="278">
        <f>작성용!AA360</f>
        <v>202409</v>
      </c>
      <c r="W363" s="280" t="str">
        <f>작성용!AC360</f>
        <v>[T]기타보험기관[1본부]</v>
      </c>
      <c r="X363" s="280" t="str">
        <f>작성용!O360</f>
        <v xml:space="preserve">박희만 </v>
      </c>
      <c r="Y363" s="280" t="str">
        <f>작성용!P360</f>
        <v xml:space="preserve">02-331-5462 </v>
      </c>
      <c r="Z363" s="280" t="str">
        <f>작성용!Q360</f>
        <v xml:space="preserve">parkheeman@dbins.co.kr </v>
      </c>
      <c r="AA363" s="278" t="str">
        <f>작성용!AJ360</f>
        <v>-</v>
      </c>
      <c r="AB363" s="278">
        <f>작성용!AB360</f>
        <v>8</v>
      </c>
    </row>
    <row r="364" spans="1:28" s="12" customFormat="1" ht="16.5" customHeight="1" x14ac:dyDescent="0.3">
      <c r="A364" s="54">
        <f>작성용!AL361</f>
        <v>360</v>
      </c>
      <c r="B364" s="292" t="str">
        <f>작성용!AI361</f>
        <v>최종결과송부 : 2024-10-04, 세부편입자산리스트 : 2024-10-17</v>
      </c>
      <c r="C364" s="278" t="str">
        <f>작성용!AK361</f>
        <v>개별종목</v>
      </c>
      <c r="D364" s="279">
        <f>작성용!T361</f>
        <v>45530</v>
      </c>
      <c r="E364" s="280" t="str">
        <f>작성용!B361</f>
        <v>DB손해보험(수익증권)</v>
      </c>
      <c r="F364" s="280" t="str">
        <f>작성용!C361</f>
        <v>재평가</v>
      </c>
      <c r="G364" s="280" t="str">
        <f>작성용!D361</f>
        <v>DB메자닌Thebanks1일반사모투자신탁제1호</v>
      </c>
      <c r="H364" s="281" t="str">
        <f>작성용!E361</f>
        <v>KBP2022120121</v>
      </c>
      <c r="I364" s="280" t="str">
        <f>작성용!F361</f>
        <v>B02</v>
      </c>
      <c r="J364" s="280">
        <f>작성용!G361</f>
        <v>0</v>
      </c>
      <c r="K364" s="280" t="str">
        <f>작성용!H361</f>
        <v>-</v>
      </c>
      <c r="L364" s="280" t="str">
        <f>작성용!N361</f>
        <v xml:space="preserve">분기 </v>
      </c>
      <c r="M364" s="279" t="str">
        <f>작성용!U361</f>
        <v>2024.09.30</v>
      </c>
      <c r="N364" s="279">
        <f>작성용!V361</f>
        <v>45555</v>
      </c>
      <c r="O364" s="284">
        <f>작성용!W361</f>
        <v>45582</v>
      </c>
      <c r="P364" s="279" t="str">
        <f>작성용!X361</f>
        <v>-</v>
      </c>
      <c r="Q364" s="280" t="str">
        <f>작성용!AD361</f>
        <v>대체평가3사업본부</v>
      </c>
      <c r="R364" s="282">
        <f>작성용!AE361</f>
        <v>0</v>
      </c>
      <c r="S364" s="280" t="str">
        <f>작성용!AF361</f>
        <v>대체평가3사업본부</v>
      </c>
      <c r="T364" s="283" t="str">
        <f>작성용!AG361</f>
        <v>서동현/조용원</v>
      </c>
      <c r="U364" s="283" t="str">
        <f>작성용!AH361</f>
        <v>서동현/조용원</v>
      </c>
      <c r="V364" s="278">
        <f>작성용!AA361</f>
        <v>202409</v>
      </c>
      <c r="W364" s="280" t="str">
        <f>작성용!AC361</f>
        <v>[T]기타보험기관[1본부]</v>
      </c>
      <c r="X364" s="280" t="str">
        <f>작성용!O361</f>
        <v xml:space="preserve">박희만 </v>
      </c>
      <c r="Y364" s="280" t="str">
        <f>작성용!P361</f>
        <v xml:space="preserve">02-331-5462 </v>
      </c>
      <c r="Z364" s="280" t="str">
        <f>작성용!Q361</f>
        <v xml:space="preserve">parkheeman@dbins.co.kr </v>
      </c>
      <c r="AA364" s="278" t="str">
        <f>작성용!AJ361</f>
        <v>-</v>
      </c>
      <c r="AB364" s="278">
        <f>작성용!AB361</f>
        <v>8</v>
      </c>
    </row>
    <row r="365" spans="1:28" s="12" customFormat="1" ht="16.5" customHeight="1" x14ac:dyDescent="0.3">
      <c r="A365" s="54">
        <f>작성용!AL362</f>
        <v>361</v>
      </c>
      <c r="B365" s="292" t="str">
        <f>작성용!AI362</f>
        <v>최종결과송부 : 2024-10-04, 세부편입자산리스트 : 2024-10-17</v>
      </c>
      <c r="C365" s="278" t="str">
        <f>작성용!AK362</f>
        <v>개별종목</v>
      </c>
      <c r="D365" s="279">
        <f>작성용!T362</f>
        <v>45530</v>
      </c>
      <c r="E365" s="280" t="str">
        <f>작성용!B362</f>
        <v>DB손해보험(수익증권)</v>
      </c>
      <c r="F365" s="280" t="str">
        <f>작성용!C362</f>
        <v>재평가</v>
      </c>
      <c r="G365" s="280" t="str">
        <f>작성용!D362</f>
        <v>디에스Secondary코스닥벤처일반사모투자신탁1호C-I</v>
      </c>
      <c r="H365" s="281" t="str">
        <f>작성용!E362</f>
        <v>KBP2022120122</v>
      </c>
      <c r="I365" s="280" t="str">
        <f>작성용!F362</f>
        <v>B02</v>
      </c>
      <c r="J365" s="280">
        <f>작성용!G362</f>
        <v>0</v>
      </c>
      <c r="K365" s="280" t="str">
        <f>작성용!H362</f>
        <v>-</v>
      </c>
      <c r="L365" s="280" t="str">
        <f>작성용!N362</f>
        <v xml:space="preserve">분기 </v>
      </c>
      <c r="M365" s="279" t="str">
        <f>작성용!U362</f>
        <v>2024.09.30</v>
      </c>
      <c r="N365" s="279">
        <f>작성용!V362</f>
        <v>45555</v>
      </c>
      <c r="O365" s="284">
        <f>작성용!W362</f>
        <v>45582</v>
      </c>
      <c r="P365" s="279" t="str">
        <f>작성용!X362</f>
        <v>-</v>
      </c>
      <c r="Q365" s="280" t="str">
        <f>작성용!AD362</f>
        <v>대체평가3사업본부</v>
      </c>
      <c r="R365" s="282">
        <f>작성용!AE362</f>
        <v>0</v>
      </c>
      <c r="S365" s="280" t="str">
        <f>작성용!AF362</f>
        <v>대체평가3사업본부</v>
      </c>
      <c r="T365" s="283" t="str">
        <f>작성용!AG362</f>
        <v>서동현/조용원</v>
      </c>
      <c r="U365" s="283" t="str">
        <f>작성용!AH362</f>
        <v>서동현/조용원</v>
      </c>
      <c r="V365" s="278">
        <f>작성용!AA362</f>
        <v>202409</v>
      </c>
      <c r="W365" s="280" t="str">
        <f>작성용!AC362</f>
        <v>[T]기타보험기관[1본부]</v>
      </c>
      <c r="X365" s="280" t="str">
        <f>작성용!O362</f>
        <v xml:space="preserve">박희만 </v>
      </c>
      <c r="Y365" s="280" t="str">
        <f>작성용!P362</f>
        <v xml:space="preserve">02-331-5462 </v>
      </c>
      <c r="Z365" s="280" t="str">
        <f>작성용!Q362</f>
        <v xml:space="preserve">parkheeman@dbins.co.kr </v>
      </c>
      <c r="AA365" s="278" t="str">
        <f>작성용!AJ362</f>
        <v>-</v>
      </c>
      <c r="AB365" s="278">
        <f>작성용!AB362</f>
        <v>8</v>
      </c>
    </row>
    <row r="366" spans="1:28" s="12" customFormat="1" ht="16.5" customHeight="1" x14ac:dyDescent="0.3">
      <c r="A366" s="54">
        <f>작성용!AL363</f>
        <v>362</v>
      </c>
      <c r="B366" s="292" t="str">
        <f>작성용!AI363</f>
        <v>최종결과송부 : 2024-10-04, 세부편입자산리스트 : 2024-10-17</v>
      </c>
      <c r="C366" s="278" t="str">
        <f>작성용!AK363</f>
        <v>개별종목</v>
      </c>
      <c r="D366" s="279">
        <f>작성용!T363</f>
        <v>45530</v>
      </c>
      <c r="E366" s="280" t="str">
        <f>작성용!B363</f>
        <v>DB손해보험(수익증권)</v>
      </c>
      <c r="F366" s="280" t="str">
        <f>작성용!C363</f>
        <v>재평가</v>
      </c>
      <c r="G366" s="280" t="str">
        <f>작성용!D363</f>
        <v>AthyriumOpportunitiesFundⅡ</v>
      </c>
      <c r="H366" s="281" t="str">
        <f>작성용!E363</f>
        <v>KBP2022120190</v>
      </c>
      <c r="I366" s="280" t="str">
        <f>작성용!F363</f>
        <v>B02</v>
      </c>
      <c r="J366" s="280">
        <f>작성용!G363</f>
        <v>0</v>
      </c>
      <c r="K366" s="280" t="str">
        <f>작성용!H363</f>
        <v>-</v>
      </c>
      <c r="L366" s="280" t="str">
        <f>작성용!N363</f>
        <v xml:space="preserve">분기 </v>
      </c>
      <c r="M366" s="279" t="str">
        <f>작성용!U363</f>
        <v>2024.09.30</v>
      </c>
      <c r="N366" s="279">
        <f>작성용!V363</f>
        <v>45555</v>
      </c>
      <c r="O366" s="284">
        <f>작성용!W363</f>
        <v>45582</v>
      </c>
      <c r="P366" s="279" t="str">
        <f>작성용!X363</f>
        <v>-</v>
      </c>
      <c r="Q366" s="280" t="str">
        <f>작성용!AD363</f>
        <v>대체평가3사업본부</v>
      </c>
      <c r="R366" s="282">
        <f>작성용!AE363</f>
        <v>0</v>
      </c>
      <c r="S366" s="280" t="str">
        <f>작성용!AF363</f>
        <v>대체평가3사업본부</v>
      </c>
      <c r="T366" s="283" t="str">
        <f>작성용!AG363</f>
        <v>서동현/조용원</v>
      </c>
      <c r="U366" s="283" t="str">
        <f>작성용!AH363</f>
        <v>서동현/조용원</v>
      </c>
      <c r="V366" s="278">
        <f>작성용!AA363</f>
        <v>202409</v>
      </c>
      <c r="W366" s="280" t="str">
        <f>작성용!AC363</f>
        <v>[T]기타보험기관[1본부]</v>
      </c>
      <c r="X366" s="280" t="str">
        <f>작성용!O363</f>
        <v xml:space="preserve">박희만 </v>
      </c>
      <c r="Y366" s="280" t="str">
        <f>작성용!P363</f>
        <v xml:space="preserve">02-331-5462 </v>
      </c>
      <c r="Z366" s="280" t="str">
        <f>작성용!Q363</f>
        <v xml:space="preserve">parkheeman@dbins.co.kr </v>
      </c>
      <c r="AA366" s="278" t="str">
        <f>작성용!AJ363</f>
        <v>-</v>
      </c>
      <c r="AB366" s="278">
        <f>작성용!AB363</f>
        <v>8</v>
      </c>
    </row>
    <row r="367" spans="1:28" s="12" customFormat="1" ht="16.5" customHeight="1" x14ac:dyDescent="0.3">
      <c r="A367" s="54">
        <f>작성용!AL364</f>
        <v>363</v>
      </c>
      <c r="B367" s="292" t="str">
        <f>작성용!AI364</f>
        <v>최종결과송부 : 2024-10-04, 세부편입자산리스트 : 2024-10-17</v>
      </c>
      <c r="C367" s="278" t="str">
        <f>작성용!AK364</f>
        <v>개별종목</v>
      </c>
      <c r="D367" s="279">
        <f>작성용!T364</f>
        <v>45530</v>
      </c>
      <c r="E367" s="280" t="str">
        <f>작성용!B364</f>
        <v>DB손해보험(수익증권)</v>
      </c>
      <c r="F367" s="280" t="str">
        <f>작성용!C364</f>
        <v>재평가</v>
      </c>
      <c r="G367" s="280" t="str">
        <f>작성용!D364</f>
        <v>Oaktree Opportunities Fund Xb</v>
      </c>
      <c r="H367" s="281" t="str">
        <f>작성용!E364</f>
        <v>KBP2020110012</v>
      </c>
      <c r="I367" s="280" t="str">
        <f>작성용!F364</f>
        <v>B02</v>
      </c>
      <c r="J367" s="280">
        <f>작성용!G364</f>
        <v>99</v>
      </c>
      <c r="K367" s="280" t="str">
        <f>작성용!H364</f>
        <v>-</v>
      </c>
      <c r="L367" s="280" t="str">
        <f>작성용!N364</f>
        <v xml:space="preserve">분기 </v>
      </c>
      <c r="M367" s="279" t="str">
        <f>작성용!U364</f>
        <v>2024.09.30</v>
      </c>
      <c r="N367" s="279">
        <f>작성용!V364</f>
        <v>45555</v>
      </c>
      <c r="O367" s="284">
        <f>작성용!W364</f>
        <v>45582</v>
      </c>
      <c r="P367" s="279" t="str">
        <f>작성용!X364</f>
        <v>-</v>
      </c>
      <c r="Q367" s="280" t="str">
        <f>작성용!AD364</f>
        <v>대체평가3사업본부</v>
      </c>
      <c r="R367" s="282">
        <f>작성용!AE364</f>
        <v>0</v>
      </c>
      <c r="S367" s="280" t="str">
        <f>작성용!AF364</f>
        <v>대체평가3사업본부</v>
      </c>
      <c r="T367" s="283" t="str">
        <f>작성용!AG364</f>
        <v>서동현/조용원</v>
      </c>
      <c r="U367" s="283" t="str">
        <f>작성용!AH364</f>
        <v>서동현/조용원</v>
      </c>
      <c r="V367" s="278">
        <f>작성용!AA364</f>
        <v>202409</v>
      </c>
      <c r="W367" s="280" t="str">
        <f>작성용!AC364</f>
        <v>[T]기타보험기관[1본부]</v>
      </c>
      <c r="X367" s="280" t="str">
        <f>작성용!O364</f>
        <v xml:space="preserve">박희만 </v>
      </c>
      <c r="Y367" s="280" t="str">
        <f>작성용!P364</f>
        <v xml:space="preserve">02-331-5462 </v>
      </c>
      <c r="Z367" s="280" t="str">
        <f>작성용!Q364</f>
        <v xml:space="preserve">parkheeman@dbins.co.kr </v>
      </c>
      <c r="AA367" s="278" t="str">
        <f>작성용!AJ364</f>
        <v>-</v>
      </c>
      <c r="AB367" s="278">
        <f>작성용!AB364</f>
        <v>8</v>
      </c>
    </row>
    <row r="368" spans="1:28" s="12" customFormat="1" ht="16.5" customHeight="1" x14ac:dyDescent="0.3">
      <c r="A368" s="54">
        <f>작성용!AL365</f>
        <v>364</v>
      </c>
      <c r="B368" s="292" t="str">
        <f>작성용!AI365</f>
        <v>최종결과송부 : 2024-10-04, 세부편입자산리스트 : 2024-10-17</v>
      </c>
      <c r="C368" s="278" t="str">
        <f>작성용!AK365</f>
        <v>개별종목</v>
      </c>
      <c r="D368" s="279">
        <f>작성용!T365</f>
        <v>45530</v>
      </c>
      <c r="E368" s="280" t="str">
        <f>작성용!B365</f>
        <v>DB손해보험(수익증권)</v>
      </c>
      <c r="F368" s="280" t="str">
        <f>작성용!C365</f>
        <v>재평가</v>
      </c>
      <c r="G368" s="280" t="str">
        <f>작성용!D365</f>
        <v>ApolloEPFFundIII</v>
      </c>
      <c r="H368" s="281" t="str">
        <f>작성용!E365</f>
        <v>KBP2022120191</v>
      </c>
      <c r="I368" s="280" t="str">
        <f>작성용!F365</f>
        <v>B02</v>
      </c>
      <c r="J368" s="280">
        <f>작성용!G365</f>
        <v>0</v>
      </c>
      <c r="K368" s="280" t="str">
        <f>작성용!H365</f>
        <v>-</v>
      </c>
      <c r="L368" s="280" t="str">
        <f>작성용!N365</f>
        <v xml:space="preserve">분기 </v>
      </c>
      <c r="M368" s="279" t="str">
        <f>작성용!U365</f>
        <v>2024.09.30</v>
      </c>
      <c r="N368" s="279">
        <f>작성용!V365</f>
        <v>45555</v>
      </c>
      <c r="O368" s="284">
        <f>작성용!W365</f>
        <v>45582</v>
      </c>
      <c r="P368" s="279" t="str">
        <f>작성용!X365</f>
        <v>-</v>
      </c>
      <c r="Q368" s="280" t="str">
        <f>작성용!AD365</f>
        <v>대체평가3사업본부</v>
      </c>
      <c r="R368" s="282">
        <f>작성용!AE365</f>
        <v>0</v>
      </c>
      <c r="S368" s="280" t="str">
        <f>작성용!AF365</f>
        <v>대체평가3사업본부</v>
      </c>
      <c r="T368" s="283" t="str">
        <f>작성용!AG365</f>
        <v>서동현/조용원</v>
      </c>
      <c r="U368" s="283" t="str">
        <f>작성용!AH365</f>
        <v>서동현/조용원</v>
      </c>
      <c r="V368" s="278">
        <f>작성용!AA365</f>
        <v>202409</v>
      </c>
      <c r="W368" s="280" t="str">
        <f>작성용!AC365</f>
        <v>[T]기타보험기관[1본부]</v>
      </c>
      <c r="X368" s="280" t="str">
        <f>작성용!O365</f>
        <v xml:space="preserve">박희만 </v>
      </c>
      <c r="Y368" s="280" t="str">
        <f>작성용!P365</f>
        <v xml:space="preserve">02-331-5462 </v>
      </c>
      <c r="Z368" s="280" t="str">
        <f>작성용!Q365</f>
        <v xml:space="preserve">parkheeman@dbins.co.kr </v>
      </c>
      <c r="AA368" s="278" t="str">
        <f>작성용!AJ365</f>
        <v>-</v>
      </c>
      <c r="AB368" s="278">
        <f>작성용!AB365</f>
        <v>8</v>
      </c>
    </row>
    <row r="369" spans="1:28" s="12" customFormat="1" ht="16.5" customHeight="1" x14ac:dyDescent="0.3">
      <c r="A369" s="54">
        <f>작성용!AL366</f>
        <v>365</v>
      </c>
      <c r="B369" s="292" t="str">
        <f>작성용!AI366</f>
        <v>최종결과송부 : 2024-10-04, 세부편입자산리스트 : 2024-10-17</v>
      </c>
      <c r="C369" s="278" t="str">
        <f>작성용!AK366</f>
        <v>개별종목</v>
      </c>
      <c r="D369" s="279">
        <f>작성용!T366</f>
        <v>45530</v>
      </c>
      <c r="E369" s="280" t="str">
        <f>작성용!B366</f>
        <v>DB손해보험(수익증권)</v>
      </c>
      <c r="F369" s="280" t="str">
        <f>작성용!C366</f>
        <v>재평가</v>
      </c>
      <c r="G369" s="280" t="str">
        <f>작성용!D366</f>
        <v>ARESCAPITALEUROPEIII(E)FEEDER,L.P.</v>
      </c>
      <c r="H369" s="281" t="str">
        <f>작성용!E366</f>
        <v>KBP2016060412</v>
      </c>
      <c r="I369" s="280" t="str">
        <f>작성용!F366</f>
        <v>B02</v>
      </c>
      <c r="J369" s="280">
        <f>작성용!G366</f>
        <v>0</v>
      </c>
      <c r="K369" s="280" t="str">
        <f>작성용!H366</f>
        <v>-</v>
      </c>
      <c r="L369" s="280" t="str">
        <f>작성용!N366</f>
        <v xml:space="preserve">분기 </v>
      </c>
      <c r="M369" s="279" t="str">
        <f>작성용!U366</f>
        <v>2024.09.30</v>
      </c>
      <c r="N369" s="279">
        <f>작성용!V366</f>
        <v>45555</v>
      </c>
      <c r="O369" s="284">
        <f>작성용!W366</f>
        <v>45582</v>
      </c>
      <c r="P369" s="279" t="str">
        <f>작성용!X366</f>
        <v>-</v>
      </c>
      <c r="Q369" s="280" t="str">
        <f>작성용!AD366</f>
        <v>대체평가3사업본부</v>
      </c>
      <c r="R369" s="282">
        <f>작성용!AE366</f>
        <v>0</v>
      </c>
      <c r="S369" s="280" t="str">
        <f>작성용!AF366</f>
        <v>대체평가3사업본부</v>
      </c>
      <c r="T369" s="283" t="str">
        <f>작성용!AG366</f>
        <v>서동현/조용원</v>
      </c>
      <c r="U369" s="283" t="str">
        <f>작성용!AH366</f>
        <v>서동현/조용원</v>
      </c>
      <c r="V369" s="278">
        <f>작성용!AA366</f>
        <v>202409</v>
      </c>
      <c r="W369" s="280" t="str">
        <f>작성용!AC366</f>
        <v>[T]기타보험기관[1본부]</v>
      </c>
      <c r="X369" s="280" t="str">
        <f>작성용!O366</f>
        <v xml:space="preserve">박희만 </v>
      </c>
      <c r="Y369" s="280" t="str">
        <f>작성용!P366</f>
        <v xml:space="preserve">02-331-5462 </v>
      </c>
      <c r="Z369" s="280" t="str">
        <f>작성용!Q366</f>
        <v xml:space="preserve">parkheeman@dbins.co.kr </v>
      </c>
      <c r="AA369" s="278" t="str">
        <f>작성용!AJ366</f>
        <v>-</v>
      </c>
      <c r="AB369" s="278">
        <f>작성용!AB366</f>
        <v>8</v>
      </c>
    </row>
    <row r="370" spans="1:28" s="12" customFormat="1" ht="16.5" customHeight="1" x14ac:dyDescent="0.3">
      <c r="A370" s="54">
        <f>작성용!AL367</f>
        <v>366</v>
      </c>
      <c r="B370" s="292" t="str">
        <f>작성용!AI367</f>
        <v>최종결과송부 : 2024-10-04, 세부편입자산리스트 : 2024-10-17</v>
      </c>
      <c r="C370" s="278" t="str">
        <f>작성용!AK367</f>
        <v>개별종목</v>
      </c>
      <c r="D370" s="279">
        <f>작성용!T367</f>
        <v>45530</v>
      </c>
      <c r="E370" s="280" t="str">
        <f>작성용!B367</f>
        <v>DB손해보험(수익증권)</v>
      </c>
      <c r="F370" s="280" t="str">
        <f>작성용!C367</f>
        <v>재평가</v>
      </c>
      <c r="G370" s="280" t="str">
        <f>작성용!D367</f>
        <v>현대인베스트먼트선순위대출3호</v>
      </c>
      <c r="H370" s="281" t="str">
        <f>작성용!E367</f>
        <v>KBP2022090053</v>
      </c>
      <c r="I370" s="280" t="str">
        <f>작성용!F367</f>
        <v>B02</v>
      </c>
      <c r="J370" s="280">
        <f>작성용!G367</f>
        <v>0</v>
      </c>
      <c r="K370" s="280" t="str">
        <f>작성용!H367</f>
        <v>-</v>
      </c>
      <c r="L370" s="280" t="str">
        <f>작성용!N367</f>
        <v xml:space="preserve">분기 </v>
      </c>
      <c r="M370" s="279" t="str">
        <f>작성용!U367</f>
        <v>2024.09.30</v>
      </c>
      <c r="N370" s="279">
        <f>작성용!V367</f>
        <v>45555</v>
      </c>
      <c r="O370" s="284">
        <f>작성용!W367</f>
        <v>45582</v>
      </c>
      <c r="P370" s="279" t="str">
        <f>작성용!X367</f>
        <v>-</v>
      </c>
      <c r="Q370" s="280" t="str">
        <f>작성용!AD367</f>
        <v>대체평가3사업본부</v>
      </c>
      <c r="R370" s="282">
        <f>작성용!AE367</f>
        <v>0</v>
      </c>
      <c r="S370" s="280" t="str">
        <f>작성용!AF367</f>
        <v>대체평가3사업본부</v>
      </c>
      <c r="T370" s="283" t="str">
        <f>작성용!AG367</f>
        <v>서동현/조용원</v>
      </c>
      <c r="U370" s="283" t="str">
        <f>작성용!AH367</f>
        <v>서동현/조용원</v>
      </c>
      <c r="V370" s="278">
        <f>작성용!AA367</f>
        <v>202409</v>
      </c>
      <c r="W370" s="280" t="str">
        <f>작성용!AC367</f>
        <v>[T]기타보험기관[1본부]</v>
      </c>
      <c r="X370" s="280" t="str">
        <f>작성용!O367</f>
        <v xml:space="preserve">박희만 </v>
      </c>
      <c r="Y370" s="280" t="str">
        <f>작성용!P367</f>
        <v xml:space="preserve">02-331-5462 </v>
      </c>
      <c r="Z370" s="280" t="str">
        <f>작성용!Q367</f>
        <v xml:space="preserve">parkheeman@dbins.co.kr </v>
      </c>
      <c r="AA370" s="278" t="str">
        <f>작성용!AJ367</f>
        <v>-</v>
      </c>
      <c r="AB370" s="278">
        <f>작성용!AB367</f>
        <v>8</v>
      </c>
    </row>
    <row r="371" spans="1:28" s="12" customFormat="1" ht="16.5" customHeight="1" x14ac:dyDescent="0.3">
      <c r="A371" s="54">
        <f>작성용!AL368</f>
        <v>367</v>
      </c>
      <c r="B371" s="292" t="str">
        <f>작성용!AI368</f>
        <v>최종결과송부 : 2024-10-04, 세부편입자산리스트 : 2024-10-17</v>
      </c>
      <c r="C371" s="278" t="str">
        <f>작성용!AK368</f>
        <v>개별종목</v>
      </c>
      <c r="D371" s="279">
        <f>작성용!T368</f>
        <v>45530</v>
      </c>
      <c r="E371" s="280" t="str">
        <f>작성용!B368</f>
        <v>DB손해보험(수익증권)</v>
      </c>
      <c r="F371" s="280" t="str">
        <f>작성용!C368</f>
        <v>재평가</v>
      </c>
      <c r="G371" s="280" t="str">
        <f>작성용!D368</f>
        <v>NH-AMUNDI선순위론일반사모투자신탁5호</v>
      </c>
      <c r="H371" s="281" t="str">
        <f>작성용!E368</f>
        <v>KBP2022120053</v>
      </c>
      <c r="I371" s="280" t="str">
        <f>작성용!F368</f>
        <v>B02</v>
      </c>
      <c r="J371" s="280">
        <f>작성용!G368</f>
        <v>0</v>
      </c>
      <c r="K371" s="280" t="str">
        <f>작성용!H368</f>
        <v>-</v>
      </c>
      <c r="L371" s="280" t="str">
        <f>작성용!N368</f>
        <v xml:space="preserve">분기 </v>
      </c>
      <c r="M371" s="279" t="str">
        <f>작성용!U368</f>
        <v>2024.09.30</v>
      </c>
      <c r="N371" s="279">
        <f>작성용!V368</f>
        <v>45555</v>
      </c>
      <c r="O371" s="284">
        <f>작성용!W368</f>
        <v>45582</v>
      </c>
      <c r="P371" s="279" t="str">
        <f>작성용!X368</f>
        <v>-</v>
      </c>
      <c r="Q371" s="280" t="str">
        <f>작성용!AD368</f>
        <v>대체평가3사업본부</v>
      </c>
      <c r="R371" s="282">
        <f>작성용!AE368</f>
        <v>0</v>
      </c>
      <c r="S371" s="280" t="str">
        <f>작성용!AF368</f>
        <v>대체평가3사업본부</v>
      </c>
      <c r="T371" s="283" t="str">
        <f>작성용!AG368</f>
        <v>서동현/조용원</v>
      </c>
      <c r="U371" s="283" t="str">
        <f>작성용!AH368</f>
        <v>서동현/조용원</v>
      </c>
      <c r="V371" s="278">
        <f>작성용!AA368</f>
        <v>202409</v>
      </c>
      <c r="W371" s="280" t="str">
        <f>작성용!AC368</f>
        <v>[T]기타보험기관[1본부]</v>
      </c>
      <c r="X371" s="280" t="str">
        <f>작성용!O368</f>
        <v xml:space="preserve">박희만 </v>
      </c>
      <c r="Y371" s="280" t="str">
        <f>작성용!P368</f>
        <v xml:space="preserve">02-331-5462 </v>
      </c>
      <c r="Z371" s="280" t="str">
        <f>작성용!Q368</f>
        <v xml:space="preserve">parkheeman@dbins.co.kr </v>
      </c>
      <c r="AA371" s="278" t="str">
        <f>작성용!AJ368</f>
        <v>-</v>
      </c>
      <c r="AB371" s="278">
        <f>작성용!AB368</f>
        <v>8</v>
      </c>
    </row>
    <row r="372" spans="1:28" s="12" customFormat="1" ht="16.5" customHeight="1" x14ac:dyDescent="0.3">
      <c r="A372" s="54">
        <f>작성용!AL369</f>
        <v>368</v>
      </c>
      <c r="B372" s="292" t="str">
        <f>작성용!AI369</f>
        <v>최종결과송부 : 2024-10-04, 세부편입자산리스트 : 2024-10-17</v>
      </c>
      <c r="C372" s="278" t="str">
        <f>작성용!AK369</f>
        <v>개별종목</v>
      </c>
      <c r="D372" s="279">
        <f>작성용!T369</f>
        <v>45530</v>
      </c>
      <c r="E372" s="280" t="str">
        <f>작성용!B369</f>
        <v>DB손해보험(수익증권)</v>
      </c>
      <c r="F372" s="280" t="str">
        <f>작성용!C369</f>
        <v>재평가</v>
      </c>
      <c r="G372" s="280" t="str">
        <f>작성용!D369</f>
        <v>하나대체투자AresSME일반사모투자신탁(재간접)</v>
      </c>
      <c r="H372" s="281" t="str">
        <f>작성용!E369</f>
        <v>KBP2023030016</v>
      </c>
      <c r="I372" s="280" t="str">
        <f>작성용!F369</f>
        <v>B02</v>
      </c>
      <c r="J372" s="280">
        <f>작성용!G369</f>
        <v>0</v>
      </c>
      <c r="K372" s="280" t="str">
        <f>작성용!H369</f>
        <v>-</v>
      </c>
      <c r="L372" s="280" t="str">
        <f>작성용!N369</f>
        <v xml:space="preserve">분기 </v>
      </c>
      <c r="M372" s="279" t="str">
        <f>작성용!U369</f>
        <v>2024.09.30</v>
      </c>
      <c r="N372" s="279">
        <f>작성용!V369</f>
        <v>45555</v>
      </c>
      <c r="O372" s="284">
        <f>작성용!W369</f>
        <v>45582</v>
      </c>
      <c r="P372" s="279" t="str">
        <f>작성용!X369</f>
        <v>-</v>
      </c>
      <c r="Q372" s="280" t="str">
        <f>작성용!AD369</f>
        <v>대체평가3사업본부</v>
      </c>
      <c r="R372" s="282">
        <f>작성용!AE369</f>
        <v>0</v>
      </c>
      <c r="S372" s="280" t="str">
        <f>작성용!AF369</f>
        <v>대체평가3사업본부</v>
      </c>
      <c r="T372" s="283" t="str">
        <f>작성용!AG369</f>
        <v>서동현/조용원</v>
      </c>
      <c r="U372" s="283" t="str">
        <f>작성용!AH369</f>
        <v>서동현/조용원</v>
      </c>
      <c r="V372" s="278">
        <f>작성용!AA369</f>
        <v>202409</v>
      </c>
      <c r="W372" s="280" t="str">
        <f>작성용!AC369</f>
        <v>[T]기타보험기관[1본부]</v>
      </c>
      <c r="X372" s="280" t="str">
        <f>작성용!O369</f>
        <v xml:space="preserve">박희만 </v>
      </c>
      <c r="Y372" s="280" t="str">
        <f>작성용!P369</f>
        <v xml:space="preserve">02-331-5462 </v>
      </c>
      <c r="Z372" s="280" t="str">
        <f>작성용!Q369</f>
        <v xml:space="preserve">parkheeman@dbins.co.kr </v>
      </c>
      <c r="AA372" s="278" t="str">
        <f>작성용!AJ369</f>
        <v>-</v>
      </c>
      <c r="AB372" s="278">
        <f>작성용!AB369</f>
        <v>8</v>
      </c>
    </row>
    <row r="373" spans="1:28" s="12" customFormat="1" ht="16.5" customHeight="1" x14ac:dyDescent="0.3">
      <c r="A373" s="54">
        <f>작성용!AL370</f>
        <v>369</v>
      </c>
      <c r="B373" s="292" t="str">
        <f>작성용!AI370</f>
        <v>최종결과송부 : 2024-10-04, 세부편입자산리스트 : 2024-10-17</v>
      </c>
      <c r="C373" s="278" t="str">
        <f>작성용!AK370</f>
        <v>개별종목</v>
      </c>
      <c r="D373" s="279">
        <f>작성용!T370</f>
        <v>45530</v>
      </c>
      <c r="E373" s="280" t="str">
        <f>작성용!B370</f>
        <v>DB손해보험(수익증권)</v>
      </c>
      <c r="F373" s="280" t="str">
        <f>작성용!C370</f>
        <v>재평가</v>
      </c>
      <c r="G373" s="280" t="str">
        <f>작성용!D370</f>
        <v>현대인베스트먼트BSP세컨더리일반사모투자신탁26호</v>
      </c>
      <c r="H373" s="281" t="str">
        <f>작성용!E370</f>
        <v>KBP2023030010</v>
      </c>
      <c r="I373" s="280" t="str">
        <f>작성용!F370</f>
        <v>B02</v>
      </c>
      <c r="J373" s="280">
        <f>작성용!G370</f>
        <v>0</v>
      </c>
      <c r="K373" s="280" t="str">
        <f>작성용!H370</f>
        <v>-</v>
      </c>
      <c r="L373" s="280" t="str">
        <f>작성용!N370</f>
        <v xml:space="preserve">분기 </v>
      </c>
      <c r="M373" s="279" t="str">
        <f>작성용!U370</f>
        <v>2024.09.30</v>
      </c>
      <c r="N373" s="279">
        <f>작성용!V370</f>
        <v>45555</v>
      </c>
      <c r="O373" s="284">
        <f>작성용!W370</f>
        <v>45582</v>
      </c>
      <c r="P373" s="279" t="str">
        <f>작성용!X370</f>
        <v>-</v>
      </c>
      <c r="Q373" s="280" t="str">
        <f>작성용!AD370</f>
        <v>대체평가3사업본부</v>
      </c>
      <c r="R373" s="282">
        <f>작성용!AE370</f>
        <v>0</v>
      </c>
      <c r="S373" s="280" t="str">
        <f>작성용!AF370</f>
        <v>대체평가3사업본부</v>
      </c>
      <c r="T373" s="283" t="str">
        <f>작성용!AG370</f>
        <v>서동현/조용원</v>
      </c>
      <c r="U373" s="283" t="str">
        <f>작성용!AH370</f>
        <v>서동현/조용원</v>
      </c>
      <c r="V373" s="278">
        <f>작성용!AA370</f>
        <v>202409</v>
      </c>
      <c r="W373" s="280" t="str">
        <f>작성용!AC370</f>
        <v>[T]기타보험기관[1본부]</v>
      </c>
      <c r="X373" s="280" t="str">
        <f>작성용!O370</f>
        <v xml:space="preserve">박희만 </v>
      </c>
      <c r="Y373" s="280" t="str">
        <f>작성용!P370</f>
        <v xml:space="preserve">02-331-5462 </v>
      </c>
      <c r="Z373" s="280" t="str">
        <f>작성용!Q370</f>
        <v xml:space="preserve">parkheeman@dbins.co.kr </v>
      </c>
      <c r="AA373" s="278" t="str">
        <f>작성용!AJ370</f>
        <v>-</v>
      </c>
      <c r="AB373" s="278">
        <f>작성용!AB370</f>
        <v>8</v>
      </c>
    </row>
    <row r="374" spans="1:28" s="12" customFormat="1" ht="16.5" customHeight="1" x14ac:dyDescent="0.3">
      <c r="A374" s="54">
        <f>작성용!AL371</f>
        <v>370</v>
      </c>
      <c r="B374" s="292" t="str">
        <f>작성용!AI371</f>
        <v>최종결과송부 : 2024-10-04, 세부편입자산리스트 : 2024-10-17</v>
      </c>
      <c r="C374" s="278" t="str">
        <f>작성용!AK371</f>
        <v>개별종목</v>
      </c>
      <c r="D374" s="279">
        <f>작성용!T371</f>
        <v>45530</v>
      </c>
      <c r="E374" s="280" t="str">
        <f>작성용!B371</f>
        <v>DB손해보험(수익증권)</v>
      </c>
      <c r="F374" s="280" t="str">
        <f>작성용!C371</f>
        <v>재평가</v>
      </c>
      <c r="G374" s="280" t="str">
        <f>작성용!D371</f>
        <v>신한글로벌Tea제조사인수금융일반사모투자신탁(H)</v>
      </c>
      <c r="H374" s="281" t="str">
        <f>작성용!E371</f>
        <v>KBP2023060024</v>
      </c>
      <c r="I374" s="280" t="str">
        <f>작성용!F371</f>
        <v>B02</v>
      </c>
      <c r="J374" s="280">
        <f>작성용!G371</f>
        <v>0</v>
      </c>
      <c r="K374" s="280" t="str">
        <f>작성용!H371</f>
        <v>-</v>
      </c>
      <c r="L374" s="280" t="str">
        <f>작성용!N371</f>
        <v xml:space="preserve">분기 </v>
      </c>
      <c r="M374" s="279" t="str">
        <f>작성용!U371</f>
        <v>2024.09.30</v>
      </c>
      <c r="N374" s="279">
        <f>작성용!V371</f>
        <v>45555</v>
      </c>
      <c r="O374" s="284">
        <f>작성용!W371</f>
        <v>45582</v>
      </c>
      <c r="P374" s="279" t="str">
        <f>작성용!X371</f>
        <v>-</v>
      </c>
      <c r="Q374" s="280" t="str">
        <f>작성용!AD371</f>
        <v>대체평가3사업본부</v>
      </c>
      <c r="R374" s="282">
        <f>작성용!AE371</f>
        <v>0</v>
      </c>
      <c r="S374" s="280" t="str">
        <f>작성용!AF371</f>
        <v>대체평가3사업본부</v>
      </c>
      <c r="T374" s="283" t="str">
        <f>작성용!AG371</f>
        <v>서동현/조용원</v>
      </c>
      <c r="U374" s="283" t="str">
        <f>작성용!AH371</f>
        <v>서동현/조용원</v>
      </c>
      <c r="V374" s="278">
        <f>작성용!AA371</f>
        <v>202409</v>
      </c>
      <c r="W374" s="280" t="str">
        <f>작성용!AC371</f>
        <v>[T]기타보험기관[1본부]</v>
      </c>
      <c r="X374" s="280" t="str">
        <f>작성용!O371</f>
        <v xml:space="preserve">박희만 </v>
      </c>
      <c r="Y374" s="280" t="str">
        <f>작성용!P371</f>
        <v xml:space="preserve">02-331-5462 </v>
      </c>
      <c r="Z374" s="280" t="str">
        <f>작성용!Q371</f>
        <v xml:space="preserve">parkheeman@dbins.co.kr </v>
      </c>
      <c r="AA374" s="278" t="str">
        <f>작성용!AJ371</f>
        <v>-</v>
      </c>
      <c r="AB374" s="278">
        <f>작성용!AB371</f>
        <v>8</v>
      </c>
    </row>
    <row r="375" spans="1:28" s="12" customFormat="1" ht="16.5" customHeight="1" x14ac:dyDescent="0.3">
      <c r="A375" s="54">
        <f>작성용!AL372</f>
        <v>371</v>
      </c>
      <c r="B375" s="292" t="str">
        <f>작성용!AI372</f>
        <v>최종결과송부 : 2024-10-04, 세부편입자산리스트 : 2024-10-17</v>
      </c>
      <c r="C375" s="278" t="str">
        <f>작성용!AK372</f>
        <v>개별종목</v>
      </c>
      <c r="D375" s="279">
        <f>작성용!T372</f>
        <v>45530</v>
      </c>
      <c r="E375" s="280" t="str">
        <f>작성용!B372</f>
        <v>DB손해보험(수익증권)</v>
      </c>
      <c r="F375" s="280" t="str">
        <f>작성용!C372</f>
        <v>재평가</v>
      </c>
      <c r="G375" s="280" t="str">
        <f>작성용!D372</f>
        <v>DBManulifeSecondary일반사모투자신탁제1호</v>
      </c>
      <c r="H375" s="281" t="str">
        <f>작성용!E372</f>
        <v>KBP2023090013</v>
      </c>
      <c r="I375" s="280" t="str">
        <f>작성용!F372</f>
        <v>B02</v>
      </c>
      <c r="J375" s="280">
        <f>작성용!G372</f>
        <v>0</v>
      </c>
      <c r="K375" s="280" t="str">
        <f>작성용!H372</f>
        <v>-</v>
      </c>
      <c r="L375" s="280" t="str">
        <f>작성용!N372</f>
        <v xml:space="preserve">분기 </v>
      </c>
      <c r="M375" s="279" t="str">
        <f>작성용!U372</f>
        <v>2024.09.30</v>
      </c>
      <c r="N375" s="279">
        <f>작성용!V372</f>
        <v>45555</v>
      </c>
      <c r="O375" s="284">
        <f>작성용!W372</f>
        <v>45582</v>
      </c>
      <c r="P375" s="279" t="str">
        <f>작성용!X372</f>
        <v>-</v>
      </c>
      <c r="Q375" s="280" t="str">
        <f>작성용!AD372</f>
        <v>대체평가3사업본부</v>
      </c>
      <c r="R375" s="282">
        <f>작성용!AE372</f>
        <v>0</v>
      </c>
      <c r="S375" s="280" t="str">
        <f>작성용!AF372</f>
        <v>대체평가3사업본부</v>
      </c>
      <c r="T375" s="283" t="str">
        <f>작성용!AG372</f>
        <v>서동현/조용원</v>
      </c>
      <c r="U375" s="283" t="str">
        <f>작성용!AH372</f>
        <v>서동현/조용원</v>
      </c>
      <c r="V375" s="278">
        <f>작성용!AA372</f>
        <v>202409</v>
      </c>
      <c r="W375" s="280" t="str">
        <f>작성용!AC372</f>
        <v>[T]기타보험기관[1본부]</v>
      </c>
      <c r="X375" s="280" t="str">
        <f>작성용!O372</f>
        <v xml:space="preserve">박희만 </v>
      </c>
      <c r="Y375" s="280" t="str">
        <f>작성용!P372</f>
        <v xml:space="preserve">02-331-5462 </v>
      </c>
      <c r="Z375" s="280" t="str">
        <f>작성용!Q372</f>
        <v xml:space="preserve">parkheeman@dbins.co.kr </v>
      </c>
      <c r="AA375" s="278" t="str">
        <f>작성용!AJ372</f>
        <v>-</v>
      </c>
      <c r="AB375" s="278">
        <f>작성용!AB372</f>
        <v>8</v>
      </c>
    </row>
    <row r="376" spans="1:28" s="12" customFormat="1" ht="16.5" customHeight="1" x14ac:dyDescent="0.3">
      <c r="A376" s="54">
        <f>작성용!AL373</f>
        <v>372</v>
      </c>
      <c r="B376" s="292" t="str">
        <f>작성용!AI373</f>
        <v>최종결과송부 : 2024-10-04, 세부편입자산리스트 : 2024-10-17</v>
      </c>
      <c r="C376" s="278" t="str">
        <f>작성용!AK373</f>
        <v>개별종목</v>
      </c>
      <c r="D376" s="279">
        <f>작성용!T373</f>
        <v>45530</v>
      </c>
      <c r="E376" s="280" t="str">
        <f>작성용!B373</f>
        <v>DB손해보험(수익증권)</v>
      </c>
      <c r="F376" s="280" t="str">
        <f>작성용!C373</f>
        <v>재평가</v>
      </c>
      <c r="G376" s="280" t="str">
        <f>작성용!D373</f>
        <v>한화OPPORTUNISTICSTRATEGY일반사모부동산투자신탁5호</v>
      </c>
      <c r="H376" s="281" t="str">
        <f>작성용!E373</f>
        <v>KBP2023060041</v>
      </c>
      <c r="I376" s="280" t="str">
        <f>작성용!F373</f>
        <v>B02</v>
      </c>
      <c r="J376" s="280">
        <f>작성용!G373</f>
        <v>0</v>
      </c>
      <c r="K376" s="280" t="str">
        <f>작성용!H373</f>
        <v>-</v>
      </c>
      <c r="L376" s="280" t="str">
        <f>작성용!N373</f>
        <v xml:space="preserve">분기 </v>
      </c>
      <c r="M376" s="279" t="str">
        <f>작성용!U373</f>
        <v>2024.09.30</v>
      </c>
      <c r="N376" s="279">
        <f>작성용!V373</f>
        <v>45555</v>
      </c>
      <c r="O376" s="284">
        <f>작성용!W373</f>
        <v>45582</v>
      </c>
      <c r="P376" s="279" t="str">
        <f>작성용!X373</f>
        <v>-</v>
      </c>
      <c r="Q376" s="280" t="str">
        <f>작성용!AD373</f>
        <v>대체평가3사업본부</v>
      </c>
      <c r="R376" s="282">
        <f>작성용!AE373</f>
        <v>0</v>
      </c>
      <c r="S376" s="280" t="str">
        <f>작성용!AF373</f>
        <v>대체평가3사업본부</v>
      </c>
      <c r="T376" s="283" t="str">
        <f>작성용!AG373</f>
        <v>서동현/조용원</v>
      </c>
      <c r="U376" s="283" t="str">
        <f>작성용!AH373</f>
        <v>서동현/조용원</v>
      </c>
      <c r="V376" s="278">
        <f>작성용!AA373</f>
        <v>202409</v>
      </c>
      <c r="W376" s="280" t="str">
        <f>작성용!AC373</f>
        <v>[T]기타보험기관[1본부]</v>
      </c>
      <c r="X376" s="280" t="str">
        <f>작성용!O373</f>
        <v xml:space="preserve">박희만 </v>
      </c>
      <c r="Y376" s="280" t="str">
        <f>작성용!P373</f>
        <v xml:space="preserve">02-331-5462 </v>
      </c>
      <c r="Z376" s="280" t="str">
        <f>작성용!Q373</f>
        <v xml:space="preserve">parkheeman@dbins.co.kr </v>
      </c>
      <c r="AA376" s="278" t="str">
        <f>작성용!AJ373</f>
        <v>-</v>
      </c>
      <c r="AB376" s="278">
        <f>작성용!AB373</f>
        <v>8</v>
      </c>
    </row>
    <row r="377" spans="1:28" s="12" customFormat="1" ht="16.5" customHeight="1" x14ac:dyDescent="0.3">
      <c r="A377" s="54">
        <f>작성용!AL374</f>
        <v>373</v>
      </c>
      <c r="B377" s="292" t="str">
        <f>작성용!AI374</f>
        <v>최종결과송부 : 2024-10-04, 세부편입자산리스트 : 2024-10-17</v>
      </c>
      <c r="C377" s="278" t="str">
        <f>작성용!AK374</f>
        <v>개별종목</v>
      </c>
      <c r="D377" s="279">
        <f>작성용!T374</f>
        <v>45530</v>
      </c>
      <c r="E377" s="280" t="str">
        <f>작성용!B374</f>
        <v>DB손해보험(수익증권)</v>
      </c>
      <c r="F377" s="280" t="str">
        <f>작성용!C374</f>
        <v>재평가</v>
      </c>
      <c r="G377" s="280" t="str">
        <f>작성용!D374</f>
        <v>미래에셋Ardian일반사모투자신탁1-2호</v>
      </c>
      <c r="H377" s="281" t="str">
        <f>작성용!E374</f>
        <v>KBP2023120104</v>
      </c>
      <c r="I377" s="280" t="str">
        <f>작성용!F374</f>
        <v>B02</v>
      </c>
      <c r="J377" s="280">
        <f>작성용!G374</f>
        <v>0</v>
      </c>
      <c r="K377" s="280" t="str">
        <f>작성용!H374</f>
        <v>-</v>
      </c>
      <c r="L377" s="280" t="str">
        <f>작성용!N374</f>
        <v xml:space="preserve">분기 </v>
      </c>
      <c r="M377" s="279" t="str">
        <f>작성용!U374</f>
        <v>2024.09.30</v>
      </c>
      <c r="N377" s="279">
        <f>작성용!V374</f>
        <v>45555</v>
      </c>
      <c r="O377" s="284">
        <f>작성용!W374</f>
        <v>45582</v>
      </c>
      <c r="P377" s="279" t="str">
        <f>작성용!X374</f>
        <v>-</v>
      </c>
      <c r="Q377" s="280" t="str">
        <f>작성용!AD374</f>
        <v>대체평가3사업본부</v>
      </c>
      <c r="R377" s="282">
        <f>작성용!AE374</f>
        <v>0</v>
      </c>
      <c r="S377" s="280" t="str">
        <f>작성용!AF374</f>
        <v>대체평가3사업본부</v>
      </c>
      <c r="T377" s="283" t="str">
        <f>작성용!AG374</f>
        <v>서동현/조용원</v>
      </c>
      <c r="U377" s="283" t="str">
        <f>작성용!AH374</f>
        <v>서동현/조용원</v>
      </c>
      <c r="V377" s="278">
        <f>작성용!AA374</f>
        <v>202409</v>
      </c>
      <c r="W377" s="280" t="str">
        <f>작성용!AC374</f>
        <v>[T]기타보험기관[1본부]</v>
      </c>
      <c r="X377" s="280" t="str">
        <f>작성용!O374</f>
        <v xml:space="preserve">박희만 </v>
      </c>
      <c r="Y377" s="280" t="str">
        <f>작성용!P374</f>
        <v xml:space="preserve">02-331-5462 </v>
      </c>
      <c r="Z377" s="280" t="str">
        <f>작성용!Q374</f>
        <v xml:space="preserve">parkheeman@dbins.co.kr </v>
      </c>
      <c r="AA377" s="278" t="str">
        <f>작성용!AJ374</f>
        <v>-</v>
      </c>
      <c r="AB377" s="278">
        <f>작성용!AB374</f>
        <v>8</v>
      </c>
    </row>
    <row r="378" spans="1:28" s="12" customFormat="1" ht="16.5" customHeight="1" x14ac:dyDescent="0.3">
      <c r="A378" s="54">
        <f>작성용!AL375</f>
        <v>374</v>
      </c>
      <c r="B378" s="292" t="str">
        <f>작성용!AI375</f>
        <v>최종결과송부 : 2024-10-04, 세부편입자산리스트 : 2024-10-17</v>
      </c>
      <c r="C378" s="278" t="str">
        <f>작성용!AK375</f>
        <v>개별종목</v>
      </c>
      <c r="D378" s="279">
        <f>작성용!T375</f>
        <v>45530</v>
      </c>
      <c r="E378" s="280" t="str">
        <f>작성용!B375</f>
        <v>DB손해보험(수익증권)</v>
      </c>
      <c r="F378" s="280" t="str">
        <f>작성용!C375</f>
        <v>재평가</v>
      </c>
      <c r="G378" s="280" t="str">
        <f>작성용!D375</f>
        <v>VIP올시즌플러스일반사모증권투자신탁</v>
      </c>
      <c r="H378" s="281" t="str">
        <f>작성용!E375</f>
        <v>KBP2023120105</v>
      </c>
      <c r="I378" s="280" t="str">
        <f>작성용!F375</f>
        <v>B02</v>
      </c>
      <c r="J378" s="280">
        <f>작성용!G375</f>
        <v>0</v>
      </c>
      <c r="K378" s="280" t="str">
        <f>작성용!H375</f>
        <v>-</v>
      </c>
      <c r="L378" s="280" t="str">
        <f>작성용!N375</f>
        <v xml:space="preserve">분기 </v>
      </c>
      <c r="M378" s="279" t="str">
        <f>작성용!U375</f>
        <v>2024.09.30</v>
      </c>
      <c r="N378" s="279">
        <f>작성용!V375</f>
        <v>45555</v>
      </c>
      <c r="O378" s="284">
        <f>작성용!W375</f>
        <v>45582</v>
      </c>
      <c r="P378" s="279" t="str">
        <f>작성용!X375</f>
        <v>-</v>
      </c>
      <c r="Q378" s="280" t="str">
        <f>작성용!AD375</f>
        <v>대체평가3사업본부</v>
      </c>
      <c r="R378" s="282">
        <f>작성용!AE375</f>
        <v>0</v>
      </c>
      <c r="S378" s="280" t="str">
        <f>작성용!AF375</f>
        <v>대체평가3사업본부</v>
      </c>
      <c r="T378" s="283" t="str">
        <f>작성용!AG375</f>
        <v>서동현/조용원</v>
      </c>
      <c r="U378" s="283" t="str">
        <f>작성용!AH375</f>
        <v>서동현/조용원</v>
      </c>
      <c r="V378" s="278">
        <f>작성용!AA375</f>
        <v>202409</v>
      </c>
      <c r="W378" s="280" t="str">
        <f>작성용!AC375</f>
        <v>[T]기타보험기관[1본부]</v>
      </c>
      <c r="X378" s="280" t="str">
        <f>작성용!O375</f>
        <v xml:space="preserve">박희만 </v>
      </c>
      <c r="Y378" s="280" t="str">
        <f>작성용!P375</f>
        <v xml:space="preserve">02-331-5462 </v>
      </c>
      <c r="Z378" s="280" t="str">
        <f>작성용!Q375</f>
        <v xml:space="preserve">parkheeman@dbins.co.kr </v>
      </c>
      <c r="AA378" s="278" t="str">
        <f>작성용!AJ375</f>
        <v>-</v>
      </c>
      <c r="AB378" s="278">
        <f>작성용!AB375</f>
        <v>8</v>
      </c>
    </row>
    <row r="379" spans="1:28" s="12" customFormat="1" ht="16.5" customHeight="1" x14ac:dyDescent="0.3">
      <c r="A379" s="54">
        <f>작성용!AL376</f>
        <v>375</v>
      </c>
      <c r="B379" s="292" t="str">
        <f>작성용!AI376</f>
        <v>최종결과송부 : 2024-10-04, 세부편입자산리스트 : 2024-10-17</v>
      </c>
      <c r="C379" s="278" t="str">
        <f>작성용!AK376</f>
        <v>개별종목</v>
      </c>
      <c r="D379" s="279">
        <f>작성용!T376</f>
        <v>45530</v>
      </c>
      <c r="E379" s="280" t="str">
        <f>작성용!B376</f>
        <v>DB손해보험(수익증권)</v>
      </c>
      <c r="F379" s="280" t="str">
        <f>작성용!C376</f>
        <v>재평가</v>
      </c>
      <c r="G379" s="280" t="str">
        <f>작성용!D376</f>
        <v>트러스톤CVD&amp;G일반사모증권투자신탁제1호</v>
      </c>
      <c r="H379" s="281" t="str">
        <f>작성용!E376</f>
        <v>KBP2023120106</v>
      </c>
      <c r="I379" s="280" t="str">
        <f>작성용!F376</f>
        <v>B02</v>
      </c>
      <c r="J379" s="280">
        <f>작성용!G376</f>
        <v>0</v>
      </c>
      <c r="K379" s="280" t="str">
        <f>작성용!H376</f>
        <v>-</v>
      </c>
      <c r="L379" s="280" t="str">
        <f>작성용!N376</f>
        <v xml:space="preserve">분기 </v>
      </c>
      <c r="M379" s="279" t="str">
        <f>작성용!U376</f>
        <v>2024.09.30</v>
      </c>
      <c r="N379" s="279">
        <f>작성용!V376</f>
        <v>45555</v>
      </c>
      <c r="O379" s="284">
        <f>작성용!W376</f>
        <v>45582</v>
      </c>
      <c r="P379" s="279" t="str">
        <f>작성용!X376</f>
        <v>-</v>
      </c>
      <c r="Q379" s="280" t="str">
        <f>작성용!AD376</f>
        <v>대체평가3사업본부</v>
      </c>
      <c r="R379" s="282">
        <f>작성용!AE376</f>
        <v>0</v>
      </c>
      <c r="S379" s="280" t="str">
        <f>작성용!AF376</f>
        <v>대체평가3사업본부</v>
      </c>
      <c r="T379" s="283" t="str">
        <f>작성용!AG376</f>
        <v>서동현/조용원</v>
      </c>
      <c r="U379" s="283" t="str">
        <f>작성용!AH376</f>
        <v>서동현/조용원</v>
      </c>
      <c r="V379" s="278">
        <f>작성용!AA376</f>
        <v>202409</v>
      </c>
      <c r="W379" s="280" t="str">
        <f>작성용!AC376</f>
        <v>[T]기타보험기관[1본부]</v>
      </c>
      <c r="X379" s="280" t="str">
        <f>작성용!O376</f>
        <v xml:space="preserve">박희만 </v>
      </c>
      <c r="Y379" s="280" t="str">
        <f>작성용!P376</f>
        <v xml:space="preserve">02-331-5462 </v>
      </c>
      <c r="Z379" s="280" t="str">
        <f>작성용!Q376</f>
        <v xml:space="preserve">parkheeman@dbins.co.kr </v>
      </c>
      <c r="AA379" s="278" t="str">
        <f>작성용!AJ376</f>
        <v>-</v>
      </c>
      <c r="AB379" s="278">
        <f>작성용!AB376</f>
        <v>8</v>
      </c>
    </row>
    <row r="380" spans="1:28" s="12" customFormat="1" ht="16.5" customHeight="1" x14ac:dyDescent="0.3">
      <c r="A380" s="54">
        <f>작성용!AL377</f>
        <v>376</v>
      </c>
      <c r="B380" s="292" t="str">
        <f>작성용!AI377</f>
        <v>최종결과송부 : 2024-10-04, 세부편입자산리스트 : 2024-10-17</v>
      </c>
      <c r="C380" s="278" t="str">
        <f>작성용!AK377</f>
        <v>개별종목</v>
      </c>
      <c r="D380" s="279">
        <f>작성용!T377</f>
        <v>45530</v>
      </c>
      <c r="E380" s="280" t="str">
        <f>작성용!B377</f>
        <v>DB손해보험(수익증권)</v>
      </c>
      <c r="F380" s="280" t="str">
        <f>작성용!C377</f>
        <v>재평가</v>
      </c>
      <c r="G380" s="280" t="str">
        <f>작성용!D377</f>
        <v>NH-AmundiNeptune일반사모특별자산투자신탁3호[대출채권]</v>
      </c>
      <c r="H380" s="281" t="str">
        <f>작성용!E377</f>
        <v>KBP2023120107</v>
      </c>
      <c r="I380" s="280" t="str">
        <f>작성용!F377</f>
        <v>B02</v>
      </c>
      <c r="J380" s="280">
        <f>작성용!G377</f>
        <v>0</v>
      </c>
      <c r="K380" s="280" t="str">
        <f>작성용!H377</f>
        <v>-</v>
      </c>
      <c r="L380" s="280" t="str">
        <f>작성용!N377</f>
        <v xml:space="preserve">분기 </v>
      </c>
      <c r="M380" s="279" t="str">
        <f>작성용!U377</f>
        <v>2024.09.30</v>
      </c>
      <c r="N380" s="279">
        <f>작성용!V377</f>
        <v>45555</v>
      </c>
      <c r="O380" s="284">
        <f>작성용!W377</f>
        <v>45582</v>
      </c>
      <c r="P380" s="279" t="str">
        <f>작성용!X377</f>
        <v>-</v>
      </c>
      <c r="Q380" s="280" t="str">
        <f>작성용!AD377</f>
        <v>대체평가3사업본부</v>
      </c>
      <c r="R380" s="282">
        <f>작성용!AE377</f>
        <v>0</v>
      </c>
      <c r="S380" s="280" t="str">
        <f>작성용!AF377</f>
        <v>대체평가3사업본부</v>
      </c>
      <c r="T380" s="283" t="str">
        <f>작성용!AG377</f>
        <v>서동현/조용원</v>
      </c>
      <c r="U380" s="283" t="str">
        <f>작성용!AH377</f>
        <v>서동현/조용원</v>
      </c>
      <c r="V380" s="278">
        <f>작성용!AA377</f>
        <v>202409</v>
      </c>
      <c r="W380" s="280" t="str">
        <f>작성용!AC377</f>
        <v>[T]기타보험기관[1본부]</v>
      </c>
      <c r="X380" s="280" t="str">
        <f>작성용!O377</f>
        <v xml:space="preserve">박희만 </v>
      </c>
      <c r="Y380" s="280" t="str">
        <f>작성용!P377</f>
        <v xml:space="preserve">02-331-5462 </v>
      </c>
      <c r="Z380" s="280" t="str">
        <f>작성용!Q377</f>
        <v xml:space="preserve">parkheeman@dbins.co.kr </v>
      </c>
      <c r="AA380" s="278" t="str">
        <f>작성용!AJ377</f>
        <v>-</v>
      </c>
      <c r="AB380" s="278">
        <f>작성용!AB377</f>
        <v>8</v>
      </c>
    </row>
    <row r="381" spans="1:28" s="12" customFormat="1" ht="16.5" customHeight="1" x14ac:dyDescent="0.3">
      <c r="A381" s="54">
        <f>작성용!AL378</f>
        <v>377</v>
      </c>
      <c r="B381" s="292" t="str">
        <f>작성용!AI378</f>
        <v>최종결과송부 : 2024-10-04, 세부편입자산리스트 : 2024-10-17</v>
      </c>
      <c r="C381" s="278" t="str">
        <f>작성용!AK378</f>
        <v>개별종목</v>
      </c>
      <c r="D381" s="279">
        <f>작성용!T378</f>
        <v>45530</v>
      </c>
      <c r="E381" s="280" t="str">
        <f>작성용!B378</f>
        <v>DB손해보험(수익증권)</v>
      </c>
      <c r="F381" s="280" t="str">
        <f>작성용!C378</f>
        <v>재평가</v>
      </c>
      <c r="G381" s="280" t="str">
        <f>작성용!D378</f>
        <v>이지스아폴로유럽디스트레스일반사모투자신탁487호</v>
      </c>
      <c r="H381" s="281" t="str">
        <f>작성용!E378</f>
        <v>KBP2024030012</v>
      </c>
      <c r="I381" s="280" t="str">
        <f>작성용!F378</f>
        <v>B02</v>
      </c>
      <c r="J381" s="280">
        <f>작성용!G378</f>
        <v>0</v>
      </c>
      <c r="K381" s="280" t="str">
        <f>작성용!H378</f>
        <v>-</v>
      </c>
      <c r="L381" s="280" t="str">
        <f>작성용!N378</f>
        <v xml:space="preserve">분기 </v>
      </c>
      <c r="M381" s="279" t="str">
        <f>작성용!U378</f>
        <v>2024.09.30</v>
      </c>
      <c r="N381" s="279">
        <f>작성용!V378</f>
        <v>45555</v>
      </c>
      <c r="O381" s="284">
        <f>작성용!W378</f>
        <v>45582</v>
      </c>
      <c r="P381" s="279" t="str">
        <f>작성용!X378</f>
        <v>-</v>
      </c>
      <c r="Q381" s="280" t="str">
        <f>작성용!AD378</f>
        <v>대체평가3사업본부</v>
      </c>
      <c r="R381" s="282">
        <f>작성용!AE378</f>
        <v>0</v>
      </c>
      <c r="S381" s="280" t="str">
        <f>작성용!AF378</f>
        <v>대체평가3사업본부</v>
      </c>
      <c r="T381" s="283" t="str">
        <f>작성용!AG378</f>
        <v>서동현/조용원</v>
      </c>
      <c r="U381" s="283" t="str">
        <f>작성용!AH378</f>
        <v>서동현/조용원</v>
      </c>
      <c r="V381" s="278">
        <f>작성용!AA378</f>
        <v>202409</v>
      </c>
      <c r="W381" s="280" t="str">
        <f>작성용!AC378</f>
        <v>[T]기타보험기관[1본부]</v>
      </c>
      <c r="X381" s="280" t="str">
        <f>작성용!O378</f>
        <v xml:space="preserve">박희만 </v>
      </c>
      <c r="Y381" s="280" t="str">
        <f>작성용!P378</f>
        <v xml:space="preserve">02-331-5462 </v>
      </c>
      <c r="Z381" s="280" t="str">
        <f>작성용!Q378</f>
        <v xml:space="preserve">parkheeman@dbins.co.kr </v>
      </c>
      <c r="AA381" s="278" t="str">
        <f>작성용!AJ378</f>
        <v>-</v>
      </c>
      <c r="AB381" s="278">
        <f>작성용!AB378</f>
        <v>8</v>
      </c>
    </row>
    <row r="382" spans="1:28" s="12" customFormat="1" ht="16.5" customHeight="1" x14ac:dyDescent="0.3">
      <c r="A382" s="54">
        <f>작성용!AL379</f>
        <v>378</v>
      </c>
      <c r="B382" s="292" t="str">
        <f>작성용!AI379</f>
        <v>최종결과송부 : 2024-10-04, 세부편입자산리스트 : 2024-10-17</v>
      </c>
      <c r="C382" s="278" t="str">
        <f>작성용!AK379</f>
        <v>개별종목</v>
      </c>
      <c r="D382" s="279">
        <f>작성용!T379</f>
        <v>45530</v>
      </c>
      <c r="E382" s="280" t="str">
        <f>작성용!B379</f>
        <v>DB손해보험(수익증권)</v>
      </c>
      <c r="F382" s="280" t="str">
        <f>작성용!C379</f>
        <v>재평가</v>
      </c>
      <c r="G382" s="280" t="str">
        <f>작성용!D379</f>
        <v>현대가디언디딤돌일반사모투자신탁2호</v>
      </c>
      <c r="H382" s="281" t="str">
        <f>작성용!E379</f>
        <v>KBP2024030013</v>
      </c>
      <c r="I382" s="280" t="str">
        <f>작성용!F379</f>
        <v>B02</v>
      </c>
      <c r="J382" s="280">
        <f>작성용!G379</f>
        <v>0</v>
      </c>
      <c r="K382" s="280" t="str">
        <f>작성용!H379</f>
        <v>-</v>
      </c>
      <c r="L382" s="280" t="str">
        <f>작성용!N379</f>
        <v xml:space="preserve">분기 </v>
      </c>
      <c r="M382" s="279" t="str">
        <f>작성용!U379</f>
        <v>2024.09.30</v>
      </c>
      <c r="N382" s="279">
        <f>작성용!V379</f>
        <v>45555</v>
      </c>
      <c r="O382" s="284">
        <f>작성용!W379</f>
        <v>45582</v>
      </c>
      <c r="P382" s="279" t="str">
        <f>작성용!X379</f>
        <v>-</v>
      </c>
      <c r="Q382" s="280" t="str">
        <f>작성용!AD379</f>
        <v>대체평가3사업본부</v>
      </c>
      <c r="R382" s="282">
        <f>작성용!AE379</f>
        <v>0</v>
      </c>
      <c r="S382" s="280" t="str">
        <f>작성용!AF379</f>
        <v>대체평가3사업본부</v>
      </c>
      <c r="T382" s="283" t="str">
        <f>작성용!AG379</f>
        <v>서동현/조용원</v>
      </c>
      <c r="U382" s="283" t="str">
        <f>작성용!AH379</f>
        <v>서동현/조용원</v>
      </c>
      <c r="V382" s="278">
        <f>작성용!AA379</f>
        <v>202409</v>
      </c>
      <c r="W382" s="280" t="str">
        <f>작성용!AC379</f>
        <v>[T]기타보험기관[1본부]</v>
      </c>
      <c r="X382" s="280" t="str">
        <f>작성용!O379</f>
        <v xml:space="preserve">박희만 </v>
      </c>
      <c r="Y382" s="280" t="str">
        <f>작성용!P379</f>
        <v xml:space="preserve">02-331-5462 </v>
      </c>
      <c r="Z382" s="280" t="str">
        <f>작성용!Q379</f>
        <v xml:space="preserve">parkheeman@dbins.co.kr </v>
      </c>
      <c r="AA382" s="278" t="str">
        <f>작성용!AJ379</f>
        <v>-</v>
      </c>
      <c r="AB382" s="278">
        <f>작성용!AB379</f>
        <v>8</v>
      </c>
    </row>
    <row r="383" spans="1:28" s="12" customFormat="1" ht="16.5" customHeight="1" x14ac:dyDescent="0.3">
      <c r="A383" s="54">
        <f>작성용!AL380</f>
        <v>379</v>
      </c>
      <c r="B383" s="292" t="str">
        <f>작성용!AI380</f>
        <v>최종결과송부 : 2024-10-04, 세부편입자산리스트 : 2024-10-17</v>
      </c>
      <c r="C383" s="278" t="str">
        <f>작성용!AK380</f>
        <v>개별종목</v>
      </c>
      <c r="D383" s="279">
        <f>작성용!T380</f>
        <v>45530</v>
      </c>
      <c r="E383" s="280" t="str">
        <f>작성용!B380</f>
        <v>DB손해보험(수익증권)</v>
      </c>
      <c r="F383" s="280" t="str">
        <f>작성용!C380</f>
        <v>재평가</v>
      </c>
      <c r="G383" s="280" t="str">
        <f>작성용!D380</f>
        <v>키움인티모일반사모투자신탁제2호[재간접형]</v>
      </c>
      <c r="H383" s="281" t="str">
        <f>작성용!E380</f>
        <v>KBP2024030014</v>
      </c>
      <c r="I383" s="280" t="str">
        <f>작성용!F380</f>
        <v>B02</v>
      </c>
      <c r="J383" s="280">
        <f>작성용!G380</f>
        <v>0</v>
      </c>
      <c r="K383" s="280" t="str">
        <f>작성용!H380</f>
        <v>-</v>
      </c>
      <c r="L383" s="280" t="str">
        <f>작성용!N380</f>
        <v xml:space="preserve">분기 </v>
      </c>
      <c r="M383" s="279" t="str">
        <f>작성용!U380</f>
        <v>2024.09.30</v>
      </c>
      <c r="N383" s="279">
        <f>작성용!V380</f>
        <v>45555</v>
      </c>
      <c r="O383" s="284">
        <f>작성용!W380</f>
        <v>45582</v>
      </c>
      <c r="P383" s="279" t="str">
        <f>작성용!X380</f>
        <v>-</v>
      </c>
      <c r="Q383" s="280" t="str">
        <f>작성용!AD380</f>
        <v>대체평가3사업본부</v>
      </c>
      <c r="R383" s="282">
        <f>작성용!AE380</f>
        <v>0</v>
      </c>
      <c r="S383" s="280" t="str">
        <f>작성용!AF380</f>
        <v>대체평가3사업본부</v>
      </c>
      <c r="T383" s="283" t="str">
        <f>작성용!AG380</f>
        <v>서동현/조용원</v>
      </c>
      <c r="U383" s="283" t="str">
        <f>작성용!AH380</f>
        <v>서동현/조용원</v>
      </c>
      <c r="V383" s="278">
        <f>작성용!AA380</f>
        <v>202409</v>
      </c>
      <c r="W383" s="280" t="str">
        <f>작성용!AC380</f>
        <v>[T]기타보험기관[1본부]</v>
      </c>
      <c r="X383" s="280" t="str">
        <f>작성용!O380</f>
        <v xml:space="preserve">박희만 </v>
      </c>
      <c r="Y383" s="280" t="str">
        <f>작성용!P380</f>
        <v xml:space="preserve">02-331-5462 </v>
      </c>
      <c r="Z383" s="280" t="str">
        <f>작성용!Q380</f>
        <v xml:space="preserve">parkheeman@dbins.co.kr </v>
      </c>
      <c r="AA383" s="278" t="str">
        <f>작성용!AJ380</f>
        <v>-</v>
      </c>
      <c r="AB383" s="278">
        <f>작성용!AB380</f>
        <v>8</v>
      </c>
    </row>
    <row r="384" spans="1:28" s="12" customFormat="1" ht="16.5" customHeight="1" x14ac:dyDescent="0.3">
      <c r="A384" s="54">
        <f>작성용!AL381</f>
        <v>380</v>
      </c>
      <c r="B384" s="292" t="str">
        <f>작성용!AI381</f>
        <v>최종결과송부 : 2024-10-04, 세부편입자산리스트 : 2024-10-17</v>
      </c>
      <c r="C384" s="278" t="str">
        <f>작성용!AK381</f>
        <v>개별종목</v>
      </c>
      <c r="D384" s="279">
        <f>작성용!T381</f>
        <v>45530</v>
      </c>
      <c r="E384" s="280" t="str">
        <f>작성용!B381</f>
        <v>DB손해보험(수익증권)</v>
      </c>
      <c r="F384" s="280" t="str">
        <f>작성용!C381</f>
        <v>재평가</v>
      </c>
      <c r="G384" s="280" t="str">
        <f>작성용!D381</f>
        <v>DB GS RECP Ⅳ일반사모투자신탁제1호</v>
      </c>
      <c r="H384" s="281" t="str">
        <f>작성용!E381</f>
        <v>KBP2024030015</v>
      </c>
      <c r="I384" s="280" t="str">
        <f>작성용!F381</f>
        <v>B02</v>
      </c>
      <c r="J384" s="280">
        <f>작성용!G381</f>
        <v>0</v>
      </c>
      <c r="K384" s="280" t="str">
        <f>작성용!H381</f>
        <v>-</v>
      </c>
      <c r="L384" s="280" t="str">
        <f>작성용!N381</f>
        <v xml:space="preserve">분기 </v>
      </c>
      <c r="M384" s="279" t="str">
        <f>작성용!U381</f>
        <v>2024.09.30</v>
      </c>
      <c r="N384" s="279">
        <f>작성용!V381</f>
        <v>45555</v>
      </c>
      <c r="O384" s="284">
        <f>작성용!W381</f>
        <v>45582</v>
      </c>
      <c r="P384" s="279" t="str">
        <f>작성용!X381</f>
        <v>-</v>
      </c>
      <c r="Q384" s="280" t="str">
        <f>작성용!AD381</f>
        <v>대체평가3사업본부</v>
      </c>
      <c r="R384" s="282">
        <f>작성용!AE381</f>
        <v>0</v>
      </c>
      <c r="S384" s="280" t="str">
        <f>작성용!AF381</f>
        <v>대체평가3사업본부</v>
      </c>
      <c r="T384" s="283" t="str">
        <f>작성용!AG381</f>
        <v>서동현/조용원</v>
      </c>
      <c r="U384" s="283" t="str">
        <f>작성용!AH381</f>
        <v>서동현/조용원</v>
      </c>
      <c r="V384" s="278">
        <f>작성용!AA381</f>
        <v>202409</v>
      </c>
      <c r="W384" s="280" t="str">
        <f>작성용!AC381</f>
        <v>[T]기타보험기관[1본부]</v>
      </c>
      <c r="X384" s="280" t="str">
        <f>작성용!O381</f>
        <v xml:space="preserve">박희만 </v>
      </c>
      <c r="Y384" s="280" t="str">
        <f>작성용!P381</f>
        <v xml:space="preserve">02-331-5462 </v>
      </c>
      <c r="Z384" s="280" t="str">
        <f>작성용!Q381</f>
        <v xml:space="preserve">parkheeman@dbins.co.kr </v>
      </c>
      <c r="AA384" s="278" t="str">
        <f>작성용!AJ381</f>
        <v>-</v>
      </c>
      <c r="AB384" s="278">
        <f>작성용!AB381</f>
        <v>8</v>
      </c>
    </row>
    <row r="385" spans="1:28" s="12" customFormat="1" ht="16.5" customHeight="1" x14ac:dyDescent="0.3">
      <c r="A385" s="54">
        <f>작성용!AL382</f>
        <v>381</v>
      </c>
      <c r="B385" s="292" t="str">
        <f>작성용!AI382</f>
        <v>최종결과송부 : 2024-10-04, 세부편입자산리스트 : 2024-10-17</v>
      </c>
      <c r="C385" s="278" t="str">
        <f>작성용!AK382</f>
        <v>개별종목</v>
      </c>
      <c r="D385" s="279">
        <f>작성용!T382</f>
        <v>45530</v>
      </c>
      <c r="E385" s="280" t="str">
        <f>작성용!B382</f>
        <v>DB손해보험(수익증권)</v>
      </c>
      <c r="F385" s="280" t="str">
        <f>작성용!C382</f>
        <v>재평가</v>
      </c>
      <c r="G385" s="280" t="str">
        <f>작성용!D382</f>
        <v>IVY CO-Invest Vehicle II LLC</v>
      </c>
      <c r="H385" s="281" t="str">
        <f>작성용!E382</f>
        <v>KBP2024030016</v>
      </c>
      <c r="I385" s="280" t="str">
        <f>작성용!F382</f>
        <v>B02</v>
      </c>
      <c r="J385" s="280">
        <f>작성용!G382</f>
        <v>0</v>
      </c>
      <c r="K385" s="280" t="str">
        <f>작성용!H382</f>
        <v>-</v>
      </c>
      <c r="L385" s="280" t="str">
        <f>작성용!N382</f>
        <v xml:space="preserve">분기 </v>
      </c>
      <c r="M385" s="279" t="str">
        <f>작성용!U382</f>
        <v>2024.09.30</v>
      </c>
      <c r="N385" s="279">
        <f>작성용!V382</f>
        <v>45555</v>
      </c>
      <c r="O385" s="284">
        <f>작성용!W382</f>
        <v>45582</v>
      </c>
      <c r="P385" s="279" t="str">
        <f>작성용!X382</f>
        <v>-</v>
      </c>
      <c r="Q385" s="280" t="str">
        <f>작성용!AD382</f>
        <v>대체평가3사업본부</v>
      </c>
      <c r="R385" s="282">
        <f>작성용!AE382</f>
        <v>0</v>
      </c>
      <c r="S385" s="280" t="str">
        <f>작성용!AF382</f>
        <v>대체평가3사업본부</v>
      </c>
      <c r="T385" s="283" t="str">
        <f>작성용!AG382</f>
        <v>서동현/조용원</v>
      </c>
      <c r="U385" s="283" t="str">
        <f>작성용!AH382</f>
        <v>서동현/조용원</v>
      </c>
      <c r="V385" s="278">
        <f>작성용!AA382</f>
        <v>202409</v>
      </c>
      <c r="W385" s="280" t="str">
        <f>작성용!AC382</f>
        <v>[T]기타보험기관[1본부]</v>
      </c>
      <c r="X385" s="280" t="str">
        <f>작성용!O382</f>
        <v xml:space="preserve">박희만 </v>
      </c>
      <c r="Y385" s="280" t="str">
        <f>작성용!P382</f>
        <v xml:space="preserve">02-331-5462 </v>
      </c>
      <c r="Z385" s="280" t="str">
        <f>작성용!Q382</f>
        <v xml:space="preserve">parkheeman@dbins.co.kr </v>
      </c>
      <c r="AA385" s="278" t="str">
        <f>작성용!AJ382</f>
        <v>-</v>
      </c>
      <c r="AB385" s="278">
        <f>작성용!AB382</f>
        <v>8</v>
      </c>
    </row>
    <row r="386" spans="1:28" s="12" customFormat="1" ht="16.5" customHeight="1" x14ac:dyDescent="0.3">
      <c r="A386" s="54">
        <f>작성용!AL383</f>
        <v>382</v>
      </c>
      <c r="B386" s="292" t="str">
        <f>작성용!AI383</f>
        <v>최종결과송부 : 2024-10-04, 세부편입자산리스트 : 2024-10-17</v>
      </c>
      <c r="C386" s="278" t="str">
        <f>작성용!AK383</f>
        <v>개별종목</v>
      </c>
      <c r="D386" s="279">
        <f>작성용!T383</f>
        <v>45530</v>
      </c>
      <c r="E386" s="280" t="str">
        <f>작성용!B383</f>
        <v>DB손해보험(수익증권)</v>
      </c>
      <c r="F386" s="280" t="str">
        <f>작성용!C383</f>
        <v>재평가</v>
      </c>
      <c r="G386" s="280" t="str">
        <f>작성용!D383</f>
        <v>파인스트리트Univar인프라일반사모특별자산투자신탁1호</v>
      </c>
      <c r="H386" s="281" t="str">
        <f>작성용!E383</f>
        <v>KBP2024060019</v>
      </c>
      <c r="I386" s="280" t="str">
        <f>작성용!F383</f>
        <v>B02</v>
      </c>
      <c r="J386" s="280">
        <f>작성용!G383</f>
        <v>0</v>
      </c>
      <c r="K386" s="280" t="str">
        <f>작성용!H383</f>
        <v>-</v>
      </c>
      <c r="L386" s="280" t="str">
        <f>작성용!N383</f>
        <v xml:space="preserve">분기 </v>
      </c>
      <c r="M386" s="279" t="str">
        <f>작성용!U383</f>
        <v>2024.09.30</v>
      </c>
      <c r="N386" s="279">
        <f>작성용!V383</f>
        <v>45555</v>
      </c>
      <c r="O386" s="284">
        <f>작성용!W383</f>
        <v>45582</v>
      </c>
      <c r="P386" s="279" t="str">
        <f>작성용!X383</f>
        <v>-</v>
      </c>
      <c r="Q386" s="280" t="str">
        <f>작성용!AD383</f>
        <v>대체평가3사업본부</v>
      </c>
      <c r="R386" s="282">
        <f>작성용!AE383</f>
        <v>0</v>
      </c>
      <c r="S386" s="280" t="str">
        <f>작성용!AF383</f>
        <v>대체평가3사업본부</v>
      </c>
      <c r="T386" s="283" t="str">
        <f>작성용!AG383</f>
        <v>서동현/조용원</v>
      </c>
      <c r="U386" s="283" t="str">
        <f>작성용!AH383</f>
        <v>서동현/조용원</v>
      </c>
      <c r="V386" s="278">
        <f>작성용!AA383</f>
        <v>202409</v>
      </c>
      <c r="W386" s="280" t="str">
        <f>작성용!AC383</f>
        <v>[T]기타보험기관[1본부]</v>
      </c>
      <c r="X386" s="280" t="str">
        <f>작성용!O383</f>
        <v xml:space="preserve">박희만 </v>
      </c>
      <c r="Y386" s="280" t="str">
        <f>작성용!P383</f>
        <v xml:space="preserve">02-331-5462 </v>
      </c>
      <c r="Z386" s="280" t="str">
        <f>작성용!Q383</f>
        <v xml:space="preserve">parkheeman@dbins.co.kr </v>
      </c>
      <c r="AA386" s="278" t="str">
        <f>작성용!AJ383</f>
        <v>-</v>
      </c>
      <c r="AB386" s="278">
        <f>작성용!AB383</f>
        <v>8</v>
      </c>
    </row>
    <row r="387" spans="1:28" s="12" customFormat="1" ht="16.5" customHeight="1" x14ac:dyDescent="0.3">
      <c r="A387" s="54">
        <f>작성용!AL384</f>
        <v>383</v>
      </c>
      <c r="B387" s="292" t="str">
        <f>작성용!AI384</f>
        <v>최종결과송부 : 2024-10-04, 세부편입자산리스트 : 2024-10-17</v>
      </c>
      <c r="C387" s="278" t="str">
        <f>작성용!AK384</f>
        <v>개별종목</v>
      </c>
      <c r="D387" s="279">
        <f>작성용!T384</f>
        <v>45530</v>
      </c>
      <c r="E387" s="280" t="str">
        <f>작성용!B384</f>
        <v>DB손해보험(수익증권)</v>
      </c>
      <c r="F387" s="280" t="str">
        <f>작성용!C384</f>
        <v>재평가</v>
      </c>
      <c r="G387" s="280" t="str">
        <f>작성용!D384</f>
        <v>이지스판테온글로벌세컨더리일반사모투자신탁504호</v>
      </c>
      <c r="H387" s="281" t="str">
        <f>작성용!E384</f>
        <v>KBP2024060020</v>
      </c>
      <c r="I387" s="280" t="str">
        <f>작성용!F384</f>
        <v>B02</v>
      </c>
      <c r="J387" s="280">
        <f>작성용!G384</f>
        <v>0</v>
      </c>
      <c r="K387" s="280" t="str">
        <f>작성용!H384</f>
        <v>-</v>
      </c>
      <c r="L387" s="280" t="str">
        <f>작성용!N384</f>
        <v xml:space="preserve">분기 </v>
      </c>
      <c r="M387" s="279" t="str">
        <f>작성용!U384</f>
        <v>2024.09.30</v>
      </c>
      <c r="N387" s="279">
        <f>작성용!V384</f>
        <v>45555</v>
      </c>
      <c r="O387" s="284">
        <f>작성용!W384</f>
        <v>45582</v>
      </c>
      <c r="P387" s="279" t="str">
        <f>작성용!X384</f>
        <v>-</v>
      </c>
      <c r="Q387" s="280" t="str">
        <f>작성용!AD384</f>
        <v>대체평가3사업본부</v>
      </c>
      <c r="R387" s="282">
        <f>작성용!AE384</f>
        <v>0</v>
      </c>
      <c r="S387" s="280" t="str">
        <f>작성용!AF384</f>
        <v>대체평가3사업본부</v>
      </c>
      <c r="T387" s="283" t="str">
        <f>작성용!AG384</f>
        <v>서동현/조용원</v>
      </c>
      <c r="U387" s="283" t="str">
        <f>작성용!AH384</f>
        <v>서동현/조용원</v>
      </c>
      <c r="V387" s="278">
        <f>작성용!AA384</f>
        <v>202409</v>
      </c>
      <c r="W387" s="280" t="str">
        <f>작성용!AC384</f>
        <v>[T]기타보험기관[1본부]</v>
      </c>
      <c r="X387" s="280" t="str">
        <f>작성용!O384</f>
        <v xml:space="preserve">박희만 </v>
      </c>
      <c r="Y387" s="280" t="str">
        <f>작성용!P384</f>
        <v xml:space="preserve">02-331-5462 </v>
      </c>
      <c r="Z387" s="280" t="str">
        <f>작성용!Q384</f>
        <v xml:space="preserve">parkheeman@dbins.co.kr </v>
      </c>
      <c r="AA387" s="278" t="str">
        <f>작성용!AJ384</f>
        <v>-</v>
      </c>
      <c r="AB387" s="278">
        <f>작성용!AB384</f>
        <v>8</v>
      </c>
    </row>
    <row r="388" spans="1:28" s="12" customFormat="1" ht="16.5" customHeight="1" x14ac:dyDescent="0.3">
      <c r="A388" s="54">
        <f>작성용!AL385</f>
        <v>384</v>
      </c>
      <c r="B388" s="292" t="str">
        <f>작성용!AI385</f>
        <v>최종결과송부 : 2024-10-04, 세부편입자산리스트 : 2024-10-17</v>
      </c>
      <c r="C388" s="278" t="str">
        <f>작성용!AK385</f>
        <v>개별종목</v>
      </c>
      <c r="D388" s="279">
        <f>작성용!T385</f>
        <v>45530</v>
      </c>
      <c r="E388" s="280" t="str">
        <f>작성용!B385</f>
        <v>DB손해보험(수익증권)</v>
      </c>
      <c r="F388" s="280" t="str">
        <f>작성용!C385</f>
        <v>재평가</v>
      </c>
      <c r="G388" s="280" t="str">
        <f>작성용!D385</f>
        <v>신한DOVERXI일반사모투자신탁제2호(H)</v>
      </c>
      <c r="H388" s="281" t="str">
        <f>작성용!E385</f>
        <v>KBP2023120068</v>
      </c>
      <c r="I388" s="280" t="str">
        <f>작성용!F385</f>
        <v>B02</v>
      </c>
      <c r="J388" s="280">
        <f>작성용!G385</f>
        <v>0</v>
      </c>
      <c r="K388" s="280" t="str">
        <f>작성용!H385</f>
        <v>-</v>
      </c>
      <c r="L388" s="280" t="str">
        <f>작성용!N385</f>
        <v xml:space="preserve">분기 </v>
      </c>
      <c r="M388" s="279" t="str">
        <f>작성용!U385</f>
        <v>2024.09.30</v>
      </c>
      <c r="N388" s="279">
        <f>작성용!V385</f>
        <v>45555</v>
      </c>
      <c r="O388" s="284">
        <f>작성용!W385</f>
        <v>45582</v>
      </c>
      <c r="P388" s="279" t="str">
        <f>작성용!X385</f>
        <v>-</v>
      </c>
      <c r="Q388" s="280" t="str">
        <f>작성용!AD385</f>
        <v>대체평가3사업본부</v>
      </c>
      <c r="R388" s="282">
        <f>작성용!AE385</f>
        <v>0</v>
      </c>
      <c r="S388" s="280" t="str">
        <f>작성용!AF385</f>
        <v>대체평가3사업본부</v>
      </c>
      <c r="T388" s="283" t="str">
        <f>작성용!AG385</f>
        <v>서동현/조용원</v>
      </c>
      <c r="U388" s="283" t="str">
        <f>작성용!AH385</f>
        <v>서동현/조용원</v>
      </c>
      <c r="V388" s="278">
        <f>작성용!AA385</f>
        <v>202409</v>
      </c>
      <c r="W388" s="280" t="str">
        <f>작성용!AC385</f>
        <v>[T]기타보험기관[1본부]</v>
      </c>
      <c r="X388" s="280" t="str">
        <f>작성용!O385</f>
        <v xml:space="preserve">박희만 </v>
      </c>
      <c r="Y388" s="280" t="str">
        <f>작성용!P385</f>
        <v xml:space="preserve">02-331-5462 </v>
      </c>
      <c r="Z388" s="280" t="str">
        <f>작성용!Q385</f>
        <v xml:space="preserve">parkheeman@dbins.co.kr </v>
      </c>
      <c r="AA388" s="278" t="str">
        <f>작성용!AJ385</f>
        <v>-</v>
      </c>
      <c r="AB388" s="278">
        <f>작성용!AB385</f>
        <v>8</v>
      </c>
    </row>
    <row r="389" spans="1:28" s="12" customFormat="1" ht="16.5" customHeight="1" x14ac:dyDescent="0.3">
      <c r="A389" s="54">
        <f>작성용!AL386</f>
        <v>385</v>
      </c>
      <c r="B389" s="292" t="str">
        <f>작성용!AI386</f>
        <v>최종결과송부 : 2024-10-04, 세부편입자산리스트 : 2024-10-17</v>
      </c>
      <c r="C389" s="278" t="str">
        <f>작성용!AK386</f>
        <v>개별종목</v>
      </c>
      <c r="D389" s="279">
        <f>작성용!T386</f>
        <v>45530</v>
      </c>
      <c r="E389" s="280" t="str">
        <f>작성용!B386</f>
        <v>DB손해보험(수익증권)</v>
      </c>
      <c r="F389" s="280" t="str">
        <f>작성용!C386</f>
        <v>재평가</v>
      </c>
      <c r="G389" s="280" t="str">
        <f>작성용!D386</f>
        <v>현대인베스트먼트선순위대출일반사모특별자산투자신탁제4호</v>
      </c>
      <c r="H389" s="281" t="str">
        <f>작성용!E386</f>
        <v>KBP2023120100</v>
      </c>
      <c r="I389" s="280" t="str">
        <f>작성용!F386</f>
        <v>B02</v>
      </c>
      <c r="J389" s="280">
        <f>작성용!G386</f>
        <v>0</v>
      </c>
      <c r="K389" s="280" t="str">
        <f>작성용!H386</f>
        <v>-</v>
      </c>
      <c r="L389" s="280" t="str">
        <f>작성용!N386</f>
        <v xml:space="preserve">분기 </v>
      </c>
      <c r="M389" s="279" t="str">
        <f>작성용!U386</f>
        <v>2024.09.30</v>
      </c>
      <c r="N389" s="279">
        <f>작성용!V386</f>
        <v>45555</v>
      </c>
      <c r="O389" s="284">
        <f>작성용!W386</f>
        <v>45582</v>
      </c>
      <c r="P389" s="279" t="str">
        <f>작성용!X386</f>
        <v>-</v>
      </c>
      <c r="Q389" s="280" t="str">
        <f>작성용!AD386</f>
        <v>대체평가3사업본부</v>
      </c>
      <c r="R389" s="282">
        <f>작성용!AE386</f>
        <v>0</v>
      </c>
      <c r="S389" s="280" t="str">
        <f>작성용!AF386</f>
        <v>대체평가3사업본부</v>
      </c>
      <c r="T389" s="283" t="str">
        <f>작성용!AG386</f>
        <v>서동현/조용원</v>
      </c>
      <c r="U389" s="283" t="str">
        <f>작성용!AH386</f>
        <v>서동현/조용원</v>
      </c>
      <c r="V389" s="278">
        <f>작성용!AA386</f>
        <v>202409</v>
      </c>
      <c r="W389" s="280" t="str">
        <f>작성용!AC386</f>
        <v>[T]기타보험기관[1본부]</v>
      </c>
      <c r="X389" s="280" t="str">
        <f>작성용!O386</f>
        <v xml:space="preserve">박희만 </v>
      </c>
      <c r="Y389" s="280" t="str">
        <f>작성용!P386</f>
        <v xml:space="preserve">02-331-5462 </v>
      </c>
      <c r="Z389" s="280" t="str">
        <f>작성용!Q386</f>
        <v xml:space="preserve">parkheeman@dbins.co.kr </v>
      </c>
      <c r="AA389" s="278" t="str">
        <f>작성용!AJ386</f>
        <v>-</v>
      </c>
      <c r="AB389" s="278">
        <f>작성용!AB386</f>
        <v>8</v>
      </c>
    </row>
    <row r="390" spans="1:28" s="12" customFormat="1" ht="16.5" customHeight="1" x14ac:dyDescent="0.3">
      <c r="A390" s="54">
        <f>작성용!AL387</f>
        <v>386</v>
      </c>
      <c r="B390" s="292" t="str">
        <f>작성용!AI387</f>
        <v>최종결과송부 : 2024-10-04, 세부편입자산리스트 : 2024-10-17</v>
      </c>
      <c r="C390" s="278" t="str">
        <f>작성용!AK387</f>
        <v>개별종목</v>
      </c>
      <c r="D390" s="279">
        <f>작성용!T387</f>
        <v>45530</v>
      </c>
      <c r="E390" s="280" t="str">
        <f>작성용!B387</f>
        <v>DB손해보험(수익증권)</v>
      </c>
      <c r="F390" s="280" t="str">
        <f>작성용!C387</f>
        <v>신규</v>
      </c>
      <c r="G390" s="280" t="str">
        <f>작성용!D387</f>
        <v>현대인베스트Vauban유럽인프라일반사모특별자산투자신탁11호</v>
      </c>
      <c r="H390" s="281" t="str">
        <f>작성용!E387</f>
        <v>KBP2024030019</v>
      </c>
      <c r="I390" s="280" t="str">
        <f>작성용!F387</f>
        <v>B02</v>
      </c>
      <c r="J390" s="280">
        <f>작성용!G387</f>
        <v>0</v>
      </c>
      <c r="K390" s="280" t="str">
        <f>작성용!H387</f>
        <v>-</v>
      </c>
      <c r="L390" s="280" t="str">
        <f>작성용!N387</f>
        <v xml:space="preserve">분기 </v>
      </c>
      <c r="M390" s="279" t="str">
        <f>작성용!U387</f>
        <v>2024.09.30</v>
      </c>
      <c r="N390" s="279">
        <f>작성용!V387</f>
        <v>45555</v>
      </c>
      <c r="O390" s="284">
        <f>작성용!W387</f>
        <v>45582</v>
      </c>
      <c r="P390" s="279" t="str">
        <f>작성용!X387</f>
        <v>-</v>
      </c>
      <c r="Q390" s="280" t="str">
        <f>작성용!AD387</f>
        <v>대체평가3사업본부</v>
      </c>
      <c r="R390" s="282">
        <f>작성용!AE387</f>
        <v>0</v>
      </c>
      <c r="S390" s="280" t="str">
        <f>작성용!AF387</f>
        <v>대체평가3사업본부</v>
      </c>
      <c r="T390" s="283" t="str">
        <f>작성용!AG387</f>
        <v>서동현/조용원</v>
      </c>
      <c r="U390" s="283" t="str">
        <f>작성용!AH387</f>
        <v>서동현/조용원</v>
      </c>
      <c r="V390" s="278">
        <f>작성용!AA387</f>
        <v>202409</v>
      </c>
      <c r="W390" s="280" t="str">
        <f>작성용!AC387</f>
        <v>[T]기타보험기관[1본부]</v>
      </c>
      <c r="X390" s="280" t="str">
        <f>작성용!O387</f>
        <v xml:space="preserve">박희만 </v>
      </c>
      <c r="Y390" s="280" t="str">
        <f>작성용!P387</f>
        <v xml:space="preserve">02-331-5462 </v>
      </c>
      <c r="Z390" s="280" t="str">
        <f>작성용!Q387</f>
        <v xml:space="preserve">parkheeman@dbins.co.kr </v>
      </c>
      <c r="AA390" s="278" t="str">
        <f>작성용!AJ387</f>
        <v>-</v>
      </c>
      <c r="AB390" s="278">
        <f>작성용!AB387</f>
        <v>8</v>
      </c>
    </row>
    <row r="391" spans="1:28" s="12" customFormat="1" ht="16.5" customHeight="1" x14ac:dyDescent="0.3">
      <c r="A391" s="54">
        <f>작성용!AL388</f>
        <v>387</v>
      </c>
      <c r="B391" s="292" t="str">
        <f>작성용!AI388</f>
        <v>최종결과송부 : 2024-10-04, 세부편입자산리스트 : 2024-10-17</v>
      </c>
      <c r="C391" s="278" t="str">
        <f>작성용!AK388</f>
        <v>개별종목</v>
      </c>
      <c r="D391" s="279">
        <f>작성용!T388</f>
        <v>45530</v>
      </c>
      <c r="E391" s="280" t="str">
        <f>작성용!B388</f>
        <v>DB손해보험(수익증권)</v>
      </c>
      <c r="F391" s="280" t="str">
        <f>작성용!C388</f>
        <v>신규</v>
      </c>
      <c r="G391" s="280" t="str">
        <f>작성용!D388</f>
        <v>하나대체투자시니어론일반사모특별자산자투자신탁6-1호(전문)</v>
      </c>
      <c r="H391" s="281" t="str">
        <f>작성용!E388</f>
        <v>KBP2024090003</v>
      </c>
      <c r="I391" s="280" t="str">
        <f>작성용!F388</f>
        <v>B02</v>
      </c>
      <c r="J391" s="280">
        <f>작성용!G388</f>
        <v>0</v>
      </c>
      <c r="K391" s="280" t="str">
        <f>작성용!H388</f>
        <v>-</v>
      </c>
      <c r="L391" s="280" t="str">
        <f>작성용!N388</f>
        <v xml:space="preserve">분기 </v>
      </c>
      <c r="M391" s="279" t="str">
        <f>작성용!U388</f>
        <v>2024.09.30</v>
      </c>
      <c r="N391" s="279">
        <f>작성용!V388</f>
        <v>45555</v>
      </c>
      <c r="O391" s="284">
        <f>작성용!W388</f>
        <v>45582</v>
      </c>
      <c r="P391" s="279" t="str">
        <f>작성용!X388</f>
        <v>-</v>
      </c>
      <c r="Q391" s="280" t="str">
        <f>작성용!AD388</f>
        <v>대체평가3사업본부</v>
      </c>
      <c r="R391" s="282">
        <f>작성용!AE388</f>
        <v>0</v>
      </c>
      <c r="S391" s="280" t="str">
        <f>작성용!AF388</f>
        <v>대체평가3사업본부</v>
      </c>
      <c r="T391" s="283" t="str">
        <f>작성용!AG388</f>
        <v>서동현/조용원</v>
      </c>
      <c r="U391" s="283" t="str">
        <f>작성용!AH388</f>
        <v>서동현/조용원</v>
      </c>
      <c r="V391" s="278">
        <f>작성용!AA388</f>
        <v>202409</v>
      </c>
      <c r="W391" s="280" t="str">
        <f>작성용!AC388</f>
        <v>[T]기타보험기관[1본부]</v>
      </c>
      <c r="X391" s="280" t="str">
        <f>작성용!O388</f>
        <v xml:space="preserve">박희만 </v>
      </c>
      <c r="Y391" s="280" t="str">
        <f>작성용!P388</f>
        <v xml:space="preserve">02-331-5462 </v>
      </c>
      <c r="Z391" s="280" t="str">
        <f>작성용!Q388</f>
        <v xml:space="preserve">parkheeman@dbins.co.kr </v>
      </c>
      <c r="AA391" s="278" t="str">
        <f>작성용!AJ388</f>
        <v>-</v>
      </c>
      <c r="AB391" s="278">
        <f>작성용!AB388</f>
        <v>8</v>
      </c>
    </row>
    <row r="392" spans="1:28" s="12" customFormat="1" ht="16.5" customHeight="1" x14ac:dyDescent="0.3">
      <c r="A392" s="54">
        <f>작성용!AL389</f>
        <v>388</v>
      </c>
      <c r="B392" s="292" t="str">
        <f>작성용!AI389</f>
        <v>최종결과송부 : 2024-10-04, 세부편입자산리스트 : 2024-10-17</v>
      </c>
      <c r="C392" s="278" t="str">
        <f>작성용!AK389</f>
        <v>개별종목</v>
      </c>
      <c r="D392" s="279">
        <f>작성용!T389</f>
        <v>45530</v>
      </c>
      <c r="E392" s="280" t="str">
        <f>작성용!B389</f>
        <v>DB손해보험(수익증권)</v>
      </c>
      <c r="F392" s="280" t="str">
        <f>작성용!C389</f>
        <v>신규</v>
      </c>
      <c r="G392" s="280" t="str">
        <f>작성용!D389</f>
        <v>토러스글로벌GARP일반사모증권투자신탁1호C-s</v>
      </c>
      <c r="H392" s="281" t="str">
        <f>작성용!E389</f>
        <v>KBP2024090004</v>
      </c>
      <c r="I392" s="280" t="str">
        <f>작성용!F389</f>
        <v>B02</v>
      </c>
      <c r="J392" s="280">
        <f>작성용!G389</f>
        <v>0</v>
      </c>
      <c r="K392" s="280" t="str">
        <f>작성용!H389</f>
        <v>-</v>
      </c>
      <c r="L392" s="280" t="str">
        <f>작성용!N389</f>
        <v xml:space="preserve">분기 </v>
      </c>
      <c r="M392" s="279" t="str">
        <f>작성용!U389</f>
        <v>2024.09.30</v>
      </c>
      <c r="N392" s="279">
        <f>작성용!V389</f>
        <v>45555</v>
      </c>
      <c r="O392" s="284">
        <f>작성용!W389</f>
        <v>45582</v>
      </c>
      <c r="P392" s="279" t="str">
        <f>작성용!X389</f>
        <v>-</v>
      </c>
      <c r="Q392" s="280" t="str">
        <f>작성용!AD389</f>
        <v>대체평가3사업본부</v>
      </c>
      <c r="R392" s="282">
        <f>작성용!AE389</f>
        <v>0</v>
      </c>
      <c r="S392" s="280" t="str">
        <f>작성용!AF389</f>
        <v>대체평가3사업본부</v>
      </c>
      <c r="T392" s="283" t="str">
        <f>작성용!AG389</f>
        <v>서동현/조용원</v>
      </c>
      <c r="U392" s="283" t="str">
        <f>작성용!AH389</f>
        <v>서동현/조용원</v>
      </c>
      <c r="V392" s="278">
        <f>작성용!AA389</f>
        <v>202409</v>
      </c>
      <c r="W392" s="280" t="str">
        <f>작성용!AC389</f>
        <v>[T]기타보험기관[1본부]</v>
      </c>
      <c r="X392" s="280" t="str">
        <f>작성용!O389</f>
        <v xml:space="preserve">박희만 </v>
      </c>
      <c r="Y392" s="280" t="str">
        <f>작성용!P389</f>
        <v xml:space="preserve">02-331-5462 </v>
      </c>
      <c r="Z392" s="280" t="str">
        <f>작성용!Q389</f>
        <v xml:space="preserve">parkheeman@dbins.co.kr </v>
      </c>
      <c r="AA392" s="278" t="str">
        <f>작성용!AJ389</f>
        <v>-</v>
      </c>
      <c r="AB392" s="278">
        <f>작성용!AB389</f>
        <v>8</v>
      </c>
    </row>
    <row r="393" spans="1:28" s="12" customFormat="1" ht="16.5" customHeight="1" x14ac:dyDescent="0.3">
      <c r="A393" s="54">
        <f>작성용!AL390</f>
        <v>389</v>
      </c>
      <c r="B393" s="292" t="str">
        <f>작성용!AI390</f>
        <v>최종결과송부 : 2024-10-04, 세부편입자산리스트 : 2024-10-17</v>
      </c>
      <c r="C393" s="278" t="str">
        <f>작성용!AK390</f>
        <v>개별종목</v>
      </c>
      <c r="D393" s="279">
        <f>작성용!T390</f>
        <v>45530</v>
      </c>
      <c r="E393" s="280" t="str">
        <f>작성용!B390</f>
        <v>DB손해보험(수익증권)</v>
      </c>
      <c r="F393" s="280" t="str">
        <f>작성용!C390</f>
        <v>신규</v>
      </c>
      <c r="G393" s="280" t="str">
        <f>작성용!D390</f>
        <v>DBPIMCO유럽데이터센터Opportunity일반사모투자신탁제1호</v>
      </c>
      <c r="H393" s="281" t="str">
        <f>작성용!E390</f>
        <v>KBP2024090005</v>
      </c>
      <c r="I393" s="280" t="str">
        <f>작성용!F390</f>
        <v>B02</v>
      </c>
      <c r="J393" s="280">
        <f>작성용!G390</f>
        <v>0</v>
      </c>
      <c r="K393" s="280" t="str">
        <f>작성용!H390</f>
        <v>-</v>
      </c>
      <c r="L393" s="280" t="str">
        <f>작성용!N390</f>
        <v xml:space="preserve">분기 </v>
      </c>
      <c r="M393" s="279" t="str">
        <f>작성용!U390</f>
        <v>2024.09.30</v>
      </c>
      <c r="N393" s="279">
        <f>작성용!V390</f>
        <v>45555</v>
      </c>
      <c r="O393" s="284">
        <f>작성용!W390</f>
        <v>45582</v>
      </c>
      <c r="P393" s="279" t="str">
        <f>작성용!X390</f>
        <v>-</v>
      </c>
      <c r="Q393" s="280" t="str">
        <f>작성용!AD390</f>
        <v>대체평가3사업본부</v>
      </c>
      <c r="R393" s="282">
        <f>작성용!AE390</f>
        <v>0</v>
      </c>
      <c r="S393" s="280" t="str">
        <f>작성용!AF390</f>
        <v>대체평가3사업본부</v>
      </c>
      <c r="T393" s="283" t="str">
        <f>작성용!AG390</f>
        <v>서동현/조용원</v>
      </c>
      <c r="U393" s="283" t="str">
        <f>작성용!AH390</f>
        <v>서동현/조용원</v>
      </c>
      <c r="V393" s="278">
        <f>작성용!AA390</f>
        <v>202409</v>
      </c>
      <c r="W393" s="280" t="str">
        <f>작성용!AC390</f>
        <v>[T]기타보험기관[1본부]</v>
      </c>
      <c r="X393" s="280" t="str">
        <f>작성용!O390</f>
        <v xml:space="preserve">박희만 </v>
      </c>
      <c r="Y393" s="280" t="str">
        <f>작성용!P390</f>
        <v xml:space="preserve">02-331-5462 </v>
      </c>
      <c r="Z393" s="280" t="str">
        <f>작성용!Q390</f>
        <v xml:space="preserve">parkheeman@dbins.co.kr </v>
      </c>
      <c r="AA393" s="278" t="str">
        <f>작성용!AJ390</f>
        <v>-</v>
      </c>
      <c r="AB393" s="278">
        <f>작성용!AB390</f>
        <v>8</v>
      </c>
    </row>
    <row r="394" spans="1:28" s="12" customFormat="1" ht="16.5" customHeight="1" x14ac:dyDescent="0.3">
      <c r="A394" s="54">
        <f>작성용!AL391</f>
        <v>390</v>
      </c>
      <c r="B394" s="292" t="str">
        <f>작성용!AI391</f>
        <v>최종결과송부 : 2024-10-04, 세부편입자산리스트 : 2024-10-17</v>
      </c>
      <c r="C394" s="278" t="str">
        <f>작성용!AK391</f>
        <v>개별종목</v>
      </c>
      <c r="D394" s="279">
        <f>작성용!T391</f>
        <v>45530</v>
      </c>
      <c r="E394" s="280" t="str">
        <f>작성용!B391</f>
        <v>DB손해보험(구,동부화재해상)</v>
      </c>
      <c r="F394" s="280" t="str">
        <f>작성용!C391</f>
        <v>재평가</v>
      </c>
      <c r="G394" s="280" t="str">
        <f>작성용!D391</f>
        <v>케이에이치큐제사호사모투자</v>
      </c>
      <c r="H394" s="281">
        <f>작성용!E391</f>
        <v>1101130027979</v>
      </c>
      <c r="I394" s="280" t="str">
        <f>작성용!F391</f>
        <v>B01</v>
      </c>
      <c r="J394" s="280">
        <f>작성용!G391</f>
        <v>99</v>
      </c>
      <c r="K394" s="280" t="str">
        <f>작성용!H391</f>
        <v>-</v>
      </c>
      <c r="L394" s="280" t="str">
        <f>작성용!N391</f>
        <v>분기</v>
      </c>
      <c r="M394" s="279" t="str">
        <f>작성용!U391</f>
        <v>2024.09.30</v>
      </c>
      <c r="N394" s="279">
        <f>작성용!V391</f>
        <v>45555</v>
      </c>
      <c r="O394" s="284">
        <f>작성용!W391</f>
        <v>45582</v>
      </c>
      <c r="P394" s="279" t="str">
        <f>작성용!X391</f>
        <v>-</v>
      </c>
      <c r="Q394" s="280" t="str">
        <f>작성용!AD391</f>
        <v>신원준</v>
      </c>
      <c r="R394" s="282">
        <f>작성용!AE391</f>
        <v>1</v>
      </c>
      <c r="S394" s="280" t="str">
        <f>작성용!AF391</f>
        <v>신원준</v>
      </c>
      <c r="T394" s="283" t="str">
        <f>작성용!AG391</f>
        <v>서동현/조용원</v>
      </c>
      <c r="U394" s="283" t="str">
        <f>작성용!AH391</f>
        <v>서동현/조용원</v>
      </c>
      <c r="V394" s="278">
        <f>작성용!AA391</f>
        <v>202409</v>
      </c>
      <c r="W394" s="280" t="str">
        <f>작성용!AC391</f>
        <v>[T]기타보험기관[1본부]</v>
      </c>
      <c r="X394" s="280" t="str">
        <f>작성용!O391</f>
        <v>민세홍책임</v>
      </c>
      <c r="Y394" s="280" t="str">
        <f>작성용!P391</f>
        <v>02-331-5464</v>
      </c>
      <c r="Z394" s="280" t="str">
        <f>작성용!Q391</f>
        <v>sehong@dbins.co.kr</v>
      </c>
      <c r="AA394" s="278" t="str">
        <f>작성용!AJ391</f>
        <v>-</v>
      </c>
      <c r="AB394" s="278">
        <f>작성용!AB391</f>
        <v>8</v>
      </c>
    </row>
    <row r="395" spans="1:28" s="12" customFormat="1" ht="16.5" customHeight="1" x14ac:dyDescent="0.3">
      <c r="A395" s="54">
        <f>작성용!AL392</f>
        <v>391</v>
      </c>
      <c r="B395" s="292" t="str">
        <f>작성용!AI392</f>
        <v>최종결과송부 : 2024-10-04, 세부편입자산리스트 : 2024-10-17</v>
      </c>
      <c r="C395" s="278" t="str">
        <f>작성용!AK392</f>
        <v>개별종목</v>
      </c>
      <c r="D395" s="279">
        <f>작성용!T392</f>
        <v>45530</v>
      </c>
      <c r="E395" s="280" t="str">
        <f>작성용!B392</f>
        <v>DB손해보험(구,동부화재해상)</v>
      </c>
      <c r="F395" s="280" t="str">
        <f>작성용!C392</f>
        <v>재평가</v>
      </c>
      <c r="G395" s="280" t="str">
        <f>작성용!D392</f>
        <v>대신에스케이에스이노베이션제2호사모투자</v>
      </c>
      <c r="H395" s="281">
        <f>작성용!E392</f>
        <v>1101130026707</v>
      </c>
      <c r="I395" s="280" t="str">
        <f>작성용!F392</f>
        <v>B01</v>
      </c>
      <c r="J395" s="280">
        <f>작성용!G392</f>
        <v>0</v>
      </c>
      <c r="K395" s="280" t="str">
        <f>작성용!H392</f>
        <v>-</v>
      </c>
      <c r="L395" s="280" t="str">
        <f>작성용!N392</f>
        <v>분기</v>
      </c>
      <c r="M395" s="279" t="str">
        <f>작성용!U392</f>
        <v>2024.09.30</v>
      </c>
      <c r="N395" s="279">
        <f>작성용!V392</f>
        <v>45555</v>
      </c>
      <c r="O395" s="284">
        <f>작성용!W392</f>
        <v>45582</v>
      </c>
      <c r="P395" s="279" t="str">
        <f>작성용!X392</f>
        <v>-</v>
      </c>
      <c r="Q395" s="280" t="str">
        <f>작성용!AD392</f>
        <v>강성은</v>
      </c>
      <c r="R395" s="282">
        <f>작성용!AE392</f>
        <v>1</v>
      </c>
      <c r="S395" s="280" t="str">
        <f>작성용!AF392</f>
        <v>강성은</v>
      </c>
      <c r="T395" s="283" t="str">
        <f>작성용!AG392</f>
        <v>서동현/조용원</v>
      </c>
      <c r="U395" s="283" t="str">
        <f>작성용!AH392</f>
        <v>서동현/조용원</v>
      </c>
      <c r="V395" s="278">
        <f>작성용!AA392</f>
        <v>202409</v>
      </c>
      <c r="W395" s="280" t="str">
        <f>작성용!AC392</f>
        <v>[T]기타보험기관[1본부]</v>
      </c>
      <c r="X395" s="280" t="str">
        <f>작성용!O392</f>
        <v>민세홍책임</v>
      </c>
      <c r="Y395" s="280" t="str">
        <f>작성용!P392</f>
        <v>02-331-5464</v>
      </c>
      <c r="Z395" s="280" t="str">
        <f>작성용!Q392</f>
        <v>sehong@dbins.co.kr</v>
      </c>
      <c r="AA395" s="278" t="str">
        <f>작성용!AJ392</f>
        <v>-</v>
      </c>
      <c r="AB395" s="278">
        <f>작성용!AB392</f>
        <v>8</v>
      </c>
    </row>
    <row r="396" spans="1:28" s="12" customFormat="1" ht="16.5" customHeight="1" x14ac:dyDescent="0.3">
      <c r="A396" s="54">
        <f>작성용!AL393</f>
        <v>392</v>
      </c>
      <c r="B396" s="292" t="str">
        <f>작성용!AI393</f>
        <v>최종결과송부 : 2024-10-04, 세부편입자산리스트 : 2024-10-17</v>
      </c>
      <c r="C396" s="278" t="str">
        <f>작성용!AK393</f>
        <v>개별종목</v>
      </c>
      <c r="D396" s="279">
        <f>작성용!T393</f>
        <v>45530</v>
      </c>
      <c r="E396" s="280" t="str">
        <f>작성용!B393</f>
        <v>DB손해보험(구,동부화재해상)</v>
      </c>
      <c r="F396" s="280" t="str">
        <f>작성용!C393</f>
        <v>재평가</v>
      </c>
      <c r="G396" s="280" t="str">
        <f>작성용!D393</f>
        <v>청라아트프로젝트금융투자</v>
      </c>
      <c r="H396" s="281">
        <f>작성용!E393</f>
        <v>1101117816725</v>
      </c>
      <c r="I396" s="280" t="str">
        <f>작성용!F393</f>
        <v>B07</v>
      </c>
      <c r="J396" s="280">
        <f>작성용!G393</f>
        <v>0</v>
      </c>
      <c r="K396" s="280" t="str">
        <f>작성용!H393</f>
        <v>-</v>
      </c>
      <c r="L396" s="280" t="str">
        <f>작성용!N393</f>
        <v>분기</v>
      </c>
      <c r="M396" s="279" t="str">
        <f>작성용!U393</f>
        <v>2024.09.30</v>
      </c>
      <c r="N396" s="279">
        <f>작성용!V393</f>
        <v>45555</v>
      </c>
      <c r="O396" s="284">
        <f>작성용!W393</f>
        <v>45582</v>
      </c>
      <c r="P396" s="279" t="str">
        <f>작성용!X393</f>
        <v>-</v>
      </c>
      <c r="Q396" s="280" t="str">
        <f>작성용!AD393</f>
        <v>변혜진</v>
      </c>
      <c r="R396" s="282">
        <f>작성용!AE393</f>
        <v>1</v>
      </c>
      <c r="S396" s="280" t="str">
        <f>작성용!AF393</f>
        <v>변혜진</v>
      </c>
      <c r="T396" s="283" t="str">
        <f>작성용!AG393</f>
        <v>서동현/조용원</v>
      </c>
      <c r="U396" s="283" t="str">
        <f>작성용!AH393</f>
        <v>서동현/조용원</v>
      </c>
      <c r="V396" s="278">
        <f>작성용!AA393</f>
        <v>202409</v>
      </c>
      <c r="W396" s="280" t="str">
        <f>작성용!AC393</f>
        <v>[T]기타보험기관[1본부]</v>
      </c>
      <c r="X396" s="280" t="str">
        <f>작성용!O393</f>
        <v>민세홍책임</v>
      </c>
      <c r="Y396" s="280" t="str">
        <f>작성용!P393</f>
        <v>02-331-5464</v>
      </c>
      <c r="Z396" s="280" t="str">
        <f>작성용!Q393</f>
        <v>sehong@dbins.co.kr</v>
      </c>
      <c r="AA396" s="278" t="str">
        <f>작성용!AJ393</f>
        <v>-</v>
      </c>
      <c r="AB396" s="278">
        <f>작성용!AB393</f>
        <v>8</v>
      </c>
    </row>
    <row r="397" spans="1:28" s="12" customFormat="1" ht="16.5" customHeight="1" x14ac:dyDescent="0.3">
      <c r="A397" s="54">
        <f>작성용!AL394</f>
        <v>393</v>
      </c>
      <c r="B397" s="292" t="str">
        <f>작성용!AI394</f>
        <v>최종결과송부 : 2024-10-04, 세부편입자산리스트 : 2024-10-17</v>
      </c>
      <c r="C397" s="278" t="str">
        <f>작성용!AK394</f>
        <v>개별종목</v>
      </c>
      <c r="D397" s="279">
        <f>작성용!T394</f>
        <v>45530</v>
      </c>
      <c r="E397" s="280" t="str">
        <f>작성용!B394</f>
        <v>DB손해보험(구,동부화재해상)</v>
      </c>
      <c r="F397" s="280" t="str">
        <f>작성용!C394</f>
        <v>재평가</v>
      </c>
      <c r="G397" s="280" t="str">
        <f>작성용!D394</f>
        <v>린드먼아시아투자조합16호</v>
      </c>
      <c r="H397" s="281" t="str">
        <f>작성용!E394</f>
        <v>KBP2022120021</v>
      </c>
      <c r="I397" s="280" t="str">
        <f>작성용!F394</f>
        <v>B01</v>
      </c>
      <c r="J397" s="280">
        <f>작성용!G394</f>
        <v>0</v>
      </c>
      <c r="K397" s="280" t="str">
        <f>작성용!H394</f>
        <v>-</v>
      </c>
      <c r="L397" s="280" t="str">
        <f>작성용!N394</f>
        <v>분기</v>
      </c>
      <c r="M397" s="279" t="str">
        <f>작성용!U394</f>
        <v>2024.09.30</v>
      </c>
      <c r="N397" s="279">
        <f>작성용!V394</f>
        <v>45555</v>
      </c>
      <c r="O397" s="284">
        <f>작성용!W394</f>
        <v>45582</v>
      </c>
      <c r="P397" s="279" t="str">
        <f>작성용!X394</f>
        <v>-</v>
      </c>
      <c r="Q397" s="280" t="str">
        <f>작성용!AD394</f>
        <v>오수현</v>
      </c>
      <c r="R397" s="282">
        <f>작성용!AE394</f>
        <v>1</v>
      </c>
      <c r="S397" s="280" t="str">
        <f>작성용!AF394</f>
        <v>오수현</v>
      </c>
      <c r="T397" s="283" t="str">
        <f>작성용!AG394</f>
        <v>서동현/조용원</v>
      </c>
      <c r="U397" s="283" t="str">
        <f>작성용!AH394</f>
        <v>서동현/조용원</v>
      </c>
      <c r="V397" s="278">
        <f>작성용!AA394</f>
        <v>202409</v>
      </c>
      <c r="W397" s="280" t="str">
        <f>작성용!AC394</f>
        <v>[T]기타보험기관[1본부]</v>
      </c>
      <c r="X397" s="280" t="str">
        <f>작성용!O394</f>
        <v>민세홍책임</v>
      </c>
      <c r="Y397" s="280" t="str">
        <f>작성용!P394</f>
        <v>02-331-5464</v>
      </c>
      <c r="Z397" s="280" t="str">
        <f>작성용!Q394</f>
        <v>sehong@dbins.co.kr</v>
      </c>
      <c r="AA397" s="278" t="str">
        <f>작성용!AJ394</f>
        <v>-</v>
      </c>
      <c r="AB397" s="278">
        <f>작성용!AB394</f>
        <v>8</v>
      </c>
    </row>
    <row r="398" spans="1:28" s="12" customFormat="1" ht="16.5" customHeight="1" x14ac:dyDescent="0.3">
      <c r="A398" s="54">
        <f>작성용!AL395</f>
        <v>394</v>
      </c>
      <c r="B398" s="292" t="str">
        <f>작성용!AI395</f>
        <v>최종결과송부 : 2024-10-04, 세부편입자산리스트 : 2024-10-17</v>
      </c>
      <c r="C398" s="278" t="str">
        <f>작성용!AK395</f>
        <v>개별종목</v>
      </c>
      <c r="D398" s="279">
        <f>작성용!T395</f>
        <v>45530</v>
      </c>
      <c r="E398" s="280" t="str">
        <f>작성용!B395</f>
        <v>DB손해보험(구,동부화재해상)</v>
      </c>
      <c r="F398" s="280" t="str">
        <f>작성용!C395</f>
        <v>재평가</v>
      </c>
      <c r="G398" s="280" t="str">
        <f>작성용!D395</f>
        <v>케이스퀘어데이터센터피에프브이</v>
      </c>
      <c r="H398" s="281">
        <f>작성용!E395</f>
        <v>1101117915296</v>
      </c>
      <c r="I398" s="280" t="str">
        <f>작성용!F395</f>
        <v>B07</v>
      </c>
      <c r="J398" s="280">
        <f>작성용!G395</f>
        <v>0</v>
      </c>
      <c r="K398" s="280" t="str">
        <f>작성용!H395</f>
        <v>-</v>
      </c>
      <c r="L398" s="280" t="str">
        <f>작성용!N395</f>
        <v>분기</v>
      </c>
      <c r="M398" s="279" t="str">
        <f>작성용!U395</f>
        <v>2024.09.30</v>
      </c>
      <c r="N398" s="279">
        <f>작성용!V395</f>
        <v>45555</v>
      </c>
      <c r="O398" s="284">
        <f>작성용!W395</f>
        <v>45582</v>
      </c>
      <c r="P398" s="279" t="str">
        <f>작성용!X395</f>
        <v>-</v>
      </c>
      <c r="Q398" s="280" t="str">
        <f>작성용!AD395</f>
        <v>김예림</v>
      </c>
      <c r="R398" s="282">
        <f>작성용!AE395</f>
        <v>1</v>
      </c>
      <c r="S398" s="280" t="str">
        <f>작성용!AF395</f>
        <v>김예림</v>
      </c>
      <c r="T398" s="283" t="str">
        <f>작성용!AG395</f>
        <v>서동현/조용원</v>
      </c>
      <c r="U398" s="283" t="str">
        <f>작성용!AH395</f>
        <v>서동현/조용원</v>
      </c>
      <c r="V398" s="278">
        <f>작성용!AA395</f>
        <v>202409</v>
      </c>
      <c r="W398" s="280" t="str">
        <f>작성용!AC395</f>
        <v>[T]기타보험기관[1본부]</v>
      </c>
      <c r="X398" s="280" t="str">
        <f>작성용!O395</f>
        <v>민세홍책임</v>
      </c>
      <c r="Y398" s="280" t="str">
        <f>작성용!P395</f>
        <v>02-331-5464</v>
      </c>
      <c r="Z398" s="280" t="str">
        <f>작성용!Q395</f>
        <v>sehong@dbins.co.kr</v>
      </c>
      <c r="AA398" s="278" t="str">
        <f>작성용!AJ395</f>
        <v>-</v>
      </c>
      <c r="AB398" s="278">
        <f>작성용!AB395</f>
        <v>8</v>
      </c>
    </row>
    <row r="399" spans="1:28" s="12" customFormat="1" ht="16.5" customHeight="1" x14ac:dyDescent="0.3">
      <c r="A399" s="54">
        <f>작성용!AL396</f>
        <v>395</v>
      </c>
      <c r="B399" s="292" t="str">
        <f>작성용!AI396</f>
        <v>최종결과송부 : 2024-10-04, 세부편입자산리스트 : 2024-10-17</v>
      </c>
      <c r="C399" s="278" t="str">
        <f>작성용!AK396</f>
        <v>개별종목</v>
      </c>
      <c r="D399" s="279">
        <f>작성용!T396</f>
        <v>45530</v>
      </c>
      <c r="E399" s="280" t="str">
        <f>작성용!B396</f>
        <v>DB손해보험(수익증권)</v>
      </c>
      <c r="F399" s="280" t="str">
        <f>작성용!C396</f>
        <v>재평가</v>
      </c>
      <c r="G399" s="280" t="str">
        <f>작성용!D396</f>
        <v>다비하나이머징인프라투융자회사</v>
      </c>
      <c r="H399" s="281">
        <f>작성용!E396</f>
        <v>1101113503813</v>
      </c>
      <c r="I399" s="280" t="str">
        <f>작성용!F396</f>
        <v>B01</v>
      </c>
      <c r="J399" s="280">
        <f>작성용!G396</f>
        <v>0</v>
      </c>
      <c r="K399" s="280" t="str">
        <f>작성용!H396</f>
        <v>-</v>
      </c>
      <c r="L399" s="280" t="str">
        <f>작성용!N396</f>
        <v>분기</v>
      </c>
      <c r="M399" s="279" t="str">
        <f>작성용!U396</f>
        <v>2024.09.30</v>
      </c>
      <c r="N399" s="279">
        <f>작성용!V396</f>
        <v>45555</v>
      </c>
      <c r="O399" s="284">
        <f>작성용!W396</f>
        <v>45582</v>
      </c>
      <c r="P399" s="279" t="str">
        <f>작성용!X396</f>
        <v>-</v>
      </c>
      <c r="Q399" s="280" t="str">
        <f>작성용!AD396</f>
        <v>대체평가3사업본부</v>
      </c>
      <c r="R399" s="282">
        <f>작성용!AE396</f>
        <v>0</v>
      </c>
      <c r="S399" s="280" t="str">
        <f>작성용!AF396</f>
        <v>대체평가3사업본부</v>
      </c>
      <c r="T399" s="283" t="str">
        <f>작성용!AG396</f>
        <v>서동현/조용원</v>
      </c>
      <c r="U399" s="283" t="str">
        <f>작성용!AH396</f>
        <v>서동현/조용원</v>
      </c>
      <c r="V399" s="278">
        <f>작성용!AA396</f>
        <v>202409</v>
      </c>
      <c r="W399" s="280" t="str">
        <f>작성용!AC396</f>
        <v>[T]기타보험기관[1본부]</v>
      </c>
      <c r="X399" s="280" t="str">
        <f>작성용!O396</f>
        <v>민세홍책임</v>
      </c>
      <c r="Y399" s="280" t="str">
        <f>작성용!P396</f>
        <v>02-331-5464</v>
      </c>
      <c r="Z399" s="280" t="str">
        <f>작성용!Q396</f>
        <v>sehong@dbins.co.kr</v>
      </c>
      <c r="AA399" s="278" t="str">
        <f>작성용!AJ396</f>
        <v>-</v>
      </c>
      <c r="AB399" s="278">
        <f>작성용!AB396</f>
        <v>8</v>
      </c>
    </row>
    <row r="400" spans="1:28" s="12" customFormat="1" ht="16.5" customHeight="1" x14ac:dyDescent="0.3">
      <c r="A400" s="54">
        <f>작성용!AL397</f>
        <v>396</v>
      </c>
      <c r="B400" s="292" t="str">
        <f>작성용!AI397</f>
        <v>최종결과송부 : 2024-10-04, 세부편입자산리스트 : 2024-10-17</v>
      </c>
      <c r="C400" s="278" t="str">
        <f>작성용!AK397</f>
        <v>개별종목</v>
      </c>
      <c r="D400" s="279">
        <f>작성용!T397</f>
        <v>45530</v>
      </c>
      <c r="E400" s="280" t="str">
        <f>작성용!B397</f>
        <v>DB손해보험(구,동부화재해상)</v>
      </c>
      <c r="F400" s="280" t="str">
        <f>작성용!C397</f>
        <v>재평가</v>
      </c>
      <c r="G400" s="280" t="str">
        <f>작성용!D397</f>
        <v>아이엠엠인프라제9호사모투자</v>
      </c>
      <c r="H400" s="281">
        <f>작성용!E397</f>
        <v>1101130031821</v>
      </c>
      <c r="I400" s="280" t="str">
        <f>작성용!F397</f>
        <v>B01</v>
      </c>
      <c r="J400" s="280">
        <f>작성용!G397</f>
        <v>0</v>
      </c>
      <c r="K400" s="280" t="str">
        <f>작성용!H397</f>
        <v>-</v>
      </c>
      <c r="L400" s="280" t="str">
        <f>작성용!N397</f>
        <v>분기</v>
      </c>
      <c r="M400" s="279" t="str">
        <f>작성용!U397</f>
        <v>2024.09.30</v>
      </c>
      <c r="N400" s="279">
        <f>작성용!V397</f>
        <v>45555</v>
      </c>
      <c r="O400" s="284">
        <f>작성용!W397</f>
        <v>45582</v>
      </c>
      <c r="P400" s="279" t="str">
        <f>작성용!X397</f>
        <v>-</v>
      </c>
      <c r="Q400" s="280" t="str">
        <f>작성용!AD397</f>
        <v>이진주</v>
      </c>
      <c r="R400" s="282">
        <f>작성용!AE397</f>
        <v>0</v>
      </c>
      <c r="S400" s="280" t="str">
        <f>작성용!AF397</f>
        <v>김범준</v>
      </c>
      <c r="T400" s="283" t="str">
        <f>작성용!AG397</f>
        <v>서동현/조용원</v>
      </c>
      <c r="U400" s="283" t="str">
        <f>작성용!AH397</f>
        <v>서동현/조용원</v>
      </c>
      <c r="V400" s="278">
        <f>작성용!AA397</f>
        <v>202409</v>
      </c>
      <c r="W400" s="280" t="str">
        <f>작성용!AC397</f>
        <v>[T]기타보험기관[1본부]</v>
      </c>
      <c r="X400" s="280" t="str">
        <f>작성용!O397</f>
        <v>민세홍책임</v>
      </c>
      <c r="Y400" s="280" t="str">
        <f>작성용!P397</f>
        <v>02-331-5464</v>
      </c>
      <c r="Z400" s="280" t="str">
        <f>작성용!Q397</f>
        <v>sehong@dbins.co.kr</v>
      </c>
      <c r="AA400" s="278" t="str">
        <f>작성용!AJ397</f>
        <v>-</v>
      </c>
      <c r="AB400" s="278">
        <f>작성용!AB397</f>
        <v>8</v>
      </c>
    </row>
    <row r="401" spans="1:28" s="12" customFormat="1" ht="16.5" customHeight="1" x14ac:dyDescent="0.3">
      <c r="A401" s="54">
        <f>작성용!AL398</f>
        <v>397</v>
      </c>
      <c r="B401" s="292" t="str">
        <f>작성용!AI398</f>
        <v>최종결과송부 : 2024-10-04, 세부편입자산리스트 : 2024-10-17</v>
      </c>
      <c r="C401" s="278" t="str">
        <f>작성용!AK398</f>
        <v>개별종목</v>
      </c>
      <c r="D401" s="279">
        <f>작성용!T398</f>
        <v>45530</v>
      </c>
      <c r="E401" s="280" t="str">
        <f>작성용!B398</f>
        <v>DB손해보험(구,동부화재해상)</v>
      </c>
      <c r="F401" s="280" t="str">
        <f>작성용!C398</f>
        <v>재평가</v>
      </c>
      <c r="G401" s="280" t="str">
        <f>작성용!D398</f>
        <v>IMM세컨더리벤처펀드5호</v>
      </c>
      <c r="H401" s="281" t="str">
        <f>작성용!E398</f>
        <v>KBP2022060001</v>
      </c>
      <c r="I401" s="280" t="str">
        <f>작성용!F398</f>
        <v>B01</v>
      </c>
      <c r="J401" s="280">
        <f>작성용!G398</f>
        <v>0</v>
      </c>
      <c r="K401" s="280" t="str">
        <f>작성용!H398</f>
        <v>-</v>
      </c>
      <c r="L401" s="280" t="str">
        <f>작성용!N398</f>
        <v>분기</v>
      </c>
      <c r="M401" s="279" t="str">
        <f>작성용!U398</f>
        <v>2024.09.30</v>
      </c>
      <c r="N401" s="279">
        <f>작성용!V398</f>
        <v>45555</v>
      </c>
      <c r="O401" s="284">
        <f>작성용!W398</f>
        <v>45582</v>
      </c>
      <c r="P401" s="279" t="str">
        <f>작성용!X398</f>
        <v>-</v>
      </c>
      <c r="Q401" s="280" t="str">
        <f>작성용!AD398</f>
        <v>이문수</v>
      </c>
      <c r="R401" s="282">
        <f>작성용!AE398</f>
        <v>1</v>
      </c>
      <c r="S401" s="280" t="str">
        <f>작성용!AF398</f>
        <v>이문수</v>
      </c>
      <c r="T401" s="283" t="str">
        <f>작성용!AG398</f>
        <v>서동현/조용원</v>
      </c>
      <c r="U401" s="283" t="str">
        <f>작성용!AH398</f>
        <v>서동현/조용원</v>
      </c>
      <c r="V401" s="278">
        <f>작성용!AA398</f>
        <v>202409</v>
      </c>
      <c r="W401" s="280" t="str">
        <f>작성용!AC398</f>
        <v>[T]기타보험기관[1본부]</v>
      </c>
      <c r="X401" s="280" t="str">
        <f>작성용!O398</f>
        <v>민세홍책임</v>
      </c>
      <c r="Y401" s="280" t="str">
        <f>작성용!P398</f>
        <v>02-331-5464</v>
      </c>
      <c r="Z401" s="280" t="str">
        <f>작성용!Q398</f>
        <v>sehong@dbins.co.kr</v>
      </c>
      <c r="AA401" s="278" t="str">
        <f>작성용!AJ398</f>
        <v>-</v>
      </c>
      <c r="AB401" s="278">
        <f>작성용!AB398</f>
        <v>8</v>
      </c>
    </row>
    <row r="402" spans="1:28" s="12" customFormat="1" ht="16.5" customHeight="1" x14ac:dyDescent="0.3">
      <c r="A402" s="54">
        <f>작성용!AL399</f>
        <v>398</v>
      </c>
      <c r="B402" s="292" t="str">
        <f>작성용!AI399</f>
        <v>최종결과송부 : 2024-10-04, 세부편입자산리스트 : 2024-10-17</v>
      </c>
      <c r="C402" s="278" t="str">
        <f>작성용!AK399</f>
        <v>개별종목</v>
      </c>
      <c r="D402" s="279">
        <f>작성용!T399</f>
        <v>45530</v>
      </c>
      <c r="E402" s="280" t="str">
        <f>작성용!B399</f>
        <v>DB손해보험(구,동부화재해상)</v>
      </c>
      <c r="F402" s="280" t="str">
        <f>작성용!C399</f>
        <v>재평가</v>
      </c>
      <c r="G402" s="280" t="str">
        <f>작성용!D399</f>
        <v>코람코경산물류피에프브이제1종</v>
      </c>
      <c r="H402" s="281">
        <f>작성용!E399</f>
        <v>1101117635852</v>
      </c>
      <c r="I402" s="280" t="str">
        <f>작성용!F399</f>
        <v>A04</v>
      </c>
      <c r="J402" s="280">
        <f>작성용!G399</f>
        <v>0</v>
      </c>
      <c r="K402" s="280" t="str">
        <f>작성용!H399</f>
        <v>-</v>
      </c>
      <c r="L402" s="280" t="str">
        <f>작성용!N399</f>
        <v>분기</v>
      </c>
      <c r="M402" s="279" t="str">
        <f>작성용!U399</f>
        <v>2024.09.30</v>
      </c>
      <c r="N402" s="279">
        <f>작성용!V399</f>
        <v>45555</v>
      </c>
      <c r="O402" s="284">
        <f>작성용!W399</f>
        <v>45582</v>
      </c>
      <c r="P402" s="279" t="str">
        <f>작성용!X399</f>
        <v>-</v>
      </c>
      <c r="Q402" s="280" t="str">
        <f>작성용!AD399</f>
        <v>이문수</v>
      </c>
      <c r="R402" s="282">
        <f>작성용!AE399</f>
        <v>1</v>
      </c>
      <c r="S402" s="280" t="str">
        <f>작성용!AF399</f>
        <v>이문수</v>
      </c>
      <c r="T402" s="283" t="str">
        <f>작성용!AG399</f>
        <v>서동현/조용원</v>
      </c>
      <c r="U402" s="283" t="str">
        <f>작성용!AH399</f>
        <v>서동현/조용원</v>
      </c>
      <c r="V402" s="278">
        <f>작성용!AA399</f>
        <v>202409</v>
      </c>
      <c r="W402" s="280" t="str">
        <f>작성용!AC399</f>
        <v>[T]기타보험기관[1본부]</v>
      </c>
      <c r="X402" s="280" t="str">
        <f>작성용!O399</f>
        <v>민세홍책임</v>
      </c>
      <c r="Y402" s="280" t="str">
        <f>작성용!P399</f>
        <v>02-331-5464</v>
      </c>
      <c r="Z402" s="280" t="str">
        <f>작성용!Q399</f>
        <v>sehong@dbins.co.kr</v>
      </c>
      <c r="AA402" s="278" t="str">
        <f>작성용!AJ399</f>
        <v>-</v>
      </c>
      <c r="AB402" s="278">
        <f>작성용!AB399</f>
        <v>8</v>
      </c>
    </row>
    <row r="403" spans="1:28" s="12" customFormat="1" ht="16.5" customHeight="1" x14ac:dyDescent="0.3">
      <c r="A403" s="54">
        <f>작성용!AL400</f>
        <v>399</v>
      </c>
      <c r="B403" s="292" t="str">
        <f>작성용!AI400</f>
        <v>최종결과송부 : 2024-10-04, 세부편입자산리스트 : 2024-10-17</v>
      </c>
      <c r="C403" s="278" t="str">
        <f>작성용!AK400</f>
        <v>개별종목</v>
      </c>
      <c r="D403" s="279">
        <f>작성용!T400</f>
        <v>45530</v>
      </c>
      <c r="E403" s="280" t="str">
        <f>작성용!B400</f>
        <v>DB손해보험(구,동부화재해상)</v>
      </c>
      <c r="F403" s="280" t="str">
        <f>작성용!C400</f>
        <v>재평가</v>
      </c>
      <c r="G403" s="280" t="str">
        <f>작성용!D400</f>
        <v>디에스-신한-제이비우리뉴미디어신기술투자조합1호</v>
      </c>
      <c r="H403" s="281" t="str">
        <f>작성용!E400</f>
        <v>KBP2023060005</v>
      </c>
      <c r="I403" s="280" t="str">
        <f>작성용!F400</f>
        <v>B01</v>
      </c>
      <c r="J403" s="280">
        <f>작성용!G400</f>
        <v>0</v>
      </c>
      <c r="K403" s="280" t="str">
        <f>작성용!H400</f>
        <v>-</v>
      </c>
      <c r="L403" s="280" t="str">
        <f>작성용!N400</f>
        <v>분기</v>
      </c>
      <c r="M403" s="279" t="str">
        <f>작성용!U400</f>
        <v>2024.09.30</v>
      </c>
      <c r="N403" s="279">
        <f>작성용!V400</f>
        <v>45555</v>
      </c>
      <c r="O403" s="284">
        <f>작성용!W400</f>
        <v>45582</v>
      </c>
      <c r="P403" s="279" t="str">
        <f>작성용!X400</f>
        <v>-</v>
      </c>
      <c r="Q403" s="280" t="str">
        <f>작성용!AD400</f>
        <v>백형진</v>
      </c>
      <c r="R403" s="282">
        <f>작성용!AE400</f>
        <v>1</v>
      </c>
      <c r="S403" s="280" t="str">
        <f>작성용!AF400</f>
        <v>백형진</v>
      </c>
      <c r="T403" s="283" t="str">
        <f>작성용!AG400</f>
        <v>서동현/조용원</v>
      </c>
      <c r="U403" s="283" t="str">
        <f>작성용!AH400</f>
        <v>서동현/조용원</v>
      </c>
      <c r="V403" s="278">
        <f>작성용!AA400</f>
        <v>202409</v>
      </c>
      <c r="W403" s="280" t="str">
        <f>작성용!AC400</f>
        <v>[T]기타보험기관[1본부]</v>
      </c>
      <c r="X403" s="280" t="str">
        <f>작성용!O400</f>
        <v>민세홍책임</v>
      </c>
      <c r="Y403" s="280" t="str">
        <f>작성용!P400</f>
        <v>02-331-5464</v>
      </c>
      <c r="Z403" s="280" t="str">
        <f>작성용!Q400</f>
        <v>sehong@dbins.co.kr</v>
      </c>
      <c r="AA403" s="278" t="str">
        <f>작성용!AJ400</f>
        <v>-</v>
      </c>
      <c r="AB403" s="278">
        <f>작성용!AB400</f>
        <v>8</v>
      </c>
    </row>
    <row r="404" spans="1:28" s="12" customFormat="1" ht="16.5" customHeight="1" x14ac:dyDescent="0.3">
      <c r="A404" s="54">
        <f>작성용!AL401</f>
        <v>400</v>
      </c>
      <c r="B404" s="292" t="str">
        <f>작성용!AI401</f>
        <v>최종결과송부 : 2024-10-04, 세부편입자산리스트 : 2024-10-17</v>
      </c>
      <c r="C404" s="278" t="str">
        <f>작성용!AK401</f>
        <v>개별종목</v>
      </c>
      <c r="D404" s="279">
        <f>작성용!T401</f>
        <v>45530</v>
      </c>
      <c r="E404" s="280" t="str">
        <f>작성용!B401</f>
        <v>DB손해보험(구,동부화재해상)</v>
      </c>
      <c r="F404" s="280" t="str">
        <f>작성용!C401</f>
        <v>재평가</v>
      </c>
      <c r="G404" s="280" t="str">
        <f>작성용!D401</f>
        <v>LB혁신성장펀드2</v>
      </c>
      <c r="H404" s="281" t="str">
        <f>작성용!E401</f>
        <v>KBP2023060006</v>
      </c>
      <c r="I404" s="280" t="str">
        <f>작성용!F401</f>
        <v>B01</v>
      </c>
      <c r="J404" s="280">
        <f>작성용!G401</f>
        <v>0</v>
      </c>
      <c r="K404" s="280" t="str">
        <f>작성용!H401</f>
        <v>-</v>
      </c>
      <c r="L404" s="280" t="str">
        <f>작성용!N401</f>
        <v>분기</v>
      </c>
      <c r="M404" s="279" t="str">
        <f>작성용!U401</f>
        <v>2024.09.30</v>
      </c>
      <c r="N404" s="279">
        <f>작성용!V401</f>
        <v>45555</v>
      </c>
      <c r="O404" s="284">
        <f>작성용!W401</f>
        <v>45582</v>
      </c>
      <c r="P404" s="279" t="str">
        <f>작성용!X401</f>
        <v>-</v>
      </c>
      <c r="Q404" s="280" t="str">
        <f>작성용!AD401</f>
        <v>오영석</v>
      </c>
      <c r="R404" s="282">
        <f>작성용!AE401</f>
        <v>1</v>
      </c>
      <c r="S404" s="280" t="str">
        <f>작성용!AF401</f>
        <v>김범준</v>
      </c>
      <c r="T404" s="283" t="str">
        <f>작성용!AG401</f>
        <v>서동현/조용원</v>
      </c>
      <c r="U404" s="283" t="str">
        <f>작성용!AH401</f>
        <v>서동현/조용원</v>
      </c>
      <c r="V404" s="278">
        <f>작성용!AA401</f>
        <v>202409</v>
      </c>
      <c r="W404" s="280" t="str">
        <f>작성용!AC401</f>
        <v>[T]기타보험기관[1본부]</v>
      </c>
      <c r="X404" s="280" t="str">
        <f>작성용!O401</f>
        <v>민세홍책임</v>
      </c>
      <c r="Y404" s="280" t="str">
        <f>작성용!P401</f>
        <v>02-331-5464</v>
      </c>
      <c r="Z404" s="280" t="str">
        <f>작성용!Q401</f>
        <v>sehong@dbins.co.kr</v>
      </c>
      <c r="AA404" s="278" t="str">
        <f>작성용!AJ401</f>
        <v>-</v>
      </c>
      <c r="AB404" s="278">
        <f>작성용!AB401</f>
        <v>8</v>
      </c>
    </row>
    <row r="405" spans="1:28" s="12" customFormat="1" ht="16.5" customHeight="1" x14ac:dyDescent="0.3">
      <c r="A405" s="54">
        <f>작성용!AL402</f>
        <v>401</v>
      </c>
      <c r="B405" s="292" t="str">
        <f>작성용!AI402</f>
        <v>최종결과송부 : 2024-10-04, 세부편입자산리스트 : 2024-10-17</v>
      </c>
      <c r="C405" s="278" t="str">
        <f>작성용!AK402</f>
        <v>개별종목</v>
      </c>
      <c r="D405" s="279">
        <f>작성용!T402</f>
        <v>45530</v>
      </c>
      <c r="E405" s="280" t="str">
        <f>작성용!B402</f>
        <v>DB손해보험(구,동부화재해상)</v>
      </c>
      <c r="F405" s="280" t="str">
        <f>작성용!C402</f>
        <v>재평가</v>
      </c>
      <c r="G405" s="280" t="str">
        <f>작성용!D402</f>
        <v>KDBC-K22023세컨더리투자조합</v>
      </c>
      <c r="H405" s="281" t="str">
        <f>작성용!E402</f>
        <v>KBP2024030017</v>
      </c>
      <c r="I405" s="280" t="str">
        <f>작성용!F402</f>
        <v>B01</v>
      </c>
      <c r="J405" s="280">
        <f>작성용!G402</f>
        <v>0</v>
      </c>
      <c r="K405" s="280" t="str">
        <f>작성용!H402</f>
        <v>-</v>
      </c>
      <c r="L405" s="280" t="str">
        <f>작성용!N402</f>
        <v>분기</v>
      </c>
      <c r="M405" s="279" t="str">
        <f>작성용!U402</f>
        <v>2024.09.30</v>
      </c>
      <c r="N405" s="279">
        <f>작성용!V402</f>
        <v>45555</v>
      </c>
      <c r="O405" s="284">
        <f>작성용!W402</f>
        <v>45582</v>
      </c>
      <c r="P405" s="279" t="str">
        <f>작성용!X402</f>
        <v>-</v>
      </c>
      <c r="Q405" s="280" t="str">
        <f>작성용!AD402</f>
        <v>이상민</v>
      </c>
      <c r="R405" s="282">
        <f>작성용!AE402</f>
        <v>1</v>
      </c>
      <c r="S405" s="280" t="str">
        <f>작성용!AF402</f>
        <v>이상민</v>
      </c>
      <c r="T405" s="283" t="str">
        <f>작성용!AG402</f>
        <v>서동현/조용원</v>
      </c>
      <c r="U405" s="283" t="str">
        <f>작성용!AH402</f>
        <v>서동현/조용원</v>
      </c>
      <c r="V405" s="278">
        <f>작성용!AA402</f>
        <v>202409</v>
      </c>
      <c r="W405" s="280" t="str">
        <f>작성용!AC402</f>
        <v>[T]기타보험기관[1본부]</v>
      </c>
      <c r="X405" s="280" t="str">
        <f>작성용!O402</f>
        <v>민세홍책임</v>
      </c>
      <c r="Y405" s="280" t="str">
        <f>작성용!P402</f>
        <v>02-331-5464</v>
      </c>
      <c r="Z405" s="280" t="str">
        <f>작성용!Q402</f>
        <v>sehong@dbins.co.kr</v>
      </c>
      <c r="AA405" s="278" t="str">
        <f>작성용!AJ402</f>
        <v>-</v>
      </c>
      <c r="AB405" s="278">
        <f>작성용!AB402</f>
        <v>8</v>
      </c>
    </row>
    <row r="406" spans="1:28" s="12" customFormat="1" ht="16.5" customHeight="1" x14ac:dyDescent="0.3">
      <c r="A406" s="54">
        <f>작성용!AL403</f>
        <v>402</v>
      </c>
      <c r="B406" s="292" t="str">
        <f>작성용!AI403</f>
        <v>최종결과송부 : 2024-10-04, 세부편입자산리스트 : 2024-10-17</v>
      </c>
      <c r="C406" s="278" t="str">
        <f>작성용!AK403</f>
        <v>개별종목</v>
      </c>
      <c r="D406" s="279">
        <f>작성용!T403</f>
        <v>45530</v>
      </c>
      <c r="E406" s="280" t="str">
        <f>작성용!B403</f>
        <v>DB손해보험(구,동부화재해상)</v>
      </c>
      <c r="F406" s="280" t="str">
        <f>작성용!C403</f>
        <v>재평가</v>
      </c>
      <c r="G406" s="280" t="str">
        <f>작성용!D403</f>
        <v>에이티넘성장투자조합2023</v>
      </c>
      <c r="H406" s="281" t="str">
        <f>작성용!E403</f>
        <v>KBP2023120079</v>
      </c>
      <c r="I406" s="280" t="str">
        <f>작성용!F403</f>
        <v>B01</v>
      </c>
      <c r="J406" s="280">
        <f>작성용!G403</f>
        <v>0</v>
      </c>
      <c r="K406" s="280" t="str">
        <f>작성용!H403</f>
        <v>-</v>
      </c>
      <c r="L406" s="280" t="str">
        <f>작성용!N403</f>
        <v>분기</v>
      </c>
      <c r="M406" s="279" t="str">
        <f>작성용!U403</f>
        <v>2024.09.30</v>
      </c>
      <c r="N406" s="279">
        <f>작성용!V403</f>
        <v>45555</v>
      </c>
      <c r="O406" s="284">
        <f>작성용!W403</f>
        <v>45582</v>
      </c>
      <c r="P406" s="279" t="str">
        <f>작성용!X403</f>
        <v>-</v>
      </c>
      <c r="Q406" s="280" t="str">
        <f>작성용!AD403</f>
        <v>백형진</v>
      </c>
      <c r="R406" s="282">
        <f>작성용!AE403</f>
        <v>1</v>
      </c>
      <c r="S406" s="280" t="str">
        <f>작성용!AF403</f>
        <v>백형진</v>
      </c>
      <c r="T406" s="283" t="str">
        <f>작성용!AG403</f>
        <v>서동현/조용원</v>
      </c>
      <c r="U406" s="283" t="str">
        <f>작성용!AH403</f>
        <v>서동현/조용원</v>
      </c>
      <c r="V406" s="278">
        <f>작성용!AA403</f>
        <v>202409</v>
      </c>
      <c r="W406" s="280" t="str">
        <f>작성용!AC403</f>
        <v>[T]기타보험기관[1본부]</v>
      </c>
      <c r="X406" s="280" t="str">
        <f>작성용!O403</f>
        <v>민세홍책임</v>
      </c>
      <c r="Y406" s="280" t="str">
        <f>작성용!P403</f>
        <v>02-331-5464</v>
      </c>
      <c r="Z406" s="280" t="str">
        <f>작성용!Q403</f>
        <v>sehong@dbins.co.kr</v>
      </c>
      <c r="AA406" s="278" t="str">
        <f>작성용!AJ403</f>
        <v>-</v>
      </c>
      <c r="AB406" s="278">
        <f>작성용!AB403</f>
        <v>8</v>
      </c>
    </row>
    <row r="407" spans="1:28" s="12" customFormat="1" ht="16.5" customHeight="1" x14ac:dyDescent="0.3">
      <c r="A407" s="54">
        <f>작성용!AL404</f>
        <v>403</v>
      </c>
      <c r="B407" s="292" t="str">
        <f>작성용!AI404</f>
        <v>최종결과송부 : 2024-10-04, 세부편입자산리스트 : 2024-10-17</v>
      </c>
      <c r="C407" s="278" t="str">
        <f>작성용!AK404</f>
        <v>개별종목</v>
      </c>
      <c r="D407" s="279">
        <f>작성용!T404</f>
        <v>45530</v>
      </c>
      <c r="E407" s="280" t="str">
        <f>작성용!B404</f>
        <v>DB손해보험(구,동부화재해상)</v>
      </c>
      <c r="F407" s="280" t="str">
        <f>작성용!C404</f>
        <v>신규</v>
      </c>
      <c r="G407" s="280" t="str">
        <f>작성용!D404</f>
        <v>엔브이메자닌그로쓰에쿼티사모투자</v>
      </c>
      <c r="H407" s="281">
        <f>작성용!E404</f>
        <v>1101130035683</v>
      </c>
      <c r="I407" s="280" t="str">
        <f>작성용!F404</f>
        <v>B01</v>
      </c>
      <c r="J407" s="280">
        <f>작성용!G404</f>
        <v>0</v>
      </c>
      <c r="K407" s="280" t="str">
        <f>작성용!H404</f>
        <v>-</v>
      </c>
      <c r="L407" s="280" t="str">
        <f>작성용!N404</f>
        <v>분기</v>
      </c>
      <c r="M407" s="279" t="str">
        <f>작성용!U404</f>
        <v>2024.09.30</v>
      </c>
      <c r="N407" s="279">
        <f>작성용!V404</f>
        <v>45555</v>
      </c>
      <c r="O407" s="284">
        <f>작성용!W404</f>
        <v>45582</v>
      </c>
      <c r="P407" s="279" t="str">
        <f>작성용!X404</f>
        <v>-</v>
      </c>
      <c r="Q407" s="280" t="str">
        <f>작성용!AD404</f>
        <v>김에스더</v>
      </c>
      <c r="R407" s="282">
        <f>작성용!AE404</f>
        <v>1</v>
      </c>
      <c r="S407" s="280" t="str">
        <f>작성용!AF404</f>
        <v>신규</v>
      </c>
      <c r="T407" s="283" t="str">
        <f>작성용!AG404</f>
        <v>서동현/조용원</v>
      </c>
      <c r="U407" s="283" t="str">
        <f>작성용!AH404</f>
        <v>서동현/조용원</v>
      </c>
      <c r="V407" s="278">
        <f>작성용!AA404</f>
        <v>202409</v>
      </c>
      <c r="W407" s="280" t="str">
        <f>작성용!AC404</f>
        <v>[T]기타보험기관[1본부]</v>
      </c>
      <c r="X407" s="280" t="str">
        <f>작성용!O404</f>
        <v>민세홍책임</v>
      </c>
      <c r="Y407" s="280" t="str">
        <f>작성용!P404</f>
        <v>02-331-5464</v>
      </c>
      <c r="Z407" s="280" t="str">
        <f>작성용!Q404</f>
        <v>sehong@dbins.co.kr</v>
      </c>
      <c r="AA407" s="278" t="str">
        <f>작성용!AJ404</f>
        <v>-</v>
      </c>
      <c r="AB407" s="278">
        <f>작성용!AB404</f>
        <v>8</v>
      </c>
    </row>
    <row r="408" spans="1:28" s="12" customFormat="1" ht="16.5" customHeight="1" x14ac:dyDescent="0.3">
      <c r="A408" s="54">
        <f>작성용!AL405</f>
        <v>404</v>
      </c>
      <c r="B408" s="292" t="str">
        <f>작성용!AI405</f>
        <v>최종결과송부 : 2024-10-04, 세부편입자산리스트 : 2024-10-17</v>
      </c>
      <c r="C408" s="278" t="str">
        <f>작성용!AK405</f>
        <v>개별종목</v>
      </c>
      <c r="D408" s="279">
        <f>작성용!T405</f>
        <v>45530</v>
      </c>
      <c r="E408" s="280" t="str">
        <f>작성용!B405</f>
        <v>DB손해보험(구,동부화재해상)</v>
      </c>
      <c r="F408" s="280" t="str">
        <f>작성용!C405</f>
        <v>신규</v>
      </c>
      <c r="G408" s="280" t="str">
        <f>작성용!D405</f>
        <v>디에스씨세컨더리패키지인수펀드제1호</v>
      </c>
      <c r="H408" s="281" t="str">
        <f>작성용!E405</f>
        <v>KBP2024090001</v>
      </c>
      <c r="I408" s="280" t="str">
        <f>작성용!F405</f>
        <v>B01</v>
      </c>
      <c r="J408" s="280">
        <f>작성용!G405</f>
        <v>0</v>
      </c>
      <c r="K408" s="280" t="str">
        <f>작성용!H405</f>
        <v>-</v>
      </c>
      <c r="L408" s="280" t="str">
        <f>작성용!N405</f>
        <v>분기</v>
      </c>
      <c r="M408" s="279" t="str">
        <f>작성용!U405</f>
        <v>2024.09.30</v>
      </c>
      <c r="N408" s="279">
        <f>작성용!V405</f>
        <v>45555</v>
      </c>
      <c r="O408" s="284">
        <f>작성용!W405</f>
        <v>45582</v>
      </c>
      <c r="P408" s="279" t="str">
        <f>작성용!X405</f>
        <v>-</v>
      </c>
      <c r="Q408" s="280" t="str">
        <f>작성용!AD405</f>
        <v>원정우</v>
      </c>
      <c r="R408" s="282">
        <f>작성용!AE405</f>
        <v>1</v>
      </c>
      <c r="S408" s="280" t="str">
        <f>작성용!AF405</f>
        <v>신규</v>
      </c>
      <c r="T408" s="283" t="str">
        <f>작성용!AG405</f>
        <v>서동현/조용원</v>
      </c>
      <c r="U408" s="283" t="str">
        <f>작성용!AH405</f>
        <v>서동현/조용원</v>
      </c>
      <c r="V408" s="278">
        <f>작성용!AA405</f>
        <v>202409</v>
      </c>
      <c r="W408" s="280" t="str">
        <f>작성용!AC405</f>
        <v>[T]기타보험기관[1본부]</v>
      </c>
      <c r="X408" s="280" t="str">
        <f>작성용!O405</f>
        <v>민세홍책임</v>
      </c>
      <c r="Y408" s="280" t="str">
        <f>작성용!P405</f>
        <v>02-331-5464</v>
      </c>
      <c r="Z408" s="280" t="str">
        <f>작성용!Q405</f>
        <v>sehong@dbins.co.kr</v>
      </c>
      <c r="AA408" s="278" t="str">
        <f>작성용!AJ405</f>
        <v>-</v>
      </c>
      <c r="AB408" s="278">
        <f>작성용!AB405</f>
        <v>8</v>
      </c>
    </row>
    <row r="409" spans="1:28" s="12" customFormat="1" ht="16.5" customHeight="1" x14ac:dyDescent="0.3">
      <c r="A409" s="54">
        <f>작성용!AL406</f>
        <v>405</v>
      </c>
      <c r="B409" s="292" t="str">
        <f>작성용!AI406</f>
        <v>최종결과송부 : 2024-10-04, 세부편입자산리스트 : 2024-10-17</v>
      </c>
      <c r="C409" s="278" t="str">
        <f>작성용!AK406</f>
        <v>개별종목</v>
      </c>
      <c r="D409" s="279">
        <f>작성용!T406</f>
        <v>45530</v>
      </c>
      <c r="E409" s="280" t="str">
        <f>작성용!B406</f>
        <v>DB손해보험(구,동부화재해상)</v>
      </c>
      <c r="F409" s="280" t="str">
        <f>작성용!C406</f>
        <v>신규</v>
      </c>
      <c r="G409" s="280" t="str">
        <f>작성용!D406</f>
        <v>디비디지털혁신신기술투자조합</v>
      </c>
      <c r="H409" s="281" t="str">
        <f>작성용!E406</f>
        <v>KBP2024090002</v>
      </c>
      <c r="I409" s="280" t="str">
        <f>작성용!F406</f>
        <v>B01</v>
      </c>
      <c r="J409" s="280">
        <f>작성용!G406</f>
        <v>0</v>
      </c>
      <c r="K409" s="280" t="str">
        <f>작성용!H406</f>
        <v>-</v>
      </c>
      <c r="L409" s="280" t="str">
        <f>작성용!N406</f>
        <v>분기</v>
      </c>
      <c r="M409" s="279" t="str">
        <f>작성용!U406</f>
        <v>2024.09.30</v>
      </c>
      <c r="N409" s="279">
        <f>작성용!V406</f>
        <v>45555</v>
      </c>
      <c r="O409" s="284">
        <f>작성용!W406</f>
        <v>45582</v>
      </c>
      <c r="P409" s="279" t="str">
        <f>작성용!X406</f>
        <v>-</v>
      </c>
      <c r="Q409" s="280" t="str">
        <f>작성용!AD406</f>
        <v>이상민</v>
      </c>
      <c r="R409" s="282">
        <f>작성용!AE406</f>
        <v>1</v>
      </c>
      <c r="S409" s="280" t="str">
        <f>작성용!AF406</f>
        <v>신규</v>
      </c>
      <c r="T409" s="283" t="str">
        <f>작성용!AG406</f>
        <v>서동현/조용원</v>
      </c>
      <c r="U409" s="283" t="str">
        <f>작성용!AH406</f>
        <v>서동현/조용원</v>
      </c>
      <c r="V409" s="278">
        <f>작성용!AA406</f>
        <v>202409</v>
      </c>
      <c r="W409" s="280" t="str">
        <f>작성용!AC406</f>
        <v>[T]기타보험기관[1본부]</v>
      </c>
      <c r="X409" s="280" t="str">
        <f>작성용!O406</f>
        <v>민세홍책임</v>
      </c>
      <c r="Y409" s="280" t="str">
        <f>작성용!P406</f>
        <v>02-331-5464</v>
      </c>
      <c r="Z409" s="280" t="str">
        <f>작성용!Q406</f>
        <v>sehong@dbins.co.kr</v>
      </c>
      <c r="AA409" s="278" t="str">
        <f>작성용!AJ406</f>
        <v>-</v>
      </c>
      <c r="AB409" s="278">
        <f>작성용!AB406</f>
        <v>8</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t="str">
        <f>작성용!U407</f>
        <v>2024.09.30</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t="str">
        <f>작성용!U408</f>
        <v>2024.09.30</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t="str">
        <f>작성용!U409</f>
        <v>2024.09.30</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t="str">
        <f>작성용!U410</f>
        <v>2024.09.30</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t="str">
        <f>작성용!U411</f>
        <v>2024.09.30</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t="str">
        <f>작성용!U412</f>
        <v>2024.09.30</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t="str">
        <f>작성용!U413</f>
        <v>2024.09.30</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t="str">
        <f>작성용!U414</f>
        <v>2024.09.30</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t="str">
        <f>작성용!U415</f>
        <v>2024.09.30</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t="str">
        <f>작성용!U416</f>
        <v>2024.09.30</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t="str">
        <f>작성용!U417</f>
        <v>2024.09.30</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t="str">
        <f>작성용!U418</f>
        <v>2024.09.30</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t="str">
        <f>작성용!U419</f>
        <v>2024.09.30</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t="str">
        <f>작성용!U420</f>
        <v>2024.09.30</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t="str">
        <f>작성용!U421</f>
        <v>2024.09.30</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t="str">
        <f>작성용!U422</f>
        <v>2024.09.30</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t="str">
        <f>작성용!U423</f>
        <v>2024.09.30</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t="str">
        <f>작성용!U424</f>
        <v>2024.09.30</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t="str">
        <f>작성용!U425</f>
        <v>2024.09.30</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t="str">
        <f>작성용!U426</f>
        <v>2024.09.30</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t="str">
        <f>작성용!U427</f>
        <v>2024.09.30</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t="str">
        <f>작성용!U428</f>
        <v>2024.09.30</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t="str">
        <f>작성용!U429</f>
        <v>2024.09.30</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A07</v>
      </c>
      <c r="J433" s="58">
        <f>작성용!G430</f>
        <v>0</v>
      </c>
      <c r="K433" s="58" t="str">
        <f>작성용!H430</f>
        <v>-</v>
      </c>
      <c r="L433" s="58" t="str">
        <f>작성용!N430</f>
        <v>분기</v>
      </c>
      <c r="M433" s="57" t="str">
        <f>작성용!U430</f>
        <v>2024.09.30</v>
      </c>
      <c r="N433" s="57">
        <f>작성용!V430</f>
        <v>45555</v>
      </c>
      <c r="O433" s="57" t="str">
        <f>작성용!W430</f>
        <v>보고서제공X</v>
      </c>
      <c r="P433" s="57" t="str">
        <f>작성용!X430</f>
        <v>-</v>
      </c>
      <c r="Q433" s="58" t="str">
        <f>작성용!AD430</f>
        <v>이진주</v>
      </c>
      <c r="R433" s="60">
        <f>작성용!AE430</f>
        <v>0</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t="str">
        <f>작성용!U431</f>
        <v>2024.09.30</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t="str">
        <f>작성용!U432</f>
        <v>2024.09.30</v>
      </c>
      <c r="N435" s="57">
        <f>작성용!V432</f>
        <v>45555</v>
      </c>
      <c r="O435" s="57" t="str">
        <f>작성용!W432</f>
        <v>보고서제공X</v>
      </c>
      <c r="P435" s="57" t="str">
        <f>작성용!X432</f>
        <v>-</v>
      </c>
      <c r="Q435" s="58" t="str">
        <f>작성용!AD432</f>
        <v>김수현</v>
      </c>
      <c r="R435" s="60">
        <f>작성용!AE432</f>
        <v>0.4</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t="str">
        <f>작성용!U433</f>
        <v>2024.09.30</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v>
      </c>
      <c r="C437" s="56" t="str">
        <f>작성용!AK434</f>
        <v>기초자산</v>
      </c>
      <c r="D437" s="57" t="str">
        <f>작성용!T434</f>
        <v>DB손해보험(구,동부화재해상)펀드(기초자산)</v>
      </c>
      <c r="E437" s="58" t="str">
        <f>작성용!B434</f>
        <v>IMM세컨더리벤처펀드5호</v>
      </c>
      <c r="F437" s="58" t="str">
        <f>작성용!C434</f>
        <v>재평가</v>
      </c>
      <c r="G437" s="58" t="str">
        <f>작성용!D434</f>
        <v>에스켐</v>
      </c>
      <c r="H437" s="59">
        <f>작성용!E434</f>
        <v>1358110248774</v>
      </c>
      <c r="I437" s="58" t="str">
        <f>작성용!F434</f>
        <v>A07</v>
      </c>
      <c r="J437" s="58">
        <f>작성용!G434</f>
        <v>1</v>
      </c>
      <c r="K437" s="58" t="str">
        <f>작성용!H434</f>
        <v>-</v>
      </c>
      <c r="L437" s="58" t="str">
        <f>작성용!N434</f>
        <v xml:space="preserve">분기 </v>
      </c>
      <c r="M437" s="57" t="str">
        <f>작성용!U434</f>
        <v>2024.09.30</v>
      </c>
      <c r="N437" s="57">
        <f>작성용!V434</f>
        <v>45555</v>
      </c>
      <c r="O437" s="57" t="str">
        <f>작성용!W434</f>
        <v>보고서제공X</v>
      </c>
      <c r="P437" s="57" t="str">
        <f>작성용!X434</f>
        <v>-</v>
      </c>
      <c r="Q437" s="58" t="str">
        <f>작성용!AD434</f>
        <v>김예림</v>
      </c>
      <c r="R437" s="60">
        <f>작성용!AE434</f>
        <v>0</v>
      </c>
      <c r="S437" s="58" t="str">
        <f>작성용!AF434</f>
        <v>김예림</v>
      </c>
      <c r="T437" s="61" t="str">
        <f>작성용!AG434</f>
        <v>-</v>
      </c>
      <c r="U437" s="61" t="str">
        <f>작성용!AH434</f>
        <v>-</v>
      </c>
      <c r="V437" s="56">
        <f>작성용!AA434</f>
        <v>202409</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t="str">
        <f>작성용!U435</f>
        <v>2024.09.30</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t="str">
        <f>작성용!U436</f>
        <v>2024.09.30</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t="str">
        <f>작성용!U437</f>
        <v>2024.09.30</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t="str">
        <f>작성용!U438</f>
        <v>2024.09.30</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t="str">
        <f>작성용!U439</f>
        <v>2024.09.30</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t="str">
        <f>작성용!U440</f>
        <v>2024.09.30</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t="str">
        <f>작성용!U441</f>
        <v>2024.09.30</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t="str">
        <f>작성용!U442</f>
        <v>2024.09.30</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t="str">
        <f>작성용!U443</f>
        <v>2024.09.30</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t="str">
        <f>작성용!U444</f>
        <v>2024.09.30</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t="str">
        <f>작성용!U445</f>
        <v>2024.09.30</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t="str">
        <f>작성용!U446</f>
        <v>2024.09.30</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t="str">
        <f>작성용!U447</f>
        <v>2024.09.30</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t="str">
        <f>작성용!U448</f>
        <v>2024.09.30</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t="str">
        <f>작성용!U449</f>
        <v>2024.09.30</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t="str">
        <f>작성용!U450</f>
        <v>2024.09.30</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t="str">
        <f>작성용!U451</f>
        <v>2024.09.30</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t="str">
        <f>작성용!U452</f>
        <v>2024.09.30</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t="str">
        <f>작성용!U453</f>
        <v>2024.09.30</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t="str">
        <f>작성용!U454</f>
        <v>2024.09.30</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t="str">
        <f>작성용!U455</f>
        <v>2024.09.30</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t="str">
        <f>작성용!U456</f>
        <v>2024.09.30</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t="str">
        <f>작성용!U457</f>
        <v>2024.09.30</v>
      </c>
      <c r="N460" s="57">
        <f>작성용!V457</f>
        <v>45555</v>
      </c>
      <c r="O460" s="57" t="str">
        <f>작성용!W457</f>
        <v>보고서제공X</v>
      </c>
      <c r="P460" s="57" t="str">
        <f>작성용!X457</f>
        <v>-</v>
      </c>
      <c r="Q460" s="58" t="str">
        <f>작성용!AD457</f>
        <v>원정우</v>
      </c>
      <c r="R460" s="60">
        <f>작성용!AE457</f>
        <v>0.4</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t="str">
        <f>작성용!U458</f>
        <v>2024.09.30</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t="str">
        <f>작성용!U459</f>
        <v>2024.09.30</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t="str">
        <f>작성용!U460</f>
        <v>2024.09.30</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t="str">
        <f>작성용!U461</f>
        <v>2024.09.30</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t="str">
        <f>작성용!U462</f>
        <v>2024.09.30</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t="str">
        <f>작성용!U463</f>
        <v>2024.09.30</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t="str">
        <f>작성용!U464</f>
        <v>2024.09.30</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t="str">
        <f>작성용!U465</f>
        <v>2024.09.30</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t="str">
        <f>작성용!U466</f>
        <v>2024.09.30</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t="str">
        <f>작성용!U467</f>
        <v>2024.09.30</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t="str">
        <f>작성용!U468</f>
        <v>2024.09.30</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t="str">
        <f>작성용!U469</f>
        <v>2024.09.30</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t="str">
        <f>작성용!U470</f>
        <v>2024.09.30</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25년 3분기 평가예정</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t="str">
        <f>작성용!U471</f>
        <v>2024.09.30</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t="str">
        <f>작성용!U472</f>
        <v>2024.09.30</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t="str">
        <f>작성용!U473</f>
        <v>2024.09.30</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t="str">
        <f>작성용!U474</f>
        <v>2024.09.30</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t="str">
        <f>작성용!U475</f>
        <v>2024.09.30</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t="str">
        <f>작성용!U476</f>
        <v>2024.09.30</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t="str">
        <f>작성용!U477</f>
        <v>2024.09.30</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t="str">
        <f>작성용!U478</f>
        <v>2024.09.30</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t="str">
        <f>작성용!U479</f>
        <v>2024.09.30</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t="str">
        <f>작성용!U480</f>
        <v>2024.09.30</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t="str">
        <f>작성용!U481</f>
        <v>2024.09.30</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t="str">
        <f>작성용!U482</f>
        <v>2024.09.30</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t="str">
        <f>작성용!U483</f>
        <v>2024.09.30</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t="str">
        <f>작성용!U484</f>
        <v>2024.09.30</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t="str">
        <f>작성용!U485</f>
        <v>2024.09.30</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t="str">
        <f>작성용!U486</f>
        <v>2024.09.30</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t="str">
        <f>작성용!U487</f>
        <v>2024.09.30</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t="str">
        <f>작성용!U488</f>
        <v>2024.09.30</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t="str">
        <f>작성용!U489</f>
        <v>2024.09.30</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t="str">
        <f>작성용!U490</f>
        <v>2024.09.30</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t="str">
        <f>작성용!U491</f>
        <v>2024.09.30</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t="str">
        <f>작성용!U492</f>
        <v>2024.09.30</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t="str">
        <f>작성용!U493</f>
        <v>2024.09.30</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t="str">
        <f>작성용!U494</f>
        <v>2024.09.30</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t="str">
        <f>작성용!U495</f>
        <v>2024.09.30</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t="str">
        <f>작성용!U496</f>
        <v>2024.09.30</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t="str">
        <f>작성용!U497</f>
        <v>2024.09.30</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t="str">
        <f>작성용!U498</f>
        <v>2024.09.30</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t="str">
        <f>작성용!U499</f>
        <v>2024.09.30</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t="str">
        <f>작성용!U500</f>
        <v>2024.09.30</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t="str">
        <f>작성용!U501</f>
        <v>2024.09.30</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t="str">
        <f>작성용!U502</f>
        <v>2024.09.30</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t="str">
        <f>작성용!U503</f>
        <v>2024.09.30</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t="str">
        <f>작성용!U504</f>
        <v>2024.09.30</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t="str">
        <f>작성용!U505</f>
        <v>2024.09.30</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t="str">
        <f>작성용!U506</f>
        <v>2024.09.30</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t="str">
        <f>작성용!U507</f>
        <v>2024.09.30</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t="str">
        <f>작성용!U508</f>
        <v>2024.09.30</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t="str">
        <f>작성용!U509</f>
        <v>2024.09.30</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customHeight="1" x14ac:dyDescent="0.3">
      <c r="A513" s="54">
        <f>작성용!AL510</f>
        <v>509</v>
      </c>
      <c r="B513" s="277" t="str">
        <f>작성용!AI510</f>
        <v>-</v>
      </c>
      <c r="C513" s="278" t="str">
        <f>작성용!AK510</f>
        <v>개별종목</v>
      </c>
      <c r="D513" s="279">
        <f>작성용!T510</f>
        <v>45530</v>
      </c>
      <c r="E513" s="280" t="str">
        <f>작성용!B510</f>
        <v>삼성생명(수익증권)</v>
      </c>
      <c r="F513" s="280" t="str">
        <f>작성용!C510</f>
        <v>재평가</v>
      </c>
      <c r="G513" s="280" t="str">
        <f>작성용!D510</f>
        <v>삼성SRA미국오피스메자닌전문투자형사모부동산투자신탁제1호</v>
      </c>
      <c r="H513" s="281" t="str">
        <f>작성용!E510</f>
        <v>KBP2018090011</v>
      </c>
      <c r="I513" s="280" t="str">
        <f>작성용!F510</f>
        <v>B02</v>
      </c>
      <c r="J513" s="280">
        <f>작성용!G510</f>
        <v>99</v>
      </c>
      <c r="K513" s="280" t="str">
        <f>작성용!H510</f>
        <v>-</v>
      </c>
      <c r="L513" s="280" t="str">
        <f>작성용!N510</f>
        <v xml:space="preserve">분기 </v>
      </c>
      <c r="M513" s="279" t="str">
        <f>작성용!U510</f>
        <v>2024.09.30</v>
      </c>
      <c r="N513" s="284">
        <f>작성용!V510</f>
        <v>45572</v>
      </c>
      <c r="O513" s="284">
        <f>작성용!W510</f>
        <v>45581</v>
      </c>
      <c r="P513" s="279" t="str">
        <f>작성용!X510</f>
        <v>-</v>
      </c>
      <c r="Q513" s="280" t="str">
        <f>작성용!AD510</f>
        <v>대체평가3사업본부</v>
      </c>
      <c r="R513" s="282">
        <f>작성용!AE510</f>
        <v>0</v>
      </c>
      <c r="S513" s="280" t="str">
        <f>작성용!AF510</f>
        <v>대체평가3사업본부</v>
      </c>
      <c r="T513" s="283" t="str">
        <f>작성용!AG510</f>
        <v>김기욱</v>
      </c>
      <c r="U513" s="283" t="str">
        <f>작성용!AH510</f>
        <v>김기욱</v>
      </c>
      <c r="V513" s="278">
        <f>작성용!AA510</f>
        <v>202409</v>
      </c>
      <c r="W513" s="280" t="str">
        <f>작성용!AC510</f>
        <v>[T]기타보험기관[1본부]</v>
      </c>
      <c r="X513" s="280" t="str">
        <f>작성용!O510</f>
        <v>김민규프로,이승엽프로,신민영프로</v>
      </c>
      <c r="Y513" s="280" t="str">
        <f>작성용!P510</f>
        <v>02-2074-2182</v>
      </c>
      <c r="Z513" s="280" t="str">
        <f>작성용!Q510</f>
        <v>mk0710.kim@samsung.com;simba90.lee@samsung.com;my74.shin@samsung.com</v>
      </c>
      <c r="AA513" s="278" t="str">
        <f>작성용!AJ510</f>
        <v>-</v>
      </c>
      <c r="AB513" s="278">
        <f>작성용!AB510</f>
        <v>8</v>
      </c>
    </row>
    <row r="514" spans="1:28" s="12" customFormat="1" ht="16.5" customHeight="1" x14ac:dyDescent="0.3">
      <c r="A514" s="54">
        <f>작성용!AL511</f>
        <v>510</v>
      </c>
      <c r="B514" s="277" t="str">
        <f>작성용!AI511</f>
        <v>-</v>
      </c>
      <c r="C514" s="278" t="str">
        <f>작성용!AK511</f>
        <v>개별종목</v>
      </c>
      <c r="D514" s="279">
        <f>작성용!T511</f>
        <v>45530</v>
      </c>
      <c r="E514" s="280" t="str">
        <f>작성용!B511</f>
        <v>삼성생명(수익증권)</v>
      </c>
      <c r="F514" s="280" t="str">
        <f>작성용!C511</f>
        <v>재평가</v>
      </c>
      <c r="G514" s="280" t="str">
        <f>작성용!D511</f>
        <v>KB전문투자형사모부동산투자신탁제3호</v>
      </c>
      <c r="H514" s="281" t="str">
        <f>작성용!E511</f>
        <v>KBP2016120080</v>
      </c>
      <c r="I514" s="280" t="str">
        <f>작성용!F511</f>
        <v>B02</v>
      </c>
      <c r="J514" s="280">
        <f>작성용!G511</f>
        <v>0</v>
      </c>
      <c r="K514" s="280" t="str">
        <f>작성용!H511</f>
        <v>-</v>
      </c>
      <c r="L514" s="280" t="str">
        <f>작성용!N511</f>
        <v xml:space="preserve">분기 </v>
      </c>
      <c r="M514" s="279" t="str">
        <f>작성용!U511</f>
        <v>2024.09.30</v>
      </c>
      <c r="N514" s="284">
        <f>작성용!V511</f>
        <v>45572</v>
      </c>
      <c r="O514" s="284">
        <f>작성용!W511</f>
        <v>45581</v>
      </c>
      <c r="P514" s="279" t="str">
        <f>작성용!X511</f>
        <v>-</v>
      </c>
      <c r="Q514" s="280" t="str">
        <f>작성용!AD511</f>
        <v>대체평가3사업본부</v>
      </c>
      <c r="R514" s="282">
        <f>작성용!AE511</f>
        <v>0</v>
      </c>
      <c r="S514" s="280" t="str">
        <f>작성용!AF511</f>
        <v>대체평가3사업본부</v>
      </c>
      <c r="T514" s="283" t="str">
        <f>작성용!AG511</f>
        <v>김기욱</v>
      </c>
      <c r="U514" s="283" t="str">
        <f>작성용!AH511</f>
        <v>김기욱</v>
      </c>
      <c r="V514" s="278">
        <f>작성용!AA511</f>
        <v>202409</v>
      </c>
      <c r="W514" s="280" t="str">
        <f>작성용!AC511</f>
        <v>[T]기타보험기관[1본부]</v>
      </c>
      <c r="X514" s="280" t="str">
        <f>작성용!O511</f>
        <v>김민규프로,이승엽프로,신민영프로</v>
      </c>
      <c r="Y514" s="280" t="str">
        <f>작성용!P511</f>
        <v>02-2074-2182</v>
      </c>
      <c r="Z514" s="280" t="str">
        <f>작성용!Q511</f>
        <v>mk0710.kim@samsung.com;simba90.lee@samsung.com;my74.shin@samsung.com</v>
      </c>
      <c r="AA514" s="278" t="str">
        <f>작성용!AJ511</f>
        <v>-</v>
      </c>
      <c r="AB514" s="278">
        <f>작성용!AB511</f>
        <v>8</v>
      </c>
    </row>
    <row r="515" spans="1:28" s="12" customFormat="1" ht="16.5" customHeight="1" x14ac:dyDescent="0.3">
      <c r="A515" s="54">
        <f>작성용!AL512</f>
        <v>511</v>
      </c>
      <c r="B515" s="277" t="str">
        <f>작성용!AI512</f>
        <v>-</v>
      </c>
      <c r="C515" s="278" t="str">
        <f>작성용!AK512</f>
        <v>개별종목</v>
      </c>
      <c r="D515" s="279">
        <f>작성용!T512</f>
        <v>45530</v>
      </c>
      <c r="E515" s="280" t="str">
        <f>작성용!B512</f>
        <v>삼성생명(수익증권)</v>
      </c>
      <c r="F515" s="280" t="str">
        <f>작성용!C512</f>
        <v>재평가</v>
      </c>
      <c r="G515" s="280" t="str">
        <f>작성용!D512</f>
        <v>삼성SRA전문투자형사모부동산자투자신탁제19호</v>
      </c>
      <c r="H515" s="281" t="str">
        <f>작성용!E512</f>
        <v>KBP2018120297</v>
      </c>
      <c r="I515" s="280" t="str">
        <f>작성용!F512</f>
        <v>B02</v>
      </c>
      <c r="J515" s="280">
        <f>작성용!G512</f>
        <v>99</v>
      </c>
      <c r="K515" s="280" t="str">
        <f>작성용!H512</f>
        <v>-</v>
      </c>
      <c r="L515" s="280" t="str">
        <f>작성용!N512</f>
        <v xml:space="preserve">분기 </v>
      </c>
      <c r="M515" s="279" t="str">
        <f>작성용!U512</f>
        <v>2024.09.30</v>
      </c>
      <c r="N515" s="284">
        <f>작성용!V512</f>
        <v>45572</v>
      </c>
      <c r="O515" s="284">
        <f>작성용!W512</f>
        <v>45581</v>
      </c>
      <c r="P515" s="279" t="str">
        <f>작성용!X512</f>
        <v>-</v>
      </c>
      <c r="Q515" s="280" t="str">
        <f>작성용!AD512</f>
        <v>대체평가3사업본부</v>
      </c>
      <c r="R515" s="282">
        <f>작성용!AE512</f>
        <v>0</v>
      </c>
      <c r="S515" s="280" t="str">
        <f>작성용!AF512</f>
        <v>대체평가3사업본부</v>
      </c>
      <c r="T515" s="283" t="str">
        <f>작성용!AG512</f>
        <v>김기욱</v>
      </c>
      <c r="U515" s="283" t="str">
        <f>작성용!AH512</f>
        <v>김기욱</v>
      </c>
      <c r="V515" s="278">
        <f>작성용!AA512</f>
        <v>202409</v>
      </c>
      <c r="W515" s="280" t="str">
        <f>작성용!AC512</f>
        <v>[T]기타보험기관[1본부]</v>
      </c>
      <c r="X515" s="280" t="str">
        <f>작성용!O512</f>
        <v>김민규프로,이승엽프로,신민영프로</v>
      </c>
      <c r="Y515" s="280" t="str">
        <f>작성용!P512</f>
        <v>02-2074-2182</v>
      </c>
      <c r="Z515" s="280" t="str">
        <f>작성용!Q512</f>
        <v>mk0710.kim@samsung.com;simba90.lee@samsung.com;my74.shin@samsung.com</v>
      </c>
      <c r="AA515" s="278" t="str">
        <f>작성용!AJ512</f>
        <v>-</v>
      </c>
      <c r="AB515" s="278">
        <f>작성용!AB512</f>
        <v>8</v>
      </c>
    </row>
    <row r="516" spans="1:28" s="12" customFormat="1" ht="16.5" customHeight="1" x14ac:dyDescent="0.3">
      <c r="A516" s="54">
        <f>작성용!AL513</f>
        <v>512</v>
      </c>
      <c r="B516" s="277" t="str">
        <f>작성용!AI513</f>
        <v>-</v>
      </c>
      <c r="C516" s="278" t="str">
        <f>작성용!AK513</f>
        <v>개별종목</v>
      </c>
      <c r="D516" s="279">
        <f>작성용!T513</f>
        <v>45530</v>
      </c>
      <c r="E516" s="280" t="str">
        <f>작성용!B513</f>
        <v>삼성생명(수익증권)</v>
      </c>
      <c r="F516" s="280" t="str">
        <f>작성용!C513</f>
        <v>재평가</v>
      </c>
      <c r="G516" s="280" t="str">
        <f>작성용!D513</f>
        <v>이지스KORIF사모부동산투자신탁19호</v>
      </c>
      <c r="H516" s="281" t="str">
        <f>작성용!E513</f>
        <v>KBP2016060181</v>
      </c>
      <c r="I516" s="280" t="str">
        <f>작성용!F513</f>
        <v>B02</v>
      </c>
      <c r="J516" s="280">
        <f>작성용!G513</f>
        <v>0</v>
      </c>
      <c r="K516" s="280" t="str">
        <f>작성용!H513</f>
        <v>-</v>
      </c>
      <c r="L516" s="280" t="str">
        <f>작성용!N513</f>
        <v xml:space="preserve">분기 </v>
      </c>
      <c r="M516" s="279" t="str">
        <f>작성용!U513</f>
        <v>2024.09.30</v>
      </c>
      <c r="N516" s="284">
        <f>작성용!V513</f>
        <v>45572</v>
      </c>
      <c r="O516" s="284">
        <f>작성용!W513</f>
        <v>45581</v>
      </c>
      <c r="P516" s="279" t="str">
        <f>작성용!X513</f>
        <v>-</v>
      </c>
      <c r="Q516" s="280" t="str">
        <f>작성용!AD513</f>
        <v>대체평가3사업본부</v>
      </c>
      <c r="R516" s="282">
        <f>작성용!AE513</f>
        <v>0</v>
      </c>
      <c r="S516" s="280" t="str">
        <f>작성용!AF513</f>
        <v>대체평가3사업본부</v>
      </c>
      <c r="T516" s="283" t="str">
        <f>작성용!AG513</f>
        <v>김기욱</v>
      </c>
      <c r="U516" s="283" t="str">
        <f>작성용!AH513</f>
        <v>김기욱</v>
      </c>
      <c r="V516" s="278">
        <f>작성용!AA513</f>
        <v>202409</v>
      </c>
      <c r="W516" s="280" t="str">
        <f>작성용!AC513</f>
        <v>[T]기타보험기관[1본부]</v>
      </c>
      <c r="X516" s="280" t="str">
        <f>작성용!O513</f>
        <v>김민규프로,이승엽프로,신민영프로</v>
      </c>
      <c r="Y516" s="280" t="str">
        <f>작성용!P513</f>
        <v>02-2074-2182</v>
      </c>
      <c r="Z516" s="280" t="str">
        <f>작성용!Q513</f>
        <v>mk0710.kim@samsung.com;simba90.lee@samsung.com;my74.shin@samsung.com</v>
      </c>
      <c r="AA516" s="278" t="str">
        <f>작성용!AJ513</f>
        <v>-</v>
      </c>
      <c r="AB516" s="278">
        <f>작성용!AB513</f>
        <v>8</v>
      </c>
    </row>
    <row r="517" spans="1:28" s="12" customFormat="1" ht="16.5" customHeight="1" x14ac:dyDescent="0.3">
      <c r="A517" s="54">
        <f>작성용!AL514</f>
        <v>513</v>
      </c>
      <c r="B517" s="277" t="str">
        <f>작성용!AI514</f>
        <v>-</v>
      </c>
      <c r="C517" s="278" t="str">
        <f>작성용!AK514</f>
        <v>개별종목</v>
      </c>
      <c r="D517" s="279">
        <f>작성용!T514</f>
        <v>45530</v>
      </c>
      <c r="E517" s="280" t="str">
        <f>작성용!B514</f>
        <v>삼성생명(수익증권)</v>
      </c>
      <c r="F517" s="280" t="str">
        <f>작성용!C514</f>
        <v>재평가</v>
      </c>
      <c r="G517" s="280" t="str">
        <f>작성용!D514</f>
        <v>삼성SRA사모부동산투자신탁제1호</v>
      </c>
      <c r="H517" s="281" t="str">
        <f>작성용!E514</f>
        <v>KBP2018120293</v>
      </c>
      <c r="I517" s="280" t="str">
        <f>작성용!F514</f>
        <v>B02</v>
      </c>
      <c r="J517" s="280">
        <f>작성용!G514</f>
        <v>0</v>
      </c>
      <c r="K517" s="280" t="str">
        <f>작성용!H514</f>
        <v>-</v>
      </c>
      <c r="L517" s="280" t="str">
        <f>작성용!N514</f>
        <v xml:space="preserve">분기 </v>
      </c>
      <c r="M517" s="279" t="str">
        <f>작성용!U514</f>
        <v>2024.09.30</v>
      </c>
      <c r="N517" s="284">
        <f>작성용!V514</f>
        <v>45572</v>
      </c>
      <c r="O517" s="284">
        <f>작성용!W514</f>
        <v>45581</v>
      </c>
      <c r="P517" s="279" t="str">
        <f>작성용!X514</f>
        <v>-</v>
      </c>
      <c r="Q517" s="280" t="str">
        <f>작성용!AD514</f>
        <v>대체평가3사업본부</v>
      </c>
      <c r="R517" s="282">
        <f>작성용!AE514</f>
        <v>0</v>
      </c>
      <c r="S517" s="280" t="str">
        <f>작성용!AF514</f>
        <v>대체평가3사업본부</v>
      </c>
      <c r="T517" s="283" t="str">
        <f>작성용!AG514</f>
        <v>김기욱</v>
      </c>
      <c r="U517" s="283" t="str">
        <f>작성용!AH514</f>
        <v>김기욱</v>
      </c>
      <c r="V517" s="278">
        <f>작성용!AA514</f>
        <v>202409</v>
      </c>
      <c r="W517" s="280" t="str">
        <f>작성용!AC514</f>
        <v>[T]기타보험기관[1본부]</v>
      </c>
      <c r="X517" s="280" t="str">
        <f>작성용!O514</f>
        <v>김민규프로,이승엽프로,신민영프로</v>
      </c>
      <c r="Y517" s="280" t="str">
        <f>작성용!P514</f>
        <v>02-2074-2182</v>
      </c>
      <c r="Z517" s="280" t="str">
        <f>작성용!Q514</f>
        <v>mk0710.kim@samsung.com;simba90.lee@samsung.com;my74.shin@samsung.com</v>
      </c>
      <c r="AA517" s="278" t="str">
        <f>작성용!AJ514</f>
        <v>-</v>
      </c>
      <c r="AB517" s="278">
        <f>작성용!AB514</f>
        <v>8</v>
      </c>
    </row>
    <row r="518" spans="1:28" s="12" customFormat="1" ht="16.5" customHeight="1" x14ac:dyDescent="0.3">
      <c r="A518" s="54">
        <f>작성용!AL515</f>
        <v>514</v>
      </c>
      <c r="B518" s="277" t="str">
        <f>작성용!AI515</f>
        <v>-</v>
      </c>
      <c r="C518" s="278" t="str">
        <f>작성용!AK515</f>
        <v>개별종목</v>
      </c>
      <c r="D518" s="279">
        <f>작성용!T515</f>
        <v>45530</v>
      </c>
      <c r="E518" s="280" t="str">
        <f>작성용!B515</f>
        <v>삼성생명(수익증권)</v>
      </c>
      <c r="F518" s="280" t="str">
        <f>작성용!C515</f>
        <v>재평가</v>
      </c>
      <c r="G518" s="280" t="str">
        <f>작성용!D515</f>
        <v>미래에셋맵스프런티어사모부동산투자신탁29호</v>
      </c>
      <c r="H518" s="281" t="str">
        <f>작성용!E515</f>
        <v>KBP2018120290</v>
      </c>
      <c r="I518" s="280" t="str">
        <f>작성용!F515</f>
        <v>B02</v>
      </c>
      <c r="J518" s="280">
        <f>작성용!G515</f>
        <v>99</v>
      </c>
      <c r="K518" s="280" t="str">
        <f>작성용!H515</f>
        <v>-</v>
      </c>
      <c r="L518" s="280" t="str">
        <f>작성용!N515</f>
        <v xml:space="preserve">분기 </v>
      </c>
      <c r="M518" s="279" t="str">
        <f>작성용!U515</f>
        <v>2024.09.30</v>
      </c>
      <c r="N518" s="284">
        <f>작성용!V515</f>
        <v>45572</v>
      </c>
      <c r="O518" s="284">
        <f>작성용!W515</f>
        <v>45581</v>
      </c>
      <c r="P518" s="279" t="str">
        <f>작성용!X515</f>
        <v>-</v>
      </c>
      <c r="Q518" s="280" t="str">
        <f>작성용!AD515</f>
        <v>대체평가3사업본부</v>
      </c>
      <c r="R518" s="282">
        <f>작성용!AE515</f>
        <v>0</v>
      </c>
      <c r="S518" s="280" t="str">
        <f>작성용!AF515</f>
        <v>대체평가3사업본부</v>
      </c>
      <c r="T518" s="283" t="str">
        <f>작성용!AG515</f>
        <v>김기욱</v>
      </c>
      <c r="U518" s="283" t="str">
        <f>작성용!AH515</f>
        <v>김기욱</v>
      </c>
      <c r="V518" s="278">
        <f>작성용!AA515</f>
        <v>202409</v>
      </c>
      <c r="W518" s="280" t="str">
        <f>작성용!AC515</f>
        <v>[T]기타보험기관[1본부]</v>
      </c>
      <c r="X518" s="280" t="str">
        <f>작성용!O515</f>
        <v>김민규프로,이승엽프로,신민영프로</v>
      </c>
      <c r="Y518" s="280" t="str">
        <f>작성용!P515</f>
        <v>02-2074-2182</v>
      </c>
      <c r="Z518" s="280" t="str">
        <f>작성용!Q515</f>
        <v>mk0710.kim@samsung.com;simba90.lee@samsung.com;my74.shin@samsung.com</v>
      </c>
      <c r="AA518" s="278" t="str">
        <f>작성용!AJ515</f>
        <v>-</v>
      </c>
      <c r="AB518" s="278">
        <f>작성용!AB515</f>
        <v>8</v>
      </c>
    </row>
    <row r="519" spans="1:28" s="12" customFormat="1" ht="16.5" customHeight="1" x14ac:dyDescent="0.3">
      <c r="A519" s="54">
        <f>작성용!AL516</f>
        <v>515</v>
      </c>
      <c r="B519" s="277" t="str">
        <f>작성용!AI516</f>
        <v>-</v>
      </c>
      <c r="C519" s="278" t="str">
        <f>작성용!AK516</f>
        <v>개별종목</v>
      </c>
      <c r="D519" s="279">
        <f>작성용!T516</f>
        <v>45530</v>
      </c>
      <c r="E519" s="280" t="str">
        <f>작성용!B516</f>
        <v>삼성생명(수익증권)</v>
      </c>
      <c r="F519" s="280" t="str">
        <f>작성용!C516</f>
        <v>재평가</v>
      </c>
      <c r="G519" s="280" t="str">
        <f>작성용!D516</f>
        <v>하나대체투자랜드칩사모부동산투자신탁51호</v>
      </c>
      <c r="H519" s="281" t="str">
        <f>작성용!E516</f>
        <v>KBP2018120319</v>
      </c>
      <c r="I519" s="280" t="str">
        <f>작성용!F516</f>
        <v>B02</v>
      </c>
      <c r="J519" s="280">
        <f>작성용!G516</f>
        <v>0</v>
      </c>
      <c r="K519" s="280" t="str">
        <f>작성용!H516</f>
        <v>-</v>
      </c>
      <c r="L519" s="280" t="str">
        <f>작성용!N516</f>
        <v xml:space="preserve">분기 </v>
      </c>
      <c r="M519" s="279" t="str">
        <f>작성용!U516</f>
        <v>2024.09.30</v>
      </c>
      <c r="N519" s="284">
        <f>작성용!V516</f>
        <v>45572</v>
      </c>
      <c r="O519" s="284">
        <f>작성용!W516</f>
        <v>45581</v>
      </c>
      <c r="P519" s="279" t="str">
        <f>작성용!X516</f>
        <v>-</v>
      </c>
      <c r="Q519" s="280" t="str">
        <f>작성용!AD516</f>
        <v>대체평가3사업본부</v>
      </c>
      <c r="R519" s="282">
        <f>작성용!AE516</f>
        <v>0</v>
      </c>
      <c r="S519" s="280" t="str">
        <f>작성용!AF516</f>
        <v>대체평가3사업본부</v>
      </c>
      <c r="T519" s="283" t="str">
        <f>작성용!AG516</f>
        <v>김기욱</v>
      </c>
      <c r="U519" s="283" t="str">
        <f>작성용!AH516</f>
        <v>김기욱</v>
      </c>
      <c r="V519" s="278">
        <f>작성용!AA516</f>
        <v>202409</v>
      </c>
      <c r="W519" s="280" t="str">
        <f>작성용!AC516</f>
        <v>[T]기타보험기관[1본부]</v>
      </c>
      <c r="X519" s="280" t="str">
        <f>작성용!O516</f>
        <v>김민규프로,이승엽프로,신민영프로</v>
      </c>
      <c r="Y519" s="280" t="str">
        <f>작성용!P516</f>
        <v>02-2074-2182</v>
      </c>
      <c r="Z519" s="280" t="str">
        <f>작성용!Q516</f>
        <v>mk0710.kim@samsung.com;simba90.lee@samsung.com;my74.shin@samsung.com</v>
      </c>
      <c r="AA519" s="278" t="str">
        <f>작성용!AJ516</f>
        <v>-</v>
      </c>
      <c r="AB519" s="278">
        <f>작성용!AB516</f>
        <v>8</v>
      </c>
    </row>
    <row r="520" spans="1:28" s="12" customFormat="1" ht="16.5" customHeight="1" x14ac:dyDescent="0.3">
      <c r="A520" s="54">
        <f>작성용!AL517</f>
        <v>516</v>
      </c>
      <c r="B520" s="277" t="str">
        <f>작성용!AI517</f>
        <v>-</v>
      </c>
      <c r="C520" s="278" t="str">
        <f>작성용!AK517</f>
        <v>개별종목</v>
      </c>
      <c r="D520" s="279">
        <f>작성용!T517</f>
        <v>45530</v>
      </c>
      <c r="E520" s="280" t="str">
        <f>작성용!B517</f>
        <v>삼성생명(수익증권)</v>
      </c>
      <c r="F520" s="280" t="str">
        <f>작성용!C517</f>
        <v>재평가</v>
      </c>
      <c r="G520" s="280" t="str">
        <f>작성용!D517</f>
        <v>삼성SRA사모부동산투자신탁제12호</v>
      </c>
      <c r="H520" s="281" t="str">
        <f>작성용!E517</f>
        <v>KBP2018120292</v>
      </c>
      <c r="I520" s="280" t="str">
        <f>작성용!F517</f>
        <v>B02</v>
      </c>
      <c r="J520" s="280">
        <f>작성용!G517</f>
        <v>99</v>
      </c>
      <c r="K520" s="280" t="str">
        <f>작성용!H517</f>
        <v>-</v>
      </c>
      <c r="L520" s="280" t="str">
        <f>작성용!N517</f>
        <v xml:space="preserve">분기 </v>
      </c>
      <c r="M520" s="279" t="str">
        <f>작성용!U517</f>
        <v>2024.09.30</v>
      </c>
      <c r="N520" s="284">
        <f>작성용!V517</f>
        <v>45572</v>
      </c>
      <c r="O520" s="284">
        <f>작성용!W517</f>
        <v>45581</v>
      </c>
      <c r="P520" s="279" t="str">
        <f>작성용!X517</f>
        <v>-</v>
      </c>
      <c r="Q520" s="280" t="str">
        <f>작성용!AD517</f>
        <v>대체평가3사업본부</v>
      </c>
      <c r="R520" s="282">
        <f>작성용!AE517</f>
        <v>0</v>
      </c>
      <c r="S520" s="280" t="str">
        <f>작성용!AF517</f>
        <v>대체평가3사업본부</v>
      </c>
      <c r="T520" s="283" t="str">
        <f>작성용!AG517</f>
        <v>김기욱</v>
      </c>
      <c r="U520" s="283" t="str">
        <f>작성용!AH517</f>
        <v>김기욱</v>
      </c>
      <c r="V520" s="278">
        <f>작성용!AA517</f>
        <v>202409</v>
      </c>
      <c r="W520" s="280" t="str">
        <f>작성용!AC517</f>
        <v>[T]기타보험기관[1본부]</v>
      </c>
      <c r="X520" s="280" t="str">
        <f>작성용!O517</f>
        <v>김민규프로,이승엽프로,신민영프로</v>
      </c>
      <c r="Y520" s="280" t="str">
        <f>작성용!P517</f>
        <v>02-2074-2182</v>
      </c>
      <c r="Z520" s="280" t="str">
        <f>작성용!Q517</f>
        <v>mk0710.kim@samsung.com;simba90.lee@samsung.com;my74.shin@samsung.com</v>
      </c>
      <c r="AA520" s="278" t="str">
        <f>작성용!AJ517</f>
        <v>-</v>
      </c>
      <c r="AB520" s="278">
        <f>작성용!AB517</f>
        <v>8</v>
      </c>
    </row>
    <row r="521" spans="1:28" s="12" customFormat="1" ht="16.5" customHeight="1" x14ac:dyDescent="0.3">
      <c r="A521" s="54">
        <f>작성용!AL518</f>
        <v>517</v>
      </c>
      <c r="B521" s="277" t="str">
        <f>작성용!AI518</f>
        <v>-</v>
      </c>
      <c r="C521" s="278" t="str">
        <f>작성용!AK518</f>
        <v>개별종목</v>
      </c>
      <c r="D521" s="279">
        <f>작성용!T518</f>
        <v>45530</v>
      </c>
      <c r="E521" s="280" t="str">
        <f>작성용!B518</f>
        <v>삼성생명(수익증권)</v>
      </c>
      <c r="F521" s="280" t="str">
        <f>작성용!C518</f>
        <v>재평가</v>
      </c>
      <c r="G521" s="280" t="str">
        <f>작성용!D518</f>
        <v>삼성SRA글로벌코어오피스사모부동산제1호</v>
      </c>
      <c r="H521" s="281" t="str">
        <f>작성용!E518</f>
        <v>KBP2016060388</v>
      </c>
      <c r="I521" s="280" t="str">
        <f>작성용!F518</f>
        <v>B02</v>
      </c>
      <c r="J521" s="280">
        <f>작성용!G518</f>
        <v>99</v>
      </c>
      <c r="K521" s="280" t="str">
        <f>작성용!H518</f>
        <v>-</v>
      </c>
      <c r="L521" s="280" t="str">
        <f>작성용!N518</f>
        <v xml:space="preserve">분기 </v>
      </c>
      <c r="M521" s="279" t="str">
        <f>작성용!U518</f>
        <v>2024.09.30</v>
      </c>
      <c r="N521" s="284">
        <f>작성용!V518</f>
        <v>45572</v>
      </c>
      <c r="O521" s="284">
        <f>작성용!W518</f>
        <v>45581</v>
      </c>
      <c r="P521" s="279" t="str">
        <f>작성용!X518</f>
        <v>-</v>
      </c>
      <c r="Q521" s="280" t="str">
        <f>작성용!AD518</f>
        <v>대체평가3사업본부</v>
      </c>
      <c r="R521" s="282">
        <f>작성용!AE518</f>
        <v>0</v>
      </c>
      <c r="S521" s="280" t="str">
        <f>작성용!AF518</f>
        <v>대체평가3사업본부</v>
      </c>
      <c r="T521" s="283" t="str">
        <f>작성용!AG518</f>
        <v>김기욱</v>
      </c>
      <c r="U521" s="283" t="str">
        <f>작성용!AH518</f>
        <v>김기욱</v>
      </c>
      <c r="V521" s="278">
        <f>작성용!AA518</f>
        <v>202409</v>
      </c>
      <c r="W521" s="280" t="str">
        <f>작성용!AC518</f>
        <v>[T]기타보험기관[1본부]</v>
      </c>
      <c r="X521" s="280" t="str">
        <f>작성용!O518</f>
        <v>김민규프로,이승엽프로,신민영프로</v>
      </c>
      <c r="Y521" s="280" t="str">
        <f>작성용!P518</f>
        <v>02-2074-2182</v>
      </c>
      <c r="Z521" s="280" t="str">
        <f>작성용!Q518</f>
        <v>mk0710.kim@samsung.com;simba90.lee@samsung.com;my74.shin@samsung.com</v>
      </c>
      <c r="AA521" s="278" t="str">
        <f>작성용!AJ518</f>
        <v>-</v>
      </c>
      <c r="AB521" s="278">
        <f>작성용!AB518</f>
        <v>8</v>
      </c>
    </row>
    <row r="522" spans="1:28" s="12" customFormat="1" ht="16.5" customHeight="1" x14ac:dyDescent="0.3">
      <c r="A522" s="54">
        <f>작성용!AL519</f>
        <v>518</v>
      </c>
      <c r="B522" s="277" t="str">
        <f>작성용!AI519</f>
        <v>-</v>
      </c>
      <c r="C522" s="278" t="str">
        <f>작성용!AK519</f>
        <v>개별종목</v>
      </c>
      <c r="D522" s="279">
        <f>작성용!T519</f>
        <v>45530</v>
      </c>
      <c r="E522" s="280" t="str">
        <f>작성용!B519</f>
        <v>삼성생명(수익증권)</v>
      </c>
      <c r="F522" s="280" t="str">
        <f>작성용!C519</f>
        <v>재평가</v>
      </c>
      <c r="G522" s="280" t="str">
        <f>작성용!D519</f>
        <v>이지스일반사모부동산투자신탁14호</v>
      </c>
      <c r="H522" s="293" t="str">
        <f>작성용!E519</f>
        <v>KBP2018120312</v>
      </c>
      <c r="I522" s="280" t="str">
        <f>작성용!F519</f>
        <v>B02</v>
      </c>
      <c r="J522" s="280">
        <f>작성용!G519</f>
        <v>0</v>
      </c>
      <c r="K522" s="280" t="str">
        <f>작성용!H519</f>
        <v>-</v>
      </c>
      <c r="L522" s="280" t="str">
        <f>작성용!N519</f>
        <v xml:space="preserve">분기 </v>
      </c>
      <c r="M522" s="279" t="str">
        <f>작성용!U519</f>
        <v>2024.09.30</v>
      </c>
      <c r="N522" s="284">
        <f>작성용!V519</f>
        <v>45572</v>
      </c>
      <c r="O522" s="284">
        <f>작성용!W519</f>
        <v>45581</v>
      </c>
      <c r="P522" s="279" t="str">
        <f>작성용!X519</f>
        <v>-</v>
      </c>
      <c r="Q522" s="280" t="str">
        <f>작성용!AD519</f>
        <v>대체평가3사업본부</v>
      </c>
      <c r="R522" s="282">
        <f>작성용!AE519</f>
        <v>0</v>
      </c>
      <c r="S522" s="280" t="str">
        <f>작성용!AF519</f>
        <v>대체평가3사업본부</v>
      </c>
      <c r="T522" s="283" t="str">
        <f>작성용!AG519</f>
        <v>김기욱</v>
      </c>
      <c r="U522" s="283" t="str">
        <f>작성용!AH519</f>
        <v>김기욱</v>
      </c>
      <c r="V522" s="278">
        <f>작성용!AA519</f>
        <v>202409</v>
      </c>
      <c r="W522" s="280" t="str">
        <f>작성용!AC519</f>
        <v>[T]기타보험기관[1본부]</v>
      </c>
      <c r="X522" s="280" t="str">
        <f>작성용!O519</f>
        <v>김민규프로,이승엽프로,신민영프로</v>
      </c>
      <c r="Y522" s="280" t="str">
        <f>작성용!P519</f>
        <v>02-2074-2182</v>
      </c>
      <c r="Z522" s="280" t="str">
        <f>작성용!Q519</f>
        <v>mk0710.kim@samsung.com;simba90.lee@samsung.com;my74.shin@samsung.com</v>
      </c>
      <c r="AA522" s="278" t="str">
        <f>작성용!AJ519</f>
        <v>-</v>
      </c>
      <c r="AB522" s="278">
        <f>작성용!AB519</f>
        <v>8</v>
      </c>
    </row>
    <row r="523" spans="1:28" s="12" customFormat="1" ht="16.5" customHeight="1" x14ac:dyDescent="0.3">
      <c r="A523" s="54">
        <f>작성용!AL520</f>
        <v>519</v>
      </c>
      <c r="B523" s="277" t="str">
        <f>작성용!AI520</f>
        <v>-</v>
      </c>
      <c r="C523" s="278" t="str">
        <f>작성용!AK520</f>
        <v>개별종목</v>
      </c>
      <c r="D523" s="279">
        <f>작성용!T520</f>
        <v>45530</v>
      </c>
      <c r="E523" s="280" t="str">
        <f>작성용!B520</f>
        <v>삼성생명(수익증권)</v>
      </c>
      <c r="F523" s="280" t="str">
        <f>작성용!C520</f>
        <v>재평가</v>
      </c>
      <c r="G523" s="280" t="str">
        <f>작성용!D520</f>
        <v>이지스사모부동산투자신탁59호</v>
      </c>
      <c r="H523" s="281" t="str">
        <f>작성용!E520</f>
        <v>KBP2018120317</v>
      </c>
      <c r="I523" s="280" t="str">
        <f>작성용!F520</f>
        <v>B02</v>
      </c>
      <c r="J523" s="280">
        <f>작성용!G520</f>
        <v>0</v>
      </c>
      <c r="K523" s="280" t="str">
        <f>작성용!H520</f>
        <v>-</v>
      </c>
      <c r="L523" s="280" t="str">
        <f>작성용!N520</f>
        <v xml:space="preserve">분기 </v>
      </c>
      <c r="M523" s="279" t="str">
        <f>작성용!U520</f>
        <v>2024.09.30</v>
      </c>
      <c r="N523" s="284">
        <f>작성용!V520</f>
        <v>45572</v>
      </c>
      <c r="O523" s="284">
        <f>작성용!W520</f>
        <v>45581</v>
      </c>
      <c r="P523" s="279" t="str">
        <f>작성용!X520</f>
        <v>-</v>
      </c>
      <c r="Q523" s="280" t="str">
        <f>작성용!AD520</f>
        <v>대체평가3사업본부</v>
      </c>
      <c r="R523" s="282">
        <f>작성용!AE520</f>
        <v>0</v>
      </c>
      <c r="S523" s="280" t="str">
        <f>작성용!AF520</f>
        <v>대체평가3사업본부</v>
      </c>
      <c r="T523" s="283" t="str">
        <f>작성용!AG520</f>
        <v>김기욱</v>
      </c>
      <c r="U523" s="283" t="str">
        <f>작성용!AH520</f>
        <v>김기욱</v>
      </c>
      <c r="V523" s="278">
        <f>작성용!AA520</f>
        <v>202409</v>
      </c>
      <c r="W523" s="280" t="str">
        <f>작성용!AC520</f>
        <v>[T]기타보험기관[1본부]</v>
      </c>
      <c r="X523" s="280" t="str">
        <f>작성용!O520</f>
        <v>김민규프로,이승엽프로,신민영프로</v>
      </c>
      <c r="Y523" s="280" t="str">
        <f>작성용!P520</f>
        <v>02-2074-2182</v>
      </c>
      <c r="Z523" s="280" t="str">
        <f>작성용!Q520</f>
        <v>mk0710.kim@samsung.com;simba90.lee@samsung.com;my74.shin@samsung.com</v>
      </c>
      <c r="AA523" s="278" t="str">
        <f>작성용!AJ520</f>
        <v>-</v>
      </c>
      <c r="AB523" s="278">
        <f>작성용!AB520</f>
        <v>8</v>
      </c>
    </row>
    <row r="524" spans="1:28" s="12" customFormat="1" ht="16.5" customHeight="1" x14ac:dyDescent="0.3">
      <c r="A524" s="54">
        <f>작성용!AL521</f>
        <v>520</v>
      </c>
      <c r="B524" s="277" t="str">
        <f>작성용!AI521</f>
        <v>-</v>
      </c>
      <c r="C524" s="278" t="str">
        <f>작성용!AK521</f>
        <v>개별종목</v>
      </c>
      <c r="D524" s="279">
        <f>작성용!T521</f>
        <v>45530</v>
      </c>
      <c r="E524" s="280" t="str">
        <f>작성용!B521</f>
        <v>삼성생명(수익증권)</v>
      </c>
      <c r="F524" s="280" t="str">
        <f>작성용!C521</f>
        <v>재평가</v>
      </c>
      <c r="G524" s="280" t="str">
        <f>작성용!D521</f>
        <v>삼성SRA글로벌코어오피스전문투자형사모부동산투자신탁제2호2종</v>
      </c>
      <c r="H524" s="281" t="str">
        <f>작성용!E521</f>
        <v>KBP2024060007</v>
      </c>
      <c r="I524" s="280" t="str">
        <f>작성용!F521</f>
        <v>B02</v>
      </c>
      <c r="J524" s="280">
        <f>작성용!G521</f>
        <v>99</v>
      </c>
      <c r="K524" s="280" t="str">
        <f>작성용!H521</f>
        <v>-</v>
      </c>
      <c r="L524" s="280" t="str">
        <f>작성용!N521</f>
        <v xml:space="preserve">분기 </v>
      </c>
      <c r="M524" s="279" t="str">
        <f>작성용!U521</f>
        <v>2024.09.30</v>
      </c>
      <c r="N524" s="284">
        <f>작성용!V521</f>
        <v>45572</v>
      </c>
      <c r="O524" s="284">
        <f>작성용!W521</f>
        <v>45581</v>
      </c>
      <c r="P524" s="279" t="str">
        <f>작성용!X521</f>
        <v>-</v>
      </c>
      <c r="Q524" s="280" t="str">
        <f>작성용!AD521</f>
        <v>대체평가3사업본부</v>
      </c>
      <c r="R524" s="282">
        <f>작성용!AE521</f>
        <v>0</v>
      </c>
      <c r="S524" s="280" t="str">
        <f>작성용!AF521</f>
        <v>대체평가3사업본부</v>
      </c>
      <c r="T524" s="283" t="str">
        <f>작성용!AG521</f>
        <v>김기욱</v>
      </c>
      <c r="U524" s="283" t="str">
        <f>작성용!AH521</f>
        <v>김기욱</v>
      </c>
      <c r="V524" s="278">
        <f>작성용!AA521</f>
        <v>202409</v>
      </c>
      <c r="W524" s="280" t="str">
        <f>작성용!AC521</f>
        <v>[T]기타보험기관[1본부]</v>
      </c>
      <c r="X524" s="280" t="str">
        <f>작성용!O521</f>
        <v>김민규프로,이승엽프로,신민영프로</v>
      </c>
      <c r="Y524" s="280" t="str">
        <f>작성용!P521</f>
        <v>02-2074-2182</v>
      </c>
      <c r="Z524" s="280" t="str">
        <f>작성용!Q521</f>
        <v>mk0710.kim@samsung.com;simba90.lee@samsung.com;my74.shin@samsung.com</v>
      </c>
      <c r="AA524" s="278" t="str">
        <f>작성용!AJ521</f>
        <v>-</v>
      </c>
      <c r="AB524" s="278">
        <f>작성용!AB521</f>
        <v>8</v>
      </c>
    </row>
    <row r="525" spans="1:28" s="12" customFormat="1" ht="16.5" customHeight="1" x14ac:dyDescent="0.3">
      <c r="A525" s="54">
        <f>작성용!AL522</f>
        <v>521</v>
      </c>
      <c r="B525" s="277" t="str">
        <f>작성용!AI522</f>
        <v>-</v>
      </c>
      <c r="C525" s="278" t="str">
        <f>작성용!AK522</f>
        <v>개별종목</v>
      </c>
      <c r="D525" s="279">
        <f>작성용!T522</f>
        <v>45530</v>
      </c>
      <c r="E525" s="280" t="str">
        <f>작성용!B522</f>
        <v>삼성생명(수익증권)</v>
      </c>
      <c r="F525" s="280" t="str">
        <f>작성용!C522</f>
        <v>재평가</v>
      </c>
      <c r="G525" s="280" t="str">
        <f>작성용!D522</f>
        <v>신한AIM부동산전문투자형사모투자신탁제3호A종</v>
      </c>
      <c r="H525" s="281" t="str">
        <f>작성용!E522</f>
        <v>KBP2018120182</v>
      </c>
      <c r="I525" s="280" t="str">
        <f>작성용!F522</f>
        <v>B02</v>
      </c>
      <c r="J525" s="280">
        <f>작성용!G522</f>
        <v>99</v>
      </c>
      <c r="K525" s="280" t="str">
        <f>작성용!H522</f>
        <v>-</v>
      </c>
      <c r="L525" s="280" t="str">
        <f>작성용!N522</f>
        <v xml:space="preserve">분기 </v>
      </c>
      <c r="M525" s="279" t="str">
        <f>작성용!U522</f>
        <v>2024.09.30</v>
      </c>
      <c r="N525" s="284">
        <f>작성용!V522</f>
        <v>45572</v>
      </c>
      <c r="O525" s="284">
        <f>작성용!W522</f>
        <v>45581</v>
      </c>
      <c r="P525" s="279" t="str">
        <f>작성용!X522</f>
        <v>-</v>
      </c>
      <c r="Q525" s="280" t="str">
        <f>작성용!AD522</f>
        <v>대체평가3사업본부</v>
      </c>
      <c r="R525" s="282">
        <f>작성용!AE522</f>
        <v>0</v>
      </c>
      <c r="S525" s="280" t="str">
        <f>작성용!AF522</f>
        <v>대체평가3사업본부</v>
      </c>
      <c r="T525" s="283" t="str">
        <f>작성용!AG522</f>
        <v>김기욱</v>
      </c>
      <c r="U525" s="283" t="str">
        <f>작성용!AH522</f>
        <v>김기욱</v>
      </c>
      <c r="V525" s="278">
        <f>작성용!AA522</f>
        <v>202409</v>
      </c>
      <c r="W525" s="280" t="str">
        <f>작성용!AC522</f>
        <v>[T]기타보험기관[1본부]</v>
      </c>
      <c r="X525" s="280" t="str">
        <f>작성용!O522</f>
        <v>김민규프로,이승엽프로,신민영프로</v>
      </c>
      <c r="Y525" s="280" t="str">
        <f>작성용!P522</f>
        <v>02-2074-2182</v>
      </c>
      <c r="Z525" s="280" t="str">
        <f>작성용!Q522</f>
        <v>mk0710.kim@samsung.com;simba90.lee@samsung.com;my74.shin@samsung.com</v>
      </c>
      <c r="AA525" s="278" t="str">
        <f>작성용!AJ522</f>
        <v>-</v>
      </c>
      <c r="AB525" s="278">
        <f>작성용!AB522</f>
        <v>8</v>
      </c>
    </row>
    <row r="526" spans="1:28" s="12" customFormat="1" ht="16.5" customHeight="1" x14ac:dyDescent="0.3">
      <c r="A526" s="54">
        <f>작성용!AL523</f>
        <v>522</v>
      </c>
      <c r="B526" s="277" t="str">
        <f>작성용!AI523</f>
        <v>-</v>
      </c>
      <c r="C526" s="278" t="str">
        <f>작성용!AK523</f>
        <v>개별종목</v>
      </c>
      <c r="D526" s="279">
        <f>작성용!T523</f>
        <v>45530</v>
      </c>
      <c r="E526" s="280" t="str">
        <f>작성용!B523</f>
        <v>삼성생명(수익증권)</v>
      </c>
      <c r="F526" s="280" t="str">
        <f>작성용!C523</f>
        <v>재평가</v>
      </c>
      <c r="G526" s="280" t="str">
        <f>작성용!D523</f>
        <v>신한AIM부동산전문투자형사모투자신탁제3호B종</v>
      </c>
      <c r="H526" s="281" t="str">
        <f>작성용!E523</f>
        <v>KBP2018120183</v>
      </c>
      <c r="I526" s="280" t="str">
        <f>작성용!F523</f>
        <v>B02</v>
      </c>
      <c r="J526" s="280">
        <f>작성용!G523</f>
        <v>99</v>
      </c>
      <c r="K526" s="280" t="str">
        <f>작성용!H523</f>
        <v>-</v>
      </c>
      <c r="L526" s="280" t="str">
        <f>작성용!N523</f>
        <v xml:space="preserve">분기 </v>
      </c>
      <c r="M526" s="279" t="str">
        <f>작성용!U523</f>
        <v>2024.09.30</v>
      </c>
      <c r="N526" s="284">
        <f>작성용!V523</f>
        <v>45572</v>
      </c>
      <c r="O526" s="284">
        <f>작성용!W523</f>
        <v>45581</v>
      </c>
      <c r="P526" s="279" t="str">
        <f>작성용!X523</f>
        <v>-</v>
      </c>
      <c r="Q526" s="280" t="str">
        <f>작성용!AD523</f>
        <v>대체평가3사업본부</v>
      </c>
      <c r="R526" s="282">
        <f>작성용!AE523</f>
        <v>0</v>
      </c>
      <c r="S526" s="280" t="str">
        <f>작성용!AF523</f>
        <v>대체평가3사업본부</v>
      </c>
      <c r="T526" s="283" t="str">
        <f>작성용!AG523</f>
        <v>김기욱</v>
      </c>
      <c r="U526" s="283" t="str">
        <f>작성용!AH523</f>
        <v>김기욱</v>
      </c>
      <c r="V526" s="278">
        <f>작성용!AA523</f>
        <v>202409</v>
      </c>
      <c r="W526" s="280" t="str">
        <f>작성용!AC523</f>
        <v>[T]기타보험기관[1본부]</v>
      </c>
      <c r="X526" s="280" t="str">
        <f>작성용!O523</f>
        <v>김민규프로,이승엽프로,신민영프로</v>
      </c>
      <c r="Y526" s="280" t="str">
        <f>작성용!P523</f>
        <v>02-2074-2182</v>
      </c>
      <c r="Z526" s="280" t="str">
        <f>작성용!Q523</f>
        <v>mk0710.kim@samsung.com;simba90.lee@samsung.com;my74.shin@samsung.com</v>
      </c>
      <c r="AA526" s="278" t="str">
        <f>작성용!AJ523</f>
        <v>-</v>
      </c>
      <c r="AB526" s="278">
        <f>작성용!AB523</f>
        <v>8</v>
      </c>
    </row>
    <row r="527" spans="1:28" s="12" customFormat="1" ht="16.5" customHeight="1" x14ac:dyDescent="0.3">
      <c r="A527" s="54">
        <f>작성용!AL524</f>
        <v>523</v>
      </c>
      <c r="B527" s="277" t="str">
        <f>작성용!AI524</f>
        <v>-</v>
      </c>
      <c r="C527" s="278" t="str">
        <f>작성용!AK524</f>
        <v>개별종목</v>
      </c>
      <c r="D527" s="279">
        <f>작성용!T524</f>
        <v>45530</v>
      </c>
      <c r="E527" s="280" t="str">
        <f>작성용!B524</f>
        <v>삼성생명(수익증권)</v>
      </c>
      <c r="F527" s="280" t="str">
        <f>작성용!C524</f>
        <v>재평가</v>
      </c>
      <c r="G527" s="280" t="str">
        <f>작성용!D524</f>
        <v>이지스미국전문투자형사모부동산투자신탁190호</v>
      </c>
      <c r="H527" s="281" t="str">
        <f>작성용!E524</f>
        <v>KBP2018120313</v>
      </c>
      <c r="I527" s="280" t="str">
        <f>작성용!F524</f>
        <v>B02</v>
      </c>
      <c r="J527" s="280">
        <f>작성용!G524</f>
        <v>0</v>
      </c>
      <c r="K527" s="280" t="str">
        <f>작성용!H524</f>
        <v>-</v>
      </c>
      <c r="L527" s="280" t="str">
        <f>작성용!N524</f>
        <v xml:space="preserve">분기 </v>
      </c>
      <c r="M527" s="279" t="str">
        <f>작성용!U524</f>
        <v>2024.09.30</v>
      </c>
      <c r="N527" s="284">
        <f>작성용!V524</f>
        <v>45572</v>
      </c>
      <c r="O527" s="284">
        <f>작성용!W524</f>
        <v>45581</v>
      </c>
      <c r="P527" s="279" t="str">
        <f>작성용!X524</f>
        <v>-</v>
      </c>
      <c r="Q527" s="280" t="str">
        <f>작성용!AD524</f>
        <v>대체평가3사업본부</v>
      </c>
      <c r="R527" s="282">
        <f>작성용!AE524</f>
        <v>0</v>
      </c>
      <c r="S527" s="280" t="str">
        <f>작성용!AF524</f>
        <v>대체평가3사업본부</v>
      </c>
      <c r="T527" s="283" t="str">
        <f>작성용!AG524</f>
        <v>김기욱</v>
      </c>
      <c r="U527" s="283" t="str">
        <f>작성용!AH524</f>
        <v>김기욱</v>
      </c>
      <c r="V527" s="278">
        <f>작성용!AA524</f>
        <v>202409</v>
      </c>
      <c r="W527" s="280" t="str">
        <f>작성용!AC524</f>
        <v>[T]기타보험기관[1본부]</v>
      </c>
      <c r="X527" s="280" t="str">
        <f>작성용!O524</f>
        <v>김민규프로,이승엽프로,신민영프로</v>
      </c>
      <c r="Y527" s="280" t="str">
        <f>작성용!P524</f>
        <v>02-2074-2182</v>
      </c>
      <c r="Z527" s="280" t="str">
        <f>작성용!Q524</f>
        <v>mk0710.kim@samsung.com;simba90.lee@samsung.com;my74.shin@samsung.com</v>
      </c>
      <c r="AA527" s="278" t="str">
        <f>작성용!AJ524</f>
        <v>-</v>
      </c>
      <c r="AB527" s="278">
        <f>작성용!AB524</f>
        <v>8</v>
      </c>
    </row>
    <row r="528" spans="1:28" s="12" customFormat="1" ht="16.5" customHeight="1" x14ac:dyDescent="0.3">
      <c r="A528" s="54">
        <f>작성용!AL525</f>
        <v>524</v>
      </c>
      <c r="B528" s="277" t="str">
        <f>작성용!AI525</f>
        <v>-</v>
      </c>
      <c r="C528" s="278" t="str">
        <f>작성용!AK525</f>
        <v>개별종목</v>
      </c>
      <c r="D528" s="279">
        <f>작성용!T525</f>
        <v>45530</v>
      </c>
      <c r="E528" s="280" t="str">
        <f>작성용!B525</f>
        <v>삼성생명(수익증권)</v>
      </c>
      <c r="F528" s="280" t="str">
        <f>작성용!C525</f>
        <v>재평가</v>
      </c>
      <c r="G528" s="280" t="str">
        <f>작성용!D525</f>
        <v>KTB유럽전문투자형사모투자신탁제19호</v>
      </c>
      <c r="H528" s="281" t="str">
        <f>작성용!E525</f>
        <v>KBP2018110001</v>
      </c>
      <c r="I528" s="280" t="str">
        <f>작성용!F525</f>
        <v>B02</v>
      </c>
      <c r="J528" s="280">
        <f>작성용!G525</f>
        <v>99</v>
      </c>
      <c r="K528" s="280" t="str">
        <f>작성용!H525</f>
        <v>-</v>
      </c>
      <c r="L528" s="280" t="str">
        <f>작성용!N525</f>
        <v xml:space="preserve">분기 </v>
      </c>
      <c r="M528" s="279" t="str">
        <f>작성용!U525</f>
        <v>2024.09.30</v>
      </c>
      <c r="N528" s="284">
        <f>작성용!V525</f>
        <v>45572</v>
      </c>
      <c r="O528" s="284">
        <f>작성용!W525</f>
        <v>45581</v>
      </c>
      <c r="P528" s="279" t="str">
        <f>작성용!X525</f>
        <v>-</v>
      </c>
      <c r="Q528" s="280" t="str">
        <f>작성용!AD525</f>
        <v>대체평가3사업본부</v>
      </c>
      <c r="R528" s="282">
        <f>작성용!AE525</f>
        <v>0</v>
      </c>
      <c r="S528" s="280" t="str">
        <f>작성용!AF525</f>
        <v>대체평가3사업본부</v>
      </c>
      <c r="T528" s="283" t="str">
        <f>작성용!AG525</f>
        <v>김기욱</v>
      </c>
      <c r="U528" s="283" t="str">
        <f>작성용!AH525</f>
        <v>김기욱</v>
      </c>
      <c r="V528" s="278">
        <f>작성용!AA525</f>
        <v>202409</v>
      </c>
      <c r="W528" s="280" t="str">
        <f>작성용!AC525</f>
        <v>[T]기타보험기관[1본부]</v>
      </c>
      <c r="X528" s="280" t="str">
        <f>작성용!O525</f>
        <v>김민규프로,이승엽프로,신민영프로</v>
      </c>
      <c r="Y528" s="280" t="str">
        <f>작성용!P525</f>
        <v>02-2074-2182</v>
      </c>
      <c r="Z528" s="280" t="str">
        <f>작성용!Q525</f>
        <v>mk0710.kim@samsung.com;simba90.lee@samsung.com;my74.shin@samsung.com</v>
      </c>
      <c r="AA528" s="278" t="str">
        <f>작성용!AJ525</f>
        <v>-</v>
      </c>
      <c r="AB528" s="278">
        <f>작성용!AB525</f>
        <v>8</v>
      </c>
    </row>
    <row r="529" spans="1:28" s="12" customFormat="1" ht="16.5" customHeight="1" x14ac:dyDescent="0.3">
      <c r="A529" s="54">
        <f>작성용!AL526</f>
        <v>525</v>
      </c>
      <c r="B529" s="277" t="str">
        <f>작성용!AI526</f>
        <v>-</v>
      </c>
      <c r="C529" s="278" t="str">
        <f>작성용!AK526</f>
        <v>개별종목</v>
      </c>
      <c r="D529" s="279">
        <f>작성용!T526</f>
        <v>45530</v>
      </c>
      <c r="E529" s="280" t="str">
        <f>작성용!B526</f>
        <v>삼성생명(수익증권)</v>
      </c>
      <c r="F529" s="280" t="str">
        <f>작성용!C526</f>
        <v>재평가</v>
      </c>
      <c r="G529" s="280" t="str">
        <f>작성용!D526</f>
        <v>삼성SRA전문투자형사모부동산투자신탁제39호</v>
      </c>
      <c r="H529" s="281" t="str">
        <f>작성용!E526</f>
        <v>KBP2018120295</v>
      </c>
      <c r="I529" s="280" t="str">
        <f>작성용!F526</f>
        <v>B02</v>
      </c>
      <c r="J529" s="280">
        <f>작성용!G526</f>
        <v>99</v>
      </c>
      <c r="K529" s="280" t="str">
        <f>작성용!H526</f>
        <v>-</v>
      </c>
      <c r="L529" s="280" t="str">
        <f>작성용!N526</f>
        <v xml:space="preserve">분기 </v>
      </c>
      <c r="M529" s="279" t="str">
        <f>작성용!U526</f>
        <v>2024.09.30</v>
      </c>
      <c r="N529" s="284">
        <f>작성용!V526</f>
        <v>45572</v>
      </c>
      <c r="O529" s="284">
        <f>작성용!W526</f>
        <v>45581</v>
      </c>
      <c r="P529" s="279" t="str">
        <f>작성용!X526</f>
        <v>-</v>
      </c>
      <c r="Q529" s="280" t="str">
        <f>작성용!AD526</f>
        <v>대체평가3사업본부</v>
      </c>
      <c r="R529" s="282">
        <f>작성용!AE526</f>
        <v>0</v>
      </c>
      <c r="S529" s="280" t="str">
        <f>작성용!AF526</f>
        <v>대체평가3사업본부</v>
      </c>
      <c r="T529" s="283" t="str">
        <f>작성용!AG526</f>
        <v>김기욱</v>
      </c>
      <c r="U529" s="283" t="str">
        <f>작성용!AH526</f>
        <v>김기욱</v>
      </c>
      <c r="V529" s="278">
        <f>작성용!AA526</f>
        <v>202409</v>
      </c>
      <c r="W529" s="280" t="str">
        <f>작성용!AC526</f>
        <v>[T]기타보험기관[1본부]</v>
      </c>
      <c r="X529" s="280" t="str">
        <f>작성용!O526</f>
        <v>김민규프로,이승엽프로,신민영프로</v>
      </c>
      <c r="Y529" s="280" t="str">
        <f>작성용!P526</f>
        <v>02-2074-2182</v>
      </c>
      <c r="Z529" s="280" t="str">
        <f>작성용!Q526</f>
        <v>mk0710.kim@samsung.com;simba90.lee@samsung.com;my74.shin@samsung.com</v>
      </c>
      <c r="AA529" s="278" t="str">
        <f>작성용!AJ526</f>
        <v>-</v>
      </c>
      <c r="AB529" s="278">
        <f>작성용!AB526</f>
        <v>8</v>
      </c>
    </row>
    <row r="530" spans="1:28" s="12" customFormat="1" ht="16.5" customHeight="1" x14ac:dyDescent="0.3">
      <c r="A530" s="54">
        <f>작성용!AL527</f>
        <v>526</v>
      </c>
      <c r="B530" s="277" t="str">
        <f>작성용!AI527</f>
        <v>-</v>
      </c>
      <c r="C530" s="278" t="str">
        <f>작성용!AK527</f>
        <v>개별종목</v>
      </c>
      <c r="D530" s="279">
        <f>작성용!T527</f>
        <v>45530</v>
      </c>
      <c r="E530" s="280" t="str">
        <f>작성용!B527</f>
        <v>삼성생명(수익증권)</v>
      </c>
      <c r="F530" s="280" t="str">
        <f>작성용!C527</f>
        <v>재평가</v>
      </c>
      <c r="G530" s="280" t="str">
        <f>작성용!D527</f>
        <v>이지스호주전문투자형사모부동산투자신탁209호</v>
      </c>
      <c r="H530" s="281" t="str">
        <f>작성용!E527</f>
        <v>KBP2019030014</v>
      </c>
      <c r="I530" s="280" t="str">
        <f>작성용!F527</f>
        <v>B02</v>
      </c>
      <c r="J530" s="280">
        <f>작성용!G527</f>
        <v>0</v>
      </c>
      <c r="K530" s="280" t="str">
        <f>작성용!H527</f>
        <v>-</v>
      </c>
      <c r="L530" s="280" t="str">
        <f>작성용!N527</f>
        <v xml:space="preserve">분기 </v>
      </c>
      <c r="M530" s="279" t="str">
        <f>작성용!U527</f>
        <v>2024.09.30</v>
      </c>
      <c r="N530" s="284">
        <f>작성용!V527</f>
        <v>45572</v>
      </c>
      <c r="O530" s="284">
        <f>작성용!W527</f>
        <v>45581</v>
      </c>
      <c r="P530" s="279" t="str">
        <f>작성용!X527</f>
        <v>-</v>
      </c>
      <c r="Q530" s="280" t="str">
        <f>작성용!AD527</f>
        <v>대체평가3사업본부</v>
      </c>
      <c r="R530" s="282">
        <f>작성용!AE527</f>
        <v>0</v>
      </c>
      <c r="S530" s="280" t="str">
        <f>작성용!AF527</f>
        <v>대체평가3사업본부</v>
      </c>
      <c r="T530" s="283" t="str">
        <f>작성용!AG527</f>
        <v>김기욱</v>
      </c>
      <c r="U530" s="283" t="str">
        <f>작성용!AH527</f>
        <v>김기욱</v>
      </c>
      <c r="V530" s="278">
        <f>작성용!AA527</f>
        <v>202409</v>
      </c>
      <c r="W530" s="280" t="str">
        <f>작성용!AC527</f>
        <v>[T]기타보험기관[1본부]</v>
      </c>
      <c r="X530" s="280" t="str">
        <f>작성용!O527</f>
        <v>김민규프로,이승엽프로,신민영프로</v>
      </c>
      <c r="Y530" s="280" t="str">
        <f>작성용!P527</f>
        <v>02-2074-2182</v>
      </c>
      <c r="Z530" s="280" t="str">
        <f>작성용!Q527</f>
        <v>mk0710.kim@samsung.com;simba90.lee@samsung.com;my74.shin@samsung.com</v>
      </c>
      <c r="AA530" s="278" t="str">
        <f>작성용!AJ527</f>
        <v>-</v>
      </c>
      <c r="AB530" s="278">
        <f>작성용!AB527</f>
        <v>8</v>
      </c>
    </row>
    <row r="531" spans="1:28" s="12" customFormat="1" ht="16.5" customHeight="1" x14ac:dyDescent="0.3">
      <c r="A531" s="54">
        <f>작성용!AL528</f>
        <v>527</v>
      </c>
      <c r="B531" s="277" t="str">
        <f>작성용!AI528</f>
        <v>-</v>
      </c>
      <c r="C531" s="278" t="str">
        <f>작성용!AK528</f>
        <v>개별종목</v>
      </c>
      <c r="D531" s="279">
        <f>작성용!T528</f>
        <v>45530</v>
      </c>
      <c r="E531" s="280" t="str">
        <f>작성용!B528</f>
        <v>삼성생명(수익증권)</v>
      </c>
      <c r="F531" s="280" t="str">
        <f>작성용!C528</f>
        <v>재평가</v>
      </c>
      <c r="G531" s="280" t="str">
        <f>작성용!D528</f>
        <v>삼성SRA미국오피스메자닌전문투자형사모부동산투자신탁제2호</v>
      </c>
      <c r="H531" s="281" t="str">
        <f>작성용!E528</f>
        <v>KBP2019030012</v>
      </c>
      <c r="I531" s="280" t="str">
        <f>작성용!F528</f>
        <v>B02</v>
      </c>
      <c r="J531" s="280">
        <f>작성용!G528</f>
        <v>99</v>
      </c>
      <c r="K531" s="280" t="str">
        <f>작성용!H528</f>
        <v>-</v>
      </c>
      <c r="L531" s="280" t="str">
        <f>작성용!N528</f>
        <v xml:space="preserve">분기 </v>
      </c>
      <c r="M531" s="279" t="str">
        <f>작성용!U528</f>
        <v>2024.09.30</v>
      </c>
      <c r="N531" s="284">
        <f>작성용!V528</f>
        <v>45572</v>
      </c>
      <c r="O531" s="284">
        <f>작성용!W528</f>
        <v>45581</v>
      </c>
      <c r="P531" s="279" t="str">
        <f>작성용!X528</f>
        <v>-</v>
      </c>
      <c r="Q531" s="280" t="str">
        <f>작성용!AD528</f>
        <v>대체평가3사업본부</v>
      </c>
      <c r="R531" s="282">
        <f>작성용!AE528</f>
        <v>0</v>
      </c>
      <c r="S531" s="280" t="str">
        <f>작성용!AF528</f>
        <v>대체평가3사업본부</v>
      </c>
      <c r="T531" s="283" t="str">
        <f>작성용!AG528</f>
        <v>김기욱</v>
      </c>
      <c r="U531" s="283" t="str">
        <f>작성용!AH528</f>
        <v>김기욱</v>
      </c>
      <c r="V531" s="278">
        <f>작성용!AA528</f>
        <v>202409</v>
      </c>
      <c r="W531" s="280" t="str">
        <f>작성용!AC528</f>
        <v>[T]기타보험기관[1본부]</v>
      </c>
      <c r="X531" s="280" t="str">
        <f>작성용!O528</f>
        <v>김민규프로,이승엽프로,신민영프로</v>
      </c>
      <c r="Y531" s="280" t="str">
        <f>작성용!P528</f>
        <v>02-2074-2182</v>
      </c>
      <c r="Z531" s="280" t="str">
        <f>작성용!Q528</f>
        <v>mk0710.kim@samsung.com;simba90.lee@samsung.com;my74.shin@samsung.com</v>
      </c>
      <c r="AA531" s="278" t="str">
        <f>작성용!AJ528</f>
        <v>-</v>
      </c>
      <c r="AB531" s="278">
        <f>작성용!AB528</f>
        <v>8</v>
      </c>
    </row>
    <row r="532" spans="1:28" s="12" customFormat="1" ht="16.5" customHeight="1" x14ac:dyDescent="0.3">
      <c r="A532" s="54">
        <f>작성용!AL529</f>
        <v>528</v>
      </c>
      <c r="B532" s="277" t="str">
        <f>작성용!AI529</f>
        <v>-</v>
      </c>
      <c r="C532" s="278" t="str">
        <f>작성용!AK529</f>
        <v>개별종목</v>
      </c>
      <c r="D532" s="279">
        <f>작성용!T529</f>
        <v>45530</v>
      </c>
      <c r="E532" s="280" t="str">
        <f>작성용!B529</f>
        <v>삼성생명(수익증권)</v>
      </c>
      <c r="F532" s="280" t="str">
        <f>작성용!C529</f>
        <v>재평가</v>
      </c>
      <c r="G532" s="280" t="str">
        <f>작성용!D529</f>
        <v>에이알에이코리아전문투자형사모부동산투자신탁제1호1종</v>
      </c>
      <c r="H532" s="281" t="str">
        <f>작성용!E529</f>
        <v>KBP2019030030</v>
      </c>
      <c r="I532" s="280" t="str">
        <f>작성용!F529</f>
        <v>B02</v>
      </c>
      <c r="J532" s="280">
        <f>작성용!G529</f>
        <v>99</v>
      </c>
      <c r="K532" s="280" t="str">
        <f>작성용!H529</f>
        <v>-</v>
      </c>
      <c r="L532" s="280" t="str">
        <f>작성용!N529</f>
        <v xml:space="preserve">분기 </v>
      </c>
      <c r="M532" s="279" t="str">
        <f>작성용!U529</f>
        <v>2024.09.30</v>
      </c>
      <c r="N532" s="284">
        <f>작성용!V529</f>
        <v>45572</v>
      </c>
      <c r="O532" s="284">
        <f>작성용!W529</f>
        <v>45581</v>
      </c>
      <c r="P532" s="279" t="str">
        <f>작성용!X529</f>
        <v>-</v>
      </c>
      <c r="Q532" s="280" t="str">
        <f>작성용!AD529</f>
        <v>대체평가3사업본부</v>
      </c>
      <c r="R532" s="282">
        <f>작성용!AE529</f>
        <v>0</v>
      </c>
      <c r="S532" s="280" t="str">
        <f>작성용!AF529</f>
        <v>대체평가3사업본부</v>
      </c>
      <c r="T532" s="283" t="str">
        <f>작성용!AG529</f>
        <v>김기욱</v>
      </c>
      <c r="U532" s="283" t="str">
        <f>작성용!AH529</f>
        <v>김기욱</v>
      </c>
      <c r="V532" s="278">
        <f>작성용!AA529</f>
        <v>202409</v>
      </c>
      <c r="W532" s="280" t="str">
        <f>작성용!AC529</f>
        <v>[T]기타보험기관[1본부]</v>
      </c>
      <c r="X532" s="280" t="str">
        <f>작성용!O529</f>
        <v>김민규프로,이승엽프로,신민영프로</v>
      </c>
      <c r="Y532" s="280" t="str">
        <f>작성용!P529</f>
        <v>02-2074-2182</v>
      </c>
      <c r="Z532" s="280" t="str">
        <f>작성용!Q529</f>
        <v>mk0710.kim@samsung.com;simba90.lee@samsung.com;my74.shin@samsung.com</v>
      </c>
      <c r="AA532" s="278" t="str">
        <f>작성용!AJ529</f>
        <v>-</v>
      </c>
      <c r="AB532" s="278">
        <f>작성용!AB529</f>
        <v>8</v>
      </c>
    </row>
    <row r="533" spans="1:28" s="12" customFormat="1" ht="16.5" customHeight="1" x14ac:dyDescent="0.3">
      <c r="A533" s="54">
        <f>작성용!AL530</f>
        <v>529</v>
      </c>
      <c r="B533" s="277" t="str">
        <f>작성용!AI530</f>
        <v>-</v>
      </c>
      <c r="C533" s="278" t="str">
        <f>작성용!AK530</f>
        <v>개별종목</v>
      </c>
      <c r="D533" s="279">
        <f>작성용!T530</f>
        <v>45530</v>
      </c>
      <c r="E533" s="280" t="str">
        <f>작성용!B530</f>
        <v>삼성생명(수익증권)</v>
      </c>
      <c r="F533" s="280" t="str">
        <f>작성용!C530</f>
        <v>재평가</v>
      </c>
      <c r="G533" s="280" t="str">
        <f>작성용!D530</f>
        <v>삼성SRA전문투자형사모부동산투자신탁제42B호</v>
      </c>
      <c r="H533" s="281" t="str">
        <f>작성용!E530</f>
        <v>KBP2019090002</v>
      </c>
      <c r="I533" s="280" t="str">
        <f>작성용!F530</f>
        <v>B02</v>
      </c>
      <c r="J533" s="280">
        <f>작성용!G530</f>
        <v>99</v>
      </c>
      <c r="K533" s="280" t="str">
        <f>작성용!H530</f>
        <v>-</v>
      </c>
      <c r="L533" s="280" t="str">
        <f>작성용!N530</f>
        <v xml:space="preserve">분기 </v>
      </c>
      <c r="M533" s="279" t="str">
        <f>작성용!U530</f>
        <v>2024.09.30</v>
      </c>
      <c r="N533" s="284">
        <f>작성용!V530</f>
        <v>45572</v>
      </c>
      <c r="O533" s="284">
        <f>작성용!W530</f>
        <v>45581</v>
      </c>
      <c r="P533" s="279" t="str">
        <f>작성용!X530</f>
        <v>-</v>
      </c>
      <c r="Q533" s="280" t="str">
        <f>작성용!AD530</f>
        <v>대체평가3사업본부</v>
      </c>
      <c r="R533" s="282">
        <f>작성용!AE530</f>
        <v>0</v>
      </c>
      <c r="S533" s="280" t="str">
        <f>작성용!AF530</f>
        <v>대체평가3사업본부</v>
      </c>
      <c r="T533" s="283" t="str">
        <f>작성용!AG530</f>
        <v>김기욱</v>
      </c>
      <c r="U533" s="283" t="str">
        <f>작성용!AH530</f>
        <v>김기욱</v>
      </c>
      <c r="V533" s="278">
        <f>작성용!AA530</f>
        <v>202409</v>
      </c>
      <c r="W533" s="280" t="str">
        <f>작성용!AC530</f>
        <v>[T]기타보험기관[1본부]</v>
      </c>
      <c r="X533" s="280" t="str">
        <f>작성용!O530</f>
        <v>김민규프로,이승엽프로,신민영프로</v>
      </c>
      <c r="Y533" s="280" t="str">
        <f>작성용!P530</f>
        <v>02-2074-2182</v>
      </c>
      <c r="Z533" s="280" t="str">
        <f>작성용!Q530</f>
        <v>mk0710.kim@samsung.com;simba90.lee@samsung.com;my74.shin@samsung.com</v>
      </c>
      <c r="AA533" s="278" t="str">
        <f>작성용!AJ530</f>
        <v>-</v>
      </c>
      <c r="AB533" s="278">
        <f>작성용!AB530</f>
        <v>8</v>
      </c>
    </row>
    <row r="534" spans="1:28" s="12" customFormat="1" ht="16.5" customHeight="1" x14ac:dyDescent="0.3">
      <c r="A534" s="54">
        <f>작성용!AL531</f>
        <v>530</v>
      </c>
      <c r="B534" s="277" t="str">
        <f>작성용!AI531</f>
        <v>-</v>
      </c>
      <c r="C534" s="278" t="str">
        <f>작성용!AK531</f>
        <v>개별종목</v>
      </c>
      <c r="D534" s="279">
        <f>작성용!T531</f>
        <v>45530</v>
      </c>
      <c r="E534" s="280" t="str">
        <f>작성용!B531</f>
        <v>삼성생명(수익증권)</v>
      </c>
      <c r="F534" s="280" t="str">
        <f>작성용!C531</f>
        <v>재평가</v>
      </c>
      <c r="G534" s="280" t="str">
        <f>작성용!D531</f>
        <v>삼성SRA영국대출사모부동산자투자신탁제1호</v>
      </c>
      <c r="H534" s="281" t="str">
        <f>작성용!E531</f>
        <v>KBP2019090006</v>
      </c>
      <c r="I534" s="280" t="str">
        <f>작성용!F531</f>
        <v>B02</v>
      </c>
      <c r="J534" s="280">
        <f>작성용!G531</f>
        <v>0</v>
      </c>
      <c r="K534" s="280" t="str">
        <f>작성용!H531</f>
        <v>-</v>
      </c>
      <c r="L534" s="280" t="str">
        <f>작성용!N531</f>
        <v xml:space="preserve">분기 </v>
      </c>
      <c r="M534" s="279" t="str">
        <f>작성용!U531</f>
        <v>2024.09.30</v>
      </c>
      <c r="N534" s="284">
        <f>작성용!V531</f>
        <v>45572</v>
      </c>
      <c r="O534" s="284">
        <f>작성용!W531</f>
        <v>45581</v>
      </c>
      <c r="P534" s="279" t="str">
        <f>작성용!X531</f>
        <v>-</v>
      </c>
      <c r="Q534" s="280" t="str">
        <f>작성용!AD531</f>
        <v>대체평가3사업본부</v>
      </c>
      <c r="R534" s="282">
        <f>작성용!AE531</f>
        <v>0</v>
      </c>
      <c r="S534" s="280" t="str">
        <f>작성용!AF531</f>
        <v>대체평가3사업본부</v>
      </c>
      <c r="T534" s="283" t="str">
        <f>작성용!AG531</f>
        <v>김기욱</v>
      </c>
      <c r="U534" s="283" t="str">
        <f>작성용!AH531</f>
        <v>김기욱</v>
      </c>
      <c r="V534" s="278">
        <f>작성용!AA531</f>
        <v>202409</v>
      </c>
      <c r="W534" s="280" t="str">
        <f>작성용!AC531</f>
        <v>[T]기타보험기관[1본부]</v>
      </c>
      <c r="X534" s="280" t="str">
        <f>작성용!O531</f>
        <v>김민규프로,이승엽프로,신민영프로</v>
      </c>
      <c r="Y534" s="280" t="str">
        <f>작성용!P531</f>
        <v>02-2074-2182</v>
      </c>
      <c r="Z534" s="280" t="str">
        <f>작성용!Q531</f>
        <v>mk0710.kim@samsung.com;simba90.lee@samsung.com;my74.shin@samsung.com</v>
      </c>
      <c r="AA534" s="278" t="str">
        <f>작성용!AJ531</f>
        <v>-</v>
      </c>
      <c r="AB534" s="278">
        <f>작성용!AB531</f>
        <v>8</v>
      </c>
    </row>
    <row r="535" spans="1:28" s="12" customFormat="1" ht="16.5" customHeight="1" x14ac:dyDescent="0.3">
      <c r="A535" s="54">
        <f>작성용!AL532</f>
        <v>531</v>
      </c>
      <c r="B535" s="277" t="str">
        <f>작성용!AI532</f>
        <v>-</v>
      </c>
      <c r="C535" s="278" t="str">
        <f>작성용!AK532</f>
        <v>개별종목</v>
      </c>
      <c r="D535" s="279">
        <f>작성용!T532</f>
        <v>45530</v>
      </c>
      <c r="E535" s="280" t="str">
        <f>작성용!B532</f>
        <v>삼성생명(수익증권)</v>
      </c>
      <c r="F535" s="280" t="str">
        <f>작성용!C532</f>
        <v>재평가</v>
      </c>
      <c r="G535" s="280" t="str">
        <f>작성용!D532</f>
        <v>삼성SRA전문투자형사모부동산투자신탁제51호</v>
      </c>
      <c r="H535" s="281" t="str">
        <f>작성용!E532</f>
        <v>KBP2019120195</v>
      </c>
      <c r="I535" s="280" t="str">
        <f>작성용!F532</f>
        <v>B02</v>
      </c>
      <c r="J535" s="280">
        <f>작성용!G532</f>
        <v>99</v>
      </c>
      <c r="K535" s="280" t="str">
        <f>작성용!H532</f>
        <v>-</v>
      </c>
      <c r="L535" s="280" t="str">
        <f>작성용!N532</f>
        <v xml:space="preserve">분기 </v>
      </c>
      <c r="M535" s="279" t="str">
        <f>작성용!U532</f>
        <v>2024.09.30</v>
      </c>
      <c r="N535" s="284">
        <f>작성용!V532</f>
        <v>45572</v>
      </c>
      <c r="O535" s="284">
        <f>작성용!W532</f>
        <v>45581</v>
      </c>
      <c r="P535" s="279" t="str">
        <f>작성용!X532</f>
        <v>-</v>
      </c>
      <c r="Q535" s="280" t="str">
        <f>작성용!AD532</f>
        <v>대체평가3사업본부</v>
      </c>
      <c r="R535" s="282">
        <f>작성용!AE532</f>
        <v>0</v>
      </c>
      <c r="S535" s="280" t="str">
        <f>작성용!AF532</f>
        <v>대체평가3사업본부</v>
      </c>
      <c r="T535" s="283" t="str">
        <f>작성용!AG532</f>
        <v>김기욱</v>
      </c>
      <c r="U535" s="283" t="str">
        <f>작성용!AH532</f>
        <v>김기욱</v>
      </c>
      <c r="V535" s="278">
        <f>작성용!AA532</f>
        <v>202409</v>
      </c>
      <c r="W535" s="280" t="str">
        <f>작성용!AC532</f>
        <v>[T]기타보험기관[1본부]</v>
      </c>
      <c r="X535" s="280" t="str">
        <f>작성용!O532</f>
        <v>김민규프로,이승엽프로,신민영프로</v>
      </c>
      <c r="Y535" s="280" t="str">
        <f>작성용!P532</f>
        <v>02-2074-2182</v>
      </c>
      <c r="Z535" s="280" t="str">
        <f>작성용!Q532</f>
        <v>mk0710.kim@samsung.com;simba90.lee@samsung.com;my74.shin@samsung.com</v>
      </c>
      <c r="AA535" s="278" t="str">
        <f>작성용!AJ532</f>
        <v>-</v>
      </c>
      <c r="AB535" s="278">
        <f>작성용!AB532</f>
        <v>8</v>
      </c>
    </row>
    <row r="536" spans="1:28" s="12" customFormat="1" ht="16.5" customHeight="1" x14ac:dyDescent="0.3">
      <c r="A536" s="54">
        <f>작성용!AL533</f>
        <v>532</v>
      </c>
      <c r="B536" s="277" t="str">
        <f>작성용!AI533</f>
        <v>-</v>
      </c>
      <c r="C536" s="278" t="str">
        <f>작성용!AK533</f>
        <v>개별종목</v>
      </c>
      <c r="D536" s="279">
        <f>작성용!T533</f>
        <v>45530</v>
      </c>
      <c r="E536" s="280" t="str">
        <f>작성용!B533</f>
        <v>삼성생명(수익증권)</v>
      </c>
      <c r="F536" s="280" t="str">
        <f>작성용!C533</f>
        <v>재평가</v>
      </c>
      <c r="G536" s="280" t="str">
        <f>작성용!D533</f>
        <v>이지스글로벌전문투자형사모부동산투자신탁308호</v>
      </c>
      <c r="H536" s="281" t="str">
        <f>작성용!E533</f>
        <v>KBP2019120342</v>
      </c>
      <c r="I536" s="280" t="str">
        <f>작성용!F533</f>
        <v>B02</v>
      </c>
      <c r="J536" s="280">
        <f>작성용!G533</f>
        <v>99</v>
      </c>
      <c r="K536" s="280" t="str">
        <f>작성용!H533</f>
        <v>-</v>
      </c>
      <c r="L536" s="280" t="str">
        <f>작성용!N533</f>
        <v xml:space="preserve">분기 </v>
      </c>
      <c r="M536" s="279" t="str">
        <f>작성용!U533</f>
        <v>2024.09.30</v>
      </c>
      <c r="N536" s="284">
        <f>작성용!V533</f>
        <v>45572</v>
      </c>
      <c r="O536" s="284">
        <f>작성용!W533</f>
        <v>45581</v>
      </c>
      <c r="P536" s="279" t="str">
        <f>작성용!X533</f>
        <v>-</v>
      </c>
      <c r="Q536" s="280" t="str">
        <f>작성용!AD533</f>
        <v>대체평가3사업본부</v>
      </c>
      <c r="R536" s="282">
        <f>작성용!AE533</f>
        <v>0</v>
      </c>
      <c r="S536" s="280" t="str">
        <f>작성용!AF533</f>
        <v>대체평가3사업본부</v>
      </c>
      <c r="T536" s="283" t="str">
        <f>작성용!AG533</f>
        <v>김기욱</v>
      </c>
      <c r="U536" s="283" t="str">
        <f>작성용!AH533</f>
        <v>김기욱</v>
      </c>
      <c r="V536" s="278">
        <f>작성용!AA533</f>
        <v>202409</v>
      </c>
      <c r="W536" s="280" t="str">
        <f>작성용!AC533</f>
        <v>[T]기타보험기관[1본부]</v>
      </c>
      <c r="X536" s="280" t="str">
        <f>작성용!O533</f>
        <v>김민규프로,이승엽프로,신민영프로</v>
      </c>
      <c r="Y536" s="280" t="str">
        <f>작성용!P533</f>
        <v>02-2074-2182</v>
      </c>
      <c r="Z536" s="280" t="str">
        <f>작성용!Q533</f>
        <v>mk0710.kim@samsung.com;simba90.lee@samsung.com;my74.shin@samsung.com</v>
      </c>
      <c r="AA536" s="278" t="str">
        <f>작성용!AJ533</f>
        <v>-</v>
      </c>
      <c r="AB536" s="278">
        <f>작성용!AB533</f>
        <v>8</v>
      </c>
    </row>
    <row r="537" spans="1:28" s="12" customFormat="1" ht="16.5" customHeight="1" x14ac:dyDescent="0.3">
      <c r="A537" s="54">
        <f>작성용!AL534</f>
        <v>533</v>
      </c>
      <c r="B537" s="277" t="str">
        <f>작성용!AI534</f>
        <v>-</v>
      </c>
      <c r="C537" s="278" t="str">
        <f>작성용!AK534</f>
        <v>개별종목</v>
      </c>
      <c r="D537" s="279">
        <f>작성용!T534</f>
        <v>45530</v>
      </c>
      <c r="E537" s="280" t="str">
        <f>작성용!B534</f>
        <v>삼성생명(수익증권)</v>
      </c>
      <c r="F537" s="280" t="str">
        <f>작성용!C534</f>
        <v>재평가</v>
      </c>
      <c r="G537" s="280" t="str">
        <f>작성용!D534</f>
        <v>디더블유에스25호전문사모부동산(유)</v>
      </c>
      <c r="H537" s="281" t="str">
        <f>작성용!E534</f>
        <v>KBP2020030014</v>
      </c>
      <c r="I537" s="280" t="str">
        <f>작성용!F534</f>
        <v>B02</v>
      </c>
      <c r="J537" s="280">
        <f>작성용!G534</f>
        <v>0</v>
      </c>
      <c r="K537" s="280" t="str">
        <f>작성용!H534</f>
        <v>-</v>
      </c>
      <c r="L537" s="280" t="str">
        <f>작성용!N534</f>
        <v xml:space="preserve">분기 </v>
      </c>
      <c r="M537" s="279" t="str">
        <f>작성용!U534</f>
        <v>2024.09.30</v>
      </c>
      <c r="N537" s="284">
        <f>작성용!V534</f>
        <v>45572</v>
      </c>
      <c r="O537" s="284">
        <f>작성용!W534</f>
        <v>45581</v>
      </c>
      <c r="P537" s="279" t="str">
        <f>작성용!X534</f>
        <v>-</v>
      </c>
      <c r="Q537" s="280" t="str">
        <f>작성용!AD534</f>
        <v>대체평가3사업본부</v>
      </c>
      <c r="R537" s="282">
        <f>작성용!AE534</f>
        <v>0</v>
      </c>
      <c r="S537" s="280" t="str">
        <f>작성용!AF534</f>
        <v>대체평가3사업본부</v>
      </c>
      <c r="T537" s="283" t="str">
        <f>작성용!AG534</f>
        <v>김기욱</v>
      </c>
      <c r="U537" s="283" t="str">
        <f>작성용!AH534</f>
        <v>김기욱</v>
      </c>
      <c r="V537" s="278">
        <f>작성용!AA534</f>
        <v>202409</v>
      </c>
      <c r="W537" s="280" t="str">
        <f>작성용!AC534</f>
        <v>[T]기타보험기관[1본부]</v>
      </c>
      <c r="X537" s="280" t="str">
        <f>작성용!O534</f>
        <v>김민규프로,이승엽프로,신민영프로</v>
      </c>
      <c r="Y537" s="280" t="str">
        <f>작성용!P534</f>
        <v>02-2074-2182</v>
      </c>
      <c r="Z537" s="280" t="str">
        <f>작성용!Q534</f>
        <v>mk0710.kim@samsung.com;simba90.lee@samsung.com;my74.shin@samsung.com</v>
      </c>
      <c r="AA537" s="278" t="str">
        <f>작성용!AJ534</f>
        <v>-</v>
      </c>
      <c r="AB537" s="278">
        <f>작성용!AB534</f>
        <v>8</v>
      </c>
    </row>
    <row r="538" spans="1:28" s="12" customFormat="1" ht="16.5" customHeight="1" x14ac:dyDescent="0.3">
      <c r="A538" s="54">
        <f>작성용!AL535</f>
        <v>534</v>
      </c>
      <c r="B538" s="277" t="str">
        <f>작성용!AI535</f>
        <v>-</v>
      </c>
      <c r="C538" s="278" t="str">
        <f>작성용!AK535</f>
        <v>개별종목</v>
      </c>
      <c r="D538" s="279">
        <f>작성용!T535</f>
        <v>45530</v>
      </c>
      <c r="E538" s="280" t="str">
        <f>작성용!B535</f>
        <v>삼성생명(수익증권)</v>
      </c>
      <c r="F538" s="280" t="str">
        <f>작성용!C535</f>
        <v>재평가</v>
      </c>
      <c r="G538" s="280" t="str">
        <f>작성용!D535</f>
        <v>삼성인수금융선순위대출전문투자형사모투자신탁제2호</v>
      </c>
      <c r="H538" s="281" t="str">
        <f>작성용!E535</f>
        <v>KBP2020030016</v>
      </c>
      <c r="I538" s="280" t="str">
        <f>작성용!F535</f>
        <v>B02</v>
      </c>
      <c r="J538" s="280">
        <f>작성용!G535</f>
        <v>99</v>
      </c>
      <c r="K538" s="280" t="str">
        <f>작성용!H535</f>
        <v>-</v>
      </c>
      <c r="L538" s="280" t="str">
        <f>작성용!N535</f>
        <v xml:space="preserve">분기 </v>
      </c>
      <c r="M538" s="279" t="str">
        <f>작성용!U535</f>
        <v>2024.09.30</v>
      </c>
      <c r="N538" s="284">
        <f>작성용!V535</f>
        <v>45572</v>
      </c>
      <c r="O538" s="284">
        <f>작성용!W535</f>
        <v>45581</v>
      </c>
      <c r="P538" s="279" t="str">
        <f>작성용!X535</f>
        <v>-</v>
      </c>
      <c r="Q538" s="280" t="str">
        <f>작성용!AD535</f>
        <v>대체평가3사업본부</v>
      </c>
      <c r="R538" s="282">
        <f>작성용!AE535</f>
        <v>0</v>
      </c>
      <c r="S538" s="280" t="str">
        <f>작성용!AF535</f>
        <v>대체평가3사업본부</v>
      </c>
      <c r="T538" s="283" t="str">
        <f>작성용!AG535</f>
        <v>김기욱</v>
      </c>
      <c r="U538" s="283" t="str">
        <f>작성용!AH535</f>
        <v>김기욱</v>
      </c>
      <c r="V538" s="278">
        <f>작성용!AA535</f>
        <v>202409</v>
      </c>
      <c r="W538" s="280" t="str">
        <f>작성용!AC535</f>
        <v>[T]기타보험기관[1본부]</v>
      </c>
      <c r="X538" s="280" t="str">
        <f>작성용!O535</f>
        <v>김민규프로,이승엽프로,신민영프로</v>
      </c>
      <c r="Y538" s="280" t="str">
        <f>작성용!P535</f>
        <v>02-2074-2182</v>
      </c>
      <c r="Z538" s="280" t="str">
        <f>작성용!Q535</f>
        <v>mk0710.kim@samsung.com;simba90.lee@samsung.com;my74.shin@samsung.com</v>
      </c>
      <c r="AA538" s="278" t="str">
        <f>작성용!AJ535</f>
        <v>-</v>
      </c>
      <c r="AB538" s="278">
        <f>작성용!AB535</f>
        <v>8</v>
      </c>
    </row>
    <row r="539" spans="1:28" s="12" customFormat="1" ht="16.5" customHeight="1" x14ac:dyDescent="0.3">
      <c r="A539" s="54">
        <f>작성용!AL536</f>
        <v>535</v>
      </c>
      <c r="B539" s="277" t="str">
        <f>작성용!AI536</f>
        <v>-</v>
      </c>
      <c r="C539" s="278" t="str">
        <f>작성용!AK536</f>
        <v>개별종목</v>
      </c>
      <c r="D539" s="279">
        <f>작성용!T536</f>
        <v>45530</v>
      </c>
      <c r="E539" s="280" t="str">
        <f>작성용!B536</f>
        <v>삼성생명(수익증권)</v>
      </c>
      <c r="F539" s="280" t="str">
        <f>작성용!C536</f>
        <v>재평가</v>
      </c>
      <c r="G539" s="280" t="str">
        <f>작성용!D536</f>
        <v>삼성SRA전문투자형사모부동산투자신탁제28E</v>
      </c>
      <c r="H539" s="281" t="str">
        <f>작성용!E536</f>
        <v>KBP2020090052</v>
      </c>
      <c r="I539" s="280" t="str">
        <f>작성용!F536</f>
        <v>B02</v>
      </c>
      <c r="J539" s="280">
        <f>작성용!G536</f>
        <v>99</v>
      </c>
      <c r="K539" s="280" t="str">
        <f>작성용!H536</f>
        <v>-</v>
      </c>
      <c r="L539" s="280" t="str">
        <f>작성용!N536</f>
        <v xml:space="preserve">분기 </v>
      </c>
      <c r="M539" s="279" t="str">
        <f>작성용!U536</f>
        <v>2024.09.30</v>
      </c>
      <c r="N539" s="284">
        <f>작성용!V536</f>
        <v>45572</v>
      </c>
      <c r="O539" s="284">
        <f>작성용!W536</f>
        <v>45581</v>
      </c>
      <c r="P539" s="279" t="str">
        <f>작성용!X536</f>
        <v>-</v>
      </c>
      <c r="Q539" s="280" t="str">
        <f>작성용!AD536</f>
        <v>대체평가3사업본부</v>
      </c>
      <c r="R539" s="282">
        <f>작성용!AE536</f>
        <v>0</v>
      </c>
      <c r="S539" s="280" t="str">
        <f>작성용!AF536</f>
        <v>대체평가3사업본부</v>
      </c>
      <c r="T539" s="283" t="str">
        <f>작성용!AG536</f>
        <v>김기욱</v>
      </c>
      <c r="U539" s="283" t="str">
        <f>작성용!AH536</f>
        <v>김기욱</v>
      </c>
      <c r="V539" s="278">
        <f>작성용!AA536</f>
        <v>202409</v>
      </c>
      <c r="W539" s="280" t="str">
        <f>작성용!AC536</f>
        <v>[T]기타보험기관[1본부]</v>
      </c>
      <c r="X539" s="280" t="str">
        <f>작성용!O536</f>
        <v>김민규프로,이승엽프로,신민영프로</v>
      </c>
      <c r="Y539" s="280" t="str">
        <f>작성용!P536</f>
        <v>02-2074-2182</v>
      </c>
      <c r="Z539" s="280" t="str">
        <f>작성용!Q536</f>
        <v>mk0710.kim@samsung.com;simba90.lee@samsung.com;my74.shin@samsung.com</v>
      </c>
      <c r="AA539" s="278" t="str">
        <f>작성용!AJ536</f>
        <v>-</v>
      </c>
      <c r="AB539" s="278">
        <f>작성용!AB536</f>
        <v>8</v>
      </c>
    </row>
    <row r="540" spans="1:28" s="12" customFormat="1" ht="16.5" customHeight="1" x14ac:dyDescent="0.3">
      <c r="A540" s="54">
        <f>작성용!AL537</f>
        <v>536</v>
      </c>
      <c r="B540" s="277" t="str">
        <f>작성용!AI537</f>
        <v>-</v>
      </c>
      <c r="C540" s="278" t="str">
        <f>작성용!AK537</f>
        <v>개별종목</v>
      </c>
      <c r="D540" s="279">
        <f>작성용!T537</f>
        <v>45530</v>
      </c>
      <c r="E540" s="280" t="str">
        <f>작성용!B537</f>
        <v>삼성생명(수익증권)</v>
      </c>
      <c r="F540" s="280" t="str">
        <f>작성용!C537</f>
        <v>재평가</v>
      </c>
      <c r="G540" s="280" t="str">
        <f>작성용!D537</f>
        <v>삼성SRA전문투자형사모부동산투자신탁제57호</v>
      </c>
      <c r="H540" s="281" t="str">
        <f>작성용!E537</f>
        <v>KBP2020120085</v>
      </c>
      <c r="I540" s="280" t="str">
        <f>작성용!F537</f>
        <v>B02</v>
      </c>
      <c r="J540" s="280">
        <f>작성용!G537</f>
        <v>0</v>
      </c>
      <c r="K540" s="280" t="str">
        <f>작성용!H537</f>
        <v>-</v>
      </c>
      <c r="L540" s="280" t="str">
        <f>작성용!N537</f>
        <v xml:space="preserve">분기 </v>
      </c>
      <c r="M540" s="279" t="str">
        <f>작성용!U537</f>
        <v>2024.09.30</v>
      </c>
      <c r="N540" s="284">
        <f>작성용!V537</f>
        <v>45572</v>
      </c>
      <c r="O540" s="284">
        <f>작성용!W537</f>
        <v>45581</v>
      </c>
      <c r="P540" s="279" t="str">
        <f>작성용!X537</f>
        <v>-</v>
      </c>
      <c r="Q540" s="280" t="str">
        <f>작성용!AD537</f>
        <v>대체평가3사업본부</v>
      </c>
      <c r="R540" s="282">
        <f>작성용!AE537</f>
        <v>0</v>
      </c>
      <c r="S540" s="280" t="str">
        <f>작성용!AF537</f>
        <v>대체평가3사업본부</v>
      </c>
      <c r="T540" s="283" t="str">
        <f>작성용!AG537</f>
        <v>김기욱</v>
      </c>
      <c r="U540" s="283" t="str">
        <f>작성용!AH537</f>
        <v>김기욱</v>
      </c>
      <c r="V540" s="278">
        <f>작성용!AA537</f>
        <v>202409</v>
      </c>
      <c r="W540" s="280" t="str">
        <f>작성용!AC537</f>
        <v>[T]기타보험기관[1본부]</v>
      </c>
      <c r="X540" s="280" t="str">
        <f>작성용!O537</f>
        <v>김민규프로,이승엽프로,신민영프로</v>
      </c>
      <c r="Y540" s="280" t="str">
        <f>작성용!P537</f>
        <v>02-2074-2182</v>
      </c>
      <c r="Z540" s="280" t="str">
        <f>작성용!Q537</f>
        <v>mk0710.kim@samsung.com;simba90.lee@samsung.com;my74.shin@samsung.com</v>
      </c>
      <c r="AA540" s="278" t="str">
        <f>작성용!AJ537</f>
        <v>-</v>
      </c>
      <c r="AB540" s="278">
        <f>작성용!AB537</f>
        <v>8</v>
      </c>
    </row>
    <row r="541" spans="1:28" s="12" customFormat="1" ht="16.5" customHeight="1" x14ac:dyDescent="0.3">
      <c r="A541" s="54">
        <f>작성용!AL538</f>
        <v>537</v>
      </c>
      <c r="B541" s="277" t="str">
        <f>작성용!AI538</f>
        <v>-</v>
      </c>
      <c r="C541" s="278" t="str">
        <f>작성용!AK538</f>
        <v>개별종목</v>
      </c>
      <c r="D541" s="279">
        <f>작성용!T538</f>
        <v>45530</v>
      </c>
      <c r="E541" s="280" t="str">
        <f>작성용!B538</f>
        <v>삼성생명(수익증권)</v>
      </c>
      <c r="F541" s="280" t="str">
        <f>작성용!C538</f>
        <v>재평가</v>
      </c>
      <c r="G541" s="280" t="str">
        <f>작성용!D538</f>
        <v>삼성SRA글로벌전략대출전문투자형사모부동산투자신탁제1호</v>
      </c>
      <c r="H541" s="281" t="str">
        <f>작성용!E538</f>
        <v>KBP2020120086</v>
      </c>
      <c r="I541" s="280" t="str">
        <f>작성용!F538</f>
        <v>B02</v>
      </c>
      <c r="J541" s="280">
        <f>작성용!G538</f>
        <v>0</v>
      </c>
      <c r="K541" s="280" t="str">
        <f>작성용!H538</f>
        <v>-</v>
      </c>
      <c r="L541" s="280" t="str">
        <f>작성용!N538</f>
        <v xml:space="preserve">분기 </v>
      </c>
      <c r="M541" s="279" t="str">
        <f>작성용!U538</f>
        <v>2024.09.30</v>
      </c>
      <c r="N541" s="284">
        <f>작성용!V538</f>
        <v>45572</v>
      </c>
      <c r="O541" s="284">
        <f>작성용!W538</f>
        <v>45581</v>
      </c>
      <c r="P541" s="279" t="str">
        <f>작성용!X538</f>
        <v>-</v>
      </c>
      <c r="Q541" s="280" t="str">
        <f>작성용!AD538</f>
        <v>대체평가3사업본부</v>
      </c>
      <c r="R541" s="282">
        <f>작성용!AE538</f>
        <v>0</v>
      </c>
      <c r="S541" s="280" t="str">
        <f>작성용!AF538</f>
        <v>대체평가3사업본부</v>
      </c>
      <c r="T541" s="283" t="str">
        <f>작성용!AG538</f>
        <v>김기욱</v>
      </c>
      <c r="U541" s="283" t="str">
        <f>작성용!AH538</f>
        <v>김기욱</v>
      </c>
      <c r="V541" s="278">
        <f>작성용!AA538</f>
        <v>202409</v>
      </c>
      <c r="W541" s="280" t="str">
        <f>작성용!AC538</f>
        <v>[T]기타보험기관[1본부]</v>
      </c>
      <c r="X541" s="280" t="str">
        <f>작성용!O538</f>
        <v>김민규프로,이승엽프로,신민영프로</v>
      </c>
      <c r="Y541" s="280" t="str">
        <f>작성용!P538</f>
        <v>02-2074-2182</v>
      </c>
      <c r="Z541" s="280" t="str">
        <f>작성용!Q538</f>
        <v>mk0710.kim@samsung.com;simba90.lee@samsung.com;my74.shin@samsung.com</v>
      </c>
      <c r="AA541" s="278" t="str">
        <f>작성용!AJ538</f>
        <v>-</v>
      </c>
      <c r="AB541" s="278">
        <f>작성용!AB538</f>
        <v>8</v>
      </c>
    </row>
    <row r="542" spans="1:28" s="12" customFormat="1" ht="16.5" customHeight="1" x14ac:dyDescent="0.3">
      <c r="A542" s="54">
        <f>작성용!AL539</f>
        <v>538</v>
      </c>
      <c r="B542" s="277" t="str">
        <f>작성용!AI539</f>
        <v>-</v>
      </c>
      <c r="C542" s="278" t="str">
        <f>작성용!AK539</f>
        <v>개별종목</v>
      </c>
      <c r="D542" s="279">
        <f>작성용!T539</f>
        <v>45530</v>
      </c>
      <c r="E542" s="280" t="str">
        <f>작성용!B539</f>
        <v>삼성생명(수익증권)</v>
      </c>
      <c r="F542" s="280" t="str">
        <f>작성용!C539</f>
        <v>재평가</v>
      </c>
      <c r="G542" s="280" t="str">
        <f>작성용!D539</f>
        <v>삼성SRA전문투자형사모부동산투자신탁제56호</v>
      </c>
      <c r="H542" s="281" t="str">
        <f>작성용!E539</f>
        <v>KBP2020120087</v>
      </c>
      <c r="I542" s="280" t="str">
        <f>작성용!F539</f>
        <v>B02</v>
      </c>
      <c r="J542" s="280">
        <f>작성용!G539</f>
        <v>99</v>
      </c>
      <c r="K542" s="280" t="str">
        <f>작성용!H539</f>
        <v>-</v>
      </c>
      <c r="L542" s="280" t="str">
        <f>작성용!N539</f>
        <v xml:space="preserve">분기 </v>
      </c>
      <c r="M542" s="279" t="str">
        <f>작성용!U539</f>
        <v>2024.09.30</v>
      </c>
      <c r="N542" s="284">
        <f>작성용!V539</f>
        <v>45572</v>
      </c>
      <c r="O542" s="284">
        <f>작성용!W539</f>
        <v>45581</v>
      </c>
      <c r="P542" s="279" t="str">
        <f>작성용!X539</f>
        <v>-</v>
      </c>
      <c r="Q542" s="280" t="str">
        <f>작성용!AD539</f>
        <v>대체평가3사업본부</v>
      </c>
      <c r="R542" s="282">
        <f>작성용!AE539</f>
        <v>0</v>
      </c>
      <c r="S542" s="280" t="str">
        <f>작성용!AF539</f>
        <v>대체평가3사업본부</v>
      </c>
      <c r="T542" s="283" t="str">
        <f>작성용!AG539</f>
        <v>김기욱</v>
      </c>
      <c r="U542" s="283" t="str">
        <f>작성용!AH539</f>
        <v>김기욱</v>
      </c>
      <c r="V542" s="278">
        <f>작성용!AA539</f>
        <v>202409</v>
      </c>
      <c r="W542" s="280" t="str">
        <f>작성용!AC539</f>
        <v>[T]기타보험기관[1본부]</v>
      </c>
      <c r="X542" s="280" t="str">
        <f>작성용!O539</f>
        <v>김민규프로,이승엽프로,신민영프로</v>
      </c>
      <c r="Y542" s="280" t="str">
        <f>작성용!P539</f>
        <v>02-2074-2182</v>
      </c>
      <c r="Z542" s="280" t="str">
        <f>작성용!Q539</f>
        <v>mk0710.kim@samsung.com;simba90.lee@samsung.com;my74.shin@samsung.com</v>
      </c>
      <c r="AA542" s="278" t="str">
        <f>작성용!AJ539</f>
        <v>-</v>
      </c>
      <c r="AB542" s="278">
        <f>작성용!AB539</f>
        <v>8</v>
      </c>
    </row>
    <row r="543" spans="1:28" s="12" customFormat="1" ht="16.5" customHeight="1" x14ac:dyDescent="0.3">
      <c r="A543" s="54">
        <f>작성용!AL540</f>
        <v>539</v>
      </c>
      <c r="B543" s="277" t="str">
        <f>작성용!AI540</f>
        <v>-</v>
      </c>
      <c r="C543" s="278" t="str">
        <f>작성용!AK540</f>
        <v>개별종목</v>
      </c>
      <c r="D543" s="279">
        <f>작성용!T540</f>
        <v>45530</v>
      </c>
      <c r="E543" s="280" t="str">
        <f>작성용!B540</f>
        <v>삼성생명(수익증권)</v>
      </c>
      <c r="F543" s="280" t="str">
        <f>작성용!C540</f>
        <v>재평가</v>
      </c>
      <c r="G543" s="280" t="str">
        <f>작성용!D540</f>
        <v>삼성SRA전문투자형사모부동산투자신탁제64호</v>
      </c>
      <c r="H543" s="281" t="str">
        <f>작성용!E540</f>
        <v>KBP2020120088</v>
      </c>
      <c r="I543" s="280" t="str">
        <f>작성용!F540</f>
        <v>B02</v>
      </c>
      <c r="J543" s="280">
        <f>작성용!G540</f>
        <v>0</v>
      </c>
      <c r="K543" s="280" t="str">
        <f>작성용!H540</f>
        <v>-</v>
      </c>
      <c r="L543" s="280" t="str">
        <f>작성용!N540</f>
        <v xml:space="preserve">분기 </v>
      </c>
      <c r="M543" s="279" t="str">
        <f>작성용!U540</f>
        <v>2024.09.30</v>
      </c>
      <c r="N543" s="284">
        <f>작성용!V540</f>
        <v>45572</v>
      </c>
      <c r="O543" s="284">
        <f>작성용!W540</f>
        <v>45581</v>
      </c>
      <c r="P543" s="279" t="str">
        <f>작성용!X540</f>
        <v>-</v>
      </c>
      <c r="Q543" s="280" t="str">
        <f>작성용!AD540</f>
        <v>대체평가3사업본부</v>
      </c>
      <c r="R543" s="282">
        <f>작성용!AE540</f>
        <v>0</v>
      </c>
      <c r="S543" s="280" t="str">
        <f>작성용!AF540</f>
        <v>대체평가3사업본부</v>
      </c>
      <c r="T543" s="283" t="str">
        <f>작성용!AG540</f>
        <v>김기욱</v>
      </c>
      <c r="U543" s="283" t="str">
        <f>작성용!AH540</f>
        <v>김기욱</v>
      </c>
      <c r="V543" s="278">
        <f>작성용!AA540</f>
        <v>202409</v>
      </c>
      <c r="W543" s="280" t="str">
        <f>작성용!AC540</f>
        <v>[T]기타보험기관[1본부]</v>
      </c>
      <c r="X543" s="280" t="str">
        <f>작성용!O540</f>
        <v>김민규프로,이승엽프로,신민영프로</v>
      </c>
      <c r="Y543" s="280" t="str">
        <f>작성용!P540</f>
        <v>02-2074-2182</v>
      </c>
      <c r="Z543" s="280" t="str">
        <f>작성용!Q540</f>
        <v>mk0710.kim@samsung.com;simba90.lee@samsung.com;my74.shin@samsung.com</v>
      </c>
      <c r="AA543" s="278" t="str">
        <f>작성용!AJ540</f>
        <v>-</v>
      </c>
      <c r="AB543" s="278">
        <f>작성용!AB540</f>
        <v>8</v>
      </c>
    </row>
    <row r="544" spans="1:28" s="12" customFormat="1" ht="16.5" customHeight="1" x14ac:dyDescent="0.3">
      <c r="A544" s="54">
        <f>작성용!AL541</f>
        <v>540</v>
      </c>
      <c r="B544" s="277" t="str">
        <f>작성용!AI541</f>
        <v>-</v>
      </c>
      <c r="C544" s="278" t="str">
        <f>작성용!AK541</f>
        <v>개별종목</v>
      </c>
      <c r="D544" s="279">
        <f>작성용!T541</f>
        <v>45530</v>
      </c>
      <c r="E544" s="280" t="str">
        <f>작성용!B541</f>
        <v>삼성생명(수익증권)</v>
      </c>
      <c r="F544" s="280" t="str">
        <f>작성용!C541</f>
        <v>재평가</v>
      </c>
      <c r="G544" s="280" t="str">
        <f>작성용!D541</f>
        <v>삼성SRA전문투자형사모부동산투자신탁제62호</v>
      </c>
      <c r="H544" s="281" t="str">
        <f>작성용!E541</f>
        <v>KBP2020120204</v>
      </c>
      <c r="I544" s="280" t="str">
        <f>작성용!F541</f>
        <v>B02</v>
      </c>
      <c r="J544" s="280">
        <f>작성용!G541</f>
        <v>0</v>
      </c>
      <c r="K544" s="280" t="str">
        <f>작성용!H541</f>
        <v>-</v>
      </c>
      <c r="L544" s="280" t="str">
        <f>작성용!N541</f>
        <v xml:space="preserve">분기 </v>
      </c>
      <c r="M544" s="279" t="str">
        <f>작성용!U541</f>
        <v>2024.09.30</v>
      </c>
      <c r="N544" s="284">
        <f>작성용!V541</f>
        <v>45572</v>
      </c>
      <c r="O544" s="284">
        <f>작성용!W541</f>
        <v>45581</v>
      </c>
      <c r="P544" s="279" t="str">
        <f>작성용!X541</f>
        <v>-</v>
      </c>
      <c r="Q544" s="280" t="str">
        <f>작성용!AD541</f>
        <v>대체평가3사업본부</v>
      </c>
      <c r="R544" s="282">
        <f>작성용!AE541</f>
        <v>0</v>
      </c>
      <c r="S544" s="280" t="str">
        <f>작성용!AF541</f>
        <v>대체평가3사업본부</v>
      </c>
      <c r="T544" s="283" t="str">
        <f>작성용!AG541</f>
        <v>김기욱</v>
      </c>
      <c r="U544" s="283" t="str">
        <f>작성용!AH541</f>
        <v>김기욱</v>
      </c>
      <c r="V544" s="278">
        <f>작성용!AA541</f>
        <v>202409</v>
      </c>
      <c r="W544" s="280" t="str">
        <f>작성용!AC541</f>
        <v>[T]기타보험기관[1본부]</v>
      </c>
      <c r="X544" s="280" t="str">
        <f>작성용!O541</f>
        <v>김민규프로,이승엽프로,신민영프로</v>
      </c>
      <c r="Y544" s="280" t="str">
        <f>작성용!P541</f>
        <v>02-2074-2182</v>
      </c>
      <c r="Z544" s="280" t="str">
        <f>작성용!Q541</f>
        <v>mk0710.kim@samsung.com;simba90.lee@samsung.com;my74.shin@samsung.com</v>
      </c>
      <c r="AA544" s="278" t="str">
        <f>작성용!AJ541</f>
        <v>-</v>
      </c>
      <c r="AB544" s="278">
        <f>작성용!AB541</f>
        <v>8</v>
      </c>
    </row>
    <row r="545" spans="1:28" s="12" customFormat="1" ht="16.5" customHeight="1" x14ac:dyDescent="0.3">
      <c r="A545" s="54">
        <f>작성용!AL542</f>
        <v>541</v>
      </c>
      <c r="B545" s="277" t="str">
        <f>작성용!AI542</f>
        <v>-</v>
      </c>
      <c r="C545" s="278" t="str">
        <f>작성용!AK542</f>
        <v>개별종목</v>
      </c>
      <c r="D545" s="279">
        <f>작성용!T542</f>
        <v>45530</v>
      </c>
      <c r="E545" s="280" t="str">
        <f>작성용!B542</f>
        <v>삼성생명(수익증권)</v>
      </c>
      <c r="F545" s="280" t="str">
        <f>작성용!C542</f>
        <v>재평가</v>
      </c>
      <c r="G545" s="280" t="str">
        <f>작성용!D542</f>
        <v>삼성SRA전문투자형사모부동산투자신탁제63호</v>
      </c>
      <c r="H545" s="281" t="str">
        <f>작성용!E542</f>
        <v>KBP2021030004</v>
      </c>
      <c r="I545" s="280" t="str">
        <f>작성용!F542</f>
        <v>B02</v>
      </c>
      <c r="J545" s="280">
        <f>작성용!G542</f>
        <v>0</v>
      </c>
      <c r="K545" s="280" t="str">
        <f>작성용!H542</f>
        <v>-</v>
      </c>
      <c r="L545" s="280" t="str">
        <f>작성용!N542</f>
        <v xml:space="preserve">분기 </v>
      </c>
      <c r="M545" s="279" t="str">
        <f>작성용!U542</f>
        <v>2024.09.30</v>
      </c>
      <c r="N545" s="284">
        <f>작성용!V542</f>
        <v>45572</v>
      </c>
      <c r="O545" s="284">
        <f>작성용!W542</f>
        <v>45581</v>
      </c>
      <c r="P545" s="279" t="str">
        <f>작성용!X542</f>
        <v>-</v>
      </c>
      <c r="Q545" s="280" t="str">
        <f>작성용!AD542</f>
        <v>대체평가3사업본부</v>
      </c>
      <c r="R545" s="282">
        <f>작성용!AE542</f>
        <v>0</v>
      </c>
      <c r="S545" s="280" t="str">
        <f>작성용!AF542</f>
        <v>대체평가3사업본부</v>
      </c>
      <c r="T545" s="283" t="str">
        <f>작성용!AG542</f>
        <v>김기욱</v>
      </c>
      <c r="U545" s="283" t="str">
        <f>작성용!AH542</f>
        <v>김기욱</v>
      </c>
      <c r="V545" s="278">
        <f>작성용!AA542</f>
        <v>202409</v>
      </c>
      <c r="W545" s="280" t="str">
        <f>작성용!AC542</f>
        <v>[T]기타보험기관[1본부]</v>
      </c>
      <c r="X545" s="280" t="str">
        <f>작성용!O542</f>
        <v>김민규프로,이승엽프로,신민영프로</v>
      </c>
      <c r="Y545" s="280" t="str">
        <f>작성용!P542</f>
        <v>02-2074-2182</v>
      </c>
      <c r="Z545" s="280" t="str">
        <f>작성용!Q542</f>
        <v>mk0710.kim@samsung.com;simba90.lee@samsung.com;my74.shin@samsung.com</v>
      </c>
      <c r="AA545" s="278" t="str">
        <f>작성용!AJ542</f>
        <v>-</v>
      </c>
      <c r="AB545" s="278">
        <f>작성용!AB542</f>
        <v>8</v>
      </c>
    </row>
    <row r="546" spans="1:28" s="12" customFormat="1" ht="16.5" customHeight="1" x14ac:dyDescent="0.3">
      <c r="A546" s="54">
        <f>작성용!AL543</f>
        <v>542</v>
      </c>
      <c r="B546" s="277" t="str">
        <f>작성용!AI543</f>
        <v>-</v>
      </c>
      <c r="C546" s="278" t="str">
        <f>작성용!AK543</f>
        <v>개별종목</v>
      </c>
      <c r="D546" s="279">
        <f>작성용!T543</f>
        <v>45530</v>
      </c>
      <c r="E546" s="280" t="str">
        <f>작성용!B543</f>
        <v>삼성생명(수익증권)</v>
      </c>
      <c r="F546" s="280" t="str">
        <f>작성용!C543</f>
        <v>재평가</v>
      </c>
      <c r="G546" s="280" t="str">
        <f>작성용!D543</f>
        <v>삼성SRA글로벌전략전문투자형사모부동산투자신탁1호</v>
      </c>
      <c r="H546" s="281" t="str">
        <f>작성용!E543</f>
        <v>KBP2021030003</v>
      </c>
      <c r="I546" s="280" t="str">
        <f>작성용!F543</f>
        <v>B02</v>
      </c>
      <c r="J546" s="280">
        <f>작성용!G543</f>
        <v>99</v>
      </c>
      <c r="K546" s="280" t="str">
        <f>작성용!H543</f>
        <v>-</v>
      </c>
      <c r="L546" s="280" t="str">
        <f>작성용!N543</f>
        <v xml:space="preserve">분기 </v>
      </c>
      <c r="M546" s="279" t="str">
        <f>작성용!U543</f>
        <v>2024.09.30</v>
      </c>
      <c r="N546" s="284">
        <f>작성용!V543</f>
        <v>45572</v>
      </c>
      <c r="O546" s="284">
        <f>작성용!W543</f>
        <v>45581</v>
      </c>
      <c r="P546" s="279" t="str">
        <f>작성용!X543</f>
        <v>-</v>
      </c>
      <c r="Q546" s="280" t="str">
        <f>작성용!AD543</f>
        <v>대체평가3사업본부</v>
      </c>
      <c r="R546" s="282">
        <f>작성용!AE543</f>
        <v>0</v>
      </c>
      <c r="S546" s="280" t="str">
        <f>작성용!AF543</f>
        <v>대체평가3사업본부</v>
      </c>
      <c r="T546" s="283" t="str">
        <f>작성용!AG543</f>
        <v>김기욱</v>
      </c>
      <c r="U546" s="283" t="str">
        <f>작성용!AH543</f>
        <v>김기욱</v>
      </c>
      <c r="V546" s="278">
        <f>작성용!AA543</f>
        <v>202409</v>
      </c>
      <c r="W546" s="280" t="str">
        <f>작성용!AC543</f>
        <v>[T]기타보험기관[1본부]</v>
      </c>
      <c r="X546" s="280" t="str">
        <f>작성용!O543</f>
        <v>김민규프로,이승엽프로,신민영프로</v>
      </c>
      <c r="Y546" s="280" t="str">
        <f>작성용!P543</f>
        <v>02-2074-2182</v>
      </c>
      <c r="Z546" s="280" t="str">
        <f>작성용!Q543</f>
        <v>mk0710.kim@samsung.com;simba90.lee@samsung.com;my74.shin@samsung.com</v>
      </c>
      <c r="AA546" s="278" t="str">
        <f>작성용!AJ543</f>
        <v>-</v>
      </c>
      <c r="AB546" s="278">
        <f>작성용!AB543</f>
        <v>8</v>
      </c>
    </row>
    <row r="547" spans="1:28" s="12" customFormat="1" ht="16.5" customHeight="1" x14ac:dyDescent="0.3">
      <c r="A547" s="54">
        <f>작성용!AL544</f>
        <v>543</v>
      </c>
      <c r="B547" s="277" t="str">
        <f>작성용!AI544</f>
        <v>-</v>
      </c>
      <c r="C547" s="278" t="str">
        <f>작성용!AK544</f>
        <v>개별종목</v>
      </c>
      <c r="D547" s="279">
        <f>작성용!T544</f>
        <v>45530</v>
      </c>
      <c r="E547" s="280" t="str">
        <f>작성용!B544</f>
        <v>삼성생명(수익증권)</v>
      </c>
      <c r="F547" s="280" t="str">
        <f>작성용!C544</f>
        <v>재평가</v>
      </c>
      <c r="G547" s="280" t="str">
        <f>작성용!D544</f>
        <v>삼성SRA전문투자형사모부동산자투자신탁제55호</v>
      </c>
      <c r="H547" s="281" t="str">
        <f>작성용!E544</f>
        <v>KBP2021030044</v>
      </c>
      <c r="I547" s="280" t="str">
        <f>작성용!F544</f>
        <v>B02</v>
      </c>
      <c r="J547" s="280">
        <f>작성용!G544</f>
        <v>99</v>
      </c>
      <c r="K547" s="280" t="str">
        <f>작성용!H544</f>
        <v>-</v>
      </c>
      <c r="L547" s="280" t="str">
        <f>작성용!N544</f>
        <v xml:space="preserve">분기 </v>
      </c>
      <c r="M547" s="279" t="str">
        <f>작성용!U544</f>
        <v>2024.09.30</v>
      </c>
      <c r="N547" s="284">
        <f>작성용!V544</f>
        <v>45572</v>
      </c>
      <c r="O547" s="284">
        <f>작성용!W544</f>
        <v>45581</v>
      </c>
      <c r="P547" s="279" t="str">
        <f>작성용!X544</f>
        <v>-</v>
      </c>
      <c r="Q547" s="280" t="str">
        <f>작성용!AD544</f>
        <v>대체평가3사업본부</v>
      </c>
      <c r="R547" s="282">
        <f>작성용!AE544</f>
        <v>0</v>
      </c>
      <c r="S547" s="280" t="str">
        <f>작성용!AF544</f>
        <v>대체평가3사업본부</v>
      </c>
      <c r="T547" s="283" t="str">
        <f>작성용!AG544</f>
        <v>김기욱</v>
      </c>
      <c r="U547" s="283" t="str">
        <f>작성용!AH544</f>
        <v>김기욱</v>
      </c>
      <c r="V547" s="278">
        <f>작성용!AA544</f>
        <v>202409</v>
      </c>
      <c r="W547" s="280" t="str">
        <f>작성용!AC544</f>
        <v>[T]기타보험기관[1본부]</v>
      </c>
      <c r="X547" s="280" t="str">
        <f>작성용!O544</f>
        <v>김민규프로,이승엽프로,신민영프로</v>
      </c>
      <c r="Y547" s="280" t="str">
        <f>작성용!P544</f>
        <v>02-2074-2182</v>
      </c>
      <c r="Z547" s="280" t="str">
        <f>작성용!Q544</f>
        <v>mk0710.kim@samsung.com;simba90.lee@samsung.com;my74.shin@samsung.com</v>
      </c>
      <c r="AA547" s="278" t="str">
        <f>작성용!AJ544</f>
        <v>-</v>
      </c>
      <c r="AB547" s="278">
        <f>작성용!AB544</f>
        <v>8</v>
      </c>
    </row>
    <row r="548" spans="1:28" s="12" customFormat="1" ht="16.5" customHeight="1" x14ac:dyDescent="0.3">
      <c r="A548" s="54">
        <f>작성용!AL545</f>
        <v>544</v>
      </c>
      <c r="B548" s="277" t="str">
        <f>작성용!AI545</f>
        <v>-</v>
      </c>
      <c r="C548" s="278" t="str">
        <f>작성용!AK545</f>
        <v>개별종목</v>
      </c>
      <c r="D548" s="279">
        <f>작성용!T545</f>
        <v>45530</v>
      </c>
      <c r="E548" s="280" t="str">
        <f>작성용!B545</f>
        <v>삼성생명(수익증권)</v>
      </c>
      <c r="F548" s="280" t="str">
        <f>작성용!C545</f>
        <v>재평가</v>
      </c>
      <c r="G548" s="280" t="str">
        <f>작성용!D545</f>
        <v>삼성SRA전문투자형사모부동산투자신탁제70호</v>
      </c>
      <c r="H548" s="281" t="str">
        <f>작성용!E545</f>
        <v>KBP2021060013</v>
      </c>
      <c r="I548" s="280" t="str">
        <f>작성용!F545</f>
        <v>B02</v>
      </c>
      <c r="J548" s="280">
        <f>작성용!G545</f>
        <v>0</v>
      </c>
      <c r="K548" s="280" t="str">
        <f>작성용!H545</f>
        <v>-</v>
      </c>
      <c r="L548" s="280" t="str">
        <f>작성용!N545</f>
        <v xml:space="preserve">분기 </v>
      </c>
      <c r="M548" s="279" t="str">
        <f>작성용!U545</f>
        <v>2024.09.30</v>
      </c>
      <c r="N548" s="284">
        <f>작성용!V545</f>
        <v>45572</v>
      </c>
      <c r="O548" s="284">
        <f>작성용!W545</f>
        <v>45581</v>
      </c>
      <c r="P548" s="279" t="str">
        <f>작성용!X545</f>
        <v>-</v>
      </c>
      <c r="Q548" s="280" t="str">
        <f>작성용!AD545</f>
        <v>대체평가3사업본부</v>
      </c>
      <c r="R548" s="282">
        <f>작성용!AE545</f>
        <v>0</v>
      </c>
      <c r="S548" s="280" t="str">
        <f>작성용!AF545</f>
        <v>대체평가3사업본부</v>
      </c>
      <c r="T548" s="283" t="str">
        <f>작성용!AG545</f>
        <v>김기욱</v>
      </c>
      <c r="U548" s="283" t="str">
        <f>작성용!AH545</f>
        <v>김기욱</v>
      </c>
      <c r="V548" s="278">
        <f>작성용!AA545</f>
        <v>202409</v>
      </c>
      <c r="W548" s="280" t="str">
        <f>작성용!AC545</f>
        <v>[T]기타보험기관[1본부]</v>
      </c>
      <c r="X548" s="280" t="str">
        <f>작성용!O545</f>
        <v>김민규프로,이승엽프로,신민영프로</v>
      </c>
      <c r="Y548" s="280" t="str">
        <f>작성용!P545</f>
        <v>02-2074-2182</v>
      </c>
      <c r="Z548" s="280" t="str">
        <f>작성용!Q545</f>
        <v>mk0710.kim@samsung.com;simba90.lee@samsung.com;my74.shin@samsung.com</v>
      </c>
      <c r="AA548" s="278" t="str">
        <f>작성용!AJ545</f>
        <v>-</v>
      </c>
      <c r="AB548" s="278">
        <f>작성용!AB545</f>
        <v>8</v>
      </c>
    </row>
    <row r="549" spans="1:28" s="12" customFormat="1" ht="16.5" customHeight="1" x14ac:dyDescent="0.3">
      <c r="A549" s="54">
        <f>작성용!AL546</f>
        <v>545</v>
      </c>
      <c r="B549" s="277" t="str">
        <f>작성용!AI546</f>
        <v>-</v>
      </c>
      <c r="C549" s="278" t="str">
        <f>작성용!AK546</f>
        <v>개별종목</v>
      </c>
      <c r="D549" s="279">
        <f>작성용!T546</f>
        <v>45530</v>
      </c>
      <c r="E549" s="280" t="str">
        <f>작성용!B546</f>
        <v>삼성생명(수익증권)</v>
      </c>
      <c r="F549" s="280" t="str">
        <f>작성용!C546</f>
        <v>재평가</v>
      </c>
      <c r="G549" s="280" t="str">
        <f>작성용!D546</f>
        <v>코람코USDEBTSTRATEGY일반사모부동산투자신탁제17호(재간접형)</v>
      </c>
      <c r="H549" s="281" t="str">
        <f>작성용!E546</f>
        <v>KBP2021060014</v>
      </c>
      <c r="I549" s="280" t="str">
        <f>작성용!F546</f>
        <v>B02</v>
      </c>
      <c r="J549" s="280">
        <f>작성용!G546</f>
        <v>99</v>
      </c>
      <c r="K549" s="280" t="str">
        <f>작성용!H546</f>
        <v>-</v>
      </c>
      <c r="L549" s="280" t="str">
        <f>작성용!N546</f>
        <v xml:space="preserve">분기 </v>
      </c>
      <c r="M549" s="279" t="str">
        <f>작성용!U546</f>
        <v>2024.09.30</v>
      </c>
      <c r="N549" s="284">
        <f>작성용!V546</f>
        <v>45572</v>
      </c>
      <c r="O549" s="284">
        <f>작성용!W546</f>
        <v>45581</v>
      </c>
      <c r="P549" s="279" t="str">
        <f>작성용!X546</f>
        <v>-</v>
      </c>
      <c r="Q549" s="280" t="str">
        <f>작성용!AD546</f>
        <v>대체평가3사업본부</v>
      </c>
      <c r="R549" s="282">
        <f>작성용!AE546</f>
        <v>0</v>
      </c>
      <c r="S549" s="280" t="str">
        <f>작성용!AF546</f>
        <v>대체평가3사업본부</v>
      </c>
      <c r="T549" s="283" t="str">
        <f>작성용!AG546</f>
        <v>김기욱</v>
      </c>
      <c r="U549" s="283" t="str">
        <f>작성용!AH546</f>
        <v>김기욱</v>
      </c>
      <c r="V549" s="278">
        <f>작성용!AA546</f>
        <v>202409</v>
      </c>
      <c r="W549" s="280" t="str">
        <f>작성용!AC546</f>
        <v>[T]기타보험기관[1본부]</v>
      </c>
      <c r="X549" s="280" t="str">
        <f>작성용!O546</f>
        <v>김민규프로,이승엽프로,신민영프로</v>
      </c>
      <c r="Y549" s="280" t="str">
        <f>작성용!P546</f>
        <v>02-2074-2182</v>
      </c>
      <c r="Z549" s="280" t="str">
        <f>작성용!Q546</f>
        <v>mk0710.kim@samsung.com;simba90.lee@samsung.com;my74.shin@samsung.com</v>
      </c>
      <c r="AA549" s="278" t="str">
        <f>작성용!AJ546</f>
        <v>-</v>
      </c>
      <c r="AB549" s="278">
        <f>작성용!AB546</f>
        <v>8</v>
      </c>
    </row>
    <row r="550" spans="1:28" s="12" customFormat="1" ht="16.5" customHeight="1" x14ac:dyDescent="0.3">
      <c r="A550" s="54">
        <f>작성용!AL547</f>
        <v>546</v>
      </c>
      <c r="B550" s="277" t="str">
        <f>작성용!AI547</f>
        <v>-</v>
      </c>
      <c r="C550" s="278" t="str">
        <f>작성용!AK547</f>
        <v>개별종목</v>
      </c>
      <c r="D550" s="279">
        <f>작성용!T547</f>
        <v>45530</v>
      </c>
      <c r="E550" s="280" t="str">
        <f>작성용!B547</f>
        <v>삼성생명(수익증권)</v>
      </c>
      <c r="F550" s="280" t="str">
        <f>작성용!C547</f>
        <v>재평가</v>
      </c>
      <c r="G550" s="280" t="str">
        <f>작성용!D547</f>
        <v>트러스톤전문투자형사모부동산투자신탁제1호</v>
      </c>
      <c r="H550" s="281" t="str">
        <f>작성용!E547</f>
        <v>KBP2021090011</v>
      </c>
      <c r="I550" s="280" t="str">
        <f>작성용!F547</f>
        <v>B02</v>
      </c>
      <c r="J550" s="280">
        <f>작성용!G547</f>
        <v>0</v>
      </c>
      <c r="K550" s="280" t="str">
        <f>작성용!H547</f>
        <v>-</v>
      </c>
      <c r="L550" s="280" t="str">
        <f>작성용!N547</f>
        <v xml:space="preserve">분기 </v>
      </c>
      <c r="M550" s="279" t="str">
        <f>작성용!U547</f>
        <v>2024.09.30</v>
      </c>
      <c r="N550" s="284">
        <f>작성용!V547</f>
        <v>45572</v>
      </c>
      <c r="O550" s="284">
        <f>작성용!W547</f>
        <v>45581</v>
      </c>
      <c r="P550" s="279" t="str">
        <f>작성용!X547</f>
        <v>-</v>
      </c>
      <c r="Q550" s="280" t="str">
        <f>작성용!AD547</f>
        <v>대체평가3사업본부</v>
      </c>
      <c r="R550" s="282">
        <f>작성용!AE547</f>
        <v>0</v>
      </c>
      <c r="S550" s="280" t="str">
        <f>작성용!AF547</f>
        <v>대체평가3사업본부</v>
      </c>
      <c r="T550" s="283" t="str">
        <f>작성용!AG547</f>
        <v>김기욱</v>
      </c>
      <c r="U550" s="283" t="str">
        <f>작성용!AH547</f>
        <v>김기욱</v>
      </c>
      <c r="V550" s="278">
        <f>작성용!AA547</f>
        <v>202409</v>
      </c>
      <c r="W550" s="280" t="str">
        <f>작성용!AC547</f>
        <v>[T]기타보험기관[1본부]</v>
      </c>
      <c r="X550" s="280" t="str">
        <f>작성용!O547</f>
        <v>김민규프로,이승엽프로,신민영프로</v>
      </c>
      <c r="Y550" s="280" t="str">
        <f>작성용!P547</f>
        <v>02-2074-2182</v>
      </c>
      <c r="Z550" s="280" t="str">
        <f>작성용!Q547</f>
        <v>mk0710.kim@samsung.com;simba90.lee@samsung.com;my74.shin@samsung.com</v>
      </c>
      <c r="AA550" s="278" t="str">
        <f>작성용!AJ547</f>
        <v>-</v>
      </c>
      <c r="AB550" s="278">
        <f>작성용!AB547</f>
        <v>8</v>
      </c>
    </row>
    <row r="551" spans="1:28" s="12" customFormat="1" ht="16.5" customHeight="1" x14ac:dyDescent="0.3">
      <c r="A551" s="54">
        <f>작성용!AL548</f>
        <v>547</v>
      </c>
      <c r="B551" s="277" t="str">
        <f>작성용!AI548</f>
        <v>-</v>
      </c>
      <c r="C551" s="278" t="str">
        <f>작성용!AK548</f>
        <v>개별종목</v>
      </c>
      <c r="D551" s="279">
        <f>작성용!T548</f>
        <v>45530</v>
      </c>
      <c r="E551" s="280" t="str">
        <f>작성용!B548</f>
        <v>삼성생명(수익증권)</v>
      </c>
      <c r="F551" s="280" t="str">
        <f>작성용!C548</f>
        <v>재평가</v>
      </c>
      <c r="G551" s="280" t="str">
        <f>작성용!D548</f>
        <v>마스턴글로벌전문투자형사모부동산투자신탁39호</v>
      </c>
      <c r="H551" s="281" t="str">
        <f>작성용!E548</f>
        <v>KBP2021090012</v>
      </c>
      <c r="I551" s="280" t="str">
        <f>작성용!F548</f>
        <v>B02</v>
      </c>
      <c r="J551" s="280">
        <f>작성용!G548</f>
        <v>0</v>
      </c>
      <c r="K551" s="280" t="str">
        <f>작성용!H548</f>
        <v>-</v>
      </c>
      <c r="L551" s="280" t="str">
        <f>작성용!N548</f>
        <v xml:space="preserve">분기 </v>
      </c>
      <c r="M551" s="279" t="str">
        <f>작성용!U548</f>
        <v>2024.09.30</v>
      </c>
      <c r="N551" s="284">
        <f>작성용!V548</f>
        <v>45572</v>
      </c>
      <c r="O551" s="284">
        <f>작성용!W548</f>
        <v>45581</v>
      </c>
      <c r="P551" s="279" t="str">
        <f>작성용!X548</f>
        <v>-</v>
      </c>
      <c r="Q551" s="280" t="str">
        <f>작성용!AD548</f>
        <v>대체평가3사업본부</v>
      </c>
      <c r="R551" s="282">
        <f>작성용!AE548</f>
        <v>0</v>
      </c>
      <c r="S551" s="280" t="str">
        <f>작성용!AF548</f>
        <v>대체평가3사업본부</v>
      </c>
      <c r="T551" s="283" t="str">
        <f>작성용!AG548</f>
        <v>김기욱</v>
      </c>
      <c r="U551" s="283" t="str">
        <f>작성용!AH548</f>
        <v>김기욱</v>
      </c>
      <c r="V551" s="278">
        <f>작성용!AA548</f>
        <v>202409</v>
      </c>
      <c r="W551" s="280" t="str">
        <f>작성용!AC548</f>
        <v>[T]기타보험기관[1본부]</v>
      </c>
      <c r="X551" s="280" t="str">
        <f>작성용!O548</f>
        <v>김민규프로,이승엽프로,신민영프로</v>
      </c>
      <c r="Y551" s="280" t="str">
        <f>작성용!P548</f>
        <v>02-2074-2182</v>
      </c>
      <c r="Z551" s="280" t="str">
        <f>작성용!Q548</f>
        <v>mk0710.kim@samsung.com;simba90.lee@samsung.com;my74.shin@samsung.com</v>
      </c>
      <c r="AA551" s="278" t="str">
        <f>작성용!AJ548</f>
        <v>-</v>
      </c>
      <c r="AB551" s="278">
        <f>작성용!AB548</f>
        <v>8</v>
      </c>
    </row>
    <row r="552" spans="1:28" s="12" customFormat="1" ht="16.5" customHeight="1" x14ac:dyDescent="0.3">
      <c r="A552" s="54">
        <f>작성용!AL549</f>
        <v>548</v>
      </c>
      <c r="B552" s="277" t="str">
        <f>작성용!AI549</f>
        <v>-</v>
      </c>
      <c r="C552" s="278" t="str">
        <f>작성용!AK549</f>
        <v>개별종목</v>
      </c>
      <c r="D552" s="279">
        <f>작성용!T549</f>
        <v>45530</v>
      </c>
      <c r="E552" s="280" t="str">
        <f>작성용!B549</f>
        <v>삼성생명(수익증권)</v>
      </c>
      <c r="F552" s="280" t="str">
        <f>작성용!C549</f>
        <v>재평가</v>
      </c>
      <c r="G552" s="280" t="str">
        <f>작성용!D549</f>
        <v>삼성인수금융선순위대출전문투자형사모투자신탁제3호</v>
      </c>
      <c r="H552" s="281" t="str">
        <f>작성용!E549</f>
        <v>KBP2021120085</v>
      </c>
      <c r="I552" s="280" t="str">
        <f>작성용!F549</f>
        <v>B02</v>
      </c>
      <c r="J552" s="280">
        <f>작성용!G549</f>
        <v>0</v>
      </c>
      <c r="K552" s="280" t="str">
        <f>작성용!H549</f>
        <v>-</v>
      </c>
      <c r="L552" s="280" t="str">
        <f>작성용!N549</f>
        <v xml:space="preserve">분기 </v>
      </c>
      <c r="M552" s="279" t="str">
        <f>작성용!U549</f>
        <v>2024.09.30</v>
      </c>
      <c r="N552" s="284">
        <f>작성용!V549</f>
        <v>45572</v>
      </c>
      <c r="O552" s="284">
        <f>작성용!W549</f>
        <v>45581</v>
      </c>
      <c r="P552" s="279" t="str">
        <f>작성용!X549</f>
        <v>-</v>
      </c>
      <c r="Q552" s="280" t="str">
        <f>작성용!AD549</f>
        <v>대체평가3사업본부</v>
      </c>
      <c r="R552" s="282">
        <f>작성용!AE549</f>
        <v>0</v>
      </c>
      <c r="S552" s="280" t="str">
        <f>작성용!AF549</f>
        <v>대체평가3사업본부</v>
      </c>
      <c r="T552" s="283" t="str">
        <f>작성용!AG549</f>
        <v>김기욱</v>
      </c>
      <c r="U552" s="283" t="str">
        <f>작성용!AH549</f>
        <v>김기욱</v>
      </c>
      <c r="V552" s="278">
        <f>작성용!AA549</f>
        <v>202409</v>
      </c>
      <c r="W552" s="280" t="str">
        <f>작성용!AC549</f>
        <v>[T]기타보험기관[1본부]</v>
      </c>
      <c r="X552" s="280" t="str">
        <f>작성용!O549</f>
        <v>김민규프로,이승엽프로,신민영프로</v>
      </c>
      <c r="Y552" s="280" t="str">
        <f>작성용!P549</f>
        <v>02-2074-2182</v>
      </c>
      <c r="Z552" s="280" t="str">
        <f>작성용!Q549</f>
        <v>mk0710.kim@samsung.com;simba90.lee@samsung.com;my74.shin@samsung.com</v>
      </c>
      <c r="AA552" s="278" t="str">
        <f>작성용!AJ549</f>
        <v>-</v>
      </c>
      <c r="AB552" s="278">
        <f>작성용!AB549</f>
        <v>8</v>
      </c>
    </row>
    <row r="553" spans="1:28" s="12" customFormat="1" ht="16.5" customHeight="1" x14ac:dyDescent="0.3">
      <c r="A553" s="54">
        <f>작성용!AL550</f>
        <v>549</v>
      </c>
      <c r="B553" s="277" t="str">
        <f>작성용!AI550</f>
        <v>-</v>
      </c>
      <c r="C553" s="278" t="str">
        <f>작성용!AK550</f>
        <v>개별종목</v>
      </c>
      <c r="D553" s="279">
        <f>작성용!T550</f>
        <v>45530</v>
      </c>
      <c r="E553" s="280" t="str">
        <f>작성용!B550</f>
        <v>삼성생명(수익증권)</v>
      </c>
      <c r="F553" s="280" t="str">
        <f>작성용!C550</f>
        <v>재평가</v>
      </c>
      <c r="G553" s="280" t="str">
        <f>작성용!D550</f>
        <v>트러스톤유럽기업대출일반사모투자신탁제1호</v>
      </c>
      <c r="H553" s="281" t="str">
        <f>작성용!E550</f>
        <v>KBP2021120105</v>
      </c>
      <c r="I553" s="280" t="str">
        <f>작성용!F550</f>
        <v>B02</v>
      </c>
      <c r="J553" s="280">
        <f>작성용!G550</f>
        <v>0</v>
      </c>
      <c r="K553" s="280" t="str">
        <f>작성용!H550</f>
        <v>-</v>
      </c>
      <c r="L553" s="280" t="str">
        <f>작성용!N550</f>
        <v xml:space="preserve">분기 </v>
      </c>
      <c r="M553" s="279" t="str">
        <f>작성용!U550</f>
        <v>2024.09.30</v>
      </c>
      <c r="N553" s="284">
        <f>작성용!V550</f>
        <v>45572</v>
      </c>
      <c r="O553" s="284">
        <f>작성용!W550</f>
        <v>45581</v>
      </c>
      <c r="P553" s="279" t="str">
        <f>작성용!X550</f>
        <v>-</v>
      </c>
      <c r="Q553" s="280" t="str">
        <f>작성용!AD550</f>
        <v>대체평가3사업본부</v>
      </c>
      <c r="R553" s="282">
        <f>작성용!AE550</f>
        <v>0</v>
      </c>
      <c r="S553" s="280" t="str">
        <f>작성용!AF550</f>
        <v>대체평가3사업본부</v>
      </c>
      <c r="T553" s="283" t="str">
        <f>작성용!AG550</f>
        <v>김기욱</v>
      </c>
      <c r="U553" s="283" t="str">
        <f>작성용!AH550</f>
        <v>김기욱</v>
      </c>
      <c r="V553" s="278">
        <f>작성용!AA550</f>
        <v>202409</v>
      </c>
      <c r="W553" s="280" t="str">
        <f>작성용!AC550</f>
        <v>[T]기타보험기관[1본부]</v>
      </c>
      <c r="X553" s="280" t="str">
        <f>작성용!O550</f>
        <v>김민규프로,이승엽프로,신민영프로</v>
      </c>
      <c r="Y553" s="280" t="str">
        <f>작성용!P550</f>
        <v>02-2074-2182</v>
      </c>
      <c r="Z553" s="280" t="str">
        <f>작성용!Q550</f>
        <v>mk0710.kim@samsung.com;simba90.lee@samsung.com;my74.shin@samsung.com</v>
      </c>
      <c r="AA553" s="278" t="str">
        <f>작성용!AJ550</f>
        <v>-</v>
      </c>
      <c r="AB553" s="278">
        <f>작성용!AB550</f>
        <v>8</v>
      </c>
    </row>
    <row r="554" spans="1:28" s="12" customFormat="1" ht="16.5" customHeight="1" x14ac:dyDescent="0.3">
      <c r="A554" s="54">
        <f>작성용!AL551</f>
        <v>550</v>
      </c>
      <c r="B554" s="277" t="str">
        <f>작성용!AI551</f>
        <v>-</v>
      </c>
      <c r="C554" s="278" t="str">
        <f>작성용!AK551</f>
        <v>개별종목</v>
      </c>
      <c r="D554" s="279">
        <f>작성용!T551</f>
        <v>45530</v>
      </c>
      <c r="E554" s="280" t="str">
        <f>작성용!B551</f>
        <v>삼성생명(수익증권)</v>
      </c>
      <c r="F554" s="280" t="str">
        <f>작성용!C551</f>
        <v>재평가</v>
      </c>
      <c r="G554" s="280" t="str">
        <f>작성용!D551</f>
        <v>교보악사유럽물류전문투자형사모부동산투자신탁2호</v>
      </c>
      <c r="H554" s="281" t="str">
        <f>작성용!E551</f>
        <v>KBP2021120091</v>
      </c>
      <c r="I554" s="280" t="str">
        <f>작성용!F551</f>
        <v>B02</v>
      </c>
      <c r="J554" s="280">
        <f>작성용!G551</f>
        <v>0</v>
      </c>
      <c r="K554" s="280" t="str">
        <f>작성용!H551</f>
        <v>-</v>
      </c>
      <c r="L554" s="280" t="str">
        <f>작성용!N551</f>
        <v xml:space="preserve">분기 </v>
      </c>
      <c r="M554" s="279" t="str">
        <f>작성용!U551</f>
        <v>2024.09.30</v>
      </c>
      <c r="N554" s="284">
        <f>작성용!V551</f>
        <v>45572</v>
      </c>
      <c r="O554" s="284">
        <f>작성용!W551</f>
        <v>45581</v>
      </c>
      <c r="P554" s="279" t="str">
        <f>작성용!X551</f>
        <v>-</v>
      </c>
      <c r="Q554" s="280" t="str">
        <f>작성용!AD551</f>
        <v>대체평가3사업본부</v>
      </c>
      <c r="R554" s="282">
        <f>작성용!AE551</f>
        <v>0</v>
      </c>
      <c r="S554" s="280" t="str">
        <f>작성용!AF551</f>
        <v>대체평가3사업본부</v>
      </c>
      <c r="T554" s="283" t="str">
        <f>작성용!AG551</f>
        <v>김기욱</v>
      </c>
      <c r="U554" s="283" t="str">
        <f>작성용!AH551</f>
        <v>김기욱</v>
      </c>
      <c r="V554" s="278">
        <f>작성용!AA551</f>
        <v>202409</v>
      </c>
      <c r="W554" s="280" t="str">
        <f>작성용!AC551</f>
        <v>[T]기타보험기관[1본부]</v>
      </c>
      <c r="X554" s="280" t="str">
        <f>작성용!O551</f>
        <v>김민규프로,이승엽프로,신민영프로</v>
      </c>
      <c r="Y554" s="280" t="str">
        <f>작성용!P551</f>
        <v>02-2074-2182</v>
      </c>
      <c r="Z554" s="280" t="str">
        <f>작성용!Q551</f>
        <v>mk0710.kim@samsung.com;simba90.lee@samsung.com;my74.shin@samsung.com</v>
      </c>
      <c r="AA554" s="278" t="str">
        <f>작성용!AJ551</f>
        <v>-</v>
      </c>
      <c r="AB554" s="278">
        <f>작성용!AB551</f>
        <v>8</v>
      </c>
    </row>
    <row r="555" spans="1:28" s="12" customFormat="1" ht="16.5" customHeight="1" x14ac:dyDescent="0.3">
      <c r="A555" s="54">
        <f>작성용!AL552</f>
        <v>551</v>
      </c>
      <c r="B555" s="277" t="str">
        <f>작성용!AI552</f>
        <v>-</v>
      </c>
      <c r="C555" s="278" t="str">
        <f>작성용!AK552</f>
        <v>개별종목</v>
      </c>
      <c r="D555" s="279">
        <f>작성용!T552</f>
        <v>45530</v>
      </c>
      <c r="E555" s="280" t="str">
        <f>작성용!B552</f>
        <v>삼성생명(수익증권)</v>
      </c>
      <c r="F555" s="280" t="str">
        <f>작성용!C552</f>
        <v>재평가</v>
      </c>
      <c r="G555" s="280" t="str">
        <f>작성용!D552</f>
        <v>삼성SRA미국대출일반사모부동산투자신탁1호(Nuveen SMA)</v>
      </c>
      <c r="H555" s="281" t="str">
        <f>작성용!E552</f>
        <v>KBP2022060010</v>
      </c>
      <c r="I555" s="280" t="str">
        <f>작성용!F552</f>
        <v>B02</v>
      </c>
      <c r="J555" s="280">
        <f>작성용!G552</f>
        <v>99</v>
      </c>
      <c r="K555" s="280" t="str">
        <f>작성용!H552</f>
        <v>-</v>
      </c>
      <c r="L555" s="280" t="str">
        <f>작성용!N552</f>
        <v xml:space="preserve">분기 </v>
      </c>
      <c r="M555" s="279" t="str">
        <f>작성용!U552</f>
        <v>2024.09.30</v>
      </c>
      <c r="N555" s="284">
        <f>작성용!V552</f>
        <v>45572</v>
      </c>
      <c r="O555" s="284">
        <f>작성용!W552</f>
        <v>45581</v>
      </c>
      <c r="P555" s="279" t="str">
        <f>작성용!X552</f>
        <v>-</v>
      </c>
      <c r="Q555" s="280" t="str">
        <f>작성용!AD552</f>
        <v>대체평가3사업본부</v>
      </c>
      <c r="R555" s="282">
        <f>작성용!AE552</f>
        <v>0</v>
      </c>
      <c r="S555" s="280" t="str">
        <f>작성용!AF552</f>
        <v>대체평가3사업본부</v>
      </c>
      <c r="T555" s="283" t="str">
        <f>작성용!AG552</f>
        <v>김기욱</v>
      </c>
      <c r="U555" s="283" t="str">
        <f>작성용!AH552</f>
        <v>김기욱</v>
      </c>
      <c r="V555" s="278">
        <f>작성용!AA552</f>
        <v>202409</v>
      </c>
      <c r="W555" s="280" t="str">
        <f>작성용!AC552</f>
        <v>[T]기타보험기관[1본부]</v>
      </c>
      <c r="X555" s="280" t="str">
        <f>작성용!O552</f>
        <v>김민규프로,이승엽프로,신민영프로</v>
      </c>
      <c r="Y555" s="280" t="str">
        <f>작성용!P552</f>
        <v>02-2074-2182</v>
      </c>
      <c r="Z555" s="280" t="str">
        <f>작성용!Q552</f>
        <v>mk0710.kim@samsung.com;simba90.lee@samsung.com;my74.shin@samsung.com</v>
      </c>
      <c r="AA555" s="278" t="str">
        <f>작성용!AJ552</f>
        <v>-</v>
      </c>
      <c r="AB555" s="278">
        <f>작성용!AB552</f>
        <v>8</v>
      </c>
    </row>
    <row r="556" spans="1:28" s="12" customFormat="1" ht="16.5" customHeight="1" x14ac:dyDescent="0.3">
      <c r="A556" s="54">
        <f>작성용!AL553</f>
        <v>552</v>
      </c>
      <c r="B556" s="277" t="str">
        <f>작성용!AI553</f>
        <v>-</v>
      </c>
      <c r="C556" s="278" t="str">
        <f>작성용!AK553</f>
        <v>개별종목</v>
      </c>
      <c r="D556" s="279">
        <f>작성용!T553</f>
        <v>45530</v>
      </c>
      <c r="E556" s="280" t="str">
        <f>작성용!B553</f>
        <v>삼성생명(수익증권)</v>
      </c>
      <c r="F556" s="280" t="str">
        <f>작성용!C553</f>
        <v>재평가</v>
      </c>
      <c r="G556" s="280" t="str">
        <f>작성용!D553</f>
        <v>삼성SRA아시아BGO일반사모부동산투자신탁제1호</v>
      </c>
      <c r="H556" s="281" t="str">
        <f>작성용!E553</f>
        <v>KBP2022060011</v>
      </c>
      <c r="I556" s="280" t="str">
        <f>작성용!F553</f>
        <v>B02</v>
      </c>
      <c r="J556" s="280">
        <f>작성용!G553</f>
        <v>0</v>
      </c>
      <c r="K556" s="280" t="str">
        <f>작성용!H553</f>
        <v>-</v>
      </c>
      <c r="L556" s="280" t="str">
        <f>작성용!N553</f>
        <v xml:space="preserve">분기 </v>
      </c>
      <c r="M556" s="279" t="str">
        <f>작성용!U553</f>
        <v>2024.09.30</v>
      </c>
      <c r="N556" s="284">
        <f>작성용!V553</f>
        <v>45572</v>
      </c>
      <c r="O556" s="284">
        <f>작성용!W553</f>
        <v>45581</v>
      </c>
      <c r="P556" s="279" t="str">
        <f>작성용!X553</f>
        <v>-</v>
      </c>
      <c r="Q556" s="280" t="str">
        <f>작성용!AD553</f>
        <v>대체평가3사업본부</v>
      </c>
      <c r="R556" s="282">
        <f>작성용!AE553</f>
        <v>0</v>
      </c>
      <c r="S556" s="280" t="str">
        <f>작성용!AF553</f>
        <v>대체평가3사업본부</v>
      </c>
      <c r="T556" s="283" t="str">
        <f>작성용!AG553</f>
        <v>김기욱</v>
      </c>
      <c r="U556" s="283" t="str">
        <f>작성용!AH553</f>
        <v>김기욱</v>
      </c>
      <c r="V556" s="278">
        <f>작성용!AA553</f>
        <v>202409</v>
      </c>
      <c r="W556" s="280" t="str">
        <f>작성용!AC553</f>
        <v>[T]기타보험기관[1본부]</v>
      </c>
      <c r="X556" s="280" t="str">
        <f>작성용!O553</f>
        <v>김민규프로,이승엽프로,신민영프로</v>
      </c>
      <c r="Y556" s="280" t="str">
        <f>작성용!P553</f>
        <v>02-2074-2182</v>
      </c>
      <c r="Z556" s="280" t="str">
        <f>작성용!Q553</f>
        <v>mk0710.kim@samsung.com;simba90.lee@samsung.com;my74.shin@samsung.com</v>
      </c>
      <c r="AA556" s="278" t="str">
        <f>작성용!AJ553</f>
        <v>-</v>
      </c>
      <c r="AB556" s="278">
        <f>작성용!AB553</f>
        <v>8</v>
      </c>
    </row>
    <row r="557" spans="1:28" s="12" customFormat="1" ht="16.5" customHeight="1" x14ac:dyDescent="0.3">
      <c r="A557" s="54">
        <f>작성용!AL554</f>
        <v>553</v>
      </c>
      <c r="B557" s="277" t="str">
        <f>작성용!AI554</f>
        <v>-</v>
      </c>
      <c r="C557" s="278" t="str">
        <f>작성용!AK554</f>
        <v>개별종목</v>
      </c>
      <c r="D557" s="279">
        <f>작성용!T554</f>
        <v>45530</v>
      </c>
      <c r="E557" s="280" t="str">
        <f>작성용!B554</f>
        <v>삼성생명(수익증권)</v>
      </c>
      <c r="F557" s="280" t="str">
        <f>작성용!C554</f>
        <v>재평가</v>
      </c>
      <c r="G557" s="280" t="str">
        <f>작성용!D554</f>
        <v>삼성SRA세빌스일반사모부동산투자신탁제1호</v>
      </c>
      <c r="H557" s="281" t="str">
        <f>작성용!E554</f>
        <v>KBP2022060012</v>
      </c>
      <c r="I557" s="280" t="str">
        <f>작성용!F554</f>
        <v>B02</v>
      </c>
      <c r="J557" s="280">
        <f>작성용!G554</f>
        <v>99</v>
      </c>
      <c r="K557" s="280" t="str">
        <f>작성용!H554</f>
        <v>-</v>
      </c>
      <c r="L557" s="280" t="str">
        <f>작성용!N554</f>
        <v xml:space="preserve">분기 </v>
      </c>
      <c r="M557" s="279" t="str">
        <f>작성용!U554</f>
        <v>2024.09.30</v>
      </c>
      <c r="N557" s="284">
        <f>작성용!V554</f>
        <v>45572</v>
      </c>
      <c r="O557" s="284">
        <f>작성용!W554</f>
        <v>45581</v>
      </c>
      <c r="P557" s="279" t="str">
        <f>작성용!X554</f>
        <v>-</v>
      </c>
      <c r="Q557" s="280" t="str">
        <f>작성용!AD554</f>
        <v>대체평가3사업본부</v>
      </c>
      <c r="R557" s="282">
        <f>작성용!AE554</f>
        <v>0</v>
      </c>
      <c r="S557" s="280" t="str">
        <f>작성용!AF554</f>
        <v>대체평가3사업본부</v>
      </c>
      <c r="T557" s="283" t="str">
        <f>작성용!AG554</f>
        <v>김기욱</v>
      </c>
      <c r="U557" s="283" t="str">
        <f>작성용!AH554</f>
        <v>김기욱</v>
      </c>
      <c r="V557" s="278">
        <f>작성용!AA554</f>
        <v>202409</v>
      </c>
      <c r="W557" s="280" t="str">
        <f>작성용!AC554</f>
        <v>[T]기타보험기관[1본부]</v>
      </c>
      <c r="X557" s="280" t="str">
        <f>작성용!O554</f>
        <v>김민규프로,이승엽프로,신민영프로</v>
      </c>
      <c r="Y557" s="280" t="str">
        <f>작성용!P554</f>
        <v>02-2074-2182</v>
      </c>
      <c r="Z557" s="280" t="str">
        <f>작성용!Q554</f>
        <v>mk0710.kim@samsung.com;simba90.lee@samsung.com;my74.shin@samsung.com</v>
      </c>
      <c r="AA557" s="278" t="str">
        <f>작성용!AJ554</f>
        <v>-</v>
      </c>
      <c r="AB557" s="278">
        <f>작성용!AB554</f>
        <v>8</v>
      </c>
    </row>
    <row r="558" spans="1:28" s="12" customFormat="1" ht="16.5" customHeight="1" x14ac:dyDescent="0.3">
      <c r="A558" s="54">
        <f>작성용!AL555</f>
        <v>554</v>
      </c>
      <c r="B558" s="277" t="str">
        <f>작성용!AI555</f>
        <v>-</v>
      </c>
      <c r="C558" s="278" t="str">
        <f>작성용!AK555</f>
        <v>개별종목</v>
      </c>
      <c r="D558" s="279">
        <f>작성용!T555</f>
        <v>45530</v>
      </c>
      <c r="E558" s="280" t="str">
        <f>작성용!B555</f>
        <v>삼성생명(수익증권)</v>
      </c>
      <c r="F558" s="280" t="str">
        <f>작성용!C555</f>
        <v>재평가</v>
      </c>
      <c r="G558" s="280" t="str">
        <f>작성용!D555</f>
        <v>삼성SRA국내PF대출일반사모부동산투자신탁제1호</v>
      </c>
      <c r="H558" s="281" t="str">
        <f>작성용!E555</f>
        <v>KBP2022090004</v>
      </c>
      <c r="I558" s="280" t="str">
        <f>작성용!F555</f>
        <v>B02</v>
      </c>
      <c r="J558" s="280">
        <f>작성용!G555</f>
        <v>0</v>
      </c>
      <c r="K558" s="280" t="str">
        <f>작성용!H555</f>
        <v>-</v>
      </c>
      <c r="L558" s="280" t="str">
        <f>작성용!N555</f>
        <v xml:space="preserve">분기 </v>
      </c>
      <c r="M558" s="279" t="str">
        <f>작성용!U555</f>
        <v>2024.09.30</v>
      </c>
      <c r="N558" s="284">
        <f>작성용!V555</f>
        <v>45572</v>
      </c>
      <c r="O558" s="284">
        <f>작성용!W555</f>
        <v>45581</v>
      </c>
      <c r="P558" s="279" t="str">
        <f>작성용!X555</f>
        <v>-</v>
      </c>
      <c r="Q558" s="280" t="str">
        <f>작성용!AD555</f>
        <v>대체평가3사업본부</v>
      </c>
      <c r="R558" s="282">
        <f>작성용!AE555</f>
        <v>0</v>
      </c>
      <c r="S558" s="280" t="str">
        <f>작성용!AF555</f>
        <v>대체평가3사업본부</v>
      </c>
      <c r="T558" s="283" t="str">
        <f>작성용!AG555</f>
        <v>김기욱</v>
      </c>
      <c r="U558" s="283" t="str">
        <f>작성용!AH555</f>
        <v>김기욱</v>
      </c>
      <c r="V558" s="278">
        <f>작성용!AA555</f>
        <v>202409</v>
      </c>
      <c r="W558" s="280" t="str">
        <f>작성용!AC555</f>
        <v>[T]기타보험기관[1본부]</v>
      </c>
      <c r="X558" s="280" t="str">
        <f>작성용!O555</f>
        <v>김민규프로,이승엽프로,신민영프로</v>
      </c>
      <c r="Y558" s="280" t="str">
        <f>작성용!P555</f>
        <v>02-2074-2182</v>
      </c>
      <c r="Z558" s="280" t="str">
        <f>작성용!Q555</f>
        <v>mk0710.kim@samsung.com;simba90.lee@samsung.com;my74.shin@samsung.com</v>
      </c>
      <c r="AA558" s="278" t="str">
        <f>작성용!AJ555</f>
        <v>-</v>
      </c>
      <c r="AB558" s="278">
        <f>작성용!AB555</f>
        <v>8</v>
      </c>
    </row>
    <row r="559" spans="1:28" s="12" customFormat="1" ht="16.5" customHeight="1" x14ac:dyDescent="0.3">
      <c r="A559" s="54">
        <f>작성용!AL556</f>
        <v>555</v>
      </c>
      <c r="B559" s="277" t="str">
        <f>작성용!AI556</f>
        <v>-</v>
      </c>
      <c r="C559" s="278" t="str">
        <f>작성용!AK556</f>
        <v>개별종목</v>
      </c>
      <c r="D559" s="279">
        <f>작성용!T556</f>
        <v>45530</v>
      </c>
      <c r="E559" s="280" t="str">
        <f>작성용!B556</f>
        <v>삼성생명(수익증권)</v>
      </c>
      <c r="F559" s="280" t="str">
        <f>작성용!C556</f>
        <v>재평가</v>
      </c>
      <c r="G559" s="280" t="str">
        <f>작성용!D556</f>
        <v>삼성SRA글로벌전략일반사모부동산자투자신탁제2호</v>
      </c>
      <c r="H559" s="281" t="str">
        <f>작성용!E556</f>
        <v>KBP2022090005</v>
      </c>
      <c r="I559" s="280" t="str">
        <f>작성용!F556</f>
        <v>B02</v>
      </c>
      <c r="J559" s="280">
        <f>작성용!G556</f>
        <v>99</v>
      </c>
      <c r="K559" s="280" t="str">
        <f>작성용!H556</f>
        <v>-</v>
      </c>
      <c r="L559" s="280" t="str">
        <f>작성용!N556</f>
        <v xml:space="preserve">분기 </v>
      </c>
      <c r="M559" s="279" t="str">
        <f>작성용!U556</f>
        <v>2024.09.30</v>
      </c>
      <c r="N559" s="284">
        <f>작성용!V556</f>
        <v>45572</v>
      </c>
      <c r="O559" s="284">
        <f>작성용!W556</f>
        <v>45581</v>
      </c>
      <c r="P559" s="279" t="str">
        <f>작성용!X556</f>
        <v>-</v>
      </c>
      <c r="Q559" s="280" t="str">
        <f>작성용!AD556</f>
        <v>대체평가3사업본부</v>
      </c>
      <c r="R559" s="282">
        <f>작성용!AE556</f>
        <v>0</v>
      </c>
      <c r="S559" s="280" t="str">
        <f>작성용!AF556</f>
        <v>대체평가3사업본부</v>
      </c>
      <c r="T559" s="283" t="str">
        <f>작성용!AG556</f>
        <v>김기욱</v>
      </c>
      <c r="U559" s="283" t="str">
        <f>작성용!AH556</f>
        <v>김기욱</v>
      </c>
      <c r="V559" s="278">
        <f>작성용!AA556</f>
        <v>202409</v>
      </c>
      <c r="W559" s="280" t="str">
        <f>작성용!AC556</f>
        <v>[T]기타보험기관[1본부]</v>
      </c>
      <c r="X559" s="280" t="str">
        <f>작성용!O556</f>
        <v>김민규프로,이승엽프로,신민영프로</v>
      </c>
      <c r="Y559" s="280" t="str">
        <f>작성용!P556</f>
        <v>02-2074-2182</v>
      </c>
      <c r="Z559" s="280" t="str">
        <f>작성용!Q556</f>
        <v>mk0710.kim@samsung.com;simba90.lee@samsung.com;my74.shin@samsung.com</v>
      </c>
      <c r="AA559" s="278" t="str">
        <f>작성용!AJ556</f>
        <v>-</v>
      </c>
      <c r="AB559" s="278">
        <f>작성용!AB556</f>
        <v>8</v>
      </c>
    </row>
    <row r="560" spans="1:28" s="12" customFormat="1" ht="16.5" customHeight="1" x14ac:dyDescent="0.3">
      <c r="A560" s="54">
        <f>작성용!AL557</f>
        <v>556</v>
      </c>
      <c r="B560" s="277" t="str">
        <f>작성용!AI557</f>
        <v>-</v>
      </c>
      <c r="C560" s="278" t="str">
        <f>작성용!AK557</f>
        <v>개별종목</v>
      </c>
      <c r="D560" s="279">
        <f>작성용!T557</f>
        <v>45530</v>
      </c>
      <c r="E560" s="280" t="str">
        <f>작성용!B557</f>
        <v>삼성생명(수익증권)</v>
      </c>
      <c r="F560" s="280" t="str">
        <f>작성용!C557</f>
        <v>재평가</v>
      </c>
      <c r="G560" s="280" t="str">
        <f>작성용!D557</f>
        <v>삼성SRA글로벌일반사모부동산자투자신탁제1호</v>
      </c>
      <c r="H560" s="281" t="str">
        <f>작성용!E557</f>
        <v>KBP2022090006</v>
      </c>
      <c r="I560" s="280" t="str">
        <f>작성용!F557</f>
        <v>B02</v>
      </c>
      <c r="J560" s="280">
        <f>작성용!G557</f>
        <v>99</v>
      </c>
      <c r="K560" s="280" t="str">
        <f>작성용!H557</f>
        <v>-</v>
      </c>
      <c r="L560" s="280" t="str">
        <f>작성용!N557</f>
        <v xml:space="preserve">분기 </v>
      </c>
      <c r="M560" s="279" t="str">
        <f>작성용!U557</f>
        <v>2024.09.30</v>
      </c>
      <c r="N560" s="284">
        <f>작성용!V557</f>
        <v>45572</v>
      </c>
      <c r="O560" s="284">
        <f>작성용!W557</f>
        <v>45581</v>
      </c>
      <c r="P560" s="279" t="str">
        <f>작성용!X557</f>
        <v>-</v>
      </c>
      <c r="Q560" s="280" t="str">
        <f>작성용!AD557</f>
        <v>대체평가3사업본부</v>
      </c>
      <c r="R560" s="282">
        <f>작성용!AE557</f>
        <v>0</v>
      </c>
      <c r="S560" s="280" t="str">
        <f>작성용!AF557</f>
        <v>대체평가3사업본부</v>
      </c>
      <c r="T560" s="283" t="str">
        <f>작성용!AG557</f>
        <v>김기욱</v>
      </c>
      <c r="U560" s="283" t="str">
        <f>작성용!AH557</f>
        <v>김기욱</v>
      </c>
      <c r="V560" s="278">
        <f>작성용!AA557</f>
        <v>202409</v>
      </c>
      <c r="W560" s="280" t="str">
        <f>작성용!AC557</f>
        <v>[T]기타보험기관[1본부]</v>
      </c>
      <c r="X560" s="280" t="str">
        <f>작성용!O557</f>
        <v>김민규프로,이승엽프로,신민영프로</v>
      </c>
      <c r="Y560" s="280" t="str">
        <f>작성용!P557</f>
        <v>02-2074-2182</v>
      </c>
      <c r="Z560" s="280" t="str">
        <f>작성용!Q557</f>
        <v>mk0710.kim@samsung.com;simba90.lee@samsung.com;my74.shin@samsung.com</v>
      </c>
      <c r="AA560" s="278" t="str">
        <f>작성용!AJ557</f>
        <v>-</v>
      </c>
      <c r="AB560" s="278">
        <f>작성용!AB557</f>
        <v>8</v>
      </c>
    </row>
    <row r="561" spans="1:28" s="12" customFormat="1" ht="16.5" customHeight="1" x14ac:dyDescent="0.3">
      <c r="A561" s="54">
        <f>작성용!AL558</f>
        <v>557</v>
      </c>
      <c r="B561" s="277" t="str">
        <f>작성용!AI558</f>
        <v>-</v>
      </c>
      <c r="C561" s="278" t="str">
        <f>작성용!AK558</f>
        <v>개별종목</v>
      </c>
      <c r="D561" s="279">
        <f>작성용!T558</f>
        <v>45530</v>
      </c>
      <c r="E561" s="280" t="str">
        <f>작성용!B558</f>
        <v>삼성생명(수익증권)</v>
      </c>
      <c r="F561" s="280" t="str">
        <f>작성용!C558</f>
        <v>재평가</v>
      </c>
      <c r="G561" s="280" t="str">
        <f>작성용!D558</f>
        <v>KB해외투자일반사모부동산투자신탁제16호</v>
      </c>
      <c r="H561" s="281" t="str">
        <f>작성용!E558</f>
        <v>KBP2022090007</v>
      </c>
      <c r="I561" s="280" t="str">
        <f>작성용!F558</f>
        <v>B02</v>
      </c>
      <c r="J561" s="280">
        <f>작성용!G558</f>
        <v>99</v>
      </c>
      <c r="K561" s="280" t="str">
        <f>작성용!H558</f>
        <v>-</v>
      </c>
      <c r="L561" s="280" t="str">
        <f>작성용!N558</f>
        <v xml:space="preserve">분기 </v>
      </c>
      <c r="M561" s="279" t="str">
        <f>작성용!U558</f>
        <v>2024.09.30</v>
      </c>
      <c r="N561" s="284">
        <f>작성용!V558</f>
        <v>45572</v>
      </c>
      <c r="O561" s="284">
        <f>작성용!W558</f>
        <v>45581</v>
      </c>
      <c r="P561" s="279" t="str">
        <f>작성용!X558</f>
        <v>-</v>
      </c>
      <c r="Q561" s="280" t="str">
        <f>작성용!AD558</f>
        <v>대체평가3사업본부</v>
      </c>
      <c r="R561" s="282">
        <f>작성용!AE558</f>
        <v>0</v>
      </c>
      <c r="S561" s="280" t="str">
        <f>작성용!AF558</f>
        <v>대체평가3사업본부</v>
      </c>
      <c r="T561" s="283" t="str">
        <f>작성용!AG558</f>
        <v>김기욱</v>
      </c>
      <c r="U561" s="283" t="str">
        <f>작성용!AH558</f>
        <v>김기욱</v>
      </c>
      <c r="V561" s="278">
        <f>작성용!AA558</f>
        <v>202409</v>
      </c>
      <c r="W561" s="280" t="str">
        <f>작성용!AC558</f>
        <v>[T]기타보험기관[1본부]</v>
      </c>
      <c r="X561" s="280" t="str">
        <f>작성용!O558</f>
        <v>김민규프로,이승엽프로,신민영프로</v>
      </c>
      <c r="Y561" s="280" t="str">
        <f>작성용!P558</f>
        <v>02-2074-2182</v>
      </c>
      <c r="Z561" s="280" t="str">
        <f>작성용!Q558</f>
        <v>mk0710.kim@samsung.com;simba90.lee@samsung.com;my74.shin@samsung.com</v>
      </c>
      <c r="AA561" s="278" t="str">
        <f>작성용!AJ558</f>
        <v>-</v>
      </c>
      <c r="AB561" s="278">
        <f>작성용!AB558</f>
        <v>8</v>
      </c>
    </row>
    <row r="562" spans="1:28" s="12" customFormat="1" ht="16.5" customHeight="1" x14ac:dyDescent="0.3">
      <c r="A562" s="54">
        <f>작성용!AL559</f>
        <v>558</v>
      </c>
      <c r="B562" s="277" t="str">
        <f>작성용!AI559</f>
        <v>-</v>
      </c>
      <c r="C562" s="278" t="str">
        <f>작성용!AK559</f>
        <v>개별종목</v>
      </c>
      <c r="D562" s="279">
        <f>작성용!T559</f>
        <v>45530</v>
      </c>
      <c r="E562" s="280" t="str">
        <f>작성용!B559</f>
        <v>삼성생명(수익증권)</v>
      </c>
      <c r="F562" s="280" t="str">
        <f>작성용!C559</f>
        <v>재평가</v>
      </c>
      <c r="G562" s="280" t="str">
        <f>작성용!D559</f>
        <v>삼성SRA국내담보대출일반사모부동산투자신탁제1호</v>
      </c>
      <c r="H562" s="281" t="str">
        <f>작성용!E559</f>
        <v>KBP2022090008</v>
      </c>
      <c r="I562" s="280" t="str">
        <f>작성용!F559</f>
        <v>B02</v>
      </c>
      <c r="J562" s="280">
        <f>작성용!G559</f>
        <v>0</v>
      </c>
      <c r="K562" s="280" t="str">
        <f>작성용!H559</f>
        <v>-</v>
      </c>
      <c r="L562" s="280" t="str">
        <f>작성용!N559</f>
        <v xml:space="preserve">분기 </v>
      </c>
      <c r="M562" s="279" t="str">
        <f>작성용!U559</f>
        <v>2024.09.30</v>
      </c>
      <c r="N562" s="284">
        <f>작성용!V559</f>
        <v>45572</v>
      </c>
      <c r="O562" s="284">
        <f>작성용!W559</f>
        <v>45581</v>
      </c>
      <c r="P562" s="279" t="str">
        <f>작성용!X559</f>
        <v>-</v>
      </c>
      <c r="Q562" s="280" t="str">
        <f>작성용!AD559</f>
        <v>대체평가3사업본부</v>
      </c>
      <c r="R562" s="282">
        <f>작성용!AE559</f>
        <v>0</v>
      </c>
      <c r="S562" s="280" t="str">
        <f>작성용!AF559</f>
        <v>대체평가3사업본부</v>
      </c>
      <c r="T562" s="283" t="str">
        <f>작성용!AG559</f>
        <v>김기욱</v>
      </c>
      <c r="U562" s="283" t="str">
        <f>작성용!AH559</f>
        <v>김기욱</v>
      </c>
      <c r="V562" s="278">
        <f>작성용!AA559</f>
        <v>202409</v>
      </c>
      <c r="W562" s="280" t="str">
        <f>작성용!AC559</f>
        <v>[T]기타보험기관[1본부]</v>
      </c>
      <c r="X562" s="280" t="str">
        <f>작성용!O559</f>
        <v>김민규프로,이승엽프로,신민영프로</v>
      </c>
      <c r="Y562" s="280" t="str">
        <f>작성용!P559</f>
        <v>02-2074-2182</v>
      </c>
      <c r="Z562" s="280" t="str">
        <f>작성용!Q559</f>
        <v>mk0710.kim@samsung.com;simba90.lee@samsung.com;my74.shin@samsung.com</v>
      </c>
      <c r="AA562" s="278" t="str">
        <f>작성용!AJ559</f>
        <v>-</v>
      </c>
      <c r="AB562" s="278">
        <f>작성용!AB559</f>
        <v>8</v>
      </c>
    </row>
    <row r="563" spans="1:28" s="12" customFormat="1" ht="16.5" customHeight="1" x14ac:dyDescent="0.3">
      <c r="A563" s="54">
        <f>작성용!AL560</f>
        <v>559</v>
      </c>
      <c r="B563" s="277" t="str">
        <f>작성용!AI560</f>
        <v>-</v>
      </c>
      <c r="C563" s="278" t="str">
        <f>작성용!AK560</f>
        <v>개별종목</v>
      </c>
      <c r="D563" s="279">
        <f>작성용!T560</f>
        <v>45530</v>
      </c>
      <c r="E563" s="280" t="str">
        <f>작성용!B560</f>
        <v>삼성생명(수익증권)</v>
      </c>
      <c r="F563" s="280" t="str">
        <f>작성용!C560</f>
        <v>재평가</v>
      </c>
      <c r="G563" s="280" t="str">
        <f>작성용!D560</f>
        <v>삼성기업금융전략일반사모투자신탁제1호</v>
      </c>
      <c r="H563" s="281" t="str">
        <f>작성용!E560</f>
        <v>KBP2022090009</v>
      </c>
      <c r="I563" s="280" t="str">
        <f>작성용!F560</f>
        <v>B02</v>
      </c>
      <c r="J563" s="280">
        <f>작성용!G560</f>
        <v>0</v>
      </c>
      <c r="K563" s="280" t="str">
        <f>작성용!H560</f>
        <v>-</v>
      </c>
      <c r="L563" s="280" t="str">
        <f>작성용!N560</f>
        <v xml:space="preserve">분기 </v>
      </c>
      <c r="M563" s="279" t="str">
        <f>작성용!U560</f>
        <v>2024.09.30</v>
      </c>
      <c r="N563" s="284">
        <f>작성용!V560</f>
        <v>45572</v>
      </c>
      <c r="O563" s="284">
        <f>작성용!W560</f>
        <v>45581</v>
      </c>
      <c r="P563" s="279" t="str">
        <f>작성용!X560</f>
        <v>-</v>
      </c>
      <c r="Q563" s="280" t="str">
        <f>작성용!AD560</f>
        <v>대체평가3사업본부</v>
      </c>
      <c r="R563" s="282">
        <f>작성용!AE560</f>
        <v>0</v>
      </c>
      <c r="S563" s="280" t="str">
        <f>작성용!AF560</f>
        <v>대체평가3사업본부</v>
      </c>
      <c r="T563" s="283" t="str">
        <f>작성용!AG560</f>
        <v>김기욱</v>
      </c>
      <c r="U563" s="283" t="str">
        <f>작성용!AH560</f>
        <v>김기욱</v>
      </c>
      <c r="V563" s="278">
        <f>작성용!AA560</f>
        <v>202409</v>
      </c>
      <c r="W563" s="280" t="str">
        <f>작성용!AC560</f>
        <v>[T]기타보험기관[1본부]</v>
      </c>
      <c r="X563" s="280" t="str">
        <f>작성용!O560</f>
        <v>김민규프로,이승엽프로,신민영프로</v>
      </c>
      <c r="Y563" s="280" t="str">
        <f>작성용!P560</f>
        <v>02-2074-2182</v>
      </c>
      <c r="Z563" s="280" t="str">
        <f>작성용!Q560</f>
        <v>mk0710.kim@samsung.com;simba90.lee@samsung.com;my74.shin@samsung.com</v>
      </c>
      <c r="AA563" s="278" t="str">
        <f>작성용!AJ560</f>
        <v>-</v>
      </c>
      <c r="AB563" s="278">
        <f>작성용!AB560</f>
        <v>8</v>
      </c>
    </row>
    <row r="564" spans="1:28" s="12" customFormat="1" ht="16.5" customHeight="1" x14ac:dyDescent="0.3">
      <c r="A564" s="54">
        <f>작성용!AL561</f>
        <v>560</v>
      </c>
      <c r="B564" s="277" t="str">
        <f>작성용!AI561</f>
        <v>-</v>
      </c>
      <c r="C564" s="278" t="str">
        <f>작성용!AK561</f>
        <v>개별종목</v>
      </c>
      <c r="D564" s="279">
        <f>작성용!T561</f>
        <v>45530</v>
      </c>
      <c r="E564" s="280" t="str">
        <f>작성용!B561</f>
        <v>삼성생명(수익증권)</v>
      </c>
      <c r="F564" s="280" t="str">
        <f>작성용!C561</f>
        <v>재평가</v>
      </c>
      <c r="G564" s="280" t="str">
        <f>작성용!D561</f>
        <v>삼성SRA글로벌대출일반사모부동산투자신탁제1호</v>
      </c>
      <c r="H564" s="281" t="str">
        <f>작성용!E561</f>
        <v>KBP2022090010</v>
      </c>
      <c r="I564" s="280" t="str">
        <f>작성용!F561</f>
        <v>B02</v>
      </c>
      <c r="J564" s="280">
        <f>작성용!G561</f>
        <v>0</v>
      </c>
      <c r="K564" s="280" t="str">
        <f>작성용!H561</f>
        <v>-</v>
      </c>
      <c r="L564" s="280" t="str">
        <f>작성용!N561</f>
        <v xml:space="preserve">분기 </v>
      </c>
      <c r="M564" s="279" t="str">
        <f>작성용!U561</f>
        <v>2024.09.30</v>
      </c>
      <c r="N564" s="284">
        <f>작성용!V561</f>
        <v>45572</v>
      </c>
      <c r="O564" s="284">
        <f>작성용!W561</f>
        <v>45581</v>
      </c>
      <c r="P564" s="279" t="str">
        <f>작성용!X561</f>
        <v>-</v>
      </c>
      <c r="Q564" s="280" t="str">
        <f>작성용!AD561</f>
        <v>대체평가3사업본부</v>
      </c>
      <c r="R564" s="282">
        <f>작성용!AE561</f>
        <v>0</v>
      </c>
      <c r="S564" s="280" t="str">
        <f>작성용!AF561</f>
        <v>대체평가3사업본부</v>
      </c>
      <c r="T564" s="283" t="str">
        <f>작성용!AG561</f>
        <v>김기욱</v>
      </c>
      <c r="U564" s="283" t="str">
        <f>작성용!AH561</f>
        <v>김기욱</v>
      </c>
      <c r="V564" s="278">
        <f>작성용!AA561</f>
        <v>202409</v>
      </c>
      <c r="W564" s="280" t="str">
        <f>작성용!AC561</f>
        <v>[T]기타보험기관[1본부]</v>
      </c>
      <c r="X564" s="280" t="str">
        <f>작성용!O561</f>
        <v>김민규프로,이승엽프로,신민영프로</v>
      </c>
      <c r="Y564" s="280" t="str">
        <f>작성용!P561</f>
        <v>02-2074-2182</v>
      </c>
      <c r="Z564" s="280" t="str">
        <f>작성용!Q561</f>
        <v>mk0710.kim@samsung.com;simba90.lee@samsung.com;my74.shin@samsung.com</v>
      </c>
      <c r="AA564" s="278" t="str">
        <f>작성용!AJ561</f>
        <v>-</v>
      </c>
      <c r="AB564" s="278">
        <f>작성용!AB561</f>
        <v>8</v>
      </c>
    </row>
    <row r="565" spans="1:28" s="12" customFormat="1" ht="16.5" customHeight="1" x14ac:dyDescent="0.3">
      <c r="A565" s="54">
        <f>작성용!AL562</f>
        <v>561</v>
      </c>
      <c r="B565" s="277" t="str">
        <f>작성용!AI562</f>
        <v>-</v>
      </c>
      <c r="C565" s="278" t="str">
        <f>작성용!AK562</f>
        <v>개별종목</v>
      </c>
      <c r="D565" s="279">
        <f>작성용!T562</f>
        <v>45530</v>
      </c>
      <c r="E565" s="280" t="str">
        <f>작성용!B562</f>
        <v>삼성생명(수익증권)</v>
      </c>
      <c r="F565" s="280" t="str">
        <f>작성용!C562</f>
        <v>재평가</v>
      </c>
      <c r="G565" s="280" t="str">
        <f>작성용!D562</f>
        <v>KB해외투자일반사모부동산투자신탁제20호(재간접형)(전문)</v>
      </c>
      <c r="H565" s="281" t="str">
        <f>작성용!E562</f>
        <v>KBP2022090011</v>
      </c>
      <c r="I565" s="280" t="str">
        <f>작성용!F562</f>
        <v>B02</v>
      </c>
      <c r="J565" s="280">
        <f>작성용!G562</f>
        <v>0</v>
      </c>
      <c r="K565" s="280" t="str">
        <f>작성용!H562</f>
        <v>-</v>
      </c>
      <c r="L565" s="280" t="str">
        <f>작성용!N562</f>
        <v xml:space="preserve">분기 </v>
      </c>
      <c r="M565" s="279" t="str">
        <f>작성용!U562</f>
        <v>2024.09.30</v>
      </c>
      <c r="N565" s="284">
        <f>작성용!V562</f>
        <v>45572</v>
      </c>
      <c r="O565" s="284">
        <f>작성용!W562</f>
        <v>45581</v>
      </c>
      <c r="P565" s="279" t="str">
        <f>작성용!X562</f>
        <v>-</v>
      </c>
      <c r="Q565" s="280" t="str">
        <f>작성용!AD562</f>
        <v>대체평가3사업본부</v>
      </c>
      <c r="R565" s="282">
        <f>작성용!AE562</f>
        <v>0</v>
      </c>
      <c r="S565" s="280" t="str">
        <f>작성용!AF562</f>
        <v>대체평가3사업본부</v>
      </c>
      <c r="T565" s="283" t="str">
        <f>작성용!AG562</f>
        <v>김기욱</v>
      </c>
      <c r="U565" s="283" t="str">
        <f>작성용!AH562</f>
        <v>김기욱</v>
      </c>
      <c r="V565" s="278">
        <f>작성용!AA562</f>
        <v>202409</v>
      </c>
      <c r="W565" s="280" t="str">
        <f>작성용!AC562</f>
        <v>[T]기타보험기관[1본부]</v>
      </c>
      <c r="X565" s="280" t="str">
        <f>작성용!O562</f>
        <v>김민규프로,이승엽프로,신민영프로</v>
      </c>
      <c r="Y565" s="280" t="str">
        <f>작성용!P562</f>
        <v>02-2074-2182</v>
      </c>
      <c r="Z565" s="280" t="str">
        <f>작성용!Q562</f>
        <v>mk0710.kim@samsung.com;simba90.lee@samsung.com;my74.shin@samsung.com</v>
      </c>
      <c r="AA565" s="278" t="str">
        <f>작성용!AJ562</f>
        <v>-</v>
      </c>
      <c r="AB565" s="278">
        <f>작성용!AB562</f>
        <v>8</v>
      </c>
    </row>
    <row r="566" spans="1:28" s="12" customFormat="1" ht="16.5" customHeight="1" x14ac:dyDescent="0.3">
      <c r="A566" s="54">
        <f>작성용!AL563</f>
        <v>562</v>
      </c>
      <c r="B566" s="277" t="str">
        <f>작성용!AI563</f>
        <v>-</v>
      </c>
      <c r="C566" s="278" t="str">
        <f>작성용!AK563</f>
        <v>개별종목</v>
      </c>
      <c r="D566" s="279">
        <f>작성용!T563</f>
        <v>45530</v>
      </c>
      <c r="E566" s="280" t="str">
        <f>작성용!B563</f>
        <v>삼성생명(수익증권)</v>
      </c>
      <c r="F566" s="280" t="str">
        <f>작성용!C563</f>
        <v>재평가</v>
      </c>
      <c r="G566" s="280" t="str">
        <f>작성용!D563</f>
        <v>KIAMCO치토세태양광사모특별자산투자신탁</v>
      </c>
      <c r="H566" s="281" t="str">
        <f>작성용!E563</f>
        <v>KBP2018120285</v>
      </c>
      <c r="I566" s="280" t="str">
        <f>작성용!F563</f>
        <v>B02</v>
      </c>
      <c r="J566" s="280">
        <f>작성용!G563</f>
        <v>0</v>
      </c>
      <c r="K566" s="280" t="str">
        <f>작성용!H563</f>
        <v>-</v>
      </c>
      <c r="L566" s="280" t="str">
        <f>작성용!N563</f>
        <v xml:space="preserve">분기 </v>
      </c>
      <c r="M566" s="279" t="str">
        <f>작성용!U563</f>
        <v>2024.09.30</v>
      </c>
      <c r="N566" s="284">
        <f>작성용!V563</f>
        <v>45572</v>
      </c>
      <c r="O566" s="284">
        <f>작성용!W563</f>
        <v>45581</v>
      </c>
      <c r="P566" s="279" t="str">
        <f>작성용!X563</f>
        <v>-</v>
      </c>
      <c r="Q566" s="280" t="str">
        <f>작성용!AD563</f>
        <v>대체평가3사업본부</v>
      </c>
      <c r="R566" s="282">
        <f>작성용!AE563</f>
        <v>0</v>
      </c>
      <c r="S566" s="280" t="str">
        <f>작성용!AF563</f>
        <v>대체평가3사업본부</v>
      </c>
      <c r="T566" s="283" t="str">
        <f>작성용!AG563</f>
        <v>김기욱</v>
      </c>
      <c r="U566" s="283" t="str">
        <f>작성용!AH563</f>
        <v>김기욱</v>
      </c>
      <c r="V566" s="278">
        <f>작성용!AA563</f>
        <v>202409</v>
      </c>
      <c r="W566" s="280" t="str">
        <f>작성용!AC563</f>
        <v>[T]기타보험기관[1본부]</v>
      </c>
      <c r="X566" s="280" t="str">
        <f>작성용!O563</f>
        <v>김민규프로,이승엽프로,신민영프로</v>
      </c>
      <c r="Y566" s="280" t="str">
        <f>작성용!P563</f>
        <v>02-2074-2182</v>
      </c>
      <c r="Z566" s="280" t="str">
        <f>작성용!Q563</f>
        <v>mk0710.kim@samsung.com;simba90.lee@samsung.com;my74.shin@samsung.com</v>
      </c>
      <c r="AA566" s="278" t="str">
        <f>작성용!AJ563</f>
        <v>-</v>
      </c>
      <c r="AB566" s="278">
        <f>작성용!AB563</f>
        <v>8</v>
      </c>
    </row>
    <row r="567" spans="1:28" s="12" customFormat="1" ht="16.5" customHeight="1" x14ac:dyDescent="0.3">
      <c r="A567" s="54">
        <f>작성용!AL564</f>
        <v>563</v>
      </c>
      <c r="B567" s="277" t="str">
        <f>작성용!AI564</f>
        <v>-</v>
      </c>
      <c r="C567" s="278" t="str">
        <f>작성용!AK564</f>
        <v>개별종목</v>
      </c>
      <c r="D567" s="279">
        <f>작성용!T564</f>
        <v>45530</v>
      </c>
      <c r="E567" s="280" t="str">
        <f>작성용!B564</f>
        <v>삼성생명(수익증권)</v>
      </c>
      <c r="F567" s="280" t="str">
        <f>작성용!C564</f>
        <v>재평가</v>
      </c>
      <c r="G567" s="280" t="str">
        <f>작성용!D564</f>
        <v>한화일본태양광전문투자형사모특별자산투자신탁1호</v>
      </c>
      <c r="H567" s="281" t="str">
        <f>작성용!E564</f>
        <v>KBP2018120327</v>
      </c>
      <c r="I567" s="280" t="str">
        <f>작성용!F564</f>
        <v>B02</v>
      </c>
      <c r="J567" s="280">
        <f>작성용!G564</f>
        <v>0</v>
      </c>
      <c r="K567" s="280" t="str">
        <f>작성용!H564</f>
        <v>-</v>
      </c>
      <c r="L567" s="280" t="str">
        <f>작성용!N564</f>
        <v xml:space="preserve">분기 </v>
      </c>
      <c r="M567" s="279" t="str">
        <f>작성용!U564</f>
        <v>2024.09.30</v>
      </c>
      <c r="N567" s="284">
        <f>작성용!V564</f>
        <v>45572</v>
      </c>
      <c r="O567" s="284">
        <f>작성용!W564</f>
        <v>45581</v>
      </c>
      <c r="P567" s="279" t="str">
        <f>작성용!X564</f>
        <v>-</v>
      </c>
      <c r="Q567" s="280" t="str">
        <f>작성용!AD564</f>
        <v>대체평가3사업본부</v>
      </c>
      <c r="R567" s="282">
        <f>작성용!AE564</f>
        <v>0</v>
      </c>
      <c r="S567" s="280" t="str">
        <f>작성용!AF564</f>
        <v>대체평가3사업본부</v>
      </c>
      <c r="T567" s="283" t="str">
        <f>작성용!AG564</f>
        <v>김기욱</v>
      </c>
      <c r="U567" s="283" t="str">
        <f>작성용!AH564</f>
        <v>김기욱</v>
      </c>
      <c r="V567" s="278">
        <f>작성용!AA564</f>
        <v>202409</v>
      </c>
      <c r="W567" s="280" t="str">
        <f>작성용!AC564</f>
        <v>[T]기타보험기관[1본부]</v>
      </c>
      <c r="X567" s="280" t="str">
        <f>작성용!O564</f>
        <v>김민규프로,이승엽프로,신민영프로</v>
      </c>
      <c r="Y567" s="280" t="str">
        <f>작성용!P564</f>
        <v>02-2074-2182</v>
      </c>
      <c r="Z567" s="280" t="str">
        <f>작성용!Q564</f>
        <v>mk0710.kim@samsung.com;simba90.lee@samsung.com;my74.shin@samsung.com</v>
      </c>
      <c r="AA567" s="278" t="str">
        <f>작성용!AJ564</f>
        <v>-</v>
      </c>
      <c r="AB567" s="278">
        <f>작성용!AB564</f>
        <v>8</v>
      </c>
    </row>
    <row r="568" spans="1:28" s="12" customFormat="1" ht="16.5" customHeight="1" x14ac:dyDescent="0.3">
      <c r="A568" s="54">
        <f>작성용!AL565</f>
        <v>564</v>
      </c>
      <c r="B568" s="277" t="str">
        <f>작성용!AI565</f>
        <v>-</v>
      </c>
      <c r="C568" s="278" t="str">
        <f>작성용!AK565</f>
        <v>개별종목</v>
      </c>
      <c r="D568" s="279">
        <f>작성용!T565</f>
        <v>45530</v>
      </c>
      <c r="E568" s="280" t="str">
        <f>작성용!B565</f>
        <v>삼성생명(수익증권)</v>
      </c>
      <c r="F568" s="280" t="str">
        <f>작성용!C565</f>
        <v>재평가</v>
      </c>
      <c r="G568" s="280" t="str">
        <f>작성용!D565</f>
        <v>삼성Aircraft전문투자형사모투자신탁제3호</v>
      </c>
      <c r="H568" s="281" t="str">
        <f>작성용!E565</f>
        <v>KBP2018120291</v>
      </c>
      <c r="I568" s="280" t="str">
        <f>작성용!F565</f>
        <v>B02</v>
      </c>
      <c r="J568" s="280">
        <f>작성용!G565</f>
        <v>0</v>
      </c>
      <c r="K568" s="280" t="str">
        <f>작성용!H565</f>
        <v>-</v>
      </c>
      <c r="L568" s="280" t="str">
        <f>작성용!N565</f>
        <v xml:space="preserve">분기 </v>
      </c>
      <c r="M568" s="279" t="str">
        <f>작성용!U565</f>
        <v>2024.09.30</v>
      </c>
      <c r="N568" s="284">
        <f>작성용!V565</f>
        <v>45572</v>
      </c>
      <c r="O568" s="284">
        <f>작성용!W565</f>
        <v>45581</v>
      </c>
      <c r="P568" s="279" t="str">
        <f>작성용!X565</f>
        <v>-</v>
      </c>
      <c r="Q568" s="280" t="str">
        <f>작성용!AD565</f>
        <v>대체평가3사업본부</v>
      </c>
      <c r="R568" s="282">
        <f>작성용!AE565</f>
        <v>0</v>
      </c>
      <c r="S568" s="280" t="str">
        <f>작성용!AF565</f>
        <v>대체평가3사업본부</v>
      </c>
      <c r="T568" s="283" t="str">
        <f>작성용!AG565</f>
        <v>김기욱</v>
      </c>
      <c r="U568" s="283" t="str">
        <f>작성용!AH565</f>
        <v>김기욱</v>
      </c>
      <c r="V568" s="278">
        <f>작성용!AA565</f>
        <v>202409</v>
      </c>
      <c r="W568" s="280" t="str">
        <f>작성용!AC565</f>
        <v>[T]기타보험기관[1본부]</v>
      </c>
      <c r="X568" s="280" t="str">
        <f>작성용!O565</f>
        <v>김민규프로,이승엽프로,신민영프로</v>
      </c>
      <c r="Y568" s="280" t="str">
        <f>작성용!P565</f>
        <v>02-2074-2182</v>
      </c>
      <c r="Z568" s="280" t="str">
        <f>작성용!Q565</f>
        <v>mk0710.kim@samsung.com;simba90.lee@samsung.com;my74.shin@samsung.com</v>
      </c>
      <c r="AA568" s="278" t="str">
        <f>작성용!AJ565</f>
        <v>-</v>
      </c>
      <c r="AB568" s="278">
        <f>작성용!AB565</f>
        <v>8</v>
      </c>
    </row>
    <row r="569" spans="1:28" s="12" customFormat="1" ht="16.5" customHeight="1" x14ac:dyDescent="0.3">
      <c r="A569" s="54">
        <f>작성용!AL566</f>
        <v>565</v>
      </c>
      <c r="B569" s="277" t="str">
        <f>작성용!AI566</f>
        <v>-</v>
      </c>
      <c r="C569" s="278" t="str">
        <f>작성용!AK566</f>
        <v>개별종목</v>
      </c>
      <c r="D569" s="279">
        <f>작성용!T566</f>
        <v>45530</v>
      </c>
      <c r="E569" s="280" t="str">
        <f>작성용!B566</f>
        <v>삼성생명(수익증권)</v>
      </c>
      <c r="F569" s="280" t="str">
        <f>작성용!C566</f>
        <v>재평가</v>
      </c>
      <c r="G569" s="280" t="str">
        <f>작성용!D566</f>
        <v>삼성UK바이오매스발전전문투자형사모투자신탁제1호</v>
      </c>
      <c r="H569" s="281" t="str">
        <f>작성용!E566</f>
        <v>KBP2018120301</v>
      </c>
      <c r="I569" s="280" t="str">
        <f>작성용!F566</f>
        <v>B02</v>
      </c>
      <c r="J569" s="280">
        <f>작성용!G566</f>
        <v>0</v>
      </c>
      <c r="K569" s="280" t="str">
        <f>작성용!H566</f>
        <v>-</v>
      </c>
      <c r="L569" s="280" t="str">
        <f>작성용!N566</f>
        <v xml:space="preserve">분기 </v>
      </c>
      <c r="M569" s="279" t="str">
        <f>작성용!U566</f>
        <v>2024.09.30</v>
      </c>
      <c r="N569" s="284">
        <f>작성용!V566</f>
        <v>45572</v>
      </c>
      <c r="O569" s="284">
        <f>작성용!W566</f>
        <v>45581</v>
      </c>
      <c r="P569" s="279" t="str">
        <f>작성용!X566</f>
        <v>-</v>
      </c>
      <c r="Q569" s="280" t="str">
        <f>작성용!AD566</f>
        <v>대체평가3사업본부</v>
      </c>
      <c r="R569" s="282">
        <f>작성용!AE566</f>
        <v>0</v>
      </c>
      <c r="S569" s="280" t="str">
        <f>작성용!AF566</f>
        <v>대체평가3사업본부</v>
      </c>
      <c r="T569" s="283" t="str">
        <f>작성용!AG566</f>
        <v>김기욱</v>
      </c>
      <c r="U569" s="283" t="str">
        <f>작성용!AH566</f>
        <v>김기욱</v>
      </c>
      <c r="V569" s="278">
        <f>작성용!AA566</f>
        <v>202409</v>
      </c>
      <c r="W569" s="280" t="str">
        <f>작성용!AC566</f>
        <v>[T]기타보험기관[1본부]</v>
      </c>
      <c r="X569" s="280" t="str">
        <f>작성용!O566</f>
        <v>김민규프로,이승엽프로,신민영프로</v>
      </c>
      <c r="Y569" s="280" t="str">
        <f>작성용!P566</f>
        <v>02-2074-2182</v>
      </c>
      <c r="Z569" s="280" t="str">
        <f>작성용!Q566</f>
        <v>mk0710.kim@samsung.com;simba90.lee@samsung.com;my74.shin@samsung.com</v>
      </c>
      <c r="AA569" s="278" t="str">
        <f>작성용!AJ566</f>
        <v>-</v>
      </c>
      <c r="AB569" s="278">
        <f>작성용!AB566</f>
        <v>8</v>
      </c>
    </row>
    <row r="570" spans="1:28" s="12" customFormat="1" ht="16.5" customHeight="1" x14ac:dyDescent="0.3">
      <c r="A570" s="54">
        <f>작성용!AL567</f>
        <v>566</v>
      </c>
      <c r="B570" s="277" t="str">
        <f>작성용!AI567</f>
        <v>-</v>
      </c>
      <c r="C570" s="278" t="str">
        <f>작성용!AK567</f>
        <v>개별종목</v>
      </c>
      <c r="D570" s="279">
        <f>작성용!T567</f>
        <v>45530</v>
      </c>
      <c r="E570" s="280" t="str">
        <f>작성용!B567</f>
        <v>삼성생명(수익증권)</v>
      </c>
      <c r="F570" s="280" t="str">
        <f>작성용!C567</f>
        <v>재평가</v>
      </c>
      <c r="G570" s="280" t="str">
        <f>작성용!D567</f>
        <v>KIAMCO새서울철도사모특별자산투자신탁</v>
      </c>
      <c r="H570" s="281" t="str">
        <f>작성용!E567</f>
        <v>KBP2016120253</v>
      </c>
      <c r="I570" s="280" t="str">
        <f>작성용!F567</f>
        <v>B02</v>
      </c>
      <c r="J570" s="280">
        <f>작성용!G567</f>
        <v>0</v>
      </c>
      <c r="K570" s="280" t="str">
        <f>작성용!H567</f>
        <v>-</v>
      </c>
      <c r="L570" s="280" t="str">
        <f>작성용!N567</f>
        <v xml:space="preserve">분기 </v>
      </c>
      <c r="M570" s="279" t="str">
        <f>작성용!U567</f>
        <v>2024.09.30</v>
      </c>
      <c r="N570" s="284">
        <f>작성용!V567</f>
        <v>45572</v>
      </c>
      <c r="O570" s="284">
        <f>작성용!W567</f>
        <v>45581</v>
      </c>
      <c r="P570" s="279" t="str">
        <f>작성용!X567</f>
        <v>-</v>
      </c>
      <c r="Q570" s="280" t="str">
        <f>작성용!AD567</f>
        <v>대체평가3사업본부</v>
      </c>
      <c r="R570" s="282">
        <f>작성용!AE567</f>
        <v>0</v>
      </c>
      <c r="S570" s="280" t="str">
        <f>작성용!AF567</f>
        <v>대체평가3사업본부</v>
      </c>
      <c r="T570" s="283" t="str">
        <f>작성용!AG567</f>
        <v>김기욱</v>
      </c>
      <c r="U570" s="283" t="str">
        <f>작성용!AH567</f>
        <v>김기욱</v>
      </c>
      <c r="V570" s="278">
        <f>작성용!AA567</f>
        <v>202409</v>
      </c>
      <c r="W570" s="280" t="str">
        <f>작성용!AC567</f>
        <v>[T]기타보험기관[1본부]</v>
      </c>
      <c r="X570" s="280" t="str">
        <f>작성용!O567</f>
        <v>김민규프로,이승엽프로,신민영프로</v>
      </c>
      <c r="Y570" s="280" t="str">
        <f>작성용!P567</f>
        <v>02-2074-2182</v>
      </c>
      <c r="Z570" s="280" t="str">
        <f>작성용!Q567</f>
        <v>mk0710.kim@samsung.com;simba90.lee@samsung.com;my74.shin@samsung.com</v>
      </c>
      <c r="AA570" s="278" t="str">
        <f>작성용!AJ567</f>
        <v>-</v>
      </c>
      <c r="AB570" s="278">
        <f>작성용!AB567</f>
        <v>8</v>
      </c>
    </row>
    <row r="571" spans="1:28" s="12" customFormat="1" ht="16.5" customHeight="1" x14ac:dyDescent="0.3">
      <c r="A571" s="54">
        <f>작성용!AL568</f>
        <v>567</v>
      </c>
      <c r="B571" s="277" t="str">
        <f>작성용!AI568</f>
        <v>-</v>
      </c>
      <c r="C571" s="278" t="str">
        <f>작성용!AK568</f>
        <v>개별종목</v>
      </c>
      <c r="D571" s="279">
        <f>작성용!T568</f>
        <v>45530</v>
      </c>
      <c r="E571" s="280" t="str">
        <f>작성용!B568</f>
        <v>삼성생명(수익증권)</v>
      </c>
      <c r="F571" s="280" t="str">
        <f>작성용!C568</f>
        <v>재평가</v>
      </c>
      <c r="G571" s="280" t="str">
        <f>작성용!D568</f>
        <v>신한전문투자형일본태양광시니어론사모특별자산투자신탁제1호</v>
      </c>
      <c r="H571" s="281" t="str">
        <f>작성용!E568</f>
        <v>KBP2018120309</v>
      </c>
      <c r="I571" s="280" t="str">
        <f>작성용!F568</f>
        <v>B02</v>
      </c>
      <c r="J571" s="280">
        <f>작성용!G568</f>
        <v>0</v>
      </c>
      <c r="K571" s="280" t="str">
        <f>작성용!H568</f>
        <v>-</v>
      </c>
      <c r="L571" s="280" t="str">
        <f>작성용!N568</f>
        <v xml:space="preserve">분기 </v>
      </c>
      <c r="M571" s="279" t="str">
        <f>작성용!U568</f>
        <v>2024.09.30</v>
      </c>
      <c r="N571" s="284">
        <f>작성용!V568</f>
        <v>45572</v>
      </c>
      <c r="O571" s="284">
        <f>작성용!W568</f>
        <v>45581</v>
      </c>
      <c r="P571" s="279" t="str">
        <f>작성용!X568</f>
        <v>-</v>
      </c>
      <c r="Q571" s="280" t="str">
        <f>작성용!AD568</f>
        <v>대체평가3사업본부</v>
      </c>
      <c r="R571" s="282">
        <f>작성용!AE568</f>
        <v>0</v>
      </c>
      <c r="S571" s="280" t="str">
        <f>작성용!AF568</f>
        <v>대체평가3사업본부</v>
      </c>
      <c r="T571" s="283" t="str">
        <f>작성용!AG568</f>
        <v>김기욱</v>
      </c>
      <c r="U571" s="283" t="str">
        <f>작성용!AH568</f>
        <v>김기욱</v>
      </c>
      <c r="V571" s="278">
        <f>작성용!AA568</f>
        <v>202409</v>
      </c>
      <c r="W571" s="280" t="str">
        <f>작성용!AC568</f>
        <v>[T]기타보험기관[1본부]</v>
      </c>
      <c r="X571" s="280" t="str">
        <f>작성용!O568</f>
        <v>김민규프로,이승엽프로,신민영프로</v>
      </c>
      <c r="Y571" s="280" t="str">
        <f>작성용!P568</f>
        <v>02-2074-2182</v>
      </c>
      <c r="Z571" s="280" t="str">
        <f>작성용!Q568</f>
        <v>mk0710.kim@samsung.com;simba90.lee@samsung.com;my74.shin@samsung.com</v>
      </c>
      <c r="AA571" s="278" t="str">
        <f>작성용!AJ568</f>
        <v>-</v>
      </c>
      <c r="AB571" s="278">
        <f>작성용!AB568</f>
        <v>8</v>
      </c>
    </row>
    <row r="572" spans="1:28" s="12" customFormat="1" ht="16.5" customHeight="1" x14ac:dyDescent="0.3">
      <c r="A572" s="54">
        <f>작성용!AL569</f>
        <v>568</v>
      </c>
      <c r="B572" s="277" t="str">
        <f>작성용!AI569</f>
        <v>-</v>
      </c>
      <c r="C572" s="278" t="str">
        <f>작성용!AK569</f>
        <v>개별종목</v>
      </c>
      <c r="D572" s="279">
        <f>작성용!T569</f>
        <v>45530</v>
      </c>
      <c r="E572" s="280" t="str">
        <f>작성용!B569</f>
        <v>삼성생명(수익증권)</v>
      </c>
      <c r="F572" s="280" t="str">
        <f>작성용!C569</f>
        <v>재평가</v>
      </c>
      <c r="G572" s="280" t="str">
        <f>작성용!D569</f>
        <v>신한대구그린파워열병합발전전문투자형사모특별자산투자신탁</v>
      </c>
      <c r="H572" s="281" t="str">
        <f>작성용!E569</f>
        <v>KBP2016120177</v>
      </c>
      <c r="I572" s="280" t="str">
        <f>작성용!F569</f>
        <v>B02</v>
      </c>
      <c r="J572" s="280">
        <f>작성용!G569</f>
        <v>99</v>
      </c>
      <c r="K572" s="280" t="str">
        <f>작성용!H569</f>
        <v>-</v>
      </c>
      <c r="L572" s="280" t="str">
        <f>작성용!N569</f>
        <v xml:space="preserve">분기 </v>
      </c>
      <c r="M572" s="279" t="str">
        <f>작성용!U569</f>
        <v>2024.09.30</v>
      </c>
      <c r="N572" s="284">
        <f>작성용!V569</f>
        <v>45572</v>
      </c>
      <c r="O572" s="284">
        <f>작성용!W569</f>
        <v>45581</v>
      </c>
      <c r="P572" s="279" t="str">
        <f>작성용!X569</f>
        <v>-</v>
      </c>
      <c r="Q572" s="280" t="str">
        <f>작성용!AD569</f>
        <v>대체평가3사업본부</v>
      </c>
      <c r="R572" s="282">
        <f>작성용!AE569</f>
        <v>0</v>
      </c>
      <c r="S572" s="280" t="str">
        <f>작성용!AF569</f>
        <v>대체평가3사업본부</v>
      </c>
      <c r="T572" s="283" t="str">
        <f>작성용!AG569</f>
        <v>김기욱</v>
      </c>
      <c r="U572" s="283" t="str">
        <f>작성용!AH569</f>
        <v>김기욱</v>
      </c>
      <c r="V572" s="278">
        <f>작성용!AA569</f>
        <v>202409</v>
      </c>
      <c r="W572" s="280" t="str">
        <f>작성용!AC569</f>
        <v>[T]기타보험기관[1본부]</v>
      </c>
      <c r="X572" s="280" t="str">
        <f>작성용!O569</f>
        <v>김민규프로,이승엽프로,신민영프로</v>
      </c>
      <c r="Y572" s="280" t="str">
        <f>작성용!P569</f>
        <v>02-2074-2182</v>
      </c>
      <c r="Z572" s="280" t="str">
        <f>작성용!Q569</f>
        <v>mk0710.kim@samsung.com;simba90.lee@samsung.com;my74.shin@samsung.com</v>
      </c>
      <c r="AA572" s="278" t="str">
        <f>작성용!AJ569</f>
        <v>-</v>
      </c>
      <c r="AB572" s="278">
        <f>작성용!AB569</f>
        <v>8</v>
      </c>
    </row>
    <row r="573" spans="1:28" s="12" customFormat="1" ht="16.5" customHeight="1" x14ac:dyDescent="0.3">
      <c r="A573" s="54">
        <f>작성용!AL570</f>
        <v>569</v>
      </c>
      <c r="B573" s="277" t="str">
        <f>작성용!AI570</f>
        <v>-</v>
      </c>
      <c r="C573" s="278" t="str">
        <f>작성용!AK570</f>
        <v>개별종목</v>
      </c>
      <c r="D573" s="279">
        <f>작성용!T570</f>
        <v>45530</v>
      </c>
      <c r="E573" s="280" t="str">
        <f>작성용!B570</f>
        <v>삼성생명(수익증권)</v>
      </c>
      <c r="F573" s="280" t="str">
        <f>작성용!C570</f>
        <v>재평가</v>
      </c>
      <c r="G573" s="280" t="str">
        <f>작성용!D570</f>
        <v>삼성가지안텝전문투자형사모투자신탁제1호</v>
      </c>
      <c r="H573" s="281" t="str">
        <f>작성용!E570</f>
        <v>KBP2018120303</v>
      </c>
      <c r="I573" s="280" t="str">
        <f>작성용!F570</f>
        <v>B02</v>
      </c>
      <c r="J573" s="280">
        <f>작성용!G570</f>
        <v>0</v>
      </c>
      <c r="K573" s="280" t="str">
        <f>작성용!H570</f>
        <v>-</v>
      </c>
      <c r="L573" s="280" t="str">
        <f>작성용!N570</f>
        <v xml:space="preserve">분기 </v>
      </c>
      <c r="M573" s="279" t="str">
        <f>작성용!U570</f>
        <v>2024.09.30</v>
      </c>
      <c r="N573" s="284">
        <f>작성용!V570</f>
        <v>45572</v>
      </c>
      <c r="O573" s="284">
        <f>작성용!W570</f>
        <v>45581</v>
      </c>
      <c r="P573" s="279" t="str">
        <f>작성용!X570</f>
        <v>-</v>
      </c>
      <c r="Q573" s="280" t="str">
        <f>작성용!AD570</f>
        <v>대체평가3사업본부</v>
      </c>
      <c r="R573" s="282">
        <f>작성용!AE570</f>
        <v>0</v>
      </c>
      <c r="S573" s="280" t="str">
        <f>작성용!AF570</f>
        <v>대체평가3사업본부</v>
      </c>
      <c r="T573" s="283" t="str">
        <f>작성용!AG570</f>
        <v>김기욱</v>
      </c>
      <c r="U573" s="283" t="str">
        <f>작성용!AH570</f>
        <v>김기욱</v>
      </c>
      <c r="V573" s="278">
        <f>작성용!AA570</f>
        <v>202409</v>
      </c>
      <c r="W573" s="280" t="str">
        <f>작성용!AC570</f>
        <v>[T]기타보험기관[1본부]</v>
      </c>
      <c r="X573" s="280" t="str">
        <f>작성용!O570</f>
        <v>김민규프로,이승엽프로,신민영프로</v>
      </c>
      <c r="Y573" s="280" t="str">
        <f>작성용!P570</f>
        <v>02-2074-2182</v>
      </c>
      <c r="Z573" s="280" t="str">
        <f>작성용!Q570</f>
        <v>mk0710.kim@samsung.com;simba90.lee@samsung.com;my74.shin@samsung.com</v>
      </c>
      <c r="AA573" s="278" t="str">
        <f>작성용!AJ570</f>
        <v>-</v>
      </c>
      <c r="AB573" s="278">
        <f>작성용!AB570</f>
        <v>8</v>
      </c>
    </row>
    <row r="574" spans="1:28" s="12" customFormat="1" ht="16.5" customHeight="1" x14ac:dyDescent="0.3">
      <c r="A574" s="54">
        <f>작성용!AL571</f>
        <v>570</v>
      </c>
      <c r="B574" s="277" t="str">
        <f>작성용!AI571</f>
        <v>-</v>
      </c>
      <c r="C574" s="278" t="str">
        <f>작성용!AK571</f>
        <v>개별종목</v>
      </c>
      <c r="D574" s="279">
        <f>작성용!T571</f>
        <v>45530</v>
      </c>
      <c r="E574" s="280" t="str">
        <f>작성용!B571</f>
        <v>삼성생명(수익증권)</v>
      </c>
      <c r="F574" s="280" t="str">
        <f>작성용!C571</f>
        <v>재평가</v>
      </c>
      <c r="G574" s="280" t="str">
        <f>작성용!D571</f>
        <v>KIAMCO비티엘프로젝트사모특별자산투자신탁제8호</v>
      </c>
      <c r="H574" s="281" t="str">
        <f>작성용!E571</f>
        <v>KBP2018120283</v>
      </c>
      <c r="I574" s="280" t="str">
        <f>작성용!F571</f>
        <v>B02</v>
      </c>
      <c r="J574" s="280">
        <f>작성용!G571</f>
        <v>99</v>
      </c>
      <c r="K574" s="280" t="str">
        <f>작성용!H571</f>
        <v>-</v>
      </c>
      <c r="L574" s="280" t="str">
        <f>작성용!N571</f>
        <v xml:space="preserve">분기 </v>
      </c>
      <c r="M574" s="279" t="str">
        <f>작성용!U571</f>
        <v>2024.09.30</v>
      </c>
      <c r="N574" s="284">
        <f>작성용!V571</f>
        <v>45572</v>
      </c>
      <c r="O574" s="284">
        <f>작성용!W571</f>
        <v>45581</v>
      </c>
      <c r="P574" s="279" t="str">
        <f>작성용!X571</f>
        <v>-</v>
      </c>
      <c r="Q574" s="280" t="str">
        <f>작성용!AD571</f>
        <v>대체평가3사업본부</v>
      </c>
      <c r="R574" s="282">
        <f>작성용!AE571</f>
        <v>0</v>
      </c>
      <c r="S574" s="280" t="str">
        <f>작성용!AF571</f>
        <v>대체평가3사업본부</v>
      </c>
      <c r="T574" s="283" t="str">
        <f>작성용!AG571</f>
        <v>김기욱</v>
      </c>
      <c r="U574" s="283" t="str">
        <f>작성용!AH571</f>
        <v>김기욱</v>
      </c>
      <c r="V574" s="278">
        <f>작성용!AA571</f>
        <v>202409</v>
      </c>
      <c r="W574" s="280" t="str">
        <f>작성용!AC571</f>
        <v>[T]기타보험기관[1본부]</v>
      </c>
      <c r="X574" s="280" t="str">
        <f>작성용!O571</f>
        <v>김민규프로,이승엽프로,신민영프로</v>
      </c>
      <c r="Y574" s="280" t="str">
        <f>작성용!P571</f>
        <v>02-2074-2182</v>
      </c>
      <c r="Z574" s="280" t="str">
        <f>작성용!Q571</f>
        <v>mk0710.kim@samsung.com;simba90.lee@samsung.com;my74.shin@samsung.com</v>
      </c>
      <c r="AA574" s="278" t="str">
        <f>작성용!AJ571</f>
        <v>-</v>
      </c>
      <c r="AB574" s="278">
        <f>작성용!AB571</f>
        <v>8</v>
      </c>
    </row>
    <row r="575" spans="1:28" s="12" customFormat="1" ht="16.5" customHeight="1" x14ac:dyDescent="0.3">
      <c r="A575" s="54">
        <f>작성용!AL572</f>
        <v>571</v>
      </c>
      <c r="B575" s="277" t="str">
        <f>작성용!AI572</f>
        <v>-</v>
      </c>
      <c r="C575" s="278" t="str">
        <f>작성용!AK572</f>
        <v>개별종목</v>
      </c>
      <c r="D575" s="279">
        <f>작성용!T572</f>
        <v>45530</v>
      </c>
      <c r="E575" s="280" t="str">
        <f>작성용!B572</f>
        <v>삼성생명(수익증권)</v>
      </c>
      <c r="F575" s="280" t="str">
        <f>작성용!C572</f>
        <v>재평가</v>
      </c>
      <c r="G575" s="280" t="str">
        <f>작성용!D572</f>
        <v>삼성UK가스인프라전문투자형사모투자신탁제1호</v>
      </c>
      <c r="H575" s="281" t="str">
        <f>작성용!E572</f>
        <v>KBP2018120300</v>
      </c>
      <c r="I575" s="280" t="str">
        <f>작성용!F572</f>
        <v>B02</v>
      </c>
      <c r="J575" s="280">
        <f>작성용!G572</f>
        <v>0</v>
      </c>
      <c r="K575" s="280" t="str">
        <f>작성용!H572</f>
        <v>-</v>
      </c>
      <c r="L575" s="280" t="str">
        <f>작성용!N572</f>
        <v xml:space="preserve">분기 </v>
      </c>
      <c r="M575" s="279" t="str">
        <f>작성용!U572</f>
        <v>2024.09.30</v>
      </c>
      <c r="N575" s="284">
        <f>작성용!V572</f>
        <v>45572</v>
      </c>
      <c r="O575" s="284">
        <f>작성용!W572</f>
        <v>45581</v>
      </c>
      <c r="P575" s="279" t="str">
        <f>작성용!X572</f>
        <v>-</v>
      </c>
      <c r="Q575" s="280" t="str">
        <f>작성용!AD572</f>
        <v>대체평가3사업본부</v>
      </c>
      <c r="R575" s="282">
        <f>작성용!AE572</f>
        <v>0</v>
      </c>
      <c r="S575" s="280" t="str">
        <f>작성용!AF572</f>
        <v>대체평가3사업본부</v>
      </c>
      <c r="T575" s="283" t="str">
        <f>작성용!AG572</f>
        <v>김기욱</v>
      </c>
      <c r="U575" s="283" t="str">
        <f>작성용!AH572</f>
        <v>김기욱</v>
      </c>
      <c r="V575" s="278">
        <f>작성용!AA572</f>
        <v>202409</v>
      </c>
      <c r="W575" s="280" t="str">
        <f>작성용!AC572</f>
        <v>[T]기타보험기관[1본부]</v>
      </c>
      <c r="X575" s="280" t="str">
        <f>작성용!O572</f>
        <v>김민규프로,이승엽프로,신민영프로</v>
      </c>
      <c r="Y575" s="280" t="str">
        <f>작성용!P572</f>
        <v>02-2074-2182</v>
      </c>
      <c r="Z575" s="280" t="str">
        <f>작성용!Q572</f>
        <v>mk0710.kim@samsung.com;simba90.lee@samsung.com;my74.shin@samsung.com</v>
      </c>
      <c r="AA575" s="278" t="str">
        <f>작성용!AJ572</f>
        <v>-</v>
      </c>
      <c r="AB575" s="278">
        <f>작성용!AB572</f>
        <v>8</v>
      </c>
    </row>
    <row r="576" spans="1:28" s="12" customFormat="1" ht="16.5" customHeight="1" x14ac:dyDescent="0.3">
      <c r="A576" s="54">
        <f>작성용!AL573</f>
        <v>572</v>
      </c>
      <c r="B576" s="277" t="str">
        <f>작성용!AI573</f>
        <v>-</v>
      </c>
      <c r="C576" s="278" t="str">
        <f>작성용!AK573</f>
        <v>개별종목</v>
      </c>
      <c r="D576" s="279">
        <f>작성용!T573</f>
        <v>45530</v>
      </c>
      <c r="E576" s="280" t="str">
        <f>작성용!B573</f>
        <v>삼성생명(수익증권)</v>
      </c>
      <c r="F576" s="280" t="str">
        <f>작성용!C573</f>
        <v>재평가</v>
      </c>
      <c r="G576" s="280" t="str">
        <f>작성용!D573</f>
        <v>삼성IFM글로벌인프라선순위전문투자형사모투자신탁제1호</v>
      </c>
      <c r="H576" s="281" t="str">
        <f>작성용!E573</f>
        <v>KBP2017090026</v>
      </c>
      <c r="I576" s="280" t="str">
        <f>작성용!F573</f>
        <v>B02</v>
      </c>
      <c r="J576" s="280">
        <f>작성용!G573</f>
        <v>0</v>
      </c>
      <c r="K576" s="280" t="str">
        <f>작성용!H573</f>
        <v>-</v>
      </c>
      <c r="L576" s="280" t="str">
        <f>작성용!N573</f>
        <v xml:space="preserve">분기 </v>
      </c>
      <c r="M576" s="279" t="str">
        <f>작성용!U573</f>
        <v>2024.09.30</v>
      </c>
      <c r="N576" s="284">
        <f>작성용!V573</f>
        <v>45572</v>
      </c>
      <c r="O576" s="284">
        <f>작성용!W573</f>
        <v>45581</v>
      </c>
      <c r="P576" s="279" t="str">
        <f>작성용!X573</f>
        <v>-</v>
      </c>
      <c r="Q576" s="280" t="str">
        <f>작성용!AD573</f>
        <v>대체평가3사업본부</v>
      </c>
      <c r="R576" s="282">
        <f>작성용!AE573</f>
        <v>0</v>
      </c>
      <c r="S576" s="280" t="str">
        <f>작성용!AF573</f>
        <v>대체평가3사업본부</v>
      </c>
      <c r="T576" s="283" t="str">
        <f>작성용!AG573</f>
        <v>김기욱</v>
      </c>
      <c r="U576" s="283" t="str">
        <f>작성용!AH573</f>
        <v>김기욱</v>
      </c>
      <c r="V576" s="278">
        <f>작성용!AA573</f>
        <v>202409</v>
      </c>
      <c r="W576" s="280" t="str">
        <f>작성용!AC573</f>
        <v>[T]기타보험기관[1본부]</v>
      </c>
      <c r="X576" s="280" t="str">
        <f>작성용!O573</f>
        <v>김민규프로,이승엽프로,신민영프로</v>
      </c>
      <c r="Y576" s="280" t="str">
        <f>작성용!P573</f>
        <v>02-2074-2182</v>
      </c>
      <c r="Z576" s="280" t="str">
        <f>작성용!Q573</f>
        <v>mk0710.kim@samsung.com;simba90.lee@samsung.com;my74.shin@samsung.com</v>
      </c>
      <c r="AA576" s="278" t="str">
        <f>작성용!AJ573</f>
        <v>-</v>
      </c>
      <c r="AB576" s="278">
        <f>작성용!AB573</f>
        <v>8</v>
      </c>
    </row>
    <row r="577" spans="1:28" s="12" customFormat="1" ht="16.5" customHeight="1" x14ac:dyDescent="0.3">
      <c r="A577" s="54">
        <f>작성용!AL574</f>
        <v>573</v>
      </c>
      <c r="B577" s="277" t="str">
        <f>작성용!AI574</f>
        <v>-</v>
      </c>
      <c r="C577" s="278" t="str">
        <f>작성용!AK574</f>
        <v>개별종목</v>
      </c>
      <c r="D577" s="279">
        <f>작성용!T574</f>
        <v>45530</v>
      </c>
      <c r="E577" s="280" t="str">
        <f>작성용!B574</f>
        <v>삼성생명(수익증권)</v>
      </c>
      <c r="F577" s="280" t="str">
        <f>작성용!C574</f>
        <v>재평가</v>
      </c>
      <c r="G577" s="280" t="str">
        <f>작성용!D574</f>
        <v>KIAMCO터키가지안텝재간접사모특별자산투자신탁</v>
      </c>
      <c r="H577" s="281" t="str">
        <f>작성용!E574</f>
        <v>KBP2018120286</v>
      </c>
      <c r="I577" s="280" t="str">
        <f>작성용!F574</f>
        <v>B02</v>
      </c>
      <c r="J577" s="280">
        <f>작성용!G574</f>
        <v>0</v>
      </c>
      <c r="K577" s="280" t="str">
        <f>작성용!H574</f>
        <v>-</v>
      </c>
      <c r="L577" s="280" t="str">
        <f>작성용!N574</f>
        <v xml:space="preserve">분기 </v>
      </c>
      <c r="M577" s="279" t="str">
        <f>작성용!U574</f>
        <v>2024.09.30</v>
      </c>
      <c r="N577" s="284">
        <f>작성용!V574</f>
        <v>45572</v>
      </c>
      <c r="O577" s="284">
        <f>작성용!W574</f>
        <v>45581</v>
      </c>
      <c r="P577" s="279" t="str">
        <f>작성용!X574</f>
        <v>-</v>
      </c>
      <c r="Q577" s="280" t="str">
        <f>작성용!AD574</f>
        <v>대체평가3사업본부</v>
      </c>
      <c r="R577" s="282">
        <f>작성용!AE574</f>
        <v>0</v>
      </c>
      <c r="S577" s="280" t="str">
        <f>작성용!AF574</f>
        <v>대체평가3사업본부</v>
      </c>
      <c r="T577" s="283" t="str">
        <f>작성용!AG574</f>
        <v>김기욱</v>
      </c>
      <c r="U577" s="283" t="str">
        <f>작성용!AH574</f>
        <v>김기욱</v>
      </c>
      <c r="V577" s="278">
        <f>작성용!AA574</f>
        <v>202409</v>
      </c>
      <c r="W577" s="280" t="str">
        <f>작성용!AC574</f>
        <v>[T]기타보험기관[1본부]</v>
      </c>
      <c r="X577" s="280" t="str">
        <f>작성용!O574</f>
        <v>김민규프로,이승엽프로,신민영프로</v>
      </c>
      <c r="Y577" s="280" t="str">
        <f>작성용!P574</f>
        <v>02-2074-2182</v>
      </c>
      <c r="Z577" s="280" t="str">
        <f>작성용!Q574</f>
        <v>mk0710.kim@samsung.com;simba90.lee@samsung.com;my74.shin@samsung.com</v>
      </c>
      <c r="AA577" s="278" t="str">
        <f>작성용!AJ574</f>
        <v>-</v>
      </c>
      <c r="AB577" s="278">
        <f>작성용!AB574</f>
        <v>8</v>
      </c>
    </row>
    <row r="578" spans="1:28" s="12" customFormat="1" ht="16.5" customHeight="1" x14ac:dyDescent="0.3">
      <c r="A578" s="54">
        <f>작성용!AL575</f>
        <v>574</v>
      </c>
      <c r="B578" s="277" t="str">
        <f>작성용!AI575</f>
        <v>-</v>
      </c>
      <c r="C578" s="278" t="str">
        <f>작성용!AK575</f>
        <v>개별종목</v>
      </c>
      <c r="D578" s="279">
        <f>작성용!T575</f>
        <v>45530</v>
      </c>
      <c r="E578" s="280" t="str">
        <f>작성용!B575</f>
        <v>삼성생명(수익증권)</v>
      </c>
      <c r="F578" s="280" t="str">
        <f>작성용!C575</f>
        <v>재평가</v>
      </c>
      <c r="G578" s="280" t="str">
        <f>작성용!D575</f>
        <v>KIAMCO태양광발전사모특별자산투자신탁제1호</v>
      </c>
      <c r="H578" s="281" t="str">
        <f>작성용!E575</f>
        <v>KBP2018030102</v>
      </c>
      <c r="I578" s="280" t="str">
        <f>작성용!F575</f>
        <v>B02</v>
      </c>
      <c r="J578" s="280">
        <f>작성용!G575</f>
        <v>99</v>
      </c>
      <c r="K578" s="280" t="str">
        <f>작성용!H575</f>
        <v>-</v>
      </c>
      <c r="L578" s="280" t="str">
        <f>작성용!N575</f>
        <v xml:space="preserve">분기 </v>
      </c>
      <c r="M578" s="279" t="str">
        <f>작성용!U575</f>
        <v>2024.09.30</v>
      </c>
      <c r="N578" s="284">
        <f>작성용!V575</f>
        <v>45572</v>
      </c>
      <c r="O578" s="284">
        <f>작성용!W575</f>
        <v>45581</v>
      </c>
      <c r="P578" s="279" t="str">
        <f>작성용!X575</f>
        <v>-</v>
      </c>
      <c r="Q578" s="280" t="str">
        <f>작성용!AD575</f>
        <v>대체평가3사업본부</v>
      </c>
      <c r="R578" s="282">
        <f>작성용!AE575</f>
        <v>0</v>
      </c>
      <c r="S578" s="280" t="str">
        <f>작성용!AF575</f>
        <v>대체평가3사업본부</v>
      </c>
      <c r="T578" s="283" t="str">
        <f>작성용!AG575</f>
        <v>김기욱</v>
      </c>
      <c r="U578" s="283" t="str">
        <f>작성용!AH575</f>
        <v>김기욱</v>
      </c>
      <c r="V578" s="278">
        <f>작성용!AA575</f>
        <v>202409</v>
      </c>
      <c r="W578" s="280" t="str">
        <f>작성용!AC575</f>
        <v>[T]기타보험기관[1본부]</v>
      </c>
      <c r="X578" s="280" t="str">
        <f>작성용!O575</f>
        <v>김민규프로,이승엽프로,신민영프로</v>
      </c>
      <c r="Y578" s="280" t="str">
        <f>작성용!P575</f>
        <v>02-2074-2182</v>
      </c>
      <c r="Z578" s="280" t="str">
        <f>작성용!Q575</f>
        <v>mk0710.kim@samsung.com;simba90.lee@samsung.com;my74.shin@samsung.com</v>
      </c>
      <c r="AA578" s="278" t="str">
        <f>작성용!AJ575</f>
        <v>-</v>
      </c>
      <c r="AB578" s="278">
        <f>작성용!AB575</f>
        <v>8</v>
      </c>
    </row>
    <row r="579" spans="1:28" s="12" customFormat="1" ht="16.5" customHeight="1" x14ac:dyDescent="0.3">
      <c r="A579" s="54">
        <f>작성용!AL576</f>
        <v>575</v>
      </c>
      <c r="B579" s="277" t="str">
        <f>작성용!AI576</f>
        <v>-</v>
      </c>
      <c r="C579" s="278" t="str">
        <f>작성용!AK576</f>
        <v>개별종목</v>
      </c>
      <c r="D579" s="279">
        <f>작성용!T576</f>
        <v>45530</v>
      </c>
      <c r="E579" s="280" t="str">
        <f>작성용!B576</f>
        <v>삼성생명(수익증권)</v>
      </c>
      <c r="F579" s="280" t="str">
        <f>작성용!C576</f>
        <v>재평가</v>
      </c>
      <c r="G579" s="280" t="str">
        <f>작성용!D576</f>
        <v>KIAMCO도로투자사모특별자산투자신탁제9호</v>
      </c>
      <c r="H579" s="281" t="str">
        <f>작성용!E576</f>
        <v>KBP2017090011</v>
      </c>
      <c r="I579" s="280" t="str">
        <f>작성용!F576</f>
        <v>B02</v>
      </c>
      <c r="J579" s="280">
        <f>작성용!G576</f>
        <v>0</v>
      </c>
      <c r="K579" s="280" t="str">
        <f>작성용!H576</f>
        <v>-</v>
      </c>
      <c r="L579" s="280" t="str">
        <f>작성용!N576</f>
        <v xml:space="preserve">분기 </v>
      </c>
      <c r="M579" s="279" t="str">
        <f>작성용!U576</f>
        <v>2024.09.30</v>
      </c>
      <c r="N579" s="284">
        <f>작성용!V576</f>
        <v>45572</v>
      </c>
      <c r="O579" s="284">
        <f>작성용!W576</f>
        <v>45581</v>
      </c>
      <c r="P579" s="279" t="str">
        <f>작성용!X576</f>
        <v>-</v>
      </c>
      <c r="Q579" s="280" t="str">
        <f>작성용!AD576</f>
        <v>대체평가3사업본부</v>
      </c>
      <c r="R579" s="282">
        <f>작성용!AE576</f>
        <v>0</v>
      </c>
      <c r="S579" s="280" t="str">
        <f>작성용!AF576</f>
        <v>대체평가3사업본부</v>
      </c>
      <c r="T579" s="283" t="str">
        <f>작성용!AG576</f>
        <v>김기욱</v>
      </c>
      <c r="U579" s="283" t="str">
        <f>작성용!AH576</f>
        <v>김기욱</v>
      </c>
      <c r="V579" s="278">
        <f>작성용!AA576</f>
        <v>202409</v>
      </c>
      <c r="W579" s="280" t="str">
        <f>작성용!AC576</f>
        <v>[T]기타보험기관[1본부]</v>
      </c>
      <c r="X579" s="280" t="str">
        <f>작성용!O576</f>
        <v>김민규프로,이승엽프로,신민영프로</v>
      </c>
      <c r="Y579" s="280" t="str">
        <f>작성용!P576</f>
        <v>02-2074-2182</v>
      </c>
      <c r="Z579" s="280" t="str">
        <f>작성용!Q576</f>
        <v>mk0710.kim@samsung.com;simba90.lee@samsung.com;my74.shin@samsung.com</v>
      </c>
      <c r="AA579" s="278" t="str">
        <f>작성용!AJ576</f>
        <v>-</v>
      </c>
      <c r="AB579" s="278">
        <f>작성용!AB576</f>
        <v>8</v>
      </c>
    </row>
    <row r="580" spans="1:28" s="12" customFormat="1" ht="16.5" customHeight="1" x14ac:dyDescent="0.3">
      <c r="A580" s="54">
        <f>작성용!AL577</f>
        <v>576</v>
      </c>
      <c r="B580" s="277" t="str">
        <f>작성용!AI577</f>
        <v>-</v>
      </c>
      <c r="C580" s="278" t="str">
        <f>작성용!AK577</f>
        <v>개별종목</v>
      </c>
      <c r="D580" s="279">
        <f>작성용!T577</f>
        <v>45530</v>
      </c>
      <c r="E580" s="280" t="str">
        <f>작성용!B577</f>
        <v>삼성생명(수익증권)</v>
      </c>
      <c r="F580" s="280" t="str">
        <f>작성용!C577</f>
        <v>재평가</v>
      </c>
      <c r="G580" s="280" t="str">
        <f>작성용!D577</f>
        <v>국토사랑BTL사모특별자산투자신탁제1호</v>
      </c>
      <c r="H580" s="281" t="str">
        <f>작성용!E577</f>
        <v>KBP2017090018</v>
      </c>
      <c r="I580" s="280" t="str">
        <f>작성용!F577</f>
        <v>B02</v>
      </c>
      <c r="J580" s="280">
        <f>작성용!G577</f>
        <v>99</v>
      </c>
      <c r="K580" s="280" t="str">
        <f>작성용!H577</f>
        <v>-</v>
      </c>
      <c r="L580" s="280" t="str">
        <f>작성용!N577</f>
        <v xml:space="preserve">분기 </v>
      </c>
      <c r="M580" s="279" t="str">
        <f>작성용!U577</f>
        <v>2024.09.30</v>
      </c>
      <c r="N580" s="284">
        <f>작성용!V577</f>
        <v>45572</v>
      </c>
      <c r="O580" s="284">
        <f>작성용!W577</f>
        <v>45581</v>
      </c>
      <c r="P580" s="279" t="str">
        <f>작성용!X577</f>
        <v>-</v>
      </c>
      <c r="Q580" s="280" t="str">
        <f>작성용!AD577</f>
        <v>대체평가3사업본부</v>
      </c>
      <c r="R580" s="282">
        <f>작성용!AE577</f>
        <v>0</v>
      </c>
      <c r="S580" s="280" t="str">
        <f>작성용!AF577</f>
        <v>대체평가3사업본부</v>
      </c>
      <c r="T580" s="283" t="str">
        <f>작성용!AG577</f>
        <v>김기욱</v>
      </c>
      <c r="U580" s="283" t="str">
        <f>작성용!AH577</f>
        <v>김기욱</v>
      </c>
      <c r="V580" s="278">
        <f>작성용!AA577</f>
        <v>202409</v>
      </c>
      <c r="W580" s="280" t="str">
        <f>작성용!AC577</f>
        <v>[T]기타보험기관[1본부]</v>
      </c>
      <c r="X580" s="280" t="str">
        <f>작성용!O577</f>
        <v>김민규프로,이승엽프로,신민영프로</v>
      </c>
      <c r="Y580" s="280" t="str">
        <f>작성용!P577</f>
        <v>02-2074-2182</v>
      </c>
      <c r="Z580" s="280" t="str">
        <f>작성용!Q577</f>
        <v>mk0710.kim@samsung.com;simba90.lee@samsung.com;my74.shin@samsung.com</v>
      </c>
      <c r="AA580" s="278" t="str">
        <f>작성용!AJ577</f>
        <v>-</v>
      </c>
      <c r="AB580" s="278">
        <f>작성용!AB577</f>
        <v>8</v>
      </c>
    </row>
    <row r="581" spans="1:28" s="12" customFormat="1" ht="16.5" customHeight="1" x14ac:dyDescent="0.3">
      <c r="A581" s="54">
        <f>작성용!AL578</f>
        <v>577</v>
      </c>
      <c r="B581" s="277" t="str">
        <f>작성용!AI578</f>
        <v>-</v>
      </c>
      <c r="C581" s="278" t="str">
        <f>작성용!AK578</f>
        <v>개별종목</v>
      </c>
      <c r="D581" s="279">
        <f>작성용!T578</f>
        <v>45530</v>
      </c>
      <c r="E581" s="280" t="str">
        <f>작성용!B578</f>
        <v>삼성생명(수익증권)</v>
      </c>
      <c r="F581" s="280" t="str">
        <f>작성용!C578</f>
        <v>재평가</v>
      </c>
      <c r="G581" s="280" t="str">
        <f>작성용!D578</f>
        <v>발해인프라투융자회사</v>
      </c>
      <c r="H581" s="281">
        <f>작성용!E578</f>
        <v>1101113386954</v>
      </c>
      <c r="I581" s="280" t="str">
        <f>작성용!F578</f>
        <v>B01</v>
      </c>
      <c r="J581" s="280">
        <f>작성용!G578</f>
        <v>0</v>
      </c>
      <c r="K581" s="280" t="str">
        <f>작성용!H578</f>
        <v>-</v>
      </c>
      <c r="L581" s="280" t="str">
        <f>작성용!N578</f>
        <v xml:space="preserve">분기 </v>
      </c>
      <c r="M581" s="279" t="str">
        <f>작성용!U578</f>
        <v>2024.09.30</v>
      </c>
      <c r="N581" s="284">
        <f>작성용!V578</f>
        <v>45572</v>
      </c>
      <c r="O581" s="284">
        <f>작성용!W578</f>
        <v>45581</v>
      </c>
      <c r="P581" s="279" t="str">
        <f>작성용!X578</f>
        <v>-</v>
      </c>
      <c r="Q581" s="280" t="str">
        <f>작성용!AD578</f>
        <v>이현승</v>
      </c>
      <c r="R581" s="282">
        <f>작성용!AE578</f>
        <v>1</v>
      </c>
      <c r="S581" s="280" t="str">
        <f>작성용!AF578</f>
        <v>이현승</v>
      </c>
      <c r="T581" s="283" t="str">
        <f>작성용!AG578</f>
        <v>김기욱</v>
      </c>
      <c r="U581" s="283" t="str">
        <f>작성용!AH578</f>
        <v>김기욱</v>
      </c>
      <c r="V581" s="278">
        <f>작성용!AA578</f>
        <v>202409</v>
      </c>
      <c r="W581" s="280" t="str">
        <f>작성용!AC578</f>
        <v>[T]기타보험기관[1본부]</v>
      </c>
      <c r="X581" s="280" t="str">
        <f>작성용!O578</f>
        <v>김민규프로,이승엽프로,신민영프로</v>
      </c>
      <c r="Y581" s="280" t="str">
        <f>작성용!P578</f>
        <v>02-2074-2182</v>
      </c>
      <c r="Z581" s="280" t="str">
        <f>작성용!Q578</f>
        <v>mk0710.kim@samsung.com;simba90.lee@samsung.com;my74.shin@samsung.com</v>
      </c>
      <c r="AA581" s="278" t="str">
        <f>작성용!AJ578</f>
        <v>-</v>
      </c>
      <c r="AB581" s="278">
        <f>작성용!AB578</f>
        <v>8</v>
      </c>
    </row>
    <row r="582" spans="1:28" s="12" customFormat="1" ht="16.5" customHeight="1" x14ac:dyDescent="0.3">
      <c r="A582" s="54">
        <f>작성용!AL579</f>
        <v>578</v>
      </c>
      <c r="B582" s="277" t="str">
        <f>작성용!AI579</f>
        <v>-</v>
      </c>
      <c r="C582" s="278" t="str">
        <f>작성용!AK579</f>
        <v>개별종목</v>
      </c>
      <c r="D582" s="279">
        <f>작성용!T579</f>
        <v>45530</v>
      </c>
      <c r="E582" s="280" t="str">
        <f>작성용!B579</f>
        <v>삼성생명(수익증권)</v>
      </c>
      <c r="F582" s="280" t="str">
        <f>작성용!C579</f>
        <v>재평가</v>
      </c>
      <c r="G582" s="280" t="str">
        <f>작성용!D579</f>
        <v>한국인프라이호투융자회사</v>
      </c>
      <c r="H582" s="281">
        <f>작성용!E579</f>
        <v>1101113232321</v>
      </c>
      <c r="I582" s="280" t="str">
        <f>작성용!F579</f>
        <v>B01</v>
      </c>
      <c r="J582" s="280">
        <f>작성용!G579</f>
        <v>0</v>
      </c>
      <c r="K582" s="280" t="str">
        <f>작성용!H579</f>
        <v>-</v>
      </c>
      <c r="L582" s="280" t="str">
        <f>작성용!N579</f>
        <v xml:space="preserve">분기 </v>
      </c>
      <c r="M582" s="279" t="str">
        <f>작성용!U579</f>
        <v>2024.09.30</v>
      </c>
      <c r="N582" s="284">
        <f>작성용!V579</f>
        <v>45572</v>
      </c>
      <c r="O582" s="284">
        <f>작성용!W579</f>
        <v>45581</v>
      </c>
      <c r="P582" s="279" t="str">
        <f>작성용!X579</f>
        <v>-</v>
      </c>
      <c r="Q582" s="280" t="str">
        <f>작성용!AD579</f>
        <v>대체평가3사업본부</v>
      </c>
      <c r="R582" s="282">
        <f>작성용!AE579</f>
        <v>0</v>
      </c>
      <c r="S582" s="280" t="str">
        <f>작성용!AF579</f>
        <v>대체평가3사업본부</v>
      </c>
      <c r="T582" s="283" t="str">
        <f>작성용!AG579</f>
        <v>김기욱</v>
      </c>
      <c r="U582" s="283" t="str">
        <f>작성용!AH579</f>
        <v>김기욱</v>
      </c>
      <c r="V582" s="278">
        <f>작성용!AA579</f>
        <v>202409</v>
      </c>
      <c r="W582" s="280" t="str">
        <f>작성용!AC579</f>
        <v>[T]기타보험기관[1본부]</v>
      </c>
      <c r="X582" s="280" t="str">
        <f>작성용!O579</f>
        <v>김민규프로,이승엽프로,신민영프로</v>
      </c>
      <c r="Y582" s="280" t="str">
        <f>작성용!P579</f>
        <v>02-2074-2182</v>
      </c>
      <c r="Z582" s="280" t="str">
        <f>작성용!Q579</f>
        <v>mk0710.kim@samsung.com;simba90.lee@samsung.com;my74.shin@samsung.com</v>
      </c>
      <c r="AA582" s="278" t="str">
        <f>작성용!AJ579</f>
        <v>-</v>
      </c>
      <c r="AB582" s="278">
        <f>작성용!AB579</f>
        <v>8</v>
      </c>
    </row>
    <row r="583" spans="1:28" s="12" customFormat="1" ht="16.5" customHeight="1" x14ac:dyDescent="0.3">
      <c r="A583" s="54">
        <f>작성용!AL580</f>
        <v>579</v>
      </c>
      <c r="B583" s="277" t="str">
        <f>작성용!AI580</f>
        <v>-</v>
      </c>
      <c r="C583" s="278" t="str">
        <f>작성용!AK580</f>
        <v>개별종목</v>
      </c>
      <c r="D583" s="279">
        <f>작성용!T580</f>
        <v>45530</v>
      </c>
      <c r="E583" s="280" t="str">
        <f>작성용!B580</f>
        <v>삼성생명(수익증권)</v>
      </c>
      <c r="F583" s="280" t="str">
        <f>작성용!C580</f>
        <v>재평가</v>
      </c>
      <c r="G583" s="280" t="str">
        <f>작성용!D580</f>
        <v>KB동두천드림파워사모특별자산투자신탁</v>
      </c>
      <c r="H583" s="281" t="str">
        <f>작성용!E580</f>
        <v>KBP2016030005</v>
      </c>
      <c r="I583" s="280" t="str">
        <f>작성용!F580</f>
        <v>B02</v>
      </c>
      <c r="J583" s="280">
        <f>작성용!G580</f>
        <v>0</v>
      </c>
      <c r="K583" s="280" t="str">
        <f>작성용!H580</f>
        <v>-</v>
      </c>
      <c r="L583" s="280" t="str">
        <f>작성용!N580</f>
        <v xml:space="preserve">분기 </v>
      </c>
      <c r="M583" s="279" t="str">
        <f>작성용!U580</f>
        <v>2024.09.30</v>
      </c>
      <c r="N583" s="284">
        <f>작성용!V580</f>
        <v>45572</v>
      </c>
      <c r="O583" s="284">
        <f>작성용!W580</f>
        <v>45581</v>
      </c>
      <c r="P583" s="279" t="str">
        <f>작성용!X580</f>
        <v>-</v>
      </c>
      <c r="Q583" s="280" t="str">
        <f>작성용!AD580</f>
        <v>대체평가3사업본부</v>
      </c>
      <c r="R583" s="282">
        <f>작성용!AE580</f>
        <v>0</v>
      </c>
      <c r="S583" s="280" t="str">
        <f>작성용!AF580</f>
        <v>대체평가3사업본부</v>
      </c>
      <c r="T583" s="283" t="str">
        <f>작성용!AG580</f>
        <v>김기욱</v>
      </c>
      <c r="U583" s="283" t="str">
        <f>작성용!AH580</f>
        <v>김기욱</v>
      </c>
      <c r="V583" s="278">
        <f>작성용!AA580</f>
        <v>202409</v>
      </c>
      <c r="W583" s="280" t="str">
        <f>작성용!AC580</f>
        <v>[T]기타보험기관[1본부]</v>
      </c>
      <c r="X583" s="280" t="str">
        <f>작성용!O580</f>
        <v>김민규프로,이승엽프로,신민영프로</v>
      </c>
      <c r="Y583" s="280" t="str">
        <f>작성용!P580</f>
        <v>02-2074-2182</v>
      </c>
      <c r="Z583" s="280" t="str">
        <f>작성용!Q580</f>
        <v>mk0710.kim@samsung.com;simba90.lee@samsung.com;my74.shin@samsung.com</v>
      </c>
      <c r="AA583" s="278" t="str">
        <f>작성용!AJ580</f>
        <v>-</v>
      </c>
      <c r="AB583" s="278">
        <f>작성용!AB580</f>
        <v>8</v>
      </c>
    </row>
    <row r="584" spans="1:28" s="12" customFormat="1" ht="16.5" customHeight="1" x14ac:dyDescent="0.3">
      <c r="A584" s="54">
        <f>작성용!AL581</f>
        <v>580</v>
      </c>
      <c r="B584" s="277" t="str">
        <f>작성용!AI581</f>
        <v>-</v>
      </c>
      <c r="C584" s="278" t="str">
        <f>작성용!AK581</f>
        <v>개별종목</v>
      </c>
      <c r="D584" s="279">
        <f>작성용!T581</f>
        <v>45530</v>
      </c>
      <c r="E584" s="280" t="str">
        <f>작성용!B581</f>
        <v>삼성생명(수익증권)</v>
      </c>
      <c r="F584" s="280" t="str">
        <f>작성용!C581</f>
        <v>재평가</v>
      </c>
      <c r="G584" s="280" t="str">
        <f>작성용!D581</f>
        <v>한국투자사모BTL인프라특별자산투자신탁7호</v>
      </c>
      <c r="H584" s="281" t="str">
        <f>작성용!E581</f>
        <v>KBP2018120326</v>
      </c>
      <c r="I584" s="280" t="str">
        <f>작성용!F581</f>
        <v>B02</v>
      </c>
      <c r="J584" s="280">
        <f>작성용!G581</f>
        <v>99</v>
      </c>
      <c r="K584" s="280" t="str">
        <f>작성용!H581</f>
        <v>-</v>
      </c>
      <c r="L584" s="280" t="str">
        <f>작성용!N581</f>
        <v xml:space="preserve">분기 </v>
      </c>
      <c r="M584" s="279" t="str">
        <f>작성용!U581</f>
        <v>2024.09.30</v>
      </c>
      <c r="N584" s="284">
        <f>작성용!V581</f>
        <v>45572</v>
      </c>
      <c r="O584" s="284">
        <f>작성용!W581</f>
        <v>45581</v>
      </c>
      <c r="P584" s="279" t="str">
        <f>작성용!X581</f>
        <v>-</v>
      </c>
      <c r="Q584" s="280" t="str">
        <f>작성용!AD581</f>
        <v>대체평가3사업본부</v>
      </c>
      <c r="R584" s="282">
        <f>작성용!AE581</f>
        <v>0</v>
      </c>
      <c r="S584" s="280" t="str">
        <f>작성용!AF581</f>
        <v>대체평가3사업본부</v>
      </c>
      <c r="T584" s="283" t="str">
        <f>작성용!AG581</f>
        <v>김기욱</v>
      </c>
      <c r="U584" s="283" t="str">
        <f>작성용!AH581</f>
        <v>김기욱</v>
      </c>
      <c r="V584" s="278">
        <f>작성용!AA581</f>
        <v>202409</v>
      </c>
      <c r="W584" s="280" t="str">
        <f>작성용!AC581</f>
        <v>[T]기타보험기관[1본부]</v>
      </c>
      <c r="X584" s="280" t="str">
        <f>작성용!O581</f>
        <v>김민규프로,이승엽프로,신민영프로</v>
      </c>
      <c r="Y584" s="280" t="str">
        <f>작성용!P581</f>
        <v>02-2074-2182</v>
      </c>
      <c r="Z584" s="280" t="str">
        <f>작성용!Q581</f>
        <v>mk0710.kim@samsung.com;simba90.lee@samsung.com;my74.shin@samsung.com</v>
      </c>
      <c r="AA584" s="278" t="str">
        <f>작성용!AJ581</f>
        <v>-</v>
      </c>
      <c r="AB584" s="278">
        <f>작성용!AB581</f>
        <v>8</v>
      </c>
    </row>
    <row r="585" spans="1:28" s="12" customFormat="1" ht="16.5" customHeight="1" x14ac:dyDescent="0.3">
      <c r="A585" s="54">
        <f>작성용!AL582</f>
        <v>581</v>
      </c>
      <c r="B585" s="277" t="str">
        <f>작성용!AI582</f>
        <v>-</v>
      </c>
      <c r="C585" s="278" t="str">
        <f>작성용!AK582</f>
        <v>개별종목</v>
      </c>
      <c r="D585" s="279">
        <f>작성용!T582</f>
        <v>45530</v>
      </c>
      <c r="E585" s="280" t="str">
        <f>작성용!B582</f>
        <v>삼성생명(수익증권)</v>
      </c>
      <c r="F585" s="280" t="str">
        <f>작성용!C582</f>
        <v>재평가</v>
      </c>
      <c r="G585" s="280" t="str">
        <f>작성용!D582</f>
        <v>KIAMCO비티엘사모특별자산투자신탁제3호</v>
      </c>
      <c r="H585" s="281" t="str">
        <f>작성용!E582</f>
        <v>KBP2017090012</v>
      </c>
      <c r="I585" s="280" t="str">
        <f>작성용!F582</f>
        <v>B02</v>
      </c>
      <c r="J585" s="280">
        <f>작성용!G582</f>
        <v>0</v>
      </c>
      <c r="K585" s="280" t="str">
        <f>작성용!H582</f>
        <v>-</v>
      </c>
      <c r="L585" s="280" t="str">
        <f>작성용!N582</f>
        <v xml:space="preserve">분기 </v>
      </c>
      <c r="M585" s="279" t="str">
        <f>작성용!U582</f>
        <v>2024.09.30</v>
      </c>
      <c r="N585" s="284">
        <f>작성용!V582</f>
        <v>45572</v>
      </c>
      <c r="O585" s="284">
        <f>작성용!W582</f>
        <v>45581</v>
      </c>
      <c r="P585" s="279" t="str">
        <f>작성용!X582</f>
        <v>-</v>
      </c>
      <c r="Q585" s="280" t="str">
        <f>작성용!AD582</f>
        <v>대체평가3사업본부</v>
      </c>
      <c r="R585" s="282">
        <f>작성용!AE582</f>
        <v>0</v>
      </c>
      <c r="S585" s="280" t="str">
        <f>작성용!AF582</f>
        <v>대체평가3사업본부</v>
      </c>
      <c r="T585" s="283" t="str">
        <f>작성용!AG582</f>
        <v>김기욱</v>
      </c>
      <c r="U585" s="283" t="str">
        <f>작성용!AH582</f>
        <v>김기욱</v>
      </c>
      <c r="V585" s="278">
        <f>작성용!AA582</f>
        <v>202409</v>
      </c>
      <c r="W585" s="280" t="str">
        <f>작성용!AC582</f>
        <v>[T]기타보험기관[1본부]</v>
      </c>
      <c r="X585" s="280" t="str">
        <f>작성용!O582</f>
        <v>김민규프로,이승엽프로,신민영프로</v>
      </c>
      <c r="Y585" s="280" t="str">
        <f>작성용!P582</f>
        <v>02-2074-2182</v>
      </c>
      <c r="Z585" s="280" t="str">
        <f>작성용!Q582</f>
        <v>mk0710.kim@samsung.com;simba90.lee@samsung.com;my74.shin@samsung.com</v>
      </c>
      <c r="AA585" s="278" t="str">
        <f>작성용!AJ582</f>
        <v>-</v>
      </c>
      <c r="AB585" s="278">
        <f>작성용!AB582</f>
        <v>8</v>
      </c>
    </row>
    <row r="586" spans="1:28" s="12" customFormat="1" ht="16.5" customHeight="1" x14ac:dyDescent="0.3">
      <c r="A586" s="54">
        <f>작성용!AL583</f>
        <v>582</v>
      </c>
      <c r="B586" s="277" t="str">
        <f>작성용!AI583</f>
        <v>-</v>
      </c>
      <c r="C586" s="278" t="str">
        <f>작성용!AK583</f>
        <v>개별종목</v>
      </c>
      <c r="D586" s="279">
        <f>작성용!T583</f>
        <v>45530</v>
      </c>
      <c r="E586" s="280" t="str">
        <f>작성용!B583</f>
        <v>삼성생명(수익증권)</v>
      </c>
      <c r="F586" s="280" t="str">
        <f>작성용!C583</f>
        <v>재평가</v>
      </c>
      <c r="G586" s="280" t="str">
        <f>작성용!D583</f>
        <v>KB을숙도대교사모특별자산투자신탁</v>
      </c>
      <c r="H586" s="281" t="str">
        <f>작성용!E583</f>
        <v>KBP2014020040</v>
      </c>
      <c r="I586" s="280" t="str">
        <f>작성용!F583</f>
        <v>B02</v>
      </c>
      <c r="J586" s="280">
        <f>작성용!G583</f>
        <v>99</v>
      </c>
      <c r="K586" s="280" t="str">
        <f>작성용!H583</f>
        <v>-</v>
      </c>
      <c r="L586" s="280" t="str">
        <f>작성용!N583</f>
        <v xml:space="preserve">분기 </v>
      </c>
      <c r="M586" s="279" t="str">
        <f>작성용!U583</f>
        <v>2024.09.30</v>
      </c>
      <c r="N586" s="284">
        <f>작성용!V583</f>
        <v>45572</v>
      </c>
      <c r="O586" s="284">
        <f>작성용!W583</f>
        <v>45581</v>
      </c>
      <c r="P586" s="279" t="str">
        <f>작성용!X583</f>
        <v>-</v>
      </c>
      <c r="Q586" s="280" t="str">
        <f>작성용!AD583</f>
        <v>대체평가3사업본부</v>
      </c>
      <c r="R586" s="282">
        <f>작성용!AE583</f>
        <v>0</v>
      </c>
      <c r="S586" s="280" t="str">
        <f>작성용!AF583</f>
        <v>대체평가3사업본부</v>
      </c>
      <c r="T586" s="283" t="str">
        <f>작성용!AG583</f>
        <v>김기욱</v>
      </c>
      <c r="U586" s="283" t="str">
        <f>작성용!AH583</f>
        <v>김기욱</v>
      </c>
      <c r="V586" s="278">
        <f>작성용!AA583</f>
        <v>202409</v>
      </c>
      <c r="W586" s="280" t="str">
        <f>작성용!AC583</f>
        <v>[T]기타보험기관[1본부]</v>
      </c>
      <c r="X586" s="280" t="str">
        <f>작성용!O583</f>
        <v>김민규프로,이승엽프로,신민영프로</v>
      </c>
      <c r="Y586" s="280" t="str">
        <f>작성용!P583</f>
        <v>02-2074-2182</v>
      </c>
      <c r="Z586" s="280" t="str">
        <f>작성용!Q583</f>
        <v>mk0710.kim@samsung.com;simba90.lee@samsung.com;my74.shin@samsung.com</v>
      </c>
      <c r="AA586" s="278" t="str">
        <f>작성용!AJ583</f>
        <v>-</v>
      </c>
      <c r="AB586" s="278">
        <f>작성용!AB583</f>
        <v>8</v>
      </c>
    </row>
    <row r="587" spans="1:28" s="12" customFormat="1" ht="16.5" customHeight="1" x14ac:dyDescent="0.3">
      <c r="A587" s="54">
        <f>작성용!AL584</f>
        <v>583</v>
      </c>
      <c r="B587" s="277" t="str">
        <f>작성용!AI584</f>
        <v>-</v>
      </c>
      <c r="C587" s="278" t="str">
        <f>작성용!AK584</f>
        <v>개별종목</v>
      </c>
      <c r="D587" s="279">
        <f>작성용!T584</f>
        <v>45530</v>
      </c>
      <c r="E587" s="280" t="str">
        <f>작성용!B584</f>
        <v>삼성생명(수익증권)</v>
      </c>
      <c r="F587" s="280" t="str">
        <f>작성용!C584</f>
        <v>재평가</v>
      </c>
      <c r="G587" s="280" t="str">
        <f>작성용!D584</f>
        <v>KIAMCO파워에너지사모특별자산투자신탁제3호</v>
      </c>
      <c r="H587" s="281" t="str">
        <f>작성용!E584</f>
        <v>KBP2016060039</v>
      </c>
      <c r="I587" s="280" t="str">
        <f>작성용!F584</f>
        <v>B02</v>
      </c>
      <c r="J587" s="280">
        <f>작성용!G584</f>
        <v>99</v>
      </c>
      <c r="K587" s="280" t="str">
        <f>작성용!H584</f>
        <v>-</v>
      </c>
      <c r="L587" s="280" t="str">
        <f>작성용!N584</f>
        <v xml:space="preserve">분기 </v>
      </c>
      <c r="M587" s="279" t="str">
        <f>작성용!U584</f>
        <v>2024.09.30</v>
      </c>
      <c r="N587" s="284">
        <f>작성용!V584</f>
        <v>45572</v>
      </c>
      <c r="O587" s="284">
        <f>작성용!W584</f>
        <v>45581</v>
      </c>
      <c r="P587" s="279" t="str">
        <f>작성용!X584</f>
        <v>-</v>
      </c>
      <c r="Q587" s="280" t="str">
        <f>작성용!AD584</f>
        <v>대체평가3사업본부</v>
      </c>
      <c r="R587" s="282">
        <f>작성용!AE584</f>
        <v>0</v>
      </c>
      <c r="S587" s="280" t="str">
        <f>작성용!AF584</f>
        <v>대체평가3사업본부</v>
      </c>
      <c r="T587" s="283" t="str">
        <f>작성용!AG584</f>
        <v>김기욱</v>
      </c>
      <c r="U587" s="283" t="str">
        <f>작성용!AH584</f>
        <v>김기욱</v>
      </c>
      <c r="V587" s="278">
        <f>작성용!AA584</f>
        <v>202409</v>
      </c>
      <c r="W587" s="280" t="str">
        <f>작성용!AC584</f>
        <v>[T]기타보험기관[1본부]</v>
      </c>
      <c r="X587" s="280" t="str">
        <f>작성용!O584</f>
        <v>김민규프로,이승엽프로,신민영프로</v>
      </c>
      <c r="Y587" s="280" t="str">
        <f>작성용!P584</f>
        <v>02-2074-2182</v>
      </c>
      <c r="Z587" s="280" t="str">
        <f>작성용!Q584</f>
        <v>mk0710.kim@samsung.com;simba90.lee@samsung.com;my74.shin@samsung.com</v>
      </c>
      <c r="AA587" s="278" t="str">
        <f>작성용!AJ584</f>
        <v>-</v>
      </c>
      <c r="AB587" s="278">
        <f>작성용!AB584</f>
        <v>8</v>
      </c>
    </row>
    <row r="588" spans="1:28" s="12" customFormat="1" ht="16.5" customHeight="1" x14ac:dyDescent="0.3">
      <c r="A588" s="54">
        <f>작성용!AL585</f>
        <v>584</v>
      </c>
      <c r="B588" s="277" t="str">
        <f>작성용!AI585</f>
        <v>-</v>
      </c>
      <c r="C588" s="278" t="str">
        <f>작성용!AK585</f>
        <v>개별종목</v>
      </c>
      <c r="D588" s="279">
        <f>작성용!T585</f>
        <v>45530</v>
      </c>
      <c r="E588" s="280" t="str">
        <f>작성용!B585</f>
        <v>삼성생명(수익증권)</v>
      </c>
      <c r="F588" s="280" t="str">
        <f>작성용!C585</f>
        <v>재평가</v>
      </c>
      <c r="G588" s="280" t="str">
        <f>작성용!D585</f>
        <v>미래에셋맵스음성하수관거BTL사모특별자산투자신탁1호</v>
      </c>
      <c r="H588" s="281" t="str">
        <f>작성용!E585</f>
        <v>KBP2018120289</v>
      </c>
      <c r="I588" s="280" t="str">
        <f>작성용!F585</f>
        <v>B02</v>
      </c>
      <c r="J588" s="280">
        <f>작성용!G585</f>
        <v>99</v>
      </c>
      <c r="K588" s="280" t="str">
        <f>작성용!H585</f>
        <v>-</v>
      </c>
      <c r="L588" s="280" t="str">
        <f>작성용!N585</f>
        <v xml:space="preserve">분기 </v>
      </c>
      <c r="M588" s="279" t="str">
        <f>작성용!U585</f>
        <v>2024.09.30</v>
      </c>
      <c r="N588" s="284">
        <f>작성용!V585</f>
        <v>45572</v>
      </c>
      <c r="O588" s="284">
        <f>작성용!W585</f>
        <v>45581</v>
      </c>
      <c r="P588" s="279" t="str">
        <f>작성용!X585</f>
        <v>-</v>
      </c>
      <c r="Q588" s="280" t="str">
        <f>작성용!AD585</f>
        <v>대체평가3사업본부</v>
      </c>
      <c r="R588" s="282">
        <f>작성용!AE585</f>
        <v>0</v>
      </c>
      <c r="S588" s="280" t="str">
        <f>작성용!AF585</f>
        <v>대체평가3사업본부</v>
      </c>
      <c r="T588" s="283" t="str">
        <f>작성용!AG585</f>
        <v>김기욱</v>
      </c>
      <c r="U588" s="283" t="str">
        <f>작성용!AH585</f>
        <v>김기욱</v>
      </c>
      <c r="V588" s="278">
        <f>작성용!AA585</f>
        <v>202409</v>
      </c>
      <c r="W588" s="280" t="str">
        <f>작성용!AC585</f>
        <v>[T]기타보험기관[1본부]</v>
      </c>
      <c r="X588" s="280" t="str">
        <f>작성용!O585</f>
        <v>김민규프로,이승엽프로,신민영프로</v>
      </c>
      <c r="Y588" s="280" t="str">
        <f>작성용!P585</f>
        <v>02-2074-2182</v>
      </c>
      <c r="Z588" s="280" t="str">
        <f>작성용!Q585</f>
        <v>mk0710.kim@samsung.com;simba90.lee@samsung.com;my74.shin@samsung.com</v>
      </c>
      <c r="AA588" s="278" t="str">
        <f>작성용!AJ585</f>
        <v>-</v>
      </c>
      <c r="AB588" s="278">
        <f>작성용!AB585</f>
        <v>8</v>
      </c>
    </row>
    <row r="589" spans="1:28" s="12" customFormat="1" ht="16.5" customHeight="1" x14ac:dyDescent="0.3">
      <c r="A589" s="54">
        <f>작성용!AL586</f>
        <v>585</v>
      </c>
      <c r="B589" s="277" t="str">
        <f>작성용!AI586</f>
        <v>-</v>
      </c>
      <c r="C589" s="278" t="str">
        <f>작성용!AK586</f>
        <v>개별종목</v>
      </c>
      <c r="D589" s="279">
        <f>작성용!T586</f>
        <v>45530</v>
      </c>
      <c r="E589" s="280" t="str">
        <f>작성용!B586</f>
        <v>삼성생명(수익증권)</v>
      </c>
      <c r="F589" s="280" t="str">
        <f>작성용!C586</f>
        <v>재평가</v>
      </c>
      <c r="G589" s="280" t="str">
        <f>작성용!D586</f>
        <v>KB강릉하수관거BTL사모특별자산투자신탁</v>
      </c>
      <c r="H589" s="281" t="str">
        <f>작성용!E586</f>
        <v>KBP2018120280</v>
      </c>
      <c r="I589" s="280" t="str">
        <f>작성용!F586</f>
        <v>B02</v>
      </c>
      <c r="J589" s="280">
        <f>작성용!G586</f>
        <v>99</v>
      </c>
      <c r="K589" s="280" t="str">
        <f>작성용!H586</f>
        <v>-</v>
      </c>
      <c r="L589" s="280" t="str">
        <f>작성용!N586</f>
        <v xml:space="preserve">분기 </v>
      </c>
      <c r="M589" s="279" t="str">
        <f>작성용!U586</f>
        <v>2024.09.30</v>
      </c>
      <c r="N589" s="284">
        <f>작성용!V586</f>
        <v>45572</v>
      </c>
      <c r="O589" s="284">
        <f>작성용!W586</f>
        <v>45581</v>
      </c>
      <c r="P589" s="279" t="str">
        <f>작성용!X586</f>
        <v>-</v>
      </c>
      <c r="Q589" s="280" t="str">
        <f>작성용!AD586</f>
        <v>대체평가3사업본부</v>
      </c>
      <c r="R589" s="282">
        <f>작성용!AE586</f>
        <v>0</v>
      </c>
      <c r="S589" s="280" t="str">
        <f>작성용!AF586</f>
        <v>대체평가3사업본부</v>
      </c>
      <c r="T589" s="283" t="str">
        <f>작성용!AG586</f>
        <v>김기욱</v>
      </c>
      <c r="U589" s="283" t="str">
        <f>작성용!AH586</f>
        <v>김기욱</v>
      </c>
      <c r="V589" s="278">
        <f>작성용!AA586</f>
        <v>202409</v>
      </c>
      <c r="W589" s="280" t="str">
        <f>작성용!AC586</f>
        <v>[T]기타보험기관[1본부]</v>
      </c>
      <c r="X589" s="280" t="str">
        <f>작성용!O586</f>
        <v>김민규프로,이승엽프로,신민영프로</v>
      </c>
      <c r="Y589" s="280" t="str">
        <f>작성용!P586</f>
        <v>02-2074-2182</v>
      </c>
      <c r="Z589" s="280" t="str">
        <f>작성용!Q586</f>
        <v>mk0710.kim@samsung.com;simba90.lee@samsung.com;my74.shin@samsung.com</v>
      </c>
      <c r="AA589" s="278" t="str">
        <f>작성용!AJ586</f>
        <v>-</v>
      </c>
      <c r="AB589" s="278">
        <f>작성용!AB586</f>
        <v>8</v>
      </c>
    </row>
    <row r="590" spans="1:28" s="12" customFormat="1" ht="16.5" customHeight="1" x14ac:dyDescent="0.3">
      <c r="A590" s="54">
        <f>작성용!AL587</f>
        <v>586</v>
      </c>
      <c r="B590" s="277" t="str">
        <f>작성용!AI587</f>
        <v>-</v>
      </c>
      <c r="C590" s="278" t="str">
        <f>작성용!AK587</f>
        <v>개별종목</v>
      </c>
      <c r="D590" s="279">
        <f>작성용!T587</f>
        <v>45530</v>
      </c>
      <c r="E590" s="280" t="str">
        <f>작성용!B587</f>
        <v>삼성생명(수익증권)</v>
      </c>
      <c r="F590" s="280" t="str">
        <f>작성용!C587</f>
        <v>재평가</v>
      </c>
      <c r="G590" s="280" t="str">
        <f>작성용!D587</f>
        <v>하나발전인프라제1호사모투자전문회사</v>
      </c>
      <c r="H590" s="281">
        <f>작성용!E587</f>
        <v>1101130018548</v>
      </c>
      <c r="I590" s="280" t="str">
        <f>작성용!F587</f>
        <v>B01</v>
      </c>
      <c r="J590" s="280">
        <f>작성용!G587</f>
        <v>0</v>
      </c>
      <c r="K590" s="280" t="str">
        <f>작성용!H587</f>
        <v>-</v>
      </c>
      <c r="L590" s="280" t="str">
        <f>작성용!N587</f>
        <v xml:space="preserve">분기 </v>
      </c>
      <c r="M590" s="279" t="str">
        <f>작성용!U587</f>
        <v>2024.09.30</v>
      </c>
      <c r="N590" s="284">
        <f>작성용!V587</f>
        <v>45572</v>
      </c>
      <c r="O590" s="284">
        <f>작성용!W587</f>
        <v>45581</v>
      </c>
      <c r="P590" s="279" t="str">
        <f>작성용!X587</f>
        <v>-</v>
      </c>
      <c r="Q590" s="280" t="str">
        <f>작성용!AD587</f>
        <v>김예림</v>
      </c>
      <c r="R590" s="282">
        <f>작성용!AE587</f>
        <v>1</v>
      </c>
      <c r="S590" s="280" t="str">
        <f>작성용!AF587</f>
        <v>김예림</v>
      </c>
      <c r="T590" s="283" t="str">
        <f>작성용!AG587</f>
        <v>김기욱</v>
      </c>
      <c r="U590" s="283" t="str">
        <f>작성용!AH587</f>
        <v>김기욱</v>
      </c>
      <c r="V590" s="278">
        <f>작성용!AA587</f>
        <v>202409</v>
      </c>
      <c r="W590" s="280" t="str">
        <f>작성용!AC587</f>
        <v>[T]기타보험기관[1본부]</v>
      </c>
      <c r="X590" s="280" t="str">
        <f>작성용!O587</f>
        <v>김민규프로,이승엽프로,신민영프로</v>
      </c>
      <c r="Y590" s="280" t="str">
        <f>작성용!P587</f>
        <v>02-2074-2182</v>
      </c>
      <c r="Z590" s="280" t="str">
        <f>작성용!Q587</f>
        <v>mk0710.kim@samsung.com;simba90.lee@samsung.com;my74.shin@samsung.com</v>
      </c>
      <c r="AA590" s="278" t="str">
        <f>작성용!AJ587</f>
        <v>-</v>
      </c>
      <c r="AB590" s="278">
        <f>작성용!AB587</f>
        <v>8</v>
      </c>
    </row>
    <row r="591" spans="1:28" s="12" customFormat="1" ht="16.5" customHeight="1" x14ac:dyDescent="0.3">
      <c r="A591" s="54">
        <f>작성용!AL588</f>
        <v>587</v>
      </c>
      <c r="B591" s="277" t="str">
        <f>작성용!AI588</f>
        <v>-</v>
      </c>
      <c r="C591" s="278" t="str">
        <f>작성용!AK588</f>
        <v>개별종목</v>
      </c>
      <c r="D591" s="279">
        <f>작성용!T588</f>
        <v>45530</v>
      </c>
      <c r="E591" s="280" t="str">
        <f>작성용!B588</f>
        <v>삼성생명(수익증권)</v>
      </c>
      <c r="F591" s="280" t="str">
        <f>작성용!C588</f>
        <v>재평가</v>
      </c>
      <c r="G591" s="280" t="str">
        <f>작성용!D588</f>
        <v>KIAMCO전라선비티엘사모특별자산투자신탁</v>
      </c>
      <c r="H591" s="281" t="str">
        <f>작성용!E588</f>
        <v>KBP2017120100</v>
      </c>
      <c r="I591" s="280" t="str">
        <f>작성용!F588</f>
        <v>B02</v>
      </c>
      <c r="J591" s="280">
        <f>작성용!G588</f>
        <v>99</v>
      </c>
      <c r="K591" s="280" t="str">
        <f>작성용!H588</f>
        <v>-</v>
      </c>
      <c r="L591" s="280" t="str">
        <f>작성용!N588</f>
        <v xml:space="preserve">분기 </v>
      </c>
      <c r="M591" s="279" t="str">
        <f>작성용!U588</f>
        <v>2024.09.30</v>
      </c>
      <c r="N591" s="284">
        <f>작성용!V588</f>
        <v>45572</v>
      </c>
      <c r="O591" s="284">
        <f>작성용!W588</f>
        <v>45581</v>
      </c>
      <c r="P591" s="279" t="str">
        <f>작성용!X588</f>
        <v>-</v>
      </c>
      <c r="Q591" s="280" t="str">
        <f>작성용!AD588</f>
        <v>대체평가3사업본부</v>
      </c>
      <c r="R591" s="282">
        <f>작성용!AE588</f>
        <v>0</v>
      </c>
      <c r="S591" s="280" t="str">
        <f>작성용!AF588</f>
        <v>대체평가3사업본부</v>
      </c>
      <c r="T591" s="283" t="str">
        <f>작성용!AG588</f>
        <v>김기욱</v>
      </c>
      <c r="U591" s="283" t="str">
        <f>작성용!AH588</f>
        <v>김기욱</v>
      </c>
      <c r="V591" s="278">
        <f>작성용!AA588</f>
        <v>202409</v>
      </c>
      <c r="W591" s="280" t="str">
        <f>작성용!AC588</f>
        <v>[T]기타보험기관[1본부]</v>
      </c>
      <c r="X591" s="280" t="str">
        <f>작성용!O588</f>
        <v>김민규프로,이승엽프로,신민영프로</v>
      </c>
      <c r="Y591" s="280" t="str">
        <f>작성용!P588</f>
        <v>02-2074-2182</v>
      </c>
      <c r="Z591" s="280" t="str">
        <f>작성용!Q588</f>
        <v>mk0710.kim@samsung.com;simba90.lee@samsung.com;my74.shin@samsung.com</v>
      </c>
      <c r="AA591" s="278" t="str">
        <f>작성용!AJ588</f>
        <v>-</v>
      </c>
      <c r="AB591" s="278">
        <f>작성용!AB588</f>
        <v>8</v>
      </c>
    </row>
    <row r="592" spans="1:28" s="12" customFormat="1" ht="16.5" customHeight="1" x14ac:dyDescent="0.3">
      <c r="A592" s="54">
        <f>작성용!AL589</f>
        <v>588</v>
      </c>
      <c r="B592" s="277" t="str">
        <f>작성용!AI589</f>
        <v>-</v>
      </c>
      <c r="C592" s="278" t="str">
        <f>작성용!AK589</f>
        <v>개별종목</v>
      </c>
      <c r="D592" s="279">
        <f>작성용!T589</f>
        <v>45530</v>
      </c>
      <c r="E592" s="280" t="str">
        <f>작성용!B589</f>
        <v>삼성생명(수익증권)</v>
      </c>
      <c r="F592" s="280" t="str">
        <f>작성용!C589</f>
        <v>재평가</v>
      </c>
      <c r="G592" s="280" t="str">
        <f>작성용!D589</f>
        <v>키움포항맑은물사랑사모특별자산투자신탁</v>
      </c>
      <c r="H592" s="281" t="str">
        <f>작성용!E589</f>
        <v>KBP2016060187</v>
      </c>
      <c r="I592" s="280" t="str">
        <f>작성용!F589</f>
        <v>B02</v>
      </c>
      <c r="J592" s="280">
        <f>작성용!G589</f>
        <v>99</v>
      </c>
      <c r="K592" s="280" t="str">
        <f>작성용!H589</f>
        <v>-</v>
      </c>
      <c r="L592" s="280" t="str">
        <f>작성용!N589</f>
        <v xml:space="preserve">분기 </v>
      </c>
      <c r="M592" s="279" t="str">
        <f>작성용!U589</f>
        <v>2024.09.30</v>
      </c>
      <c r="N592" s="284">
        <f>작성용!V589</f>
        <v>45572</v>
      </c>
      <c r="O592" s="284">
        <f>작성용!W589</f>
        <v>45581</v>
      </c>
      <c r="P592" s="279" t="str">
        <f>작성용!X589</f>
        <v>-</v>
      </c>
      <c r="Q592" s="280" t="str">
        <f>작성용!AD589</f>
        <v>대체평가3사업본부</v>
      </c>
      <c r="R592" s="282">
        <f>작성용!AE589</f>
        <v>0</v>
      </c>
      <c r="S592" s="280" t="str">
        <f>작성용!AF589</f>
        <v>대체평가3사업본부</v>
      </c>
      <c r="T592" s="283" t="str">
        <f>작성용!AG589</f>
        <v>김기욱</v>
      </c>
      <c r="U592" s="283" t="str">
        <f>작성용!AH589</f>
        <v>김기욱</v>
      </c>
      <c r="V592" s="278">
        <f>작성용!AA589</f>
        <v>202409</v>
      </c>
      <c r="W592" s="280" t="str">
        <f>작성용!AC589</f>
        <v>[T]기타보험기관[1본부]</v>
      </c>
      <c r="X592" s="280" t="str">
        <f>작성용!O589</f>
        <v>김민규프로,이승엽프로,신민영프로</v>
      </c>
      <c r="Y592" s="280" t="str">
        <f>작성용!P589</f>
        <v>02-2074-2182</v>
      </c>
      <c r="Z592" s="280" t="str">
        <f>작성용!Q589</f>
        <v>mk0710.kim@samsung.com;simba90.lee@samsung.com;my74.shin@samsung.com</v>
      </c>
      <c r="AA592" s="278" t="str">
        <f>작성용!AJ589</f>
        <v>-</v>
      </c>
      <c r="AB592" s="278">
        <f>작성용!AB589</f>
        <v>8</v>
      </c>
    </row>
    <row r="593" spans="1:28" s="12" customFormat="1" ht="16.5" customHeight="1" x14ac:dyDescent="0.3">
      <c r="A593" s="54">
        <f>작성용!AL590</f>
        <v>589</v>
      </c>
      <c r="B593" s="277" t="str">
        <f>작성용!AI590</f>
        <v>-</v>
      </c>
      <c r="C593" s="278" t="str">
        <f>작성용!AK590</f>
        <v>개별종목</v>
      </c>
      <c r="D593" s="279">
        <f>작성용!T590</f>
        <v>45530</v>
      </c>
      <c r="E593" s="280" t="str">
        <f>작성용!B590</f>
        <v>삼성생명(수익증권)</v>
      </c>
      <c r="F593" s="280" t="str">
        <f>작성용!C590</f>
        <v>재평가</v>
      </c>
      <c r="G593" s="280" t="str">
        <f>작성용!D590</f>
        <v>삼성사모BTL인프라특별자산투자신탁제3호</v>
      </c>
      <c r="H593" s="281" t="str">
        <f>작성용!E590</f>
        <v>KBP2017090025</v>
      </c>
      <c r="I593" s="280" t="str">
        <f>작성용!F590</f>
        <v>B02</v>
      </c>
      <c r="J593" s="280">
        <f>작성용!G590</f>
        <v>0</v>
      </c>
      <c r="K593" s="280" t="str">
        <f>작성용!H590</f>
        <v>-</v>
      </c>
      <c r="L593" s="280" t="str">
        <f>작성용!N590</f>
        <v xml:space="preserve">분기 </v>
      </c>
      <c r="M593" s="279" t="str">
        <f>작성용!U590</f>
        <v>2024.09.30</v>
      </c>
      <c r="N593" s="284">
        <f>작성용!V590</f>
        <v>45572</v>
      </c>
      <c r="O593" s="284">
        <f>작성용!W590</f>
        <v>45581</v>
      </c>
      <c r="P593" s="279" t="str">
        <f>작성용!X590</f>
        <v>-</v>
      </c>
      <c r="Q593" s="280" t="str">
        <f>작성용!AD590</f>
        <v>대체평가3사업본부</v>
      </c>
      <c r="R593" s="282">
        <f>작성용!AE590</f>
        <v>0</v>
      </c>
      <c r="S593" s="280" t="str">
        <f>작성용!AF590</f>
        <v>대체평가3사업본부</v>
      </c>
      <c r="T593" s="283" t="str">
        <f>작성용!AG590</f>
        <v>김기욱</v>
      </c>
      <c r="U593" s="283" t="str">
        <f>작성용!AH590</f>
        <v>김기욱</v>
      </c>
      <c r="V593" s="278">
        <f>작성용!AA590</f>
        <v>202409</v>
      </c>
      <c r="W593" s="280" t="str">
        <f>작성용!AC590</f>
        <v>[T]기타보험기관[1본부]</v>
      </c>
      <c r="X593" s="280" t="str">
        <f>작성용!O590</f>
        <v>김민규프로,이승엽프로,신민영프로</v>
      </c>
      <c r="Y593" s="280" t="str">
        <f>작성용!P590</f>
        <v>02-2074-2182</v>
      </c>
      <c r="Z593" s="280" t="str">
        <f>작성용!Q590</f>
        <v>mk0710.kim@samsung.com;simba90.lee@samsung.com;my74.shin@samsung.com</v>
      </c>
      <c r="AA593" s="278" t="str">
        <f>작성용!AJ590</f>
        <v>-</v>
      </c>
      <c r="AB593" s="278">
        <f>작성용!AB590</f>
        <v>8</v>
      </c>
    </row>
    <row r="594" spans="1:28" s="12" customFormat="1" ht="16.5" customHeight="1" x14ac:dyDescent="0.3">
      <c r="A594" s="54">
        <f>작성용!AL591</f>
        <v>590</v>
      </c>
      <c r="B594" s="277" t="str">
        <f>작성용!AI591</f>
        <v>-</v>
      </c>
      <c r="C594" s="278" t="str">
        <f>작성용!AK591</f>
        <v>개별종목</v>
      </c>
      <c r="D594" s="279">
        <f>작성용!T591</f>
        <v>45530</v>
      </c>
      <c r="E594" s="280" t="str">
        <f>작성용!B591</f>
        <v>삼성생명(수익증권)</v>
      </c>
      <c r="F594" s="280" t="str">
        <f>작성용!C591</f>
        <v>재평가</v>
      </c>
      <c r="G594" s="280" t="str">
        <f>작성용!D591</f>
        <v>KB일본태양광사모특별자산투자신탁</v>
      </c>
      <c r="H594" s="281" t="str">
        <f>작성용!E591</f>
        <v>KBP2017090006</v>
      </c>
      <c r="I594" s="280" t="str">
        <f>작성용!F591</f>
        <v>B02</v>
      </c>
      <c r="J594" s="280">
        <f>작성용!G591</f>
        <v>99</v>
      </c>
      <c r="K594" s="280" t="str">
        <f>작성용!H591</f>
        <v>-</v>
      </c>
      <c r="L594" s="280" t="str">
        <f>작성용!N591</f>
        <v xml:space="preserve">분기 </v>
      </c>
      <c r="M594" s="279" t="str">
        <f>작성용!U591</f>
        <v>2024.09.30</v>
      </c>
      <c r="N594" s="284">
        <f>작성용!V591</f>
        <v>45572</v>
      </c>
      <c r="O594" s="284">
        <f>작성용!W591</f>
        <v>45581</v>
      </c>
      <c r="P594" s="279" t="str">
        <f>작성용!X591</f>
        <v>-</v>
      </c>
      <c r="Q594" s="280" t="str">
        <f>작성용!AD591</f>
        <v>대체평가3사업본부</v>
      </c>
      <c r="R594" s="282">
        <f>작성용!AE591</f>
        <v>0</v>
      </c>
      <c r="S594" s="280" t="str">
        <f>작성용!AF591</f>
        <v>대체평가3사업본부</v>
      </c>
      <c r="T594" s="283" t="str">
        <f>작성용!AG591</f>
        <v>김기욱</v>
      </c>
      <c r="U594" s="283" t="str">
        <f>작성용!AH591</f>
        <v>김기욱</v>
      </c>
      <c r="V594" s="278">
        <f>작성용!AA591</f>
        <v>202409</v>
      </c>
      <c r="W594" s="280" t="str">
        <f>작성용!AC591</f>
        <v>[T]기타보험기관[1본부]</v>
      </c>
      <c r="X594" s="280" t="str">
        <f>작성용!O591</f>
        <v>김민규프로,이승엽프로,신민영프로</v>
      </c>
      <c r="Y594" s="280" t="str">
        <f>작성용!P591</f>
        <v>02-2074-2182</v>
      </c>
      <c r="Z594" s="280" t="str">
        <f>작성용!Q591</f>
        <v>mk0710.kim@samsung.com;simba90.lee@samsung.com;my74.shin@samsung.com</v>
      </c>
      <c r="AA594" s="278" t="str">
        <f>작성용!AJ591</f>
        <v>-</v>
      </c>
      <c r="AB594" s="278">
        <f>작성용!AB591</f>
        <v>8</v>
      </c>
    </row>
    <row r="595" spans="1:28" s="12" customFormat="1" ht="16.5" customHeight="1" x14ac:dyDescent="0.3">
      <c r="A595" s="54">
        <f>작성용!AL592</f>
        <v>591</v>
      </c>
      <c r="B595" s="277" t="str">
        <f>작성용!AI592</f>
        <v>-</v>
      </c>
      <c r="C595" s="278" t="str">
        <f>작성용!AK592</f>
        <v>개별종목</v>
      </c>
      <c r="D595" s="279">
        <f>작성용!T592</f>
        <v>45530</v>
      </c>
      <c r="E595" s="280" t="str">
        <f>작성용!B592</f>
        <v>삼성생명(수익증권)</v>
      </c>
      <c r="F595" s="280" t="str">
        <f>작성용!C592</f>
        <v>재평가</v>
      </c>
      <c r="G595" s="280" t="str">
        <f>작성용!D592</f>
        <v>삼성파워플랜트사모특별자산투자신탁제1호</v>
      </c>
      <c r="H595" s="281" t="str">
        <f>작성용!E592</f>
        <v>KBP2018120308</v>
      </c>
      <c r="I595" s="280" t="str">
        <f>작성용!F592</f>
        <v>B02</v>
      </c>
      <c r="J595" s="280">
        <f>작성용!G592</f>
        <v>0</v>
      </c>
      <c r="K595" s="280" t="str">
        <f>작성용!H592</f>
        <v>-</v>
      </c>
      <c r="L595" s="280" t="str">
        <f>작성용!N592</f>
        <v xml:space="preserve">분기 </v>
      </c>
      <c r="M595" s="279" t="str">
        <f>작성용!U592</f>
        <v>2024.09.30</v>
      </c>
      <c r="N595" s="284">
        <f>작성용!V592</f>
        <v>45572</v>
      </c>
      <c r="O595" s="284">
        <f>작성용!W592</f>
        <v>45581</v>
      </c>
      <c r="P595" s="279" t="str">
        <f>작성용!X592</f>
        <v>-</v>
      </c>
      <c r="Q595" s="280" t="str">
        <f>작성용!AD592</f>
        <v>대체평가3사업본부</v>
      </c>
      <c r="R595" s="282">
        <f>작성용!AE592</f>
        <v>0</v>
      </c>
      <c r="S595" s="280" t="str">
        <f>작성용!AF592</f>
        <v>대체평가3사업본부</v>
      </c>
      <c r="T595" s="283" t="str">
        <f>작성용!AG592</f>
        <v>김기욱</v>
      </c>
      <c r="U595" s="283" t="str">
        <f>작성용!AH592</f>
        <v>김기욱</v>
      </c>
      <c r="V595" s="278">
        <f>작성용!AA592</f>
        <v>202409</v>
      </c>
      <c r="W595" s="280" t="str">
        <f>작성용!AC592</f>
        <v>[T]기타보험기관[1본부]</v>
      </c>
      <c r="X595" s="280" t="str">
        <f>작성용!O592</f>
        <v>김민규프로,이승엽프로,신민영프로</v>
      </c>
      <c r="Y595" s="280" t="str">
        <f>작성용!P592</f>
        <v>02-2074-2182</v>
      </c>
      <c r="Z595" s="280" t="str">
        <f>작성용!Q592</f>
        <v>mk0710.kim@samsung.com;simba90.lee@samsung.com;my74.shin@samsung.com</v>
      </c>
      <c r="AA595" s="278" t="str">
        <f>작성용!AJ592</f>
        <v>-</v>
      </c>
      <c r="AB595" s="278">
        <f>작성용!AB592</f>
        <v>8</v>
      </c>
    </row>
    <row r="596" spans="1:28" s="12" customFormat="1" ht="16.5" customHeight="1" x14ac:dyDescent="0.3">
      <c r="A596" s="54">
        <f>작성용!AL593</f>
        <v>592</v>
      </c>
      <c r="B596" s="277" t="str">
        <f>작성용!AI593</f>
        <v>-</v>
      </c>
      <c r="C596" s="278" t="str">
        <f>작성용!AK593</f>
        <v>개별종목</v>
      </c>
      <c r="D596" s="279">
        <f>작성용!T593</f>
        <v>45530</v>
      </c>
      <c r="E596" s="280" t="str">
        <f>작성용!B593</f>
        <v>삼성생명(수익증권)</v>
      </c>
      <c r="F596" s="280" t="str">
        <f>작성용!C593</f>
        <v>재평가</v>
      </c>
      <c r="G596" s="280" t="str">
        <f>작성용!D593</f>
        <v>칸서스인천하수관거사모특별자산투자신탁1호</v>
      </c>
      <c r="H596" s="281" t="str">
        <f>작성용!E593</f>
        <v>KBP2018120007</v>
      </c>
      <c r="I596" s="280" t="str">
        <f>작성용!F593</f>
        <v>B02</v>
      </c>
      <c r="J596" s="280">
        <f>작성용!G593</f>
        <v>0</v>
      </c>
      <c r="K596" s="280" t="str">
        <f>작성용!H593</f>
        <v>-</v>
      </c>
      <c r="L596" s="280" t="str">
        <f>작성용!N593</f>
        <v xml:space="preserve">분기 </v>
      </c>
      <c r="M596" s="279" t="str">
        <f>작성용!U593</f>
        <v>2024.09.30</v>
      </c>
      <c r="N596" s="284">
        <f>작성용!V593</f>
        <v>45572</v>
      </c>
      <c r="O596" s="284">
        <f>작성용!W593</f>
        <v>45581</v>
      </c>
      <c r="P596" s="279" t="str">
        <f>작성용!X593</f>
        <v>-</v>
      </c>
      <c r="Q596" s="280" t="str">
        <f>작성용!AD593</f>
        <v>대체평가3사업본부</v>
      </c>
      <c r="R596" s="282">
        <f>작성용!AE593</f>
        <v>0</v>
      </c>
      <c r="S596" s="280" t="str">
        <f>작성용!AF593</f>
        <v>대체평가3사업본부</v>
      </c>
      <c r="T596" s="283" t="str">
        <f>작성용!AG593</f>
        <v>김기욱</v>
      </c>
      <c r="U596" s="283" t="str">
        <f>작성용!AH593</f>
        <v>김기욱</v>
      </c>
      <c r="V596" s="278">
        <f>작성용!AA593</f>
        <v>202409</v>
      </c>
      <c r="W596" s="280" t="str">
        <f>작성용!AC593</f>
        <v>[T]기타보험기관[1본부]</v>
      </c>
      <c r="X596" s="280" t="str">
        <f>작성용!O593</f>
        <v>김민규프로,이승엽프로,신민영프로</v>
      </c>
      <c r="Y596" s="280" t="str">
        <f>작성용!P593</f>
        <v>02-2074-2182</v>
      </c>
      <c r="Z596" s="280" t="str">
        <f>작성용!Q593</f>
        <v>mk0710.kim@samsung.com;simba90.lee@samsung.com;my74.shin@samsung.com</v>
      </c>
      <c r="AA596" s="278" t="str">
        <f>작성용!AJ593</f>
        <v>-</v>
      </c>
      <c r="AB596" s="278">
        <f>작성용!AB593</f>
        <v>8</v>
      </c>
    </row>
    <row r="597" spans="1:28" s="12" customFormat="1" ht="16.5" customHeight="1" x14ac:dyDescent="0.3">
      <c r="A597" s="54">
        <f>작성용!AL594</f>
        <v>593</v>
      </c>
      <c r="B597" s="277" t="str">
        <f>작성용!AI594</f>
        <v>-</v>
      </c>
      <c r="C597" s="278" t="str">
        <f>작성용!AK594</f>
        <v>개별종목</v>
      </c>
      <c r="D597" s="279">
        <f>작성용!T594</f>
        <v>45530</v>
      </c>
      <c r="E597" s="280" t="str">
        <f>작성용!B594</f>
        <v>삼성생명(수익증권)</v>
      </c>
      <c r="F597" s="280" t="str">
        <f>작성용!C594</f>
        <v>재평가</v>
      </c>
      <c r="G597" s="280" t="str">
        <f>작성용!D594</f>
        <v>흥국인프라사모특별자산투자신탁3호</v>
      </c>
      <c r="H597" s="281" t="str">
        <f>작성용!E594</f>
        <v>KBP2017090098</v>
      </c>
      <c r="I597" s="280" t="str">
        <f>작성용!F594</f>
        <v>B02</v>
      </c>
      <c r="J597" s="280">
        <f>작성용!G594</f>
        <v>99</v>
      </c>
      <c r="K597" s="280" t="str">
        <f>작성용!H594</f>
        <v>-</v>
      </c>
      <c r="L597" s="280" t="str">
        <f>작성용!N594</f>
        <v xml:space="preserve">분기 </v>
      </c>
      <c r="M597" s="279" t="str">
        <f>작성용!U594</f>
        <v>2024.09.30</v>
      </c>
      <c r="N597" s="284">
        <f>작성용!V594</f>
        <v>45572</v>
      </c>
      <c r="O597" s="284">
        <f>작성용!W594</f>
        <v>45581</v>
      </c>
      <c r="P597" s="279" t="str">
        <f>작성용!X594</f>
        <v>-</v>
      </c>
      <c r="Q597" s="280" t="str">
        <f>작성용!AD594</f>
        <v>대체평가3사업본부</v>
      </c>
      <c r="R597" s="282">
        <f>작성용!AE594</f>
        <v>0</v>
      </c>
      <c r="S597" s="280" t="str">
        <f>작성용!AF594</f>
        <v>대체평가3사업본부</v>
      </c>
      <c r="T597" s="283" t="str">
        <f>작성용!AG594</f>
        <v>김기욱</v>
      </c>
      <c r="U597" s="283" t="str">
        <f>작성용!AH594</f>
        <v>김기욱</v>
      </c>
      <c r="V597" s="278">
        <f>작성용!AA594</f>
        <v>202409</v>
      </c>
      <c r="W597" s="280" t="str">
        <f>작성용!AC594</f>
        <v>[T]기타보험기관[1본부]</v>
      </c>
      <c r="X597" s="280" t="str">
        <f>작성용!O594</f>
        <v>김민규프로,이승엽프로,신민영프로</v>
      </c>
      <c r="Y597" s="280" t="str">
        <f>작성용!P594</f>
        <v>02-2074-2182</v>
      </c>
      <c r="Z597" s="280" t="str">
        <f>작성용!Q594</f>
        <v>mk0710.kim@samsung.com;simba90.lee@samsung.com;my74.shin@samsung.com</v>
      </c>
      <c r="AA597" s="278" t="str">
        <f>작성용!AJ594</f>
        <v>-</v>
      </c>
      <c r="AB597" s="278">
        <f>작성용!AB594</f>
        <v>8</v>
      </c>
    </row>
    <row r="598" spans="1:28" s="12" customFormat="1" ht="16.5" customHeight="1" x14ac:dyDescent="0.3">
      <c r="A598" s="54">
        <f>작성용!AL595</f>
        <v>594</v>
      </c>
      <c r="B598" s="277" t="str">
        <f>작성용!AI595</f>
        <v>-</v>
      </c>
      <c r="C598" s="278" t="str">
        <f>작성용!AK595</f>
        <v>개별종목</v>
      </c>
      <c r="D598" s="279">
        <f>작성용!T595</f>
        <v>45530</v>
      </c>
      <c r="E598" s="280" t="str">
        <f>작성용!B595</f>
        <v>삼성생명(수익증권)</v>
      </c>
      <c r="F598" s="280" t="str">
        <f>작성용!C595</f>
        <v>재평가</v>
      </c>
      <c r="G598" s="280" t="str">
        <f>작성용!D595</f>
        <v>신한일본태양광사모특별자산투자신탁제2호</v>
      </c>
      <c r="H598" s="281" t="str">
        <f>작성용!E595</f>
        <v>KBP2016060205</v>
      </c>
      <c r="I598" s="280" t="str">
        <f>작성용!F595</f>
        <v>B02</v>
      </c>
      <c r="J598" s="280">
        <f>작성용!G595</f>
        <v>0</v>
      </c>
      <c r="K598" s="280" t="str">
        <f>작성용!H595</f>
        <v>-</v>
      </c>
      <c r="L598" s="280" t="str">
        <f>작성용!N595</f>
        <v xml:space="preserve">분기 </v>
      </c>
      <c r="M598" s="279" t="str">
        <f>작성용!U595</f>
        <v>2024.09.30</v>
      </c>
      <c r="N598" s="284">
        <f>작성용!V595</f>
        <v>45572</v>
      </c>
      <c r="O598" s="284">
        <f>작성용!W595</f>
        <v>45581</v>
      </c>
      <c r="P598" s="279" t="str">
        <f>작성용!X595</f>
        <v>-</v>
      </c>
      <c r="Q598" s="280" t="str">
        <f>작성용!AD595</f>
        <v>대체평가3사업본부</v>
      </c>
      <c r="R598" s="282">
        <f>작성용!AE595</f>
        <v>0</v>
      </c>
      <c r="S598" s="280" t="str">
        <f>작성용!AF595</f>
        <v>대체평가3사업본부</v>
      </c>
      <c r="T598" s="283" t="str">
        <f>작성용!AG595</f>
        <v>김기욱</v>
      </c>
      <c r="U598" s="283" t="str">
        <f>작성용!AH595</f>
        <v>김기욱</v>
      </c>
      <c r="V598" s="278">
        <f>작성용!AA595</f>
        <v>202409</v>
      </c>
      <c r="W598" s="280" t="str">
        <f>작성용!AC595</f>
        <v>[T]기타보험기관[1본부]</v>
      </c>
      <c r="X598" s="280" t="str">
        <f>작성용!O595</f>
        <v>김민규프로,이승엽프로,신민영프로</v>
      </c>
      <c r="Y598" s="280" t="str">
        <f>작성용!P595</f>
        <v>02-2074-2182</v>
      </c>
      <c r="Z598" s="280" t="str">
        <f>작성용!Q595</f>
        <v>mk0710.kim@samsung.com;simba90.lee@samsung.com;my74.shin@samsung.com</v>
      </c>
      <c r="AA598" s="278" t="str">
        <f>작성용!AJ595</f>
        <v>-</v>
      </c>
      <c r="AB598" s="278">
        <f>작성용!AB595</f>
        <v>8</v>
      </c>
    </row>
    <row r="599" spans="1:28" s="12" customFormat="1" ht="16.5" customHeight="1" x14ac:dyDescent="0.3">
      <c r="A599" s="54">
        <f>작성용!AL596</f>
        <v>595</v>
      </c>
      <c r="B599" s="277" t="str">
        <f>작성용!AI596</f>
        <v>-</v>
      </c>
      <c r="C599" s="278" t="str">
        <f>작성용!AK596</f>
        <v>개별종목</v>
      </c>
      <c r="D599" s="279">
        <f>작성용!T596</f>
        <v>45530</v>
      </c>
      <c r="E599" s="280" t="str">
        <f>작성용!B596</f>
        <v>삼성생명(수익증권)</v>
      </c>
      <c r="F599" s="280" t="str">
        <f>작성용!C596</f>
        <v>재평가</v>
      </c>
      <c r="G599" s="280" t="str">
        <f>작성용!D596</f>
        <v>삼성UKSolar선순위대출채권사모특별자산투자신탁</v>
      </c>
      <c r="H599" s="281" t="str">
        <f>작성용!E596</f>
        <v>KBP2018120299</v>
      </c>
      <c r="I599" s="280" t="str">
        <f>작성용!F596</f>
        <v>B02</v>
      </c>
      <c r="J599" s="280">
        <f>작성용!G596</f>
        <v>0</v>
      </c>
      <c r="K599" s="280" t="str">
        <f>작성용!H596</f>
        <v>-</v>
      </c>
      <c r="L599" s="280" t="str">
        <f>작성용!N596</f>
        <v xml:space="preserve">분기 </v>
      </c>
      <c r="M599" s="279" t="str">
        <f>작성용!U596</f>
        <v>2024.09.30</v>
      </c>
      <c r="N599" s="284">
        <f>작성용!V596</f>
        <v>45572</v>
      </c>
      <c r="O599" s="284">
        <f>작성용!W596</f>
        <v>45581</v>
      </c>
      <c r="P599" s="279" t="str">
        <f>작성용!X596</f>
        <v>-</v>
      </c>
      <c r="Q599" s="280" t="str">
        <f>작성용!AD596</f>
        <v>대체평가3사업본부</v>
      </c>
      <c r="R599" s="282">
        <f>작성용!AE596</f>
        <v>0</v>
      </c>
      <c r="S599" s="280" t="str">
        <f>작성용!AF596</f>
        <v>대체평가3사업본부</v>
      </c>
      <c r="T599" s="283" t="str">
        <f>작성용!AG596</f>
        <v>김기욱</v>
      </c>
      <c r="U599" s="283" t="str">
        <f>작성용!AH596</f>
        <v>김기욱</v>
      </c>
      <c r="V599" s="278">
        <f>작성용!AA596</f>
        <v>202409</v>
      </c>
      <c r="W599" s="280" t="str">
        <f>작성용!AC596</f>
        <v>[T]기타보험기관[1본부]</v>
      </c>
      <c r="X599" s="280" t="str">
        <f>작성용!O596</f>
        <v>김민규프로,이승엽프로,신민영프로</v>
      </c>
      <c r="Y599" s="280" t="str">
        <f>작성용!P596</f>
        <v>02-2074-2182</v>
      </c>
      <c r="Z599" s="280" t="str">
        <f>작성용!Q596</f>
        <v>mk0710.kim@samsung.com;simba90.lee@samsung.com;my74.shin@samsung.com</v>
      </c>
      <c r="AA599" s="278" t="str">
        <f>작성용!AJ596</f>
        <v>-</v>
      </c>
      <c r="AB599" s="278">
        <f>작성용!AB596</f>
        <v>8</v>
      </c>
    </row>
    <row r="600" spans="1:28" s="12" customFormat="1" ht="16.5" customHeight="1" x14ac:dyDescent="0.3">
      <c r="A600" s="54">
        <f>작성용!AL597</f>
        <v>596</v>
      </c>
      <c r="B600" s="277" t="str">
        <f>작성용!AI597</f>
        <v>-</v>
      </c>
      <c r="C600" s="278" t="str">
        <f>작성용!AK597</f>
        <v>개별종목</v>
      </c>
      <c r="D600" s="279">
        <f>작성용!T597</f>
        <v>45530</v>
      </c>
      <c r="E600" s="280" t="str">
        <f>작성용!B597</f>
        <v>삼성생명(수익증권)</v>
      </c>
      <c r="F600" s="280" t="str">
        <f>작성용!C597</f>
        <v>재평가</v>
      </c>
      <c r="G600" s="280" t="str">
        <f>작성용!D597</f>
        <v>KIAMCO도로투자사모특별자산투자신탁제5호</v>
      </c>
      <c r="H600" s="281" t="str">
        <f>작성용!E597</f>
        <v>KBP2016060227</v>
      </c>
      <c r="I600" s="280" t="str">
        <f>작성용!F597</f>
        <v>B02</v>
      </c>
      <c r="J600" s="280">
        <f>작성용!G597</f>
        <v>99</v>
      </c>
      <c r="K600" s="280" t="str">
        <f>작성용!H597</f>
        <v>-</v>
      </c>
      <c r="L600" s="280" t="str">
        <f>작성용!N597</f>
        <v xml:space="preserve">분기 </v>
      </c>
      <c r="M600" s="279" t="str">
        <f>작성용!U597</f>
        <v>2024.09.30</v>
      </c>
      <c r="N600" s="284">
        <f>작성용!V597</f>
        <v>45572</v>
      </c>
      <c r="O600" s="284">
        <f>작성용!W597</f>
        <v>45581</v>
      </c>
      <c r="P600" s="279" t="str">
        <f>작성용!X597</f>
        <v>-</v>
      </c>
      <c r="Q600" s="280" t="str">
        <f>작성용!AD597</f>
        <v>대체평가3사업본부</v>
      </c>
      <c r="R600" s="282">
        <f>작성용!AE597</f>
        <v>0</v>
      </c>
      <c r="S600" s="280" t="str">
        <f>작성용!AF597</f>
        <v>대체평가3사업본부</v>
      </c>
      <c r="T600" s="283" t="str">
        <f>작성용!AG597</f>
        <v>김기욱</v>
      </c>
      <c r="U600" s="283" t="str">
        <f>작성용!AH597</f>
        <v>김기욱</v>
      </c>
      <c r="V600" s="278">
        <f>작성용!AA597</f>
        <v>202409</v>
      </c>
      <c r="W600" s="280" t="str">
        <f>작성용!AC597</f>
        <v>[T]기타보험기관[1본부]</v>
      </c>
      <c r="X600" s="280" t="str">
        <f>작성용!O597</f>
        <v>김민규프로,이승엽프로,신민영프로</v>
      </c>
      <c r="Y600" s="280" t="str">
        <f>작성용!P597</f>
        <v>02-2074-2182</v>
      </c>
      <c r="Z600" s="280" t="str">
        <f>작성용!Q597</f>
        <v>mk0710.kim@samsung.com;simba90.lee@samsung.com;my74.shin@samsung.com</v>
      </c>
      <c r="AA600" s="278" t="str">
        <f>작성용!AJ597</f>
        <v>-</v>
      </c>
      <c r="AB600" s="278">
        <f>작성용!AB597</f>
        <v>8</v>
      </c>
    </row>
    <row r="601" spans="1:28" s="12" customFormat="1" ht="16.5" customHeight="1" x14ac:dyDescent="0.3">
      <c r="A601" s="54">
        <f>작성용!AL598</f>
        <v>597</v>
      </c>
      <c r="B601" s="277" t="str">
        <f>작성용!AI598</f>
        <v>-</v>
      </c>
      <c r="C601" s="278" t="str">
        <f>작성용!AK598</f>
        <v>개별종목</v>
      </c>
      <c r="D601" s="279">
        <f>작성용!T598</f>
        <v>45530</v>
      </c>
      <c r="E601" s="280" t="str">
        <f>작성용!B598</f>
        <v>삼성생명(수익증권)</v>
      </c>
      <c r="F601" s="280" t="str">
        <f>작성용!C598</f>
        <v>재평가</v>
      </c>
      <c r="G601" s="280" t="str">
        <f>작성용!D598</f>
        <v>KIAMCO도로투자사모특별자산투자신탁제1호</v>
      </c>
      <c r="H601" s="281" t="str">
        <f>작성용!E598</f>
        <v>KBP2016060031</v>
      </c>
      <c r="I601" s="280" t="str">
        <f>작성용!F598</f>
        <v>B02</v>
      </c>
      <c r="J601" s="280">
        <f>작성용!G598</f>
        <v>0</v>
      </c>
      <c r="K601" s="280" t="str">
        <f>작성용!H598</f>
        <v>-</v>
      </c>
      <c r="L601" s="280" t="str">
        <f>작성용!N598</f>
        <v xml:space="preserve">분기 </v>
      </c>
      <c r="M601" s="279" t="str">
        <f>작성용!U598</f>
        <v>2024.09.30</v>
      </c>
      <c r="N601" s="284">
        <f>작성용!V598</f>
        <v>45572</v>
      </c>
      <c r="O601" s="284">
        <f>작성용!W598</f>
        <v>45581</v>
      </c>
      <c r="P601" s="279" t="str">
        <f>작성용!X598</f>
        <v>-</v>
      </c>
      <c r="Q601" s="280" t="str">
        <f>작성용!AD598</f>
        <v>대체평가3사업본부</v>
      </c>
      <c r="R601" s="282">
        <f>작성용!AE598</f>
        <v>0</v>
      </c>
      <c r="S601" s="280" t="str">
        <f>작성용!AF598</f>
        <v>대체평가3사업본부</v>
      </c>
      <c r="T601" s="283" t="str">
        <f>작성용!AG598</f>
        <v>김기욱</v>
      </c>
      <c r="U601" s="283" t="str">
        <f>작성용!AH598</f>
        <v>김기욱</v>
      </c>
      <c r="V601" s="278">
        <f>작성용!AA598</f>
        <v>202409</v>
      </c>
      <c r="W601" s="280" t="str">
        <f>작성용!AC598</f>
        <v>[T]기타보험기관[1본부]</v>
      </c>
      <c r="X601" s="280" t="str">
        <f>작성용!O598</f>
        <v>김민규프로,이승엽프로,신민영프로</v>
      </c>
      <c r="Y601" s="280" t="str">
        <f>작성용!P598</f>
        <v>02-2074-2182</v>
      </c>
      <c r="Z601" s="280" t="str">
        <f>작성용!Q598</f>
        <v>mk0710.kim@samsung.com;simba90.lee@samsung.com;my74.shin@samsung.com</v>
      </c>
      <c r="AA601" s="278" t="str">
        <f>작성용!AJ598</f>
        <v>-</v>
      </c>
      <c r="AB601" s="278">
        <f>작성용!AB598</f>
        <v>8</v>
      </c>
    </row>
    <row r="602" spans="1:28" s="12" customFormat="1" ht="16.5" customHeight="1" x14ac:dyDescent="0.3">
      <c r="A602" s="54">
        <f>작성용!AL599</f>
        <v>598</v>
      </c>
      <c r="B602" s="277" t="str">
        <f>작성용!AI599</f>
        <v>-</v>
      </c>
      <c r="C602" s="278" t="str">
        <f>작성용!AK599</f>
        <v>개별종목</v>
      </c>
      <c r="D602" s="279">
        <f>작성용!T599</f>
        <v>45530</v>
      </c>
      <c r="E602" s="280" t="str">
        <f>작성용!B599</f>
        <v>삼성생명(수익증권)</v>
      </c>
      <c r="F602" s="280" t="str">
        <f>작성용!C599</f>
        <v>재평가</v>
      </c>
      <c r="G602" s="280" t="str">
        <f>작성용!D599</f>
        <v>KIAMCO도로투자사모특별자산투자신탁제4호</v>
      </c>
      <c r="H602" s="281" t="str">
        <f>작성용!E599</f>
        <v>KBP2017090010</v>
      </c>
      <c r="I602" s="280" t="str">
        <f>작성용!F599</f>
        <v>B02</v>
      </c>
      <c r="J602" s="280">
        <f>작성용!G599</f>
        <v>0</v>
      </c>
      <c r="K602" s="280" t="str">
        <f>작성용!H599</f>
        <v>-</v>
      </c>
      <c r="L602" s="280" t="str">
        <f>작성용!N599</f>
        <v xml:space="preserve">분기 </v>
      </c>
      <c r="M602" s="279" t="str">
        <f>작성용!U599</f>
        <v>2024.09.30</v>
      </c>
      <c r="N602" s="284">
        <f>작성용!V599</f>
        <v>45572</v>
      </c>
      <c r="O602" s="284">
        <f>작성용!W599</f>
        <v>45581</v>
      </c>
      <c r="P602" s="279" t="str">
        <f>작성용!X599</f>
        <v>-</v>
      </c>
      <c r="Q602" s="280" t="str">
        <f>작성용!AD599</f>
        <v>대체평가3사업본부</v>
      </c>
      <c r="R602" s="282">
        <f>작성용!AE599</f>
        <v>0</v>
      </c>
      <c r="S602" s="280" t="str">
        <f>작성용!AF599</f>
        <v>대체평가3사업본부</v>
      </c>
      <c r="T602" s="283" t="str">
        <f>작성용!AG599</f>
        <v>김기욱</v>
      </c>
      <c r="U602" s="283" t="str">
        <f>작성용!AH599</f>
        <v>김기욱</v>
      </c>
      <c r="V602" s="278">
        <f>작성용!AA599</f>
        <v>202409</v>
      </c>
      <c r="W602" s="280" t="str">
        <f>작성용!AC599</f>
        <v>[T]기타보험기관[1본부]</v>
      </c>
      <c r="X602" s="280" t="str">
        <f>작성용!O599</f>
        <v>김민규프로,이승엽프로,신민영프로</v>
      </c>
      <c r="Y602" s="280" t="str">
        <f>작성용!P599</f>
        <v>02-2074-2182</v>
      </c>
      <c r="Z602" s="280" t="str">
        <f>작성용!Q599</f>
        <v>mk0710.kim@samsung.com;simba90.lee@samsung.com;my74.shin@samsung.com</v>
      </c>
      <c r="AA602" s="278" t="str">
        <f>작성용!AJ599</f>
        <v>-</v>
      </c>
      <c r="AB602" s="278">
        <f>작성용!AB599</f>
        <v>8</v>
      </c>
    </row>
    <row r="603" spans="1:28" s="12" customFormat="1" ht="16.5" customHeight="1" x14ac:dyDescent="0.3">
      <c r="A603" s="54">
        <f>작성용!AL600</f>
        <v>599</v>
      </c>
      <c r="B603" s="277" t="str">
        <f>작성용!AI600</f>
        <v>-</v>
      </c>
      <c r="C603" s="278" t="str">
        <f>작성용!AK600</f>
        <v>개별종목</v>
      </c>
      <c r="D603" s="279">
        <f>작성용!T600</f>
        <v>45530</v>
      </c>
      <c r="E603" s="280" t="str">
        <f>작성용!B600</f>
        <v>삼성생명(수익증권)</v>
      </c>
      <c r="F603" s="280" t="str">
        <f>작성용!C600</f>
        <v>재평가</v>
      </c>
      <c r="G603" s="280" t="str">
        <f>작성용!D600</f>
        <v>KIAMCO대곡소사복선전철사모특별자산투자신탁제2호</v>
      </c>
      <c r="H603" s="281" t="str">
        <f>작성용!E600</f>
        <v>KBP2016120039</v>
      </c>
      <c r="I603" s="280" t="str">
        <f>작성용!F600</f>
        <v>B02</v>
      </c>
      <c r="J603" s="280">
        <f>작성용!G600</f>
        <v>99</v>
      </c>
      <c r="K603" s="280" t="str">
        <f>작성용!H600</f>
        <v>-</v>
      </c>
      <c r="L603" s="280" t="str">
        <f>작성용!N600</f>
        <v xml:space="preserve">분기 </v>
      </c>
      <c r="M603" s="279" t="str">
        <f>작성용!U600</f>
        <v>2024.09.30</v>
      </c>
      <c r="N603" s="284">
        <f>작성용!V600</f>
        <v>45572</v>
      </c>
      <c r="O603" s="284">
        <f>작성용!W600</f>
        <v>45581</v>
      </c>
      <c r="P603" s="279" t="str">
        <f>작성용!X600</f>
        <v>-</v>
      </c>
      <c r="Q603" s="280" t="str">
        <f>작성용!AD600</f>
        <v>대체평가3사업본부</v>
      </c>
      <c r="R603" s="282">
        <f>작성용!AE600</f>
        <v>0</v>
      </c>
      <c r="S603" s="280" t="str">
        <f>작성용!AF600</f>
        <v>대체평가3사업본부</v>
      </c>
      <c r="T603" s="283" t="str">
        <f>작성용!AG600</f>
        <v>김기욱</v>
      </c>
      <c r="U603" s="283" t="str">
        <f>작성용!AH600</f>
        <v>김기욱</v>
      </c>
      <c r="V603" s="278">
        <f>작성용!AA600</f>
        <v>202409</v>
      </c>
      <c r="W603" s="280" t="str">
        <f>작성용!AC600</f>
        <v>[T]기타보험기관[1본부]</v>
      </c>
      <c r="X603" s="280" t="str">
        <f>작성용!O600</f>
        <v>김민규프로,이승엽프로,신민영프로</v>
      </c>
      <c r="Y603" s="280" t="str">
        <f>작성용!P600</f>
        <v>02-2074-2182</v>
      </c>
      <c r="Z603" s="280" t="str">
        <f>작성용!Q600</f>
        <v>mk0710.kim@samsung.com;simba90.lee@samsung.com;my74.shin@samsung.com</v>
      </c>
      <c r="AA603" s="278" t="str">
        <f>작성용!AJ600</f>
        <v>-</v>
      </c>
      <c r="AB603" s="278">
        <f>작성용!AB600</f>
        <v>8</v>
      </c>
    </row>
    <row r="604" spans="1:28" s="12" customFormat="1" ht="16.5" customHeight="1" x14ac:dyDescent="0.3">
      <c r="A604" s="54">
        <f>작성용!AL601</f>
        <v>600</v>
      </c>
      <c r="B604" s="277" t="str">
        <f>작성용!AI601</f>
        <v>-</v>
      </c>
      <c r="C604" s="278" t="str">
        <f>작성용!AK601</f>
        <v>개별종목</v>
      </c>
      <c r="D604" s="279">
        <f>작성용!T601</f>
        <v>45530</v>
      </c>
      <c r="E604" s="280" t="str">
        <f>작성용!B601</f>
        <v>삼성생명(수익증권)</v>
      </c>
      <c r="F604" s="280" t="str">
        <f>작성용!C601</f>
        <v>재평가</v>
      </c>
      <c r="G604" s="280" t="str">
        <f>작성용!D601</f>
        <v>삼성미국태양광전문투자형사모투자신탁1호</v>
      </c>
      <c r="H604" s="281" t="str">
        <f>작성용!E601</f>
        <v>KBP2018120304</v>
      </c>
      <c r="I604" s="280" t="str">
        <f>작성용!F601</f>
        <v>B02</v>
      </c>
      <c r="J604" s="280">
        <f>작성용!G601</f>
        <v>0</v>
      </c>
      <c r="K604" s="280" t="str">
        <f>작성용!H601</f>
        <v>-</v>
      </c>
      <c r="L604" s="280" t="str">
        <f>작성용!N601</f>
        <v xml:space="preserve">분기 </v>
      </c>
      <c r="M604" s="279" t="str">
        <f>작성용!U601</f>
        <v>2024.09.30</v>
      </c>
      <c r="N604" s="284">
        <f>작성용!V601</f>
        <v>45572</v>
      </c>
      <c r="O604" s="284">
        <f>작성용!W601</f>
        <v>45581</v>
      </c>
      <c r="P604" s="279" t="str">
        <f>작성용!X601</f>
        <v>-</v>
      </c>
      <c r="Q604" s="280" t="str">
        <f>작성용!AD601</f>
        <v>대체평가3사업본부</v>
      </c>
      <c r="R604" s="282">
        <f>작성용!AE601</f>
        <v>0</v>
      </c>
      <c r="S604" s="280" t="str">
        <f>작성용!AF601</f>
        <v>대체평가3사업본부</v>
      </c>
      <c r="T604" s="283" t="str">
        <f>작성용!AG601</f>
        <v>김기욱</v>
      </c>
      <c r="U604" s="283" t="str">
        <f>작성용!AH601</f>
        <v>김기욱</v>
      </c>
      <c r="V604" s="278">
        <f>작성용!AA601</f>
        <v>202409</v>
      </c>
      <c r="W604" s="280" t="str">
        <f>작성용!AC601</f>
        <v>[T]기타보험기관[1본부]</v>
      </c>
      <c r="X604" s="280" t="str">
        <f>작성용!O601</f>
        <v>김민규프로,이승엽프로,신민영프로</v>
      </c>
      <c r="Y604" s="280" t="str">
        <f>작성용!P601</f>
        <v>02-2074-2182</v>
      </c>
      <c r="Z604" s="280" t="str">
        <f>작성용!Q601</f>
        <v>mk0710.kim@samsung.com;simba90.lee@samsung.com;my74.shin@samsung.com</v>
      </c>
      <c r="AA604" s="278" t="str">
        <f>작성용!AJ601</f>
        <v>-</v>
      </c>
      <c r="AB604" s="278">
        <f>작성용!AB601</f>
        <v>8</v>
      </c>
    </row>
    <row r="605" spans="1:28" s="12" customFormat="1" ht="16.5" customHeight="1" x14ac:dyDescent="0.3">
      <c r="A605" s="54">
        <f>작성용!AL602</f>
        <v>601</v>
      </c>
      <c r="B605" s="277" t="str">
        <f>작성용!AI602</f>
        <v>-</v>
      </c>
      <c r="C605" s="278" t="str">
        <f>작성용!AK602</f>
        <v>개별종목</v>
      </c>
      <c r="D605" s="279">
        <f>작성용!T602</f>
        <v>45530</v>
      </c>
      <c r="E605" s="280" t="str">
        <f>작성용!B602</f>
        <v>삼성생명(수익증권)</v>
      </c>
      <c r="F605" s="280" t="str">
        <f>작성용!C602</f>
        <v>재평가</v>
      </c>
      <c r="G605" s="280" t="str">
        <f>작성용!D602</f>
        <v>미래에셋신분당선전문투자형사모투자신탁제1호</v>
      </c>
      <c r="H605" s="281" t="str">
        <f>작성용!E602</f>
        <v>KBP2017120185</v>
      </c>
      <c r="I605" s="280" t="str">
        <f>작성용!F602</f>
        <v>B02</v>
      </c>
      <c r="J605" s="280">
        <f>작성용!G602</f>
        <v>0</v>
      </c>
      <c r="K605" s="280" t="str">
        <f>작성용!H602</f>
        <v>-</v>
      </c>
      <c r="L605" s="280" t="str">
        <f>작성용!N602</f>
        <v xml:space="preserve">분기 </v>
      </c>
      <c r="M605" s="279" t="str">
        <f>작성용!U602</f>
        <v>2024.09.30</v>
      </c>
      <c r="N605" s="284">
        <f>작성용!V602</f>
        <v>45572</v>
      </c>
      <c r="O605" s="284">
        <f>작성용!W602</f>
        <v>45581</v>
      </c>
      <c r="P605" s="279" t="str">
        <f>작성용!X602</f>
        <v>-</v>
      </c>
      <c r="Q605" s="280" t="str">
        <f>작성용!AD602</f>
        <v>대체평가3사업본부</v>
      </c>
      <c r="R605" s="282">
        <f>작성용!AE602</f>
        <v>0</v>
      </c>
      <c r="S605" s="280" t="str">
        <f>작성용!AF602</f>
        <v>대체평가3사업본부</v>
      </c>
      <c r="T605" s="283" t="str">
        <f>작성용!AG602</f>
        <v>김기욱</v>
      </c>
      <c r="U605" s="283" t="str">
        <f>작성용!AH602</f>
        <v>김기욱</v>
      </c>
      <c r="V605" s="278">
        <f>작성용!AA602</f>
        <v>202409</v>
      </c>
      <c r="W605" s="280" t="str">
        <f>작성용!AC602</f>
        <v>[T]기타보험기관[1본부]</v>
      </c>
      <c r="X605" s="280" t="str">
        <f>작성용!O602</f>
        <v>김민규프로,이승엽프로,신민영프로</v>
      </c>
      <c r="Y605" s="280" t="str">
        <f>작성용!P602</f>
        <v>02-2074-2182</v>
      </c>
      <c r="Z605" s="280" t="str">
        <f>작성용!Q602</f>
        <v>mk0710.kim@samsung.com;simba90.lee@samsung.com;my74.shin@samsung.com</v>
      </c>
      <c r="AA605" s="278" t="str">
        <f>작성용!AJ602</f>
        <v>-</v>
      </c>
      <c r="AB605" s="278">
        <f>작성용!AB602</f>
        <v>8</v>
      </c>
    </row>
    <row r="606" spans="1:28" s="12" customFormat="1" ht="16.5" customHeight="1" x14ac:dyDescent="0.3">
      <c r="A606" s="54">
        <f>작성용!AL603</f>
        <v>602</v>
      </c>
      <c r="B606" s="277" t="str">
        <f>작성용!AI603</f>
        <v>-</v>
      </c>
      <c r="C606" s="278" t="str">
        <f>작성용!AK603</f>
        <v>개별종목</v>
      </c>
      <c r="D606" s="279">
        <f>작성용!T603</f>
        <v>45530</v>
      </c>
      <c r="E606" s="280" t="str">
        <f>작성용!B603</f>
        <v>삼성생명(수익증권)</v>
      </c>
      <c r="F606" s="280" t="str">
        <f>작성용!C603</f>
        <v>재평가</v>
      </c>
      <c r="G606" s="280" t="str">
        <f>작성용!D603</f>
        <v>삼성Axium전문투자형사모투자신탁제1호</v>
      </c>
      <c r="H606" s="281" t="str">
        <f>작성용!E603</f>
        <v>KBP2018090003</v>
      </c>
      <c r="I606" s="280" t="str">
        <f>작성용!F603</f>
        <v>B02</v>
      </c>
      <c r="J606" s="280">
        <f>작성용!G603</f>
        <v>0</v>
      </c>
      <c r="K606" s="280" t="str">
        <f>작성용!H603</f>
        <v>-</v>
      </c>
      <c r="L606" s="280" t="str">
        <f>작성용!N603</f>
        <v xml:space="preserve">분기 </v>
      </c>
      <c r="M606" s="279" t="str">
        <f>작성용!U603</f>
        <v>2024.09.30</v>
      </c>
      <c r="N606" s="284">
        <f>작성용!V603</f>
        <v>45572</v>
      </c>
      <c r="O606" s="284">
        <f>작성용!W603</f>
        <v>45581</v>
      </c>
      <c r="P606" s="279" t="str">
        <f>작성용!X603</f>
        <v>-</v>
      </c>
      <c r="Q606" s="280" t="str">
        <f>작성용!AD603</f>
        <v>대체평가3사업본부</v>
      </c>
      <c r="R606" s="282">
        <f>작성용!AE603</f>
        <v>0</v>
      </c>
      <c r="S606" s="280" t="str">
        <f>작성용!AF603</f>
        <v>대체평가3사업본부</v>
      </c>
      <c r="T606" s="283" t="str">
        <f>작성용!AG603</f>
        <v>김기욱</v>
      </c>
      <c r="U606" s="283" t="str">
        <f>작성용!AH603</f>
        <v>김기욱</v>
      </c>
      <c r="V606" s="278">
        <f>작성용!AA603</f>
        <v>202409</v>
      </c>
      <c r="W606" s="280" t="str">
        <f>작성용!AC603</f>
        <v>[T]기타보험기관[1본부]</v>
      </c>
      <c r="X606" s="280" t="str">
        <f>작성용!O603</f>
        <v>김민규프로,이승엽프로,신민영프로</v>
      </c>
      <c r="Y606" s="280" t="str">
        <f>작성용!P603</f>
        <v>02-2074-2182</v>
      </c>
      <c r="Z606" s="280" t="str">
        <f>작성용!Q603</f>
        <v>mk0710.kim@samsung.com;simba90.lee@samsung.com;my74.shin@samsung.com</v>
      </c>
      <c r="AA606" s="278" t="str">
        <f>작성용!AJ603</f>
        <v>-</v>
      </c>
      <c r="AB606" s="278">
        <f>작성용!AB603</f>
        <v>8</v>
      </c>
    </row>
    <row r="607" spans="1:28" s="12" customFormat="1" ht="16.5" customHeight="1" x14ac:dyDescent="0.3">
      <c r="A607" s="54">
        <f>작성용!AL604</f>
        <v>603</v>
      </c>
      <c r="B607" s="277" t="str">
        <f>작성용!AI604</f>
        <v>-</v>
      </c>
      <c r="C607" s="278" t="str">
        <f>작성용!AK604</f>
        <v>개별종목</v>
      </c>
      <c r="D607" s="279">
        <f>작성용!T604</f>
        <v>45530</v>
      </c>
      <c r="E607" s="280" t="str">
        <f>작성용!B604</f>
        <v>삼성생명(수익증권)</v>
      </c>
      <c r="F607" s="280" t="str">
        <f>작성용!C604</f>
        <v>재평가</v>
      </c>
      <c r="G607" s="280" t="str">
        <f>작성용!D604</f>
        <v>브이아이오션탱커전문투자형사모투자신탁2호1종</v>
      </c>
      <c r="H607" s="281" t="str">
        <f>작성용!E604</f>
        <v>KBP2018120324</v>
      </c>
      <c r="I607" s="280" t="str">
        <f>작성용!F604</f>
        <v>B02</v>
      </c>
      <c r="J607" s="280">
        <f>작성용!G604</f>
        <v>99</v>
      </c>
      <c r="K607" s="280" t="str">
        <f>작성용!H604</f>
        <v>-</v>
      </c>
      <c r="L607" s="280" t="str">
        <f>작성용!N604</f>
        <v xml:space="preserve">분기 </v>
      </c>
      <c r="M607" s="279" t="str">
        <f>작성용!U604</f>
        <v>2024.09.30</v>
      </c>
      <c r="N607" s="284">
        <f>작성용!V604</f>
        <v>45572</v>
      </c>
      <c r="O607" s="284">
        <f>작성용!W604</f>
        <v>45581</v>
      </c>
      <c r="P607" s="279" t="str">
        <f>작성용!X604</f>
        <v>-</v>
      </c>
      <c r="Q607" s="280" t="str">
        <f>작성용!AD604</f>
        <v>대체평가3사업본부</v>
      </c>
      <c r="R607" s="282">
        <f>작성용!AE604</f>
        <v>0</v>
      </c>
      <c r="S607" s="280" t="str">
        <f>작성용!AF604</f>
        <v>대체평가3사업본부</v>
      </c>
      <c r="T607" s="283" t="str">
        <f>작성용!AG604</f>
        <v>김기욱</v>
      </c>
      <c r="U607" s="283" t="str">
        <f>작성용!AH604</f>
        <v>김기욱</v>
      </c>
      <c r="V607" s="278">
        <f>작성용!AA604</f>
        <v>202409</v>
      </c>
      <c r="W607" s="280" t="str">
        <f>작성용!AC604</f>
        <v>[T]기타보험기관[1본부]</v>
      </c>
      <c r="X607" s="280" t="str">
        <f>작성용!O604</f>
        <v>김민규프로,이승엽프로,신민영프로</v>
      </c>
      <c r="Y607" s="280" t="str">
        <f>작성용!P604</f>
        <v>02-2074-2182</v>
      </c>
      <c r="Z607" s="280" t="str">
        <f>작성용!Q604</f>
        <v>mk0710.kim@samsung.com;simba90.lee@samsung.com;my74.shin@samsung.com</v>
      </c>
      <c r="AA607" s="278" t="str">
        <f>작성용!AJ604</f>
        <v>-</v>
      </c>
      <c r="AB607" s="278">
        <f>작성용!AB604</f>
        <v>8</v>
      </c>
    </row>
    <row r="608" spans="1:28" s="12" customFormat="1" ht="16.5" customHeight="1" x14ac:dyDescent="0.3">
      <c r="A608" s="54">
        <f>작성용!AL605</f>
        <v>604</v>
      </c>
      <c r="B608" s="277" t="str">
        <f>작성용!AI605</f>
        <v>-</v>
      </c>
      <c r="C608" s="278" t="str">
        <f>작성용!AK605</f>
        <v>개별종목</v>
      </c>
      <c r="D608" s="279">
        <f>작성용!T605</f>
        <v>45530</v>
      </c>
      <c r="E608" s="280" t="str">
        <f>작성용!B605</f>
        <v>삼성생명(수익증권)</v>
      </c>
      <c r="F608" s="280" t="str">
        <f>작성용!C605</f>
        <v>재평가</v>
      </c>
      <c r="G608" s="280" t="str">
        <f>작성용!D605</f>
        <v>삼성프랑스DKLNG전문투자형사모투자신탁제1호</v>
      </c>
      <c r="H608" s="281" t="str">
        <f>작성용!E605</f>
        <v>KBP2018120180</v>
      </c>
      <c r="I608" s="280" t="str">
        <f>작성용!F605</f>
        <v>B02</v>
      </c>
      <c r="J608" s="280">
        <f>작성용!G605</f>
        <v>0</v>
      </c>
      <c r="K608" s="280" t="str">
        <f>작성용!H605</f>
        <v>-</v>
      </c>
      <c r="L608" s="280" t="str">
        <f>작성용!N605</f>
        <v xml:space="preserve">분기 </v>
      </c>
      <c r="M608" s="279" t="str">
        <f>작성용!U605</f>
        <v>2024.09.30</v>
      </c>
      <c r="N608" s="284">
        <f>작성용!V605</f>
        <v>45572</v>
      </c>
      <c r="O608" s="284">
        <f>작성용!W605</f>
        <v>45581</v>
      </c>
      <c r="P608" s="279" t="str">
        <f>작성용!X605</f>
        <v>-</v>
      </c>
      <c r="Q608" s="280" t="str">
        <f>작성용!AD605</f>
        <v>대체평가3사업본부</v>
      </c>
      <c r="R608" s="282">
        <f>작성용!AE605</f>
        <v>0</v>
      </c>
      <c r="S608" s="280" t="str">
        <f>작성용!AF605</f>
        <v>대체평가3사업본부</v>
      </c>
      <c r="T608" s="283" t="str">
        <f>작성용!AG605</f>
        <v>김기욱</v>
      </c>
      <c r="U608" s="283" t="str">
        <f>작성용!AH605</f>
        <v>김기욱</v>
      </c>
      <c r="V608" s="278">
        <f>작성용!AA605</f>
        <v>202409</v>
      </c>
      <c r="W608" s="280" t="str">
        <f>작성용!AC605</f>
        <v>[T]기타보험기관[1본부]</v>
      </c>
      <c r="X608" s="280" t="str">
        <f>작성용!O605</f>
        <v>김민규프로,이승엽프로,신민영프로</v>
      </c>
      <c r="Y608" s="280" t="str">
        <f>작성용!P605</f>
        <v>02-2074-2182</v>
      </c>
      <c r="Z608" s="280" t="str">
        <f>작성용!Q605</f>
        <v>mk0710.kim@samsung.com;simba90.lee@samsung.com;my74.shin@samsung.com</v>
      </c>
      <c r="AA608" s="278" t="str">
        <f>작성용!AJ605</f>
        <v>-</v>
      </c>
      <c r="AB608" s="278">
        <f>작성용!AB605</f>
        <v>8</v>
      </c>
    </row>
    <row r="609" spans="1:28" s="12" customFormat="1" ht="16.5" customHeight="1" x14ac:dyDescent="0.3">
      <c r="A609" s="54">
        <f>작성용!AL606</f>
        <v>605</v>
      </c>
      <c r="B609" s="277" t="str">
        <f>작성용!AI606</f>
        <v>-</v>
      </c>
      <c r="C609" s="278" t="str">
        <f>작성용!AK606</f>
        <v>개별종목</v>
      </c>
      <c r="D609" s="279">
        <f>작성용!T606</f>
        <v>45530</v>
      </c>
      <c r="E609" s="280" t="str">
        <f>작성용!B606</f>
        <v>삼성생명(수익증권)</v>
      </c>
      <c r="F609" s="280" t="str">
        <f>작성용!C606</f>
        <v>재평가</v>
      </c>
      <c r="G609" s="280" t="str">
        <f>작성용!D606</f>
        <v>삼성프랑스DKLNG전문투자형사모투자신탁제2호</v>
      </c>
      <c r="H609" s="281" t="str">
        <f>작성용!E606</f>
        <v>KBP2018120181</v>
      </c>
      <c r="I609" s="280" t="str">
        <f>작성용!F606</f>
        <v>B02</v>
      </c>
      <c r="J609" s="280">
        <f>작성용!G606</f>
        <v>0</v>
      </c>
      <c r="K609" s="280" t="str">
        <f>작성용!H606</f>
        <v>-</v>
      </c>
      <c r="L609" s="280" t="str">
        <f>작성용!N606</f>
        <v xml:space="preserve">분기 </v>
      </c>
      <c r="M609" s="279" t="str">
        <f>작성용!U606</f>
        <v>2024.09.30</v>
      </c>
      <c r="N609" s="284">
        <f>작성용!V606</f>
        <v>45572</v>
      </c>
      <c r="O609" s="284">
        <f>작성용!W606</f>
        <v>45581</v>
      </c>
      <c r="P609" s="279" t="str">
        <f>작성용!X606</f>
        <v>-</v>
      </c>
      <c r="Q609" s="280" t="str">
        <f>작성용!AD606</f>
        <v>대체평가3사업본부</v>
      </c>
      <c r="R609" s="282">
        <f>작성용!AE606</f>
        <v>0</v>
      </c>
      <c r="S609" s="280" t="str">
        <f>작성용!AF606</f>
        <v>대체평가3사업본부</v>
      </c>
      <c r="T609" s="283" t="str">
        <f>작성용!AG606</f>
        <v>김기욱</v>
      </c>
      <c r="U609" s="283" t="str">
        <f>작성용!AH606</f>
        <v>김기욱</v>
      </c>
      <c r="V609" s="278">
        <f>작성용!AA606</f>
        <v>202409</v>
      </c>
      <c r="W609" s="280" t="str">
        <f>작성용!AC606</f>
        <v>[T]기타보험기관[1본부]</v>
      </c>
      <c r="X609" s="280" t="str">
        <f>작성용!O606</f>
        <v>김민규프로,이승엽프로,신민영프로</v>
      </c>
      <c r="Y609" s="280" t="str">
        <f>작성용!P606</f>
        <v>02-2074-2182</v>
      </c>
      <c r="Z609" s="280" t="str">
        <f>작성용!Q606</f>
        <v>mk0710.kim@samsung.com;simba90.lee@samsung.com;my74.shin@samsung.com</v>
      </c>
      <c r="AA609" s="278" t="str">
        <f>작성용!AJ606</f>
        <v>-</v>
      </c>
      <c r="AB609" s="278">
        <f>작성용!AB606</f>
        <v>8</v>
      </c>
    </row>
    <row r="610" spans="1:28" s="12" customFormat="1" ht="16.5" customHeight="1" x14ac:dyDescent="0.3">
      <c r="A610" s="54">
        <f>작성용!AL607</f>
        <v>606</v>
      </c>
      <c r="B610" s="277" t="str">
        <f>작성용!AI607</f>
        <v>-</v>
      </c>
      <c r="C610" s="278" t="str">
        <f>작성용!AK607</f>
        <v>개별종목</v>
      </c>
      <c r="D610" s="279">
        <f>작성용!T607</f>
        <v>45530</v>
      </c>
      <c r="E610" s="280" t="str">
        <f>작성용!B607</f>
        <v>삼성생명(수익증권)</v>
      </c>
      <c r="F610" s="280" t="str">
        <f>작성용!C607</f>
        <v>재평가</v>
      </c>
      <c r="G610" s="280" t="str">
        <f>작성용!D607</f>
        <v>브이아이오션탱커전문투자형사모투자신탁3호1종</v>
      </c>
      <c r="H610" s="281" t="str">
        <f>작성용!E607</f>
        <v>KBP2018120325</v>
      </c>
      <c r="I610" s="280" t="str">
        <f>작성용!F607</f>
        <v>B02</v>
      </c>
      <c r="J610" s="280">
        <f>작성용!G607</f>
        <v>99</v>
      </c>
      <c r="K610" s="280" t="str">
        <f>작성용!H607</f>
        <v>-</v>
      </c>
      <c r="L610" s="280" t="str">
        <f>작성용!N607</f>
        <v xml:space="preserve">분기 </v>
      </c>
      <c r="M610" s="279" t="str">
        <f>작성용!U607</f>
        <v>2024.09.30</v>
      </c>
      <c r="N610" s="284">
        <f>작성용!V607</f>
        <v>45572</v>
      </c>
      <c r="O610" s="284">
        <f>작성용!W607</f>
        <v>45581</v>
      </c>
      <c r="P610" s="279" t="str">
        <f>작성용!X607</f>
        <v>-</v>
      </c>
      <c r="Q610" s="280" t="str">
        <f>작성용!AD607</f>
        <v>대체평가3사업본부</v>
      </c>
      <c r="R610" s="282">
        <f>작성용!AE607</f>
        <v>0</v>
      </c>
      <c r="S610" s="280" t="str">
        <f>작성용!AF607</f>
        <v>대체평가3사업본부</v>
      </c>
      <c r="T610" s="283" t="str">
        <f>작성용!AG607</f>
        <v>김기욱</v>
      </c>
      <c r="U610" s="283" t="str">
        <f>작성용!AH607</f>
        <v>김기욱</v>
      </c>
      <c r="V610" s="278">
        <f>작성용!AA607</f>
        <v>202409</v>
      </c>
      <c r="W610" s="280" t="str">
        <f>작성용!AC607</f>
        <v>[T]기타보험기관[1본부]</v>
      </c>
      <c r="X610" s="280" t="str">
        <f>작성용!O607</f>
        <v>김민규프로,이승엽프로,신민영프로</v>
      </c>
      <c r="Y610" s="280" t="str">
        <f>작성용!P607</f>
        <v>02-2074-2182</v>
      </c>
      <c r="Z610" s="280" t="str">
        <f>작성용!Q607</f>
        <v>mk0710.kim@samsung.com;simba90.lee@samsung.com;my74.shin@samsung.com</v>
      </c>
      <c r="AA610" s="278" t="str">
        <f>작성용!AJ607</f>
        <v>-</v>
      </c>
      <c r="AB610" s="278">
        <f>작성용!AB607</f>
        <v>8</v>
      </c>
    </row>
    <row r="611" spans="1:28" s="12" customFormat="1" ht="16.5" customHeight="1" x14ac:dyDescent="0.3">
      <c r="A611" s="54">
        <f>작성용!AL608</f>
        <v>607</v>
      </c>
      <c r="B611" s="277" t="str">
        <f>작성용!AI608</f>
        <v>-</v>
      </c>
      <c r="C611" s="278" t="str">
        <f>작성용!AK608</f>
        <v>개별종목</v>
      </c>
      <c r="D611" s="279">
        <f>작성용!T608</f>
        <v>45530</v>
      </c>
      <c r="E611" s="280" t="str">
        <f>작성용!B608</f>
        <v>삼성생명(수익증권)</v>
      </c>
      <c r="F611" s="280" t="str">
        <f>작성용!C608</f>
        <v>재평가</v>
      </c>
      <c r="G611" s="280" t="str">
        <f>작성용!D608</f>
        <v>엠플러스스카이전문투자형사모투자신탁4호제1종</v>
      </c>
      <c r="H611" s="281" t="str">
        <f>작성용!E608</f>
        <v>KBP2018120311</v>
      </c>
      <c r="I611" s="280" t="str">
        <f>작성용!F608</f>
        <v>B02</v>
      </c>
      <c r="J611" s="280">
        <f>작성용!G608</f>
        <v>0</v>
      </c>
      <c r="K611" s="280" t="str">
        <f>작성용!H608</f>
        <v>-</v>
      </c>
      <c r="L611" s="280" t="str">
        <f>작성용!N608</f>
        <v xml:space="preserve">분기 </v>
      </c>
      <c r="M611" s="279" t="str">
        <f>작성용!U608</f>
        <v>2024.09.30</v>
      </c>
      <c r="N611" s="284">
        <f>작성용!V608</f>
        <v>45572</v>
      </c>
      <c r="O611" s="284">
        <f>작성용!W608</f>
        <v>45581</v>
      </c>
      <c r="P611" s="279" t="str">
        <f>작성용!X608</f>
        <v>-</v>
      </c>
      <c r="Q611" s="280" t="str">
        <f>작성용!AD608</f>
        <v>대체평가3사업본부</v>
      </c>
      <c r="R611" s="282">
        <f>작성용!AE608</f>
        <v>0</v>
      </c>
      <c r="S611" s="280" t="str">
        <f>작성용!AF608</f>
        <v>대체평가3사업본부</v>
      </c>
      <c r="T611" s="283" t="str">
        <f>작성용!AG608</f>
        <v>김기욱</v>
      </c>
      <c r="U611" s="283" t="str">
        <f>작성용!AH608</f>
        <v>김기욱</v>
      </c>
      <c r="V611" s="278">
        <f>작성용!AA608</f>
        <v>202409</v>
      </c>
      <c r="W611" s="280" t="str">
        <f>작성용!AC608</f>
        <v>[T]기타보험기관[1본부]</v>
      </c>
      <c r="X611" s="280" t="str">
        <f>작성용!O608</f>
        <v>김민규프로,이승엽프로,신민영프로</v>
      </c>
      <c r="Y611" s="280" t="str">
        <f>작성용!P608</f>
        <v>02-2074-2182</v>
      </c>
      <c r="Z611" s="280" t="str">
        <f>작성용!Q608</f>
        <v>mk0710.kim@samsung.com;simba90.lee@samsung.com;my74.shin@samsung.com</v>
      </c>
      <c r="AA611" s="278" t="str">
        <f>작성용!AJ608</f>
        <v>-</v>
      </c>
      <c r="AB611" s="278">
        <f>작성용!AB608</f>
        <v>8</v>
      </c>
    </row>
    <row r="612" spans="1:28" s="12" customFormat="1" ht="16.5" customHeight="1" x14ac:dyDescent="0.3">
      <c r="A612" s="54">
        <f>작성용!AL609</f>
        <v>608</v>
      </c>
      <c r="B612" s="277" t="str">
        <f>작성용!AI609</f>
        <v>-</v>
      </c>
      <c r="C612" s="278" t="str">
        <f>작성용!AK609</f>
        <v>개별종목</v>
      </c>
      <c r="D612" s="279">
        <f>작성용!T609</f>
        <v>45530</v>
      </c>
      <c r="E612" s="280" t="str">
        <f>작성용!B609</f>
        <v>삼성생명(수익증권)</v>
      </c>
      <c r="F612" s="280" t="str">
        <f>작성용!C609</f>
        <v>재평가</v>
      </c>
      <c r="G612" s="280" t="str">
        <f>작성용!D609</f>
        <v>신한일본태양광대출채권전문투자형사모특별자산투자신탁2호</v>
      </c>
      <c r="H612" s="281" t="str">
        <f>작성용!E609</f>
        <v>KBP2019030022</v>
      </c>
      <c r="I612" s="280" t="str">
        <f>작성용!F609</f>
        <v>B02</v>
      </c>
      <c r="J612" s="280">
        <f>작성용!G609</f>
        <v>0</v>
      </c>
      <c r="K612" s="280" t="str">
        <f>작성용!H609</f>
        <v>-</v>
      </c>
      <c r="L612" s="280" t="str">
        <f>작성용!N609</f>
        <v xml:space="preserve">분기 </v>
      </c>
      <c r="M612" s="279" t="str">
        <f>작성용!U609</f>
        <v>2024.09.30</v>
      </c>
      <c r="N612" s="284">
        <f>작성용!V609</f>
        <v>45572</v>
      </c>
      <c r="O612" s="284">
        <f>작성용!W609</f>
        <v>45581</v>
      </c>
      <c r="P612" s="279" t="str">
        <f>작성용!X609</f>
        <v>-</v>
      </c>
      <c r="Q612" s="280" t="str">
        <f>작성용!AD609</f>
        <v>대체평가3사업본부</v>
      </c>
      <c r="R612" s="282">
        <f>작성용!AE609</f>
        <v>0</v>
      </c>
      <c r="S612" s="280" t="str">
        <f>작성용!AF609</f>
        <v>대체평가3사업본부</v>
      </c>
      <c r="T612" s="283" t="str">
        <f>작성용!AG609</f>
        <v>김기욱</v>
      </c>
      <c r="U612" s="283" t="str">
        <f>작성용!AH609</f>
        <v>김기욱</v>
      </c>
      <c r="V612" s="278">
        <f>작성용!AA609</f>
        <v>202409</v>
      </c>
      <c r="W612" s="280" t="str">
        <f>작성용!AC609</f>
        <v>[T]기타보험기관[1본부]</v>
      </c>
      <c r="X612" s="280" t="str">
        <f>작성용!O609</f>
        <v>김민규프로,이승엽프로,신민영프로</v>
      </c>
      <c r="Y612" s="280" t="str">
        <f>작성용!P609</f>
        <v>02-2074-2182</v>
      </c>
      <c r="Z612" s="280" t="str">
        <f>작성용!Q609</f>
        <v>mk0710.kim@samsung.com;simba90.lee@samsung.com;my74.shin@samsung.com</v>
      </c>
      <c r="AA612" s="278" t="str">
        <f>작성용!AJ609</f>
        <v>-</v>
      </c>
      <c r="AB612" s="278">
        <f>작성용!AB609</f>
        <v>8</v>
      </c>
    </row>
    <row r="613" spans="1:28" s="12" customFormat="1" ht="16.5" customHeight="1" x14ac:dyDescent="0.3">
      <c r="A613" s="54">
        <f>작성용!AL610</f>
        <v>609</v>
      </c>
      <c r="B613" s="277" t="str">
        <f>작성용!AI610</f>
        <v>-</v>
      </c>
      <c r="C613" s="278" t="str">
        <f>작성용!AK610</f>
        <v>개별종목</v>
      </c>
      <c r="D613" s="279">
        <f>작성용!T610</f>
        <v>45530</v>
      </c>
      <c r="E613" s="280" t="str">
        <f>작성용!B610</f>
        <v>삼성생명(수익증권)</v>
      </c>
      <c r="F613" s="280" t="str">
        <f>작성용!C610</f>
        <v>재평가</v>
      </c>
      <c r="G613" s="280" t="str">
        <f>작성용!D610</f>
        <v>브이아이오션벌커전문투자형사모특별자산투자신탁4호</v>
      </c>
      <c r="H613" s="281" t="str">
        <f>작성용!E610</f>
        <v>KBP2019060028</v>
      </c>
      <c r="I613" s="280" t="str">
        <f>작성용!F610</f>
        <v>B02</v>
      </c>
      <c r="J613" s="280">
        <f>작성용!G610</f>
        <v>0</v>
      </c>
      <c r="K613" s="280" t="str">
        <f>작성용!H610</f>
        <v>-</v>
      </c>
      <c r="L613" s="280" t="str">
        <f>작성용!N610</f>
        <v xml:space="preserve">분기 </v>
      </c>
      <c r="M613" s="279" t="str">
        <f>작성용!U610</f>
        <v>2024.09.30</v>
      </c>
      <c r="N613" s="284">
        <f>작성용!V610</f>
        <v>45572</v>
      </c>
      <c r="O613" s="284">
        <f>작성용!W610</f>
        <v>45581</v>
      </c>
      <c r="P613" s="279" t="str">
        <f>작성용!X610</f>
        <v>-</v>
      </c>
      <c r="Q613" s="280" t="str">
        <f>작성용!AD610</f>
        <v>대체평가3사업본부</v>
      </c>
      <c r="R613" s="282">
        <f>작성용!AE610</f>
        <v>0</v>
      </c>
      <c r="S613" s="280" t="str">
        <f>작성용!AF610</f>
        <v>대체평가3사업본부</v>
      </c>
      <c r="T613" s="283" t="str">
        <f>작성용!AG610</f>
        <v>김기욱</v>
      </c>
      <c r="U613" s="283" t="str">
        <f>작성용!AH610</f>
        <v>김기욱</v>
      </c>
      <c r="V613" s="278">
        <f>작성용!AA610</f>
        <v>202409</v>
      </c>
      <c r="W613" s="280" t="str">
        <f>작성용!AC610</f>
        <v>[T]기타보험기관[1본부]</v>
      </c>
      <c r="X613" s="280" t="str">
        <f>작성용!O610</f>
        <v>김민규프로,이승엽프로,신민영프로</v>
      </c>
      <c r="Y613" s="280" t="str">
        <f>작성용!P610</f>
        <v>02-2074-2182</v>
      </c>
      <c r="Z613" s="280" t="str">
        <f>작성용!Q610</f>
        <v>mk0710.kim@samsung.com;simba90.lee@samsung.com;my74.shin@samsung.com</v>
      </c>
      <c r="AA613" s="278" t="str">
        <f>작성용!AJ610</f>
        <v>-</v>
      </c>
      <c r="AB613" s="278">
        <f>작성용!AB610</f>
        <v>8</v>
      </c>
    </row>
    <row r="614" spans="1:28" s="12" customFormat="1" ht="16.5" customHeight="1" x14ac:dyDescent="0.3">
      <c r="A614" s="54">
        <f>작성용!AL611</f>
        <v>610</v>
      </c>
      <c r="B614" s="277" t="str">
        <f>작성용!AI611</f>
        <v>-</v>
      </c>
      <c r="C614" s="278" t="str">
        <f>작성용!AK611</f>
        <v>개별종목</v>
      </c>
      <c r="D614" s="279">
        <f>작성용!T611</f>
        <v>45530</v>
      </c>
      <c r="E614" s="280" t="str">
        <f>작성용!B611</f>
        <v>삼성생명(수익증권)</v>
      </c>
      <c r="F614" s="280" t="str">
        <f>작성용!C611</f>
        <v>재평가</v>
      </c>
      <c r="G614" s="280" t="str">
        <f>작성용!D611</f>
        <v>트러스톤유럽인프라전문투자형사모투자신탁제1호</v>
      </c>
      <c r="H614" s="281" t="str">
        <f>작성용!E611</f>
        <v>KBP2019090014</v>
      </c>
      <c r="I614" s="280" t="str">
        <f>작성용!F611</f>
        <v>B02</v>
      </c>
      <c r="J614" s="280">
        <f>작성용!G611</f>
        <v>0</v>
      </c>
      <c r="K614" s="280" t="str">
        <f>작성용!H611</f>
        <v>-</v>
      </c>
      <c r="L614" s="280" t="str">
        <f>작성용!N611</f>
        <v xml:space="preserve">분기 </v>
      </c>
      <c r="M614" s="279" t="str">
        <f>작성용!U611</f>
        <v>2024.09.30</v>
      </c>
      <c r="N614" s="284">
        <f>작성용!V611</f>
        <v>45572</v>
      </c>
      <c r="O614" s="284">
        <f>작성용!W611</f>
        <v>45581</v>
      </c>
      <c r="P614" s="279" t="str">
        <f>작성용!X611</f>
        <v>-</v>
      </c>
      <c r="Q614" s="280" t="str">
        <f>작성용!AD611</f>
        <v>대체평가3사업본부</v>
      </c>
      <c r="R614" s="282">
        <f>작성용!AE611</f>
        <v>0</v>
      </c>
      <c r="S614" s="280" t="str">
        <f>작성용!AF611</f>
        <v>대체평가3사업본부</v>
      </c>
      <c r="T614" s="283" t="str">
        <f>작성용!AG611</f>
        <v>김기욱</v>
      </c>
      <c r="U614" s="283" t="str">
        <f>작성용!AH611</f>
        <v>김기욱</v>
      </c>
      <c r="V614" s="278">
        <f>작성용!AA611</f>
        <v>202409</v>
      </c>
      <c r="W614" s="280" t="str">
        <f>작성용!AC611</f>
        <v>[T]기타보험기관[1본부]</v>
      </c>
      <c r="X614" s="280" t="str">
        <f>작성용!O611</f>
        <v>김민규프로,이승엽프로,신민영프로</v>
      </c>
      <c r="Y614" s="280" t="str">
        <f>작성용!P611</f>
        <v>02-2074-2182</v>
      </c>
      <c r="Z614" s="280" t="str">
        <f>작성용!Q611</f>
        <v>mk0710.kim@samsung.com;simba90.lee@samsung.com;my74.shin@samsung.com</v>
      </c>
      <c r="AA614" s="278" t="str">
        <f>작성용!AJ611</f>
        <v>-</v>
      </c>
      <c r="AB614" s="278">
        <f>작성용!AB611</f>
        <v>8</v>
      </c>
    </row>
    <row r="615" spans="1:28" s="12" customFormat="1" ht="16.5" customHeight="1" x14ac:dyDescent="0.3">
      <c r="A615" s="54">
        <f>작성용!AL612</f>
        <v>611</v>
      </c>
      <c r="B615" s="277" t="str">
        <f>작성용!AI612</f>
        <v>-</v>
      </c>
      <c r="C615" s="278" t="str">
        <f>작성용!AK612</f>
        <v>개별종목</v>
      </c>
      <c r="D615" s="279">
        <f>작성용!T612</f>
        <v>45530</v>
      </c>
      <c r="E615" s="280" t="str">
        <f>작성용!B612</f>
        <v>삼성생명(수익증권)</v>
      </c>
      <c r="F615" s="280" t="str">
        <f>작성용!C612</f>
        <v>재평가</v>
      </c>
      <c r="G615" s="280" t="str">
        <f>작성용!D612</f>
        <v>신한일본태양광대출채권전문투자형사모특별자산투자신탁3호</v>
      </c>
      <c r="H615" s="281" t="str">
        <f>작성용!E612</f>
        <v>KBP2019120193</v>
      </c>
      <c r="I615" s="280" t="str">
        <f>작성용!F612</f>
        <v>B02</v>
      </c>
      <c r="J615" s="280">
        <f>작성용!G612</f>
        <v>0</v>
      </c>
      <c r="K615" s="280" t="str">
        <f>작성용!H612</f>
        <v>-</v>
      </c>
      <c r="L615" s="280" t="str">
        <f>작성용!N612</f>
        <v xml:space="preserve">분기 </v>
      </c>
      <c r="M615" s="279" t="str">
        <f>작성용!U612</f>
        <v>2024.09.30</v>
      </c>
      <c r="N615" s="284">
        <f>작성용!V612</f>
        <v>45572</v>
      </c>
      <c r="O615" s="284">
        <f>작성용!W612</f>
        <v>45581</v>
      </c>
      <c r="P615" s="279" t="str">
        <f>작성용!X612</f>
        <v>-</v>
      </c>
      <c r="Q615" s="280" t="str">
        <f>작성용!AD612</f>
        <v>대체평가3사업본부</v>
      </c>
      <c r="R615" s="282">
        <f>작성용!AE612</f>
        <v>0</v>
      </c>
      <c r="S615" s="280" t="str">
        <f>작성용!AF612</f>
        <v>대체평가3사업본부</v>
      </c>
      <c r="T615" s="283" t="str">
        <f>작성용!AG612</f>
        <v>김기욱</v>
      </c>
      <c r="U615" s="283" t="str">
        <f>작성용!AH612</f>
        <v>김기욱</v>
      </c>
      <c r="V615" s="278">
        <f>작성용!AA612</f>
        <v>202409</v>
      </c>
      <c r="W615" s="280" t="str">
        <f>작성용!AC612</f>
        <v>[T]기타보험기관[1본부]</v>
      </c>
      <c r="X615" s="280" t="str">
        <f>작성용!O612</f>
        <v>김민규프로,이승엽프로,신민영프로</v>
      </c>
      <c r="Y615" s="280" t="str">
        <f>작성용!P612</f>
        <v>02-2074-2182</v>
      </c>
      <c r="Z615" s="280" t="str">
        <f>작성용!Q612</f>
        <v>mk0710.kim@samsung.com;simba90.lee@samsung.com;my74.shin@samsung.com</v>
      </c>
      <c r="AA615" s="278" t="str">
        <f>작성용!AJ612</f>
        <v>-</v>
      </c>
      <c r="AB615" s="278">
        <f>작성용!AB612</f>
        <v>8</v>
      </c>
    </row>
    <row r="616" spans="1:28" s="12" customFormat="1" ht="16.5" customHeight="1" x14ac:dyDescent="0.3">
      <c r="A616" s="54">
        <f>작성용!AL613</f>
        <v>612</v>
      </c>
      <c r="B616" s="277" t="str">
        <f>작성용!AI613</f>
        <v>-</v>
      </c>
      <c r="C616" s="278" t="str">
        <f>작성용!AK613</f>
        <v>개별종목</v>
      </c>
      <c r="D616" s="279">
        <f>작성용!T613</f>
        <v>45530</v>
      </c>
      <c r="E616" s="280" t="str">
        <f>작성용!B613</f>
        <v>삼성생명(수익증권)</v>
      </c>
      <c r="F616" s="280" t="str">
        <f>작성용!C613</f>
        <v>재평가</v>
      </c>
      <c r="G616" s="280" t="str">
        <f>작성용!D613</f>
        <v>KB광명서울고속도로전문투자형사모특별자산투자신탁</v>
      </c>
      <c r="H616" s="281" t="str">
        <f>작성용!E613</f>
        <v>KBP2019090155</v>
      </c>
      <c r="I616" s="280" t="str">
        <f>작성용!F613</f>
        <v>B02</v>
      </c>
      <c r="J616" s="280">
        <f>작성용!G613</f>
        <v>99</v>
      </c>
      <c r="K616" s="280" t="str">
        <f>작성용!H613</f>
        <v>-</v>
      </c>
      <c r="L616" s="280" t="str">
        <f>작성용!N613</f>
        <v xml:space="preserve">분기 </v>
      </c>
      <c r="M616" s="279" t="str">
        <f>작성용!U613</f>
        <v>2024.09.30</v>
      </c>
      <c r="N616" s="284">
        <f>작성용!V613</f>
        <v>45572</v>
      </c>
      <c r="O616" s="284">
        <f>작성용!W613</f>
        <v>45581</v>
      </c>
      <c r="P616" s="279" t="str">
        <f>작성용!X613</f>
        <v>-</v>
      </c>
      <c r="Q616" s="280" t="str">
        <f>작성용!AD613</f>
        <v>대체평가3사업본부</v>
      </c>
      <c r="R616" s="282">
        <f>작성용!AE613</f>
        <v>0</v>
      </c>
      <c r="S616" s="280" t="str">
        <f>작성용!AF613</f>
        <v>대체평가3사업본부</v>
      </c>
      <c r="T616" s="283" t="str">
        <f>작성용!AG613</f>
        <v>김기욱</v>
      </c>
      <c r="U616" s="283" t="str">
        <f>작성용!AH613</f>
        <v>김기욱</v>
      </c>
      <c r="V616" s="278">
        <f>작성용!AA613</f>
        <v>202409</v>
      </c>
      <c r="W616" s="280" t="str">
        <f>작성용!AC613</f>
        <v>[T]기타보험기관[1본부]</v>
      </c>
      <c r="X616" s="280" t="str">
        <f>작성용!O613</f>
        <v>김민규프로,이승엽프로,신민영프로</v>
      </c>
      <c r="Y616" s="280" t="str">
        <f>작성용!P613</f>
        <v>02-2074-2182</v>
      </c>
      <c r="Z616" s="280" t="str">
        <f>작성용!Q613</f>
        <v>mk0710.kim@samsung.com;simba90.lee@samsung.com;my74.shin@samsung.com</v>
      </c>
      <c r="AA616" s="278" t="str">
        <f>작성용!AJ613</f>
        <v>-</v>
      </c>
      <c r="AB616" s="278">
        <f>작성용!AB613</f>
        <v>8</v>
      </c>
    </row>
    <row r="617" spans="1:28" s="12" customFormat="1" ht="16.5" customHeight="1" x14ac:dyDescent="0.3">
      <c r="A617" s="54">
        <f>작성용!AL614</f>
        <v>613</v>
      </c>
      <c r="B617" s="277" t="str">
        <f>작성용!AI614</f>
        <v>-</v>
      </c>
      <c r="C617" s="278" t="str">
        <f>작성용!AK614</f>
        <v>개별종목</v>
      </c>
      <c r="D617" s="279">
        <f>작성용!T614</f>
        <v>45530</v>
      </c>
      <c r="E617" s="280" t="str">
        <f>작성용!B614</f>
        <v>삼성생명(수익증권)</v>
      </c>
      <c r="F617" s="280" t="str">
        <f>작성용!C614</f>
        <v>재평가</v>
      </c>
      <c r="G617" s="280" t="str">
        <f>작성용!D614</f>
        <v>KIAMCO도로투자사모특별자산투자신탁제11호</v>
      </c>
      <c r="H617" s="281" t="str">
        <f>작성용!E614</f>
        <v>KBP2019090154</v>
      </c>
      <c r="I617" s="280" t="str">
        <f>작성용!F614</f>
        <v>B02</v>
      </c>
      <c r="J617" s="280">
        <f>작성용!G614</f>
        <v>99</v>
      </c>
      <c r="K617" s="280" t="str">
        <f>작성용!H614</f>
        <v>-</v>
      </c>
      <c r="L617" s="280" t="str">
        <f>작성용!N614</f>
        <v xml:space="preserve">분기 </v>
      </c>
      <c r="M617" s="279" t="str">
        <f>작성용!U614</f>
        <v>2024.09.30</v>
      </c>
      <c r="N617" s="284">
        <f>작성용!V614</f>
        <v>45572</v>
      </c>
      <c r="O617" s="284">
        <f>작성용!W614</f>
        <v>45581</v>
      </c>
      <c r="P617" s="279" t="str">
        <f>작성용!X614</f>
        <v>-</v>
      </c>
      <c r="Q617" s="280" t="str">
        <f>작성용!AD614</f>
        <v>대체평가3사업본부</v>
      </c>
      <c r="R617" s="282">
        <f>작성용!AE614</f>
        <v>0</v>
      </c>
      <c r="S617" s="280" t="str">
        <f>작성용!AF614</f>
        <v>대체평가3사업본부</v>
      </c>
      <c r="T617" s="283" t="str">
        <f>작성용!AG614</f>
        <v>김기욱</v>
      </c>
      <c r="U617" s="283" t="str">
        <f>작성용!AH614</f>
        <v>김기욱</v>
      </c>
      <c r="V617" s="278">
        <f>작성용!AA614</f>
        <v>202409</v>
      </c>
      <c r="W617" s="280" t="str">
        <f>작성용!AC614</f>
        <v>[T]기타보험기관[1본부]</v>
      </c>
      <c r="X617" s="280" t="str">
        <f>작성용!O614</f>
        <v>김민규프로,이승엽프로,신민영프로</v>
      </c>
      <c r="Y617" s="280" t="str">
        <f>작성용!P614</f>
        <v>02-2074-2182</v>
      </c>
      <c r="Z617" s="280" t="str">
        <f>작성용!Q614</f>
        <v>mk0710.kim@samsung.com;simba90.lee@samsung.com;my74.shin@samsung.com</v>
      </c>
      <c r="AA617" s="278" t="str">
        <f>작성용!AJ614</f>
        <v>-</v>
      </c>
      <c r="AB617" s="278">
        <f>작성용!AB614</f>
        <v>8</v>
      </c>
    </row>
    <row r="618" spans="1:28" s="12" customFormat="1" ht="16.5" customHeight="1" x14ac:dyDescent="0.3">
      <c r="A618" s="54">
        <f>작성용!AL615</f>
        <v>614</v>
      </c>
      <c r="B618" s="277" t="str">
        <f>작성용!AI615</f>
        <v>-</v>
      </c>
      <c r="C618" s="278" t="str">
        <f>작성용!AK615</f>
        <v>개별종목</v>
      </c>
      <c r="D618" s="279">
        <f>작성용!T615</f>
        <v>45530</v>
      </c>
      <c r="E618" s="280" t="str">
        <f>작성용!B615</f>
        <v>삼성생명(수익증권)</v>
      </c>
      <c r="F618" s="280" t="str">
        <f>작성용!C615</f>
        <v>재평가</v>
      </c>
      <c r="G618" s="280" t="str">
        <f>작성용!D615</f>
        <v>미래에셋신안산전문사모특별자산투자신탁1호</v>
      </c>
      <c r="H618" s="281" t="str">
        <f>작성용!E615</f>
        <v>KBP2019120194</v>
      </c>
      <c r="I618" s="280" t="str">
        <f>작성용!F615</f>
        <v>B02</v>
      </c>
      <c r="J618" s="280">
        <f>작성용!G615</f>
        <v>99</v>
      </c>
      <c r="K618" s="280" t="str">
        <f>작성용!H615</f>
        <v>-</v>
      </c>
      <c r="L618" s="280" t="str">
        <f>작성용!N615</f>
        <v xml:space="preserve">분기 </v>
      </c>
      <c r="M618" s="279" t="str">
        <f>작성용!U615</f>
        <v>2024.09.30</v>
      </c>
      <c r="N618" s="284">
        <f>작성용!V615</f>
        <v>45572</v>
      </c>
      <c r="O618" s="284">
        <f>작성용!W615</f>
        <v>45581</v>
      </c>
      <c r="P618" s="279" t="str">
        <f>작성용!X615</f>
        <v>-</v>
      </c>
      <c r="Q618" s="280" t="str">
        <f>작성용!AD615</f>
        <v>대체평가3사업본부</v>
      </c>
      <c r="R618" s="282">
        <f>작성용!AE615</f>
        <v>0</v>
      </c>
      <c r="S618" s="280" t="str">
        <f>작성용!AF615</f>
        <v>대체평가3사업본부</v>
      </c>
      <c r="T618" s="283" t="str">
        <f>작성용!AG615</f>
        <v>김기욱</v>
      </c>
      <c r="U618" s="283" t="str">
        <f>작성용!AH615</f>
        <v>김기욱</v>
      </c>
      <c r="V618" s="278">
        <f>작성용!AA615</f>
        <v>202409</v>
      </c>
      <c r="W618" s="280" t="str">
        <f>작성용!AC615</f>
        <v>[T]기타보험기관[1본부]</v>
      </c>
      <c r="X618" s="280" t="str">
        <f>작성용!O615</f>
        <v>김민규프로,이승엽프로,신민영프로</v>
      </c>
      <c r="Y618" s="280" t="str">
        <f>작성용!P615</f>
        <v>02-2074-2182</v>
      </c>
      <c r="Z618" s="280" t="str">
        <f>작성용!Q615</f>
        <v>mk0710.kim@samsung.com;simba90.lee@samsung.com;my74.shin@samsung.com</v>
      </c>
      <c r="AA618" s="278" t="str">
        <f>작성용!AJ615</f>
        <v>-</v>
      </c>
      <c r="AB618" s="278">
        <f>작성용!AB615</f>
        <v>8</v>
      </c>
    </row>
    <row r="619" spans="1:28" s="12" customFormat="1" ht="16.5" customHeight="1" x14ac:dyDescent="0.3">
      <c r="A619" s="54">
        <f>작성용!AL616</f>
        <v>615</v>
      </c>
      <c r="B619" s="277" t="str">
        <f>작성용!AI616</f>
        <v>-</v>
      </c>
      <c r="C619" s="278" t="str">
        <f>작성용!AK616</f>
        <v>개별종목</v>
      </c>
      <c r="D619" s="279">
        <f>작성용!T616</f>
        <v>45530</v>
      </c>
      <c r="E619" s="280" t="str">
        <f>작성용!B616</f>
        <v>삼성생명(수익증권)</v>
      </c>
      <c r="F619" s="280" t="str">
        <f>작성용!C616</f>
        <v>재평가</v>
      </c>
      <c r="G619" s="280" t="str">
        <f>작성용!D616</f>
        <v>삼성파워플랜트전문투자형사모투자신탁제2호</v>
      </c>
      <c r="H619" s="281" t="str">
        <f>작성용!E616</f>
        <v>KBP2019120387</v>
      </c>
      <c r="I619" s="280" t="str">
        <f>작성용!F616</f>
        <v>B02</v>
      </c>
      <c r="J619" s="280">
        <f>작성용!G616</f>
        <v>0</v>
      </c>
      <c r="K619" s="280" t="str">
        <f>작성용!H616</f>
        <v>-</v>
      </c>
      <c r="L619" s="280" t="str">
        <f>작성용!N616</f>
        <v xml:space="preserve">분기 </v>
      </c>
      <c r="M619" s="279" t="str">
        <f>작성용!U616</f>
        <v>2024.09.30</v>
      </c>
      <c r="N619" s="284">
        <f>작성용!V616</f>
        <v>45572</v>
      </c>
      <c r="O619" s="284">
        <f>작성용!W616</f>
        <v>45581</v>
      </c>
      <c r="P619" s="279" t="str">
        <f>작성용!X616</f>
        <v>-</v>
      </c>
      <c r="Q619" s="280" t="str">
        <f>작성용!AD616</f>
        <v>대체평가3사업본부</v>
      </c>
      <c r="R619" s="282">
        <f>작성용!AE616</f>
        <v>0</v>
      </c>
      <c r="S619" s="280" t="str">
        <f>작성용!AF616</f>
        <v>대체평가3사업본부</v>
      </c>
      <c r="T619" s="283" t="str">
        <f>작성용!AG616</f>
        <v>김기욱</v>
      </c>
      <c r="U619" s="283" t="str">
        <f>작성용!AH616</f>
        <v>김기욱</v>
      </c>
      <c r="V619" s="278">
        <f>작성용!AA616</f>
        <v>202409</v>
      </c>
      <c r="W619" s="280" t="str">
        <f>작성용!AC616</f>
        <v>[T]기타보험기관[1본부]</v>
      </c>
      <c r="X619" s="280" t="str">
        <f>작성용!O616</f>
        <v>김민규프로,이승엽프로,신민영프로</v>
      </c>
      <c r="Y619" s="280" t="str">
        <f>작성용!P616</f>
        <v>02-2074-2182</v>
      </c>
      <c r="Z619" s="280" t="str">
        <f>작성용!Q616</f>
        <v>mk0710.kim@samsung.com;simba90.lee@samsung.com;my74.shin@samsung.com</v>
      </c>
      <c r="AA619" s="278" t="str">
        <f>작성용!AJ616</f>
        <v>-</v>
      </c>
      <c r="AB619" s="278">
        <f>작성용!AB616</f>
        <v>8</v>
      </c>
    </row>
    <row r="620" spans="1:28" s="12" customFormat="1" ht="16.5" customHeight="1" x14ac:dyDescent="0.3">
      <c r="A620" s="54">
        <f>작성용!AL617</f>
        <v>616</v>
      </c>
      <c r="B620" s="277" t="str">
        <f>작성용!AI617</f>
        <v>-</v>
      </c>
      <c r="C620" s="278" t="str">
        <f>작성용!AK617</f>
        <v>개별종목</v>
      </c>
      <c r="D620" s="279">
        <f>작성용!T617</f>
        <v>45530</v>
      </c>
      <c r="E620" s="280" t="str">
        <f>작성용!B617</f>
        <v>삼성생명(수익증권)</v>
      </c>
      <c r="F620" s="280" t="str">
        <f>작성용!C617</f>
        <v>재평가</v>
      </c>
      <c r="G620" s="280" t="str">
        <f>작성용!D617</f>
        <v>삼성Aircraft전문투자형사모특별자산투자신탁제5호</v>
      </c>
      <c r="H620" s="281" t="str">
        <f>작성용!E617</f>
        <v>KBP2020030015</v>
      </c>
      <c r="I620" s="280" t="str">
        <f>작성용!F617</f>
        <v>B02</v>
      </c>
      <c r="J620" s="280">
        <f>작성용!G617</f>
        <v>0</v>
      </c>
      <c r="K620" s="280" t="str">
        <f>작성용!H617</f>
        <v>-</v>
      </c>
      <c r="L620" s="280" t="str">
        <f>작성용!N617</f>
        <v xml:space="preserve">분기 </v>
      </c>
      <c r="M620" s="279" t="str">
        <f>작성용!U617</f>
        <v>2024.09.30</v>
      </c>
      <c r="N620" s="284">
        <f>작성용!V617</f>
        <v>45572</v>
      </c>
      <c r="O620" s="284">
        <f>작성용!W617</f>
        <v>45581</v>
      </c>
      <c r="P620" s="279" t="str">
        <f>작성용!X617</f>
        <v>-</v>
      </c>
      <c r="Q620" s="280" t="str">
        <f>작성용!AD617</f>
        <v>대체평가3사업본부</v>
      </c>
      <c r="R620" s="282">
        <f>작성용!AE617</f>
        <v>0</v>
      </c>
      <c r="S620" s="280" t="str">
        <f>작성용!AF617</f>
        <v>대체평가3사업본부</v>
      </c>
      <c r="T620" s="283" t="str">
        <f>작성용!AG617</f>
        <v>김기욱</v>
      </c>
      <c r="U620" s="283" t="str">
        <f>작성용!AH617</f>
        <v>김기욱</v>
      </c>
      <c r="V620" s="278">
        <f>작성용!AA617</f>
        <v>202409</v>
      </c>
      <c r="W620" s="280" t="str">
        <f>작성용!AC617</f>
        <v>[T]기타보험기관[1본부]</v>
      </c>
      <c r="X620" s="280" t="str">
        <f>작성용!O617</f>
        <v>김민규프로,이승엽프로,신민영프로</v>
      </c>
      <c r="Y620" s="280" t="str">
        <f>작성용!P617</f>
        <v>02-2074-2182</v>
      </c>
      <c r="Z620" s="280" t="str">
        <f>작성용!Q617</f>
        <v>mk0710.kim@samsung.com;simba90.lee@samsung.com;my74.shin@samsung.com</v>
      </c>
      <c r="AA620" s="278" t="str">
        <f>작성용!AJ617</f>
        <v>-</v>
      </c>
      <c r="AB620" s="278">
        <f>작성용!AB617</f>
        <v>8</v>
      </c>
    </row>
    <row r="621" spans="1:28" s="12" customFormat="1" ht="16.5" customHeight="1" x14ac:dyDescent="0.3">
      <c r="A621" s="54">
        <f>작성용!AL618</f>
        <v>617</v>
      </c>
      <c r="B621" s="277" t="str">
        <f>작성용!AI618</f>
        <v>-</v>
      </c>
      <c r="C621" s="278" t="str">
        <f>작성용!AK618</f>
        <v>개별종목</v>
      </c>
      <c r="D621" s="279">
        <f>작성용!T618</f>
        <v>45530</v>
      </c>
      <c r="E621" s="280" t="str">
        <f>작성용!B618</f>
        <v>삼성생명(수익증권)</v>
      </c>
      <c r="F621" s="280" t="str">
        <f>작성용!C618</f>
        <v>재평가</v>
      </c>
      <c r="G621" s="280" t="str">
        <f>작성용!D618</f>
        <v>신한일본태양광대출채권전문투자형사모특별자산투자신탁제5호</v>
      </c>
      <c r="H621" s="281" t="str">
        <f>작성용!E618</f>
        <v>KBP2020030017</v>
      </c>
      <c r="I621" s="280" t="str">
        <f>작성용!F618</f>
        <v>B02</v>
      </c>
      <c r="J621" s="280">
        <f>작성용!G618</f>
        <v>0</v>
      </c>
      <c r="K621" s="280" t="str">
        <f>작성용!H618</f>
        <v>-</v>
      </c>
      <c r="L621" s="280" t="str">
        <f>작성용!N618</f>
        <v xml:space="preserve">분기 </v>
      </c>
      <c r="M621" s="279" t="str">
        <f>작성용!U618</f>
        <v>2024.09.30</v>
      </c>
      <c r="N621" s="284">
        <f>작성용!V618</f>
        <v>45572</v>
      </c>
      <c r="O621" s="284">
        <f>작성용!W618</f>
        <v>45581</v>
      </c>
      <c r="P621" s="279" t="str">
        <f>작성용!X618</f>
        <v>-</v>
      </c>
      <c r="Q621" s="280" t="str">
        <f>작성용!AD618</f>
        <v>대체평가3사업본부</v>
      </c>
      <c r="R621" s="282">
        <f>작성용!AE618</f>
        <v>0</v>
      </c>
      <c r="S621" s="280" t="str">
        <f>작성용!AF618</f>
        <v>대체평가3사업본부</v>
      </c>
      <c r="T621" s="283" t="str">
        <f>작성용!AG618</f>
        <v>김기욱</v>
      </c>
      <c r="U621" s="283" t="str">
        <f>작성용!AH618</f>
        <v>김기욱</v>
      </c>
      <c r="V621" s="278">
        <f>작성용!AA618</f>
        <v>202409</v>
      </c>
      <c r="W621" s="280" t="str">
        <f>작성용!AC618</f>
        <v>[T]기타보험기관[1본부]</v>
      </c>
      <c r="X621" s="280" t="str">
        <f>작성용!O618</f>
        <v>김민규프로,이승엽프로,신민영프로</v>
      </c>
      <c r="Y621" s="280" t="str">
        <f>작성용!P618</f>
        <v>02-2074-2182</v>
      </c>
      <c r="Z621" s="280" t="str">
        <f>작성용!Q618</f>
        <v>mk0710.kim@samsung.com;simba90.lee@samsung.com;my74.shin@samsung.com</v>
      </c>
      <c r="AA621" s="278" t="str">
        <f>작성용!AJ618</f>
        <v>-</v>
      </c>
      <c r="AB621" s="278">
        <f>작성용!AB618</f>
        <v>8</v>
      </c>
    </row>
    <row r="622" spans="1:28" s="12" customFormat="1" ht="16.5" customHeight="1" x14ac:dyDescent="0.3">
      <c r="A622" s="54">
        <f>작성용!AL619</f>
        <v>618</v>
      </c>
      <c r="B622" s="277" t="str">
        <f>작성용!AI619</f>
        <v>-</v>
      </c>
      <c r="C622" s="278" t="str">
        <f>작성용!AK619</f>
        <v>개별종목</v>
      </c>
      <c r="D622" s="279">
        <f>작성용!T619</f>
        <v>45530</v>
      </c>
      <c r="E622" s="280" t="str">
        <f>작성용!B619</f>
        <v>삼성생명(수익증권)</v>
      </c>
      <c r="F622" s="280" t="str">
        <f>작성용!C619</f>
        <v>재평가</v>
      </c>
      <c r="G622" s="280" t="str">
        <f>작성용!D619</f>
        <v>KIAMCO태양광발전사모특별자산투자신탁제4호</v>
      </c>
      <c r="H622" s="281" t="str">
        <f>작성용!E619</f>
        <v>KBP2020120114</v>
      </c>
      <c r="I622" s="280" t="str">
        <f>작성용!F619</f>
        <v>B02</v>
      </c>
      <c r="J622" s="280">
        <f>작성용!G619</f>
        <v>99</v>
      </c>
      <c r="K622" s="280" t="str">
        <f>작성용!H619</f>
        <v>-</v>
      </c>
      <c r="L622" s="280" t="str">
        <f>작성용!N619</f>
        <v xml:space="preserve">분기 </v>
      </c>
      <c r="M622" s="279" t="str">
        <f>작성용!U619</f>
        <v>2024.09.30</v>
      </c>
      <c r="N622" s="284">
        <f>작성용!V619</f>
        <v>45572</v>
      </c>
      <c r="O622" s="284">
        <f>작성용!W619</f>
        <v>45581</v>
      </c>
      <c r="P622" s="279" t="str">
        <f>작성용!X619</f>
        <v>-</v>
      </c>
      <c r="Q622" s="280" t="str">
        <f>작성용!AD619</f>
        <v>대체평가3사업본부</v>
      </c>
      <c r="R622" s="282">
        <f>작성용!AE619</f>
        <v>0</v>
      </c>
      <c r="S622" s="280" t="str">
        <f>작성용!AF619</f>
        <v>대체평가3사업본부</v>
      </c>
      <c r="T622" s="283" t="str">
        <f>작성용!AG619</f>
        <v>김기욱</v>
      </c>
      <c r="U622" s="283" t="str">
        <f>작성용!AH619</f>
        <v>김기욱</v>
      </c>
      <c r="V622" s="278">
        <f>작성용!AA619</f>
        <v>202409</v>
      </c>
      <c r="W622" s="280" t="str">
        <f>작성용!AC619</f>
        <v>[T]기타보험기관[1본부]</v>
      </c>
      <c r="X622" s="280" t="str">
        <f>작성용!O619</f>
        <v>김민규프로,이승엽프로,신민영프로</v>
      </c>
      <c r="Y622" s="280" t="str">
        <f>작성용!P619</f>
        <v>02-2074-2182</v>
      </c>
      <c r="Z622" s="280" t="str">
        <f>작성용!Q619</f>
        <v>mk0710.kim@samsung.com;simba90.lee@samsung.com;my74.shin@samsung.com</v>
      </c>
      <c r="AA622" s="278" t="str">
        <f>작성용!AJ619</f>
        <v>-</v>
      </c>
      <c r="AB622" s="278">
        <f>작성용!AB619</f>
        <v>8</v>
      </c>
    </row>
    <row r="623" spans="1:28" s="12" customFormat="1" ht="16.5" customHeight="1" x14ac:dyDescent="0.3">
      <c r="A623" s="54">
        <f>작성용!AL620</f>
        <v>619</v>
      </c>
      <c r="B623" s="277" t="str">
        <f>작성용!AI620</f>
        <v>-</v>
      </c>
      <c r="C623" s="278" t="str">
        <f>작성용!AK620</f>
        <v>개별종목</v>
      </c>
      <c r="D623" s="279">
        <f>작성용!T620</f>
        <v>45530</v>
      </c>
      <c r="E623" s="280" t="str">
        <f>작성용!B620</f>
        <v>삼성생명(수익증권)</v>
      </c>
      <c r="F623" s="280" t="str">
        <f>작성용!C620</f>
        <v>재평가</v>
      </c>
      <c r="G623" s="280" t="str">
        <f>작성용!D620</f>
        <v>KB부산김해경전철전문투자형사모특별자산투자신탁제2호</v>
      </c>
      <c r="H623" s="281" t="str">
        <f>작성용!E620</f>
        <v>KBP2020120107</v>
      </c>
      <c r="I623" s="280" t="str">
        <f>작성용!F620</f>
        <v>B02</v>
      </c>
      <c r="J623" s="280">
        <f>작성용!G620</f>
        <v>99</v>
      </c>
      <c r="K623" s="280" t="str">
        <f>작성용!H620</f>
        <v>-</v>
      </c>
      <c r="L623" s="280" t="str">
        <f>작성용!N620</f>
        <v xml:space="preserve">분기 </v>
      </c>
      <c r="M623" s="279" t="str">
        <f>작성용!U620</f>
        <v>2024.09.30</v>
      </c>
      <c r="N623" s="284">
        <f>작성용!V620</f>
        <v>45572</v>
      </c>
      <c r="O623" s="284">
        <f>작성용!W620</f>
        <v>45581</v>
      </c>
      <c r="P623" s="279" t="str">
        <f>작성용!X620</f>
        <v>-</v>
      </c>
      <c r="Q623" s="280" t="str">
        <f>작성용!AD620</f>
        <v>대체평가3사업본부</v>
      </c>
      <c r="R623" s="282">
        <f>작성용!AE620</f>
        <v>0</v>
      </c>
      <c r="S623" s="280" t="str">
        <f>작성용!AF620</f>
        <v>대체평가3사업본부</v>
      </c>
      <c r="T623" s="283" t="str">
        <f>작성용!AG620</f>
        <v>김기욱</v>
      </c>
      <c r="U623" s="283" t="str">
        <f>작성용!AH620</f>
        <v>김기욱</v>
      </c>
      <c r="V623" s="278">
        <f>작성용!AA620</f>
        <v>202409</v>
      </c>
      <c r="W623" s="280" t="str">
        <f>작성용!AC620</f>
        <v>[T]기타보험기관[1본부]</v>
      </c>
      <c r="X623" s="280" t="str">
        <f>작성용!O620</f>
        <v>김민규프로,이승엽프로,신민영프로</v>
      </c>
      <c r="Y623" s="280" t="str">
        <f>작성용!P620</f>
        <v>02-2074-2182</v>
      </c>
      <c r="Z623" s="280" t="str">
        <f>작성용!Q620</f>
        <v>mk0710.kim@samsung.com;simba90.lee@samsung.com;my74.shin@samsung.com</v>
      </c>
      <c r="AA623" s="278" t="str">
        <f>작성용!AJ620</f>
        <v>-</v>
      </c>
      <c r="AB623" s="278">
        <f>작성용!AB620</f>
        <v>8</v>
      </c>
    </row>
    <row r="624" spans="1:28" s="12" customFormat="1" ht="16.5" customHeight="1" x14ac:dyDescent="0.3">
      <c r="A624" s="54">
        <f>작성용!AL621</f>
        <v>620</v>
      </c>
      <c r="B624" s="277" t="str">
        <f>작성용!AI621</f>
        <v>-</v>
      </c>
      <c r="C624" s="278" t="str">
        <f>작성용!AK621</f>
        <v>개별종목</v>
      </c>
      <c r="D624" s="279">
        <f>작성용!T621</f>
        <v>45530</v>
      </c>
      <c r="E624" s="280" t="str">
        <f>작성용!B621</f>
        <v>삼성생명(수익증권)</v>
      </c>
      <c r="F624" s="280" t="str">
        <f>작성용!C621</f>
        <v>재평가</v>
      </c>
      <c r="G624" s="280" t="str">
        <f>작성용!D621</f>
        <v>신한일본태양광대출채권전문투자형사모특별자산투자신탁제7호(H)</v>
      </c>
      <c r="H624" s="281" t="str">
        <f>작성용!E621</f>
        <v>KBP2020120047</v>
      </c>
      <c r="I624" s="280" t="str">
        <f>작성용!F621</f>
        <v>B02</v>
      </c>
      <c r="J624" s="280">
        <f>작성용!G621</f>
        <v>0</v>
      </c>
      <c r="K624" s="280" t="str">
        <f>작성용!H621</f>
        <v>-</v>
      </c>
      <c r="L624" s="280" t="str">
        <f>작성용!N621</f>
        <v xml:space="preserve">분기 </v>
      </c>
      <c r="M624" s="279" t="str">
        <f>작성용!U621</f>
        <v>2024.09.30</v>
      </c>
      <c r="N624" s="284">
        <f>작성용!V621</f>
        <v>45572</v>
      </c>
      <c r="O624" s="284">
        <f>작성용!W621</f>
        <v>45581</v>
      </c>
      <c r="P624" s="279" t="str">
        <f>작성용!X621</f>
        <v>-</v>
      </c>
      <c r="Q624" s="280" t="str">
        <f>작성용!AD621</f>
        <v>대체평가3사업본부</v>
      </c>
      <c r="R624" s="282">
        <f>작성용!AE621</f>
        <v>0</v>
      </c>
      <c r="S624" s="280" t="str">
        <f>작성용!AF621</f>
        <v>대체평가3사업본부</v>
      </c>
      <c r="T624" s="283" t="str">
        <f>작성용!AG621</f>
        <v>김기욱</v>
      </c>
      <c r="U624" s="283" t="str">
        <f>작성용!AH621</f>
        <v>김기욱</v>
      </c>
      <c r="V624" s="278">
        <f>작성용!AA621</f>
        <v>202409</v>
      </c>
      <c r="W624" s="280" t="str">
        <f>작성용!AC621</f>
        <v>[T]기타보험기관[1본부]</v>
      </c>
      <c r="X624" s="280" t="str">
        <f>작성용!O621</f>
        <v>김민규프로,이승엽프로,신민영프로</v>
      </c>
      <c r="Y624" s="280" t="str">
        <f>작성용!P621</f>
        <v>02-2074-2182</v>
      </c>
      <c r="Z624" s="280" t="str">
        <f>작성용!Q621</f>
        <v>mk0710.kim@samsung.com;simba90.lee@samsung.com;my74.shin@samsung.com</v>
      </c>
      <c r="AA624" s="278" t="str">
        <f>작성용!AJ621</f>
        <v>-</v>
      </c>
      <c r="AB624" s="278">
        <f>작성용!AB621</f>
        <v>8</v>
      </c>
    </row>
    <row r="625" spans="1:28" s="12" customFormat="1" ht="16.5" customHeight="1" x14ac:dyDescent="0.3">
      <c r="A625" s="54">
        <f>작성용!AL622</f>
        <v>621</v>
      </c>
      <c r="B625" s="277" t="str">
        <f>작성용!AI622</f>
        <v>-</v>
      </c>
      <c r="C625" s="278" t="str">
        <f>작성용!AK622</f>
        <v>개별종목</v>
      </c>
      <c r="D625" s="279">
        <f>작성용!T622</f>
        <v>45530</v>
      </c>
      <c r="E625" s="280" t="str">
        <f>작성용!B622</f>
        <v>삼성생명(수익증권)</v>
      </c>
      <c r="F625" s="280" t="str">
        <f>작성용!C622</f>
        <v>재평가</v>
      </c>
      <c r="G625" s="280" t="str">
        <f>작성용!D622</f>
        <v>KIAMCO사우디SEPCOII리파이낸싱사모특별자산투자신탁</v>
      </c>
      <c r="H625" s="281" t="str">
        <f>작성용!E622</f>
        <v>KBP2022120124</v>
      </c>
      <c r="I625" s="280" t="str">
        <f>작성용!F622</f>
        <v>B02</v>
      </c>
      <c r="J625" s="280">
        <f>작성용!G622</f>
        <v>0</v>
      </c>
      <c r="K625" s="280" t="str">
        <f>작성용!H622</f>
        <v>-</v>
      </c>
      <c r="L625" s="280" t="str">
        <f>작성용!N622</f>
        <v xml:space="preserve">분기 </v>
      </c>
      <c r="M625" s="279" t="str">
        <f>작성용!U622</f>
        <v>2024.09.30</v>
      </c>
      <c r="N625" s="284">
        <f>작성용!V622</f>
        <v>45572</v>
      </c>
      <c r="O625" s="284">
        <f>작성용!W622</f>
        <v>45581</v>
      </c>
      <c r="P625" s="279" t="str">
        <f>작성용!X622</f>
        <v>-</v>
      </c>
      <c r="Q625" s="280" t="str">
        <f>작성용!AD622</f>
        <v>대체평가3사업본부</v>
      </c>
      <c r="R625" s="282">
        <f>작성용!AE622</f>
        <v>0</v>
      </c>
      <c r="S625" s="280" t="str">
        <f>작성용!AF622</f>
        <v>대체평가3사업본부</v>
      </c>
      <c r="T625" s="283" t="str">
        <f>작성용!AG622</f>
        <v>김기욱</v>
      </c>
      <c r="U625" s="283" t="str">
        <f>작성용!AH622</f>
        <v>김기욱</v>
      </c>
      <c r="V625" s="278">
        <f>작성용!AA622</f>
        <v>202409</v>
      </c>
      <c r="W625" s="280" t="str">
        <f>작성용!AC622</f>
        <v>[T]기타보험기관[1본부]</v>
      </c>
      <c r="X625" s="280" t="str">
        <f>작성용!O622</f>
        <v>김민규프로,이승엽프로,신민영프로</v>
      </c>
      <c r="Y625" s="280" t="str">
        <f>작성용!P622</f>
        <v>02-2074-2182</v>
      </c>
      <c r="Z625" s="280" t="str">
        <f>작성용!Q622</f>
        <v>mk0710.kim@samsung.com;simba90.lee@samsung.com;my74.shin@samsung.com</v>
      </c>
      <c r="AA625" s="278" t="str">
        <f>작성용!AJ622</f>
        <v>-</v>
      </c>
      <c r="AB625" s="278">
        <f>작성용!AB622</f>
        <v>8</v>
      </c>
    </row>
    <row r="626" spans="1:28" s="12" customFormat="1" ht="16.5" customHeight="1" x14ac:dyDescent="0.3">
      <c r="A626" s="54">
        <f>작성용!AL623</f>
        <v>622</v>
      </c>
      <c r="B626" s="277" t="str">
        <f>작성용!AI623</f>
        <v>-</v>
      </c>
      <c r="C626" s="278" t="str">
        <f>작성용!AK623</f>
        <v>개별종목</v>
      </c>
      <c r="D626" s="279">
        <f>작성용!T623</f>
        <v>45530</v>
      </c>
      <c r="E626" s="280" t="str">
        <f>작성용!B623</f>
        <v>삼성생명(수익증권)</v>
      </c>
      <c r="F626" s="280" t="str">
        <f>작성용!C623</f>
        <v>재평가</v>
      </c>
      <c r="G626" s="280" t="str">
        <f>작성용!D623</f>
        <v>KB생활인프라BTL전문투자형사모특별자산투자신탁2호</v>
      </c>
      <c r="H626" s="281" t="str">
        <f>작성용!E623</f>
        <v>KBP2021030011</v>
      </c>
      <c r="I626" s="280" t="str">
        <f>작성용!F623</f>
        <v>B02</v>
      </c>
      <c r="J626" s="280">
        <f>작성용!G623</f>
        <v>99</v>
      </c>
      <c r="K626" s="280" t="str">
        <f>작성용!H623</f>
        <v>-</v>
      </c>
      <c r="L626" s="280" t="str">
        <f>작성용!N623</f>
        <v xml:space="preserve">분기 </v>
      </c>
      <c r="M626" s="279" t="str">
        <f>작성용!U623</f>
        <v>2024.09.30</v>
      </c>
      <c r="N626" s="284">
        <f>작성용!V623</f>
        <v>45572</v>
      </c>
      <c r="O626" s="284">
        <f>작성용!W623</f>
        <v>45581</v>
      </c>
      <c r="P626" s="279" t="str">
        <f>작성용!X623</f>
        <v>-</v>
      </c>
      <c r="Q626" s="280" t="str">
        <f>작성용!AD623</f>
        <v>대체평가3사업본부</v>
      </c>
      <c r="R626" s="282">
        <f>작성용!AE623</f>
        <v>0</v>
      </c>
      <c r="S626" s="280" t="str">
        <f>작성용!AF623</f>
        <v>대체평가3사업본부</v>
      </c>
      <c r="T626" s="283" t="str">
        <f>작성용!AG623</f>
        <v>김기욱</v>
      </c>
      <c r="U626" s="283" t="str">
        <f>작성용!AH623</f>
        <v>김기욱</v>
      </c>
      <c r="V626" s="278">
        <f>작성용!AA623</f>
        <v>202409</v>
      </c>
      <c r="W626" s="280" t="str">
        <f>작성용!AC623</f>
        <v>[T]기타보험기관[1본부]</v>
      </c>
      <c r="X626" s="280" t="str">
        <f>작성용!O623</f>
        <v>김민규프로,이승엽프로,신민영프로</v>
      </c>
      <c r="Y626" s="280" t="str">
        <f>작성용!P623</f>
        <v>02-2074-2182</v>
      </c>
      <c r="Z626" s="280" t="str">
        <f>작성용!Q623</f>
        <v>mk0710.kim@samsung.com;simba90.lee@samsung.com;my74.shin@samsung.com</v>
      </c>
      <c r="AA626" s="278" t="str">
        <f>작성용!AJ623</f>
        <v>-</v>
      </c>
      <c r="AB626" s="278">
        <f>작성용!AB623</f>
        <v>8</v>
      </c>
    </row>
    <row r="627" spans="1:28" s="12" customFormat="1" ht="16.5" customHeight="1" x14ac:dyDescent="0.3">
      <c r="A627" s="54">
        <f>작성용!AL624</f>
        <v>623</v>
      </c>
      <c r="B627" s="277" t="str">
        <f>작성용!AI624</f>
        <v>-</v>
      </c>
      <c r="C627" s="278" t="str">
        <f>작성용!AK624</f>
        <v>개별종목</v>
      </c>
      <c r="D627" s="279">
        <f>작성용!T624</f>
        <v>45530</v>
      </c>
      <c r="E627" s="280" t="str">
        <f>작성용!B624</f>
        <v>삼성생명(수익증권)</v>
      </c>
      <c r="F627" s="280" t="str">
        <f>작성용!C624</f>
        <v>재평가</v>
      </c>
      <c r="G627" s="280" t="str">
        <f>작성용!D624</f>
        <v>삼성글로벌인프라전문투자형사모투자신탁제1호</v>
      </c>
      <c r="H627" s="281" t="str">
        <f>작성용!E624</f>
        <v>KBP2022120125</v>
      </c>
      <c r="I627" s="280" t="str">
        <f>작성용!F624</f>
        <v>B02</v>
      </c>
      <c r="J627" s="280">
        <f>작성용!G624</f>
        <v>0</v>
      </c>
      <c r="K627" s="280" t="str">
        <f>작성용!H624</f>
        <v>-</v>
      </c>
      <c r="L627" s="280" t="str">
        <f>작성용!N624</f>
        <v xml:space="preserve">분기 </v>
      </c>
      <c r="M627" s="279" t="str">
        <f>작성용!U624</f>
        <v>2024.09.30</v>
      </c>
      <c r="N627" s="284">
        <f>작성용!V624</f>
        <v>45572</v>
      </c>
      <c r="O627" s="284">
        <f>작성용!W624</f>
        <v>45581</v>
      </c>
      <c r="P627" s="279" t="str">
        <f>작성용!X624</f>
        <v>-</v>
      </c>
      <c r="Q627" s="280" t="str">
        <f>작성용!AD624</f>
        <v>대체평가3사업본부</v>
      </c>
      <c r="R627" s="282">
        <f>작성용!AE624</f>
        <v>0</v>
      </c>
      <c r="S627" s="280" t="str">
        <f>작성용!AF624</f>
        <v>대체평가3사업본부</v>
      </c>
      <c r="T627" s="283" t="str">
        <f>작성용!AG624</f>
        <v>김기욱</v>
      </c>
      <c r="U627" s="283" t="str">
        <f>작성용!AH624</f>
        <v>김기욱</v>
      </c>
      <c r="V627" s="278">
        <f>작성용!AA624</f>
        <v>202409</v>
      </c>
      <c r="W627" s="280" t="str">
        <f>작성용!AC624</f>
        <v>[T]기타보험기관[1본부]</v>
      </c>
      <c r="X627" s="280" t="str">
        <f>작성용!O624</f>
        <v>김민규프로,이승엽프로,신민영프로</v>
      </c>
      <c r="Y627" s="280" t="str">
        <f>작성용!P624</f>
        <v>02-2074-2182</v>
      </c>
      <c r="Z627" s="280" t="str">
        <f>작성용!Q624</f>
        <v>mk0710.kim@samsung.com;simba90.lee@samsung.com;my74.shin@samsung.com</v>
      </c>
      <c r="AA627" s="278" t="str">
        <f>작성용!AJ624</f>
        <v>-</v>
      </c>
      <c r="AB627" s="278">
        <f>작성용!AB624</f>
        <v>8</v>
      </c>
    </row>
    <row r="628" spans="1:28" s="12" customFormat="1" ht="16.5" customHeight="1" x14ac:dyDescent="0.3">
      <c r="A628" s="54">
        <f>작성용!AL625</f>
        <v>624</v>
      </c>
      <c r="B628" s="277" t="str">
        <f>작성용!AI625</f>
        <v>-</v>
      </c>
      <c r="C628" s="278" t="str">
        <f>작성용!AK625</f>
        <v>개별종목</v>
      </c>
      <c r="D628" s="279">
        <f>작성용!T625</f>
        <v>45530</v>
      </c>
      <c r="E628" s="280" t="str">
        <f>작성용!B625</f>
        <v>삼성생명(수익증권)</v>
      </c>
      <c r="F628" s="280" t="str">
        <f>작성용!C625</f>
        <v>재평가</v>
      </c>
      <c r="G628" s="280" t="str">
        <f>작성용!D625</f>
        <v>KIAMCO그린파워사모특별자산투자신탁제2호</v>
      </c>
      <c r="H628" s="281" t="str">
        <f>작성용!E625</f>
        <v>KBP2021030017</v>
      </c>
      <c r="I628" s="280" t="str">
        <f>작성용!F625</f>
        <v>B02</v>
      </c>
      <c r="J628" s="280">
        <f>작성용!G625</f>
        <v>0</v>
      </c>
      <c r="K628" s="280" t="str">
        <f>작성용!H625</f>
        <v>-</v>
      </c>
      <c r="L628" s="280" t="str">
        <f>작성용!N625</f>
        <v xml:space="preserve">분기 </v>
      </c>
      <c r="M628" s="279" t="str">
        <f>작성용!U625</f>
        <v>2024.09.30</v>
      </c>
      <c r="N628" s="284">
        <f>작성용!V625</f>
        <v>45572</v>
      </c>
      <c r="O628" s="284">
        <f>작성용!W625</f>
        <v>45581</v>
      </c>
      <c r="P628" s="279" t="str">
        <f>작성용!X625</f>
        <v>-</v>
      </c>
      <c r="Q628" s="280" t="str">
        <f>작성용!AD625</f>
        <v>대체평가3사업본부</v>
      </c>
      <c r="R628" s="282">
        <f>작성용!AE625</f>
        <v>0</v>
      </c>
      <c r="S628" s="280" t="str">
        <f>작성용!AF625</f>
        <v>대체평가3사업본부</v>
      </c>
      <c r="T628" s="283" t="str">
        <f>작성용!AG625</f>
        <v>김기욱</v>
      </c>
      <c r="U628" s="283" t="str">
        <f>작성용!AH625</f>
        <v>김기욱</v>
      </c>
      <c r="V628" s="278">
        <f>작성용!AA625</f>
        <v>202409</v>
      </c>
      <c r="W628" s="280" t="str">
        <f>작성용!AC625</f>
        <v>[T]기타보험기관[1본부]</v>
      </c>
      <c r="X628" s="280" t="str">
        <f>작성용!O625</f>
        <v>김민규프로,이승엽프로,신민영프로</v>
      </c>
      <c r="Y628" s="280" t="str">
        <f>작성용!P625</f>
        <v>02-2074-2182</v>
      </c>
      <c r="Z628" s="280" t="str">
        <f>작성용!Q625</f>
        <v>mk0710.kim@samsung.com;simba90.lee@samsung.com;my74.shin@samsung.com</v>
      </c>
      <c r="AA628" s="278" t="str">
        <f>작성용!AJ625</f>
        <v>-</v>
      </c>
      <c r="AB628" s="278">
        <f>작성용!AB625</f>
        <v>8</v>
      </c>
    </row>
    <row r="629" spans="1:28" s="12" customFormat="1" ht="16.5" customHeight="1" x14ac:dyDescent="0.3">
      <c r="A629" s="54">
        <f>작성용!AL626</f>
        <v>625</v>
      </c>
      <c r="B629" s="277" t="str">
        <f>작성용!AI626</f>
        <v>-</v>
      </c>
      <c r="C629" s="278" t="str">
        <f>작성용!AK626</f>
        <v>개별종목</v>
      </c>
      <c r="D629" s="279">
        <f>작성용!T626</f>
        <v>45530</v>
      </c>
      <c r="E629" s="280" t="str">
        <f>작성용!B626</f>
        <v>삼성생명(수익증권)</v>
      </c>
      <c r="F629" s="280" t="str">
        <f>작성용!C626</f>
        <v>재평가</v>
      </c>
      <c r="G629" s="280" t="str">
        <f>작성용!D626</f>
        <v>KIAMCO태양광발전사모특별자산투자신탁제5호</v>
      </c>
      <c r="H629" s="281" t="str">
        <f>작성용!E626</f>
        <v>KBP2021120083</v>
      </c>
      <c r="I629" s="280" t="str">
        <f>작성용!F626</f>
        <v>B02</v>
      </c>
      <c r="J629" s="280">
        <f>작성용!G626</f>
        <v>99</v>
      </c>
      <c r="K629" s="280" t="str">
        <f>작성용!H626</f>
        <v>-</v>
      </c>
      <c r="L629" s="280" t="str">
        <f>작성용!N626</f>
        <v xml:space="preserve">분기 </v>
      </c>
      <c r="M629" s="279" t="str">
        <f>작성용!U626</f>
        <v>2024.09.30</v>
      </c>
      <c r="N629" s="284">
        <f>작성용!V626</f>
        <v>45572</v>
      </c>
      <c r="O629" s="284">
        <f>작성용!W626</f>
        <v>45581</v>
      </c>
      <c r="P629" s="279" t="str">
        <f>작성용!X626</f>
        <v>-</v>
      </c>
      <c r="Q629" s="280" t="str">
        <f>작성용!AD626</f>
        <v>대체평가3사업본부</v>
      </c>
      <c r="R629" s="282">
        <f>작성용!AE626</f>
        <v>0</v>
      </c>
      <c r="S629" s="280" t="str">
        <f>작성용!AF626</f>
        <v>대체평가3사업본부</v>
      </c>
      <c r="T629" s="283" t="str">
        <f>작성용!AG626</f>
        <v>김기욱</v>
      </c>
      <c r="U629" s="283" t="str">
        <f>작성용!AH626</f>
        <v>김기욱</v>
      </c>
      <c r="V629" s="278">
        <f>작성용!AA626</f>
        <v>202409</v>
      </c>
      <c r="W629" s="280" t="str">
        <f>작성용!AC626</f>
        <v>[T]기타보험기관[1본부]</v>
      </c>
      <c r="X629" s="280" t="str">
        <f>작성용!O626</f>
        <v>김민규프로,이승엽프로,신민영프로</v>
      </c>
      <c r="Y629" s="280" t="str">
        <f>작성용!P626</f>
        <v>02-2074-2182</v>
      </c>
      <c r="Z629" s="280" t="str">
        <f>작성용!Q626</f>
        <v>mk0710.kim@samsung.com;simba90.lee@samsung.com;my74.shin@samsung.com</v>
      </c>
      <c r="AA629" s="278" t="str">
        <f>작성용!AJ626</f>
        <v>-</v>
      </c>
      <c r="AB629" s="278">
        <f>작성용!AB626</f>
        <v>8</v>
      </c>
    </row>
    <row r="630" spans="1:28" s="12" customFormat="1" ht="16.5" customHeight="1" x14ac:dyDescent="0.3">
      <c r="A630" s="54">
        <f>작성용!AL627</f>
        <v>626</v>
      </c>
      <c r="B630" s="277" t="str">
        <f>작성용!AI627</f>
        <v>-</v>
      </c>
      <c r="C630" s="278" t="str">
        <f>작성용!AK627</f>
        <v>개별종목</v>
      </c>
      <c r="D630" s="279">
        <f>작성용!T627</f>
        <v>45530</v>
      </c>
      <c r="E630" s="280" t="str">
        <f>작성용!B627</f>
        <v>삼성생명(수익증권)</v>
      </c>
      <c r="F630" s="280" t="str">
        <f>작성용!C627</f>
        <v>재평가</v>
      </c>
      <c r="G630" s="280" t="str">
        <f>작성용!D627</f>
        <v>삼성PIS글로벌인프라전문투자형사모투자신탁제1호1종</v>
      </c>
      <c r="H630" s="281" t="str">
        <f>작성용!E627</f>
        <v>KBP2021120075</v>
      </c>
      <c r="I630" s="280" t="str">
        <f>작성용!F627</f>
        <v>B02</v>
      </c>
      <c r="J630" s="280">
        <f>작성용!G627</f>
        <v>0</v>
      </c>
      <c r="K630" s="280" t="str">
        <f>작성용!H627</f>
        <v>-</v>
      </c>
      <c r="L630" s="280" t="str">
        <f>작성용!N627</f>
        <v xml:space="preserve">분기 </v>
      </c>
      <c r="M630" s="279" t="str">
        <f>작성용!U627</f>
        <v>2024.09.30</v>
      </c>
      <c r="N630" s="284">
        <f>작성용!V627</f>
        <v>45572</v>
      </c>
      <c r="O630" s="284">
        <f>작성용!W627</f>
        <v>45581</v>
      </c>
      <c r="P630" s="279" t="str">
        <f>작성용!X627</f>
        <v>-</v>
      </c>
      <c r="Q630" s="280" t="str">
        <f>작성용!AD627</f>
        <v>대체평가3사업본부</v>
      </c>
      <c r="R630" s="282">
        <f>작성용!AE627</f>
        <v>0</v>
      </c>
      <c r="S630" s="280" t="str">
        <f>작성용!AF627</f>
        <v>대체평가3사업본부</v>
      </c>
      <c r="T630" s="283" t="str">
        <f>작성용!AG627</f>
        <v>김기욱</v>
      </c>
      <c r="U630" s="283" t="str">
        <f>작성용!AH627</f>
        <v>김기욱</v>
      </c>
      <c r="V630" s="278">
        <f>작성용!AA627</f>
        <v>202409</v>
      </c>
      <c r="W630" s="280" t="str">
        <f>작성용!AC627</f>
        <v>[T]기타보험기관[1본부]</v>
      </c>
      <c r="X630" s="280" t="str">
        <f>작성용!O627</f>
        <v>김민규프로,이승엽프로,신민영프로</v>
      </c>
      <c r="Y630" s="280" t="str">
        <f>작성용!P627</f>
        <v>02-2074-2182</v>
      </c>
      <c r="Z630" s="280" t="str">
        <f>작성용!Q627</f>
        <v>mk0710.kim@samsung.com;simba90.lee@samsung.com;my74.shin@samsung.com</v>
      </c>
      <c r="AA630" s="278" t="str">
        <f>작성용!AJ627</f>
        <v>-</v>
      </c>
      <c r="AB630" s="278">
        <f>작성용!AB627</f>
        <v>8</v>
      </c>
    </row>
    <row r="631" spans="1:28" s="12" customFormat="1" ht="16.5" customHeight="1" x14ac:dyDescent="0.3">
      <c r="A631" s="54">
        <f>작성용!AL628</f>
        <v>627</v>
      </c>
      <c r="B631" s="277" t="str">
        <f>작성용!AI628</f>
        <v>-</v>
      </c>
      <c r="C631" s="278" t="str">
        <f>작성용!AK628</f>
        <v>개별종목</v>
      </c>
      <c r="D631" s="279">
        <f>작성용!T628</f>
        <v>45530</v>
      </c>
      <c r="E631" s="280" t="str">
        <f>작성용!B628</f>
        <v>삼성생명(수익증권)</v>
      </c>
      <c r="F631" s="280" t="str">
        <f>작성용!C628</f>
        <v>재평가</v>
      </c>
      <c r="G631" s="280" t="str">
        <f>작성용!D628</f>
        <v>신한일본태양광대출채권전문투자형사모특별자산투자신탁8호</v>
      </c>
      <c r="H631" s="281" t="str">
        <f>작성용!E628</f>
        <v>KBP2021030023</v>
      </c>
      <c r="I631" s="280" t="str">
        <f>작성용!F628</f>
        <v>B02</v>
      </c>
      <c r="J631" s="280">
        <f>작성용!G628</f>
        <v>0</v>
      </c>
      <c r="K631" s="280" t="str">
        <f>작성용!H628</f>
        <v>-</v>
      </c>
      <c r="L631" s="280" t="str">
        <f>작성용!N628</f>
        <v xml:space="preserve">분기 </v>
      </c>
      <c r="M631" s="279" t="str">
        <f>작성용!U628</f>
        <v>2024.09.30</v>
      </c>
      <c r="N631" s="284">
        <f>작성용!V628</f>
        <v>45572</v>
      </c>
      <c r="O631" s="284">
        <f>작성용!W628</f>
        <v>45581</v>
      </c>
      <c r="P631" s="279" t="str">
        <f>작성용!X628</f>
        <v>-</v>
      </c>
      <c r="Q631" s="280" t="str">
        <f>작성용!AD628</f>
        <v>대체평가3사업본부</v>
      </c>
      <c r="R631" s="282">
        <f>작성용!AE628</f>
        <v>0</v>
      </c>
      <c r="S631" s="280" t="str">
        <f>작성용!AF628</f>
        <v>대체평가3사업본부</v>
      </c>
      <c r="T631" s="283" t="str">
        <f>작성용!AG628</f>
        <v>김기욱</v>
      </c>
      <c r="U631" s="283" t="str">
        <f>작성용!AH628</f>
        <v>김기욱</v>
      </c>
      <c r="V631" s="278">
        <f>작성용!AA628</f>
        <v>202409</v>
      </c>
      <c r="W631" s="280" t="str">
        <f>작성용!AC628</f>
        <v>[T]기타보험기관[1본부]</v>
      </c>
      <c r="X631" s="280" t="str">
        <f>작성용!O628</f>
        <v>김민규프로,이승엽프로,신민영프로</v>
      </c>
      <c r="Y631" s="280" t="str">
        <f>작성용!P628</f>
        <v>02-2074-2182</v>
      </c>
      <c r="Z631" s="280" t="str">
        <f>작성용!Q628</f>
        <v>mk0710.kim@samsung.com;simba90.lee@samsung.com;my74.shin@samsung.com</v>
      </c>
      <c r="AA631" s="278" t="str">
        <f>작성용!AJ628</f>
        <v>-</v>
      </c>
      <c r="AB631" s="278">
        <f>작성용!AB628</f>
        <v>8</v>
      </c>
    </row>
    <row r="632" spans="1:28" s="12" customFormat="1" ht="16.5" customHeight="1" x14ac:dyDescent="0.3">
      <c r="A632" s="54">
        <f>작성용!AL629</f>
        <v>628</v>
      </c>
      <c r="B632" s="277" t="str">
        <f>작성용!AI629</f>
        <v>-</v>
      </c>
      <c r="C632" s="278" t="str">
        <f>작성용!AK629</f>
        <v>개별종목</v>
      </c>
      <c r="D632" s="279">
        <f>작성용!T629</f>
        <v>45530</v>
      </c>
      <c r="E632" s="280" t="str">
        <f>작성용!B629</f>
        <v>삼성생명(수익증권)</v>
      </c>
      <c r="F632" s="280" t="str">
        <f>작성용!C629</f>
        <v>재평가</v>
      </c>
      <c r="G632" s="280" t="str">
        <f>작성용!D629</f>
        <v>KBGS파워인수금융전문투자형사모특별자산투자신탁(대출채권)</v>
      </c>
      <c r="H632" s="281" t="str">
        <f>작성용!E629</f>
        <v>KBP2021030025</v>
      </c>
      <c r="I632" s="280" t="str">
        <f>작성용!F629</f>
        <v>B02</v>
      </c>
      <c r="J632" s="280">
        <f>작성용!G629</f>
        <v>0</v>
      </c>
      <c r="K632" s="280" t="str">
        <f>작성용!H629</f>
        <v>-</v>
      </c>
      <c r="L632" s="280" t="str">
        <f>작성용!N629</f>
        <v xml:space="preserve">분기 </v>
      </c>
      <c r="M632" s="279" t="str">
        <f>작성용!U629</f>
        <v>2024.09.30</v>
      </c>
      <c r="N632" s="284">
        <f>작성용!V629</f>
        <v>45572</v>
      </c>
      <c r="O632" s="284">
        <f>작성용!W629</f>
        <v>45581</v>
      </c>
      <c r="P632" s="279" t="str">
        <f>작성용!X629</f>
        <v>-</v>
      </c>
      <c r="Q632" s="280" t="str">
        <f>작성용!AD629</f>
        <v>대체평가3사업본부</v>
      </c>
      <c r="R632" s="282">
        <f>작성용!AE629</f>
        <v>0</v>
      </c>
      <c r="S632" s="280" t="str">
        <f>작성용!AF629</f>
        <v>대체평가3사업본부</v>
      </c>
      <c r="T632" s="283" t="str">
        <f>작성용!AG629</f>
        <v>김기욱</v>
      </c>
      <c r="U632" s="283" t="str">
        <f>작성용!AH629</f>
        <v>김기욱</v>
      </c>
      <c r="V632" s="278">
        <f>작성용!AA629</f>
        <v>202409</v>
      </c>
      <c r="W632" s="280" t="str">
        <f>작성용!AC629</f>
        <v>[T]기타보험기관[1본부]</v>
      </c>
      <c r="X632" s="280" t="str">
        <f>작성용!O629</f>
        <v>김민규프로,이승엽프로,신민영프로</v>
      </c>
      <c r="Y632" s="280" t="str">
        <f>작성용!P629</f>
        <v>02-2074-2182</v>
      </c>
      <c r="Z632" s="280" t="str">
        <f>작성용!Q629</f>
        <v>mk0710.kim@samsung.com;simba90.lee@samsung.com;my74.shin@samsung.com</v>
      </c>
      <c r="AA632" s="278" t="str">
        <f>작성용!AJ629</f>
        <v>-</v>
      </c>
      <c r="AB632" s="278">
        <f>작성용!AB629</f>
        <v>8</v>
      </c>
    </row>
    <row r="633" spans="1:28" s="12" customFormat="1" ht="16.5" customHeight="1" x14ac:dyDescent="0.3">
      <c r="A633" s="54">
        <f>작성용!AL630</f>
        <v>629</v>
      </c>
      <c r="B633" s="277" t="str">
        <f>작성용!AI630</f>
        <v>-</v>
      </c>
      <c r="C633" s="278" t="str">
        <f>작성용!AK630</f>
        <v>개별종목</v>
      </c>
      <c r="D633" s="279">
        <f>작성용!T630</f>
        <v>45530</v>
      </c>
      <c r="E633" s="280" t="str">
        <f>작성용!B630</f>
        <v>삼성생명(수익증권)</v>
      </c>
      <c r="F633" s="280" t="str">
        <f>작성용!C630</f>
        <v>재평가</v>
      </c>
      <c r="G633" s="280" t="str">
        <f>작성용!D630</f>
        <v>삼성DIF글로벌인프라전문투자형사모투자신탁1호</v>
      </c>
      <c r="H633" s="281" t="str">
        <f>작성용!E630</f>
        <v>KBP2022120126</v>
      </c>
      <c r="I633" s="280" t="str">
        <f>작성용!F630</f>
        <v>B02</v>
      </c>
      <c r="J633" s="280">
        <f>작성용!G630</f>
        <v>0</v>
      </c>
      <c r="K633" s="280" t="str">
        <f>작성용!H630</f>
        <v>-</v>
      </c>
      <c r="L633" s="280" t="str">
        <f>작성용!N630</f>
        <v xml:space="preserve">분기 </v>
      </c>
      <c r="M633" s="279" t="str">
        <f>작성용!U630</f>
        <v>2024.09.30</v>
      </c>
      <c r="N633" s="284">
        <f>작성용!V630</f>
        <v>45572</v>
      </c>
      <c r="O633" s="284">
        <f>작성용!W630</f>
        <v>45581</v>
      </c>
      <c r="P633" s="279" t="str">
        <f>작성용!X630</f>
        <v>-</v>
      </c>
      <c r="Q633" s="280" t="str">
        <f>작성용!AD630</f>
        <v>대체평가3사업본부</v>
      </c>
      <c r="R633" s="282">
        <f>작성용!AE630</f>
        <v>0</v>
      </c>
      <c r="S633" s="280" t="str">
        <f>작성용!AF630</f>
        <v>대체평가3사업본부</v>
      </c>
      <c r="T633" s="283" t="str">
        <f>작성용!AG630</f>
        <v>김기욱</v>
      </c>
      <c r="U633" s="283" t="str">
        <f>작성용!AH630</f>
        <v>김기욱</v>
      </c>
      <c r="V633" s="278">
        <f>작성용!AA630</f>
        <v>202409</v>
      </c>
      <c r="W633" s="280" t="str">
        <f>작성용!AC630</f>
        <v>[T]기타보험기관[1본부]</v>
      </c>
      <c r="X633" s="280" t="str">
        <f>작성용!O630</f>
        <v>김민규프로,이승엽프로,신민영프로</v>
      </c>
      <c r="Y633" s="280" t="str">
        <f>작성용!P630</f>
        <v>02-2074-2182</v>
      </c>
      <c r="Z633" s="280" t="str">
        <f>작성용!Q630</f>
        <v>mk0710.kim@samsung.com;simba90.lee@samsung.com;my74.shin@samsung.com</v>
      </c>
      <c r="AA633" s="278" t="str">
        <f>작성용!AJ630</f>
        <v>-</v>
      </c>
      <c r="AB633" s="278">
        <f>작성용!AB630</f>
        <v>8</v>
      </c>
    </row>
    <row r="634" spans="1:28" s="12" customFormat="1" ht="16.5" customHeight="1" x14ac:dyDescent="0.3">
      <c r="A634" s="54">
        <f>작성용!AL631</f>
        <v>630</v>
      </c>
      <c r="B634" s="277" t="str">
        <f>작성용!AI631</f>
        <v>-</v>
      </c>
      <c r="C634" s="278" t="str">
        <f>작성용!AK631</f>
        <v>개별종목</v>
      </c>
      <c r="D634" s="279">
        <f>작성용!T631</f>
        <v>45530</v>
      </c>
      <c r="E634" s="280" t="str">
        <f>작성용!B631</f>
        <v>삼성생명(수익증권)</v>
      </c>
      <c r="F634" s="280" t="str">
        <f>작성용!C631</f>
        <v>재평가</v>
      </c>
      <c r="G634" s="280" t="str">
        <f>작성용!D631</f>
        <v>KIAMCOSHIPPING전문투자형사모투자신탁제2호</v>
      </c>
      <c r="H634" s="281" t="str">
        <f>작성용!E631</f>
        <v>KBP2021060047</v>
      </c>
      <c r="I634" s="280" t="str">
        <f>작성용!F631</f>
        <v>B02</v>
      </c>
      <c r="J634" s="280">
        <f>작성용!G631</f>
        <v>0</v>
      </c>
      <c r="K634" s="280" t="str">
        <f>작성용!H631</f>
        <v>-</v>
      </c>
      <c r="L634" s="280" t="str">
        <f>작성용!N631</f>
        <v xml:space="preserve">분기 </v>
      </c>
      <c r="M634" s="279" t="str">
        <f>작성용!U631</f>
        <v>2024.09.30</v>
      </c>
      <c r="N634" s="284">
        <f>작성용!V631</f>
        <v>45572</v>
      </c>
      <c r="O634" s="284">
        <f>작성용!W631</f>
        <v>45581</v>
      </c>
      <c r="P634" s="279" t="str">
        <f>작성용!X631</f>
        <v>-</v>
      </c>
      <c r="Q634" s="280" t="str">
        <f>작성용!AD631</f>
        <v>대체평가3사업본부</v>
      </c>
      <c r="R634" s="282">
        <f>작성용!AE631</f>
        <v>0</v>
      </c>
      <c r="S634" s="280" t="str">
        <f>작성용!AF631</f>
        <v>대체평가3사업본부</v>
      </c>
      <c r="T634" s="283" t="str">
        <f>작성용!AG631</f>
        <v>김기욱</v>
      </c>
      <c r="U634" s="283" t="str">
        <f>작성용!AH631</f>
        <v>김기욱</v>
      </c>
      <c r="V634" s="278">
        <f>작성용!AA631</f>
        <v>202409</v>
      </c>
      <c r="W634" s="280" t="str">
        <f>작성용!AC631</f>
        <v>[T]기타보험기관[1본부]</v>
      </c>
      <c r="X634" s="280" t="str">
        <f>작성용!O631</f>
        <v>김민규프로,이승엽프로,신민영프로</v>
      </c>
      <c r="Y634" s="280" t="str">
        <f>작성용!P631</f>
        <v>02-2074-2182</v>
      </c>
      <c r="Z634" s="280" t="str">
        <f>작성용!Q631</f>
        <v>mk0710.kim@samsung.com;simba90.lee@samsung.com;my74.shin@samsung.com</v>
      </c>
      <c r="AA634" s="278" t="str">
        <f>작성용!AJ631</f>
        <v>-</v>
      </c>
      <c r="AB634" s="278">
        <f>작성용!AB631</f>
        <v>8</v>
      </c>
    </row>
    <row r="635" spans="1:28" s="12" customFormat="1" ht="16.5" customHeight="1" x14ac:dyDescent="0.3">
      <c r="A635" s="54">
        <f>작성용!AL632</f>
        <v>631</v>
      </c>
      <c r="B635" s="277" t="str">
        <f>작성용!AI632</f>
        <v>-</v>
      </c>
      <c r="C635" s="278" t="str">
        <f>작성용!AK632</f>
        <v>개별종목</v>
      </c>
      <c r="D635" s="279">
        <f>작성용!T632</f>
        <v>45530</v>
      </c>
      <c r="E635" s="280" t="str">
        <f>작성용!B632</f>
        <v>삼성생명(수익증권)</v>
      </c>
      <c r="F635" s="280" t="str">
        <f>작성용!C632</f>
        <v>재평가</v>
      </c>
      <c r="G635" s="280" t="str">
        <f>작성용!D632</f>
        <v>KIAMCO솔라원사모특별자산투자신탁제1호</v>
      </c>
      <c r="H635" s="281" t="str">
        <f>작성용!E632</f>
        <v>KBP2021060069</v>
      </c>
      <c r="I635" s="280" t="str">
        <f>작성용!F632</f>
        <v>B02</v>
      </c>
      <c r="J635" s="280">
        <f>작성용!G632</f>
        <v>0</v>
      </c>
      <c r="K635" s="280" t="str">
        <f>작성용!H632</f>
        <v>-</v>
      </c>
      <c r="L635" s="280" t="str">
        <f>작성용!N632</f>
        <v xml:space="preserve">분기 </v>
      </c>
      <c r="M635" s="279" t="str">
        <f>작성용!U632</f>
        <v>2024.09.30</v>
      </c>
      <c r="N635" s="284">
        <f>작성용!V632</f>
        <v>45572</v>
      </c>
      <c r="O635" s="284">
        <f>작성용!W632</f>
        <v>45581</v>
      </c>
      <c r="P635" s="279" t="str">
        <f>작성용!X632</f>
        <v>-</v>
      </c>
      <c r="Q635" s="280" t="str">
        <f>작성용!AD632</f>
        <v>대체평가3사업본부</v>
      </c>
      <c r="R635" s="282">
        <f>작성용!AE632</f>
        <v>0</v>
      </c>
      <c r="S635" s="280" t="str">
        <f>작성용!AF632</f>
        <v>대체평가3사업본부</v>
      </c>
      <c r="T635" s="283" t="str">
        <f>작성용!AG632</f>
        <v>김기욱</v>
      </c>
      <c r="U635" s="283" t="str">
        <f>작성용!AH632</f>
        <v>김기욱</v>
      </c>
      <c r="V635" s="278">
        <f>작성용!AA632</f>
        <v>202409</v>
      </c>
      <c r="W635" s="280" t="str">
        <f>작성용!AC632</f>
        <v>[T]기타보험기관[1본부]</v>
      </c>
      <c r="X635" s="280" t="str">
        <f>작성용!O632</f>
        <v>김민규프로,이승엽프로,신민영프로</v>
      </c>
      <c r="Y635" s="280" t="str">
        <f>작성용!P632</f>
        <v>02-2074-2182</v>
      </c>
      <c r="Z635" s="280" t="str">
        <f>작성용!Q632</f>
        <v>mk0710.kim@samsung.com;simba90.lee@samsung.com;my74.shin@samsung.com</v>
      </c>
      <c r="AA635" s="278" t="str">
        <f>작성용!AJ632</f>
        <v>-</v>
      </c>
      <c r="AB635" s="278">
        <f>작성용!AB632</f>
        <v>8</v>
      </c>
    </row>
    <row r="636" spans="1:28" s="12" customFormat="1" ht="16.5" customHeight="1" x14ac:dyDescent="0.3">
      <c r="A636" s="54">
        <f>작성용!AL633</f>
        <v>632</v>
      </c>
      <c r="B636" s="277" t="str">
        <f>작성용!AI633</f>
        <v>-</v>
      </c>
      <c r="C636" s="278" t="str">
        <f>작성용!AK633</f>
        <v>개별종목</v>
      </c>
      <c r="D636" s="279">
        <f>작성용!T633</f>
        <v>45530</v>
      </c>
      <c r="E636" s="280" t="str">
        <f>작성용!B633</f>
        <v>삼성생명(수익증권)</v>
      </c>
      <c r="F636" s="280" t="str">
        <f>작성용!C633</f>
        <v>재평가</v>
      </c>
      <c r="G636" s="280" t="str">
        <f>작성용!D633</f>
        <v>KIAMCO비티엘프로젝트사모특별자산투자신탁제10호</v>
      </c>
      <c r="H636" s="281" t="str">
        <f>작성용!E633</f>
        <v>KBP2021090024</v>
      </c>
      <c r="I636" s="280" t="str">
        <f>작성용!F633</f>
        <v>B02</v>
      </c>
      <c r="J636" s="280">
        <f>작성용!G633</f>
        <v>99</v>
      </c>
      <c r="K636" s="280" t="str">
        <f>작성용!H633</f>
        <v>-</v>
      </c>
      <c r="L636" s="280" t="str">
        <f>작성용!N633</f>
        <v xml:space="preserve">분기 </v>
      </c>
      <c r="M636" s="279" t="str">
        <f>작성용!U633</f>
        <v>2024.09.30</v>
      </c>
      <c r="N636" s="284">
        <f>작성용!V633</f>
        <v>45572</v>
      </c>
      <c r="O636" s="284">
        <f>작성용!W633</f>
        <v>45581</v>
      </c>
      <c r="P636" s="279" t="str">
        <f>작성용!X633</f>
        <v>-</v>
      </c>
      <c r="Q636" s="280" t="str">
        <f>작성용!AD633</f>
        <v>대체평가3사업본부</v>
      </c>
      <c r="R636" s="282">
        <f>작성용!AE633</f>
        <v>0</v>
      </c>
      <c r="S636" s="280" t="str">
        <f>작성용!AF633</f>
        <v>대체평가3사업본부</v>
      </c>
      <c r="T636" s="283" t="str">
        <f>작성용!AG633</f>
        <v>김기욱</v>
      </c>
      <c r="U636" s="283" t="str">
        <f>작성용!AH633</f>
        <v>김기욱</v>
      </c>
      <c r="V636" s="278">
        <f>작성용!AA633</f>
        <v>202409</v>
      </c>
      <c r="W636" s="280" t="str">
        <f>작성용!AC633</f>
        <v>[T]기타보험기관[1본부]</v>
      </c>
      <c r="X636" s="280" t="str">
        <f>작성용!O633</f>
        <v>김민규프로,이승엽프로,신민영프로</v>
      </c>
      <c r="Y636" s="280" t="str">
        <f>작성용!P633</f>
        <v>02-2074-2182</v>
      </c>
      <c r="Z636" s="280" t="str">
        <f>작성용!Q633</f>
        <v>mk0710.kim@samsung.com;simba90.lee@samsung.com;my74.shin@samsung.com</v>
      </c>
      <c r="AA636" s="278" t="str">
        <f>작성용!AJ633</f>
        <v>-</v>
      </c>
      <c r="AB636" s="278">
        <f>작성용!AB633</f>
        <v>8</v>
      </c>
    </row>
    <row r="637" spans="1:28" s="12" customFormat="1" ht="16.5" customHeight="1" x14ac:dyDescent="0.3">
      <c r="A637" s="54">
        <f>작성용!AL634</f>
        <v>633</v>
      </c>
      <c r="B637" s="277" t="str">
        <f>작성용!AI634</f>
        <v>-</v>
      </c>
      <c r="C637" s="278" t="str">
        <f>작성용!AK634</f>
        <v>개별종목</v>
      </c>
      <c r="D637" s="279">
        <f>작성용!T634</f>
        <v>45530</v>
      </c>
      <c r="E637" s="280" t="str">
        <f>작성용!B634</f>
        <v>삼성생명(수익증권)</v>
      </c>
      <c r="F637" s="280" t="str">
        <f>작성용!C634</f>
        <v>재평가</v>
      </c>
      <c r="G637" s="280" t="str">
        <f>작성용!D634</f>
        <v>삼성ING-RiverRock유럽PDF전문투자형사모투자신탁제1호</v>
      </c>
      <c r="H637" s="281" t="str">
        <f>작성용!E634</f>
        <v>KBP2022120127</v>
      </c>
      <c r="I637" s="280" t="str">
        <f>작성용!F634</f>
        <v>B02</v>
      </c>
      <c r="J637" s="280">
        <f>작성용!G634</f>
        <v>0</v>
      </c>
      <c r="K637" s="280" t="str">
        <f>작성용!H634</f>
        <v>-</v>
      </c>
      <c r="L637" s="280" t="str">
        <f>작성용!N634</f>
        <v xml:space="preserve">분기 </v>
      </c>
      <c r="M637" s="279" t="str">
        <f>작성용!U634</f>
        <v>2024.09.30</v>
      </c>
      <c r="N637" s="284">
        <f>작성용!V634</f>
        <v>45572</v>
      </c>
      <c r="O637" s="284">
        <f>작성용!W634</f>
        <v>45581</v>
      </c>
      <c r="P637" s="279" t="str">
        <f>작성용!X634</f>
        <v>-</v>
      </c>
      <c r="Q637" s="280" t="str">
        <f>작성용!AD634</f>
        <v>대체평가3사업본부</v>
      </c>
      <c r="R637" s="282">
        <f>작성용!AE634</f>
        <v>0</v>
      </c>
      <c r="S637" s="280" t="str">
        <f>작성용!AF634</f>
        <v>대체평가3사업본부</v>
      </c>
      <c r="T637" s="283" t="str">
        <f>작성용!AG634</f>
        <v>김기욱</v>
      </c>
      <c r="U637" s="283" t="str">
        <f>작성용!AH634</f>
        <v>김기욱</v>
      </c>
      <c r="V637" s="278">
        <f>작성용!AA634</f>
        <v>202409</v>
      </c>
      <c r="W637" s="280" t="str">
        <f>작성용!AC634</f>
        <v>[T]기타보험기관[1본부]</v>
      </c>
      <c r="X637" s="280" t="str">
        <f>작성용!O634</f>
        <v>김민규프로,이승엽프로,신민영프로</v>
      </c>
      <c r="Y637" s="280" t="str">
        <f>작성용!P634</f>
        <v>02-2074-2182</v>
      </c>
      <c r="Z637" s="280" t="str">
        <f>작성용!Q634</f>
        <v>mk0710.kim@samsung.com;simba90.lee@samsung.com;my74.shin@samsung.com</v>
      </c>
      <c r="AA637" s="278" t="str">
        <f>작성용!AJ634</f>
        <v>-</v>
      </c>
      <c r="AB637" s="278">
        <f>작성용!AB634</f>
        <v>8</v>
      </c>
    </row>
    <row r="638" spans="1:28" s="12" customFormat="1" ht="16.5" customHeight="1" x14ac:dyDescent="0.3">
      <c r="A638" s="54">
        <f>작성용!AL635</f>
        <v>634</v>
      </c>
      <c r="B638" s="277" t="str">
        <f>작성용!AI635</f>
        <v>-</v>
      </c>
      <c r="C638" s="278" t="str">
        <f>작성용!AK635</f>
        <v>개별종목</v>
      </c>
      <c r="D638" s="279">
        <f>작성용!T635</f>
        <v>45530</v>
      </c>
      <c r="E638" s="280" t="str">
        <f>작성용!B635</f>
        <v>삼성생명(수익증권)</v>
      </c>
      <c r="F638" s="280" t="str">
        <f>작성용!C635</f>
        <v>재평가</v>
      </c>
      <c r="G638" s="280" t="str">
        <f>작성용!D635</f>
        <v>트러스톤북미인프라전문투자형사모투자신탁제6호</v>
      </c>
      <c r="H638" s="281" t="str">
        <f>작성용!E635</f>
        <v>KBP2022090133</v>
      </c>
      <c r="I638" s="280" t="str">
        <f>작성용!F635</f>
        <v>B02</v>
      </c>
      <c r="J638" s="280">
        <f>작성용!G635</f>
        <v>0</v>
      </c>
      <c r="K638" s="280" t="str">
        <f>작성용!H635</f>
        <v>-</v>
      </c>
      <c r="L638" s="280" t="str">
        <f>작성용!N635</f>
        <v xml:space="preserve">분기 </v>
      </c>
      <c r="M638" s="279" t="str">
        <f>작성용!U635</f>
        <v>2024.09.30</v>
      </c>
      <c r="N638" s="284">
        <f>작성용!V635</f>
        <v>45572</v>
      </c>
      <c r="O638" s="284">
        <f>작성용!W635</f>
        <v>45581</v>
      </c>
      <c r="P638" s="279" t="str">
        <f>작성용!X635</f>
        <v>-</v>
      </c>
      <c r="Q638" s="280" t="str">
        <f>작성용!AD635</f>
        <v>대체평가3사업본부</v>
      </c>
      <c r="R638" s="282">
        <f>작성용!AE635</f>
        <v>0</v>
      </c>
      <c r="S638" s="280" t="str">
        <f>작성용!AF635</f>
        <v>대체평가3사업본부</v>
      </c>
      <c r="T638" s="283" t="str">
        <f>작성용!AG635</f>
        <v>김기욱</v>
      </c>
      <c r="U638" s="283" t="str">
        <f>작성용!AH635</f>
        <v>김기욱</v>
      </c>
      <c r="V638" s="278">
        <f>작성용!AA635</f>
        <v>202409</v>
      </c>
      <c r="W638" s="280" t="str">
        <f>작성용!AC635</f>
        <v>[T]기타보험기관[1본부]</v>
      </c>
      <c r="X638" s="280" t="str">
        <f>작성용!O635</f>
        <v>김민규프로,이승엽프로,신민영프로</v>
      </c>
      <c r="Y638" s="280" t="str">
        <f>작성용!P635</f>
        <v>02-2074-2182</v>
      </c>
      <c r="Z638" s="280" t="str">
        <f>작성용!Q635</f>
        <v>mk0710.kim@samsung.com;simba90.lee@samsung.com;my74.shin@samsung.com</v>
      </c>
      <c r="AA638" s="278" t="str">
        <f>작성용!AJ635</f>
        <v>-</v>
      </c>
      <c r="AB638" s="278">
        <f>작성용!AB635</f>
        <v>8</v>
      </c>
    </row>
    <row r="639" spans="1:28" s="12" customFormat="1" ht="16.5" customHeight="1" x14ac:dyDescent="0.3">
      <c r="A639" s="54">
        <f>작성용!AL636</f>
        <v>635</v>
      </c>
      <c r="B639" s="277" t="str">
        <f>작성용!AI636</f>
        <v>-</v>
      </c>
      <c r="C639" s="278" t="str">
        <f>작성용!AK636</f>
        <v>개별종목</v>
      </c>
      <c r="D639" s="279">
        <f>작성용!T636</f>
        <v>45530</v>
      </c>
      <c r="E639" s="280" t="str">
        <f>작성용!B636</f>
        <v>삼성생명(수익증권)</v>
      </c>
      <c r="F639" s="280" t="str">
        <f>작성용!C636</f>
        <v>재평가</v>
      </c>
      <c r="G639" s="280" t="str">
        <f>작성용!D636</f>
        <v>키움그린뉴딜인프라전문투자형사모투자신탁1호</v>
      </c>
      <c r="H639" s="281" t="str">
        <f>작성용!E636</f>
        <v>KBP2021090065</v>
      </c>
      <c r="I639" s="280" t="str">
        <f>작성용!F636</f>
        <v>B02</v>
      </c>
      <c r="J639" s="280">
        <f>작성용!G636</f>
        <v>0</v>
      </c>
      <c r="K639" s="280" t="str">
        <f>작성용!H636</f>
        <v>-</v>
      </c>
      <c r="L639" s="280" t="str">
        <f>작성용!N636</f>
        <v xml:space="preserve">분기 </v>
      </c>
      <c r="M639" s="279" t="str">
        <f>작성용!U636</f>
        <v>2024.09.30</v>
      </c>
      <c r="N639" s="284">
        <f>작성용!V636</f>
        <v>45572</v>
      </c>
      <c r="O639" s="284">
        <f>작성용!W636</f>
        <v>45581</v>
      </c>
      <c r="P639" s="279" t="str">
        <f>작성용!X636</f>
        <v>-</v>
      </c>
      <c r="Q639" s="280" t="str">
        <f>작성용!AD636</f>
        <v>대체평가3사업본부</v>
      </c>
      <c r="R639" s="282">
        <f>작성용!AE636</f>
        <v>0</v>
      </c>
      <c r="S639" s="280" t="str">
        <f>작성용!AF636</f>
        <v>대체평가3사업본부</v>
      </c>
      <c r="T639" s="283" t="str">
        <f>작성용!AG636</f>
        <v>김기욱</v>
      </c>
      <c r="U639" s="283" t="str">
        <f>작성용!AH636</f>
        <v>김기욱</v>
      </c>
      <c r="V639" s="278">
        <f>작성용!AA636</f>
        <v>202409</v>
      </c>
      <c r="W639" s="280" t="str">
        <f>작성용!AC636</f>
        <v>[T]기타보험기관[1본부]</v>
      </c>
      <c r="X639" s="280" t="str">
        <f>작성용!O636</f>
        <v>김민규프로,이승엽프로,신민영프로</v>
      </c>
      <c r="Y639" s="280" t="str">
        <f>작성용!P636</f>
        <v>02-2074-2182</v>
      </c>
      <c r="Z639" s="280" t="str">
        <f>작성용!Q636</f>
        <v>mk0710.kim@samsung.com;simba90.lee@samsung.com;my74.shin@samsung.com</v>
      </c>
      <c r="AA639" s="278" t="str">
        <f>작성용!AJ636</f>
        <v>-</v>
      </c>
      <c r="AB639" s="278">
        <f>작성용!AB636</f>
        <v>8</v>
      </c>
    </row>
    <row r="640" spans="1:28" s="12" customFormat="1" ht="16.5" customHeight="1" x14ac:dyDescent="0.3">
      <c r="A640" s="54">
        <f>작성용!AL637</f>
        <v>636</v>
      </c>
      <c r="B640" s="277" t="str">
        <f>작성용!AI637</f>
        <v>-</v>
      </c>
      <c r="C640" s="278" t="str">
        <f>작성용!AK637</f>
        <v>개별종목</v>
      </c>
      <c r="D640" s="279">
        <f>작성용!T637</f>
        <v>45530</v>
      </c>
      <c r="E640" s="280" t="str">
        <f>작성용!B637</f>
        <v>삼성생명(수익증권)</v>
      </c>
      <c r="F640" s="280" t="str">
        <f>작성용!C637</f>
        <v>재평가</v>
      </c>
      <c r="G640" s="280" t="str">
        <f>작성용!D637</f>
        <v>신한일본태양광발전사업전문투자형사모특별자산투자신탁제3호</v>
      </c>
      <c r="H640" s="281" t="str">
        <f>작성용!E637</f>
        <v>KBP2021120158</v>
      </c>
      <c r="I640" s="280" t="str">
        <f>작성용!F637</f>
        <v>B02</v>
      </c>
      <c r="J640" s="280">
        <f>작성용!G637</f>
        <v>0</v>
      </c>
      <c r="K640" s="280" t="str">
        <f>작성용!H637</f>
        <v>-</v>
      </c>
      <c r="L640" s="280" t="str">
        <f>작성용!N637</f>
        <v xml:space="preserve">분기 </v>
      </c>
      <c r="M640" s="279" t="str">
        <f>작성용!U637</f>
        <v>2024.09.30</v>
      </c>
      <c r="N640" s="284">
        <f>작성용!V637</f>
        <v>45572</v>
      </c>
      <c r="O640" s="284">
        <f>작성용!W637</f>
        <v>45581</v>
      </c>
      <c r="P640" s="279" t="str">
        <f>작성용!X637</f>
        <v>-</v>
      </c>
      <c r="Q640" s="280" t="str">
        <f>작성용!AD637</f>
        <v>대체평가3사업본부</v>
      </c>
      <c r="R640" s="282">
        <f>작성용!AE637</f>
        <v>0</v>
      </c>
      <c r="S640" s="280" t="str">
        <f>작성용!AF637</f>
        <v>대체평가3사업본부</v>
      </c>
      <c r="T640" s="283" t="str">
        <f>작성용!AG637</f>
        <v>김기욱</v>
      </c>
      <c r="U640" s="283" t="str">
        <f>작성용!AH637</f>
        <v>김기욱</v>
      </c>
      <c r="V640" s="278">
        <f>작성용!AA637</f>
        <v>202409</v>
      </c>
      <c r="W640" s="280" t="str">
        <f>작성용!AC637</f>
        <v>[T]기타보험기관[1본부]</v>
      </c>
      <c r="X640" s="280" t="str">
        <f>작성용!O637</f>
        <v>김민규프로,이승엽프로,신민영프로</v>
      </c>
      <c r="Y640" s="280" t="str">
        <f>작성용!P637</f>
        <v>02-2074-2182</v>
      </c>
      <c r="Z640" s="280" t="str">
        <f>작성용!Q637</f>
        <v>mk0710.kim@samsung.com;simba90.lee@samsung.com;my74.shin@samsung.com</v>
      </c>
      <c r="AA640" s="278" t="str">
        <f>작성용!AJ637</f>
        <v>-</v>
      </c>
      <c r="AB640" s="278">
        <f>작성용!AB637</f>
        <v>8</v>
      </c>
    </row>
    <row r="641" spans="1:28" s="12" customFormat="1" ht="16.5" customHeight="1" x14ac:dyDescent="0.3">
      <c r="A641" s="54">
        <f>작성용!AL638</f>
        <v>637</v>
      </c>
      <c r="B641" s="277" t="str">
        <f>작성용!AI638</f>
        <v>-</v>
      </c>
      <c r="C641" s="278" t="str">
        <f>작성용!AK638</f>
        <v>개별종목</v>
      </c>
      <c r="D641" s="279">
        <f>작성용!T638</f>
        <v>45530</v>
      </c>
      <c r="E641" s="280" t="str">
        <f>작성용!B638</f>
        <v>삼성생명(수익증권)</v>
      </c>
      <c r="F641" s="280" t="str">
        <f>작성용!C638</f>
        <v>재평가</v>
      </c>
      <c r="G641" s="280" t="str">
        <f>작성용!D638</f>
        <v>KIAMCO솔라원사모특별자산투자신탁제2호</v>
      </c>
      <c r="H641" s="281" t="str">
        <f>작성용!E638</f>
        <v>KBP2022030017</v>
      </c>
      <c r="I641" s="280" t="str">
        <f>작성용!F638</f>
        <v>B02</v>
      </c>
      <c r="J641" s="280">
        <f>작성용!G638</f>
        <v>0</v>
      </c>
      <c r="K641" s="280" t="str">
        <f>작성용!H638</f>
        <v>-</v>
      </c>
      <c r="L641" s="280" t="str">
        <f>작성용!N638</f>
        <v xml:space="preserve">분기 </v>
      </c>
      <c r="M641" s="279" t="str">
        <f>작성용!U638</f>
        <v>2024.09.30</v>
      </c>
      <c r="N641" s="284">
        <f>작성용!V638</f>
        <v>45572</v>
      </c>
      <c r="O641" s="284">
        <f>작성용!W638</f>
        <v>45581</v>
      </c>
      <c r="P641" s="279" t="str">
        <f>작성용!X638</f>
        <v>-</v>
      </c>
      <c r="Q641" s="280" t="str">
        <f>작성용!AD638</f>
        <v>대체평가3사업본부</v>
      </c>
      <c r="R641" s="282">
        <f>작성용!AE638</f>
        <v>0</v>
      </c>
      <c r="S641" s="280" t="str">
        <f>작성용!AF638</f>
        <v>대체평가3사업본부</v>
      </c>
      <c r="T641" s="283" t="str">
        <f>작성용!AG638</f>
        <v>김기욱</v>
      </c>
      <c r="U641" s="283" t="str">
        <f>작성용!AH638</f>
        <v>김기욱</v>
      </c>
      <c r="V641" s="278">
        <f>작성용!AA638</f>
        <v>202409</v>
      </c>
      <c r="W641" s="280" t="str">
        <f>작성용!AC638</f>
        <v>[T]기타보험기관[1본부]</v>
      </c>
      <c r="X641" s="280" t="str">
        <f>작성용!O638</f>
        <v>김민규프로,이승엽프로,신민영프로</v>
      </c>
      <c r="Y641" s="280" t="str">
        <f>작성용!P638</f>
        <v>02-2074-2182</v>
      </c>
      <c r="Z641" s="280" t="str">
        <f>작성용!Q638</f>
        <v>mk0710.kim@samsung.com;simba90.lee@samsung.com;my74.shin@samsung.com</v>
      </c>
      <c r="AA641" s="278" t="str">
        <f>작성용!AJ638</f>
        <v>-</v>
      </c>
      <c r="AB641" s="278">
        <f>작성용!AB638</f>
        <v>8</v>
      </c>
    </row>
    <row r="642" spans="1:28" s="12" customFormat="1" ht="16.5" customHeight="1" x14ac:dyDescent="0.3">
      <c r="A642" s="54">
        <f>작성용!AL639</f>
        <v>638</v>
      </c>
      <c r="B642" s="277" t="str">
        <f>작성용!AI639</f>
        <v>-</v>
      </c>
      <c r="C642" s="278" t="str">
        <f>작성용!AK639</f>
        <v>개별종목</v>
      </c>
      <c r="D642" s="279">
        <f>작성용!T639</f>
        <v>45530</v>
      </c>
      <c r="E642" s="280" t="str">
        <f>작성용!B639</f>
        <v>삼성생명(수익증권)</v>
      </c>
      <c r="F642" s="280" t="str">
        <f>작성용!C639</f>
        <v>재평가</v>
      </c>
      <c r="G642" s="280" t="str">
        <f>작성용!D639</f>
        <v>키움글로벌인프라A.I.일반사모투자신탁제7호[재간접형]</v>
      </c>
      <c r="H642" s="281" t="str">
        <f>작성용!E639</f>
        <v>KBP2022030031</v>
      </c>
      <c r="I642" s="280" t="str">
        <f>작성용!F639</f>
        <v>B02</v>
      </c>
      <c r="J642" s="280">
        <f>작성용!G639</f>
        <v>0</v>
      </c>
      <c r="K642" s="280" t="str">
        <f>작성용!H639</f>
        <v>-</v>
      </c>
      <c r="L642" s="280" t="str">
        <f>작성용!N639</f>
        <v xml:space="preserve">분기 </v>
      </c>
      <c r="M642" s="279" t="str">
        <f>작성용!U639</f>
        <v>2024.09.30</v>
      </c>
      <c r="N642" s="284">
        <f>작성용!V639</f>
        <v>45572</v>
      </c>
      <c r="O642" s="284">
        <f>작성용!W639</f>
        <v>45581</v>
      </c>
      <c r="P642" s="279" t="str">
        <f>작성용!X639</f>
        <v>-</v>
      </c>
      <c r="Q642" s="280" t="str">
        <f>작성용!AD639</f>
        <v>대체평가3사업본부</v>
      </c>
      <c r="R642" s="282">
        <f>작성용!AE639</f>
        <v>0</v>
      </c>
      <c r="S642" s="280" t="str">
        <f>작성용!AF639</f>
        <v>대체평가3사업본부</v>
      </c>
      <c r="T642" s="283" t="str">
        <f>작성용!AG639</f>
        <v>김기욱</v>
      </c>
      <c r="U642" s="283" t="str">
        <f>작성용!AH639</f>
        <v>김기욱</v>
      </c>
      <c r="V642" s="278">
        <f>작성용!AA639</f>
        <v>202409</v>
      </c>
      <c r="W642" s="280" t="str">
        <f>작성용!AC639</f>
        <v>[T]기타보험기관[1본부]</v>
      </c>
      <c r="X642" s="280" t="str">
        <f>작성용!O639</f>
        <v>김민규프로,이승엽프로,신민영프로</v>
      </c>
      <c r="Y642" s="280" t="str">
        <f>작성용!P639</f>
        <v>02-2074-2182</v>
      </c>
      <c r="Z642" s="280" t="str">
        <f>작성용!Q639</f>
        <v>mk0710.kim@samsung.com;simba90.lee@samsung.com;my74.shin@samsung.com</v>
      </c>
      <c r="AA642" s="278" t="str">
        <f>작성용!AJ639</f>
        <v>-</v>
      </c>
      <c r="AB642" s="278">
        <f>작성용!AB639</f>
        <v>8</v>
      </c>
    </row>
    <row r="643" spans="1:28" s="12" customFormat="1" ht="16.5" customHeight="1" x14ac:dyDescent="0.3">
      <c r="A643" s="54">
        <f>작성용!AL640</f>
        <v>639</v>
      </c>
      <c r="B643" s="277" t="str">
        <f>작성용!AI640</f>
        <v>-</v>
      </c>
      <c r="C643" s="278" t="str">
        <f>작성용!AK640</f>
        <v>개별종목</v>
      </c>
      <c r="D643" s="279">
        <f>작성용!T640</f>
        <v>45530</v>
      </c>
      <c r="E643" s="280" t="str">
        <f>작성용!B640</f>
        <v>삼성생명(수익증권)</v>
      </c>
      <c r="F643" s="280" t="str">
        <f>작성용!C640</f>
        <v>재평가</v>
      </c>
      <c r="G643" s="280" t="str">
        <f>작성용!D640</f>
        <v>신한지하철9호선일반사모특별자산투자신탁</v>
      </c>
      <c r="H643" s="281" t="str">
        <f>작성용!E640</f>
        <v>KBP2022030041</v>
      </c>
      <c r="I643" s="280" t="str">
        <f>작성용!F640</f>
        <v>B02</v>
      </c>
      <c r="J643" s="280">
        <f>작성용!G640</f>
        <v>0</v>
      </c>
      <c r="K643" s="280" t="str">
        <f>작성용!H640</f>
        <v>-</v>
      </c>
      <c r="L643" s="280" t="str">
        <f>작성용!N640</f>
        <v xml:space="preserve">분기 </v>
      </c>
      <c r="M643" s="279" t="str">
        <f>작성용!U640</f>
        <v>2024.09.30</v>
      </c>
      <c r="N643" s="284">
        <f>작성용!V640</f>
        <v>45572</v>
      </c>
      <c r="O643" s="284">
        <f>작성용!W640</f>
        <v>45581</v>
      </c>
      <c r="P643" s="279" t="str">
        <f>작성용!X640</f>
        <v>-</v>
      </c>
      <c r="Q643" s="280" t="str">
        <f>작성용!AD640</f>
        <v>대체평가3사업본부</v>
      </c>
      <c r="R643" s="282">
        <f>작성용!AE640</f>
        <v>0</v>
      </c>
      <c r="S643" s="280" t="str">
        <f>작성용!AF640</f>
        <v>대체평가3사업본부</v>
      </c>
      <c r="T643" s="283" t="str">
        <f>작성용!AG640</f>
        <v>김기욱</v>
      </c>
      <c r="U643" s="283" t="str">
        <f>작성용!AH640</f>
        <v>김기욱</v>
      </c>
      <c r="V643" s="278">
        <f>작성용!AA640</f>
        <v>202409</v>
      </c>
      <c r="W643" s="280" t="str">
        <f>작성용!AC640</f>
        <v>[T]기타보험기관[1본부]</v>
      </c>
      <c r="X643" s="280" t="str">
        <f>작성용!O640</f>
        <v>김민규프로,이승엽프로,신민영프로</v>
      </c>
      <c r="Y643" s="280" t="str">
        <f>작성용!P640</f>
        <v>02-2074-2182</v>
      </c>
      <c r="Z643" s="280" t="str">
        <f>작성용!Q640</f>
        <v>mk0710.kim@samsung.com;simba90.lee@samsung.com;my74.shin@samsung.com</v>
      </c>
      <c r="AA643" s="278" t="str">
        <f>작성용!AJ640</f>
        <v>-</v>
      </c>
      <c r="AB643" s="278">
        <f>작성용!AB640</f>
        <v>8</v>
      </c>
    </row>
    <row r="644" spans="1:28" s="12" customFormat="1" ht="16.5" customHeight="1" x14ac:dyDescent="0.3">
      <c r="A644" s="54">
        <f>작성용!AL641</f>
        <v>640</v>
      </c>
      <c r="B644" s="277" t="str">
        <f>작성용!AI641</f>
        <v>-</v>
      </c>
      <c r="C644" s="278" t="str">
        <f>작성용!AK641</f>
        <v>개별종목</v>
      </c>
      <c r="D644" s="279">
        <f>작성용!T641</f>
        <v>45530</v>
      </c>
      <c r="E644" s="280" t="str">
        <f>작성용!B641</f>
        <v>삼성생명(수익증권)</v>
      </c>
      <c r="F644" s="280" t="str">
        <f>작성용!C641</f>
        <v>재평가</v>
      </c>
      <c r="G644" s="280" t="str">
        <f>작성용!D641</f>
        <v>한화지하철9호선일반사모특별자산투자신탁1호(인프라)</v>
      </c>
      <c r="H644" s="281" t="str">
        <f>작성용!E641</f>
        <v>KBP2022030040</v>
      </c>
      <c r="I644" s="280" t="str">
        <f>작성용!F641</f>
        <v>B02</v>
      </c>
      <c r="J644" s="280">
        <f>작성용!G641</f>
        <v>0</v>
      </c>
      <c r="K644" s="280" t="str">
        <f>작성용!H641</f>
        <v>-</v>
      </c>
      <c r="L644" s="280" t="str">
        <f>작성용!N641</f>
        <v xml:space="preserve">분기 </v>
      </c>
      <c r="M644" s="279" t="str">
        <f>작성용!U641</f>
        <v>2024.09.30</v>
      </c>
      <c r="N644" s="284">
        <f>작성용!V641</f>
        <v>45572</v>
      </c>
      <c r="O644" s="284">
        <f>작성용!W641</f>
        <v>45581</v>
      </c>
      <c r="P644" s="279" t="str">
        <f>작성용!X641</f>
        <v>-</v>
      </c>
      <c r="Q644" s="280" t="str">
        <f>작성용!AD641</f>
        <v>대체평가3사업본부</v>
      </c>
      <c r="R644" s="282">
        <f>작성용!AE641</f>
        <v>0</v>
      </c>
      <c r="S644" s="280" t="str">
        <f>작성용!AF641</f>
        <v>대체평가3사업본부</v>
      </c>
      <c r="T644" s="283" t="str">
        <f>작성용!AG641</f>
        <v>김기욱</v>
      </c>
      <c r="U644" s="283" t="str">
        <f>작성용!AH641</f>
        <v>김기욱</v>
      </c>
      <c r="V644" s="278">
        <f>작성용!AA641</f>
        <v>202409</v>
      </c>
      <c r="W644" s="280" t="str">
        <f>작성용!AC641</f>
        <v>[T]기타보험기관[1본부]</v>
      </c>
      <c r="X644" s="280" t="str">
        <f>작성용!O641</f>
        <v>김민규프로,이승엽프로,신민영프로</v>
      </c>
      <c r="Y644" s="280" t="str">
        <f>작성용!P641</f>
        <v>02-2074-2182</v>
      </c>
      <c r="Z644" s="280" t="str">
        <f>작성용!Q641</f>
        <v>mk0710.kim@samsung.com;simba90.lee@samsung.com;my74.shin@samsung.com</v>
      </c>
      <c r="AA644" s="278" t="str">
        <f>작성용!AJ641</f>
        <v>-</v>
      </c>
      <c r="AB644" s="278">
        <f>작성용!AB641</f>
        <v>8</v>
      </c>
    </row>
    <row r="645" spans="1:28" s="12" customFormat="1" ht="16.5" customHeight="1" x14ac:dyDescent="0.3">
      <c r="A645" s="54">
        <f>작성용!AL642</f>
        <v>641</v>
      </c>
      <c r="B645" s="277" t="str">
        <f>작성용!AI642</f>
        <v>-</v>
      </c>
      <c r="C645" s="278" t="str">
        <f>작성용!AK642</f>
        <v>개별종목</v>
      </c>
      <c r="D645" s="279">
        <f>작성용!T642</f>
        <v>45530</v>
      </c>
      <c r="E645" s="280" t="str">
        <f>작성용!B642</f>
        <v>삼성생명(수익증권)</v>
      </c>
      <c r="F645" s="280" t="str">
        <f>작성용!C642</f>
        <v>재평가</v>
      </c>
      <c r="G645" s="280" t="str">
        <f>작성용!D642</f>
        <v>삼성글로벌인프라일반사모투자신탁제2-2호</v>
      </c>
      <c r="H645" s="281" t="str">
        <f>작성용!E642</f>
        <v>KBP2022120128</v>
      </c>
      <c r="I645" s="280" t="str">
        <f>작성용!F642</f>
        <v>B02</v>
      </c>
      <c r="J645" s="280">
        <f>작성용!G642</f>
        <v>0</v>
      </c>
      <c r="K645" s="280" t="str">
        <f>작성용!H642</f>
        <v>-</v>
      </c>
      <c r="L645" s="280" t="str">
        <f>작성용!N642</f>
        <v xml:space="preserve">분기 </v>
      </c>
      <c r="M645" s="279" t="str">
        <f>작성용!U642</f>
        <v>2024.09.30</v>
      </c>
      <c r="N645" s="284">
        <f>작성용!V642</f>
        <v>45572</v>
      </c>
      <c r="O645" s="284">
        <f>작성용!W642</f>
        <v>45581</v>
      </c>
      <c r="P645" s="279" t="str">
        <f>작성용!X642</f>
        <v>-</v>
      </c>
      <c r="Q645" s="280" t="str">
        <f>작성용!AD642</f>
        <v>대체평가3사업본부</v>
      </c>
      <c r="R645" s="282">
        <f>작성용!AE642</f>
        <v>0</v>
      </c>
      <c r="S645" s="280" t="str">
        <f>작성용!AF642</f>
        <v>대체평가3사업본부</v>
      </c>
      <c r="T645" s="283" t="str">
        <f>작성용!AG642</f>
        <v>김기욱</v>
      </c>
      <c r="U645" s="283" t="str">
        <f>작성용!AH642</f>
        <v>김기욱</v>
      </c>
      <c r="V645" s="278">
        <f>작성용!AA642</f>
        <v>202409</v>
      </c>
      <c r="W645" s="280" t="str">
        <f>작성용!AC642</f>
        <v>[T]기타보험기관[1본부]</v>
      </c>
      <c r="X645" s="280" t="str">
        <f>작성용!O642</f>
        <v>김민규프로,이승엽프로,신민영프로</v>
      </c>
      <c r="Y645" s="280" t="str">
        <f>작성용!P642</f>
        <v>02-2074-2182</v>
      </c>
      <c r="Z645" s="280" t="str">
        <f>작성용!Q642</f>
        <v>mk0710.kim@samsung.com;simba90.lee@samsung.com;my74.shin@samsung.com</v>
      </c>
      <c r="AA645" s="278" t="str">
        <f>작성용!AJ642</f>
        <v>-</v>
      </c>
      <c r="AB645" s="278">
        <f>작성용!AB642</f>
        <v>8</v>
      </c>
    </row>
    <row r="646" spans="1:28" s="12" customFormat="1" ht="16.5" customHeight="1" x14ac:dyDescent="0.3">
      <c r="A646" s="54">
        <f>작성용!AL643</f>
        <v>642</v>
      </c>
      <c r="B646" s="277" t="str">
        <f>작성용!AI643</f>
        <v>-</v>
      </c>
      <c r="C646" s="278" t="str">
        <f>작성용!AK643</f>
        <v>개별종목</v>
      </c>
      <c r="D646" s="279">
        <f>작성용!T643</f>
        <v>45530</v>
      </c>
      <c r="E646" s="280" t="str">
        <f>작성용!B643</f>
        <v>삼성생명(수익증권)</v>
      </c>
      <c r="F646" s="280" t="str">
        <f>작성용!C643</f>
        <v>재평가</v>
      </c>
      <c r="G646" s="280" t="str">
        <f>작성용!D643</f>
        <v>미래에셋ESG안좌도태양광일반사모투자신탁제1호</v>
      </c>
      <c r="H646" s="281" t="str">
        <f>작성용!E643</f>
        <v>KBP2022090089</v>
      </c>
      <c r="I646" s="280" t="str">
        <f>작성용!F643</f>
        <v>B02</v>
      </c>
      <c r="J646" s="280">
        <f>작성용!G643</f>
        <v>0</v>
      </c>
      <c r="K646" s="280" t="str">
        <f>작성용!H643</f>
        <v>-</v>
      </c>
      <c r="L646" s="280" t="str">
        <f>작성용!N643</f>
        <v xml:space="preserve">분기 </v>
      </c>
      <c r="M646" s="279" t="str">
        <f>작성용!U643</f>
        <v>2024.09.30</v>
      </c>
      <c r="N646" s="284">
        <f>작성용!V643</f>
        <v>45572</v>
      </c>
      <c r="O646" s="284">
        <f>작성용!W643</f>
        <v>45581</v>
      </c>
      <c r="P646" s="279" t="str">
        <f>작성용!X643</f>
        <v>-</v>
      </c>
      <c r="Q646" s="280" t="str">
        <f>작성용!AD643</f>
        <v>대체평가3사업본부</v>
      </c>
      <c r="R646" s="282">
        <f>작성용!AE643</f>
        <v>0</v>
      </c>
      <c r="S646" s="280" t="str">
        <f>작성용!AF643</f>
        <v>대체평가3사업본부</v>
      </c>
      <c r="T646" s="283" t="str">
        <f>작성용!AG643</f>
        <v>김기욱</v>
      </c>
      <c r="U646" s="283" t="str">
        <f>작성용!AH643</f>
        <v>김기욱</v>
      </c>
      <c r="V646" s="278">
        <f>작성용!AA643</f>
        <v>202409</v>
      </c>
      <c r="W646" s="280" t="str">
        <f>작성용!AC643</f>
        <v>[T]기타보험기관[1본부]</v>
      </c>
      <c r="X646" s="280" t="str">
        <f>작성용!O643</f>
        <v>김민규프로,이승엽프로,신민영프로</v>
      </c>
      <c r="Y646" s="280" t="str">
        <f>작성용!P643</f>
        <v>02-2074-2182</v>
      </c>
      <c r="Z646" s="280" t="str">
        <f>작성용!Q643</f>
        <v>mk0710.kim@samsung.com;simba90.lee@samsung.com;my74.shin@samsung.com</v>
      </c>
      <c r="AA646" s="278" t="str">
        <f>작성용!AJ643</f>
        <v>-</v>
      </c>
      <c r="AB646" s="278">
        <f>작성용!AB643</f>
        <v>8</v>
      </c>
    </row>
    <row r="647" spans="1:28" s="12" customFormat="1" ht="16.5" customHeight="1" x14ac:dyDescent="0.3">
      <c r="A647" s="54">
        <f>작성용!AL644</f>
        <v>643</v>
      </c>
      <c r="B647" s="277" t="str">
        <f>작성용!AI644</f>
        <v>-</v>
      </c>
      <c r="C647" s="278" t="str">
        <f>작성용!AK644</f>
        <v>개별종목</v>
      </c>
      <c r="D647" s="279">
        <f>작성용!T644</f>
        <v>45530</v>
      </c>
      <c r="E647" s="280" t="str">
        <f>작성용!B644</f>
        <v>삼성생명(수익증권)</v>
      </c>
      <c r="F647" s="280" t="str">
        <f>작성용!C644</f>
        <v>재평가</v>
      </c>
      <c r="G647" s="280" t="str">
        <f>작성용!D644</f>
        <v>신한AIM재간접전문투자형사모투자신탁제9-D호</v>
      </c>
      <c r="H647" s="281" t="str">
        <f>작성용!E644</f>
        <v>KBP2022060036</v>
      </c>
      <c r="I647" s="280" t="str">
        <f>작성용!F644</f>
        <v>B02</v>
      </c>
      <c r="J647" s="280">
        <f>작성용!G644</f>
        <v>0</v>
      </c>
      <c r="K647" s="280" t="str">
        <f>작성용!H644</f>
        <v>-</v>
      </c>
      <c r="L647" s="280" t="str">
        <f>작성용!N644</f>
        <v xml:space="preserve">분기 </v>
      </c>
      <c r="M647" s="279" t="str">
        <f>작성용!U644</f>
        <v>2024.09.30</v>
      </c>
      <c r="N647" s="284">
        <f>작성용!V644</f>
        <v>45572</v>
      </c>
      <c r="O647" s="284">
        <f>작성용!W644</f>
        <v>45581</v>
      </c>
      <c r="P647" s="279" t="str">
        <f>작성용!X644</f>
        <v>-</v>
      </c>
      <c r="Q647" s="280" t="str">
        <f>작성용!AD644</f>
        <v>대체평가3사업본부</v>
      </c>
      <c r="R647" s="282">
        <f>작성용!AE644</f>
        <v>0</v>
      </c>
      <c r="S647" s="280" t="str">
        <f>작성용!AF644</f>
        <v>대체평가3사업본부</v>
      </c>
      <c r="T647" s="283" t="str">
        <f>작성용!AG644</f>
        <v>김기욱</v>
      </c>
      <c r="U647" s="283" t="str">
        <f>작성용!AH644</f>
        <v>김기욱</v>
      </c>
      <c r="V647" s="278">
        <f>작성용!AA644</f>
        <v>202409</v>
      </c>
      <c r="W647" s="280" t="str">
        <f>작성용!AC644</f>
        <v>[T]기타보험기관[1본부]</v>
      </c>
      <c r="X647" s="280" t="str">
        <f>작성용!O644</f>
        <v>김민규프로,이승엽프로,신민영프로</v>
      </c>
      <c r="Y647" s="280" t="str">
        <f>작성용!P644</f>
        <v>02-2074-2182</v>
      </c>
      <c r="Z647" s="280" t="str">
        <f>작성용!Q644</f>
        <v>mk0710.kim@samsung.com;simba90.lee@samsung.com;my74.shin@samsung.com</v>
      </c>
      <c r="AA647" s="278" t="str">
        <f>작성용!AJ644</f>
        <v>-</v>
      </c>
      <c r="AB647" s="278">
        <f>작성용!AB644</f>
        <v>8</v>
      </c>
    </row>
    <row r="648" spans="1:28" s="12" customFormat="1" ht="16.5" customHeight="1" x14ac:dyDescent="0.3">
      <c r="A648" s="54">
        <f>작성용!AL645</f>
        <v>644</v>
      </c>
      <c r="B648" s="277" t="str">
        <f>작성용!AI645</f>
        <v>-</v>
      </c>
      <c r="C648" s="278" t="str">
        <f>작성용!AK645</f>
        <v>개별종목</v>
      </c>
      <c r="D648" s="279">
        <f>작성용!T645</f>
        <v>45530</v>
      </c>
      <c r="E648" s="280" t="str">
        <f>작성용!B645</f>
        <v>삼성생명(수익증권)</v>
      </c>
      <c r="F648" s="280" t="str">
        <f>작성용!C645</f>
        <v>재평가</v>
      </c>
      <c r="G648" s="280" t="str">
        <f>작성용!D645</f>
        <v>삼성글로벌인프라일반사모투자신탁제2-1호</v>
      </c>
      <c r="H648" s="281" t="str">
        <f>작성용!E645</f>
        <v>KBP2022120130</v>
      </c>
      <c r="I648" s="280" t="str">
        <f>작성용!F645</f>
        <v>B02</v>
      </c>
      <c r="J648" s="280">
        <f>작성용!G645</f>
        <v>0</v>
      </c>
      <c r="K648" s="280" t="str">
        <f>작성용!H645</f>
        <v>-</v>
      </c>
      <c r="L648" s="280" t="str">
        <f>작성용!N645</f>
        <v xml:space="preserve">분기 </v>
      </c>
      <c r="M648" s="279" t="str">
        <f>작성용!U645</f>
        <v>2024.09.30</v>
      </c>
      <c r="N648" s="284">
        <f>작성용!V645</f>
        <v>45572</v>
      </c>
      <c r="O648" s="284">
        <f>작성용!W645</f>
        <v>45581</v>
      </c>
      <c r="P648" s="279" t="str">
        <f>작성용!X645</f>
        <v>-</v>
      </c>
      <c r="Q648" s="280" t="str">
        <f>작성용!AD645</f>
        <v>대체평가3사업본부</v>
      </c>
      <c r="R648" s="282">
        <f>작성용!AE645</f>
        <v>0</v>
      </c>
      <c r="S648" s="280" t="str">
        <f>작성용!AF645</f>
        <v>대체평가3사업본부</v>
      </c>
      <c r="T648" s="283" t="str">
        <f>작성용!AG645</f>
        <v>김기욱</v>
      </c>
      <c r="U648" s="283" t="str">
        <f>작성용!AH645</f>
        <v>김기욱</v>
      </c>
      <c r="V648" s="278">
        <f>작성용!AA645</f>
        <v>202409</v>
      </c>
      <c r="W648" s="280" t="str">
        <f>작성용!AC645</f>
        <v>[T]기타보험기관[1본부]</v>
      </c>
      <c r="X648" s="280" t="str">
        <f>작성용!O645</f>
        <v>김민규프로,이승엽프로,신민영프로</v>
      </c>
      <c r="Y648" s="280" t="str">
        <f>작성용!P645</f>
        <v>02-2074-2182</v>
      </c>
      <c r="Z648" s="280" t="str">
        <f>작성용!Q645</f>
        <v>mk0710.kim@samsung.com;simba90.lee@samsung.com;my74.shin@samsung.com</v>
      </c>
      <c r="AA648" s="278" t="str">
        <f>작성용!AJ645</f>
        <v>-</v>
      </c>
      <c r="AB648" s="278">
        <f>작성용!AB645</f>
        <v>8</v>
      </c>
    </row>
    <row r="649" spans="1:28" s="12" customFormat="1" ht="16.5" customHeight="1" x14ac:dyDescent="0.3">
      <c r="A649" s="54">
        <f>작성용!AL646</f>
        <v>645</v>
      </c>
      <c r="B649" s="277" t="str">
        <f>작성용!AI646</f>
        <v>-</v>
      </c>
      <c r="C649" s="278" t="str">
        <f>작성용!AK646</f>
        <v>개별종목</v>
      </c>
      <c r="D649" s="279">
        <f>작성용!T646</f>
        <v>45530</v>
      </c>
      <c r="E649" s="280" t="str">
        <f>작성용!B646</f>
        <v>삼성생명(수익증권)</v>
      </c>
      <c r="F649" s="280" t="str">
        <f>작성용!C646</f>
        <v>재평가</v>
      </c>
      <c r="G649" s="280" t="str">
        <f>작성용!D646</f>
        <v>신한그린뉴딜에너지일반사모특별자산투자신탁제4호</v>
      </c>
      <c r="H649" s="281" t="str">
        <f>작성용!E646</f>
        <v>KBP2022060130</v>
      </c>
      <c r="I649" s="280" t="str">
        <f>작성용!F646</f>
        <v>B02</v>
      </c>
      <c r="J649" s="280">
        <f>작성용!G646</f>
        <v>0</v>
      </c>
      <c r="K649" s="280" t="str">
        <f>작성용!H646</f>
        <v>-</v>
      </c>
      <c r="L649" s="280" t="str">
        <f>작성용!N646</f>
        <v xml:space="preserve">분기 </v>
      </c>
      <c r="M649" s="279" t="str">
        <f>작성용!U646</f>
        <v>2024.09.30</v>
      </c>
      <c r="N649" s="284">
        <f>작성용!V646</f>
        <v>45572</v>
      </c>
      <c r="O649" s="284">
        <f>작성용!W646</f>
        <v>45581</v>
      </c>
      <c r="P649" s="279" t="str">
        <f>작성용!X646</f>
        <v>-</v>
      </c>
      <c r="Q649" s="280" t="str">
        <f>작성용!AD646</f>
        <v>대체평가3사업본부</v>
      </c>
      <c r="R649" s="282">
        <f>작성용!AE646</f>
        <v>0</v>
      </c>
      <c r="S649" s="280" t="str">
        <f>작성용!AF646</f>
        <v>대체평가3사업본부</v>
      </c>
      <c r="T649" s="283" t="str">
        <f>작성용!AG646</f>
        <v>김기욱</v>
      </c>
      <c r="U649" s="283" t="str">
        <f>작성용!AH646</f>
        <v>김기욱</v>
      </c>
      <c r="V649" s="278">
        <f>작성용!AA646</f>
        <v>202409</v>
      </c>
      <c r="W649" s="280" t="str">
        <f>작성용!AC646</f>
        <v>[T]기타보험기관[1본부]</v>
      </c>
      <c r="X649" s="280" t="str">
        <f>작성용!O646</f>
        <v>김민규프로,이승엽프로,신민영프로</v>
      </c>
      <c r="Y649" s="280" t="str">
        <f>작성용!P646</f>
        <v>02-2074-2182</v>
      </c>
      <c r="Z649" s="280" t="str">
        <f>작성용!Q646</f>
        <v>mk0710.kim@samsung.com;simba90.lee@samsung.com;my74.shin@samsung.com</v>
      </c>
      <c r="AA649" s="278" t="str">
        <f>작성용!AJ646</f>
        <v>-</v>
      </c>
      <c r="AB649" s="278">
        <f>작성용!AB646</f>
        <v>8</v>
      </c>
    </row>
    <row r="650" spans="1:28" s="12" customFormat="1" ht="16.5" customHeight="1" x14ac:dyDescent="0.3">
      <c r="A650" s="54">
        <f>작성용!AL647</f>
        <v>646</v>
      </c>
      <c r="B650" s="277" t="str">
        <f>작성용!AI647</f>
        <v>-</v>
      </c>
      <c r="C650" s="278" t="str">
        <f>작성용!AK647</f>
        <v>개별종목</v>
      </c>
      <c r="D650" s="279">
        <f>작성용!T647</f>
        <v>45530</v>
      </c>
      <c r="E650" s="280" t="str">
        <f>작성용!B647</f>
        <v>삼성생명(수익증권)</v>
      </c>
      <c r="F650" s="280" t="str">
        <f>작성용!C647</f>
        <v>재평가</v>
      </c>
      <c r="G650" s="280" t="str">
        <f>작성용!D647</f>
        <v>트러스톤글로벌인프라Debt일반사모투자신탁제2호</v>
      </c>
      <c r="H650" s="281" t="str">
        <f>작성용!E647</f>
        <v>KBP2022090019</v>
      </c>
      <c r="I650" s="280" t="str">
        <f>작성용!F647</f>
        <v>B02</v>
      </c>
      <c r="J650" s="280">
        <f>작성용!G647</f>
        <v>0</v>
      </c>
      <c r="K650" s="280" t="str">
        <f>작성용!H647</f>
        <v>-</v>
      </c>
      <c r="L650" s="280" t="str">
        <f>작성용!N647</f>
        <v xml:space="preserve">분기 </v>
      </c>
      <c r="M650" s="279" t="str">
        <f>작성용!U647</f>
        <v>2024.09.30</v>
      </c>
      <c r="N650" s="284">
        <f>작성용!V647</f>
        <v>45572</v>
      </c>
      <c r="O650" s="284">
        <f>작성용!W647</f>
        <v>45581</v>
      </c>
      <c r="P650" s="279" t="str">
        <f>작성용!X647</f>
        <v>-</v>
      </c>
      <c r="Q650" s="280" t="str">
        <f>작성용!AD647</f>
        <v>대체평가3사업본부</v>
      </c>
      <c r="R650" s="282">
        <f>작성용!AE647</f>
        <v>0</v>
      </c>
      <c r="S650" s="280" t="str">
        <f>작성용!AF647</f>
        <v>대체평가3사업본부</v>
      </c>
      <c r="T650" s="283" t="str">
        <f>작성용!AG647</f>
        <v>김기욱</v>
      </c>
      <c r="U650" s="283" t="str">
        <f>작성용!AH647</f>
        <v>김기욱</v>
      </c>
      <c r="V650" s="278">
        <f>작성용!AA647</f>
        <v>202409</v>
      </c>
      <c r="W650" s="280" t="str">
        <f>작성용!AC647</f>
        <v>[T]기타보험기관[1본부]</v>
      </c>
      <c r="X650" s="280" t="str">
        <f>작성용!O647</f>
        <v>김민규프로,이승엽프로,신민영프로</v>
      </c>
      <c r="Y650" s="280" t="str">
        <f>작성용!P647</f>
        <v>02-2074-2182</v>
      </c>
      <c r="Z650" s="280" t="str">
        <f>작성용!Q647</f>
        <v>mk0710.kim@samsung.com;simba90.lee@samsung.com;my74.shin@samsung.com</v>
      </c>
      <c r="AA650" s="278" t="str">
        <f>작성용!AJ647</f>
        <v>-</v>
      </c>
      <c r="AB650" s="278">
        <f>작성용!AB647</f>
        <v>8</v>
      </c>
    </row>
    <row r="651" spans="1:28" s="12" customFormat="1" ht="16.5" customHeight="1" x14ac:dyDescent="0.3">
      <c r="A651" s="54">
        <f>작성용!AL648</f>
        <v>647</v>
      </c>
      <c r="B651" s="277" t="str">
        <f>작성용!AI648</f>
        <v>-</v>
      </c>
      <c r="C651" s="278" t="str">
        <f>작성용!AK648</f>
        <v>개별종목</v>
      </c>
      <c r="D651" s="279">
        <f>작성용!T648</f>
        <v>45530</v>
      </c>
      <c r="E651" s="280" t="str">
        <f>작성용!B648</f>
        <v>삼성생명(수익증권)</v>
      </c>
      <c r="F651" s="280" t="str">
        <f>작성용!C648</f>
        <v>재평가</v>
      </c>
      <c r="G651" s="280" t="str">
        <f>작성용!D648</f>
        <v>이지스글로벌코어인프라일반사모특별자산투자신탁348-2호</v>
      </c>
      <c r="H651" s="281" t="str">
        <f>작성용!E648</f>
        <v>KBP2022090058</v>
      </c>
      <c r="I651" s="280" t="str">
        <f>작성용!F648</f>
        <v>B02</v>
      </c>
      <c r="J651" s="280">
        <f>작성용!G648</f>
        <v>0</v>
      </c>
      <c r="K651" s="280" t="str">
        <f>작성용!H648</f>
        <v>-</v>
      </c>
      <c r="L651" s="280" t="str">
        <f>작성용!N648</f>
        <v xml:space="preserve">분기 </v>
      </c>
      <c r="M651" s="279" t="str">
        <f>작성용!U648</f>
        <v>2024.09.30</v>
      </c>
      <c r="N651" s="284">
        <f>작성용!V648</f>
        <v>45572</v>
      </c>
      <c r="O651" s="284">
        <f>작성용!W648</f>
        <v>45581</v>
      </c>
      <c r="P651" s="279" t="str">
        <f>작성용!X648</f>
        <v>-</v>
      </c>
      <c r="Q651" s="280" t="str">
        <f>작성용!AD648</f>
        <v>대체평가3사업본부</v>
      </c>
      <c r="R651" s="282">
        <f>작성용!AE648</f>
        <v>0</v>
      </c>
      <c r="S651" s="280" t="str">
        <f>작성용!AF648</f>
        <v>대체평가3사업본부</v>
      </c>
      <c r="T651" s="283" t="str">
        <f>작성용!AG648</f>
        <v>김기욱</v>
      </c>
      <c r="U651" s="283" t="str">
        <f>작성용!AH648</f>
        <v>김기욱</v>
      </c>
      <c r="V651" s="278">
        <f>작성용!AA648</f>
        <v>202409</v>
      </c>
      <c r="W651" s="280" t="str">
        <f>작성용!AC648</f>
        <v>[T]기타보험기관[1본부]</v>
      </c>
      <c r="X651" s="280" t="str">
        <f>작성용!O648</f>
        <v>김민규프로,이승엽프로,신민영프로</v>
      </c>
      <c r="Y651" s="280" t="str">
        <f>작성용!P648</f>
        <v>02-2074-2182</v>
      </c>
      <c r="Z651" s="280" t="str">
        <f>작성용!Q648</f>
        <v>mk0710.kim@samsung.com;simba90.lee@samsung.com;my74.shin@samsung.com</v>
      </c>
      <c r="AA651" s="278" t="str">
        <f>작성용!AJ648</f>
        <v>-</v>
      </c>
      <c r="AB651" s="278">
        <f>작성용!AB648</f>
        <v>8</v>
      </c>
    </row>
    <row r="652" spans="1:28" s="12" customFormat="1" ht="16.5" customHeight="1" x14ac:dyDescent="0.3">
      <c r="A652" s="54">
        <f>작성용!AL649</f>
        <v>648</v>
      </c>
      <c r="B652" s="277" t="str">
        <f>작성용!AI649</f>
        <v>-</v>
      </c>
      <c r="C652" s="278" t="str">
        <f>작성용!AK649</f>
        <v>개별종목</v>
      </c>
      <c r="D652" s="279">
        <f>작성용!T649</f>
        <v>45530</v>
      </c>
      <c r="E652" s="280" t="str">
        <f>작성용!B649</f>
        <v>삼성생명(수익증권)</v>
      </c>
      <c r="F652" s="280" t="str">
        <f>작성용!C649</f>
        <v>재평가</v>
      </c>
      <c r="G652" s="280" t="str">
        <f>작성용!D649</f>
        <v>KB인프라CREDITSOLUTION(H)일반사모특별자산투자신탁제2호</v>
      </c>
      <c r="H652" s="281" t="str">
        <f>작성용!E649</f>
        <v>KBP2022090079</v>
      </c>
      <c r="I652" s="280" t="str">
        <f>작성용!F649</f>
        <v>B02</v>
      </c>
      <c r="J652" s="280">
        <f>작성용!G649</f>
        <v>0</v>
      </c>
      <c r="K652" s="280" t="str">
        <f>작성용!H649</f>
        <v>-</v>
      </c>
      <c r="L652" s="280" t="str">
        <f>작성용!N649</f>
        <v xml:space="preserve">분기 </v>
      </c>
      <c r="M652" s="279" t="str">
        <f>작성용!U649</f>
        <v>2024.09.30</v>
      </c>
      <c r="N652" s="284">
        <f>작성용!V649</f>
        <v>45572</v>
      </c>
      <c r="O652" s="284">
        <f>작성용!W649</f>
        <v>45581</v>
      </c>
      <c r="P652" s="279" t="str">
        <f>작성용!X649</f>
        <v>-</v>
      </c>
      <c r="Q652" s="280" t="str">
        <f>작성용!AD649</f>
        <v>대체평가3사업본부</v>
      </c>
      <c r="R652" s="282">
        <f>작성용!AE649</f>
        <v>0</v>
      </c>
      <c r="S652" s="280" t="str">
        <f>작성용!AF649</f>
        <v>대체평가3사업본부</v>
      </c>
      <c r="T652" s="283" t="str">
        <f>작성용!AG649</f>
        <v>김기욱</v>
      </c>
      <c r="U652" s="283" t="str">
        <f>작성용!AH649</f>
        <v>김기욱</v>
      </c>
      <c r="V652" s="278">
        <f>작성용!AA649</f>
        <v>202409</v>
      </c>
      <c r="W652" s="280" t="str">
        <f>작성용!AC649</f>
        <v>[T]기타보험기관[1본부]</v>
      </c>
      <c r="X652" s="280" t="str">
        <f>작성용!O649</f>
        <v>김민규프로,이승엽프로,신민영프로</v>
      </c>
      <c r="Y652" s="280" t="str">
        <f>작성용!P649</f>
        <v>02-2074-2182</v>
      </c>
      <c r="Z652" s="280" t="str">
        <f>작성용!Q649</f>
        <v>mk0710.kim@samsung.com;simba90.lee@samsung.com;my74.shin@samsung.com</v>
      </c>
      <c r="AA652" s="278" t="str">
        <f>작성용!AJ649</f>
        <v>-</v>
      </c>
      <c r="AB652" s="278">
        <f>작성용!AB649</f>
        <v>8</v>
      </c>
    </row>
    <row r="653" spans="1:28" s="12" customFormat="1" ht="16.5" customHeight="1" x14ac:dyDescent="0.3">
      <c r="A653" s="54">
        <f>작성용!AL650</f>
        <v>649</v>
      </c>
      <c r="B653" s="277" t="str">
        <f>작성용!AI650</f>
        <v>-</v>
      </c>
      <c r="C653" s="278" t="str">
        <f>작성용!AK650</f>
        <v>개별종목</v>
      </c>
      <c r="D653" s="279">
        <f>작성용!T650</f>
        <v>45530</v>
      </c>
      <c r="E653" s="280" t="str">
        <f>작성용!B650</f>
        <v>삼성생명(수익증권)</v>
      </c>
      <c r="F653" s="280" t="str">
        <f>작성용!C650</f>
        <v>재평가</v>
      </c>
      <c r="G653" s="280" t="str">
        <f>작성용!D650</f>
        <v>KIAMCO태양광발전사모특별자산투자신탁제6호</v>
      </c>
      <c r="H653" s="281" t="str">
        <f>작성용!E650</f>
        <v>KBP2022120066</v>
      </c>
      <c r="I653" s="280" t="str">
        <f>작성용!F650</f>
        <v>B02</v>
      </c>
      <c r="J653" s="280">
        <f>작성용!G650</f>
        <v>99</v>
      </c>
      <c r="K653" s="280" t="str">
        <f>작성용!H650</f>
        <v>-</v>
      </c>
      <c r="L653" s="280" t="str">
        <f>작성용!N650</f>
        <v xml:space="preserve">분기 </v>
      </c>
      <c r="M653" s="279" t="str">
        <f>작성용!U650</f>
        <v>2024.09.30</v>
      </c>
      <c r="N653" s="284">
        <f>작성용!V650</f>
        <v>45572</v>
      </c>
      <c r="O653" s="284">
        <f>작성용!W650</f>
        <v>45581</v>
      </c>
      <c r="P653" s="279" t="str">
        <f>작성용!X650</f>
        <v>-</v>
      </c>
      <c r="Q653" s="280" t="str">
        <f>작성용!AD650</f>
        <v>대체평가3사업본부</v>
      </c>
      <c r="R653" s="282">
        <f>작성용!AE650</f>
        <v>0</v>
      </c>
      <c r="S653" s="280" t="str">
        <f>작성용!AF650</f>
        <v>대체평가3사업본부</v>
      </c>
      <c r="T653" s="283" t="str">
        <f>작성용!AG650</f>
        <v>김기욱</v>
      </c>
      <c r="U653" s="283" t="str">
        <f>작성용!AH650</f>
        <v>김기욱</v>
      </c>
      <c r="V653" s="278">
        <f>작성용!AA650</f>
        <v>202409</v>
      </c>
      <c r="W653" s="280" t="str">
        <f>작성용!AC650</f>
        <v>[T]기타보험기관[1본부]</v>
      </c>
      <c r="X653" s="280" t="str">
        <f>작성용!O650</f>
        <v>김민규프로,이승엽프로,신민영프로</v>
      </c>
      <c r="Y653" s="280" t="str">
        <f>작성용!P650</f>
        <v>02-2074-2182</v>
      </c>
      <c r="Z653" s="280" t="str">
        <f>작성용!Q650</f>
        <v>mk0710.kim@samsung.com;simba90.lee@samsung.com;my74.shin@samsung.com</v>
      </c>
      <c r="AA653" s="278" t="str">
        <f>작성용!AJ650</f>
        <v>-</v>
      </c>
      <c r="AB653" s="278">
        <f>작성용!AB650</f>
        <v>8</v>
      </c>
    </row>
    <row r="654" spans="1:28" s="12" customFormat="1" ht="16.5" customHeight="1" x14ac:dyDescent="0.3">
      <c r="A654" s="54">
        <f>작성용!AL651</f>
        <v>650</v>
      </c>
      <c r="B654" s="277" t="str">
        <f>작성용!AI651</f>
        <v>-</v>
      </c>
      <c r="C654" s="278" t="str">
        <f>작성용!AK651</f>
        <v>개별종목</v>
      </c>
      <c r="D654" s="279">
        <f>작성용!T651</f>
        <v>45530</v>
      </c>
      <c r="E654" s="280" t="str">
        <f>작성용!B651</f>
        <v>삼성생명(수익증권)</v>
      </c>
      <c r="F654" s="280" t="str">
        <f>작성용!C651</f>
        <v>재평가</v>
      </c>
      <c r="G654" s="280" t="str">
        <f>작성용!D651</f>
        <v>삼성인프라전략일반사모투자신탁제1호</v>
      </c>
      <c r="H654" s="281" t="str">
        <f>작성용!E651</f>
        <v>KBP2022120131</v>
      </c>
      <c r="I654" s="280" t="str">
        <f>작성용!F651</f>
        <v>B02</v>
      </c>
      <c r="J654" s="280">
        <f>작성용!G651</f>
        <v>0</v>
      </c>
      <c r="K654" s="280" t="str">
        <f>작성용!H651</f>
        <v>-</v>
      </c>
      <c r="L654" s="280" t="str">
        <f>작성용!N651</f>
        <v xml:space="preserve">분기 </v>
      </c>
      <c r="M654" s="279" t="str">
        <f>작성용!U651</f>
        <v>2024.09.30</v>
      </c>
      <c r="N654" s="284">
        <f>작성용!V651</f>
        <v>45572</v>
      </c>
      <c r="O654" s="284">
        <f>작성용!W651</f>
        <v>45581</v>
      </c>
      <c r="P654" s="279" t="str">
        <f>작성용!X651</f>
        <v>-</v>
      </c>
      <c r="Q654" s="280" t="str">
        <f>작성용!AD651</f>
        <v>대체평가3사업본부</v>
      </c>
      <c r="R654" s="282">
        <f>작성용!AE651</f>
        <v>0</v>
      </c>
      <c r="S654" s="280" t="str">
        <f>작성용!AF651</f>
        <v>대체평가3사업본부</v>
      </c>
      <c r="T654" s="283" t="str">
        <f>작성용!AG651</f>
        <v>김기욱</v>
      </c>
      <c r="U654" s="283" t="str">
        <f>작성용!AH651</f>
        <v>김기욱</v>
      </c>
      <c r="V654" s="278">
        <f>작성용!AA651</f>
        <v>202409</v>
      </c>
      <c r="W654" s="280" t="str">
        <f>작성용!AC651</f>
        <v>[T]기타보험기관[1본부]</v>
      </c>
      <c r="X654" s="280" t="str">
        <f>작성용!O651</f>
        <v>김민규프로,이승엽프로,신민영프로</v>
      </c>
      <c r="Y654" s="280" t="str">
        <f>작성용!P651</f>
        <v>02-2074-2182</v>
      </c>
      <c r="Z654" s="280" t="str">
        <f>작성용!Q651</f>
        <v>mk0710.kim@samsung.com;simba90.lee@samsung.com;my74.shin@samsung.com</v>
      </c>
      <c r="AA654" s="278" t="str">
        <f>작성용!AJ651</f>
        <v>-</v>
      </c>
      <c r="AB654" s="278">
        <f>작성용!AB651</f>
        <v>8</v>
      </c>
    </row>
    <row r="655" spans="1:28" s="12" customFormat="1" ht="16.5" customHeight="1" x14ac:dyDescent="0.3">
      <c r="A655" s="54">
        <f>작성용!AL652</f>
        <v>651</v>
      </c>
      <c r="B655" s="277" t="str">
        <f>작성용!AI652</f>
        <v>-</v>
      </c>
      <c r="C655" s="278" t="str">
        <f>작성용!AK652</f>
        <v>개별종목</v>
      </c>
      <c r="D655" s="279">
        <f>작성용!T652</f>
        <v>45530</v>
      </c>
      <c r="E655" s="280" t="str">
        <f>작성용!B652</f>
        <v>삼성생명(수익증권)</v>
      </c>
      <c r="F655" s="280" t="str">
        <f>작성용!C652</f>
        <v>재평가</v>
      </c>
      <c r="G655" s="280" t="str">
        <f>작성용!D652</f>
        <v>신한BrookfieldGlobalTransition인프라지분투자3호</v>
      </c>
      <c r="H655" s="281" t="str">
        <f>작성용!E652</f>
        <v>KBP2022120132</v>
      </c>
      <c r="I655" s="280" t="str">
        <f>작성용!F652</f>
        <v>B02</v>
      </c>
      <c r="J655" s="280">
        <f>작성용!G652</f>
        <v>0</v>
      </c>
      <c r="K655" s="280" t="str">
        <f>작성용!H652</f>
        <v>-</v>
      </c>
      <c r="L655" s="280" t="str">
        <f>작성용!N652</f>
        <v xml:space="preserve">분기 </v>
      </c>
      <c r="M655" s="279" t="str">
        <f>작성용!U652</f>
        <v>2024.09.30</v>
      </c>
      <c r="N655" s="284">
        <f>작성용!V652</f>
        <v>45572</v>
      </c>
      <c r="O655" s="284">
        <f>작성용!W652</f>
        <v>45581</v>
      </c>
      <c r="P655" s="279" t="str">
        <f>작성용!X652</f>
        <v>-</v>
      </c>
      <c r="Q655" s="280" t="str">
        <f>작성용!AD652</f>
        <v>대체평가3사업본부</v>
      </c>
      <c r="R655" s="282">
        <f>작성용!AE652</f>
        <v>0</v>
      </c>
      <c r="S655" s="280" t="str">
        <f>작성용!AF652</f>
        <v>대체평가3사업본부</v>
      </c>
      <c r="T655" s="283" t="str">
        <f>작성용!AG652</f>
        <v>김기욱</v>
      </c>
      <c r="U655" s="283" t="str">
        <f>작성용!AH652</f>
        <v>김기욱</v>
      </c>
      <c r="V655" s="278">
        <f>작성용!AA652</f>
        <v>202409</v>
      </c>
      <c r="W655" s="280" t="str">
        <f>작성용!AC652</f>
        <v>[T]기타보험기관[1본부]</v>
      </c>
      <c r="X655" s="280" t="str">
        <f>작성용!O652</f>
        <v>김민규프로,이승엽프로,신민영프로</v>
      </c>
      <c r="Y655" s="280" t="str">
        <f>작성용!P652</f>
        <v>02-2074-2182</v>
      </c>
      <c r="Z655" s="280" t="str">
        <f>작성용!Q652</f>
        <v>mk0710.kim@samsung.com;simba90.lee@samsung.com;my74.shin@samsung.com</v>
      </c>
      <c r="AA655" s="278" t="str">
        <f>작성용!AJ652</f>
        <v>-</v>
      </c>
      <c r="AB655" s="278">
        <f>작성용!AB652</f>
        <v>8</v>
      </c>
    </row>
    <row r="656" spans="1:28" s="12" customFormat="1" ht="16.5" customHeight="1" x14ac:dyDescent="0.3">
      <c r="A656" s="54">
        <f>작성용!AL653</f>
        <v>652</v>
      </c>
      <c r="B656" s="277" t="str">
        <f>작성용!AI653</f>
        <v>-</v>
      </c>
      <c r="C656" s="278" t="str">
        <f>작성용!AK653</f>
        <v>개별종목</v>
      </c>
      <c r="D656" s="279">
        <f>작성용!T653</f>
        <v>45530</v>
      </c>
      <c r="E656" s="280" t="str">
        <f>작성용!B653</f>
        <v>삼성생명(수익증권)</v>
      </c>
      <c r="F656" s="280" t="str">
        <f>작성용!C653</f>
        <v>재평가</v>
      </c>
      <c r="G656" s="280" t="str">
        <f>작성용!D653</f>
        <v>삼성미주인프라선순위일반사모투자신탁제1호</v>
      </c>
      <c r="H656" s="281" t="str">
        <f>작성용!E653</f>
        <v>KBP2022120027</v>
      </c>
      <c r="I656" s="280" t="str">
        <f>작성용!F653</f>
        <v>B02</v>
      </c>
      <c r="J656" s="280">
        <f>작성용!G653</f>
        <v>0</v>
      </c>
      <c r="K656" s="280" t="str">
        <f>작성용!H653</f>
        <v>-</v>
      </c>
      <c r="L656" s="280" t="str">
        <f>작성용!N653</f>
        <v xml:space="preserve">분기 </v>
      </c>
      <c r="M656" s="279" t="str">
        <f>작성용!U653</f>
        <v>2024.09.30</v>
      </c>
      <c r="N656" s="284">
        <f>작성용!V653</f>
        <v>45572</v>
      </c>
      <c r="O656" s="284">
        <f>작성용!W653</f>
        <v>45581</v>
      </c>
      <c r="P656" s="279" t="str">
        <f>작성용!X653</f>
        <v>-</v>
      </c>
      <c r="Q656" s="280" t="str">
        <f>작성용!AD653</f>
        <v>대체평가3사업본부</v>
      </c>
      <c r="R656" s="282">
        <f>작성용!AE653</f>
        <v>0</v>
      </c>
      <c r="S656" s="280" t="str">
        <f>작성용!AF653</f>
        <v>대체평가3사업본부</v>
      </c>
      <c r="T656" s="283" t="str">
        <f>작성용!AG653</f>
        <v>김기욱</v>
      </c>
      <c r="U656" s="283" t="str">
        <f>작성용!AH653</f>
        <v>김기욱</v>
      </c>
      <c r="V656" s="278">
        <f>작성용!AA653</f>
        <v>202409</v>
      </c>
      <c r="W656" s="280" t="str">
        <f>작성용!AC653</f>
        <v>[T]기타보험기관[1본부]</v>
      </c>
      <c r="X656" s="280" t="str">
        <f>작성용!O653</f>
        <v>김민규프로,이승엽프로,신민영프로</v>
      </c>
      <c r="Y656" s="280" t="str">
        <f>작성용!P653</f>
        <v>02-2074-2182</v>
      </c>
      <c r="Z656" s="280" t="str">
        <f>작성용!Q653</f>
        <v>mk0710.kim@samsung.com;simba90.lee@samsung.com;my74.shin@samsung.com</v>
      </c>
      <c r="AA656" s="278" t="str">
        <f>작성용!AJ653</f>
        <v>-</v>
      </c>
      <c r="AB656" s="278">
        <f>작성용!AB653</f>
        <v>8</v>
      </c>
    </row>
    <row r="657" spans="1:28" s="12" customFormat="1" ht="16.5" customHeight="1" x14ac:dyDescent="0.3">
      <c r="A657" s="54">
        <f>작성용!AL654</f>
        <v>653</v>
      </c>
      <c r="B657" s="277" t="str">
        <f>작성용!AI654</f>
        <v>-</v>
      </c>
      <c r="C657" s="278" t="str">
        <f>작성용!AK654</f>
        <v>개별종목</v>
      </c>
      <c r="D657" s="279">
        <f>작성용!T654</f>
        <v>45530</v>
      </c>
      <c r="E657" s="280" t="str">
        <f>작성용!B654</f>
        <v>삼성생명(수익증권)</v>
      </c>
      <c r="F657" s="280" t="str">
        <f>작성용!C654</f>
        <v>재평가</v>
      </c>
      <c r="G657" s="280" t="str">
        <f>작성용!D654</f>
        <v>삼성선박항공기전략일반사모투자신탁제1호</v>
      </c>
      <c r="H657" s="281" t="str">
        <f>작성용!E654</f>
        <v>KBP2022120147</v>
      </c>
      <c r="I657" s="280" t="str">
        <f>작성용!F654</f>
        <v>B02</v>
      </c>
      <c r="J657" s="280">
        <f>작성용!G654</f>
        <v>0</v>
      </c>
      <c r="K657" s="280" t="str">
        <f>작성용!H654</f>
        <v>-</v>
      </c>
      <c r="L657" s="280" t="str">
        <f>작성용!N654</f>
        <v xml:space="preserve">분기 </v>
      </c>
      <c r="M657" s="279" t="str">
        <f>작성용!U654</f>
        <v>2024.09.30</v>
      </c>
      <c r="N657" s="284">
        <f>작성용!V654</f>
        <v>45572</v>
      </c>
      <c r="O657" s="284">
        <f>작성용!W654</f>
        <v>45581</v>
      </c>
      <c r="P657" s="279" t="str">
        <f>작성용!X654</f>
        <v>-</v>
      </c>
      <c r="Q657" s="280" t="str">
        <f>작성용!AD654</f>
        <v>대체평가3사업본부</v>
      </c>
      <c r="R657" s="282">
        <f>작성용!AE654</f>
        <v>0</v>
      </c>
      <c r="S657" s="280" t="str">
        <f>작성용!AF654</f>
        <v>대체평가3사업본부</v>
      </c>
      <c r="T657" s="283" t="str">
        <f>작성용!AG654</f>
        <v>김기욱</v>
      </c>
      <c r="U657" s="283" t="str">
        <f>작성용!AH654</f>
        <v>김기욱</v>
      </c>
      <c r="V657" s="278">
        <f>작성용!AA654</f>
        <v>202409</v>
      </c>
      <c r="W657" s="280" t="str">
        <f>작성용!AC654</f>
        <v>[T]기타보험기관[1본부]</v>
      </c>
      <c r="X657" s="280" t="str">
        <f>작성용!O654</f>
        <v>김민규프로,이승엽프로,신민영프로</v>
      </c>
      <c r="Y657" s="280" t="str">
        <f>작성용!P654</f>
        <v>02-2074-2182</v>
      </c>
      <c r="Z657" s="280" t="str">
        <f>작성용!Q654</f>
        <v>mk0710.kim@samsung.com;simba90.lee@samsung.com;my74.shin@samsung.com</v>
      </c>
      <c r="AA657" s="278" t="str">
        <f>작성용!AJ654</f>
        <v>-</v>
      </c>
      <c r="AB657" s="278">
        <f>작성용!AB654</f>
        <v>8</v>
      </c>
    </row>
    <row r="658" spans="1:28" s="12" customFormat="1" ht="16.5" customHeight="1" x14ac:dyDescent="0.3">
      <c r="A658" s="54">
        <f>작성용!AL655</f>
        <v>654</v>
      </c>
      <c r="B658" s="277" t="str">
        <f>작성용!AI655</f>
        <v>-</v>
      </c>
      <c r="C658" s="278" t="str">
        <f>작성용!AK655</f>
        <v>개별종목</v>
      </c>
      <c r="D658" s="279">
        <f>작성용!T655</f>
        <v>45530</v>
      </c>
      <c r="E658" s="280" t="str">
        <f>작성용!B655</f>
        <v>삼성생명(수익증권)</v>
      </c>
      <c r="F658" s="280" t="str">
        <f>작성용!C655</f>
        <v>재평가</v>
      </c>
      <c r="G658" s="280" t="str">
        <f>작성용!D655</f>
        <v>삼성인프라크레딧일반사모투자신탁제1호</v>
      </c>
      <c r="H658" s="281" t="str">
        <f>작성용!E655</f>
        <v>KBP2023030006</v>
      </c>
      <c r="I658" s="280" t="str">
        <f>작성용!F655</f>
        <v>B02</v>
      </c>
      <c r="J658" s="280">
        <f>작성용!G655</f>
        <v>0</v>
      </c>
      <c r="K658" s="280" t="str">
        <f>작성용!H655</f>
        <v>-</v>
      </c>
      <c r="L658" s="280" t="str">
        <f>작성용!N655</f>
        <v xml:space="preserve">분기 </v>
      </c>
      <c r="M658" s="279" t="str">
        <f>작성용!U655</f>
        <v>2024.09.30</v>
      </c>
      <c r="N658" s="284">
        <f>작성용!V655</f>
        <v>45572</v>
      </c>
      <c r="O658" s="284">
        <f>작성용!W655</f>
        <v>45581</v>
      </c>
      <c r="P658" s="279" t="str">
        <f>작성용!X655</f>
        <v>-</v>
      </c>
      <c r="Q658" s="280" t="str">
        <f>작성용!AD655</f>
        <v>대체평가3사업본부</v>
      </c>
      <c r="R658" s="282">
        <f>작성용!AE655</f>
        <v>0</v>
      </c>
      <c r="S658" s="280" t="str">
        <f>작성용!AF655</f>
        <v>대체평가3사업본부</v>
      </c>
      <c r="T658" s="283" t="str">
        <f>작성용!AG655</f>
        <v>김기욱</v>
      </c>
      <c r="U658" s="283" t="str">
        <f>작성용!AH655</f>
        <v>김기욱</v>
      </c>
      <c r="V658" s="278">
        <f>작성용!AA655</f>
        <v>202409</v>
      </c>
      <c r="W658" s="280" t="str">
        <f>작성용!AC655</f>
        <v>[T]기타보험기관[1본부]</v>
      </c>
      <c r="X658" s="280" t="str">
        <f>작성용!O655</f>
        <v>김민규프로,이승엽프로,신민영프로</v>
      </c>
      <c r="Y658" s="280" t="str">
        <f>작성용!P655</f>
        <v>02-2074-2182</v>
      </c>
      <c r="Z658" s="280" t="str">
        <f>작성용!Q655</f>
        <v>mk0710.kim@samsung.com;simba90.lee@samsung.com;my74.shin@samsung.com</v>
      </c>
      <c r="AA658" s="278" t="str">
        <f>작성용!AJ655</f>
        <v>-</v>
      </c>
      <c r="AB658" s="278">
        <f>작성용!AB655</f>
        <v>8</v>
      </c>
    </row>
    <row r="659" spans="1:28" s="12" customFormat="1" ht="16.5" customHeight="1" x14ac:dyDescent="0.3">
      <c r="A659" s="54">
        <f>작성용!AL656</f>
        <v>655</v>
      </c>
      <c r="B659" s="277" t="str">
        <f>작성용!AI656</f>
        <v>-</v>
      </c>
      <c r="C659" s="278" t="str">
        <f>작성용!AK656</f>
        <v>개별종목</v>
      </c>
      <c r="D659" s="279">
        <f>작성용!T656</f>
        <v>45530</v>
      </c>
      <c r="E659" s="280" t="str">
        <f>작성용!B656</f>
        <v>삼성생명(수익증권)</v>
      </c>
      <c r="F659" s="280" t="str">
        <f>작성용!C656</f>
        <v>재평가</v>
      </c>
      <c r="G659" s="280" t="str">
        <f>작성용!D656</f>
        <v>삼성SRA일반사모부동산투자신탁제75호(재간접형)</v>
      </c>
      <c r="H659" s="281" t="str">
        <f>작성용!E656</f>
        <v>KBP2023060021</v>
      </c>
      <c r="I659" s="280" t="str">
        <f>작성용!F656</f>
        <v>B02</v>
      </c>
      <c r="J659" s="280">
        <f>작성용!G656</f>
        <v>0</v>
      </c>
      <c r="K659" s="280" t="str">
        <f>작성용!H656</f>
        <v>-</v>
      </c>
      <c r="L659" s="280" t="str">
        <f>작성용!N656</f>
        <v xml:space="preserve">분기 </v>
      </c>
      <c r="M659" s="279" t="str">
        <f>작성용!U656</f>
        <v>2024.09.30</v>
      </c>
      <c r="N659" s="284">
        <f>작성용!V656</f>
        <v>45572</v>
      </c>
      <c r="O659" s="284">
        <f>작성용!W656</f>
        <v>45581</v>
      </c>
      <c r="P659" s="279" t="str">
        <f>작성용!X656</f>
        <v>-</v>
      </c>
      <c r="Q659" s="280" t="str">
        <f>작성용!AD656</f>
        <v>대체평가3사업본부</v>
      </c>
      <c r="R659" s="282">
        <f>작성용!AE656</f>
        <v>0</v>
      </c>
      <c r="S659" s="280" t="str">
        <f>작성용!AF656</f>
        <v>대체평가3사업본부</v>
      </c>
      <c r="T659" s="283" t="str">
        <f>작성용!AG656</f>
        <v>김기욱</v>
      </c>
      <c r="U659" s="283" t="str">
        <f>작성용!AH656</f>
        <v>김기욱</v>
      </c>
      <c r="V659" s="278">
        <f>작성용!AA656</f>
        <v>202409</v>
      </c>
      <c r="W659" s="280" t="str">
        <f>작성용!AC656</f>
        <v>[T]기타보험기관[1본부]</v>
      </c>
      <c r="X659" s="280" t="str">
        <f>작성용!O656</f>
        <v>김민규프로,이승엽프로,신민영프로</v>
      </c>
      <c r="Y659" s="280" t="str">
        <f>작성용!P656</f>
        <v>02-2074-2182</v>
      </c>
      <c r="Z659" s="280" t="str">
        <f>작성용!Q656</f>
        <v>mk0710.kim@samsung.com;simba90.lee@samsung.com;my74.shin@samsung.com</v>
      </c>
      <c r="AA659" s="278" t="str">
        <f>작성용!AJ656</f>
        <v>-</v>
      </c>
      <c r="AB659" s="278">
        <f>작성용!AB656</f>
        <v>8</v>
      </c>
    </row>
    <row r="660" spans="1:28" s="12" customFormat="1" ht="16.5" customHeight="1" x14ac:dyDescent="0.3">
      <c r="A660" s="54">
        <f>작성용!AL657</f>
        <v>656</v>
      </c>
      <c r="B660" s="277" t="str">
        <f>작성용!AI657</f>
        <v>-</v>
      </c>
      <c r="C660" s="278" t="str">
        <f>작성용!AK657</f>
        <v>개별종목</v>
      </c>
      <c r="D660" s="279">
        <f>작성용!T657</f>
        <v>45530</v>
      </c>
      <c r="E660" s="280" t="str">
        <f>작성용!B657</f>
        <v>삼성생명(수익증권)</v>
      </c>
      <c r="F660" s="280" t="str">
        <f>작성용!C657</f>
        <v>재평가</v>
      </c>
      <c r="G660" s="280" t="str">
        <f>작성용!D657</f>
        <v>삼성SRA일반사모부동산투자신탁제101호(알파돔)</v>
      </c>
      <c r="H660" s="281" t="str">
        <f>작성용!E657</f>
        <v>KBP2023060022</v>
      </c>
      <c r="I660" s="280" t="str">
        <f>작성용!F657</f>
        <v>B02</v>
      </c>
      <c r="J660" s="280">
        <f>작성용!G657</f>
        <v>0</v>
      </c>
      <c r="K660" s="280" t="str">
        <f>작성용!H657</f>
        <v>-</v>
      </c>
      <c r="L660" s="280" t="str">
        <f>작성용!N657</f>
        <v xml:space="preserve">분기 </v>
      </c>
      <c r="M660" s="279" t="str">
        <f>작성용!U657</f>
        <v>2024.09.30</v>
      </c>
      <c r="N660" s="284">
        <f>작성용!V657</f>
        <v>45572</v>
      </c>
      <c r="O660" s="284">
        <f>작성용!W657</f>
        <v>45581</v>
      </c>
      <c r="P660" s="279" t="str">
        <f>작성용!X657</f>
        <v>-</v>
      </c>
      <c r="Q660" s="280" t="str">
        <f>작성용!AD657</f>
        <v>대체평가3사업본부</v>
      </c>
      <c r="R660" s="282">
        <f>작성용!AE657</f>
        <v>0</v>
      </c>
      <c r="S660" s="280" t="str">
        <f>작성용!AF657</f>
        <v>대체평가3사업본부</v>
      </c>
      <c r="T660" s="283" t="str">
        <f>작성용!AG657</f>
        <v>김기욱</v>
      </c>
      <c r="U660" s="283" t="str">
        <f>작성용!AH657</f>
        <v>김기욱</v>
      </c>
      <c r="V660" s="278">
        <f>작성용!AA657</f>
        <v>202409</v>
      </c>
      <c r="W660" s="280" t="str">
        <f>작성용!AC657</f>
        <v>[T]기타보험기관[1본부]</v>
      </c>
      <c r="X660" s="280" t="str">
        <f>작성용!O657</f>
        <v>김민규프로,이승엽프로,신민영프로</v>
      </c>
      <c r="Y660" s="280" t="str">
        <f>작성용!P657</f>
        <v>02-2074-2182</v>
      </c>
      <c r="Z660" s="280" t="str">
        <f>작성용!Q657</f>
        <v>mk0710.kim@samsung.com;simba90.lee@samsung.com;my74.shin@samsung.com</v>
      </c>
      <c r="AA660" s="278" t="str">
        <f>작성용!AJ657</f>
        <v>-</v>
      </c>
      <c r="AB660" s="278">
        <f>작성용!AB657</f>
        <v>8</v>
      </c>
    </row>
    <row r="661" spans="1:28" s="12" customFormat="1" ht="16.5" customHeight="1" x14ac:dyDescent="0.3">
      <c r="A661" s="54">
        <f>작성용!AL658</f>
        <v>657</v>
      </c>
      <c r="B661" s="277" t="str">
        <f>작성용!AI658</f>
        <v>-</v>
      </c>
      <c r="C661" s="278" t="str">
        <f>작성용!AK658</f>
        <v>개별종목</v>
      </c>
      <c r="D661" s="279">
        <f>작성용!T658</f>
        <v>45530</v>
      </c>
      <c r="E661" s="280" t="str">
        <f>작성용!B658</f>
        <v>삼성생명(수익증권)</v>
      </c>
      <c r="F661" s="280" t="str">
        <f>작성용!C658</f>
        <v>재평가</v>
      </c>
      <c r="G661" s="280" t="str">
        <f>작성용!D658</f>
        <v>삼성SRA국내담보대출일반사모부동산투자신탁제2호</v>
      </c>
      <c r="H661" s="281" t="str">
        <f>작성용!E658</f>
        <v>KBP2023060038</v>
      </c>
      <c r="I661" s="280" t="str">
        <f>작성용!F658</f>
        <v>B02</v>
      </c>
      <c r="J661" s="280">
        <f>작성용!G658</f>
        <v>0</v>
      </c>
      <c r="K661" s="280" t="str">
        <f>작성용!H658</f>
        <v>-</v>
      </c>
      <c r="L661" s="280" t="str">
        <f>작성용!N658</f>
        <v xml:space="preserve">분기 </v>
      </c>
      <c r="M661" s="279" t="str">
        <f>작성용!U658</f>
        <v>2024.09.30</v>
      </c>
      <c r="N661" s="284">
        <f>작성용!V658</f>
        <v>45572</v>
      </c>
      <c r="O661" s="284">
        <f>작성용!W658</f>
        <v>45581</v>
      </c>
      <c r="P661" s="279" t="str">
        <f>작성용!X658</f>
        <v>-</v>
      </c>
      <c r="Q661" s="280" t="str">
        <f>작성용!AD658</f>
        <v>대체평가3사업본부</v>
      </c>
      <c r="R661" s="282">
        <f>작성용!AE658</f>
        <v>0</v>
      </c>
      <c r="S661" s="280" t="str">
        <f>작성용!AF658</f>
        <v>대체평가3사업본부</v>
      </c>
      <c r="T661" s="283" t="str">
        <f>작성용!AG658</f>
        <v>김기욱</v>
      </c>
      <c r="U661" s="283" t="str">
        <f>작성용!AH658</f>
        <v>김기욱</v>
      </c>
      <c r="V661" s="278">
        <f>작성용!AA658</f>
        <v>202409</v>
      </c>
      <c r="W661" s="280" t="str">
        <f>작성용!AC658</f>
        <v>[T]기타보험기관[1본부]</v>
      </c>
      <c r="X661" s="280" t="str">
        <f>작성용!O658</f>
        <v>김민규프로,이승엽프로,신민영프로</v>
      </c>
      <c r="Y661" s="280" t="str">
        <f>작성용!P658</f>
        <v>02-2074-2182</v>
      </c>
      <c r="Z661" s="280" t="str">
        <f>작성용!Q658</f>
        <v>mk0710.kim@samsung.com;simba90.lee@samsung.com;my74.shin@samsung.com</v>
      </c>
      <c r="AA661" s="278" t="str">
        <f>작성용!AJ658</f>
        <v>-</v>
      </c>
      <c r="AB661" s="278">
        <f>작성용!AB658</f>
        <v>8</v>
      </c>
    </row>
    <row r="662" spans="1:28" s="12" customFormat="1" ht="16.5" customHeight="1" x14ac:dyDescent="0.3">
      <c r="A662" s="54">
        <f>작성용!AL659</f>
        <v>658</v>
      </c>
      <c r="B662" s="277" t="str">
        <f>작성용!AI659</f>
        <v>-</v>
      </c>
      <c r="C662" s="278" t="str">
        <f>작성용!AK659</f>
        <v>개별종목</v>
      </c>
      <c r="D662" s="279">
        <f>작성용!T659</f>
        <v>45530</v>
      </c>
      <c r="E662" s="280" t="str">
        <f>작성용!B659</f>
        <v>삼성생명(수익증권)</v>
      </c>
      <c r="F662" s="280" t="str">
        <f>작성용!C659</f>
        <v>재평가</v>
      </c>
      <c r="G662" s="280" t="str">
        <f>작성용!D659</f>
        <v>삼성SRA국내PF대출일반사모부동산투자신탁제2호</v>
      </c>
      <c r="H662" s="281" t="str">
        <f>작성용!E659</f>
        <v>KBP2023060084</v>
      </c>
      <c r="I662" s="280" t="str">
        <f>작성용!F659</f>
        <v>B02</v>
      </c>
      <c r="J662" s="280">
        <f>작성용!G659</f>
        <v>0</v>
      </c>
      <c r="K662" s="280" t="str">
        <f>작성용!H659</f>
        <v>-</v>
      </c>
      <c r="L662" s="280" t="str">
        <f>작성용!N659</f>
        <v xml:space="preserve">분기 </v>
      </c>
      <c r="M662" s="279" t="str">
        <f>작성용!U659</f>
        <v>2024.09.30</v>
      </c>
      <c r="N662" s="284">
        <f>작성용!V659</f>
        <v>45572</v>
      </c>
      <c r="O662" s="284">
        <f>작성용!W659</f>
        <v>45581</v>
      </c>
      <c r="P662" s="279" t="str">
        <f>작성용!X659</f>
        <v>-</v>
      </c>
      <c r="Q662" s="280" t="str">
        <f>작성용!AD659</f>
        <v>대체평가3사업본부</v>
      </c>
      <c r="R662" s="282">
        <f>작성용!AE659</f>
        <v>0</v>
      </c>
      <c r="S662" s="280" t="str">
        <f>작성용!AF659</f>
        <v>대체평가3사업본부</v>
      </c>
      <c r="T662" s="283" t="str">
        <f>작성용!AG659</f>
        <v>김기욱</v>
      </c>
      <c r="U662" s="283" t="str">
        <f>작성용!AH659</f>
        <v>김기욱</v>
      </c>
      <c r="V662" s="278">
        <f>작성용!AA659</f>
        <v>202409</v>
      </c>
      <c r="W662" s="280" t="str">
        <f>작성용!AC659</f>
        <v>[T]기타보험기관[1본부]</v>
      </c>
      <c r="X662" s="280" t="str">
        <f>작성용!O659</f>
        <v>김민규프로,이승엽프로,신민영프로</v>
      </c>
      <c r="Y662" s="280" t="str">
        <f>작성용!P659</f>
        <v>02-2074-2182</v>
      </c>
      <c r="Z662" s="280" t="str">
        <f>작성용!Q659</f>
        <v>mk0710.kim@samsung.com;simba90.lee@samsung.com;my74.shin@samsung.com</v>
      </c>
      <c r="AA662" s="278" t="str">
        <f>작성용!AJ659</f>
        <v>-</v>
      </c>
      <c r="AB662" s="278">
        <f>작성용!AB659</f>
        <v>8</v>
      </c>
    </row>
    <row r="663" spans="1:28" s="12" customFormat="1" ht="16.5" customHeight="1" x14ac:dyDescent="0.3">
      <c r="A663" s="54">
        <f>작성용!AL660</f>
        <v>659</v>
      </c>
      <c r="B663" s="277" t="str">
        <f>작성용!AI660</f>
        <v>-</v>
      </c>
      <c r="C663" s="278" t="str">
        <f>작성용!AK660</f>
        <v>개별종목</v>
      </c>
      <c r="D663" s="279">
        <f>작성용!T660</f>
        <v>45530</v>
      </c>
      <c r="E663" s="280" t="str">
        <f>작성용!B660</f>
        <v>삼성생명(수익증권)</v>
      </c>
      <c r="F663" s="280" t="str">
        <f>작성용!C660</f>
        <v>재평가</v>
      </c>
      <c r="G663" s="280" t="str">
        <f>작성용!D660</f>
        <v>삼성글로벌인프라일반사모투자신탁제3호</v>
      </c>
      <c r="H663" s="281" t="str">
        <f>작성용!E660</f>
        <v>KBP2023090001</v>
      </c>
      <c r="I663" s="280" t="str">
        <f>작성용!F660</f>
        <v>B02</v>
      </c>
      <c r="J663" s="280">
        <f>작성용!G660</f>
        <v>0</v>
      </c>
      <c r="K663" s="280" t="str">
        <f>작성용!H660</f>
        <v>-</v>
      </c>
      <c r="L663" s="280" t="str">
        <f>작성용!N660</f>
        <v xml:space="preserve">분기 </v>
      </c>
      <c r="M663" s="279" t="str">
        <f>작성용!U660</f>
        <v>2024.09.30</v>
      </c>
      <c r="N663" s="284">
        <f>작성용!V660</f>
        <v>45572</v>
      </c>
      <c r="O663" s="284">
        <f>작성용!W660</f>
        <v>45581</v>
      </c>
      <c r="P663" s="279" t="str">
        <f>작성용!X660</f>
        <v>-</v>
      </c>
      <c r="Q663" s="280" t="str">
        <f>작성용!AD660</f>
        <v>대체평가3사업본부</v>
      </c>
      <c r="R663" s="282">
        <f>작성용!AE660</f>
        <v>0</v>
      </c>
      <c r="S663" s="280" t="str">
        <f>작성용!AF660</f>
        <v>대체평가3사업본부</v>
      </c>
      <c r="T663" s="283" t="str">
        <f>작성용!AG660</f>
        <v>김기욱</v>
      </c>
      <c r="U663" s="283" t="str">
        <f>작성용!AH660</f>
        <v>김기욱</v>
      </c>
      <c r="V663" s="278">
        <f>작성용!AA660</f>
        <v>202409</v>
      </c>
      <c r="W663" s="280" t="str">
        <f>작성용!AC660</f>
        <v>[T]기타보험기관[1본부]</v>
      </c>
      <c r="X663" s="280" t="str">
        <f>작성용!O660</f>
        <v>김민규프로,이승엽프로,신민영프로</v>
      </c>
      <c r="Y663" s="280" t="str">
        <f>작성용!P660</f>
        <v>02-2074-2182</v>
      </c>
      <c r="Z663" s="280" t="str">
        <f>작성용!Q660</f>
        <v>mk0710.kim@samsung.com;simba90.lee@samsung.com;my74.shin@samsung.com</v>
      </c>
      <c r="AA663" s="278" t="str">
        <f>작성용!AJ660</f>
        <v>-</v>
      </c>
      <c r="AB663" s="278">
        <f>작성용!AB660</f>
        <v>8</v>
      </c>
    </row>
    <row r="664" spans="1:28" s="12" customFormat="1" ht="16.5" customHeight="1" x14ac:dyDescent="0.3">
      <c r="A664" s="54">
        <f>작성용!AL661</f>
        <v>660</v>
      </c>
      <c r="B664" s="277" t="str">
        <f>작성용!AI661</f>
        <v>-</v>
      </c>
      <c r="C664" s="278" t="str">
        <f>작성용!AK661</f>
        <v>개별종목</v>
      </c>
      <c r="D664" s="279">
        <f>작성용!T661</f>
        <v>45530</v>
      </c>
      <c r="E664" s="280" t="str">
        <f>작성용!B661</f>
        <v>삼성생명(수익증권)</v>
      </c>
      <c r="F664" s="280" t="str">
        <f>작성용!C661</f>
        <v>재평가</v>
      </c>
      <c r="G664" s="280" t="str">
        <f>작성용!D661</f>
        <v>엠비케이파트너스오호의이사모투자</v>
      </c>
      <c r="H664" s="281">
        <f>작성용!E661</f>
        <v>1101130026351</v>
      </c>
      <c r="I664" s="280" t="str">
        <f>작성용!F661</f>
        <v>B01</v>
      </c>
      <c r="J664" s="280">
        <f>작성용!G661</f>
        <v>0</v>
      </c>
      <c r="K664" s="280" t="str">
        <f>작성용!H661</f>
        <v>-</v>
      </c>
      <c r="L664" s="280" t="str">
        <f>작성용!N661</f>
        <v xml:space="preserve">분기 </v>
      </c>
      <c r="M664" s="279" t="str">
        <f>작성용!U661</f>
        <v>2024.09.30</v>
      </c>
      <c r="N664" s="284">
        <f>작성용!V661</f>
        <v>45572</v>
      </c>
      <c r="O664" s="284">
        <f>작성용!W661</f>
        <v>45581</v>
      </c>
      <c r="P664" s="279" t="str">
        <f>작성용!X661</f>
        <v>-</v>
      </c>
      <c r="Q664" s="280" t="str">
        <f>작성용!AD661</f>
        <v>윤광일</v>
      </c>
      <c r="R664" s="282">
        <f>작성용!AE661</f>
        <v>2</v>
      </c>
      <c r="S664" s="280" t="str">
        <f>작성용!AF661</f>
        <v>윤광일</v>
      </c>
      <c r="T664" s="283" t="str">
        <f>작성용!AG661</f>
        <v>김기욱</v>
      </c>
      <c r="U664" s="283" t="str">
        <f>작성용!AH661</f>
        <v>김기욱</v>
      </c>
      <c r="V664" s="278">
        <f>작성용!AA661</f>
        <v>202409</v>
      </c>
      <c r="W664" s="280" t="str">
        <f>작성용!AC661</f>
        <v>[T]기타보험기관[1본부]</v>
      </c>
      <c r="X664" s="280" t="str">
        <f>작성용!O661</f>
        <v>김민규프로,이승엽프로,신민영프로</v>
      </c>
      <c r="Y664" s="280" t="str">
        <f>작성용!P661</f>
        <v>02-2074-2182</v>
      </c>
      <c r="Z664" s="280" t="str">
        <f>작성용!Q661</f>
        <v>mk0710.kim@samsung.com;simba90.lee@samsung.com;my74.shin@samsung.com</v>
      </c>
      <c r="AA664" s="278" t="str">
        <f>작성용!AJ661</f>
        <v>-</v>
      </c>
      <c r="AB664" s="278">
        <f>작성용!AB661</f>
        <v>8</v>
      </c>
    </row>
    <row r="665" spans="1:28" s="12" customFormat="1" ht="16.5" customHeight="1" x14ac:dyDescent="0.3">
      <c r="A665" s="54">
        <f>작성용!AL662</f>
        <v>661</v>
      </c>
      <c r="B665" s="277" t="str">
        <f>작성용!AI662</f>
        <v>-</v>
      </c>
      <c r="C665" s="278" t="str">
        <f>작성용!AK662</f>
        <v>개별종목</v>
      </c>
      <c r="D665" s="279">
        <f>작성용!T662</f>
        <v>45530</v>
      </c>
      <c r="E665" s="280" t="str">
        <f>작성용!B662</f>
        <v>삼성생명(수익증권)</v>
      </c>
      <c r="F665" s="280" t="str">
        <f>작성용!C662</f>
        <v>재평가</v>
      </c>
      <c r="G665" s="280" t="str">
        <f>작성용!D662</f>
        <v>삼성SRA블랙스톤파트너쉽일반사모부동산투자신탁제1호</v>
      </c>
      <c r="H665" s="281" t="str">
        <f>작성용!E662</f>
        <v>KBP2023090075</v>
      </c>
      <c r="I665" s="280" t="str">
        <f>작성용!F662</f>
        <v>B02</v>
      </c>
      <c r="J665" s="280">
        <f>작성용!G662</f>
        <v>0</v>
      </c>
      <c r="K665" s="280" t="str">
        <f>작성용!H662</f>
        <v>-</v>
      </c>
      <c r="L665" s="280" t="str">
        <f>작성용!N662</f>
        <v xml:space="preserve">분기 </v>
      </c>
      <c r="M665" s="279" t="str">
        <f>작성용!U662</f>
        <v>2024.09.30</v>
      </c>
      <c r="N665" s="284">
        <f>작성용!V662</f>
        <v>45572</v>
      </c>
      <c r="O665" s="284">
        <f>작성용!W662</f>
        <v>45581</v>
      </c>
      <c r="P665" s="279" t="str">
        <f>작성용!X662</f>
        <v>-</v>
      </c>
      <c r="Q665" s="280" t="str">
        <f>작성용!AD662</f>
        <v>대체평가3사업본부</v>
      </c>
      <c r="R665" s="282">
        <f>작성용!AE662</f>
        <v>0</v>
      </c>
      <c r="S665" s="280" t="str">
        <f>작성용!AF662</f>
        <v>대체평가3사업본부</v>
      </c>
      <c r="T665" s="283" t="str">
        <f>작성용!AG662</f>
        <v>김기욱</v>
      </c>
      <c r="U665" s="283" t="str">
        <f>작성용!AH662</f>
        <v>김기욱</v>
      </c>
      <c r="V665" s="278">
        <f>작성용!AA662</f>
        <v>202409</v>
      </c>
      <c r="W665" s="280" t="str">
        <f>작성용!AC662</f>
        <v>[T]기타보험기관[1본부]</v>
      </c>
      <c r="X665" s="280" t="str">
        <f>작성용!O662</f>
        <v>김민규프로,이승엽프로,신민영프로</v>
      </c>
      <c r="Y665" s="280" t="str">
        <f>작성용!P662</f>
        <v>02-2074-2182</v>
      </c>
      <c r="Z665" s="280" t="str">
        <f>작성용!Q662</f>
        <v>mk0710.kim@samsung.com;simba90.lee@samsung.com;my74.shin@samsung.com</v>
      </c>
      <c r="AA665" s="278" t="str">
        <f>작성용!AJ662</f>
        <v>-</v>
      </c>
      <c r="AB665" s="278">
        <f>작성용!AB662</f>
        <v>8</v>
      </c>
    </row>
    <row r="666" spans="1:28" s="12" customFormat="1" ht="16.5" customHeight="1" x14ac:dyDescent="0.3">
      <c r="A666" s="54">
        <f>작성용!AL663</f>
        <v>662</v>
      </c>
      <c r="B666" s="277" t="str">
        <f>작성용!AI663</f>
        <v>-</v>
      </c>
      <c r="C666" s="278" t="str">
        <f>작성용!AK663</f>
        <v>개별종목</v>
      </c>
      <c r="D666" s="279">
        <f>작성용!T663</f>
        <v>45530</v>
      </c>
      <c r="E666" s="280" t="str">
        <f>작성용!B663</f>
        <v>삼성생명(수익증권)</v>
      </c>
      <c r="F666" s="280" t="str">
        <f>작성용!C663</f>
        <v>재평가</v>
      </c>
      <c r="G666" s="280" t="str">
        <f>작성용!D663</f>
        <v>신한PF정상화일반사모부동산자투자신탁제1호</v>
      </c>
      <c r="H666" s="281" t="str">
        <f>작성용!E663</f>
        <v>KBP2023090081</v>
      </c>
      <c r="I666" s="280" t="str">
        <f>작성용!F663</f>
        <v>B02</v>
      </c>
      <c r="J666" s="280">
        <f>작성용!G663</f>
        <v>0</v>
      </c>
      <c r="K666" s="280" t="str">
        <f>작성용!H663</f>
        <v>-</v>
      </c>
      <c r="L666" s="280" t="str">
        <f>작성용!N663</f>
        <v xml:space="preserve">분기 </v>
      </c>
      <c r="M666" s="279" t="str">
        <f>작성용!U663</f>
        <v>2024.09.30</v>
      </c>
      <c r="N666" s="284">
        <f>작성용!V663</f>
        <v>45572</v>
      </c>
      <c r="O666" s="284">
        <f>작성용!W663</f>
        <v>45581</v>
      </c>
      <c r="P666" s="279" t="str">
        <f>작성용!X663</f>
        <v>-</v>
      </c>
      <c r="Q666" s="280" t="str">
        <f>작성용!AD663</f>
        <v>대체평가3사업본부</v>
      </c>
      <c r="R666" s="282">
        <f>작성용!AE663</f>
        <v>0</v>
      </c>
      <c r="S666" s="280" t="str">
        <f>작성용!AF663</f>
        <v>대체평가3사업본부</v>
      </c>
      <c r="T666" s="283" t="str">
        <f>작성용!AG663</f>
        <v>김기욱</v>
      </c>
      <c r="U666" s="283" t="str">
        <f>작성용!AH663</f>
        <v>김기욱</v>
      </c>
      <c r="V666" s="278">
        <f>작성용!AA663</f>
        <v>202409</v>
      </c>
      <c r="W666" s="280" t="str">
        <f>작성용!AC663</f>
        <v>[T]기타보험기관[1본부]</v>
      </c>
      <c r="X666" s="280" t="str">
        <f>작성용!O663</f>
        <v>김민규프로,이승엽프로,신민영프로</v>
      </c>
      <c r="Y666" s="280" t="str">
        <f>작성용!P663</f>
        <v>02-2074-2182</v>
      </c>
      <c r="Z666" s="280" t="str">
        <f>작성용!Q663</f>
        <v>mk0710.kim@samsung.com;simba90.lee@samsung.com;my74.shin@samsung.com</v>
      </c>
      <c r="AA666" s="278" t="str">
        <f>작성용!AJ663</f>
        <v>-</v>
      </c>
      <c r="AB666" s="278">
        <f>작성용!AB663</f>
        <v>8</v>
      </c>
    </row>
    <row r="667" spans="1:28" s="12" customFormat="1" ht="16.5" customHeight="1" x14ac:dyDescent="0.3">
      <c r="A667" s="54">
        <f>작성용!AL664</f>
        <v>663</v>
      </c>
      <c r="B667" s="277" t="str">
        <f>작성용!AI664</f>
        <v>-</v>
      </c>
      <c r="C667" s="278" t="str">
        <f>작성용!AK664</f>
        <v>개별종목</v>
      </c>
      <c r="D667" s="279">
        <f>작성용!T664</f>
        <v>45530</v>
      </c>
      <c r="E667" s="280" t="str">
        <f>작성용!B664</f>
        <v>삼성생명(수익증권)</v>
      </c>
      <c r="F667" s="280" t="str">
        <f>작성용!C664</f>
        <v>재평가</v>
      </c>
      <c r="G667" s="280" t="str">
        <f>작성용!D664</f>
        <v>삼성SRA국내PF대출일반사모부동산투자신탁제3호</v>
      </c>
      <c r="H667" s="281" t="str">
        <f>작성용!E664</f>
        <v>KBP2024030041</v>
      </c>
      <c r="I667" s="280" t="str">
        <f>작성용!F664</f>
        <v>B02</v>
      </c>
      <c r="J667" s="280">
        <f>작성용!G664</f>
        <v>99</v>
      </c>
      <c r="K667" s="280" t="str">
        <f>작성용!H664</f>
        <v>-</v>
      </c>
      <c r="L667" s="280" t="str">
        <f>작성용!N664</f>
        <v xml:space="preserve">분기 </v>
      </c>
      <c r="M667" s="279" t="str">
        <f>작성용!U664</f>
        <v>2024.09.30</v>
      </c>
      <c r="N667" s="284">
        <f>작성용!V664</f>
        <v>45572</v>
      </c>
      <c r="O667" s="284">
        <f>작성용!W664</f>
        <v>45581</v>
      </c>
      <c r="P667" s="279" t="str">
        <f>작성용!X664</f>
        <v>-</v>
      </c>
      <c r="Q667" s="280" t="str">
        <f>작성용!AD664</f>
        <v>대체평가3사업본부</v>
      </c>
      <c r="R667" s="282">
        <f>작성용!AE664</f>
        <v>0</v>
      </c>
      <c r="S667" s="280" t="str">
        <f>작성용!AF664</f>
        <v>대체평가3사업본부</v>
      </c>
      <c r="T667" s="283" t="str">
        <f>작성용!AG664</f>
        <v>김기욱</v>
      </c>
      <c r="U667" s="283" t="str">
        <f>작성용!AH664</f>
        <v>김기욱</v>
      </c>
      <c r="V667" s="278">
        <f>작성용!AA664</f>
        <v>202409</v>
      </c>
      <c r="W667" s="280" t="str">
        <f>작성용!AC664</f>
        <v>[T]기타보험기관[1본부]</v>
      </c>
      <c r="X667" s="280" t="str">
        <f>작성용!O664</f>
        <v>김민규프로,이승엽프로,신민영프로</v>
      </c>
      <c r="Y667" s="280" t="str">
        <f>작성용!P664</f>
        <v>02-2074-2182</v>
      </c>
      <c r="Z667" s="280" t="str">
        <f>작성용!Q664</f>
        <v>mk0710.kim@samsung.com;simba90.lee@samsung.com;my74.shin@samsung.com</v>
      </c>
      <c r="AA667" s="278" t="str">
        <f>작성용!AJ664</f>
        <v>-</v>
      </c>
      <c r="AB667" s="278">
        <f>작성용!AB664</f>
        <v>8</v>
      </c>
    </row>
    <row r="668" spans="1:28" s="12" customFormat="1" ht="16.5" customHeight="1" x14ac:dyDescent="0.3">
      <c r="A668" s="54">
        <f>작성용!AL665</f>
        <v>664</v>
      </c>
      <c r="B668" s="277" t="str">
        <f>작성용!AI665</f>
        <v>-</v>
      </c>
      <c r="C668" s="278" t="str">
        <f>작성용!AK665</f>
        <v>개별종목</v>
      </c>
      <c r="D668" s="279">
        <f>작성용!T665</f>
        <v>45530</v>
      </c>
      <c r="E668" s="280" t="str">
        <f>작성용!B665</f>
        <v>삼성생명(수익증권)</v>
      </c>
      <c r="F668" s="280" t="str">
        <f>작성용!C665</f>
        <v>재평가</v>
      </c>
      <c r="G668" s="280" t="str">
        <f>작성용!D665</f>
        <v>삼성SRA글로벌코어오피스전문투자형사모부동산투자신탁제2호1종</v>
      </c>
      <c r="H668" s="281" t="str">
        <f>작성용!E665</f>
        <v>KBP2024060001</v>
      </c>
      <c r="I668" s="280" t="str">
        <f>작성용!F665</f>
        <v>B02</v>
      </c>
      <c r="J668" s="280">
        <f>작성용!G665</f>
        <v>0</v>
      </c>
      <c r="K668" s="280" t="str">
        <f>작성용!H665</f>
        <v>-</v>
      </c>
      <c r="L668" s="280" t="str">
        <f>작성용!N665</f>
        <v xml:space="preserve">분기 </v>
      </c>
      <c r="M668" s="279" t="str">
        <f>작성용!U665</f>
        <v>2024.09.30</v>
      </c>
      <c r="N668" s="284">
        <f>작성용!V665</f>
        <v>45572</v>
      </c>
      <c r="O668" s="284">
        <f>작성용!W665</f>
        <v>45581</v>
      </c>
      <c r="P668" s="279" t="str">
        <f>작성용!X665</f>
        <v>-</v>
      </c>
      <c r="Q668" s="280" t="str">
        <f>작성용!AD665</f>
        <v>대체평가3사업본부</v>
      </c>
      <c r="R668" s="282">
        <f>작성용!AE665</f>
        <v>0</v>
      </c>
      <c r="S668" s="280" t="str">
        <f>작성용!AF665</f>
        <v>대체평가3사업본부</v>
      </c>
      <c r="T668" s="283" t="str">
        <f>작성용!AG665</f>
        <v>김기욱</v>
      </c>
      <c r="U668" s="283" t="str">
        <f>작성용!AH665</f>
        <v>김기욱</v>
      </c>
      <c r="V668" s="278">
        <f>작성용!AA665</f>
        <v>202409</v>
      </c>
      <c r="W668" s="280" t="str">
        <f>작성용!AC665</f>
        <v>[T]기타보험기관[1본부]</v>
      </c>
      <c r="X668" s="280" t="str">
        <f>작성용!O665</f>
        <v>김민규프로,이승엽프로,신민영프로</v>
      </c>
      <c r="Y668" s="280" t="str">
        <f>작성용!P665</f>
        <v>02-2074-2182</v>
      </c>
      <c r="Z668" s="280" t="str">
        <f>작성용!Q665</f>
        <v>mk0710.kim@samsung.com;simba90.lee@samsung.com;my74.shin@samsung.com</v>
      </c>
      <c r="AA668" s="278" t="str">
        <f>작성용!AJ665</f>
        <v>-</v>
      </c>
      <c r="AB668" s="278">
        <f>작성용!AB665</f>
        <v>8</v>
      </c>
    </row>
    <row r="669" spans="1:28" s="12" customFormat="1" ht="16.5" customHeight="1" x14ac:dyDescent="0.3">
      <c r="A669" s="54">
        <f>작성용!AL666</f>
        <v>665</v>
      </c>
      <c r="B669" s="277" t="str">
        <f>작성용!AI666</f>
        <v>-</v>
      </c>
      <c r="C669" s="278" t="str">
        <f>작성용!AK666</f>
        <v>개별종목</v>
      </c>
      <c r="D669" s="279">
        <f>작성용!T666</f>
        <v>45530</v>
      </c>
      <c r="E669" s="280" t="str">
        <f>작성용!B666</f>
        <v>삼성생명(수익증권)</v>
      </c>
      <c r="F669" s="280" t="str">
        <f>작성용!C666</f>
        <v>재평가</v>
      </c>
      <c r="G669" s="280" t="str">
        <f>작성용!D666</f>
        <v>삼성SRA국내담보대출일반사모부동산투자신탁제3호</v>
      </c>
      <c r="H669" s="281" t="str">
        <f>작성용!E666</f>
        <v>KBP2024060040</v>
      </c>
      <c r="I669" s="280" t="str">
        <f>작성용!F666</f>
        <v>B02</v>
      </c>
      <c r="J669" s="280">
        <f>작성용!G666</f>
        <v>0</v>
      </c>
      <c r="K669" s="280" t="str">
        <f>작성용!H666</f>
        <v>-</v>
      </c>
      <c r="L669" s="280" t="str">
        <f>작성용!N666</f>
        <v xml:space="preserve">분기 </v>
      </c>
      <c r="M669" s="279" t="str">
        <f>작성용!U666</f>
        <v>2024.09.30</v>
      </c>
      <c r="N669" s="284">
        <f>작성용!V666</f>
        <v>45572</v>
      </c>
      <c r="O669" s="284">
        <f>작성용!W666</f>
        <v>45581</v>
      </c>
      <c r="P669" s="279" t="str">
        <f>작성용!X666</f>
        <v>-</v>
      </c>
      <c r="Q669" s="280" t="str">
        <f>작성용!AD666</f>
        <v>대체평가3사업본부</v>
      </c>
      <c r="R669" s="282">
        <f>작성용!AE666</f>
        <v>0</v>
      </c>
      <c r="S669" s="280" t="str">
        <f>작성용!AF666</f>
        <v>대체평가3사업본부</v>
      </c>
      <c r="T669" s="283" t="str">
        <f>작성용!AG666</f>
        <v>김기욱</v>
      </c>
      <c r="U669" s="283" t="str">
        <f>작성용!AH666</f>
        <v>김기욱</v>
      </c>
      <c r="V669" s="278">
        <f>작성용!AA666</f>
        <v>202409</v>
      </c>
      <c r="W669" s="280" t="str">
        <f>작성용!AC666</f>
        <v>[T]기타보험기관[1본부]</v>
      </c>
      <c r="X669" s="280" t="str">
        <f>작성용!O666</f>
        <v>김민규프로,이승엽프로,신민영프로</v>
      </c>
      <c r="Y669" s="280" t="str">
        <f>작성용!P666</f>
        <v>02-2074-2182</v>
      </c>
      <c r="Z669" s="280" t="str">
        <f>작성용!Q666</f>
        <v>mk0710.kim@samsung.com;simba90.lee@samsung.com;my74.shin@samsung.com</v>
      </c>
      <c r="AA669" s="278" t="str">
        <f>작성용!AJ666</f>
        <v>-</v>
      </c>
      <c r="AB669" s="278">
        <f>작성용!AB666</f>
        <v>8</v>
      </c>
    </row>
    <row r="670" spans="1:28" s="12" customFormat="1" ht="16.5" customHeight="1" x14ac:dyDescent="0.3">
      <c r="A670" s="54">
        <f>작성용!AL667</f>
        <v>666</v>
      </c>
      <c r="B670" s="277" t="str">
        <f>작성용!AI667</f>
        <v>-</v>
      </c>
      <c r="C670" s="278" t="str">
        <f>작성용!AK667</f>
        <v>개별종목</v>
      </c>
      <c r="D670" s="279">
        <f>작성용!T667</f>
        <v>45530</v>
      </c>
      <c r="E670" s="280" t="str">
        <f>작성용!B667</f>
        <v>삼성생명(수익증권)</v>
      </c>
      <c r="F670" s="280" t="str">
        <f>작성용!C667</f>
        <v>재평가</v>
      </c>
      <c r="G670" s="280" t="str">
        <f>작성용!D667</f>
        <v>삼성SRA국내대출일반사모부동산투자신탁제1호</v>
      </c>
      <c r="H670" s="281" t="str">
        <f>작성용!E667</f>
        <v>KBP2024060045</v>
      </c>
      <c r="I670" s="280" t="str">
        <f>작성용!F667</f>
        <v>B02</v>
      </c>
      <c r="J670" s="280">
        <f>작성용!G667</f>
        <v>0</v>
      </c>
      <c r="K670" s="280" t="str">
        <f>작성용!H667</f>
        <v>-</v>
      </c>
      <c r="L670" s="280" t="str">
        <f>작성용!N667</f>
        <v xml:space="preserve">분기 </v>
      </c>
      <c r="M670" s="279" t="str">
        <f>작성용!U667</f>
        <v>2024.09.30</v>
      </c>
      <c r="N670" s="284">
        <f>작성용!V667</f>
        <v>45572</v>
      </c>
      <c r="O670" s="284">
        <f>작성용!W667</f>
        <v>45581</v>
      </c>
      <c r="P670" s="279" t="str">
        <f>작성용!X667</f>
        <v>-</v>
      </c>
      <c r="Q670" s="280" t="str">
        <f>작성용!AD667</f>
        <v>대체평가3사업본부</v>
      </c>
      <c r="R670" s="282">
        <f>작성용!AE667</f>
        <v>0</v>
      </c>
      <c r="S670" s="280" t="str">
        <f>작성용!AF667</f>
        <v>대체평가3사업본부</v>
      </c>
      <c r="T670" s="283" t="str">
        <f>작성용!AG667</f>
        <v>김기욱</v>
      </c>
      <c r="U670" s="283" t="str">
        <f>작성용!AH667</f>
        <v>김기욱</v>
      </c>
      <c r="V670" s="278">
        <f>작성용!AA667</f>
        <v>202409</v>
      </c>
      <c r="W670" s="280" t="str">
        <f>작성용!AC667</f>
        <v>[T]기타보험기관[1본부]</v>
      </c>
      <c r="X670" s="280" t="str">
        <f>작성용!O667</f>
        <v>김민규프로,이승엽프로,신민영프로</v>
      </c>
      <c r="Y670" s="280" t="str">
        <f>작성용!P667</f>
        <v>02-2074-2182</v>
      </c>
      <c r="Z670" s="280" t="str">
        <f>작성용!Q667</f>
        <v>mk0710.kim@samsung.com;simba90.lee@samsung.com;my74.shin@samsung.com</v>
      </c>
      <c r="AA670" s="278" t="str">
        <f>작성용!AJ667</f>
        <v>-</v>
      </c>
      <c r="AB670" s="278">
        <f>작성용!AB667</f>
        <v>8</v>
      </c>
    </row>
    <row r="671" spans="1:28" s="12" customFormat="1" ht="16.5" customHeight="1" x14ac:dyDescent="0.3">
      <c r="A671" s="54">
        <f>작성용!AL668</f>
        <v>667</v>
      </c>
      <c r="B671" s="277" t="str">
        <f>작성용!AI668</f>
        <v>-</v>
      </c>
      <c r="C671" s="278" t="str">
        <f>작성용!AK668</f>
        <v>개별종목</v>
      </c>
      <c r="D671" s="279">
        <f>작성용!T668</f>
        <v>45530</v>
      </c>
      <c r="E671" s="280" t="str">
        <f>작성용!B668</f>
        <v>삼성생명(수익증권)</v>
      </c>
      <c r="F671" s="280" t="str">
        <f>작성용!C668</f>
        <v>신규</v>
      </c>
      <c r="G671" s="280" t="str">
        <f>작성용!D668</f>
        <v>삼성인프라전략일반사모투자신탁제2호</v>
      </c>
      <c r="H671" s="281" t="str">
        <f>작성용!E668</f>
        <v>KBP2024090006</v>
      </c>
      <c r="I671" s="280" t="str">
        <f>작성용!F668</f>
        <v>B02</v>
      </c>
      <c r="J671" s="280">
        <f>작성용!G668</f>
        <v>0</v>
      </c>
      <c r="K671" s="280" t="str">
        <f>작성용!H668</f>
        <v>-</v>
      </c>
      <c r="L671" s="280" t="str">
        <f>작성용!N668</f>
        <v xml:space="preserve">분기 </v>
      </c>
      <c r="M671" s="279" t="str">
        <f>작성용!U668</f>
        <v>2024.09.30</v>
      </c>
      <c r="N671" s="284">
        <f>작성용!V668</f>
        <v>45572</v>
      </c>
      <c r="O671" s="284">
        <f>작성용!W668</f>
        <v>45581</v>
      </c>
      <c r="P671" s="279" t="str">
        <f>작성용!X668</f>
        <v>-</v>
      </c>
      <c r="Q671" s="280" t="str">
        <f>작성용!AD668</f>
        <v>대체평가3사업본부</v>
      </c>
      <c r="R671" s="282">
        <f>작성용!AE668</f>
        <v>0</v>
      </c>
      <c r="S671" s="280" t="str">
        <f>작성용!AF668</f>
        <v>대체평가3사업본부</v>
      </c>
      <c r="T671" s="283" t="str">
        <f>작성용!AG668</f>
        <v>김기욱</v>
      </c>
      <c r="U671" s="283" t="str">
        <f>작성용!AH668</f>
        <v>김기욱</v>
      </c>
      <c r="V671" s="278">
        <f>작성용!AA668</f>
        <v>202409</v>
      </c>
      <c r="W671" s="280" t="str">
        <f>작성용!AC668</f>
        <v>[T]기타보험기관[1본부]</v>
      </c>
      <c r="X671" s="280" t="str">
        <f>작성용!O668</f>
        <v>김민규프로,이승엽프로,신민영프로</v>
      </c>
      <c r="Y671" s="280" t="str">
        <f>작성용!P668</f>
        <v>02-2074-2182</v>
      </c>
      <c r="Z671" s="280" t="str">
        <f>작성용!Q668</f>
        <v>mk0710.kim@samsung.com;simba90.lee@samsung.com;my74.shin@samsung.com</v>
      </c>
      <c r="AA671" s="278" t="str">
        <f>작성용!AJ668</f>
        <v>-</v>
      </c>
      <c r="AB671" s="278">
        <f>작성용!AB668</f>
        <v>8</v>
      </c>
    </row>
    <row r="672" spans="1:28" s="12" customFormat="1" ht="16.5" customHeight="1" x14ac:dyDescent="0.3">
      <c r="A672" s="54">
        <f>작성용!AL669</f>
        <v>668</v>
      </c>
      <c r="B672" s="277" t="str">
        <f>작성용!AI669</f>
        <v>-</v>
      </c>
      <c r="C672" s="278" t="str">
        <f>작성용!AK669</f>
        <v>개별종목</v>
      </c>
      <c r="D672" s="279">
        <f>작성용!T669</f>
        <v>45530</v>
      </c>
      <c r="E672" s="280" t="str">
        <f>작성용!B669</f>
        <v>삼성생명(수익증권)</v>
      </c>
      <c r="F672" s="280" t="str">
        <f>작성용!C669</f>
        <v>신규</v>
      </c>
      <c r="G672" s="280" t="str">
        <f>작성용!D669</f>
        <v>삼성SRA글로벌전략일반사모부동산자투자신탁제3호</v>
      </c>
      <c r="H672" s="281" t="str">
        <f>작성용!E669</f>
        <v>KBP2024090007</v>
      </c>
      <c r="I672" s="280" t="str">
        <f>작성용!F669</f>
        <v>B02</v>
      </c>
      <c r="J672" s="280">
        <f>작성용!G669</f>
        <v>0</v>
      </c>
      <c r="K672" s="280" t="str">
        <f>작성용!H669</f>
        <v>-</v>
      </c>
      <c r="L672" s="280" t="str">
        <f>작성용!N669</f>
        <v xml:space="preserve">분기 </v>
      </c>
      <c r="M672" s="279" t="str">
        <f>작성용!U669</f>
        <v>2024.09.30</v>
      </c>
      <c r="N672" s="284">
        <f>작성용!V669</f>
        <v>45572</v>
      </c>
      <c r="O672" s="284">
        <f>작성용!W669</f>
        <v>45581</v>
      </c>
      <c r="P672" s="279" t="str">
        <f>작성용!X669</f>
        <v>-</v>
      </c>
      <c r="Q672" s="280" t="str">
        <f>작성용!AD669</f>
        <v>대체평가3사업본부</v>
      </c>
      <c r="R672" s="282">
        <f>작성용!AE669</f>
        <v>0</v>
      </c>
      <c r="S672" s="280" t="str">
        <f>작성용!AF669</f>
        <v>대체평가3사업본부</v>
      </c>
      <c r="T672" s="283" t="str">
        <f>작성용!AG669</f>
        <v>김기욱</v>
      </c>
      <c r="U672" s="283" t="str">
        <f>작성용!AH669</f>
        <v>김기욱</v>
      </c>
      <c r="V672" s="278">
        <f>작성용!AA669</f>
        <v>202409</v>
      </c>
      <c r="W672" s="280" t="str">
        <f>작성용!AC669</f>
        <v>[T]기타보험기관[1본부]</v>
      </c>
      <c r="X672" s="280" t="str">
        <f>작성용!O669</f>
        <v>김민규프로,이승엽프로,신민영프로</v>
      </c>
      <c r="Y672" s="280" t="str">
        <f>작성용!P669</f>
        <v>02-2074-2182</v>
      </c>
      <c r="Z672" s="280" t="str">
        <f>작성용!Q669</f>
        <v>mk0710.kim@samsung.com;simba90.lee@samsung.com;my74.shin@samsung.com</v>
      </c>
      <c r="AA672" s="278" t="str">
        <f>작성용!AJ669</f>
        <v>-</v>
      </c>
      <c r="AB672" s="278">
        <f>작성용!AB669</f>
        <v>8</v>
      </c>
    </row>
    <row r="673" spans="1:28" s="12" customFormat="1" ht="16.5" customHeight="1" x14ac:dyDescent="0.3">
      <c r="A673" s="54">
        <f>작성용!AL670</f>
        <v>669</v>
      </c>
      <c r="B673" s="277" t="str">
        <f>작성용!AI670</f>
        <v>-</v>
      </c>
      <c r="C673" s="278" t="str">
        <f>작성용!AK670</f>
        <v>개별종목</v>
      </c>
      <c r="D673" s="279">
        <f>작성용!T670</f>
        <v>45530</v>
      </c>
      <c r="E673" s="280" t="str">
        <f>작성용!B670</f>
        <v>삼성생명(수익증권)</v>
      </c>
      <c r="F673" s="280" t="str">
        <f>작성용!C670</f>
        <v>신규</v>
      </c>
      <c r="G673" s="280" t="str">
        <f>작성용!D670</f>
        <v>삼성SRA국내대출일반사모부동산투자신탁제3호</v>
      </c>
      <c r="H673" s="281" t="str">
        <f>작성용!E670</f>
        <v>KBP2024090008</v>
      </c>
      <c r="I673" s="280" t="str">
        <f>작성용!F670</f>
        <v>B02</v>
      </c>
      <c r="J673" s="280">
        <f>작성용!G670</f>
        <v>0</v>
      </c>
      <c r="K673" s="280" t="str">
        <f>작성용!H670</f>
        <v>-</v>
      </c>
      <c r="L673" s="280" t="str">
        <f>작성용!N670</f>
        <v xml:space="preserve">분기 </v>
      </c>
      <c r="M673" s="279" t="str">
        <f>작성용!U670</f>
        <v>2024.09.30</v>
      </c>
      <c r="N673" s="284">
        <f>작성용!V670</f>
        <v>45572</v>
      </c>
      <c r="O673" s="284">
        <f>작성용!W670</f>
        <v>45581</v>
      </c>
      <c r="P673" s="279" t="str">
        <f>작성용!X670</f>
        <v>-</v>
      </c>
      <c r="Q673" s="280" t="str">
        <f>작성용!AD670</f>
        <v>대체평가3사업본부</v>
      </c>
      <c r="R673" s="282">
        <f>작성용!AE670</f>
        <v>0</v>
      </c>
      <c r="S673" s="280" t="str">
        <f>작성용!AF670</f>
        <v>대체평가3사업본부</v>
      </c>
      <c r="T673" s="283" t="str">
        <f>작성용!AG670</f>
        <v>김기욱</v>
      </c>
      <c r="U673" s="283" t="str">
        <f>작성용!AH670</f>
        <v>김기욱</v>
      </c>
      <c r="V673" s="278">
        <f>작성용!AA670</f>
        <v>202409</v>
      </c>
      <c r="W673" s="280" t="str">
        <f>작성용!AC670</f>
        <v>[T]기타보험기관[1본부]</v>
      </c>
      <c r="X673" s="280" t="str">
        <f>작성용!O670</f>
        <v>김민규프로,이승엽프로,신민영프로</v>
      </c>
      <c r="Y673" s="280" t="str">
        <f>작성용!P670</f>
        <v>02-2074-2182</v>
      </c>
      <c r="Z673" s="280" t="str">
        <f>작성용!Q670</f>
        <v>mk0710.kim@samsung.com;simba90.lee@samsung.com;my74.shin@samsung.com</v>
      </c>
      <c r="AA673" s="278" t="str">
        <f>작성용!AJ670</f>
        <v>-</v>
      </c>
      <c r="AB673" s="278">
        <f>작성용!AB670</f>
        <v>8</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t="str">
        <f>작성용!U671</f>
        <v>2024.09.30</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t="str">
        <f>작성용!U672</f>
        <v>2024.09.30</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t="str">
        <f>작성용!U673</f>
        <v>2024.09.30</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t="str">
        <f>작성용!U674</f>
        <v>2024.09.30</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t="str">
        <f>작성용!U675</f>
        <v>2024.09.30</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customHeight="1" x14ac:dyDescent="0.3">
      <c r="A679" s="54">
        <f>작성용!AL676</f>
        <v>675</v>
      </c>
      <c r="B679" s="277" t="str">
        <f>작성용!AI676</f>
        <v>-</v>
      </c>
      <c r="C679" s="278" t="str">
        <f>작성용!AK676</f>
        <v>기초자산</v>
      </c>
      <c r="D679" s="279" t="str">
        <f>작성용!T676</f>
        <v>삼성생명(수익증권)펀드(기초자산)</v>
      </c>
      <c r="E679" s="280" t="str">
        <f>작성용!B676</f>
        <v>하나발전인프라제1호사모투자</v>
      </c>
      <c r="F679" s="280" t="str">
        <f>작성용!C676</f>
        <v>재평가</v>
      </c>
      <c r="G679" s="280" t="str">
        <f>작성용!D676</f>
        <v>김천에너지서비스</v>
      </c>
      <c r="H679" s="281">
        <f>작성용!E676</f>
        <v>1713110019238</v>
      </c>
      <c r="I679" s="280" t="str">
        <f>작성용!F676</f>
        <v>A01</v>
      </c>
      <c r="J679" s="280">
        <f>작성용!G676</f>
        <v>0</v>
      </c>
      <c r="K679" s="280" t="str">
        <f>작성용!H676</f>
        <v>-</v>
      </c>
      <c r="L679" s="280" t="str">
        <f>작성용!N676</f>
        <v xml:space="preserve">분기 </v>
      </c>
      <c r="M679" s="279" t="str">
        <f>작성용!U676</f>
        <v>2024.09.30</v>
      </c>
      <c r="N679" s="284">
        <f>작성용!V676</f>
        <v>45572</v>
      </c>
      <c r="O679" s="279" t="str">
        <f>작성용!W676</f>
        <v>보고서제공X</v>
      </c>
      <c r="P679" s="279" t="str">
        <f>작성용!X676</f>
        <v>-</v>
      </c>
      <c r="Q679" s="280" t="str">
        <f>작성용!AD676</f>
        <v>김예림</v>
      </c>
      <c r="R679" s="282">
        <f>작성용!AE676</f>
        <v>0.4</v>
      </c>
      <c r="S679" s="280" t="str">
        <f>작성용!AF676</f>
        <v>김예림</v>
      </c>
      <c r="T679" s="283" t="str">
        <f>작성용!AG676</f>
        <v>-</v>
      </c>
      <c r="U679" s="283" t="str">
        <f>작성용!AH676</f>
        <v>-</v>
      </c>
      <c r="V679" s="278">
        <f>작성용!AA676</f>
        <v>202409</v>
      </c>
      <c r="W679" s="280" t="str">
        <f>작성용!AC676</f>
        <v>[6]기타기관펀드(기초자산)</v>
      </c>
      <c r="X679" s="280">
        <f>작성용!O676</f>
        <v>0</v>
      </c>
      <c r="Y679" s="280">
        <f>작성용!P676</f>
        <v>0</v>
      </c>
      <c r="Z679" s="280">
        <f>작성용!Q676</f>
        <v>0</v>
      </c>
      <c r="AA679" s="278" t="str">
        <f>작성용!AJ676</f>
        <v>-</v>
      </c>
      <c r="AB679" s="278">
        <f>작성용!AB676</f>
        <v>8</v>
      </c>
    </row>
    <row r="680" spans="1:28" s="12" customFormat="1" ht="16.5" customHeight="1" x14ac:dyDescent="0.3">
      <c r="A680" s="54">
        <f>작성용!AL677</f>
        <v>676</v>
      </c>
      <c r="B680" s="277" t="str">
        <f>작성용!AI677</f>
        <v>-</v>
      </c>
      <c r="C680" s="278" t="str">
        <f>작성용!AK677</f>
        <v>기초자산</v>
      </c>
      <c r="D680" s="279" t="str">
        <f>작성용!T677</f>
        <v>삼성생명(수익증권)펀드(기초자산)</v>
      </c>
      <c r="E680" s="280" t="str">
        <f>작성용!B677</f>
        <v>하나발전인프라제1호사모투자</v>
      </c>
      <c r="F680" s="280" t="str">
        <f>작성용!C677</f>
        <v>재평가</v>
      </c>
      <c r="G680" s="280" t="str">
        <f>작성용!D677</f>
        <v>평택에너지서비스</v>
      </c>
      <c r="H680" s="281">
        <f>작성용!E677</f>
        <v>1313110082267</v>
      </c>
      <c r="I680" s="280" t="str">
        <f>작성용!F677</f>
        <v>A01</v>
      </c>
      <c r="J680" s="280">
        <f>작성용!G677</f>
        <v>0</v>
      </c>
      <c r="K680" s="280" t="str">
        <f>작성용!H677</f>
        <v>-</v>
      </c>
      <c r="L680" s="280" t="str">
        <f>작성용!N677</f>
        <v xml:space="preserve">분기 </v>
      </c>
      <c r="M680" s="279" t="str">
        <f>작성용!U677</f>
        <v>2024.09.30</v>
      </c>
      <c r="N680" s="284">
        <f>작성용!V677</f>
        <v>45572</v>
      </c>
      <c r="O680" s="279" t="str">
        <f>작성용!W677</f>
        <v>보고서제공X</v>
      </c>
      <c r="P680" s="279" t="str">
        <f>작성용!X677</f>
        <v>-</v>
      </c>
      <c r="Q680" s="280" t="str">
        <f>작성용!AD677</f>
        <v>김예림</v>
      </c>
      <c r="R680" s="282">
        <f>작성용!AE677</f>
        <v>0.4</v>
      </c>
      <c r="S680" s="280" t="str">
        <f>작성용!AF677</f>
        <v>김예림</v>
      </c>
      <c r="T680" s="283" t="str">
        <f>작성용!AG677</f>
        <v>-</v>
      </c>
      <c r="U680" s="283" t="str">
        <f>작성용!AH677</f>
        <v>-</v>
      </c>
      <c r="V680" s="278">
        <f>작성용!AA677</f>
        <v>202409</v>
      </c>
      <c r="W680" s="280" t="str">
        <f>작성용!AC677</f>
        <v>[6]기타기관펀드(기초자산)</v>
      </c>
      <c r="X680" s="280">
        <f>작성용!O677</f>
        <v>0</v>
      </c>
      <c r="Y680" s="280">
        <f>작성용!P677</f>
        <v>0</v>
      </c>
      <c r="Z680" s="280">
        <f>작성용!Q677</f>
        <v>0</v>
      </c>
      <c r="AA680" s="278" t="str">
        <f>작성용!AJ677</f>
        <v>-</v>
      </c>
      <c r="AB680" s="278">
        <f>작성용!AB677</f>
        <v>8</v>
      </c>
    </row>
    <row r="681" spans="1:28" s="12" customFormat="1" ht="16.5" customHeight="1" x14ac:dyDescent="0.3">
      <c r="A681" s="54">
        <f>작성용!AL678</f>
        <v>677</v>
      </c>
      <c r="B681" s="277" t="str">
        <f>작성용!AI678</f>
        <v>-</v>
      </c>
      <c r="C681" s="278" t="str">
        <f>작성용!AK678</f>
        <v>기초자산</v>
      </c>
      <c r="D681" s="279" t="str">
        <f>작성용!T678</f>
        <v>삼성생명(수익증권)펀드(기초자산)</v>
      </c>
      <c r="E681" s="280" t="str">
        <f>작성용!B678</f>
        <v>하나발전인프라제1호사모투자</v>
      </c>
      <c r="F681" s="280" t="str">
        <f>작성용!C678</f>
        <v>재평가</v>
      </c>
      <c r="G681" s="280" t="str">
        <f>작성용!D678</f>
        <v>전북집단에너지</v>
      </c>
      <c r="H681" s="281">
        <f>작성용!E678</f>
        <v>2149110044364</v>
      </c>
      <c r="I681" s="280" t="str">
        <f>작성용!F678</f>
        <v>A01</v>
      </c>
      <c r="J681" s="280">
        <f>작성용!G678</f>
        <v>0</v>
      </c>
      <c r="K681" s="280" t="str">
        <f>작성용!H678</f>
        <v>-</v>
      </c>
      <c r="L681" s="280" t="str">
        <f>작성용!N678</f>
        <v xml:space="preserve">분기 </v>
      </c>
      <c r="M681" s="279" t="str">
        <f>작성용!U678</f>
        <v>2024.09.30</v>
      </c>
      <c r="N681" s="284">
        <f>작성용!V678</f>
        <v>45572</v>
      </c>
      <c r="O681" s="279" t="str">
        <f>작성용!W678</f>
        <v>보고서제공X</v>
      </c>
      <c r="P681" s="279" t="str">
        <f>작성용!X678</f>
        <v>-</v>
      </c>
      <c r="Q681" s="280" t="str">
        <f>작성용!AD678</f>
        <v>김예림</v>
      </c>
      <c r="R681" s="282">
        <f>작성용!AE678</f>
        <v>0.4</v>
      </c>
      <c r="S681" s="280" t="str">
        <f>작성용!AF678</f>
        <v>김예림</v>
      </c>
      <c r="T681" s="283" t="str">
        <f>작성용!AG678</f>
        <v>-</v>
      </c>
      <c r="U681" s="283" t="str">
        <f>작성용!AH678</f>
        <v>-</v>
      </c>
      <c r="V681" s="278">
        <f>작성용!AA678</f>
        <v>202409</v>
      </c>
      <c r="W681" s="280" t="str">
        <f>작성용!AC678</f>
        <v>[6]기타기관펀드(기초자산)</v>
      </c>
      <c r="X681" s="280">
        <f>작성용!O678</f>
        <v>0</v>
      </c>
      <c r="Y681" s="280">
        <f>작성용!P678</f>
        <v>0</v>
      </c>
      <c r="Z681" s="280">
        <f>작성용!Q678</f>
        <v>0</v>
      </c>
      <c r="AA681" s="278" t="str">
        <f>작성용!AJ678</f>
        <v>-</v>
      </c>
      <c r="AB681" s="278">
        <f>작성용!AB678</f>
        <v>8</v>
      </c>
    </row>
    <row r="682" spans="1:28" s="12" customFormat="1" ht="16.5" customHeight="1" x14ac:dyDescent="0.3">
      <c r="A682" s="54">
        <f>작성용!AL679</f>
        <v>678</v>
      </c>
      <c r="B682" s="277" t="str">
        <f>작성용!AI679</f>
        <v>-</v>
      </c>
      <c r="C682" s="278" t="str">
        <f>작성용!AK679</f>
        <v>기초자산</v>
      </c>
      <c r="D682" s="279" t="str">
        <f>작성용!T679</f>
        <v>삼성생명(수익증권)펀드(기초자산)</v>
      </c>
      <c r="E682" s="280" t="str">
        <f>작성용!B679</f>
        <v>엠비케이파트너스오호의이사모투자</v>
      </c>
      <c r="F682" s="280" t="str">
        <f>작성용!C679</f>
        <v>재평가</v>
      </c>
      <c r="G682" s="280" t="str">
        <f>작성용!D679</f>
        <v>커넥트웨이브(구,코리아센터)</v>
      </c>
      <c r="H682" s="281">
        <f>작성용!E679</f>
        <v>1101111849714</v>
      </c>
      <c r="I682" s="280" t="str">
        <f>작성용!F679</f>
        <v>D03</v>
      </c>
      <c r="J682" s="280">
        <f>작성용!G679</f>
        <v>0</v>
      </c>
      <c r="K682" s="280" t="str">
        <f>작성용!H679</f>
        <v>-</v>
      </c>
      <c r="L682" s="280" t="str">
        <f>작성용!N679</f>
        <v>분기</v>
      </c>
      <c r="M682" s="279" t="str">
        <f>작성용!U679</f>
        <v>2024.09.30</v>
      </c>
      <c r="N682" s="284">
        <f>작성용!V679</f>
        <v>45572</v>
      </c>
      <c r="O682" s="279" t="str">
        <f>작성용!W679</f>
        <v>보고서제공X</v>
      </c>
      <c r="P682" s="279" t="str">
        <f>작성용!X679</f>
        <v>-</v>
      </c>
      <c r="Q682" s="280" t="str">
        <f>작성용!AD679</f>
        <v>상장</v>
      </c>
      <c r="R682" s="282">
        <f>작성용!AE679</f>
        <v>0</v>
      </c>
      <c r="S682" s="280" t="str">
        <f>작성용!AF679</f>
        <v>상장</v>
      </c>
      <c r="T682" s="283" t="str">
        <f>작성용!AG679</f>
        <v>-</v>
      </c>
      <c r="U682" s="283" t="str">
        <f>작성용!AH679</f>
        <v>-</v>
      </c>
      <c r="V682" s="278">
        <f>작성용!AA679</f>
        <v>202409</v>
      </c>
      <c r="W682" s="280" t="str">
        <f>작성용!AC679</f>
        <v>[6]기타기관펀드(기초자산)</v>
      </c>
      <c r="X682" s="280">
        <f>작성용!O679</f>
        <v>0</v>
      </c>
      <c r="Y682" s="280">
        <f>작성용!P679</f>
        <v>0</v>
      </c>
      <c r="Z682" s="280">
        <f>작성용!Q679</f>
        <v>0</v>
      </c>
      <c r="AA682" s="278" t="str">
        <f>작성용!AJ679</f>
        <v>-</v>
      </c>
      <c r="AB682" s="278">
        <f>작성용!AB679</f>
        <v>8</v>
      </c>
    </row>
    <row r="683" spans="1:28" s="12" customFormat="1" ht="16.5" customHeight="1" x14ac:dyDescent="0.3">
      <c r="A683" s="54">
        <f>작성용!AL680</f>
        <v>679</v>
      </c>
      <c r="B683" s="277" t="str">
        <f>작성용!AI680</f>
        <v>-</v>
      </c>
      <c r="C683" s="278" t="str">
        <f>작성용!AK680</f>
        <v>기초자산</v>
      </c>
      <c r="D683" s="279" t="str">
        <f>작성용!T680</f>
        <v>삼성생명(수익증권)펀드(기초자산)</v>
      </c>
      <c r="E683" s="280" t="str">
        <f>작성용!B680</f>
        <v>엠비케이파트너스오호의이사모투자</v>
      </c>
      <c r="F683" s="280" t="str">
        <f>작성용!C680</f>
        <v>재평가</v>
      </c>
      <c r="G683" s="280" t="str">
        <f>작성용!D680</f>
        <v>커넥트웨이브(구,코리아센터)</v>
      </c>
      <c r="H683" s="281">
        <f>작성용!E680</f>
        <v>1101111849714</v>
      </c>
      <c r="I683" s="280" t="str">
        <f>작성용!F680</f>
        <v>D02</v>
      </c>
      <c r="J683" s="280">
        <f>작성용!G680</f>
        <v>0</v>
      </c>
      <c r="K683" s="280" t="str">
        <f>작성용!H680</f>
        <v>-</v>
      </c>
      <c r="L683" s="280" t="str">
        <f>작성용!N680</f>
        <v>분기</v>
      </c>
      <c r="M683" s="279" t="str">
        <f>작성용!U680</f>
        <v>2024.09.30</v>
      </c>
      <c r="N683" s="284">
        <f>작성용!V680</f>
        <v>45572</v>
      </c>
      <c r="O683" s="279" t="str">
        <f>작성용!W680</f>
        <v>보고서제공X</v>
      </c>
      <c r="P683" s="279" t="str">
        <f>작성용!X680</f>
        <v>-</v>
      </c>
      <c r="Q683" s="280" t="str">
        <f>작성용!AD680</f>
        <v>상장</v>
      </c>
      <c r="R683" s="282">
        <f>작성용!AE680</f>
        <v>0</v>
      </c>
      <c r="S683" s="280" t="str">
        <f>작성용!AF680</f>
        <v>상장</v>
      </c>
      <c r="T683" s="283" t="str">
        <f>작성용!AG680</f>
        <v>-</v>
      </c>
      <c r="U683" s="283" t="str">
        <f>작성용!AH680</f>
        <v>-</v>
      </c>
      <c r="V683" s="278">
        <f>작성용!AA680</f>
        <v>202409</v>
      </c>
      <c r="W683" s="280" t="str">
        <f>작성용!AC680</f>
        <v>[6]기타기관펀드(기초자산)</v>
      </c>
      <c r="X683" s="280">
        <f>작성용!O680</f>
        <v>0</v>
      </c>
      <c r="Y683" s="280">
        <f>작성용!P680</f>
        <v>0</v>
      </c>
      <c r="Z683" s="280">
        <f>작성용!Q680</f>
        <v>0</v>
      </c>
      <c r="AA683" s="278" t="str">
        <f>작성용!AJ680</f>
        <v>-</v>
      </c>
      <c r="AB683" s="278">
        <f>작성용!AB680</f>
        <v>8</v>
      </c>
    </row>
    <row r="684" spans="1:28" s="12" customFormat="1" ht="16.5" customHeight="1" x14ac:dyDescent="0.3">
      <c r="A684" s="54">
        <f>작성용!AL681</f>
        <v>680</v>
      </c>
      <c r="B684" s="277" t="str">
        <f>작성용!AI681</f>
        <v>-</v>
      </c>
      <c r="C684" s="278" t="str">
        <f>작성용!AK681</f>
        <v>기초자산</v>
      </c>
      <c r="D684" s="279" t="str">
        <f>작성용!T681</f>
        <v>삼성생명(수익증권)펀드(기초자산)</v>
      </c>
      <c r="E684" s="280" t="str">
        <f>작성용!B681</f>
        <v>엠비케이파트너스오호의이사모투자</v>
      </c>
      <c r="F684" s="280" t="str">
        <f>작성용!C681</f>
        <v>재평가</v>
      </c>
      <c r="G684" s="280" t="str">
        <f>작성용!D681</f>
        <v>Tsukui Holdings Corporation</v>
      </c>
      <c r="H684" s="281" t="str">
        <f>작성용!E681</f>
        <v>KBP2022120201</v>
      </c>
      <c r="I684" s="280" t="str">
        <f>작성용!F681</f>
        <v>A01</v>
      </c>
      <c r="J684" s="280">
        <f>작성용!G681</f>
        <v>0</v>
      </c>
      <c r="K684" s="280" t="str">
        <f>작성용!H681</f>
        <v>-</v>
      </c>
      <c r="L684" s="280" t="str">
        <f>작성용!N681</f>
        <v>분기</v>
      </c>
      <c r="M684" s="279" t="str">
        <f>작성용!U681</f>
        <v>2024.09.30</v>
      </c>
      <c r="N684" s="284">
        <f>작성용!V681</f>
        <v>45572</v>
      </c>
      <c r="O684" s="279" t="str">
        <f>작성용!W681</f>
        <v>보고서제공X</v>
      </c>
      <c r="P684" s="279" t="str">
        <f>작성용!X681</f>
        <v>-</v>
      </c>
      <c r="Q684" s="280" t="str">
        <f>작성용!AD681</f>
        <v>윤광일</v>
      </c>
      <c r="R684" s="282">
        <f>작성용!AE681</f>
        <v>0.4</v>
      </c>
      <c r="S684" s="280" t="str">
        <f>작성용!AF681</f>
        <v>윤광일</v>
      </c>
      <c r="T684" s="283" t="str">
        <f>작성용!AG681</f>
        <v>-</v>
      </c>
      <c r="U684" s="283" t="str">
        <f>작성용!AH681</f>
        <v>-</v>
      </c>
      <c r="V684" s="278">
        <f>작성용!AA681</f>
        <v>202409</v>
      </c>
      <c r="W684" s="280" t="str">
        <f>작성용!AC681</f>
        <v>[6]기타기관펀드(기초자산)</v>
      </c>
      <c r="X684" s="280">
        <f>작성용!O681</f>
        <v>0</v>
      </c>
      <c r="Y684" s="280">
        <f>작성용!P681</f>
        <v>0</v>
      </c>
      <c r="Z684" s="280">
        <f>작성용!Q681</f>
        <v>0</v>
      </c>
      <c r="AA684" s="278" t="str">
        <f>작성용!AJ681</f>
        <v>-</v>
      </c>
      <c r="AB684" s="278">
        <f>작성용!AB681</f>
        <v>8</v>
      </c>
    </row>
    <row r="685" spans="1:28" s="12" customFormat="1" ht="16.5" customHeight="1" x14ac:dyDescent="0.3">
      <c r="A685" s="54">
        <f>작성용!AL682</f>
        <v>681</v>
      </c>
      <c r="B685" s="277" t="str">
        <f>작성용!AI682</f>
        <v>-</v>
      </c>
      <c r="C685" s="278" t="str">
        <f>작성용!AK682</f>
        <v>기초자산</v>
      </c>
      <c r="D685" s="279" t="str">
        <f>작성용!T682</f>
        <v>삼성생명(수익증권)펀드(기초자산)</v>
      </c>
      <c r="E685" s="280" t="str">
        <f>작성용!B682</f>
        <v>엠비케이파트너스오호의이사모투자</v>
      </c>
      <c r="F685" s="280" t="str">
        <f>작성용!C682</f>
        <v>재평가</v>
      </c>
      <c r="G685" s="280" t="str">
        <f>작성용!D682</f>
        <v>넥스플렉스</v>
      </c>
      <c r="H685" s="281">
        <f>작성용!E682</f>
        <v>1101116827658</v>
      </c>
      <c r="I685" s="280" t="str">
        <f>작성용!F682</f>
        <v>A01</v>
      </c>
      <c r="J685" s="280">
        <f>작성용!G682</f>
        <v>0</v>
      </c>
      <c r="K685" s="280" t="str">
        <f>작성용!H682</f>
        <v>-</v>
      </c>
      <c r="L685" s="280" t="str">
        <f>작성용!N682</f>
        <v>분기</v>
      </c>
      <c r="M685" s="279" t="str">
        <f>작성용!U682</f>
        <v>2024.09.30</v>
      </c>
      <c r="N685" s="284">
        <f>작성용!V682</f>
        <v>45572</v>
      </c>
      <c r="O685" s="279" t="str">
        <f>작성용!W682</f>
        <v>보고서제공X</v>
      </c>
      <c r="P685" s="279" t="str">
        <f>작성용!X682</f>
        <v>-</v>
      </c>
      <c r="Q685" s="280" t="str">
        <f>작성용!AD682</f>
        <v>채동우</v>
      </c>
      <c r="R685" s="282">
        <f>작성용!AE682</f>
        <v>0</v>
      </c>
      <c r="S685" s="280" t="str">
        <f>작성용!AF682</f>
        <v>채동우</v>
      </c>
      <c r="T685" s="283" t="str">
        <f>작성용!AG682</f>
        <v>-</v>
      </c>
      <c r="U685" s="283" t="str">
        <f>작성용!AH682</f>
        <v>-</v>
      </c>
      <c r="V685" s="278">
        <f>작성용!AA682</f>
        <v>202409</v>
      </c>
      <c r="W685" s="280" t="str">
        <f>작성용!AC682</f>
        <v>[6]기타기관펀드(기초자산)</v>
      </c>
      <c r="X685" s="280">
        <f>작성용!O682</f>
        <v>0</v>
      </c>
      <c r="Y685" s="280">
        <f>작성용!P682</f>
        <v>0</v>
      </c>
      <c r="Z685" s="280">
        <f>작성용!Q682</f>
        <v>0</v>
      </c>
      <c r="AA685" s="278" t="str">
        <f>작성용!AJ682</f>
        <v>-</v>
      </c>
      <c r="AB685" s="278">
        <f>작성용!AB682</f>
        <v>8</v>
      </c>
    </row>
    <row r="686" spans="1:28" s="12" customFormat="1" ht="16.5" customHeight="1" x14ac:dyDescent="0.3">
      <c r="A686" s="54">
        <f>작성용!AL683</f>
        <v>682</v>
      </c>
      <c r="B686" s="277" t="str">
        <f>작성용!AI683</f>
        <v>-</v>
      </c>
      <c r="C686" s="278" t="str">
        <f>작성용!AK683</f>
        <v>기초자산</v>
      </c>
      <c r="D686" s="279" t="str">
        <f>작성용!T683</f>
        <v>삼성생명(수익증권)펀드(기초자산)</v>
      </c>
      <c r="E686" s="280" t="str">
        <f>작성용!B683</f>
        <v>엠비케이파트너스오호의이사모투자</v>
      </c>
      <c r="F686" s="280" t="str">
        <f>작성용!C683</f>
        <v>재평가</v>
      </c>
      <c r="G686" s="280" t="str">
        <f>작성용!D683</f>
        <v>동진섬유</v>
      </c>
      <c r="H686" s="281">
        <f>작성용!E683</f>
        <v>1801110046937</v>
      </c>
      <c r="I686" s="280" t="str">
        <f>작성용!F683</f>
        <v>A01</v>
      </c>
      <c r="J686" s="280">
        <f>작성용!G683</f>
        <v>0</v>
      </c>
      <c r="K686" s="280" t="str">
        <f>작성용!H683</f>
        <v>-</v>
      </c>
      <c r="L686" s="280" t="str">
        <f>작성용!N683</f>
        <v>분기</v>
      </c>
      <c r="M686" s="279" t="str">
        <f>작성용!U683</f>
        <v>2024.09.30</v>
      </c>
      <c r="N686" s="284">
        <f>작성용!V683</f>
        <v>45572</v>
      </c>
      <c r="O686" s="279" t="str">
        <f>작성용!W683</f>
        <v>보고서제공X</v>
      </c>
      <c r="P686" s="279" t="str">
        <f>작성용!X683</f>
        <v>-</v>
      </c>
      <c r="Q686" s="280" t="str">
        <f>작성용!AD683</f>
        <v>최수민</v>
      </c>
      <c r="R686" s="282">
        <f>작성용!AE683</f>
        <v>0.4</v>
      </c>
      <c r="S686" s="280" t="str">
        <f>작성용!AF683</f>
        <v>최수민</v>
      </c>
      <c r="T686" s="283" t="str">
        <f>작성용!AG683</f>
        <v>-</v>
      </c>
      <c r="U686" s="283" t="str">
        <f>작성용!AH683</f>
        <v>-</v>
      </c>
      <c r="V686" s="278">
        <f>작성용!AA683</f>
        <v>202409</v>
      </c>
      <c r="W686" s="280" t="str">
        <f>작성용!AC683</f>
        <v>[6]기타기관펀드(기초자산)</v>
      </c>
      <c r="X686" s="280">
        <f>작성용!O683</f>
        <v>0</v>
      </c>
      <c r="Y686" s="280">
        <f>작성용!P683</f>
        <v>0</v>
      </c>
      <c r="Z686" s="280">
        <f>작성용!Q683</f>
        <v>0</v>
      </c>
      <c r="AA686" s="278" t="str">
        <f>작성용!AJ683</f>
        <v>-</v>
      </c>
      <c r="AB686" s="278">
        <f>작성용!AB683</f>
        <v>8</v>
      </c>
    </row>
    <row r="687" spans="1:28" s="12" customFormat="1" ht="16.5" customHeight="1" x14ac:dyDescent="0.3">
      <c r="A687" s="54">
        <f>작성용!AL684</f>
        <v>683</v>
      </c>
      <c r="B687" s="277" t="str">
        <f>작성용!AI684</f>
        <v>-</v>
      </c>
      <c r="C687" s="278" t="str">
        <f>작성용!AK684</f>
        <v>기초자산</v>
      </c>
      <c r="D687" s="279" t="str">
        <f>작성용!T684</f>
        <v>삼성생명(수익증권)펀드(기초자산)</v>
      </c>
      <c r="E687" s="280" t="str">
        <f>작성용!B684</f>
        <v>엠비케이파트너스오호의이사모투자</v>
      </c>
      <c r="F687" s="280" t="str">
        <f>작성용!C684</f>
        <v>재평가</v>
      </c>
      <c r="G687" s="280" t="str">
        <f>작성용!D684</f>
        <v>경진섬유</v>
      </c>
      <c r="H687" s="281">
        <f>작성용!E684</f>
        <v>1801111029099</v>
      </c>
      <c r="I687" s="280" t="str">
        <f>작성용!F684</f>
        <v>A01</v>
      </c>
      <c r="J687" s="280">
        <f>작성용!G684</f>
        <v>0</v>
      </c>
      <c r="K687" s="280" t="str">
        <f>작성용!H684</f>
        <v>-</v>
      </c>
      <c r="L687" s="280" t="str">
        <f>작성용!N684</f>
        <v>분기</v>
      </c>
      <c r="M687" s="279" t="str">
        <f>작성용!U684</f>
        <v>2024.09.30</v>
      </c>
      <c r="N687" s="284">
        <f>작성용!V684</f>
        <v>45572</v>
      </c>
      <c r="O687" s="279" t="str">
        <f>작성용!W684</f>
        <v>보고서제공X</v>
      </c>
      <c r="P687" s="279" t="str">
        <f>작성용!X684</f>
        <v>-</v>
      </c>
      <c r="Q687" s="280" t="str">
        <f>작성용!AD684</f>
        <v>신원준</v>
      </c>
      <c r="R687" s="282">
        <f>작성용!AE684</f>
        <v>0.4</v>
      </c>
      <c r="S687" s="280" t="str">
        <f>작성용!AF684</f>
        <v>신원준</v>
      </c>
      <c r="T687" s="283" t="str">
        <f>작성용!AG684</f>
        <v>-</v>
      </c>
      <c r="U687" s="283" t="str">
        <f>작성용!AH684</f>
        <v>-</v>
      </c>
      <c r="V687" s="278">
        <f>작성용!AA684</f>
        <v>202409</v>
      </c>
      <c r="W687" s="280" t="str">
        <f>작성용!AC684</f>
        <v>[6]기타기관펀드(기초자산)</v>
      </c>
      <c r="X687" s="280">
        <f>작성용!O684</f>
        <v>0</v>
      </c>
      <c r="Y687" s="280">
        <f>작성용!P684</f>
        <v>0</v>
      </c>
      <c r="Z687" s="280">
        <f>작성용!Q684</f>
        <v>0</v>
      </c>
      <c r="AA687" s="278" t="str">
        <f>작성용!AJ684</f>
        <v>-</v>
      </c>
      <c r="AB687" s="278">
        <f>작성용!AB684</f>
        <v>8</v>
      </c>
    </row>
    <row r="688" spans="1:28" s="12" customFormat="1" ht="16.5" customHeight="1" x14ac:dyDescent="0.3">
      <c r="A688" s="54">
        <f>작성용!AL685</f>
        <v>684</v>
      </c>
      <c r="B688" s="277" t="str">
        <f>작성용!AI685</f>
        <v>-</v>
      </c>
      <c r="C688" s="278" t="str">
        <f>작성용!AK685</f>
        <v>기초자산</v>
      </c>
      <c r="D688" s="279" t="str">
        <f>작성용!T685</f>
        <v>삼성생명(수익증권)펀드(기초자산)</v>
      </c>
      <c r="E688" s="280" t="str">
        <f>작성용!B685</f>
        <v>엠비케이파트너스오호의이사모투자</v>
      </c>
      <c r="F688" s="280" t="str">
        <f>작성용!C685</f>
        <v>재평가</v>
      </c>
      <c r="G688" s="280" t="str">
        <f>작성용!D685</f>
        <v>Heritage Glamour Holdings Ltd.</v>
      </c>
      <c r="H688" s="281" t="str">
        <f>작성용!E685</f>
        <v>KBP2022120202</v>
      </c>
      <c r="I688" s="280" t="str">
        <f>작성용!F685</f>
        <v>A01</v>
      </c>
      <c r="J688" s="280">
        <f>작성용!G685</f>
        <v>0</v>
      </c>
      <c r="K688" s="280" t="str">
        <f>작성용!H685</f>
        <v>-</v>
      </c>
      <c r="L688" s="280" t="str">
        <f>작성용!N685</f>
        <v>분기</v>
      </c>
      <c r="M688" s="279" t="str">
        <f>작성용!U685</f>
        <v>2024.09.30</v>
      </c>
      <c r="N688" s="284">
        <f>작성용!V685</f>
        <v>45572</v>
      </c>
      <c r="O688" s="279" t="str">
        <f>작성용!W685</f>
        <v>보고서제공X</v>
      </c>
      <c r="P688" s="279" t="str">
        <f>작성용!X685</f>
        <v>-</v>
      </c>
      <c r="Q688" s="280" t="str">
        <f>작성용!AD685</f>
        <v>김예림</v>
      </c>
      <c r="R688" s="282">
        <f>작성용!AE685</f>
        <v>0.4</v>
      </c>
      <c r="S688" s="280" t="str">
        <f>작성용!AF685</f>
        <v>김예림</v>
      </c>
      <c r="T688" s="283" t="str">
        <f>작성용!AG685</f>
        <v>-</v>
      </c>
      <c r="U688" s="283" t="str">
        <f>작성용!AH685</f>
        <v>-</v>
      </c>
      <c r="V688" s="278">
        <f>작성용!AA685</f>
        <v>202409</v>
      </c>
      <c r="W688" s="280" t="str">
        <f>작성용!AC685</f>
        <v>[6]기타기관펀드(기초자산)</v>
      </c>
      <c r="X688" s="280">
        <f>작성용!O685</f>
        <v>0</v>
      </c>
      <c r="Y688" s="280">
        <f>작성용!P685</f>
        <v>0</v>
      </c>
      <c r="Z688" s="280">
        <f>작성용!Q685</f>
        <v>0</v>
      </c>
      <c r="AA688" s="278" t="str">
        <f>작성용!AJ685</f>
        <v>-</v>
      </c>
      <c r="AB688" s="278">
        <f>작성용!AB685</f>
        <v>8</v>
      </c>
    </row>
    <row r="689" spans="1:28" s="12" customFormat="1" ht="16.5" customHeight="1" x14ac:dyDescent="0.3">
      <c r="A689" s="54">
        <f>작성용!AL686</f>
        <v>685</v>
      </c>
      <c r="B689" s="277" t="str">
        <f>작성용!AI686</f>
        <v>-</v>
      </c>
      <c r="C689" s="278" t="str">
        <f>작성용!AK686</f>
        <v>기초자산</v>
      </c>
      <c r="D689" s="279" t="str">
        <f>작성용!T686</f>
        <v>삼성생명(수익증권)펀드(기초자산)</v>
      </c>
      <c r="E689" s="280" t="str">
        <f>작성용!B686</f>
        <v>엠비케이파트너스오호의이사모투자</v>
      </c>
      <c r="F689" s="280" t="str">
        <f>작성용!C686</f>
        <v>재평가</v>
      </c>
      <c r="G689" s="280" t="str">
        <f>작성용!D686</f>
        <v>Aquaman Holdings Limited</v>
      </c>
      <c r="H689" s="281" t="str">
        <f>작성용!E686</f>
        <v>KBP2022120203</v>
      </c>
      <c r="I689" s="280" t="str">
        <f>작성용!F686</f>
        <v>A01</v>
      </c>
      <c r="J689" s="280">
        <f>작성용!G686</f>
        <v>0</v>
      </c>
      <c r="K689" s="280" t="str">
        <f>작성용!H686</f>
        <v>-</v>
      </c>
      <c r="L689" s="280" t="str">
        <f>작성용!N686</f>
        <v>분기</v>
      </c>
      <c r="M689" s="279" t="str">
        <f>작성용!U686</f>
        <v>2024.09.30</v>
      </c>
      <c r="N689" s="284">
        <f>작성용!V686</f>
        <v>45572</v>
      </c>
      <c r="O689" s="279" t="str">
        <f>작성용!W686</f>
        <v>보고서제공X</v>
      </c>
      <c r="P689" s="279" t="str">
        <f>작성용!X686</f>
        <v>-</v>
      </c>
      <c r="Q689" s="280" t="str">
        <f>작성용!AD686</f>
        <v>오영석</v>
      </c>
      <c r="R689" s="282">
        <f>작성용!AE686</f>
        <v>0.4</v>
      </c>
      <c r="S689" s="280" t="str">
        <f>작성용!AF686</f>
        <v>오영석</v>
      </c>
      <c r="T689" s="283" t="str">
        <f>작성용!AG686</f>
        <v>-</v>
      </c>
      <c r="U689" s="283" t="str">
        <f>작성용!AH686</f>
        <v>-</v>
      </c>
      <c r="V689" s="278">
        <f>작성용!AA686</f>
        <v>202409</v>
      </c>
      <c r="W689" s="280" t="str">
        <f>작성용!AC686</f>
        <v>[6]기타기관펀드(기초자산)</v>
      </c>
      <c r="X689" s="280">
        <f>작성용!O686</f>
        <v>0</v>
      </c>
      <c r="Y689" s="280">
        <f>작성용!P686</f>
        <v>0</v>
      </c>
      <c r="Z689" s="280">
        <f>작성용!Q686</f>
        <v>0</v>
      </c>
      <c r="AA689" s="278" t="str">
        <f>작성용!AJ686</f>
        <v>-</v>
      </c>
      <c r="AB689" s="278">
        <f>작성용!AB686</f>
        <v>8</v>
      </c>
    </row>
    <row r="690" spans="1:28" s="12" customFormat="1" ht="16.5" customHeight="1" x14ac:dyDescent="0.3">
      <c r="A690" s="54">
        <f>작성용!AL687</f>
        <v>686</v>
      </c>
      <c r="B690" s="277" t="str">
        <f>작성용!AI687</f>
        <v>-</v>
      </c>
      <c r="C690" s="278" t="str">
        <f>작성용!AK687</f>
        <v>기초자산</v>
      </c>
      <c r="D690" s="279" t="str">
        <f>작성용!T687</f>
        <v>삼성생명(수익증권)펀드(기초자산)</v>
      </c>
      <c r="E690" s="280" t="str">
        <f>작성용!B687</f>
        <v>엠비케이파트너스오호의이사모투자</v>
      </c>
      <c r="F690" s="280" t="str">
        <f>작성용!C687</f>
        <v>재평가</v>
      </c>
      <c r="G690" s="280" t="str">
        <f>작성용!D687</f>
        <v>오스템임플란트</v>
      </c>
      <c r="H690" s="281">
        <f>작성용!E687</f>
        <v>1101111361669</v>
      </c>
      <c r="I690" s="280" t="str">
        <f>작성용!F687</f>
        <v>A01</v>
      </c>
      <c r="J690" s="280">
        <f>작성용!G687</f>
        <v>0</v>
      </c>
      <c r="K690" s="280" t="str">
        <f>작성용!H687</f>
        <v>-</v>
      </c>
      <c r="L690" s="280" t="str">
        <f>작성용!N687</f>
        <v>분기</v>
      </c>
      <c r="M690" s="279" t="str">
        <f>작성용!U687</f>
        <v>2024.09.30</v>
      </c>
      <c r="N690" s="284">
        <f>작성용!V687</f>
        <v>45572</v>
      </c>
      <c r="O690" s="279" t="str">
        <f>작성용!W687</f>
        <v>보고서제공X</v>
      </c>
      <c r="P690" s="279" t="str">
        <f>작성용!X687</f>
        <v>-</v>
      </c>
      <c r="Q690" s="280" t="str">
        <f>작성용!AD687</f>
        <v>서경덕</v>
      </c>
      <c r="R690" s="282">
        <f>작성용!AE687</f>
        <v>0</v>
      </c>
      <c r="S690" s="280" t="str">
        <f>작성용!AF687</f>
        <v>서경덕</v>
      </c>
      <c r="T690" s="283" t="str">
        <f>작성용!AG687</f>
        <v>-</v>
      </c>
      <c r="U690" s="283" t="str">
        <f>작성용!AH687</f>
        <v>-</v>
      </c>
      <c r="V690" s="278">
        <f>작성용!AA687</f>
        <v>202409</v>
      </c>
      <c r="W690" s="280" t="str">
        <f>작성용!AC687</f>
        <v>[6]기타기관펀드(기초자산)</v>
      </c>
      <c r="X690" s="280">
        <f>작성용!O687</f>
        <v>0</v>
      </c>
      <c r="Y690" s="280">
        <f>작성용!P687</f>
        <v>0</v>
      </c>
      <c r="Z690" s="280">
        <f>작성용!Q687</f>
        <v>0</v>
      </c>
      <c r="AA690" s="278" t="str">
        <f>작성용!AJ687</f>
        <v>-</v>
      </c>
      <c r="AB690" s="278">
        <f>작성용!AB687</f>
        <v>8</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t="str">
        <f>작성용!U688</f>
        <v>2024.09.30</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t="str">
        <f>작성용!U689</f>
        <v>2024.09.30</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t="str">
        <f>작성용!U690</f>
        <v>2024.09.30</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t="str">
        <f>작성용!U691</f>
        <v>2024.09.30</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t="str">
        <f>작성용!U692</f>
        <v>2024.09.30</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t="str">
        <f>작성용!U693</f>
        <v>2024.09.30</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t="str">
        <f>작성용!U694</f>
        <v>2024.09.30</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t="str">
        <f>작성용!U695</f>
        <v>2024.09.30</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t="str">
        <f>작성용!U696</f>
        <v>2024.09.30</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t="str">
        <f>작성용!U697</f>
        <v>2024.09.30</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t="str">
        <f>작성용!U698</f>
        <v>2024.09.30</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t="str">
        <f>작성용!U699</f>
        <v>2024.09.30</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t="str">
        <f>작성용!U700</f>
        <v>2024.09.30</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t="str">
        <f>작성용!U701</f>
        <v>2024.09.30</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t="str">
        <f>작성용!U702</f>
        <v>2024.09.30</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t="str">
        <f>작성용!U703</f>
        <v>2024.09.30</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t="str">
        <f>작성용!U704</f>
        <v>2024.09.30</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t="str">
        <f>작성용!U705</f>
        <v>2024.09.30</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t="str">
        <f>작성용!U706</f>
        <v>2024.09.30</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t="str">
        <f>작성용!U707</f>
        <v>2024.09.30</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t="str">
        <f>작성용!U708</f>
        <v>2024.09.30</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t="str">
        <f>작성용!U709</f>
        <v>2024.09.30</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t="str">
        <f>작성용!U710</f>
        <v>2024.09.30</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t="str">
        <f>작성용!U711</f>
        <v>2024.09.30</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t="str">
        <f>작성용!U712</f>
        <v>2024.09.30</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t="str">
        <f>작성용!U713</f>
        <v>2024.09.30</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t="str">
        <f>작성용!U714</f>
        <v>2024.09.30</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t="str">
        <f>작성용!U715</f>
        <v>2024.09.30</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t="str">
        <f>작성용!U716</f>
        <v>2024.09.30</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t="str">
        <f>작성용!U717</f>
        <v>2024.09.30</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t="str">
        <f>작성용!U718</f>
        <v>2024.09.30</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t="str">
        <f>작성용!U719</f>
        <v>2024.09.30</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t="str">
        <f>작성용!U720</f>
        <v>2024.09.30</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hidden="1" customHeight="1" x14ac:dyDescent="0.3">
      <c r="A724" s="54">
        <f>작성용!AL721</f>
        <v>720</v>
      </c>
      <c r="B724" s="55" t="str">
        <f>작성용!AI721</f>
        <v>-</v>
      </c>
      <c r="C724" s="56" t="str">
        <f>작성용!AK721</f>
        <v>기초자산</v>
      </c>
      <c r="D724" s="57" t="str">
        <f>작성용!T721</f>
        <v>한화생명보험,현대해상펀드(기초자산)</v>
      </c>
      <c r="E724" s="58" t="str">
        <f>작성용!B721</f>
        <v>2018IMM벤처펀드</v>
      </c>
      <c r="F724" s="58" t="str">
        <f>작성용!C721</f>
        <v>재평가</v>
      </c>
      <c r="G724" s="58" t="str">
        <f>작성용!D721</f>
        <v>넥스트바이오메디컬</v>
      </c>
      <c r="H724" s="59">
        <f>작성용!E721</f>
        <v>1201110720228</v>
      </c>
      <c r="I724" s="58" t="str">
        <f>작성용!F721</f>
        <v>A01</v>
      </c>
      <c r="J724" s="58">
        <f>작성용!G721</f>
        <v>0</v>
      </c>
      <c r="K724" s="58" t="str">
        <f>작성용!H721</f>
        <v>-</v>
      </c>
      <c r="L724" s="58" t="str">
        <f>작성용!N721</f>
        <v>분기</v>
      </c>
      <c r="M724" s="57" t="str">
        <f>작성용!U721</f>
        <v>2024.09.30</v>
      </c>
      <c r="N724" s="57">
        <f>작성용!V721</f>
        <v>45548</v>
      </c>
      <c r="O724" s="57" t="str">
        <f>작성용!W721</f>
        <v>보고서제공X</v>
      </c>
      <c r="P724" s="57" t="str">
        <f>작성용!X721</f>
        <v>-</v>
      </c>
      <c r="Q724" s="58" t="str">
        <f>작성용!AD721</f>
        <v>이상민</v>
      </c>
      <c r="R724" s="60">
        <f>작성용!AE721</f>
        <v>0.4</v>
      </c>
      <c r="S724" s="58" t="str">
        <f>작성용!AF721</f>
        <v>이상민</v>
      </c>
      <c r="T724" s="61" t="str">
        <f>작성용!AG721</f>
        <v>-</v>
      </c>
      <c r="U724" s="61" t="str">
        <f>작성용!AH721</f>
        <v>-</v>
      </c>
      <c r="V724" s="56">
        <f>작성용!AA721</f>
        <v>202409</v>
      </c>
      <c r="W724" s="58" t="str">
        <f>작성용!AC721</f>
        <v>[6]기타기관펀드(기초자산)</v>
      </c>
      <c r="X724" s="58">
        <f>작성용!O721</f>
        <v>0</v>
      </c>
      <c r="Y724" s="58">
        <f>작성용!P721</f>
        <v>0</v>
      </c>
      <c r="Z724" s="58">
        <f>작성용!Q721</f>
        <v>0</v>
      </c>
      <c r="AA724" s="56" t="str">
        <f>작성용!AJ721</f>
        <v>-</v>
      </c>
      <c r="AB724" s="56">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t="str">
        <f>작성용!U722</f>
        <v>2024.09.30</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t="str">
        <f>작성용!U723</f>
        <v>2024.09.30</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t="str">
        <f>작성용!U724</f>
        <v>2024.09.30</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t="str">
        <f>작성용!U725</f>
        <v>2024.09.30</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t="str">
        <f>작성용!U726</f>
        <v>2024.09.30</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t="str">
        <f>작성용!U727</f>
        <v>2024.09.30</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t="str">
        <f>작성용!U728</f>
        <v>2024.09.30</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t="str">
        <f>작성용!U729</f>
        <v>2024.09.30</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t="str">
        <f>작성용!U730</f>
        <v>2024.09.30</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t="str">
        <f>작성용!U731</f>
        <v>2024.09.30</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t="str">
        <f>작성용!U732</f>
        <v>2024.09.30</v>
      </c>
      <c r="N735" s="57">
        <f>작성용!V732</f>
        <v>45548</v>
      </c>
      <c r="O735" s="57" t="str">
        <f>작성용!W732</f>
        <v>보고서제공X</v>
      </c>
      <c r="P735" s="57" t="str">
        <f>작성용!X732</f>
        <v>-</v>
      </c>
      <c r="Q735" s="58" t="str">
        <f>작성용!AD732</f>
        <v>김수현</v>
      </c>
      <c r="R735" s="60">
        <f>작성용!AE732</f>
        <v>0.4</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t="str">
        <f>작성용!U733</f>
        <v>2024.09.30</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t="str">
        <f>작성용!U734</f>
        <v>2024.09.30</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t="str">
        <f>작성용!U735</f>
        <v>2024.09.30</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t="str">
        <f>작성용!U736</f>
        <v>2024.09.30</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t="str">
        <f>작성용!U737</f>
        <v>2024.09.30</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t="str">
        <f>작성용!U738</f>
        <v>2024.09.30</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t="str">
        <f>작성용!U739</f>
        <v>2024.09.30</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t="str">
        <f>작성용!U740</f>
        <v>2024.09.30</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t="str">
        <f>작성용!U741</f>
        <v>2024.09.30</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t="str">
        <f>작성용!U742</f>
        <v>2024.09.30</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t="str">
        <f>작성용!U743</f>
        <v>2024.09.30</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t="str">
        <f>작성용!U744</f>
        <v>2024.09.30</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t="str">
        <f>작성용!U745</f>
        <v>2024.09.30</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t="str">
        <f>작성용!U746</f>
        <v>2024.09.30</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t="str">
        <f>작성용!U747</f>
        <v>2024.09.30</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t="str">
        <f>작성용!U748</f>
        <v>2024.09.30</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t="str">
        <f>작성용!U749</f>
        <v>2024.09.30</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t="str">
        <f>작성용!U750</f>
        <v>2024.09.30</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t="str">
        <f>작성용!U751</f>
        <v>2024.09.30</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t="str">
        <f>작성용!U752</f>
        <v>2024.09.30</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t="str">
        <f>작성용!U753</f>
        <v>2024.09.30</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t="str">
        <f>작성용!U754</f>
        <v>2024.09.30</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t="str">
        <f>작성용!U755</f>
        <v>2024.09.30</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t="str">
        <f>작성용!U756</f>
        <v>2024.09.30</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t="str">
        <f>작성용!U757</f>
        <v>2024.09.30</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t="str">
        <f>작성용!U758</f>
        <v>2024.09.30</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t="str">
        <f>작성용!U759</f>
        <v>2024.09.30</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t="str">
        <f>작성용!U760</f>
        <v>2024.09.30</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t="str">
        <f>작성용!U761</f>
        <v>2024.09.30</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t="str">
        <f>작성용!U762</f>
        <v>2024.09.30</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t="str">
        <f>작성용!U763</f>
        <v>2024.09.30</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t="str">
        <f>작성용!U764</f>
        <v>2024.09.30</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t="str">
        <f>작성용!U765</f>
        <v>2024.09.30</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t="str">
        <f>작성용!U766</f>
        <v>2024.09.30</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t="str">
        <f>작성용!U767</f>
        <v>2024.09.30</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t="str">
        <f>작성용!U768</f>
        <v>2024.09.30</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t="str">
        <f>작성용!U769</f>
        <v>2024.09.30</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t="str">
        <f>작성용!U770</f>
        <v>2024.09.30</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t="str">
        <f>작성용!U771</f>
        <v>2024.09.30</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t="str">
        <f>작성용!U772</f>
        <v>2024.09.30</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t="str">
        <f>작성용!U773</f>
        <v>2024.09.30</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t="str">
        <f>작성용!U774</f>
        <v>2024.09.30</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t="str">
        <f>작성용!U775</f>
        <v>2024.09.30</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t="str">
        <f>작성용!U776</f>
        <v>2024.09.30</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t="str">
        <f>작성용!U777</f>
        <v>2024.09.30</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t="str">
        <f>작성용!U778</f>
        <v>2024.09.30</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t="str">
        <f>작성용!U779</f>
        <v>2024.09.30</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t="str">
        <f>작성용!U780</f>
        <v>2024.09.30</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t="str">
        <f>작성용!U781</f>
        <v>2024.09.30</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t="str">
        <f>작성용!U782</f>
        <v>2024.09.30</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t="str">
        <f>작성용!U783</f>
        <v>2024.09.30</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t="str">
        <f>작성용!U784</f>
        <v>2024.09.30</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t="str">
        <f>작성용!U785</f>
        <v>2024.09.30</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t="str">
        <f>작성용!U786</f>
        <v>2024.09.30</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t="str">
        <f>작성용!U787</f>
        <v>2024.09.30</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t="str">
        <f>작성용!U788</f>
        <v>2024.09.30</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t="str">
        <f>작성용!U789</f>
        <v>2024.09.30</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t="str">
        <f>작성용!U790</f>
        <v>2024.09.30</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t="str">
        <f>작성용!U791</f>
        <v>2024.09.30</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t="str">
        <f>작성용!U792</f>
        <v>2024.09.30</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t="str">
        <f>작성용!U793</f>
        <v>2024.09.30</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t="str">
        <f>작성용!U794</f>
        <v>2024.09.30</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t="str">
        <f>작성용!U795</f>
        <v>2024.09.30</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t="str">
        <f>작성용!U796</f>
        <v>2024.09.30</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t="str">
        <f>작성용!U797</f>
        <v>2024.09.30</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t="str">
        <f>작성용!U798</f>
        <v>2024.09.30</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t="str">
        <f>작성용!U799</f>
        <v>2024.09.30</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t="str">
        <f>작성용!U800</f>
        <v>2024.09.30</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t="str">
        <f>작성용!U801</f>
        <v>2024.09.30</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t="str">
        <f>작성용!U802</f>
        <v>2024.09.30</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t="str">
        <f>작성용!U803</f>
        <v>2024.09.30</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t="str">
        <f>작성용!U804</f>
        <v>2024.09.30</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t="str">
        <f>작성용!U805</f>
        <v>2024.09.30</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t="str">
        <f>작성용!U806</f>
        <v>2024.09.30</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t="str">
        <f>작성용!U807</f>
        <v>2024.09.30</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t="str">
        <f>작성용!U808</f>
        <v>2024.09.30</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t="str">
        <f>작성용!U809</f>
        <v>2024.09.30</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t="str">
        <f>작성용!U810</f>
        <v>2024.09.30</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t="str">
        <f>작성용!U811</f>
        <v>2024.09.30</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t="str">
        <f>작성용!U812</f>
        <v>2024.09.30</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t="str">
        <f>작성용!U813</f>
        <v>2024.09.30</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t="str">
        <f>작성용!U814</f>
        <v>2024.09.30</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t="str">
        <f>작성용!U815</f>
        <v>2024.09.30</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t="str">
        <f>작성용!U816</f>
        <v>2024.09.30</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t="str">
        <f>작성용!U817</f>
        <v>2024.09.30</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t="str">
        <f>작성용!U818</f>
        <v>2024.09.30</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t="str">
        <f>작성용!U819</f>
        <v>2024.09.30</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t="str">
        <f>작성용!U820</f>
        <v>2024.09.30</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t="str">
        <f>작성용!U821</f>
        <v>2024.09.30</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한화생명보험펀드(기초자산)</v>
      </c>
      <c r="E825" s="58" t="str">
        <f>작성용!B822</f>
        <v>스톤브릿지한국형유니콘투자조합</v>
      </c>
      <c r="F825" s="58" t="str">
        <f>작성용!C822</f>
        <v>재평가</v>
      </c>
      <c r="G825" s="58" t="str">
        <f>작성용!D822</f>
        <v>아데나소프트웨어</v>
      </c>
      <c r="H825" s="59">
        <f>작성용!E822</f>
        <v>1101116148228</v>
      </c>
      <c r="I825" s="58" t="str">
        <f>작성용!F822</f>
        <v>A01</v>
      </c>
      <c r="J825" s="58">
        <f>작성용!G822</f>
        <v>8</v>
      </c>
      <c r="K825" s="58" t="str">
        <f>작성용!H822</f>
        <v>-</v>
      </c>
      <c r="L825" s="58" t="str">
        <f>작성용!N822</f>
        <v>분기</v>
      </c>
      <c r="M825" s="57" t="str">
        <f>작성용!U822</f>
        <v>2024.09.30</v>
      </c>
      <c r="N825" s="57">
        <f>작성용!V822</f>
        <v>45548</v>
      </c>
      <c r="O825" s="57" t="str">
        <f>작성용!W822</f>
        <v>보고서제공X</v>
      </c>
      <c r="P825" s="57" t="str">
        <f>작성용!X822</f>
        <v>-</v>
      </c>
      <c r="Q825" s="58" t="str">
        <f>작성용!AD822</f>
        <v>김에스더</v>
      </c>
      <c r="R825" s="60">
        <f>작성용!AE822</f>
        <v>0.4</v>
      </c>
      <c r="S825" s="58" t="str">
        <f>작성용!AF822</f>
        <v>김범준</v>
      </c>
      <c r="T825" s="61" t="str">
        <f>작성용!AG822</f>
        <v>-</v>
      </c>
      <c r="U825" s="61" t="str">
        <f>작성용!AH822</f>
        <v>-</v>
      </c>
      <c r="V825" s="56">
        <f>작성용!AA822</f>
        <v>202409</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t="str">
        <f>작성용!U823</f>
        <v>2024.09.30</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t="str">
        <f>작성용!U824</f>
        <v>2024.09.30</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t="str">
        <f>작성용!U825</f>
        <v>2024.09.30</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t="str">
        <f>작성용!U826</f>
        <v>2024.09.30</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t="str">
        <f>작성용!U827</f>
        <v>2024.09.30</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t="str">
        <f>작성용!U828</f>
        <v>2024.09.30</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t="str">
        <f>작성용!U829</f>
        <v>2024.09.30</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t="str">
        <f>작성용!U830</f>
        <v>2024.09.30</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t="str">
        <f>작성용!U831</f>
        <v>2024.09.30</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t="str">
        <f>작성용!U832</f>
        <v>2024.09.30</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t="str">
        <f>작성용!U833</f>
        <v>2024.09.30</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t="str">
        <f>작성용!U834</f>
        <v>2024.09.30</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t="str">
        <f>작성용!U835</f>
        <v>2024.09.30</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t="str">
        <f>작성용!U836</f>
        <v>2024.09.30</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t="str">
        <f>작성용!U837</f>
        <v>2024.09.30</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t="str">
        <f>작성용!U838</f>
        <v>2024.09.30</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t="str">
        <f>작성용!U839</f>
        <v>2024.09.30</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t="str">
        <f>작성용!U840</f>
        <v>2024.09.30</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t="str">
        <f>작성용!U841</f>
        <v>2024.09.30</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t="str">
        <f>작성용!U842</f>
        <v>2024.09.30</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t="str">
        <f>작성용!U843</f>
        <v>2024.09.30</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t="str">
        <f>작성용!U844</f>
        <v>2024.09.30</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t="str">
        <f>작성용!U845</f>
        <v>2024.09.30</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t="str">
        <f>작성용!U846</f>
        <v>2024.09.30</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t="str">
        <f>작성용!U847</f>
        <v>2024.09.30</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t="str">
        <f>작성용!U848</f>
        <v>2024.09.30</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t="str">
        <f>작성용!U849</f>
        <v>2024.09.30</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t="str">
        <f>작성용!U850</f>
        <v>2024.09.30</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t="str">
        <f>작성용!U851</f>
        <v>2024.09.30</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t="str">
        <f>작성용!U852</f>
        <v>2024.09.30</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t="str">
        <f>작성용!U853</f>
        <v>2024.09.30</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t="str">
        <f>작성용!U854</f>
        <v>2024.09.30</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t="str">
        <f>작성용!U855</f>
        <v>2024.09.30</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t="str">
        <f>작성용!U856</f>
        <v>2024.09.30</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t="str">
        <f>작성용!U857</f>
        <v>2024.09.30</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t="str">
        <f>작성용!U858</f>
        <v>2024.09.30</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t="str">
        <f>작성용!U859</f>
        <v>2024.09.30</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t="str">
        <f>작성용!U860</f>
        <v>2024.09.30</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t="str">
        <f>작성용!U861</f>
        <v>2024.09.30</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t="str">
        <f>작성용!U862</f>
        <v>2024.09.30</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t="str">
        <f>작성용!U863</f>
        <v>2024.09.30</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t="str">
        <f>작성용!U864</f>
        <v>2024.09.30</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t="str">
        <f>작성용!U865</f>
        <v>2024.09.30</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t="str">
        <f>작성용!U866</f>
        <v>2024.09.30</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t="str">
        <f>작성용!U867</f>
        <v>2024.09.30</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t="str">
        <f>작성용!U868</f>
        <v>2024.09.30</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t="str">
        <f>작성용!U869</f>
        <v>2024.09.30</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t="str">
        <f>작성용!U870</f>
        <v>2024.09.30</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t="str">
        <f>작성용!U871</f>
        <v>2024.09.30</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t="str">
        <f>작성용!U872</f>
        <v>2024.09.30</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t="str">
        <f>작성용!U873</f>
        <v>2024.09.30</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t="str">
        <f>작성용!U874</f>
        <v>2024.09.30</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t="str">
        <f>작성용!U875</f>
        <v>2024.09.30</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t="str">
        <f>작성용!U876</f>
        <v>2024.09.30</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t="str">
        <f>작성용!U877</f>
        <v>2024.09.30</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t="str">
        <f>작성용!U878</f>
        <v>2024.09.30</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t="str">
        <f>작성용!U879</f>
        <v>2024.09.30</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t="str">
        <f>작성용!U880</f>
        <v>2024.09.30</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t="str">
        <f>작성용!U881</f>
        <v>2024.09.30</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t="str">
        <f>작성용!U882</f>
        <v>2024.09.30</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t="str">
        <f>작성용!U883</f>
        <v>2024.09.30</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t="str">
        <f>작성용!U884</f>
        <v>2024.09.30</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t="str">
        <f>작성용!U885</f>
        <v>2024.09.30</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t="str">
        <f>작성용!U886</f>
        <v>2024.09.30</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t="str">
        <f>작성용!U887</f>
        <v>2024.09.30</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t="str">
        <f>작성용!U888</f>
        <v>2024.09.30</v>
      </c>
      <c r="N891" s="57">
        <f>작성용!V888</f>
        <v>45548</v>
      </c>
      <c r="O891" s="57" t="str">
        <f>작성용!W888</f>
        <v>보고서제공X</v>
      </c>
      <c r="P891" s="57" t="str">
        <f>작성용!X888</f>
        <v>-</v>
      </c>
      <c r="Q891" s="58" t="str">
        <f>작성용!AD888</f>
        <v>원정우</v>
      </c>
      <c r="R891" s="60">
        <f>작성용!AE888</f>
        <v>0</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t="str">
        <f>작성용!U889</f>
        <v>2024.09.30</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t="str">
        <f>작성용!U890</f>
        <v>2024.09.30</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t="str">
        <f>작성용!U891</f>
        <v>2024.09.30</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t="str">
        <f>작성용!U892</f>
        <v>2024.09.30</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t="str">
        <f>작성용!U893</f>
        <v>2024.09.30</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t="str">
        <f>작성용!U894</f>
        <v>2024.09.30</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t="str">
        <f>작성용!U895</f>
        <v>2024.09.30</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t="str">
        <f>작성용!U896</f>
        <v>2024.09.30</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t="str">
        <f>작성용!U897</f>
        <v>2024.09.30</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t="str">
        <f>작성용!U898</f>
        <v>2024.09.30</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t="str">
        <f>작성용!U899</f>
        <v>2024.09.30</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t="str">
        <f>작성용!U900</f>
        <v>2024.09.30</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t="str">
        <f>작성용!U901</f>
        <v>2024.09.30</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t="str">
        <f>작성용!U902</f>
        <v>2024.09.30</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t="str">
        <f>작성용!U903</f>
        <v>2024.09.30</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t="str">
        <f>작성용!U904</f>
        <v>2024.09.30</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t="str">
        <f>작성용!U905</f>
        <v>2024.09.30</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t="str">
        <f>작성용!U906</f>
        <v>2024.09.30</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t="str">
        <f>작성용!U907</f>
        <v>2024.09.30</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t="str">
        <f>작성용!U908</f>
        <v>2024.09.30</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t="str">
        <f>작성용!U909</f>
        <v>2024.09.30</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t="str">
        <f>작성용!U910</f>
        <v>2024.09.30</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t="str">
        <f>작성용!U911</f>
        <v>2024.09.30</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t="str">
        <f>작성용!U912</f>
        <v>2024.09.30</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t="str">
        <f>작성용!U913</f>
        <v>2024.09.30</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t="str">
        <f>작성용!U914</f>
        <v>2024.09.30</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t="str">
        <f>작성용!U915</f>
        <v>2024.09.30</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t="str">
        <f>작성용!U916</f>
        <v>2024.09.30</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t="str">
        <f>작성용!U917</f>
        <v>2024.09.30</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t="str">
        <f>작성용!U918</f>
        <v>2024.09.30</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t="str">
        <f>작성용!U919</f>
        <v>2024.09.30</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t="str">
        <f>작성용!U920</f>
        <v>2024.09.30</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t="str">
        <f>작성용!U921</f>
        <v>2024.09.30</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t="str">
        <f>작성용!U922</f>
        <v>2024.09.30</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t="str">
        <f>작성용!U923</f>
        <v>2024.09.30</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t="str">
        <f>작성용!U924</f>
        <v>2024.09.30</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t="str">
        <f>작성용!U925</f>
        <v>2024.09.30</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t="str">
        <f>작성용!U926</f>
        <v>2024.09.30</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t="str">
        <f>작성용!U927</f>
        <v>2024.09.30</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t="str">
        <f>작성용!U928</f>
        <v>2024.09.30</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t="str">
        <f>작성용!U929</f>
        <v>2024.09.30</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t="str">
        <f>작성용!U930</f>
        <v>2024.09.30</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t="str">
        <f>작성용!U931</f>
        <v>2024.09.30</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t="str">
        <f>작성용!U932</f>
        <v>2024.09.30</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t="str">
        <f>작성용!U933</f>
        <v>2024.09.30</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t="str">
        <f>작성용!U934</f>
        <v>2024.09.30</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t="str">
        <f>작성용!U935</f>
        <v>2024.09.30</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t="str">
        <f>작성용!U936</f>
        <v>2024.09.30</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t="str">
        <f>작성용!U937</f>
        <v>2024.09.30</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t="str">
        <f>작성용!U938</f>
        <v>2024.09.30</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t="str">
        <f>작성용!U939</f>
        <v>2024.09.30</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t="str">
        <f>작성용!U940</f>
        <v>2024.09.30</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t="str">
        <f>작성용!U941</f>
        <v>2024.09.30</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t="str">
        <f>작성용!U942</f>
        <v>2024.09.30</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t="str">
        <f>작성용!U943</f>
        <v>2024.09.30</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t="str">
        <f>작성용!U944</f>
        <v>2024.09.30</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t="str">
        <f>작성용!U945</f>
        <v>2024.09.30</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t="str">
        <f>작성용!U946</f>
        <v>2024.09.30</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t="str">
        <f>작성용!U947</f>
        <v>2024.09.30</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t="str">
        <f>작성용!U948</f>
        <v>2024.09.30</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t="str">
        <f>작성용!U949</f>
        <v>2024.09.30</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t="str">
        <f>작성용!U950</f>
        <v>2024.09.30</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t="str">
        <f>작성용!U955</f>
        <v>2024.09.30</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t="str">
        <f>작성용!U956</f>
        <v>2024.09.30</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t="str">
        <f>작성용!U957</f>
        <v>2024.09.30</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t="str">
        <f>작성용!U958</f>
        <v>2024.09.30</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t="str">
        <f>작성용!U959</f>
        <v>2024.09.30</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t="str">
        <f>작성용!U960</f>
        <v>2024.09.30</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t="str">
        <f>작성용!U961</f>
        <v>2024.09.30</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t="str">
        <f>작성용!U962</f>
        <v>2024.09.30</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t="str">
        <f>작성용!U963</f>
        <v>2024.09.30</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t="str">
        <f>작성용!U964</f>
        <v>2024.09.30</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t="str">
        <f>작성용!U965</f>
        <v>2024.09.30</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t="str">
        <f>작성용!U966</f>
        <v>2024.09.30</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t="str">
        <f>작성용!U967</f>
        <v>2024.09.30</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t="str">
        <f>작성용!U968</f>
        <v>2024.09.30</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t="str">
        <f>작성용!U969</f>
        <v>2024.09.30</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t="str">
        <f>작성용!U970</f>
        <v>2024.09.30</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t="str">
        <f>작성용!U971</f>
        <v>2024.09.30</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t="str">
        <f>작성용!U972</f>
        <v>2024.09.30</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t="str">
        <f>작성용!U973</f>
        <v>2024.09.30</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t="str">
        <f>작성용!U974</f>
        <v>2024.09.30</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t="str">
        <f>작성용!U975</f>
        <v>2024.09.30</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t="str">
        <f>작성용!U976</f>
        <v>2024.09.30</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t="str">
        <f>작성용!U977</f>
        <v>2024.09.30</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t="str">
        <f>작성용!U978</f>
        <v>2024.09.30</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t="str">
        <f>작성용!U979</f>
        <v>2024.09.30</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t="str">
        <f>작성용!U980</f>
        <v>2024.09.30</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t="str">
        <f>작성용!U981</f>
        <v>2024.09.30</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t="str">
        <f>작성용!U982</f>
        <v>2024.09.30</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t="str">
        <f>작성용!U983</f>
        <v>2024.09.30</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t="str">
        <f>작성용!U984</f>
        <v>2024.09.30</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t="str">
        <f>작성용!U985</f>
        <v>2024.09.30</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t="str">
        <f>작성용!U986</f>
        <v>2024.09.30</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t="str">
        <f>작성용!U987</f>
        <v>2024.09.30</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t="str">
        <f>작성용!U988</f>
        <v>2024.09.30</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t="str">
        <f>작성용!U989</f>
        <v>2024.09.30</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t="str">
        <f>작성용!U990</f>
        <v>2024.09.30</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t="str">
        <f>작성용!U991</f>
        <v>2024.09.30</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t="str">
        <f>작성용!U992</f>
        <v>2024.09.30</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t="str">
        <f>작성용!U993</f>
        <v>2024.09.30</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t="str">
        <f>작성용!U994</f>
        <v>2024.09.30</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t="str">
        <f>작성용!U995</f>
        <v>2024.09.30</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t="str">
        <f>작성용!U996</f>
        <v>2024.09.30</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t="str">
        <f>작성용!U997</f>
        <v>2024.09.30</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t="str">
        <f>작성용!U998</f>
        <v>2024.09.30</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t="str">
        <f>작성용!U999</f>
        <v>2024.09.30</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t="str">
        <f>작성용!U1000</f>
        <v>2024.09.30</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t="str">
        <f>작성용!U1001</f>
        <v>2024.09.30</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t="str">
        <f>작성용!U1002</f>
        <v>2024.09.30</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t="str">
        <f>작성용!U1003</f>
        <v>2024.09.30</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t="str">
        <f>작성용!U1004</f>
        <v>2024.09.30</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t="str">
        <f>작성용!U1005</f>
        <v>2024.09.30</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t="str">
        <f>작성용!U1006</f>
        <v>2024.09.30</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t="str">
        <f>작성용!U1007</f>
        <v>2024.09.30</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t="str">
        <f>작성용!U1008</f>
        <v>2024.09.30</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t="str">
        <f>작성용!U1009</f>
        <v>2024.09.30</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t="str">
        <f>작성용!U1010</f>
        <v>2024.09.30</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t="str">
        <f>작성용!U1011</f>
        <v>2024.09.30</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t="str">
        <f>작성용!U1012</f>
        <v>2024.09.30</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t="str">
        <f>작성용!U1013</f>
        <v>2024.09.30</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t="str">
        <f>작성용!U1014</f>
        <v>2024.09.30</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t="str">
        <f>작성용!U1015</f>
        <v>2024.09.30</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t="str">
        <f>작성용!U1016</f>
        <v>2024.09.30</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t="str">
        <f>작성용!U1017</f>
        <v>2024.09.30</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t="str">
        <f>작성용!U1018</f>
        <v>2024.09.30</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t="str">
        <f>작성용!U1019</f>
        <v>2024.09.30</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t="str">
        <f>작성용!U1020</f>
        <v>2024.09.30</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t="str">
        <f>작성용!U1021</f>
        <v>2024.09.30</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t="str">
        <f>작성용!U1022</f>
        <v>2024.09.30</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t="str">
        <f>작성용!U1023</f>
        <v>2024.09.30</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t="str">
        <f>작성용!U1024</f>
        <v>2024.09.30</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t="str">
        <f>작성용!U1025</f>
        <v>2024.09.30</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t="str">
        <f>작성용!U1026</f>
        <v>2024.09.30</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t="str">
        <f>작성용!U1027</f>
        <v>2024.09.30</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t="str">
        <f>작성용!U1028</f>
        <v>2024.09.30</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t="str">
        <f>작성용!U1029</f>
        <v>2024.09.30</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t="str">
        <f>작성용!U1030</f>
        <v>2024.09.30</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t="str">
        <f>작성용!U1031</f>
        <v>2024.09.30</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t="str">
        <f>작성용!U1032</f>
        <v>2024.09.30</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t="str">
        <f>작성용!U1033</f>
        <v>2024.09.30</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t="str">
        <f>작성용!U1034</f>
        <v>2024.09.30</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t="str">
        <f>작성용!U1035</f>
        <v>2024.09.30</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t="str">
        <f>작성용!U1036</f>
        <v>2024.09.30</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t="str">
        <f>작성용!U1037</f>
        <v>2024.09.30</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t="str">
        <f>작성용!U1038</f>
        <v>2024.09.30</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t="str">
        <f>작성용!U1039</f>
        <v>2024.09.30</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t="str">
        <f>작성용!U1040</f>
        <v>2024.09.30</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t="str">
        <f>작성용!U1041</f>
        <v>2024.09.30</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t="str">
        <f>작성용!U1042</f>
        <v>2024.09.30</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t="str">
        <f>작성용!U1043</f>
        <v>2024.09.30</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t="str">
        <f>작성용!U1044</f>
        <v>2024.09.30</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t="str">
        <f>작성용!U1045</f>
        <v>2024.09.30</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t="str">
        <f>작성용!U1046</f>
        <v>2024.09.30</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t="str">
        <f>작성용!U1047</f>
        <v>2024.09.30</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t="str">
        <f>작성용!U1048</f>
        <v>2024.09.30</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t="str">
        <f>작성용!U1049</f>
        <v>2024.09.30</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t="str">
        <f>작성용!U1050</f>
        <v>2024.09.30</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t="str">
        <f>작성용!U1051</f>
        <v>2024.09.30</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t="str">
        <f>작성용!U1052</f>
        <v>2024.09.30</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t="str">
        <f>작성용!U1053</f>
        <v>2024.09.30</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t="str">
        <f>작성용!U1054</f>
        <v>2024.09.30</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t="str">
        <f>작성용!U1055</f>
        <v>2024.09.30</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t="str">
        <f>작성용!U1056</f>
        <v>2024.09.30</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t="str">
        <f>작성용!U1057</f>
        <v>2024.09.30</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t="str">
        <f>작성용!U1058</f>
        <v>2024.09.30</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t="str">
        <f>작성용!U1059</f>
        <v>2024.09.30</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t="str">
        <f>작성용!U1060</f>
        <v>2024.09.30</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t="str">
        <f>작성용!U1061</f>
        <v>2024.09.30</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t="str">
        <f>작성용!U1062</f>
        <v>2024.09.30</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t="str">
        <f>작성용!U1063</f>
        <v>2024.09.30</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t="str">
        <f>작성용!U1064</f>
        <v>2024.09.30</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t="str">
        <f>작성용!U1065</f>
        <v>2024.09.30</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t="str">
        <f>작성용!U1066</f>
        <v>2024.09.30</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t="str">
        <f>작성용!U1067</f>
        <v>2024.09.30</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t="str">
        <f>작성용!U1068</f>
        <v>2024.09.30</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t="str">
        <f>작성용!U1069</f>
        <v>2024.09.30</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t="str">
        <f>작성용!U1070</f>
        <v>2024.09.30</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t="str">
        <f>작성용!U1071</f>
        <v>2024.09.30</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t="str">
        <f>작성용!U1072</f>
        <v>2024.09.30</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t="str">
        <f>작성용!U1073</f>
        <v>2024.09.30</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t="str">
        <f>작성용!U1074</f>
        <v>2024.09.30</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t="str">
        <f>작성용!U1075</f>
        <v>2024.09.30</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t="str">
        <f>작성용!U1076</f>
        <v>2024.09.30</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t="str">
        <f>작성용!U1077</f>
        <v>2024.09.30</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t="str">
        <f>작성용!U1078</f>
        <v>2024.09.30</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t="str">
        <f>작성용!U1079</f>
        <v>2024.09.30</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t="str">
        <f>작성용!U1080</f>
        <v>2024.09.30</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t="str">
        <f>작성용!U1081</f>
        <v>2024.09.30</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t="str">
        <f>작성용!U1082</f>
        <v>2024.09.30</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t="str">
        <f>작성용!U1083</f>
        <v>2024.09.30</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t="str">
        <f>작성용!U1084</f>
        <v>2024.09.30</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t="str">
        <f>작성용!U1085</f>
        <v>2024.09.30</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t="str">
        <f>작성용!U1086</f>
        <v>2024.09.30</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t="str">
        <f>작성용!U1087</f>
        <v>2024.09.30</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t="str">
        <f>작성용!U1088</f>
        <v>2024.09.30</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t="str">
        <f>작성용!U1089</f>
        <v>2024.09.30</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t="str">
        <f>작성용!U1090</f>
        <v>2024.09.30</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t="str">
        <f>작성용!U1091</f>
        <v>2024.09.30</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t="str">
        <f>작성용!U1092</f>
        <v>2024.09.30</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t="str">
        <f>작성용!U1093</f>
        <v>2024.09.30</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t="str">
        <f>작성용!U1094</f>
        <v>2024.09.30</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t="str">
        <f>작성용!U1095</f>
        <v>2024.09.30</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t="str">
        <f>작성용!U1096</f>
        <v>2024.09.30</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t="str">
        <f>작성용!U1097</f>
        <v>2024.09.30</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t="str">
        <f>작성용!U1098</f>
        <v>2024.09.30</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t="str">
        <f>작성용!U1099</f>
        <v>2024.09.30</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t="str">
        <f>작성용!U1100</f>
        <v>2024.09.30</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t="str">
        <f>작성용!U1101</f>
        <v>2024.09.30</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t="str">
        <f>작성용!U1102</f>
        <v>2024.09.30</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t="str">
        <f>작성용!U1103</f>
        <v>2024.09.30</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t="str">
        <f>작성용!U1104</f>
        <v>2024.09.30</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t="str">
        <f>작성용!U1105</f>
        <v>2024.09.30</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t="str">
        <f>작성용!U1106</f>
        <v>2024.09.30</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t="str">
        <f>작성용!U1107</f>
        <v>2024.09.30</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t="str">
        <f>작성용!U1108</f>
        <v>2024.09.30</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t="str">
        <f>작성용!U1109</f>
        <v>2024.09.30</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t="str">
        <f>작성용!U1110</f>
        <v>2024.09.30</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t="str">
        <f>작성용!U1111</f>
        <v>2024.09.30</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t="str">
        <f>작성용!U1112</f>
        <v>2024.09.30</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t="str">
        <f>작성용!U1113</f>
        <v>2024.09.30</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t="str">
        <f>작성용!U1114</f>
        <v>2024.09.30</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t="str">
        <f>작성용!U1115</f>
        <v>2024.09.30</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t="str">
        <f>작성용!U1116</f>
        <v>2024.09.30</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t="str">
        <f>작성용!U1117</f>
        <v>2024.09.30</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t="str">
        <f>작성용!U1118</f>
        <v>2024.09.30</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t="str">
        <f>작성용!U1119</f>
        <v>2024.09.30</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t="str">
        <f>작성용!U1120</f>
        <v>2024.09.30</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t="str">
        <f>작성용!U1121</f>
        <v>2024.09.30</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t="str">
        <f>작성용!U1122</f>
        <v>2024.09.30</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t="str">
        <f>작성용!U1123</f>
        <v>2024.09.30</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t="str">
        <f>작성용!U1124</f>
        <v>2024.09.30</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t="str">
        <f>작성용!U1125</f>
        <v>2024.09.30</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t="str">
        <f>작성용!U1126</f>
        <v>2024.09.30</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t="str">
        <f>작성용!U1127</f>
        <v>2024.09.30</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t="str">
        <f>작성용!U1128</f>
        <v>2024.09.30</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t="str">
        <f>작성용!U1129</f>
        <v>2024.09.30</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t="str">
        <f>작성용!U1130</f>
        <v>2024.09.30</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t="str">
        <f>작성용!U1131</f>
        <v>2024.09.30</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t="str">
        <f>작성용!U1132</f>
        <v>2024.09.30</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t="str">
        <f>작성용!U1133</f>
        <v>2024.09.30</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t="str">
        <f>작성용!U1134</f>
        <v>2024.09.30</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t="str">
        <f>작성용!U1135</f>
        <v>2024.09.30</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t="str">
        <f>작성용!U1136</f>
        <v>2024.09.30</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t="str">
        <f>작성용!U1137</f>
        <v>2024.09.30</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t="str">
        <f>작성용!U1138</f>
        <v>2024.09.30</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t="str">
        <f>작성용!U1139</f>
        <v>2024.09.30</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t="str">
        <f>작성용!U1140</f>
        <v>2024.09.30</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t="str">
        <f>작성용!U1141</f>
        <v>2024.09.30</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t="str">
        <f>작성용!U1142</f>
        <v>2024.09.30</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t="str">
        <f>작성용!U1143</f>
        <v>2024.09.30</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t="str">
        <f>작성용!U1144</f>
        <v>2024.09.30</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t="str">
        <f>작성용!U1145</f>
        <v>2024.09.30</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t="str">
        <f>작성용!U1146</f>
        <v>2024.09.30</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t="str">
        <f>작성용!U1147</f>
        <v>2024.09.30</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t="str">
        <f>작성용!U1148</f>
        <v>2024.09.30</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t="str">
        <f>작성용!U1149</f>
        <v>2024.09.30</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t="str">
        <f>작성용!U1150</f>
        <v>2024.09.30</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t="str">
        <f>작성용!U1151</f>
        <v>2024.09.30</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t="str">
        <f>작성용!U1152</f>
        <v>2024.09.30</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t="str">
        <f>작성용!U1153</f>
        <v>2024.09.30</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t="str">
        <f>작성용!U1154</f>
        <v>2024.09.30</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t="str">
        <f>작성용!U1155</f>
        <v>2024.09.30</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t="str">
        <f>작성용!U1156</f>
        <v>2024.09.30</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t="str">
        <f>작성용!U1157</f>
        <v>2024.09.30</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t="str">
        <f>작성용!U1158</f>
        <v>2024.09.30</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t="str">
        <f>작성용!U1159</f>
        <v>2024.09.30</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t="str">
        <f>작성용!U1160</f>
        <v>2024.09.30</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t="str">
        <f>작성용!U1161</f>
        <v>2024.09.30</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t="str">
        <f>작성용!U1162</f>
        <v>2024.09.30</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t="str">
        <f>작성용!U1163</f>
        <v>2024.09.30</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t="str">
        <f>작성용!U1164</f>
        <v>2024.09.30</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t="str">
        <f>작성용!U1165</f>
        <v>2024.09.30</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t="str">
        <f>작성용!U1166</f>
        <v>2024.09.30</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t="str">
        <f>작성용!U1167</f>
        <v>2024.09.30</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t="str">
        <f>작성용!U1168</f>
        <v>2024.09.30</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t="str">
        <f>작성용!U1169</f>
        <v>2024.09.30</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t="str">
        <f>작성용!U1170</f>
        <v>2024.09.30</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t="str">
        <f>작성용!U1171</f>
        <v>2024.09.30</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t="str">
        <f>작성용!U1172</f>
        <v>2024.09.30</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t="str">
        <f>작성용!U1173</f>
        <v>2024.09.30</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t="str">
        <f>작성용!U1174</f>
        <v>2024.09.30</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t="str">
        <f>작성용!U1175</f>
        <v>2024.09.30</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t="str">
        <f>작성용!U1176</f>
        <v>2024.09.30</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t="str">
        <f>작성용!U1177</f>
        <v>2024.09.30</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t="str">
        <f>작성용!U1178</f>
        <v>2024.09.30</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t="str">
        <f>작성용!U1179</f>
        <v>2024.09.30</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t="str">
        <f>작성용!U1180</f>
        <v>2024.09.30</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t="str">
        <f>작성용!U1181</f>
        <v>2024.09.30</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t="str">
        <f>작성용!U1182</f>
        <v>2024.09.30</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t="str">
        <f>작성용!U1183</f>
        <v>2024.09.30</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t="str">
        <f>작성용!U1184</f>
        <v>2024.09.30</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t="str">
        <f>작성용!U1185</f>
        <v>2024.09.30</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t="str">
        <f>작성용!U1186</f>
        <v>2024.09.30</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t="str">
        <f>작성용!U1187</f>
        <v>2024.09.30</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t="str">
        <f>작성용!U1188</f>
        <v>2024.09.30</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t="str">
        <f>작성용!U1189</f>
        <v>2024.09.30</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t="str">
        <f>작성용!U1190</f>
        <v>2024.09.30</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t="str">
        <f>작성용!U1191</f>
        <v>2024.09.30</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t="str">
        <f>작성용!U1192</f>
        <v>2024.09.30</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t="str">
        <f>작성용!U1193</f>
        <v>2024.09.30</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t="str">
        <f>작성용!U1194</f>
        <v>2024.09.30</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t="str">
        <f>작성용!U1195</f>
        <v>2024.09.30</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t="str">
        <f>작성용!U1196</f>
        <v>2024.09.30</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t="str">
        <f>작성용!U1197</f>
        <v>2024.09.30</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t="str">
        <f>작성용!U1198</f>
        <v>2024.09.30</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t="str">
        <f>작성용!U1199</f>
        <v>2024.09.30</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t="str">
        <f>작성용!U1200</f>
        <v>2024.09.30</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hidden="1" customHeight="1" x14ac:dyDescent="0.3">
      <c r="A1204" s="54">
        <f>작성용!AL1201</f>
        <v>1200</v>
      </c>
      <c r="B1204" s="55" t="str">
        <f>작성용!AI1201</f>
        <v>가평가</v>
      </c>
      <c r="C1204" s="56" t="str">
        <f>작성용!AK1201</f>
        <v>개별종목</v>
      </c>
      <c r="D1204" s="57">
        <f>작성용!T1201</f>
        <v>45531</v>
      </c>
      <c r="E1204" s="58" t="str">
        <f>작성용!B1201</f>
        <v>삼성화재</v>
      </c>
      <c r="F1204" s="58" t="str">
        <f>작성용!C1201</f>
        <v>재평가</v>
      </c>
      <c r="G1204" s="58" t="str">
        <f>작성용!D1201</f>
        <v>하이ESG운송인프라일반사모투자신탁</v>
      </c>
      <c r="H1204" s="59" t="str">
        <f>작성용!E1201</f>
        <v>KBP2022090020</v>
      </c>
      <c r="I1204" s="58" t="str">
        <f>작성용!F1201</f>
        <v>B02</v>
      </c>
      <c r="J1204" s="58">
        <f>작성용!G1201</f>
        <v>0</v>
      </c>
      <c r="K1204" s="58" t="str">
        <f>작성용!H1201</f>
        <v>-</v>
      </c>
      <c r="L1204" s="58" t="str">
        <f>작성용!N1201</f>
        <v xml:space="preserve">분기 </v>
      </c>
      <c r="M1204" s="57" t="str">
        <f>작성용!U1201</f>
        <v>2024.09.30</v>
      </c>
      <c r="N1204" s="57">
        <f>작성용!V1201</f>
        <v>45544</v>
      </c>
      <c r="O1204" s="57">
        <f>작성용!W1201</f>
        <v>45580</v>
      </c>
      <c r="P1204" s="57" t="str">
        <f>작성용!X1201</f>
        <v>-</v>
      </c>
      <c r="Q1204" s="58" t="str">
        <f>작성용!AD1201</f>
        <v>대체평가3사업본부</v>
      </c>
      <c r="R1204" s="60">
        <f>작성용!AE1201</f>
        <v>0</v>
      </c>
      <c r="S1204" s="58" t="str">
        <f>작성용!AF1201</f>
        <v>대체평가3사업본부</v>
      </c>
      <c r="T1204" s="61" t="str">
        <f>작성용!AG1201</f>
        <v>유수연</v>
      </c>
      <c r="U1204" s="61" t="str">
        <f>작성용!AH1201</f>
        <v>유수연</v>
      </c>
      <c r="V1204" s="56">
        <f>작성용!AA1201</f>
        <v>202409</v>
      </c>
      <c r="W1204" s="58" t="str">
        <f>작성용!AC1201</f>
        <v>[T]기타보험기관[1본부]</v>
      </c>
      <c r="X1204" s="58" t="str">
        <f>작성용!O1201</f>
        <v>한승화책임</v>
      </c>
      <c r="Y1204" s="58" t="str">
        <f>작성용!P1201</f>
        <v>02-758-7418,02-758-7581</v>
      </c>
      <c r="Z1204" s="58" t="str">
        <f>작성용!Q1201</f>
        <v>seu.han@samsung.com</v>
      </c>
      <c r="AA1204" s="56" t="str">
        <f>작성용!AJ1201</f>
        <v>-</v>
      </c>
      <c r="AB1204" s="56">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t="str">
        <f>작성용!U1202</f>
        <v>2024.09.30</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t="str">
        <f>작성용!U1203</f>
        <v>2024.09.30</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t="str">
        <f>작성용!U1204</f>
        <v>2024.09.30</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t="str">
        <f>작성용!U1205</f>
        <v>2024.09.30</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t="str">
        <f>작성용!U1206</f>
        <v>2024.09.30</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t="str">
        <f>작성용!U1207</f>
        <v>2024.09.30</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t="str">
        <f>작성용!U1208</f>
        <v>2024.09.30</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t="str">
        <f>작성용!U1209</f>
        <v>2024.09.30</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t="str">
        <f>작성용!U1210</f>
        <v>2024.09.30</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t="str">
        <f>작성용!U1211</f>
        <v>2024.09.30</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t="str">
        <f>작성용!U1212</f>
        <v>2024.09.30</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t="str">
        <f>작성용!U1213</f>
        <v>2024.09.30</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t="str">
        <f>작성용!U1214</f>
        <v>2024.09.30</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t="str">
        <f>작성용!U1215</f>
        <v>2024.09.30</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t="str">
        <f>작성용!U1216</f>
        <v>2024.09.30</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t="str">
        <f>작성용!U1217</f>
        <v>2024.09.30</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t="str">
        <f>작성용!U1218</f>
        <v>2024.09.30</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t="str">
        <f>작성용!U1219</f>
        <v>2024.09.30</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t="str">
        <f>작성용!U1220</f>
        <v>2024.09.30</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t="str">
        <f>작성용!U1221</f>
        <v>2024.09.30</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t="str">
        <f>작성용!U1222</f>
        <v>2024.09.30</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t="str">
        <f>작성용!U1223</f>
        <v>2024.09.30</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t="str">
        <f>작성용!U1224</f>
        <v>2024.09.30</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t="str">
        <f>작성용!U1225</f>
        <v>2024.09.30</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customHeight="1" x14ac:dyDescent="0.3">
      <c r="A1229" s="54">
        <f>작성용!AL1226</f>
        <v>1225</v>
      </c>
      <c r="B1229" s="277" t="str">
        <f>작성용!AI1226</f>
        <v>-</v>
      </c>
      <c r="C1229" s="278" t="str">
        <f>작성용!AK1226</f>
        <v>개별종목</v>
      </c>
      <c r="D1229" s="279">
        <f>작성용!T1226</f>
        <v>45531</v>
      </c>
      <c r="E1229" s="280" t="str">
        <f>작성용!B1226</f>
        <v>삼성생명</v>
      </c>
      <c r="F1229" s="280" t="str">
        <f>작성용!C1226</f>
        <v>재평가</v>
      </c>
      <c r="G1229" s="280" t="str">
        <f>작성용!D1226</f>
        <v>케이에스에프선박금융</v>
      </c>
      <c r="H1229" s="281">
        <f>작성용!E1226</f>
        <v>1101112884909</v>
      </c>
      <c r="I1229" s="280" t="str">
        <f>작성용!F1226</f>
        <v>A01</v>
      </c>
      <c r="J1229" s="280">
        <f>작성용!G1226</f>
        <v>0</v>
      </c>
      <c r="K1229" s="280" t="str">
        <f>작성용!H1226</f>
        <v>Y</v>
      </c>
      <c r="L1229" s="280" t="str">
        <f>작성용!N1226</f>
        <v xml:space="preserve">분기 </v>
      </c>
      <c r="M1229" s="279" t="str">
        <f>작성용!U1226</f>
        <v>2024.09.30</v>
      </c>
      <c r="N1229" s="284">
        <f>작성용!V1226</f>
        <v>45569</v>
      </c>
      <c r="O1229" s="284">
        <f>작성용!W1226</f>
        <v>45579</v>
      </c>
      <c r="P1229" s="279" t="str">
        <f>작성용!X1226</f>
        <v>-</v>
      </c>
      <c r="Q1229" s="280" t="str">
        <f>작성용!AD1226</f>
        <v>강승현</v>
      </c>
      <c r="R1229" s="282">
        <f>작성용!AE1226</f>
        <v>1</v>
      </c>
      <c r="S1229" s="280" t="str">
        <f>작성용!AF1226</f>
        <v>강승현</v>
      </c>
      <c r="T1229" s="283" t="str">
        <f>작성용!AG1226</f>
        <v>김예림</v>
      </c>
      <c r="U1229" s="283" t="str">
        <f>작성용!AH1226</f>
        <v>김예림</v>
      </c>
      <c r="V1229" s="278">
        <f>작성용!AA1226</f>
        <v>202409</v>
      </c>
      <c r="W1229" s="280" t="str">
        <f>작성용!AC1226</f>
        <v>[B]삼성</v>
      </c>
      <c r="X1229" s="280" t="str">
        <f>작성용!O1226</f>
        <v>신혜성프로</v>
      </c>
      <c r="Y1229" s="280" t="str">
        <f>작성용!P1226</f>
        <v>02-772-6845</v>
      </c>
      <c r="Z1229" s="280" t="str">
        <f>작성용!Q1226</f>
        <v>hyesung414.shin@samsung.com</v>
      </c>
      <c r="AA1229" s="278" t="str">
        <f>작성용!AJ1226</f>
        <v>-</v>
      </c>
      <c r="AB1229" s="278">
        <f>작성용!AB1226</f>
        <v>8</v>
      </c>
    </row>
    <row r="1230" spans="1:28" s="12" customFormat="1" ht="16.5" customHeight="1" x14ac:dyDescent="0.3">
      <c r="A1230" s="54">
        <f>작성용!AL1227</f>
        <v>1226</v>
      </c>
      <c r="B1230" s="277" t="str">
        <f>작성용!AI1227</f>
        <v>-</v>
      </c>
      <c r="C1230" s="278" t="str">
        <f>작성용!AK1227</f>
        <v>개별종목</v>
      </c>
      <c r="D1230" s="279">
        <f>작성용!T1227</f>
        <v>45531</v>
      </c>
      <c r="E1230" s="280" t="str">
        <f>작성용!B1227</f>
        <v>삼성생명</v>
      </c>
      <c r="F1230" s="280" t="str">
        <f>작성용!C1227</f>
        <v>재평가</v>
      </c>
      <c r="G1230" s="280" t="str">
        <f>작성용!D1227</f>
        <v>가야철도</v>
      </c>
      <c r="H1230" s="281">
        <f>작성용!E1227</f>
        <v>1101113682378</v>
      </c>
      <c r="I1230" s="280" t="str">
        <f>작성용!F1227</f>
        <v>B05</v>
      </c>
      <c r="J1230" s="280">
        <f>작성용!G1227</f>
        <v>0</v>
      </c>
      <c r="K1230" s="280" t="str">
        <f>작성용!H1227</f>
        <v>Y</v>
      </c>
      <c r="L1230" s="280" t="str">
        <f>작성용!N1227</f>
        <v xml:space="preserve">분기 </v>
      </c>
      <c r="M1230" s="279" t="str">
        <f>작성용!U1227</f>
        <v>2024.09.30</v>
      </c>
      <c r="N1230" s="284">
        <f>작성용!V1227</f>
        <v>45569</v>
      </c>
      <c r="O1230" s="284">
        <f>작성용!W1227</f>
        <v>45579</v>
      </c>
      <c r="P1230" s="279" t="str">
        <f>작성용!X1227</f>
        <v>-</v>
      </c>
      <c r="Q1230" s="280" t="str">
        <f>작성용!AD1227</f>
        <v>김수현</v>
      </c>
      <c r="R1230" s="282">
        <f>작성용!AE1227</f>
        <v>1</v>
      </c>
      <c r="S1230" s="280" t="str">
        <f>작성용!AF1227</f>
        <v>김수현</v>
      </c>
      <c r="T1230" s="283" t="str">
        <f>작성용!AG1227</f>
        <v>김예림</v>
      </c>
      <c r="U1230" s="283" t="str">
        <f>작성용!AH1227</f>
        <v>김예림</v>
      </c>
      <c r="V1230" s="278">
        <f>작성용!AA1227</f>
        <v>202409</v>
      </c>
      <c r="W1230" s="280" t="str">
        <f>작성용!AC1227</f>
        <v>[B]삼성</v>
      </c>
      <c r="X1230" s="280" t="str">
        <f>작성용!O1227</f>
        <v>신혜성프로</v>
      </c>
      <c r="Y1230" s="280" t="str">
        <f>작성용!P1227</f>
        <v>02-772-6845</v>
      </c>
      <c r="Z1230" s="280" t="str">
        <f>작성용!Q1227</f>
        <v>hyesung414.shin@samsung.com</v>
      </c>
      <c r="AA1230" s="278" t="str">
        <f>작성용!AJ1227</f>
        <v>-</v>
      </c>
      <c r="AB1230" s="278">
        <f>작성용!AB1227</f>
        <v>8</v>
      </c>
    </row>
    <row r="1231" spans="1:28" s="12" customFormat="1" ht="16.5" customHeight="1" x14ac:dyDescent="0.3">
      <c r="A1231" s="54">
        <f>작성용!AL1228</f>
        <v>1227</v>
      </c>
      <c r="B1231" s="277" t="str">
        <f>작성용!AI1228</f>
        <v>-</v>
      </c>
      <c r="C1231" s="278" t="str">
        <f>작성용!AK1228</f>
        <v>개별종목</v>
      </c>
      <c r="D1231" s="279">
        <f>작성용!T1228</f>
        <v>45531</v>
      </c>
      <c r="E1231" s="280" t="str">
        <f>작성용!B1228</f>
        <v>삼성생명</v>
      </c>
      <c r="F1231" s="280" t="str">
        <f>작성용!C1228</f>
        <v>재평가</v>
      </c>
      <c r="G1231" s="280" t="str">
        <f>작성용!D1228</f>
        <v>계룡하수관거</v>
      </c>
      <c r="H1231" s="281">
        <f>작성용!E1228</f>
        <v>1601110207484</v>
      </c>
      <c r="I1231" s="280" t="str">
        <f>작성용!F1228</f>
        <v>B05</v>
      </c>
      <c r="J1231" s="280">
        <f>작성용!G1228</f>
        <v>0</v>
      </c>
      <c r="K1231" s="280" t="str">
        <f>작성용!H1228</f>
        <v>Y</v>
      </c>
      <c r="L1231" s="280" t="str">
        <f>작성용!N1228</f>
        <v xml:space="preserve">분기 </v>
      </c>
      <c r="M1231" s="279" t="str">
        <f>작성용!U1228</f>
        <v>2024.09.30</v>
      </c>
      <c r="N1231" s="284">
        <f>작성용!V1228</f>
        <v>45569</v>
      </c>
      <c r="O1231" s="284">
        <f>작성용!W1228</f>
        <v>45579</v>
      </c>
      <c r="P1231" s="279" t="str">
        <f>작성용!X1228</f>
        <v>-</v>
      </c>
      <c r="Q1231" s="280" t="str">
        <f>작성용!AD1228</f>
        <v>강승현</v>
      </c>
      <c r="R1231" s="282">
        <f>작성용!AE1228</f>
        <v>1</v>
      </c>
      <c r="S1231" s="280" t="str">
        <f>작성용!AF1228</f>
        <v>강승현</v>
      </c>
      <c r="T1231" s="283" t="str">
        <f>작성용!AG1228</f>
        <v>김예림</v>
      </c>
      <c r="U1231" s="283" t="str">
        <f>작성용!AH1228</f>
        <v>김예림</v>
      </c>
      <c r="V1231" s="278">
        <f>작성용!AA1228</f>
        <v>202409</v>
      </c>
      <c r="W1231" s="280" t="str">
        <f>작성용!AC1228</f>
        <v>[B]삼성</v>
      </c>
      <c r="X1231" s="280" t="str">
        <f>작성용!O1228</f>
        <v>신혜성프로</v>
      </c>
      <c r="Y1231" s="280" t="str">
        <f>작성용!P1228</f>
        <v>02-772-6845</v>
      </c>
      <c r="Z1231" s="280" t="str">
        <f>작성용!Q1228</f>
        <v>hyesung414.shin@samsung.com</v>
      </c>
      <c r="AA1231" s="278" t="str">
        <f>작성용!AJ1228</f>
        <v>-</v>
      </c>
      <c r="AB1231" s="278">
        <f>작성용!AB1228</f>
        <v>8</v>
      </c>
    </row>
    <row r="1232" spans="1:28" s="12" customFormat="1" ht="16.5" customHeight="1" x14ac:dyDescent="0.3">
      <c r="A1232" s="54">
        <f>작성용!AL1229</f>
        <v>1228</v>
      </c>
      <c r="B1232" s="277" t="str">
        <f>작성용!AI1229</f>
        <v>-</v>
      </c>
      <c r="C1232" s="278" t="str">
        <f>작성용!AK1229</f>
        <v>개별종목</v>
      </c>
      <c r="D1232" s="279">
        <f>작성용!T1229</f>
        <v>45531</v>
      </c>
      <c r="E1232" s="280" t="str">
        <f>작성용!B1229</f>
        <v>삼성생명</v>
      </c>
      <c r="F1232" s="280" t="str">
        <f>작성용!C1229</f>
        <v>재평가</v>
      </c>
      <c r="G1232" s="280" t="str">
        <f>작성용!D1229</f>
        <v>광주우정학사</v>
      </c>
      <c r="H1232" s="281">
        <f>작성용!E1229</f>
        <v>2001110252943</v>
      </c>
      <c r="I1232" s="280" t="str">
        <f>작성용!F1229</f>
        <v>B07</v>
      </c>
      <c r="J1232" s="280">
        <f>작성용!G1229</f>
        <v>0</v>
      </c>
      <c r="K1232" s="280" t="str">
        <f>작성용!H1229</f>
        <v>Y</v>
      </c>
      <c r="L1232" s="280" t="str">
        <f>작성용!N1229</f>
        <v xml:space="preserve">분기 </v>
      </c>
      <c r="M1232" s="279" t="str">
        <f>작성용!U1229</f>
        <v>2024.09.30</v>
      </c>
      <c r="N1232" s="284">
        <f>작성용!V1229</f>
        <v>45569</v>
      </c>
      <c r="O1232" s="284">
        <f>작성용!W1229</f>
        <v>45579</v>
      </c>
      <c r="P1232" s="279" t="str">
        <f>작성용!X1229</f>
        <v>-</v>
      </c>
      <c r="Q1232" s="280" t="str">
        <f>작성용!AD1229</f>
        <v>강성은</v>
      </c>
      <c r="R1232" s="282">
        <f>작성용!AE1229</f>
        <v>1</v>
      </c>
      <c r="S1232" s="280" t="str">
        <f>작성용!AF1229</f>
        <v>강성은</v>
      </c>
      <c r="T1232" s="283" t="str">
        <f>작성용!AG1229</f>
        <v>김예림</v>
      </c>
      <c r="U1232" s="283" t="str">
        <f>작성용!AH1229</f>
        <v>김예림</v>
      </c>
      <c r="V1232" s="278">
        <f>작성용!AA1229</f>
        <v>202409</v>
      </c>
      <c r="W1232" s="280" t="str">
        <f>작성용!AC1229</f>
        <v>[B]삼성</v>
      </c>
      <c r="X1232" s="280" t="str">
        <f>작성용!O1229</f>
        <v>신혜성프로</v>
      </c>
      <c r="Y1232" s="280" t="str">
        <f>작성용!P1229</f>
        <v>02-772-6845</v>
      </c>
      <c r="Z1232" s="280" t="str">
        <f>작성용!Q1229</f>
        <v>hyesung414.shin@samsung.com</v>
      </c>
      <c r="AA1232" s="278" t="str">
        <f>작성용!AJ1229</f>
        <v>-</v>
      </c>
      <c r="AB1232" s="278">
        <f>작성용!AB1229</f>
        <v>8</v>
      </c>
    </row>
    <row r="1233" spans="1:28" s="12" customFormat="1" ht="16.5" customHeight="1" x14ac:dyDescent="0.3">
      <c r="A1233" s="54">
        <f>작성용!AL1230</f>
        <v>1229</v>
      </c>
      <c r="B1233" s="277" t="str">
        <f>작성용!AI1230</f>
        <v>-</v>
      </c>
      <c r="C1233" s="278" t="str">
        <f>작성용!AK1230</f>
        <v>개별종목</v>
      </c>
      <c r="D1233" s="279">
        <f>작성용!T1230</f>
        <v>45531</v>
      </c>
      <c r="E1233" s="280" t="str">
        <f>작성용!B1230</f>
        <v>삼성생명</v>
      </c>
      <c r="F1233" s="280" t="str">
        <f>작성용!C1230</f>
        <v>재평가</v>
      </c>
      <c r="G1233" s="280" t="str">
        <f>작성용!D1230</f>
        <v>금산하수자원관리</v>
      </c>
      <c r="H1233" s="281">
        <f>작성용!E1230</f>
        <v>1101113773044</v>
      </c>
      <c r="I1233" s="280" t="str">
        <f>작성용!F1230</f>
        <v>B05</v>
      </c>
      <c r="J1233" s="280">
        <f>작성용!G1230</f>
        <v>0</v>
      </c>
      <c r="K1233" s="280" t="str">
        <f>작성용!H1230</f>
        <v>Y</v>
      </c>
      <c r="L1233" s="280" t="str">
        <f>작성용!N1230</f>
        <v xml:space="preserve">분기 </v>
      </c>
      <c r="M1233" s="279" t="str">
        <f>작성용!U1230</f>
        <v>2024.09.30</v>
      </c>
      <c r="N1233" s="284">
        <f>작성용!V1230</f>
        <v>45569</v>
      </c>
      <c r="O1233" s="284">
        <f>작성용!W1230</f>
        <v>45579</v>
      </c>
      <c r="P1233" s="279" t="str">
        <f>작성용!X1230</f>
        <v>-</v>
      </c>
      <c r="Q1233" s="280" t="str">
        <f>작성용!AD1230</f>
        <v>오영석</v>
      </c>
      <c r="R1233" s="282">
        <f>작성용!AE1230</f>
        <v>1</v>
      </c>
      <c r="S1233" s="280" t="str">
        <f>작성용!AF1230</f>
        <v>김범준</v>
      </c>
      <c r="T1233" s="283" t="str">
        <f>작성용!AG1230</f>
        <v>김예림</v>
      </c>
      <c r="U1233" s="283" t="str">
        <f>작성용!AH1230</f>
        <v>김예림</v>
      </c>
      <c r="V1233" s="278">
        <f>작성용!AA1230</f>
        <v>202409</v>
      </c>
      <c r="W1233" s="280" t="str">
        <f>작성용!AC1230</f>
        <v>[B]삼성</v>
      </c>
      <c r="X1233" s="280" t="str">
        <f>작성용!O1230</f>
        <v>신혜성프로</v>
      </c>
      <c r="Y1233" s="280" t="str">
        <f>작성용!P1230</f>
        <v>02-772-6845</v>
      </c>
      <c r="Z1233" s="280" t="str">
        <f>작성용!Q1230</f>
        <v>hyesung414.shin@samsung.com</v>
      </c>
      <c r="AA1233" s="278" t="str">
        <f>작성용!AJ1230</f>
        <v>-</v>
      </c>
      <c r="AB1233" s="278">
        <f>작성용!AB1230</f>
        <v>8</v>
      </c>
    </row>
    <row r="1234" spans="1:28" s="12" customFormat="1" ht="16.5" customHeight="1" x14ac:dyDescent="0.3">
      <c r="A1234" s="54">
        <f>작성용!AL1231</f>
        <v>1230</v>
      </c>
      <c r="B1234" s="277" t="str">
        <f>작성용!AI1231</f>
        <v>-</v>
      </c>
      <c r="C1234" s="278" t="str">
        <f>작성용!AK1231</f>
        <v>개별종목</v>
      </c>
      <c r="D1234" s="279">
        <f>작성용!T1231</f>
        <v>45531</v>
      </c>
      <c r="E1234" s="280" t="str">
        <f>작성용!B1231</f>
        <v>삼성생명</v>
      </c>
      <c r="F1234" s="280" t="str">
        <f>작성용!C1231</f>
        <v>재평가</v>
      </c>
      <c r="G1234" s="280" t="str">
        <f>작성용!D1231</f>
        <v>담양하수관거</v>
      </c>
      <c r="H1234" s="281">
        <f>작성용!E1231</f>
        <v>1101113365544</v>
      </c>
      <c r="I1234" s="280" t="str">
        <f>작성용!F1231</f>
        <v>B05</v>
      </c>
      <c r="J1234" s="280">
        <f>작성용!G1231</f>
        <v>0</v>
      </c>
      <c r="K1234" s="280" t="str">
        <f>작성용!H1231</f>
        <v>Y</v>
      </c>
      <c r="L1234" s="280" t="str">
        <f>작성용!N1231</f>
        <v xml:space="preserve">분기 </v>
      </c>
      <c r="M1234" s="279" t="str">
        <f>작성용!U1231</f>
        <v>2024.09.30</v>
      </c>
      <c r="N1234" s="284">
        <f>작성용!V1231</f>
        <v>45569</v>
      </c>
      <c r="O1234" s="284">
        <f>작성용!W1231</f>
        <v>45579</v>
      </c>
      <c r="P1234" s="279" t="str">
        <f>작성용!X1231</f>
        <v>-</v>
      </c>
      <c r="Q1234" s="280" t="str">
        <f>작성용!AD1231</f>
        <v>오수현</v>
      </c>
      <c r="R1234" s="282">
        <f>작성용!AE1231</f>
        <v>1</v>
      </c>
      <c r="S1234" s="280" t="str">
        <f>작성용!AF1231</f>
        <v>오수현</v>
      </c>
      <c r="T1234" s="283" t="str">
        <f>작성용!AG1231</f>
        <v>김예림</v>
      </c>
      <c r="U1234" s="283" t="str">
        <f>작성용!AH1231</f>
        <v>김예림</v>
      </c>
      <c r="V1234" s="278">
        <f>작성용!AA1231</f>
        <v>202409</v>
      </c>
      <c r="W1234" s="280" t="str">
        <f>작성용!AC1231</f>
        <v>[B]삼성</v>
      </c>
      <c r="X1234" s="280" t="str">
        <f>작성용!O1231</f>
        <v>신혜성프로</v>
      </c>
      <c r="Y1234" s="280" t="str">
        <f>작성용!P1231</f>
        <v>02-772-6845</v>
      </c>
      <c r="Z1234" s="280" t="str">
        <f>작성용!Q1231</f>
        <v>hyesung414.shin@samsung.com</v>
      </c>
      <c r="AA1234" s="278" t="str">
        <f>작성용!AJ1231</f>
        <v>-</v>
      </c>
      <c r="AB1234" s="278">
        <f>작성용!AB1231</f>
        <v>8</v>
      </c>
    </row>
    <row r="1235" spans="1:28" s="12" customFormat="1" ht="16.5" customHeight="1" x14ac:dyDescent="0.3">
      <c r="A1235" s="54">
        <f>작성용!AL1232</f>
        <v>1231</v>
      </c>
      <c r="B1235" s="277" t="str">
        <f>작성용!AI1232</f>
        <v>-</v>
      </c>
      <c r="C1235" s="278" t="str">
        <f>작성용!AK1232</f>
        <v>개별종목</v>
      </c>
      <c r="D1235" s="279">
        <f>작성용!T1232</f>
        <v>45531</v>
      </c>
      <c r="E1235" s="280" t="str">
        <f>작성용!B1232</f>
        <v>삼성생명</v>
      </c>
      <c r="F1235" s="280" t="str">
        <f>작성용!C1232</f>
        <v>재평가</v>
      </c>
      <c r="G1235" s="280" t="str">
        <f>작성용!D1232</f>
        <v>삼성글로벌리서치(구,삼성경제연구소)</v>
      </c>
      <c r="H1235" s="281">
        <f>작성용!E1232</f>
        <v>1101110766670</v>
      </c>
      <c r="I1235" s="280" t="str">
        <f>작성용!F1232</f>
        <v>A01</v>
      </c>
      <c r="J1235" s="280">
        <f>작성용!G1232</f>
        <v>0</v>
      </c>
      <c r="K1235" s="280" t="str">
        <f>작성용!H1232</f>
        <v>Y</v>
      </c>
      <c r="L1235" s="280" t="str">
        <f>작성용!N1232</f>
        <v xml:space="preserve">분기 </v>
      </c>
      <c r="M1235" s="279" t="str">
        <f>작성용!U1232</f>
        <v>2024.09.30</v>
      </c>
      <c r="N1235" s="284">
        <f>작성용!V1232</f>
        <v>45569</v>
      </c>
      <c r="O1235" s="284">
        <f>작성용!W1232</f>
        <v>45579</v>
      </c>
      <c r="P1235" s="279" t="str">
        <f>작성용!X1232</f>
        <v>-</v>
      </c>
      <c r="Q1235" s="280" t="str">
        <f>작성용!AD1232</f>
        <v>이문수</v>
      </c>
      <c r="R1235" s="282">
        <f>작성용!AE1232</f>
        <v>1</v>
      </c>
      <c r="S1235" s="280" t="str">
        <f>작성용!AF1232</f>
        <v>이문수</v>
      </c>
      <c r="T1235" s="283" t="str">
        <f>작성용!AG1232</f>
        <v>김예림</v>
      </c>
      <c r="U1235" s="283" t="str">
        <f>작성용!AH1232</f>
        <v>김예림</v>
      </c>
      <c r="V1235" s="278">
        <f>작성용!AA1232</f>
        <v>202409</v>
      </c>
      <c r="W1235" s="280" t="str">
        <f>작성용!AC1232</f>
        <v>[B]삼성</v>
      </c>
      <c r="X1235" s="280" t="str">
        <f>작성용!O1232</f>
        <v>신혜성프로</v>
      </c>
      <c r="Y1235" s="280" t="str">
        <f>작성용!P1232</f>
        <v>02-772-6845</v>
      </c>
      <c r="Z1235" s="280" t="str">
        <f>작성용!Q1232</f>
        <v>hyesung414.shin@samsung.com</v>
      </c>
      <c r="AA1235" s="278" t="str">
        <f>작성용!AJ1232</f>
        <v>-</v>
      </c>
      <c r="AB1235" s="278">
        <f>작성용!AB1232</f>
        <v>8</v>
      </c>
    </row>
    <row r="1236" spans="1:28" s="12" customFormat="1" ht="16.5" customHeight="1" x14ac:dyDescent="0.3">
      <c r="A1236" s="54">
        <f>작성용!AL1233</f>
        <v>1232</v>
      </c>
      <c r="B1236" s="277" t="str">
        <f>작성용!AI1233</f>
        <v>-</v>
      </c>
      <c r="C1236" s="278" t="str">
        <f>작성용!AK1233</f>
        <v>개별종목</v>
      </c>
      <c r="D1236" s="279">
        <f>작성용!T1233</f>
        <v>45531</v>
      </c>
      <c r="E1236" s="280" t="str">
        <f>작성용!B1233</f>
        <v>삼성생명</v>
      </c>
      <c r="F1236" s="280" t="str">
        <f>작성용!C1233</f>
        <v>재평가</v>
      </c>
      <c r="G1236" s="280" t="str">
        <f>작성용!D1233</f>
        <v>울산청천</v>
      </c>
      <c r="H1236" s="281">
        <f>작성용!E1233</f>
        <v>2301110137941</v>
      </c>
      <c r="I1236" s="280" t="str">
        <f>작성용!F1233</f>
        <v>B05</v>
      </c>
      <c r="J1236" s="280">
        <f>작성용!G1233</f>
        <v>99</v>
      </c>
      <c r="K1236" s="280" t="str">
        <f>작성용!H1233</f>
        <v>Y</v>
      </c>
      <c r="L1236" s="280" t="str">
        <f>작성용!N1233</f>
        <v xml:space="preserve">분기 </v>
      </c>
      <c r="M1236" s="279" t="str">
        <f>작성용!U1233</f>
        <v>2024.09.30</v>
      </c>
      <c r="N1236" s="284">
        <f>작성용!V1233</f>
        <v>45569</v>
      </c>
      <c r="O1236" s="284">
        <f>작성용!W1233</f>
        <v>45579</v>
      </c>
      <c r="P1236" s="279" t="str">
        <f>작성용!X1233</f>
        <v>-</v>
      </c>
      <c r="Q1236" s="280" t="str">
        <f>작성용!AD1233</f>
        <v>강성은</v>
      </c>
      <c r="R1236" s="282">
        <f>작성용!AE1233</f>
        <v>1</v>
      </c>
      <c r="S1236" s="280" t="str">
        <f>작성용!AF1233</f>
        <v>강성은</v>
      </c>
      <c r="T1236" s="283" t="str">
        <f>작성용!AG1233</f>
        <v>김예림</v>
      </c>
      <c r="U1236" s="283" t="str">
        <f>작성용!AH1233</f>
        <v>김예림</v>
      </c>
      <c r="V1236" s="278">
        <f>작성용!AA1233</f>
        <v>202409</v>
      </c>
      <c r="W1236" s="280" t="str">
        <f>작성용!AC1233</f>
        <v>[B]삼성</v>
      </c>
      <c r="X1236" s="280" t="str">
        <f>작성용!O1233</f>
        <v>신혜성프로</v>
      </c>
      <c r="Y1236" s="280" t="str">
        <f>작성용!P1233</f>
        <v>02-772-6845</v>
      </c>
      <c r="Z1236" s="280" t="str">
        <f>작성용!Q1233</f>
        <v>hyesung414.shin@samsung.com</v>
      </c>
      <c r="AA1236" s="278" t="str">
        <f>작성용!AJ1233</f>
        <v>-</v>
      </c>
      <c r="AB1236" s="278">
        <f>작성용!AB1233</f>
        <v>8</v>
      </c>
    </row>
    <row r="1237" spans="1:28" s="12" customFormat="1" ht="16.5" customHeight="1" x14ac:dyDescent="0.3">
      <c r="A1237" s="54">
        <f>작성용!AL1234</f>
        <v>1233</v>
      </c>
      <c r="B1237" s="277" t="str">
        <f>작성용!AI1234</f>
        <v>-</v>
      </c>
      <c r="C1237" s="278" t="str">
        <f>작성용!AK1234</f>
        <v>개별종목</v>
      </c>
      <c r="D1237" s="279">
        <f>작성용!T1234</f>
        <v>45531</v>
      </c>
      <c r="E1237" s="280" t="str">
        <f>작성용!B1234</f>
        <v>삼성생명</v>
      </c>
      <c r="F1237" s="280" t="str">
        <f>작성용!C1234</f>
        <v>재평가</v>
      </c>
      <c r="G1237" s="280" t="str">
        <f>작성용!D1234</f>
        <v>전라선철도</v>
      </c>
      <c r="H1237" s="281">
        <f>작성용!E1234</f>
        <v>1101113667304</v>
      </c>
      <c r="I1237" s="280" t="str">
        <f>작성용!F1234</f>
        <v>B07</v>
      </c>
      <c r="J1237" s="280">
        <f>작성용!G1234</f>
        <v>99</v>
      </c>
      <c r="K1237" s="280" t="str">
        <f>작성용!H1234</f>
        <v>Y</v>
      </c>
      <c r="L1237" s="280" t="str">
        <f>작성용!N1234</f>
        <v xml:space="preserve">분기 </v>
      </c>
      <c r="M1237" s="279" t="str">
        <f>작성용!U1234</f>
        <v>2024.09.30</v>
      </c>
      <c r="N1237" s="284">
        <f>작성용!V1234</f>
        <v>45569</v>
      </c>
      <c r="O1237" s="284">
        <f>작성용!W1234</f>
        <v>45579</v>
      </c>
      <c r="P1237" s="279" t="str">
        <f>작성용!X1234</f>
        <v>-</v>
      </c>
      <c r="Q1237" s="280" t="str">
        <f>작성용!AD1234</f>
        <v>김수현</v>
      </c>
      <c r="R1237" s="282">
        <f>작성용!AE1234</f>
        <v>1</v>
      </c>
      <c r="S1237" s="280" t="str">
        <f>작성용!AF1234</f>
        <v>김수현</v>
      </c>
      <c r="T1237" s="283" t="str">
        <f>작성용!AG1234</f>
        <v>김예림</v>
      </c>
      <c r="U1237" s="283" t="str">
        <f>작성용!AH1234</f>
        <v>김예림</v>
      </c>
      <c r="V1237" s="278">
        <f>작성용!AA1234</f>
        <v>202409</v>
      </c>
      <c r="W1237" s="280" t="str">
        <f>작성용!AC1234</f>
        <v>[B]삼성</v>
      </c>
      <c r="X1237" s="280" t="str">
        <f>작성용!O1234</f>
        <v>신혜성프로</v>
      </c>
      <c r="Y1237" s="280" t="str">
        <f>작성용!P1234</f>
        <v>02-772-6845</v>
      </c>
      <c r="Z1237" s="280" t="str">
        <f>작성용!Q1234</f>
        <v>hyesung414.shin@samsung.com</v>
      </c>
      <c r="AA1237" s="278" t="str">
        <f>작성용!AJ1234</f>
        <v>-</v>
      </c>
      <c r="AB1237" s="278">
        <f>작성용!AB1234</f>
        <v>8</v>
      </c>
    </row>
    <row r="1238" spans="1:28" s="12" customFormat="1" ht="16.5" customHeight="1" x14ac:dyDescent="0.3">
      <c r="A1238" s="54">
        <f>작성용!AL1235</f>
        <v>1234</v>
      </c>
      <c r="B1238" s="277" t="str">
        <f>작성용!AI1235</f>
        <v>-</v>
      </c>
      <c r="C1238" s="278" t="str">
        <f>작성용!AK1235</f>
        <v>개별종목</v>
      </c>
      <c r="D1238" s="279">
        <f>작성용!T1235</f>
        <v>45531</v>
      </c>
      <c r="E1238" s="280" t="str">
        <f>작성용!B1235</f>
        <v>삼성생명</v>
      </c>
      <c r="F1238" s="280" t="str">
        <f>작성용!C1235</f>
        <v>재평가</v>
      </c>
      <c r="G1238" s="280" t="str">
        <f>작성용!D1235</f>
        <v>전북제일학사</v>
      </c>
      <c r="H1238" s="281">
        <f>작성용!E1235</f>
        <v>1101113545584</v>
      </c>
      <c r="I1238" s="280" t="str">
        <f>작성용!F1235</f>
        <v>B05</v>
      </c>
      <c r="J1238" s="280">
        <f>작성용!G1235</f>
        <v>0</v>
      </c>
      <c r="K1238" s="280" t="str">
        <f>작성용!H1235</f>
        <v>Y</v>
      </c>
      <c r="L1238" s="280" t="str">
        <f>작성용!N1235</f>
        <v xml:space="preserve">분기 </v>
      </c>
      <c r="M1238" s="279" t="str">
        <f>작성용!U1235</f>
        <v>2024.09.30</v>
      </c>
      <c r="N1238" s="284">
        <f>작성용!V1235</f>
        <v>45569</v>
      </c>
      <c r="O1238" s="284">
        <f>작성용!W1235</f>
        <v>45579</v>
      </c>
      <c r="P1238" s="279" t="str">
        <f>작성용!X1235</f>
        <v>-</v>
      </c>
      <c r="Q1238" s="280" t="str">
        <f>작성용!AD1235</f>
        <v>서경덕</v>
      </c>
      <c r="R1238" s="282">
        <f>작성용!AE1235</f>
        <v>1</v>
      </c>
      <c r="S1238" s="280" t="str">
        <f>작성용!AF1235</f>
        <v>서경덕</v>
      </c>
      <c r="T1238" s="283" t="str">
        <f>작성용!AG1235</f>
        <v>김예림</v>
      </c>
      <c r="U1238" s="283" t="str">
        <f>작성용!AH1235</f>
        <v>김예림</v>
      </c>
      <c r="V1238" s="278">
        <f>작성용!AA1235</f>
        <v>202409</v>
      </c>
      <c r="W1238" s="280" t="str">
        <f>작성용!AC1235</f>
        <v>[B]삼성</v>
      </c>
      <c r="X1238" s="280" t="str">
        <f>작성용!O1235</f>
        <v>신혜성프로</v>
      </c>
      <c r="Y1238" s="280" t="str">
        <f>작성용!P1235</f>
        <v>02-772-6845</v>
      </c>
      <c r="Z1238" s="280" t="str">
        <f>작성용!Q1235</f>
        <v>hyesung414.shin@samsung.com</v>
      </c>
      <c r="AA1238" s="278" t="str">
        <f>작성용!AJ1235</f>
        <v>-</v>
      </c>
      <c r="AB1238" s="278">
        <f>작성용!AB1235</f>
        <v>8</v>
      </c>
    </row>
    <row r="1239" spans="1:28" s="12" customFormat="1" ht="16.5" customHeight="1" x14ac:dyDescent="0.3">
      <c r="A1239" s="54">
        <f>작성용!AL1236</f>
        <v>1235</v>
      </c>
      <c r="B1239" s="277" t="str">
        <f>작성용!AI1236</f>
        <v>-</v>
      </c>
      <c r="C1239" s="278" t="str">
        <f>작성용!AK1236</f>
        <v>개별종목</v>
      </c>
      <c r="D1239" s="279">
        <f>작성용!T1236</f>
        <v>45531</v>
      </c>
      <c r="E1239" s="280" t="str">
        <f>작성용!B1236</f>
        <v>삼성생명</v>
      </c>
      <c r="F1239" s="280" t="str">
        <f>작성용!C1236</f>
        <v>재평가</v>
      </c>
      <c r="G1239" s="280" t="str">
        <f>작성용!D1236</f>
        <v>대한제16호고덕어울림뉴스테이부동산투자회사</v>
      </c>
      <c r="H1239" s="281" t="str">
        <f>작성용!E1236</f>
        <v>KBP2018090012</v>
      </c>
      <c r="I1239" s="280" t="str">
        <f>작성용!F1236</f>
        <v>B06</v>
      </c>
      <c r="J1239" s="280">
        <f>작성용!G1236</f>
        <v>0</v>
      </c>
      <c r="K1239" s="280" t="str">
        <f>작성용!H1236</f>
        <v>Y</v>
      </c>
      <c r="L1239" s="280" t="str">
        <f>작성용!N1236</f>
        <v xml:space="preserve">분기 </v>
      </c>
      <c r="M1239" s="279" t="str">
        <f>작성용!U1236</f>
        <v>2024.09.30</v>
      </c>
      <c r="N1239" s="284">
        <f>작성용!V1236</f>
        <v>45569</v>
      </c>
      <c r="O1239" s="284">
        <f>작성용!W1236</f>
        <v>45579</v>
      </c>
      <c r="P1239" s="279" t="str">
        <f>작성용!X1236</f>
        <v>-</v>
      </c>
      <c r="Q1239" s="280" t="str">
        <f>작성용!AD1236</f>
        <v>강승현</v>
      </c>
      <c r="R1239" s="282">
        <f>작성용!AE1236</f>
        <v>1</v>
      </c>
      <c r="S1239" s="280" t="str">
        <f>작성용!AF1236</f>
        <v>강승현</v>
      </c>
      <c r="T1239" s="283" t="str">
        <f>작성용!AG1236</f>
        <v>김예림</v>
      </c>
      <c r="U1239" s="283" t="str">
        <f>작성용!AH1236</f>
        <v>김예림</v>
      </c>
      <c r="V1239" s="278">
        <f>작성용!AA1236</f>
        <v>202409</v>
      </c>
      <c r="W1239" s="280" t="str">
        <f>작성용!AC1236</f>
        <v>[B]삼성</v>
      </c>
      <c r="X1239" s="280" t="str">
        <f>작성용!O1236</f>
        <v>신혜성프로</v>
      </c>
      <c r="Y1239" s="280" t="str">
        <f>작성용!P1236</f>
        <v>02-772-6845</v>
      </c>
      <c r="Z1239" s="280" t="str">
        <f>작성용!Q1236</f>
        <v>hyesung414.shin@samsung.com</v>
      </c>
      <c r="AA1239" s="278" t="str">
        <f>작성용!AJ1236</f>
        <v>-</v>
      </c>
      <c r="AB1239" s="278">
        <f>작성용!AB1236</f>
        <v>8</v>
      </c>
    </row>
    <row r="1240" spans="1:28" s="12" customFormat="1" ht="16.5" customHeight="1" x14ac:dyDescent="0.3">
      <c r="A1240" s="54">
        <f>작성용!AL1237</f>
        <v>1236</v>
      </c>
      <c r="B1240" s="277" t="str">
        <f>작성용!AI1237</f>
        <v>-</v>
      </c>
      <c r="C1240" s="278" t="str">
        <f>작성용!AK1237</f>
        <v>개별종목</v>
      </c>
      <c r="D1240" s="279">
        <f>작성용!T1237</f>
        <v>45531</v>
      </c>
      <c r="E1240" s="280" t="str">
        <f>작성용!B1237</f>
        <v>삼성생명</v>
      </c>
      <c r="F1240" s="280" t="str">
        <f>작성용!C1237</f>
        <v>재평가</v>
      </c>
      <c r="G1240" s="280" t="str">
        <f>작성용!D1237</f>
        <v>진주청천</v>
      </c>
      <c r="H1240" s="281">
        <f>작성용!E1237</f>
        <v>1911110041091</v>
      </c>
      <c r="I1240" s="280" t="str">
        <f>작성용!F1237</f>
        <v>B05</v>
      </c>
      <c r="J1240" s="280">
        <f>작성용!G1237</f>
        <v>99</v>
      </c>
      <c r="K1240" s="280" t="str">
        <f>작성용!H1237</f>
        <v>Y</v>
      </c>
      <c r="L1240" s="280" t="str">
        <f>작성용!N1237</f>
        <v xml:space="preserve">분기 </v>
      </c>
      <c r="M1240" s="279" t="str">
        <f>작성용!U1237</f>
        <v>2024.09.30</v>
      </c>
      <c r="N1240" s="284">
        <f>작성용!V1237</f>
        <v>45569</v>
      </c>
      <c r="O1240" s="284">
        <f>작성용!W1237</f>
        <v>45579</v>
      </c>
      <c r="P1240" s="279" t="str">
        <f>작성용!X1237</f>
        <v>-</v>
      </c>
      <c r="Q1240" s="280" t="str">
        <f>작성용!AD1237</f>
        <v>오수현</v>
      </c>
      <c r="R1240" s="282">
        <f>작성용!AE1237</f>
        <v>1</v>
      </c>
      <c r="S1240" s="280" t="str">
        <f>작성용!AF1237</f>
        <v>오수현</v>
      </c>
      <c r="T1240" s="283" t="str">
        <f>작성용!AG1237</f>
        <v>김예림</v>
      </c>
      <c r="U1240" s="283" t="str">
        <f>작성용!AH1237</f>
        <v>김예림</v>
      </c>
      <c r="V1240" s="278">
        <f>작성용!AA1237</f>
        <v>202409</v>
      </c>
      <c r="W1240" s="280" t="str">
        <f>작성용!AC1237</f>
        <v>[B]삼성</v>
      </c>
      <c r="X1240" s="280" t="str">
        <f>작성용!O1237</f>
        <v>신혜성프로</v>
      </c>
      <c r="Y1240" s="280" t="str">
        <f>작성용!P1237</f>
        <v>02-772-6845</v>
      </c>
      <c r="Z1240" s="280" t="str">
        <f>작성용!Q1237</f>
        <v>hyesung414.shin@samsung.com</v>
      </c>
      <c r="AA1240" s="278" t="str">
        <f>작성용!AJ1237</f>
        <v>-</v>
      </c>
      <c r="AB1240" s="278">
        <f>작성용!AB1237</f>
        <v>8</v>
      </c>
    </row>
    <row r="1241" spans="1:28" s="12" customFormat="1" ht="16.5" customHeight="1" x14ac:dyDescent="0.3">
      <c r="A1241" s="54">
        <f>작성용!AL1238</f>
        <v>1237</v>
      </c>
      <c r="B1241" s="277" t="str">
        <f>작성용!AI1238</f>
        <v>-</v>
      </c>
      <c r="C1241" s="278" t="str">
        <f>작성용!AK1238</f>
        <v>개별종목</v>
      </c>
      <c r="D1241" s="279">
        <f>작성용!T1238</f>
        <v>45531</v>
      </c>
      <c r="E1241" s="280" t="str">
        <f>작성용!B1238</f>
        <v>삼성생명</v>
      </c>
      <c r="F1241" s="280" t="str">
        <f>작성용!C1238</f>
        <v>재평가</v>
      </c>
      <c r="G1241" s="280" t="str">
        <f>작성용!D1238</f>
        <v>청정서귀포</v>
      </c>
      <c r="H1241" s="281">
        <f>작성용!E1238</f>
        <v>1101113758608</v>
      </c>
      <c r="I1241" s="280" t="str">
        <f>작성용!F1238</f>
        <v>B05</v>
      </c>
      <c r="J1241" s="280">
        <f>작성용!G1238</f>
        <v>0</v>
      </c>
      <c r="K1241" s="280" t="str">
        <f>작성용!H1238</f>
        <v>Y</v>
      </c>
      <c r="L1241" s="280" t="str">
        <f>작성용!N1238</f>
        <v xml:space="preserve">분기 </v>
      </c>
      <c r="M1241" s="279" t="str">
        <f>작성용!U1238</f>
        <v>2024.09.30</v>
      </c>
      <c r="N1241" s="284">
        <f>작성용!V1238</f>
        <v>45569</v>
      </c>
      <c r="O1241" s="284">
        <f>작성용!W1238</f>
        <v>45579</v>
      </c>
      <c r="P1241" s="279" t="str">
        <f>작성용!X1238</f>
        <v>-</v>
      </c>
      <c r="Q1241" s="280" t="str">
        <f>작성용!AD1238</f>
        <v>조현우</v>
      </c>
      <c r="R1241" s="282">
        <f>작성용!AE1238</f>
        <v>1</v>
      </c>
      <c r="S1241" s="280" t="str">
        <f>작성용!AF1238</f>
        <v>조현우</v>
      </c>
      <c r="T1241" s="283" t="str">
        <f>작성용!AG1238</f>
        <v>김예림</v>
      </c>
      <c r="U1241" s="283" t="str">
        <f>작성용!AH1238</f>
        <v>김예림</v>
      </c>
      <c r="V1241" s="278">
        <f>작성용!AA1238</f>
        <v>202409</v>
      </c>
      <c r="W1241" s="280" t="str">
        <f>작성용!AC1238</f>
        <v>[B]삼성</v>
      </c>
      <c r="X1241" s="280" t="str">
        <f>작성용!O1238</f>
        <v>신혜성프로</v>
      </c>
      <c r="Y1241" s="280" t="str">
        <f>작성용!P1238</f>
        <v>02-772-6845</v>
      </c>
      <c r="Z1241" s="280" t="str">
        <f>작성용!Q1238</f>
        <v>hyesung414.shin@samsung.com</v>
      </c>
      <c r="AA1241" s="278" t="str">
        <f>작성용!AJ1238</f>
        <v>-</v>
      </c>
      <c r="AB1241" s="278">
        <f>작성용!AB1238</f>
        <v>8</v>
      </c>
    </row>
    <row r="1242" spans="1:28" s="12" customFormat="1" ht="16.5" customHeight="1" x14ac:dyDescent="0.3">
      <c r="A1242" s="54">
        <f>작성용!AL1239</f>
        <v>1238</v>
      </c>
      <c r="B1242" s="277" t="str">
        <f>작성용!AI1239</f>
        <v>-</v>
      </c>
      <c r="C1242" s="278" t="str">
        <f>작성용!AK1239</f>
        <v>개별종목</v>
      </c>
      <c r="D1242" s="279">
        <f>작성용!T1239</f>
        <v>45531</v>
      </c>
      <c r="E1242" s="280" t="str">
        <f>작성용!B1239</f>
        <v>삼성생명</v>
      </c>
      <c r="F1242" s="280" t="str">
        <f>작성용!C1239</f>
        <v>재평가</v>
      </c>
      <c r="G1242" s="280" t="str">
        <f>작성용!D1239</f>
        <v>코리아크레딧뷰로</v>
      </c>
      <c r="H1242" s="281">
        <f>작성용!E1239</f>
        <v>1101113173369</v>
      </c>
      <c r="I1242" s="280" t="str">
        <f>작성용!F1239</f>
        <v>A01</v>
      </c>
      <c r="J1242" s="280">
        <f>작성용!G1239</f>
        <v>99</v>
      </c>
      <c r="K1242" s="280" t="str">
        <f>작성용!H1239</f>
        <v>Y</v>
      </c>
      <c r="L1242" s="280" t="str">
        <f>작성용!N1239</f>
        <v xml:space="preserve">분기 </v>
      </c>
      <c r="M1242" s="279" t="str">
        <f>작성용!U1239</f>
        <v>2024.09.30</v>
      </c>
      <c r="N1242" s="284">
        <f>작성용!V1239</f>
        <v>45569</v>
      </c>
      <c r="O1242" s="284">
        <f>작성용!W1239</f>
        <v>45579</v>
      </c>
      <c r="P1242" s="279" t="str">
        <f>작성용!X1239</f>
        <v>-</v>
      </c>
      <c r="Q1242" s="280" t="str">
        <f>작성용!AD1239</f>
        <v>백형진</v>
      </c>
      <c r="R1242" s="282">
        <f>작성용!AE1239</f>
        <v>1</v>
      </c>
      <c r="S1242" s="280" t="str">
        <f>작성용!AF1239</f>
        <v>백형진</v>
      </c>
      <c r="T1242" s="283" t="str">
        <f>작성용!AG1239</f>
        <v>김예림</v>
      </c>
      <c r="U1242" s="283" t="str">
        <f>작성용!AH1239</f>
        <v>김예림</v>
      </c>
      <c r="V1242" s="278">
        <f>작성용!AA1239</f>
        <v>202409</v>
      </c>
      <c r="W1242" s="280" t="str">
        <f>작성용!AC1239</f>
        <v>[B]삼성</v>
      </c>
      <c r="X1242" s="280" t="str">
        <f>작성용!O1239</f>
        <v>신혜성프로</v>
      </c>
      <c r="Y1242" s="280" t="str">
        <f>작성용!P1239</f>
        <v>02-772-6845</v>
      </c>
      <c r="Z1242" s="280" t="str">
        <f>작성용!Q1239</f>
        <v>hyesung414.shin@samsung.com</v>
      </c>
      <c r="AA1242" s="278" t="str">
        <f>작성용!AJ1239</f>
        <v>-</v>
      </c>
      <c r="AB1242" s="278">
        <f>작성용!AB1239</f>
        <v>8</v>
      </c>
    </row>
    <row r="1243" spans="1:28" s="12" customFormat="1" ht="16.5" customHeight="1" x14ac:dyDescent="0.3">
      <c r="A1243" s="54">
        <f>작성용!AL1240</f>
        <v>1239</v>
      </c>
      <c r="B1243" s="277" t="str">
        <f>작성용!AI1240</f>
        <v>-</v>
      </c>
      <c r="C1243" s="278" t="str">
        <f>작성용!AK1240</f>
        <v>개별종목</v>
      </c>
      <c r="D1243" s="279">
        <f>작성용!T1240</f>
        <v>45531</v>
      </c>
      <c r="E1243" s="280" t="str">
        <f>작성용!B1240</f>
        <v>삼성생명</v>
      </c>
      <c r="F1243" s="280" t="str">
        <f>작성용!C1240</f>
        <v>재평가</v>
      </c>
      <c r="G1243" s="280" t="str">
        <f>작성용!D1240</f>
        <v>태영그레인터미널</v>
      </c>
      <c r="H1243" s="281">
        <f>작성용!E1240</f>
        <v>1341110136304</v>
      </c>
      <c r="I1243" s="280" t="str">
        <f>작성용!F1240</f>
        <v>B07</v>
      </c>
      <c r="J1243" s="280">
        <f>작성용!G1240</f>
        <v>0</v>
      </c>
      <c r="K1243" s="280" t="str">
        <f>작성용!H1240</f>
        <v>Y</v>
      </c>
      <c r="L1243" s="280" t="str">
        <f>작성용!N1240</f>
        <v xml:space="preserve">분기 </v>
      </c>
      <c r="M1243" s="279" t="str">
        <f>작성용!U1240</f>
        <v>2024.09.30</v>
      </c>
      <c r="N1243" s="284">
        <f>작성용!V1240</f>
        <v>45569</v>
      </c>
      <c r="O1243" s="284">
        <f>작성용!W1240</f>
        <v>45579</v>
      </c>
      <c r="P1243" s="279" t="str">
        <f>작성용!X1240</f>
        <v>-</v>
      </c>
      <c r="Q1243" s="280" t="str">
        <f>작성용!AD1240</f>
        <v>이진주</v>
      </c>
      <c r="R1243" s="282">
        <f>작성용!AE1240</f>
        <v>1</v>
      </c>
      <c r="S1243" s="280" t="str">
        <f>작성용!AF1240</f>
        <v>김범준</v>
      </c>
      <c r="T1243" s="283" t="str">
        <f>작성용!AG1240</f>
        <v>김예림</v>
      </c>
      <c r="U1243" s="283" t="str">
        <f>작성용!AH1240</f>
        <v>김예림</v>
      </c>
      <c r="V1243" s="278">
        <f>작성용!AA1240</f>
        <v>202409</v>
      </c>
      <c r="W1243" s="280" t="str">
        <f>작성용!AC1240</f>
        <v>[B]삼성</v>
      </c>
      <c r="X1243" s="280" t="str">
        <f>작성용!O1240</f>
        <v>신혜성프로</v>
      </c>
      <c r="Y1243" s="280" t="str">
        <f>작성용!P1240</f>
        <v>02-772-6845</v>
      </c>
      <c r="Z1243" s="280" t="str">
        <f>작성용!Q1240</f>
        <v>hyesung414.shin@samsung.com</v>
      </c>
      <c r="AA1243" s="278" t="str">
        <f>작성용!AJ1240</f>
        <v>-</v>
      </c>
      <c r="AB1243" s="278">
        <f>작성용!AB1240</f>
        <v>8</v>
      </c>
    </row>
    <row r="1244" spans="1:28" s="12" customFormat="1" ht="16.5" customHeight="1" x14ac:dyDescent="0.3">
      <c r="A1244" s="54">
        <f>작성용!AL1241</f>
        <v>1240</v>
      </c>
      <c r="B1244" s="277" t="str">
        <f>작성용!AI1241</f>
        <v>-</v>
      </c>
      <c r="C1244" s="278" t="str">
        <f>작성용!AK1241</f>
        <v>개별종목</v>
      </c>
      <c r="D1244" s="279">
        <f>작성용!T1241</f>
        <v>45531</v>
      </c>
      <c r="E1244" s="280" t="str">
        <f>작성용!B1241</f>
        <v>삼성생명</v>
      </c>
      <c r="F1244" s="280" t="str">
        <f>작성용!C1241</f>
        <v>재평가</v>
      </c>
      <c r="G1244" s="280" t="str">
        <f>작성용!D1241</f>
        <v>푸른천안</v>
      </c>
      <c r="H1244" s="281">
        <f>작성용!E1241</f>
        <v>1101113756082</v>
      </c>
      <c r="I1244" s="280" t="str">
        <f>작성용!F1241</f>
        <v>B05</v>
      </c>
      <c r="J1244" s="280">
        <f>작성용!G1241</f>
        <v>0</v>
      </c>
      <c r="K1244" s="280" t="str">
        <f>작성용!H1241</f>
        <v>Y</v>
      </c>
      <c r="L1244" s="280" t="str">
        <f>작성용!N1241</f>
        <v xml:space="preserve">분기 </v>
      </c>
      <c r="M1244" s="279" t="str">
        <f>작성용!U1241</f>
        <v>2024.09.30</v>
      </c>
      <c r="N1244" s="284">
        <f>작성용!V1241</f>
        <v>45569</v>
      </c>
      <c r="O1244" s="284">
        <f>작성용!W1241</f>
        <v>45579</v>
      </c>
      <c r="P1244" s="279" t="str">
        <f>작성용!X1241</f>
        <v>-</v>
      </c>
      <c r="Q1244" s="280" t="str">
        <f>작성용!AD1241</f>
        <v>이문수</v>
      </c>
      <c r="R1244" s="282">
        <f>작성용!AE1241</f>
        <v>1</v>
      </c>
      <c r="S1244" s="280" t="str">
        <f>작성용!AF1241</f>
        <v>이문수</v>
      </c>
      <c r="T1244" s="283" t="str">
        <f>작성용!AG1241</f>
        <v>김예림</v>
      </c>
      <c r="U1244" s="283" t="str">
        <f>작성용!AH1241</f>
        <v>김예림</v>
      </c>
      <c r="V1244" s="278">
        <f>작성용!AA1241</f>
        <v>202409</v>
      </c>
      <c r="W1244" s="280" t="str">
        <f>작성용!AC1241</f>
        <v>[B]삼성</v>
      </c>
      <c r="X1244" s="280" t="str">
        <f>작성용!O1241</f>
        <v>신혜성프로</v>
      </c>
      <c r="Y1244" s="280" t="str">
        <f>작성용!P1241</f>
        <v>02-772-6845</v>
      </c>
      <c r="Z1244" s="280" t="str">
        <f>작성용!Q1241</f>
        <v>hyesung414.shin@samsung.com</v>
      </c>
      <c r="AA1244" s="278" t="str">
        <f>작성용!AJ1241</f>
        <v>-</v>
      </c>
      <c r="AB1244" s="278">
        <f>작성용!AB1241</f>
        <v>8</v>
      </c>
    </row>
    <row r="1245" spans="1:28" s="12" customFormat="1" ht="16.5" customHeight="1" x14ac:dyDescent="0.3">
      <c r="A1245" s="54">
        <f>작성용!AL1242</f>
        <v>1241</v>
      </c>
      <c r="B1245" s="277" t="str">
        <f>작성용!AI1242</f>
        <v>-</v>
      </c>
      <c r="C1245" s="278" t="str">
        <f>작성용!AK1242</f>
        <v>개별종목</v>
      </c>
      <c r="D1245" s="279">
        <f>작성용!T1242</f>
        <v>45531</v>
      </c>
      <c r="E1245" s="280" t="str">
        <f>작성용!B1242</f>
        <v>삼성생명</v>
      </c>
      <c r="F1245" s="280" t="str">
        <f>작성용!C1242</f>
        <v>재평가</v>
      </c>
      <c r="G1245" s="280" t="str">
        <f>작성용!D1242</f>
        <v>하나스테이제1호위탁관리부동산투자회사</v>
      </c>
      <c r="H1245" s="281">
        <f>작성용!E1242</f>
        <v>1101115671767</v>
      </c>
      <c r="I1245" s="280" t="str">
        <f>작성용!F1242</f>
        <v>B06</v>
      </c>
      <c r="J1245" s="280">
        <f>작성용!G1242</f>
        <v>0</v>
      </c>
      <c r="K1245" s="280" t="str">
        <f>작성용!H1242</f>
        <v>Y</v>
      </c>
      <c r="L1245" s="280" t="str">
        <f>작성용!N1242</f>
        <v xml:space="preserve">분기 </v>
      </c>
      <c r="M1245" s="279" t="str">
        <f>작성용!U1242</f>
        <v>2024.09.30</v>
      </c>
      <c r="N1245" s="284">
        <f>작성용!V1242</f>
        <v>45569</v>
      </c>
      <c r="O1245" s="284">
        <f>작성용!W1242</f>
        <v>45579</v>
      </c>
      <c r="P1245" s="279" t="str">
        <f>작성용!X1242</f>
        <v>-</v>
      </c>
      <c r="Q1245" s="280" t="str">
        <f>작성용!AD1242</f>
        <v>원정우</v>
      </c>
      <c r="R1245" s="282">
        <f>작성용!AE1242</f>
        <v>1</v>
      </c>
      <c r="S1245" s="280" t="str">
        <f>작성용!AF1242</f>
        <v>원정우</v>
      </c>
      <c r="T1245" s="283" t="str">
        <f>작성용!AG1242</f>
        <v>김예림</v>
      </c>
      <c r="U1245" s="283" t="str">
        <f>작성용!AH1242</f>
        <v>김예림</v>
      </c>
      <c r="V1245" s="278">
        <f>작성용!AA1242</f>
        <v>202409</v>
      </c>
      <c r="W1245" s="280" t="str">
        <f>작성용!AC1242</f>
        <v>[B]삼성</v>
      </c>
      <c r="X1245" s="280" t="str">
        <f>작성용!O1242</f>
        <v>신혜성프로</v>
      </c>
      <c r="Y1245" s="280" t="str">
        <f>작성용!P1242</f>
        <v>02-772-6845</v>
      </c>
      <c r="Z1245" s="280" t="str">
        <f>작성용!Q1242</f>
        <v>hyesung414.shin@samsung.com</v>
      </c>
      <c r="AA1245" s="278" t="str">
        <f>작성용!AJ1242</f>
        <v>-</v>
      </c>
      <c r="AB1245" s="278">
        <f>작성용!AB1242</f>
        <v>8</v>
      </c>
    </row>
    <row r="1246" spans="1:28" s="12" customFormat="1" ht="16.5" customHeight="1" x14ac:dyDescent="0.3">
      <c r="A1246" s="54">
        <f>작성용!AL1243</f>
        <v>1242</v>
      </c>
      <c r="B1246" s="277" t="str">
        <f>작성용!AI1243</f>
        <v>-</v>
      </c>
      <c r="C1246" s="278" t="str">
        <f>작성용!AK1243</f>
        <v>개별종목</v>
      </c>
      <c r="D1246" s="279">
        <f>작성용!T1243</f>
        <v>45531</v>
      </c>
      <c r="E1246" s="280" t="str">
        <f>작성용!B1243</f>
        <v>삼성생명</v>
      </c>
      <c r="F1246" s="280" t="str">
        <f>작성용!C1243</f>
        <v>재평가</v>
      </c>
      <c r="G1246" s="280" t="str">
        <f>작성용!D1243</f>
        <v>한국예탁결제원</v>
      </c>
      <c r="H1246" s="281">
        <f>작성용!E1243</f>
        <v>1112710007059</v>
      </c>
      <c r="I1246" s="280" t="str">
        <f>작성용!F1243</f>
        <v>A01</v>
      </c>
      <c r="J1246" s="280">
        <f>작성용!G1243</f>
        <v>0</v>
      </c>
      <c r="K1246" s="280" t="str">
        <f>작성용!H1243</f>
        <v>Y</v>
      </c>
      <c r="L1246" s="280" t="str">
        <f>작성용!N1243</f>
        <v xml:space="preserve">분기 </v>
      </c>
      <c r="M1246" s="279" t="str">
        <f>작성용!U1243</f>
        <v>2024.09.30</v>
      </c>
      <c r="N1246" s="284">
        <f>작성용!V1243</f>
        <v>45569</v>
      </c>
      <c r="O1246" s="284">
        <f>작성용!W1243</f>
        <v>45579</v>
      </c>
      <c r="P1246" s="279" t="str">
        <f>작성용!X1243</f>
        <v>-</v>
      </c>
      <c r="Q1246" s="280" t="str">
        <f>작성용!AD1243</f>
        <v>김영하</v>
      </c>
      <c r="R1246" s="282">
        <f>작성용!AE1243</f>
        <v>1</v>
      </c>
      <c r="S1246" s="280" t="str">
        <f>작성용!AF1243</f>
        <v>김영하</v>
      </c>
      <c r="T1246" s="283" t="str">
        <f>작성용!AG1243</f>
        <v>김예림</v>
      </c>
      <c r="U1246" s="283" t="str">
        <f>작성용!AH1243</f>
        <v>김예림</v>
      </c>
      <c r="V1246" s="278">
        <f>작성용!AA1243</f>
        <v>202409</v>
      </c>
      <c r="W1246" s="280" t="str">
        <f>작성용!AC1243</f>
        <v>[B]삼성</v>
      </c>
      <c r="X1246" s="280" t="str">
        <f>작성용!O1243</f>
        <v>신혜성프로</v>
      </c>
      <c r="Y1246" s="280" t="str">
        <f>작성용!P1243</f>
        <v>02-772-6845</v>
      </c>
      <c r="Z1246" s="280" t="str">
        <f>작성용!Q1243</f>
        <v>hyesung414.shin@samsung.com</v>
      </c>
      <c r="AA1246" s="278" t="str">
        <f>작성용!AJ1243</f>
        <v>-</v>
      </c>
      <c r="AB1246" s="278">
        <f>작성용!AB1243</f>
        <v>8</v>
      </c>
    </row>
    <row r="1247" spans="1:28" s="12" customFormat="1" ht="16.5" customHeight="1" x14ac:dyDescent="0.3">
      <c r="A1247" s="54">
        <f>작성용!AL1244</f>
        <v>1243</v>
      </c>
      <c r="B1247" s="277" t="str">
        <f>작성용!AI1244</f>
        <v>-</v>
      </c>
      <c r="C1247" s="278" t="str">
        <f>작성용!AK1244</f>
        <v>개별종목</v>
      </c>
      <c r="D1247" s="279">
        <f>작성용!T1244</f>
        <v>45531</v>
      </c>
      <c r="E1247" s="280" t="str">
        <f>작성용!B1244</f>
        <v>삼성생명</v>
      </c>
      <c r="F1247" s="280" t="str">
        <f>작성용!C1244</f>
        <v>재평가</v>
      </c>
      <c r="G1247" s="280" t="str">
        <f>작성용!D1244</f>
        <v>한국자금중개</v>
      </c>
      <c r="H1247" s="281">
        <f>작성용!E1244</f>
        <v>1101111299795</v>
      </c>
      <c r="I1247" s="280" t="str">
        <f>작성용!F1244</f>
        <v>A01</v>
      </c>
      <c r="J1247" s="280">
        <f>작성용!G1244</f>
        <v>99</v>
      </c>
      <c r="K1247" s="280" t="str">
        <f>작성용!H1244</f>
        <v>Y</v>
      </c>
      <c r="L1247" s="280" t="str">
        <f>작성용!N1244</f>
        <v xml:space="preserve">분기 </v>
      </c>
      <c r="M1247" s="279" t="str">
        <f>작성용!U1244</f>
        <v>2024.09.30</v>
      </c>
      <c r="N1247" s="284">
        <f>작성용!V1244</f>
        <v>45569</v>
      </c>
      <c r="O1247" s="284">
        <f>작성용!W1244</f>
        <v>45579</v>
      </c>
      <c r="P1247" s="279" t="str">
        <f>작성용!X1244</f>
        <v>-</v>
      </c>
      <c r="Q1247" s="280" t="str">
        <f>작성용!AD1244</f>
        <v>김에스더</v>
      </c>
      <c r="R1247" s="282">
        <f>작성용!AE1244</f>
        <v>1</v>
      </c>
      <c r="S1247" s="280" t="str">
        <f>작성용!AF1244</f>
        <v>김에스더</v>
      </c>
      <c r="T1247" s="283" t="str">
        <f>작성용!AG1244</f>
        <v>김예림</v>
      </c>
      <c r="U1247" s="283" t="str">
        <f>작성용!AH1244</f>
        <v>김예림</v>
      </c>
      <c r="V1247" s="278">
        <f>작성용!AA1244</f>
        <v>202409</v>
      </c>
      <c r="W1247" s="280" t="str">
        <f>작성용!AC1244</f>
        <v>[B]삼성</v>
      </c>
      <c r="X1247" s="280" t="str">
        <f>작성용!O1244</f>
        <v>신혜성프로</v>
      </c>
      <c r="Y1247" s="280" t="str">
        <f>작성용!P1244</f>
        <v>02-772-6845</v>
      </c>
      <c r="Z1247" s="280" t="str">
        <f>작성용!Q1244</f>
        <v>hyesung414.shin@samsung.com</v>
      </c>
      <c r="AA1247" s="278" t="str">
        <f>작성용!AJ1244</f>
        <v>-</v>
      </c>
      <c r="AB1247" s="278">
        <f>작성용!AB1244</f>
        <v>8</v>
      </c>
    </row>
    <row r="1248" spans="1:28" s="12" customFormat="1" ht="16.5" customHeight="1" x14ac:dyDescent="0.3">
      <c r="A1248" s="54">
        <f>작성용!AL1245</f>
        <v>1244</v>
      </c>
      <c r="B1248" s="277" t="str">
        <f>작성용!AI1245</f>
        <v>-</v>
      </c>
      <c r="C1248" s="278" t="str">
        <f>작성용!AK1245</f>
        <v>개별종목</v>
      </c>
      <c r="D1248" s="279">
        <f>작성용!T1245</f>
        <v>45531</v>
      </c>
      <c r="E1248" s="280" t="str">
        <f>작성용!B1245</f>
        <v>삼성생명</v>
      </c>
      <c r="F1248" s="280" t="str">
        <f>작성용!C1245</f>
        <v>재평가</v>
      </c>
      <c r="G1248" s="280" t="str">
        <f>작성용!D1245</f>
        <v>한국증권금융</v>
      </c>
      <c r="H1248" s="281">
        <f>작성용!E1245</f>
        <v>1101110025943</v>
      </c>
      <c r="I1248" s="280" t="str">
        <f>작성용!F1245</f>
        <v>A01</v>
      </c>
      <c r="J1248" s="280">
        <f>작성용!G1245</f>
        <v>99</v>
      </c>
      <c r="K1248" s="280" t="str">
        <f>작성용!H1245</f>
        <v>Y</v>
      </c>
      <c r="L1248" s="280" t="str">
        <f>작성용!N1245</f>
        <v xml:space="preserve">분기 </v>
      </c>
      <c r="M1248" s="279" t="str">
        <f>작성용!U1245</f>
        <v>2024.09.30</v>
      </c>
      <c r="N1248" s="284">
        <f>작성용!V1245</f>
        <v>45569</v>
      </c>
      <c r="O1248" s="284">
        <f>작성용!W1245</f>
        <v>45579</v>
      </c>
      <c r="P1248" s="279" t="str">
        <f>작성용!X1245</f>
        <v>-</v>
      </c>
      <c r="Q1248" s="280" t="str">
        <f>작성용!AD1245</f>
        <v>김예림</v>
      </c>
      <c r="R1248" s="282">
        <f>작성용!AE1245</f>
        <v>1</v>
      </c>
      <c r="S1248" s="280" t="str">
        <f>작성용!AF1245</f>
        <v>김예림</v>
      </c>
      <c r="T1248" s="283" t="str">
        <f>작성용!AG1245</f>
        <v>김예림</v>
      </c>
      <c r="U1248" s="283" t="str">
        <f>작성용!AH1245</f>
        <v>김예림</v>
      </c>
      <c r="V1248" s="278">
        <f>작성용!AA1245</f>
        <v>202409</v>
      </c>
      <c r="W1248" s="280" t="str">
        <f>작성용!AC1245</f>
        <v>[B]삼성</v>
      </c>
      <c r="X1248" s="280" t="str">
        <f>작성용!O1245</f>
        <v>신혜성프로</v>
      </c>
      <c r="Y1248" s="280" t="str">
        <f>작성용!P1245</f>
        <v>02-772-6845</v>
      </c>
      <c r="Z1248" s="280" t="str">
        <f>작성용!Q1245</f>
        <v>hyesung414.shin@samsung.com</v>
      </c>
      <c r="AA1248" s="278" t="str">
        <f>작성용!AJ1245</f>
        <v>-</v>
      </c>
      <c r="AB1248" s="278">
        <f>작성용!AB1245</f>
        <v>8</v>
      </c>
    </row>
    <row r="1249" spans="1:28" s="12" customFormat="1" ht="16.5" customHeight="1" x14ac:dyDescent="0.3">
      <c r="A1249" s="54">
        <f>작성용!AL1246</f>
        <v>1245</v>
      </c>
      <c r="B1249" s="277" t="str">
        <f>작성용!AI1246</f>
        <v>-</v>
      </c>
      <c r="C1249" s="278" t="str">
        <f>작성용!AK1246</f>
        <v>개별종목</v>
      </c>
      <c r="D1249" s="279">
        <f>작성용!T1246</f>
        <v>45531</v>
      </c>
      <c r="E1249" s="280" t="str">
        <f>작성용!B1246</f>
        <v>삼성생명</v>
      </c>
      <c r="F1249" s="280" t="str">
        <f>작성용!C1246</f>
        <v>재평가</v>
      </c>
      <c r="G1249" s="280" t="str">
        <f>작성용!D1246</f>
        <v>힐스테이트봉담대한제6호뉴스테이위탁관리부동산투자회사</v>
      </c>
      <c r="H1249" s="281" t="str">
        <f>작성용!E1246</f>
        <v>KBP2019030009</v>
      </c>
      <c r="I1249" s="280" t="str">
        <f>작성용!F1246</f>
        <v>B06</v>
      </c>
      <c r="J1249" s="280">
        <f>작성용!G1246</f>
        <v>0</v>
      </c>
      <c r="K1249" s="280" t="str">
        <f>작성용!H1246</f>
        <v>Y</v>
      </c>
      <c r="L1249" s="280" t="str">
        <f>작성용!N1246</f>
        <v xml:space="preserve">분기 </v>
      </c>
      <c r="M1249" s="279" t="str">
        <f>작성용!U1246</f>
        <v>2024.09.30</v>
      </c>
      <c r="N1249" s="284">
        <f>작성용!V1246</f>
        <v>45569</v>
      </c>
      <c r="O1249" s="284">
        <f>작성용!W1246</f>
        <v>45579</v>
      </c>
      <c r="P1249" s="279" t="str">
        <f>작성용!X1246</f>
        <v>-</v>
      </c>
      <c r="Q1249" s="280" t="str">
        <f>작성용!AD1246</f>
        <v>강성은</v>
      </c>
      <c r="R1249" s="282">
        <f>작성용!AE1246</f>
        <v>1</v>
      </c>
      <c r="S1249" s="280" t="str">
        <f>작성용!AF1246</f>
        <v>강성은</v>
      </c>
      <c r="T1249" s="283" t="str">
        <f>작성용!AG1246</f>
        <v>김예림</v>
      </c>
      <c r="U1249" s="283" t="str">
        <f>작성용!AH1246</f>
        <v>김예림</v>
      </c>
      <c r="V1249" s="278">
        <f>작성용!AA1246</f>
        <v>202409</v>
      </c>
      <c r="W1249" s="280" t="str">
        <f>작성용!AC1246</f>
        <v>[B]삼성</v>
      </c>
      <c r="X1249" s="280" t="str">
        <f>작성용!O1246</f>
        <v>신혜성프로</v>
      </c>
      <c r="Y1249" s="280" t="str">
        <f>작성용!P1246</f>
        <v>02-772-6845</v>
      </c>
      <c r="Z1249" s="280" t="str">
        <f>작성용!Q1246</f>
        <v>hyesung414.shin@samsung.com</v>
      </c>
      <c r="AA1249" s="278" t="str">
        <f>작성용!AJ1246</f>
        <v>-</v>
      </c>
      <c r="AB1249" s="278">
        <f>작성용!AB1246</f>
        <v>8</v>
      </c>
    </row>
    <row r="1250" spans="1:28" s="12" customFormat="1" ht="16.5" customHeight="1" x14ac:dyDescent="0.3">
      <c r="A1250" s="54">
        <f>작성용!AL1247</f>
        <v>1246</v>
      </c>
      <c r="B1250" s="277" t="str">
        <f>작성용!AI1247</f>
        <v>-</v>
      </c>
      <c r="C1250" s="278" t="str">
        <f>작성용!AK1247</f>
        <v>개별종목</v>
      </c>
      <c r="D1250" s="279">
        <f>작성용!T1247</f>
        <v>45531</v>
      </c>
      <c r="E1250" s="280" t="str">
        <f>작성용!B1247</f>
        <v>삼성생명(I-F미수신건)</v>
      </c>
      <c r="F1250" s="280" t="str">
        <f>작성용!C1247</f>
        <v>재평가</v>
      </c>
      <c r="G1250" s="280" t="str">
        <f>작성용!D1247</f>
        <v>서민금융진흥원</v>
      </c>
      <c r="H1250" s="281">
        <f>작성용!E1247</f>
        <v>1103710017635</v>
      </c>
      <c r="I1250" s="280" t="str">
        <f>작성용!F1247</f>
        <v>A01</v>
      </c>
      <c r="J1250" s="280">
        <f>작성용!G1247</f>
        <v>0</v>
      </c>
      <c r="K1250" s="280" t="str">
        <f>작성용!H1247</f>
        <v>Y</v>
      </c>
      <c r="L1250" s="280" t="str">
        <f>작성용!N1247</f>
        <v xml:space="preserve">분기 </v>
      </c>
      <c r="M1250" s="279" t="str">
        <f>작성용!U1247</f>
        <v>2024.09.30</v>
      </c>
      <c r="N1250" s="284">
        <f>작성용!V1247</f>
        <v>45569</v>
      </c>
      <c r="O1250" s="284">
        <f>작성용!W1247</f>
        <v>45579</v>
      </c>
      <c r="P1250" s="279" t="str">
        <f>작성용!X1247</f>
        <v>-</v>
      </c>
      <c r="Q1250" s="280" t="str">
        <f>작성용!AD1247</f>
        <v>김영하</v>
      </c>
      <c r="R1250" s="282">
        <f>작성용!AE1247</f>
        <v>0.2</v>
      </c>
      <c r="S1250" s="280" t="str">
        <f>작성용!AF1247</f>
        <v>김영하</v>
      </c>
      <c r="T1250" s="283" t="str">
        <f>작성용!AG1247</f>
        <v>강성은</v>
      </c>
      <c r="U1250" s="283" t="str">
        <f>작성용!AH1247</f>
        <v>강성은</v>
      </c>
      <c r="V1250" s="278">
        <f>작성용!AA1247</f>
        <v>202409</v>
      </c>
      <c r="W1250" s="280" t="str">
        <f>작성용!AC1247</f>
        <v>[Y]금융기관</v>
      </c>
      <c r="X1250" s="280" t="str">
        <f>작성용!O1247</f>
        <v>신혜성프로</v>
      </c>
      <c r="Y1250" s="280" t="str">
        <f>작성용!P1247</f>
        <v>02-772-6845</v>
      </c>
      <c r="Z1250" s="280" t="str">
        <f>작성용!Q1247</f>
        <v>hyesung414.shin@samsung.com</v>
      </c>
      <c r="AA1250" s="278" t="str">
        <f>작성용!AJ1247</f>
        <v>-</v>
      </c>
      <c r="AB1250" s="278">
        <f>작성용!AB1247</f>
        <v>8</v>
      </c>
    </row>
    <row r="1251" spans="1:28" s="12" customFormat="1" ht="16.5" customHeight="1" x14ac:dyDescent="0.3">
      <c r="A1251" s="54">
        <f>작성용!AL1248</f>
        <v>1247</v>
      </c>
      <c r="B1251" s="277" t="str">
        <f>작성용!AI1248</f>
        <v>-</v>
      </c>
      <c r="C1251" s="278" t="str">
        <f>작성용!AK1248</f>
        <v>개별종목</v>
      </c>
      <c r="D1251" s="279">
        <f>작성용!T1248</f>
        <v>45531</v>
      </c>
      <c r="E1251" s="280" t="str">
        <f>작성용!B1248</f>
        <v>삼성생명</v>
      </c>
      <c r="F1251" s="280" t="str">
        <f>작성용!C1248</f>
        <v>재평가</v>
      </c>
      <c r="G1251" s="280" t="str">
        <f>작성용!D1248</f>
        <v>제로에너지임대리츠2호위탁관리부동산투자회사</v>
      </c>
      <c r="H1251" s="281">
        <f>작성용!E1248</f>
        <v>1911110086831</v>
      </c>
      <c r="I1251" s="280" t="str">
        <f>작성용!F1248</f>
        <v>B06</v>
      </c>
      <c r="J1251" s="280">
        <f>작성용!G1248</f>
        <v>0</v>
      </c>
      <c r="K1251" s="280" t="str">
        <f>작성용!H1248</f>
        <v>Y</v>
      </c>
      <c r="L1251" s="280" t="str">
        <f>작성용!N1248</f>
        <v xml:space="preserve">분기 </v>
      </c>
      <c r="M1251" s="279" t="str">
        <f>작성용!U1248</f>
        <v>2024.09.30</v>
      </c>
      <c r="N1251" s="284">
        <f>작성용!V1248</f>
        <v>45569</v>
      </c>
      <c r="O1251" s="284">
        <f>작성용!W1248</f>
        <v>45579</v>
      </c>
      <c r="P1251" s="279" t="str">
        <f>작성용!X1248</f>
        <v>-</v>
      </c>
      <c r="Q1251" s="280" t="str">
        <f>작성용!AD1248</f>
        <v>서경덕</v>
      </c>
      <c r="R1251" s="282">
        <f>작성용!AE1248</f>
        <v>1</v>
      </c>
      <c r="S1251" s="280" t="str">
        <f>작성용!AF1248</f>
        <v>서경덕</v>
      </c>
      <c r="T1251" s="283" t="str">
        <f>작성용!AG1248</f>
        <v>김예림</v>
      </c>
      <c r="U1251" s="283" t="str">
        <f>작성용!AH1248</f>
        <v>김예림</v>
      </c>
      <c r="V1251" s="278">
        <f>작성용!AA1248</f>
        <v>202409</v>
      </c>
      <c r="W1251" s="280" t="str">
        <f>작성용!AC1248</f>
        <v>[B]삼성</v>
      </c>
      <c r="X1251" s="280" t="str">
        <f>작성용!O1248</f>
        <v>신혜성프로</v>
      </c>
      <c r="Y1251" s="280" t="str">
        <f>작성용!P1248</f>
        <v>02-772-6845</v>
      </c>
      <c r="Z1251" s="280" t="str">
        <f>작성용!Q1248</f>
        <v>hyesung414.shin@samsung.com</v>
      </c>
      <c r="AA1251" s="278" t="str">
        <f>작성용!AJ1248</f>
        <v>-</v>
      </c>
      <c r="AB1251" s="278">
        <f>작성용!AB1248</f>
        <v>8</v>
      </c>
    </row>
    <row r="1252" spans="1:28" s="12" customFormat="1" ht="16.5" customHeight="1" x14ac:dyDescent="0.3">
      <c r="A1252" s="54">
        <f>작성용!AL1249</f>
        <v>1248</v>
      </c>
      <c r="B1252" s="277" t="str">
        <f>작성용!AI1249</f>
        <v>-</v>
      </c>
      <c r="C1252" s="278" t="str">
        <f>작성용!AK1249</f>
        <v>개별종목</v>
      </c>
      <c r="D1252" s="279">
        <f>작성용!T1249</f>
        <v>45531</v>
      </c>
      <c r="E1252" s="280" t="str">
        <f>작성용!B1249</f>
        <v>삼성생명(I-F미수신건)</v>
      </c>
      <c r="F1252" s="280" t="str">
        <f>작성용!C1249</f>
        <v>재평가</v>
      </c>
      <c r="G1252" s="280" t="str">
        <f>작성용!D1249</f>
        <v>대림제5호천안원성동기업형임대위탁관리부동산투자회사</v>
      </c>
      <c r="H1252" s="281">
        <f>작성용!E1249</f>
        <v>1101116260486</v>
      </c>
      <c r="I1252" s="280" t="str">
        <f>작성용!F1249</f>
        <v>B06</v>
      </c>
      <c r="J1252" s="280">
        <f>작성용!G1249</f>
        <v>0</v>
      </c>
      <c r="K1252" s="280" t="str">
        <f>작성용!H1249</f>
        <v>Y</v>
      </c>
      <c r="L1252" s="280" t="str">
        <f>작성용!N1249</f>
        <v xml:space="preserve">분기 </v>
      </c>
      <c r="M1252" s="279" t="str">
        <f>작성용!U1249</f>
        <v>2024.09.30</v>
      </c>
      <c r="N1252" s="284">
        <f>작성용!V1249</f>
        <v>45569</v>
      </c>
      <c r="O1252" s="284">
        <f>작성용!W1249</f>
        <v>45579</v>
      </c>
      <c r="P1252" s="279" t="str">
        <f>작성용!X1249</f>
        <v>-</v>
      </c>
      <c r="Q1252" s="280" t="str">
        <f>작성용!AD1249</f>
        <v>서동현</v>
      </c>
      <c r="R1252" s="282">
        <f>작성용!AE1249</f>
        <v>0.2</v>
      </c>
      <c r="S1252" s="280" t="str">
        <f>작성용!AF1249</f>
        <v>서동현</v>
      </c>
      <c r="T1252" s="283" t="str">
        <f>작성용!AG1249</f>
        <v>강성은</v>
      </c>
      <c r="U1252" s="283" t="str">
        <f>작성용!AH1249</f>
        <v>강성은</v>
      </c>
      <c r="V1252" s="278">
        <f>작성용!AA1249</f>
        <v>202409</v>
      </c>
      <c r="W1252" s="280" t="str">
        <f>작성용!AC1249</f>
        <v>[Y]금융기관</v>
      </c>
      <c r="X1252" s="280" t="str">
        <f>작성용!O1249</f>
        <v>신혜성프로</v>
      </c>
      <c r="Y1252" s="280" t="str">
        <f>작성용!P1249</f>
        <v>02-772-6845</v>
      </c>
      <c r="Z1252" s="280" t="str">
        <f>작성용!Q1249</f>
        <v>hyesung414.shin@samsung.com</v>
      </c>
      <c r="AA1252" s="278" t="str">
        <f>작성용!AJ1249</f>
        <v>-</v>
      </c>
      <c r="AB1252" s="278">
        <f>작성용!AB1249</f>
        <v>8</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t="str">
        <f>작성용!U1250</f>
        <v>2024.06.30</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t="str">
        <f>작성용!U1251</f>
        <v>2024.09.30</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t="str">
        <f>작성용!U1252</f>
        <v>2024.09.30</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t="str">
        <f>작성용!U1253</f>
        <v>2024.09.30</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t="str">
        <f>작성용!U1254</f>
        <v>2024.09.30</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t="str">
        <f>작성용!U1255</f>
        <v>2024.09.30</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t="str">
        <f>작성용!U1256</f>
        <v>2024.09.30</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t="str">
        <f>작성용!U1257</f>
        <v>2024.09.30</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hidden="1" customHeight="1" x14ac:dyDescent="0.3">
      <c r="A1261" s="54">
        <f>작성용!AL1258</f>
        <v>1257</v>
      </c>
      <c r="B1261" s="55" t="str">
        <f>작성용!AI1258</f>
        <v>최종평가값 : 2024-10-04</v>
      </c>
      <c r="C1261" s="56" t="str">
        <f>작성용!AK1258</f>
        <v>개별종목</v>
      </c>
      <c r="D1261" s="57">
        <f>작성용!T1258</f>
        <v>45531</v>
      </c>
      <c r="E1261" s="58" t="str">
        <f>작성용!B1258</f>
        <v>롯데손해보험(운용지원팀)</v>
      </c>
      <c r="F1261" s="58" t="str">
        <f>작성용!C1258</f>
        <v>재평가</v>
      </c>
      <c r="G1261" s="58" t="str">
        <f>작성용!D1258</f>
        <v>퀸테사헤임달제육호사모투자(구,퀸테사제육호사모투자)</v>
      </c>
      <c r="H1261" s="59" t="str">
        <f>작성용!E1258</f>
        <v>KBP2018090001</v>
      </c>
      <c r="I1261" s="58" t="str">
        <f>작성용!F1258</f>
        <v>B01</v>
      </c>
      <c r="J1261" s="58">
        <f>작성용!G1258</f>
        <v>0</v>
      </c>
      <c r="K1261" s="58" t="str">
        <f>작성용!H1258</f>
        <v>-</v>
      </c>
      <c r="L1261" s="58" t="str">
        <f>작성용!N1258</f>
        <v>분기</v>
      </c>
      <c r="M1261" s="57" t="str">
        <f>작성용!U1258</f>
        <v>2024.09.30</v>
      </c>
      <c r="N1261" s="57">
        <f>작성용!V1258</f>
        <v>45548</v>
      </c>
      <c r="O1261" s="57">
        <f>작성용!W1258</f>
        <v>45576</v>
      </c>
      <c r="P1261" s="57" t="str">
        <f>작성용!X1258</f>
        <v>-</v>
      </c>
      <c r="Q1261" s="58" t="str">
        <f>작성용!AD1258</f>
        <v>오수현</v>
      </c>
      <c r="R1261" s="60">
        <f>작성용!AE1258</f>
        <v>1</v>
      </c>
      <c r="S1261" s="58" t="str">
        <f>작성용!AF1258</f>
        <v>오수현</v>
      </c>
      <c r="T1261" s="61" t="str">
        <f>작성용!AG1258</f>
        <v>정은채</v>
      </c>
      <c r="U1261" s="61" t="str">
        <f>작성용!AH1258</f>
        <v>정은채</v>
      </c>
      <c r="V1261" s="56">
        <f>작성용!AA1258</f>
        <v>202409</v>
      </c>
      <c r="W1261" s="58" t="str">
        <f>작성용!AC1258</f>
        <v>[A]롯데</v>
      </c>
      <c r="X1261" s="58" t="str">
        <f>작성용!O1258</f>
        <v>정현진수석</v>
      </c>
      <c r="Y1261" s="58" t="str">
        <f>작성용!P1258</f>
        <v>02-3455-3336</v>
      </c>
      <c r="Z1261" s="58" t="str">
        <f>작성용!Q1258</f>
        <v>hyunjin.chung@lotteins.co.kr</v>
      </c>
      <c r="AA1261" s="56" t="str">
        <f>작성용!AJ1258</f>
        <v>-</v>
      </c>
      <c r="AB1261" s="56">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t="str">
        <f>작성용!U1259</f>
        <v>2024.09.30</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t="str">
        <f>작성용!U1260</f>
        <v>2024.09.30</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t="str">
        <f>작성용!U1261</f>
        <v>2024.09.30</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t="str">
        <f>작성용!U1262</f>
        <v>2024.09.30</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t="str">
        <f>작성용!U1263</f>
        <v>2024.09.30</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t="str">
        <f>작성용!U1264</f>
        <v>2024.09.30</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t="str">
        <f>작성용!U1265</f>
        <v>2024.09.30</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t="str">
        <f>작성용!U1266</f>
        <v>2024.09.30</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t="str">
        <f>작성용!U1267</f>
        <v>2024.09.30</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t="str">
        <f>작성용!U1268</f>
        <v>2024.09.30</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t="str">
        <f>작성용!U1269</f>
        <v>2024.09.30</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t="str">
        <f>작성용!U1270</f>
        <v>2024.09.30</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t="str">
        <f>작성용!U1271</f>
        <v>2024.09.30</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t="str">
        <f>작성용!U1272</f>
        <v>2024.09.30</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t="str">
        <f>작성용!U1273</f>
        <v>2024.09.30</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t="str">
        <f>작성용!U1274</f>
        <v>2024.09.30</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t="str">
        <f>작성용!U1275</f>
        <v>2024.09.30</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t="str">
        <f>작성용!U1276</f>
        <v>2024.09.30</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t="str">
        <f>작성용!U1277</f>
        <v>2024.09.30</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t="str">
        <f>작성용!U1278</f>
        <v>2024.09.30</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t="str">
        <f>작성용!U1279</f>
        <v>2024.09.30</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t="str">
        <f>작성용!U1280</f>
        <v>2024.09.30</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t="str">
        <f>작성용!U1281</f>
        <v>2024.09.30</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t="str">
        <f>작성용!U1282</f>
        <v>2024.09.30</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t="str">
        <f>작성용!U1283</f>
        <v>2024.09.30</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t="str">
        <f>작성용!U1284</f>
        <v>2024.09.30</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t="str">
        <f>작성용!U1285</f>
        <v>2024.09.30</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t="str">
        <f>작성용!U1286</f>
        <v>2024.09.30</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t="str">
        <f>작성용!U1287</f>
        <v>2024.09.30</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t="str">
        <f>작성용!U1288</f>
        <v>2024.09.30</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t="str">
        <f>작성용!U1289</f>
        <v>2024.09.30</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t="str">
        <f>작성용!U1290</f>
        <v>2024.09.30</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t="str">
        <f>작성용!U1291</f>
        <v>2024.09.30</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t="str">
        <f>작성용!U1292</f>
        <v>2024.09.30</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t="str">
        <f>작성용!U1293</f>
        <v>2024.09.30</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t="str">
        <f>작성용!U1294</f>
        <v>2024.09.30</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t="str">
        <f>작성용!U1295</f>
        <v>2024.09.30</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t="str">
        <f>작성용!U1296</f>
        <v>2024.09.30</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t="str">
        <f>작성용!U1297</f>
        <v>2024.09.30</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t="str">
        <f>작성용!U1298</f>
        <v>2024.09.30</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t="str">
        <f>작성용!U1299</f>
        <v>2024.09.30</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t="str">
        <f>작성용!U1300</f>
        <v>2024.09.30</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t="str">
        <f>작성용!U1301</f>
        <v>2024.09.30</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t="str">
        <f>작성용!U1302</f>
        <v>2024.09.30</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t="str">
        <f>작성용!U1303</f>
        <v>2024.09.30</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t="str">
        <f>작성용!U1304</f>
        <v>2024.09.30</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t="str">
        <f>작성용!U1305</f>
        <v>2024.09.30</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t="str">
        <f>작성용!U1306</f>
        <v>2024.09.30</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t="str">
        <f>작성용!U1307</f>
        <v>2024.09.30</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t="str">
        <f>작성용!U1308</f>
        <v>2024.09.30</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t="str">
        <f>작성용!U1309</f>
        <v>2024.09.30</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t="str">
        <f>작성용!U1310</f>
        <v>2024.09.30</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t="str">
        <f>작성용!U1311</f>
        <v>2024.09.30</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t="str">
        <f>작성용!U1312</f>
        <v>2024.09.30</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t="str">
        <f>작성용!U1313</f>
        <v>2024.09.30</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t="str">
        <f>작성용!U1314</f>
        <v>2024.09.30</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t="str">
        <f>작성용!U1315</f>
        <v>2024.09.30</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t="str">
        <f>작성용!U1316</f>
        <v>2024.09.30</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t="str">
        <f>작성용!U1317</f>
        <v>2024.09.30</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t="str">
        <f>작성용!U1318</f>
        <v>2024.09.30</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t="str">
        <f>작성용!U1319</f>
        <v>2024.09.30</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t="str">
        <f>작성용!U1320</f>
        <v>2024.09.30</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t="str">
        <f>작성용!U1321</f>
        <v>2024.09.30</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t="str">
        <f>작성용!U1322</f>
        <v>2024.09.30</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t="str">
        <f>작성용!U1323</f>
        <v>2024.09.30</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t="str">
        <f>작성용!U1324</f>
        <v>2024.09.30</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t="str">
        <f>작성용!U1325</f>
        <v>2024.09.30</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t="str">
        <f>작성용!U1326</f>
        <v>2024.09.30</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t="str">
        <f>작성용!U1327</f>
        <v>2024.09.30</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t="str">
        <f>작성용!U1328</f>
        <v>2024.09.30</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t="str">
        <f>작성용!U1329</f>
        <v>2024.09.30</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t="str">
        <f>작성용!U1330</f>
        <v>2024.09.30</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t="str">
        <f>작성용!U1331</f>
        <v>2024.09.30</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t="str">
        <f>작성용!U1332</f>
        <v>2024.09.30</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t="str">
        <f>작성용!U1333</f>
        <v>2024.09.30</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t="str">
        <f>작성용!U1334</f>
        <v>2024.09.30</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t="str">
        <f>작성용!U1335</f>
        <v>2024.09.30</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t="str">
        <f>작성용!U1336</f>
        <v>2024.09.30</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t="str">
        <f>작성용!U1337</f>
        <v>2024.09.30</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t="str">
        <f>작성용!U1338</f>
        <v>2024.09.30</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t="str">
        <f>작성용!U1339</f>
        <v>2024.09.30</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t="str">
        <f>작성용!U1340</f>
        <v>2024.09.30</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t="str">
        <f>작성용!U1341</f>
        <v>2024.09.30</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t="str">
        <f>작성용!U1342</f>
        <v>2024.09.30</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t="str">
        <f>작성용!U1343</f>
        <v>2024.09.30</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t="str">
        <f>작성용!U1344</f>
        <v>2024.09.30</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t="str">
        <f>작성용!U1345</f>
        <v>2024.09.30</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t="str">
        <f>작성용!U1346</f>
        <v>2024.09.30</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t="str">
        <f>작성용!U1347</f>
        <v>2024.09.30</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t="str">
        <f>작성용!U1348</f>
        <v>2024.09.30</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t="str">
        <f>작성용!U1349</f>
        <v>2024.09.30</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t="str">
        <f>작성용!U1350</f>
        <v>2024.09.30</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t="str">
        <f>작성용!U1351</f>
        <v>2024.09.30</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t="str">
        <f>작성용!U1352</f>
        <v>2024.09.30</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t="str">
        <f>작성용!U1353</f>
        <v>2024.09.30</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t="str">
        <f>작성용!U1354</f>
        <v>2024.09.30</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t="str">
        <f>작성용!U1355</f>
        <v>2024.09.30</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t="str">
        <f>작성용!U1356</f>
        <v>2024.09.30</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t="str">
        <f>작성용!U1357</f>
        <v>2024.09.30</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t="str">
        <f>작성용!U1358</f>
        <v>2024.09.30</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t="str">
        <f>작성용!U1359</f>
        <v>2024.09.30</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t="str">
        <f>작성용!U1360</f>
        <v>2024.09.30</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t="str">
        <f>작성용!U1361</f>
        <v>2024.09.30</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t="str">
        <f>작성용!U1362</f>
        <v>2024.09.30</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t="str">
        <f>작성용!U1363</f>
        <v>2024.09.30</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t="str">
        <f>작성용!U1364</f>
        <v>2024.09.30</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t="str">
        <f>작성용!U1365</f>
        <v>2024.09.30</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t="str">
        <f>작성용!U1366</f>
        <v>2024.09.30</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t="str">
        <f>작성용!U1367</f>
        <v>2024.09.30</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t="str">
        <f>작성용!U1368</f>
        <v>2024.09.30</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t="str">
        <f>작성용!U1369</f>
        <v>2024.09.30</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t="str">
        <f>작성용!U1370</f>
        <v>2024.09.30</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t="str">
        <f>작성용!U1371</f>
        <v>2024.09.30</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t="str">
        <f>작성용!U1372</f>
        <v>2024.09.30</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t="str">
        <f>작성용!U1373</f>
        <v>2024.09.30</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t="str">
        <f>작성용!U1374</f>
        <v>2024.09.30</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t="str">
        <f>작성용!U1375</f>
        <v>2024.09.30</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t="str">
        <f>작성용!U1376</f>
        <v>2024.09.30</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t="str">
        <f>작성용!U1377</f>
        <v>2024.09.30</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t="str">
        <f>작성용!U1378</f>
        <v>2024.09.30</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t="str">
        <f>작성용!U1379</f>
        <v>2024.09.30</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t="str">
        <f>작성용!U1380</f>
        <v>2024.09.30</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t="str">
        <f>작성용!U1381</f>
        <v>2024.09.30</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t="str">
        <f>작성용!U1382</f>
        <v>2024.09.30</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t="str">
        <f>작성용!U1383</f>
        <v>2024.09.30</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t="str">
        <f>작성용!U1384</f>
        <v>2024.09.30</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t="str">
        <f>작성용!U1385</f>
        <v>2024.09.30</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t="str">
        <f>작성용!U1386</f>
        <v>2024.09.30</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t="str">
        <f>작성용!U1387</f>
        <v>2024.09.30</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t="str">
        <f>작성용!U1388</f>
        <v>2024.09.30</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t="str">
        <f>작성용!U1389</f>
        <v>2024.09.30</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t="str">
        <f>작성용!U1390</f>
        <v>2024.09.30</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t="str">
        <f>작성용!U1391</f>
        <v>2024.09.30</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t="str">
        <f>작성용!U1392</f>
        <v>2024.09.30</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t="str">
        <f>작성용!U1393</f>
        <v>2024.09.30</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t="str">
        <f>작성용!U1394</f>
        <v>2024.09.30</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t="str">
        <f>작성용!U1395</f>
        <v>2024.09.30</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t="str">
        <f>작성용!U1396</f>
        <v>2024.09.30</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t="str">
        <f>작성용!U1397</f>
        <v>2024.09.30</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t="str">
        <f>작성용!U1398</f>
        <v>2024.09.30</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t="str">
        <f>작성용!U1399</f>
        <v>2024.09.30</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t="str">
        <f>작성용!U1400</f>
        <v>2024.09.30</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t="str">
        <f>작성용!U1401</f>
        <v>2024.09.30</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t="str">
        <f>작성용!U1402</f>
        <v>2024.09.30</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t="str">
        <f>작성용!U1403</f>
        <v>2024.09.30</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t="str">
        <f>작성용!U1404</f>
        <v>2024.09.30</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customHeight="1" x14ac:dyDescent="0.3">
      <c r="A1408" s="54">
        <f>작성용!AL1405</f>
        <v>1404</v>
      </c>
      <c r="B1408" s="292" t="str">
        <f>작성용!AI1405</f>
        <v>최종평가값송부 : 2024-10-07, 기초자료 및 편입자산리스트 : 2024-10-25</v>
      </c>
      <c r="C1408" s="278" t="str">
        <f>작성용!AK1405</f>
        <v>개별종목</v>
      </c>
      <c r="D1408" s="279">
        <f>작성용!T1405</f>
        <v>45531</v>
      </c>
      <c r="E1408" s="280" t="str">
        <f>작성용!B1405</f>
        <v>DB생명</v>
      </c>
      <c r="F1408" s="280" t="str">
        <f>작성용!C1405</f>
        <v>재평가</v>
      </c>
      <c r="G1408" s="280" t="str">
        <f>작성용!D1405</f>
        <v>발해인프라투융자회사</v>
      </c>
      <c r="H1408" s="281">
        <f>작성용!E1405</f>
        <v>1101113386954</v>
      </c>
      <c r="I1408" s="280" t="str">
        <f>작성용!F1405</f>
        <v>B01</v>
      </c>
      <c r="J1408" s="280">
        <f>작성용!G1405</f>
        <v>0</v>
      </c>
      <c r="K1408" s="280" t="str">
        <f>작성용!H1405</f>
        <v>Y</v>
      </c>
      <c r="L1408" s="280" t="str">
        <f>작성용!N1405</f>
        <v>분기</v>
      </c>
      <c r="M1408" s="279" t="str">
        <f>작성용!U1405</f>
        <v>2024.09.30</v>
      </c>
      <c r="N1408" s="279">
        <f>작성용!V1405</f>
        <v>45555</v>
      </c>
      <c r="O1408" s="284">
        <f>작성용!W1405</f>
        <v>45581</v>
      </c>
      <c r="P1408" s="284">
        <f>작성용!X1405</f>
        <v>45581</v>
      </c>
      <c r="Q1408" s="280" t="str">
        <f>작성용!AD1405</f>
        <v>이현승</v>
      </c>
      <c r="R1408" s="282">
        <f>작성용!AE1405</f>
        <v>0</v>
      </c>
      <c r="S1408" s="280" t="str">
        <f>작성용!AF1405</f>
        <v>이현승</v>
      </c>
      <c r="T1408" s="283" t="str">
        <f>작성용!AG1405</f>
        <v>김수진</v>
      </c>
      <c r="U1408" s="283" t="str">
        <f>작성용!AH1405</f>
        <v>김수진</v>
      </c>
      <c r="V1408" s="278">
        <f>작성용!AA1405</f>
        <v>202409</v>
      </c>
      <c r="W1408" s="280" t="str">
        <f>작성용!AC1405</f>
        <v>[T]기타보험기관[1본부]</v>
      </c>
      <c r="X1408" s="280" t="str">
        <f>작성용!O1405</f>
        <v>투자지원팀김다미사원</v>
      </c>
      <c r="Y1408" s="280" t="str">
        <f>작성용!P1405</f>
        <v>02-6918-2644</v>
      </c>
      <c r="Z1408" s="280" t="str">
        <f>작성용!Q1405</f>
        <v xml:space="preserve">damdam@idblife.com </v>
      </c>
      <c r="AA1408" s="278" t="str">
        <f>작성용!AJ1405</f>
        <v>-</v>
      </c>
      <c r="AB1408" s="278">
        <f>작성용!AB1405</f>
        <v>8</v>
      </c>
    </row>
    <row r="1409" spans="1:28" s="12" customFormat="1" ht="16.5" customHeight="1" x14ac:dyDescent="0.3">
      <c r="A1409" s="54">
        <f>작성용!AL1406</f>
        <v>1405</v>
      </c>
      <c r="B1409" s="292" t="str">
        <f>작성용!AI1406</f>
        <v>최종평가값송부 : 2024-10-07, 기초자료 및 편입자산리스트 : 2024-10-25</v>
      </c>
      <c r="C1409" s="278" t="str">
        <f>작성용!AK1406</f>
        <v>개별종목</v>
      </c>
      <c r="D1409" s="279">
        <f>작성용!T1406</f>
        <v>45531</v>
      </c>
      <c r="E1409" s="280" t="str">
        <f>작성용!B1406</f>
        <v>DB생명</v>
      </c>
      <c r="F1409" s="280" t="str">
        <f>작성용!C1406</f>
        <v>재평가</v>
      </c>
      <c r="G1409" s="280" t="str">
        <f>작성용!D1406</f>
        <v>Idinvest Private Debt V</v>
      </c>
      <c r="H1409" s="281" t="str">
        <f>작성용!E1406</f>
        <v>KBP2021120006</v>
      </c>
      <c r="I1409" s="280" t="str">
        <f>작성용!F1406</f>
        <v>B02</v>
      </c>
      <c r="J1409" s="280">
        <f>작성용!G1406</f>
        <v>0</v>
      </c>
      <c r="K1409" s="280" t="str">
        <f>작성용!H1406</f>
        <v>Y</v>
      </c>
      <c r="L1409" s="280" t="str">
        <f>작성용!N1406</f>
        <v>분기</v>
      </c>
      <c r="M1409" s="279" t="str">
        <f>작성용!U1406</f>
        <v>2024.09.30</v>
      </c>
      <c r="N1409" s="279">
        <f>작성용!V1406</f>
        <v>45555</v>
      </c>
      <c r="O1409" s="284">
        <f>작성용!W1406</f>
        <v>45581</v>
      </c>
      <c r="P1409" s="284">
        <f>작성용!X1406</f>
        <v>45581</v>
      </c>
      <c r="Q1409" s="280" t="str">
        <f>작성용!AD1406</f>
        <v>대체평가3사업본부</v>
      </c>
      <c r="R1409" s="282">
        <f>작성용!AE1406</f>
        <v>0</v>
      </c>
      <c r="S1409" s="280" t="str">
        <f>작성용!AF1406</f>
        <v>대체평가3사업본부</v>
      </c>
      <c r="T1409" s="283" t="str">
        <f>작성용!AG1406</f>
        <v>김수진</v>
      </c>
      <c r="U1409" s="283" t="str">
        <f>작성용!AH1406</f>
        <v>김수진</v>
      </c>
      <c r="V1409" s="278">
        <f>작성용!AA1406</f>
        <v>202409</v>
      </c>
      <c r="W1409" s="280" t="str">
        <f>작성용!AC1406</f>
        <v>[T]기타보험기관[1본부]</v>
      </c>
      <c r="X1409" s="280" t="str">
        <f>작성용!O1406</f>
        <v>투자지원팀김다미사원</v>
      </c>
      <c r="Y1409" s="280" t="str">
        <f>작성용!P1406</f>
        <v>02-6918-2644</v>
      </c>
      <c r="Z1409" s="280" t="str">
        <f>작성용!Q1406</f>
        <v xml:space="preserve">damdam@idblife.com </v>
      </c>
      <c r="AA1409" s="278" t="str">
        <f>작성용!AJ1406</f>
        <v>-</v>
      </c>
      <c r="AB1409" s="278">
        <f>작성용!AB1406</f>
        <v>8</v>
      </c>
    </row>
    <row r="1410" spans="1:28" s="12" customFormat="1" ht="16.5" customHeight="1" x14ac:dyDescent="0.3">
      <c r="A1410" s="54">
        <f>작성용!AL1407</f>
        <v>1406</v>
      </c>
      <c r="B1410" s="292" t="str">
        <f>작성용!AI1407</f>
        <v>최종평가값송부 : 2024-10-07, 기초자료 및 편입자산리스트 : 2024-10-25</v>
      </c>
      <c r="C1410" s="278" t="str">
        <f>작성용!AK1407</f>
        <v>개별종목</v>
      </c>
      <c r="D1410" s="279">
        <f>작성용!T1407</f>
        <v>45531</v>
      </c>
      <c r="E1410" s="280" t="str">
        <f>작성용!B1407</f>
        <v>DB생명</v>
      </c>
      <c r="F1410" s="280" t="str">
        <f>작성용!C1407</f>
        <v>재평가</v>
      </c>
      <c r="G1410" s="280" t="str">
        <f>작성용!D1407</f>
        <v>한국투자사모프로미BTL인프라특별자산투자신탁1호</v>
      </c>
      <c r="H1410" s="281" t="str">
        <f>작성용!E1407</f>
        <v>KBP2019030045</v>
      </c>
      <c r="I1410" s="280" t="str">
        <f>작성용!F1407</f>
        <v>B02</v>
      </c>
      <c r="J1410" s="280">
        <f>작성용!G1407</f>
        <v>0</v>
      </c>
      <c r="K1410" s="280" t="str">
        <f>작성용!H1407</f>
        <v>Y</v>
      </c>
      <c r="L1410" s="280" t="str">
        <f>작성용!N1407</f>
        <v>분기</v>
      </c>
      <c r="M1410" s="279" t="str">
        <f>작성용!U1407</f>
        <v>2024.09.30</v>
      </c>
      <c r="N1410" s="279">
        <f>작성용!V1407</f>
        <v>45555</v>
      </c>
      <c r="O1410" s="284">
        <f>작성용!W1407</f>
        <v>45581</v>
      </c>
      <c r="P1410" s="284">
        <f>작성용!X1407</f>
        <v>45581</v>
      </c>
      <c r="Q1410" s="280" t="str">
        <f>작성용!AD1407</f>
        <v>대체평가3사업본부</v>
      </c>
      <c r="R1410" s="282">
        <f>작성용!AE1407</f>
        <v>0</v>
      </c>
      <c r="S1410" s="280" t="str">
        <f>작성용!AF1407</f>
        <v>대체평가3사업본부</v>
      </c>
      <c r="T1410" s="283" t="str">
        <f>작성용!AG1407</f>
        <v>김수진</v>
      </c>
      <c r="U1410" s="283" t="str">
        <f>작성용!AH1407</f>
        <v>김수진</v>
      </c>
      <c r="V1410" s="278">
        <f>작성용!AA1407</f>
        <v>202409</v>
      </c>
      <c r="W1410" s="280" t="str">
        <f>작성용!AC1407</f>
        <v>[T]기타보험기관[1본부]</v>
      </c>
      <c r="X1410" s="280" t="str">
        <f>작성용!O1407</f>
        <v>투자지원팀김다미사원</v>
      </c>
      <c r="Y1410" s="280" t="str">
        <f>작성용!P1407</f>
        <v>02-6918-2644</v>
      </c>
      <c r="Z1410" s="280" t="str">
        <f>작성용!Q1407</f>
        <v xml:space="preserve">damdam@idblife.com </v>
      </c>
      <c r="AA1410" s="278" t="str">
        <f>작성용!AJ1407</f>
        <v>-</v>
      </c>
      <c r="AB1410" s="278">
        <f>작성용!AB1407</f>
        <v>8</v>
      </c>
    </row>
    <row r="1411" spans="1:28" s="12" customFormat="1" ht="16.5" customHeight="1" x14ac:dyDescent="0.3">
      <c r="A1411" s="54">
        <f>작성용!AL1408</f>
        <v>1407</v>
      </c>
      <c r="B1411" s="292" t="str">
        <f>작성용!AI1408</f>
        <v>최종평가값송부 : 2024-10-07, 기초자료 및 편입자산리스트 : 2024-10-25</v>
      </c>
      <c r="C1411" s="278" t="str">
        <f>작성용!AK1408</f>
        <v>개별종목</v>
      </c>
      <c r="D1411" s="279">
        <f>작성용!T1408</f>
        <v>45531</v>
      </c>
      <c r="E1411" s="280" t="str">
        <f>작성용!B1408</f>
        <v>DB생명</v>
      </c>
      <c r="F1411" s="280" t="str">
        <f>작성용!C1408</f>
        <v>재평가</v>
      </c>
      <c r="G1411" s="280" t="str">
        <f>작성용!D1408</f>
        <v>KB한반도BTL사모특별자산투자신탁제1호</v>
      </c>
      <c r="H1411" s="281" t="str">
        <f>작성용!E1408</f>
        <v>KBP2016060108</v>
      </c>
      <c r="I1411" s="280" t="str">
        <f>작성용!F1408</f>
        <v>B02</v>
      </c>
      <c r="J1411" s="280">
        <f>작성용!G1408</f>
        <v>0</v>
      </c>
      <c r="K1411" s="280" t="str">
        <f>작성용!H1408</f>
        <v>Y</v>
      </c>
      <c r="L1411" s="280" t="str">
        <f>작성용!N1408</f>
        <v>분기</v>
      </c>
      <c r="M1411" s="279" t="str">
        <f>작성용!U1408</f>
        <v>2024.09.30</v>
      </c>
      <c r="N1411" s="279">
        <f>작성용!V1408</f>
        <v>45555</v>
      </c>
      <c r="O1411" s="284">
        <f>작성용!W1408</f>
        <v>45581</v>
      </c>
      <c r="P1411" s="284">
        <f>작성용!X1408</f>
        <v>45581</v>
      </c>
      <c r="Q1411" s="280" t="str">
        <f>작성용!AD1408</f>
        <v>대체평가3사업본부</v>
      </c>
      <c r="R1411" s="282">
        <f>작성용!AE1408</f>
        <v>0</v>
      </c>
      <c r="S1411" s="280" t="str">
        <f>작성용!AF1408</f>
        <v>대체평가3사업본부</v>
      </c>
      <c r="T1411" s="283" t="str">
        <f>작성용!AG1408</f>
        <v>김수진</v>
      </c>
      <c r="U1411" s="283" t="str">
        <f>작성용!AH1408</f>
        <v>김수진</v>
      </c>
      <c r="V1411" s="278">
        <f>작성용!AA1408</f>
        <v>202409</v>
      </c>
      <c r="W1411" s="280" t="str">
        <f>작성용!AC1408</f>
        <v>[T]기타보험기관[1본부]</v>
      </c>
      <c r="X1411" s="280" t="str">
        <f>작성용!O1408</f>
        <v>투자지원팀김다미사원</v>
      </c>
      <c r="Y1411" s="280" t="str">
        <f>작성용!P1408</f>
        <v>02-6918-2644</v>
      </c>
      <c r="Z1411" s="280" t="str">
        <f>작성용!Q1408</f>
        <v xml:space="preserve">damdam@idblife.com </v>
      </c>
      <c r="AA1411" s="278" t="str">
        <f>작성용!AJ1408</f>
        <v>-</v>
      </c>
      <c r="AB1411" s="278">
        <f>작성용!AB1408</f>
        <v>8</v>
      </c>
    </row>
    <row r="1412" spans="1:28" s="12" customFormat="1" ht="16.5" customHeight="1" x14ac:dyDescent="0.3">
      <c r="A1412" s="54">
        <f>작성용!AL1409</f>
        <v>1408</v>
      </c>
      <c r="B1412" s="292" t="str">
        <f>작성용!AI1409</f>
        <v>최종평가값송부 : 2024-10-07, 기초자료 및 편입자산리스트 : 2024-10-25</v>
      </c>
      <c r="C1412" s="278" t="str">
        <f>작성용!AK1409</f>
        <v>개별종목</v>
      </c>
      <c r="D1412" s="279">
        <f>작성용!T1409</f>
        <v>45531</v>
      </c>
      <c r="E1412" s="280" t="str">
        <f>작성용!B1409</f>
        <v>DB생명</v>
      </c>
      <c r="F1412" s="280" t="str">
        <f>작성용!C1409</f>
        <v>재평가</v>
      </c>
      <c r="G1412" s="280" t="str">
        <f>작성용!D1409</f>
        <v>칸서스비티엘사모특별자산투자신탁1호</v>
      </c>
      <c r="H1412" s="281" t="str">
        <f>작성용!E1409</f>
        <v>KBP2016120109</v>
      </c>
      <c r="I1412" s="280" t="str">
        <f>작성용!F1409</f>
        <v>B02</v>
      </c>
      <c r="J1412" s="280">
        <f>작성용!G1409</f>
        <v>0</v>
      </c>
      <c r="K1412" s="280" t="str">
        <f>작성용!H1409</f>
        <v>Y</v>
      </c>
      <c r="L1412" s="280" t="str">
        <f>작성용!N1409</f>
        <v>분기</v>
      </c>
      <c r="M1412" s="279" t="str">
        <f>작성용!U1409</f>
        <v>2024.09.30</v>
      </c>
      <c r="N1412" s="279">
        <f>작성용!V1409</f>
        <v>45555</v>
      </c>
      <c r="O1412" s="284">
        <f>작성용!W1409</f>
        <v>45581</v>
      </c>
      <c r="P1412" s="284">
        <f>작성용!X1409</f>
        <v>45581</v>
      </c>
      <c r="Q1412" s="280" t="str">
        <f>작성용!AD1409</f>
        <v>대체평가3사업본부</v>
      </c>
      <c r="R1412" s="282">
        <f>작성용!AE1409</f>
        <v>0</v>
      </c>
      <c r="S1412" s="280" t="str">
        <f>작성용!AF1409</f>
        <v>대체평가3사업본부</v>
      </c>
      <c r="T1412" s="283" t="str">
        <f>작성용!AG1409</f>
        <v>김수진</v>
      </c>
      <c r="U1412" s="283" t="str">
        <f>작성용!AH1409</f>
        <v>김수진</v>
      </c>
      <c r="V1412" s="278">
        <f>작성용!AA1409</f>
        <v>202409</v>
      </c>
      <c r="W1412" s="280" t="str">
        <f>작성용!AC1409</f>
        <v>[T]기타보험기관[1본부]</v>
      </c>
      <c r="X1412" s="280" t="str">
        <f>작성용!O1409</f>
        <v>투자지원팀김다미사원</v>
      </c>
      <c r="Y1412" s="280" t="str">
        <f>작성용!P1409</f>
        <v>02-6918-2644</v>
      </c>
      <c r="Z1412" s="280" t="str">
        <f>작성용!Q1409</f>
        <v xml:space="preserve">damdam@idblife.com </v>
      </c>
      <c r="AA1412" s="278" t="str">
        <f>작성용!AJ1409</f>
        <v>-</v>
      </c>
      <c r="AB1412" s="278">
        <f>작성용!AB1409</f>
        <v>8</v>
      </c>
    </row>
    <row r="1413" spans="1:28" s="12" customFormat="1" ht="16.5" customHeight="1" x14ac:dyDescent="0.3">
      <c r="A1413" s="54">
        <f>작성용!AL1410</f>
        <v>1409</v>
      </c>
      <c r="B1413" s="292" t="str">
        <f>작성용!AI1410</f>
        <v>최종평가값송부 : 2024-10-07, 기초자료 및 편입자산리스트 : 2024-10-25</v>
      </c>
      <c r="C1413" s="278" t="str">
        <f>작성용!AK1410</f>
        <v>개별종목</v>
      </c>
      <c r="D1413" s="279">
        <f>작성용!T1410</f>
        <v>45531</v>
      </c>
      <c r="E1413" s="280" t="str">
        <f>작성용!B1410</f>
        <v>DB생명</v>
      </c>
      <c r="F1413" s="280" t="str">
        <f>작성용!C1410</f>
        <v>재평가</v>
      </c>
      <c r="G1413" s="280" t="str">
        <f>작성용!D1410</f>
        <v>칸서스한국사랑비티엘사모특별자산투자신탁1호</v>
      </c>
      <c r="H1413" s="281" t="str">
        <f>작성용!E1410</f>
        <v>KBP2018030175</v>
      </c>
      <c r="I1413" s="280" t="str">
        <f>작성용!F1410</f>
        <v>B02</v>
      </c>
      <c r="J1413" s="280">
        <f>작성용!G1410</f>
        <v>0</v>
      </c>
      <c r="K1413" s="280" t="str">
        <f>작성용!H1410</f>
        <v>Y</v>
      </c>
      <c r="L1413" s="280" t="str">
        <f>작성용!N1410</f>
        <v>분기</v>
      </c>
      <c r="M1413" s="279" t="str">
        <f>작성용!U1410</f>
        <v>2024.09.30</v>
      </c>
      <c r="N1413" s="279">
        <f>작성용!V1410</f>
        <v>45555</v>
      </c>
      <c r="O1413" s="284">
        <f>작성용!W1410</f>
        <v>45581</v>
      </c>
      <c r="P1413" s="284">
        <f>작성용!X1410</f>
        <v>45581</v>
      </c>
      <c r="Q1413" s="280" t="str">
        <f>작성용!AD1410</f>
        <v>대체평가3사업본부</v>
      </c>
      <c r="R1413" s="282">
        <f>작성용!AE1410</f>
        <v>0</v>
      </c>
      <c r="S1413" s="280" t="str">
        <f>작성용!AF1410</f>
        <v>대체평가3사업본부</v>
      </c>
      <c r="T1413" s="283" t="str">
        <f>작성용!AG1410</f>
        <v>김수진</v>
      </c>
      <c r="U1413" s="283" t="str">
        <f>작성용!AH1410</f>
        <v>김수진</v>
      </c>
      <c r="V1413" s="278">
        <f>작성용!AA1410</f>
        <v>202409</v>
      </c>
      <c r="W1413" s="280" t="str">
        <f>작성용!AC1410</f>
        <v>[T]기타보험기관[1본부]</v>
      </c>
      <c r="X1413" s="280" t="str">
        <f>작성용!O1410</f>
        <v>투자지원팀김다미사원</v>
      </c>
      <c r="Y1413" s="280" t="str">
        <f>작성용!P1410</f>
        <v>02-6918-2644</v>
      </c>
      <c r="Z1413" s="280" t="str">
        <f>작성용!Q1410</f>
        <v xml:space="preserve">damdam@idblife.com </v>
      </c>
      <c r="AA1413" s="278" t="str">
        <f>작성용!AJ1410</f>
        <v>-</v>
      </c>
      <c r="AB1413" s="278">
        <f>작성용!AB1410</f>
        <v>8</v>
      </c>
    </row>
    <row r="1414" spans="1:28" s="12" customFormat="1" ht="16.5" customHeight="1" x14ac:dyDescent="0.3">
      <c r="A1414" s="54">
        <f>작성용!AL1411</f>
        <v>1410</v>
      </c>
      <c r="B1414" s="292" t="str">
        <f>작성용!AI1411</f>
        <v>최종평가값송부 : 2024-10-07, 기초자료 및 편입자산리스트 : 2024-10-25</v>
      </c>
      <c r="C1414" s="278" t="str">
        <f>작성용!AK1411</f>
        <v>개별종목</v>
      </c>
      <c r="D1414" s="279">
        <f>작성용!T1411</f>
        <v>45531</v>
      </c>
      <c r="E1414" s="280" t="str">
        <f>작성용!B1411</f>
        <v>DB생명</v>
      </c>
      <c r="F1414" s="280" t="str">
        <f>작성용!C1411</f>
        <v>재평가</v>
      </c>
      <c r="G1414" s="280" t="str">
        <f>작성용!D1411</f>
        <v>KB공항철도사모특별자산투자신탁</v>
      </c>
      <c r="H1414" s="281" t="str">
        <f>작성용!E1411</f>
        <v>KBP2016060091</v>
      </c>
      <c r="I1414" s="280" t="str">
        <f>작성용!F1411</f>
        <v>B02</v>
      </c>
      <c r="J1414" s="280">
        <f>작성용!G1411</f>
        <v>0</v>
      </c>
      <c r="K1414" s="280" t="str">
        <f>작성용!H1411</f>
        <v>Y</v>
      </c>
      <c r="L1414" s="280" t="str">
        <f>작성용!N1411</f>
        <v>분기</v>
      </c>
      <c r="M1414" s="279" t="str">
        <f>작성용!U1411</f>
        <v>2024.09.30</v>
      </c>
      <c r="N1414" s="279">
        <f>작성용!V1411</f>
        <v>45555</v>
      </c>
      <c r="O1414" s="284">
        <f>작성용!W1411</f>
        <v>45581</v>
      </c>
      <c r="P1414" s="284">
        <f>작성용!X1411</f>
        <v>45581</v>
      </c>
      <c r="Q1414" s="280" t="str">
        <f>작성용!AD1411</f>
        <v>대체평가3사업본부</v>
      </c>
      <c r="R1414" s="282">
        <f>작성용!AE1411</f>
        <v>0</v>
      </c>
      <c r="S1414" s="280" t="str">
        <f>작성용!AF1411</f>
        <v>대체평가3사업본부</v>
      </c>
      <c r="T1414" s="283" t="str">
        <f>작성용!AG1411</f>
        <v>김수진</v>
      </c>
      <c r="U1414" s="283" t="str">
        <f>작성용!AH1411</f>
        <v>김수진</v>
      </c>
      <c r="V1414" s="278">
        <f>작성용!AA1411</f>
        <v>202409</v>
      </c>
      <c r="W1414" s="280" t="str">
        <f>작성용!AC1411</f>
        <v>[T]기타보험기관[1본부]</v>
      </c>
      <c r="X1414" s="280" t="str">
        <f>작성용!O1411</f>
        <v>투자지원팀김다미사원</v>
      </c>
      <c r="Y1414" s="280" t="str">
        <f>작성용!P1411</f>
        <v>02-6918-2644</v>
      </c>
      <c r="Z1414" s="280" t="str">
        <f>작성용!Q1411</f>
        <v xml:space="preserve">damdam@idblife.com </v>
      </c>
      <c r="AA1414" s="278" t="str">
        <f>작성용!AJ1411</f>
        <v>-</v>
      </c>
      <c r="AB1414" s="278">
        <f>작성용!AB1411</f>
        <v>8</v>
      </c>
    </row>
    <row r="1415" spans="1:28" s="12" customFormat="1" ht="16.5" customHeight="1" x14ac:dyDescent="0.3">
      <c r="A1415" s="54">
        <f>작성용!AL1412</f>
        <v>1411</v>
      </c>
      <c r="B1415" s="292" t="str">
        <f>작성용!AI1412</f>
        <v>최종평가값송부 : 2024-10-07, 기초자료 및 편입자산리스트 : 2024-10-25</v>
      </c>
      <c r="C1415" s="278" t="str">
        <f>작성용!AK1412</f>
        <v>개별종목</v>
      </c>
      <c r="D1415" s="279">
        <f>작성용!T1412</f>
        <v>45531</v>
      </c>
      <c r="E1415" s="280" t="str">
        <f>작성용!B1412</f>
        <v>DB생명</v>
      </c>
      <c r="F1415" s="280" t="str">
        <f>작성용!C1412</f>
        <v>재평가</v>
      </c>
      <c r="G1415" s="280" t="str">
        <f>작성용!D1412</f>
        <v>이지스미국전문투자형사모부동산투자신탁83호</v>
      </c>
      <c r="H1415" s="281" t="str">
        <f>작성용!E1412</f>
        <v>KBP2016060407</v>
      </c>
      <c r="I1415" s="280" t="str">
        <f>작성용!F1412</f>
        <v>B02</v>
      </c>
      <c r="J1415" s="280">
        <f>작성용!G1412</f>
        <v>0</v>
      </c>
      <c r="K1415" s="280" t="str">
        <f>작성용!H1412</f>
        <v>Y</v>
      </c>
      <c r="L1415" s="280" t="str">
        <f>작성용!N1412</f>
        <v>분기</v>
      </c>
      <c r="M1415" s="279" t="str">
        <f>작성용!U1412</f>
        <v>2024.09.30</v>
      </c>
      <c r="N1415" s="279">
        <f>작성용!V1412</f>
        <v>45555</v>
      </c>
      <c r="O1415" s="284">
        <f>작성용!W1412</f>
        <v>45581</v>
      </c>
      <c r="P1415" s="284">
        <f>작성용!X1412</f>
        <v>45581</v>
      </c>
      <c r="Q1415" s="280" t="str">
        <f>작성용!AD1412</f>
        <v>대체평가3사업본부</v>
      </c>
      <c r="R1415" s="282">
        <f>작성용!AE1412</f>
        <v>0</v>
      </c>
      <c r="S1415" s="280" t="str">
        <f>작성용!AF1412</f>
        <v>대체평가3사업본부</v>
      </c>
      <c r="T1415" s="283" t="str">
        <f>작성용!AG1412</f>
        <v>김수진</v>
      </c>
      <c r="U1415" s="283" t="str">
        <f>작성용!AH1412</f>
        <v>김수진</v>
      </c>
      <c r="V1415" s="278">
        <f>작성용!AA1412</f>
        <v>202409</v>
      </c>
      <c r="W1415" s="280" t="str">
        <f>작성용!AC1412</f>
        <v>[T]기타보험기관[1본부]</v>
      </c>
      <c r="X1415" s="280" t="str">
        <f>작성용!O1412</f>
        <v>투자지원팀김다미사원</v>
      </c>
      <c r="Y1415" s="280" t="str">
        <f>작성용!P1412</f>
        <v>02-6918-2644</v>
      </c>
      <c r="Z1415" s="280" t="str">
        <f>작성용!Q1412</f>
        <v xml:space="preserve">damdam@idblife.com </v>
      </c>
      <c r="AA1415" s="278" t="str">
        <f>작성용!AJ1412</f>
        <v>-</v>
      </c>
      <c r="AB1415" s="278">
        <f>작성용!AB1412</f>
        <v>8</v>
      </c>
    </row>
    <row r="1416" spans="1:28" s="12" customFormat="1" ht="16.5" customHeight="1" x14ac:dyDescent="0.3">
      <c r="A1416" s="54">
        <f>작성용!AL1413</f>
        <v>1412</v>
      </c>
      <c r="B1416" s="292" t="str">
        <f>작성용!AI1413</f>
        <v>최종평가값송부 : 2024-10-07, 기초자료 및 편입자산리스트 : 2024-10-25</v>
      </c>
      <c r="C1416" s="278" t="str">
        <f>작성용!AK1413</f>
        <v>개별종목</v>
      </c>
      <c r="D1416" s="279">
        <f>작성용!T1413</f>
        <v>45531</v>
      </c>
      <c r="E1416" s="280" t="str">
        <f>작성용!B1413</f>
        <v>DB생명</v>
      </c>
      <c r="F1416" s="280" t="str">
        <f>작성용!C1413</f>
        <v>재평가</v>
      </c>
      <c r="G1416" s="280" t="str">
        <f>작성용!D1413</f>
        <v>KIAMCO도로투자사모특별자산투자신탁7호</v>
      </c>
      <c r="H1416" s="281" t="str">
        <f>작성용!E1413</f>
        <v>KBP2019030040</v>
      </c>
      <c r="I1416" s="280" t="str">
        <f>작성용!F1413</f>
        <v>B02</v>
      </c>
      <c r="J1416" s="280">
        <f>작성용!G1413</f>
        <v>0</v>
      </c>
      <c r="K1416" s="280" t="str">
        <f>작성용!H1413</f>
        <v>Y</v>
      </c>
      <c r="L1416" s="280" t="str">
        <f>작성용!N1413</f>
        <v>분기</v>
      </c>
      <c r="M1416" s="279" t="str">
        <f>작성용!U1413</f>
        <v>2024.09.30</v>
      </c>
      <c r="N1416" s="279">
        <f>작성용!V1413</f>
        <v>45555</v>
      </c>
      <c r="O1416" s="284">
        <f>작성용!W1413</f>
        <v>45581</v>
      </c>
      <c r="P1416" s="284">
        <f>작성용!X1413</f>
        <v>45581</v>
      </c>
      <c r="Q1416" s="280" t="str">
        <f>작성용!AD1413</f>
        <v>대체평가3사업본부</v>
      </c>
      <c r="R1416" s="282">
        <f>작성용!AE1413</f>
        <v>0</v>
      </c>
      <c r="S1416" s="280" t="str">
        <f>작성용!AF1413</f>
        <v>대체평가3사업본부</v>
      </c>
      <c r="T1416" s="283" t="str">
        <f>작성용!AG1413</f>
        <v>김수진</v>
      </c>
      <c r="U1416" s="283" t="str">
        <f>작성용!AH1413</f>
        <v>김수진</v>
      </c>
      <c r="V1416" s="278">
        <f>작성용!AA1413</f>
        <v>202409</v>
      </c>
      <c r="W1416" s="280" t="str">
        <f>작성용!AC1413</f>
        <v>[T]기타보험기관[1본부]</v>
      </c>
      <c r="X1416" s="280" t="str">
        <f>작성용!O1413</f>
        <v>투자지원팀김다미사원</v>
      </c>
      <c r="Y1416" s="280" t="str">
        <f>작성용!P1413</f>
        <v>02-6918-2644</v>
      </c>
      <c r="Z1416" s="280" t="str">
        <f>작성용!Q1413</f>
        <v xml:space="preserve">damdam@idblife.com </v>
      </c>
      <c r="AA1416" s="278" t="str">
        <f>작성용!AJ1413</f>
        <v>-</v>
      </c>
      <c r="AB1416" s="278">
        <f>작성용!AB1413</f>
        <v>8</v>
      </c>
    </row>
    <row r="1417" spans="1:28" s="12" customFormat="1" ht="16.5" customHeight="1" x14ac:dyDescent="0.3">
      <c r="A1417" s="54">
        <f>작성용!AL1414</f>
        <v>1413</v>
      </c>
      <c r="B1417" s="292" t="str">
        <f>작성용!AI1414</f>
        <v>최종평가값송부 : 2024-10-07, 기초자료 및 편입자산리스트 : 2024-10-25</v>
      </c>
      <c r="C1417" s="278" t="str">
        <f>작성용!AK1414</f>
        <v>개별종목</v>
      </c>
      <c r="D1417" s="279">
        <f>작성용!T1414</f>
        <v>45531</v>
      </c>
      <c r="E1417" s="280" t="str">
        <f>작성용!B1414</f>
        <v>DB생명</v>
      </c>
      <c r="F1417" s="280" t="str">
        <f>작성용!C1414</f>
        <v>재평가</v>
      </c>
      <c r="G1417" s="280" t="str">
        <f>작성용!D1414</f>
        <v>KIAMCO도로투자사모특별자산투자신탁제9호</v>
      </c>
      <c r="H1417" s="281" t="str">
        <f>작성용!E1414</f>
        <v>KBP2017090011</v>
      </c>
      <c r="I1417" s="280" t="str">
        <f>작성용!F1414</f>
        <v>B02</v>
      </c>
      <c r="J1417" s="280">
        <f>작성용!G1414</f>
        <v>0</v>
      </c>
      <c r="K1417" s="280" t="str">
        <f>작성용!H1414</f>
        <v>Y</v>
      </c>
      <c r="L1417" s="280" t="str">
        <f>작성용!N1414</f>
        <v>분기</v>
      </c>
      <c r="M1417" s="279" t="str">
        <f>작성용!U1414</f>
        <v>2024.09.30</v>
      </c>
      <c r="N1417" s="279">
        <f>작성용!V1414</f>
        <v>45555</v>
      </c>
      <c r="O1417" s="284">
        <f>작성용!W1414</f>
        <v>45581</v>
      </c>
      <c r="P1417" s="284">
        <f>작성용!X1414</f>
        <v>45581</v>
      </c>
      <c r="Q1417" s="280" t="str">
        <f>작성용!AD1414</f>
        <v>대체평가3사업본부</v>
      </c>
      <c r="R1417" s="282">
        <f>작성용!AE1414</f>
        <v>0</v>
      </c>
      <c r="S1417" s="280" t="str">
        <f>작성용!AF1414</f>
        <v>대체평가3사업본부</v>
      </c>
      <c r="T1417" s="283" t="str">
        <f>작성용!AG1414</f>
        <v>김수진</v>
      </c>
      <c r="U1417" s="283" t="str">
        <f>작성용!AH1414</f>
        <v>김수진</v>
      </c>
      <c r="V1417" s="278">
        <f>작성용!AA1414</f>
        <v>202409</v>
      </c>
      <c r="W1417" s="280" t="str">
        <f>작성용!AC1414</f>
        <v>[T]기타보험기관[1본부]</v>
      </c>
      <c r="X1417" s="280" t="str">
        <f>작성용!O1414</f>
        <v>투자지원팀김다미사원</v>
      </c>
      <c r="Y1417" s="280" t="str">
        <f>작성용!P1414</f>
        <v>02-6918-2644</v>
      </c>
      <c r="Z1417" s="280" t="str">
        <f>작성용!Q1414</f>
        <v xml:space="preserve">damdam@idblife.com </v>
      </c>
      <c r="AA1417" s="278" t="str">
        <f>작성용!AJ1414</f>
        <v>-</v>
      </c>
      <c r="AB1417" s="278">
        <f>작성용!AB1414</f>
        <v>8</v>
      </c>
    </row>
    <row r="1418" spans="1:28" s="12" customFormat="1" ht="16.5" customHeight="1" x14ac:dyDescent="0.3">
      <c r="A1418" s="54">
        <f>작성용!AL1415</f>
        <v>1414</v>
      </c>
      <c r="B1418" s="292" t="str">
        <f>작성용!AI1415</f>
        <v>최종평가값송부 : 2024-10-07, 기초자료 및 편입자산리스트 : 2024-10-25</v>
      </c>
      <c r="C1418" s="278" t="str">
        <f>작성용!AK1415</f>
        <v>개별종목</v>
      </c>
      <c r="D1418" s="279">
        <f>작성용!T1415</f>
        <v>45531</v>
      </c>
      <c r="E1418" s="280" t="str">
        <f>작성용!B1415</f>
        <v>DB생명</v>
      </c>
      <c r="F1418" s="280" t="str">
        <f>작성용!C1415</f>
        <v>재평가</v>
      </c>
      <c r="G1418" s="280" t="str">
        <f>작성용!D1415</f>
        <v>KB이천오산고속도로전문투자형사모특별자산투자신탁</v>
      </c>
      <c r="H1418" s="281" t="str">
        <f>작성용!E1415</f>
        <v>KBP2017120018</v>
      </c>
      <c r="I1418" s="280" t="str">
        <f>작성용!F1415</f>
        <v>B02</v>
      </c>
      <c r="J1418" s="280">
        <f>작성용!G1415</f>
        <v>0</v>
      </c>
      <c r="K1418" s="280" t="str">
        <f>작성용!H1415</f>
        <v>Y</v>
      </c>
      <c r="L1418" s="280" t="str">
        <f>작성용!N1415</f>
        <v>분기</v>
      </c>
      <c r="M1418" s="279" t="str">
        <f>작성용!U1415</f>
        <v>2024.09.30</v>
      </c>
      <c r="N1418" s="279">
        <f>작성용!V1415</f>
        <v>45555</v>
      </c>
      <c r="O1418" s="284">
        <f>작성용!W1415</f>
        <v>45581</v>
      </c>
      <c r="P1418" s="284">
        <f>작성용!X1415</f>
        <v>45581</v>
      </c>
      <c r="Q1418" s="280" t="str">
        <f>작성용!AD1415</f>
        <v>대체평가3사업본부</v>
      </c>
      <c r="R1418" s="282">
        <f>작성용!AE1415</f>
        <v>0</v>
      </c>
      <c r="S1418" s="280" t="str">
        <f>작성용!AF1415</f>
        <v>대체평가3사업본부</v>
      </c>
      <c r="T1418" s="283" t="str">
        <f>작성용!AG1415</f>
        <v>김수진</v>
      </c>
      <c r="U1418" s="283" t="str">
        <f>작성용!AH1415</f>
        <v>김수진</v>
      </c>
      <c r="V1418" s="278">
        <f>작성용!AA1415</f>
        <v>202409</v>
      </c>
      <c r="W1418" s="280" t="str">
        <f>작성용!AC1415</f>
        <v>[T]기타보험기관[1본부]</v>
      </c>
      <c r="X1418" s="280" t="str">
        <f>작성용!O1415</f>
        <v>투자지원팀김다미사원</v>
      </c>
      <c r="Y1418" s="280" t="str">
        <f>작성용!P1415</f>
        <v>02-6918-2644</v>
      </c>
      <c r="Z1418" s="280" t="str">
        <f>작성용!Q1415</f>
        <v xml:space="preserve">damdam@idblife.com </v>
      </c>
      <c r="AA1418" s="278" t="str">
        <f>작성용!AJ1415</f>
        <v>-</v>
      </c>
      <c r="AB1418" s="278">
        <f>작성용!AB1415</f>
        <v>8</v>
      </c>
    </row>
    <row r="1419" spans="1:28" s="12" customFormat="1" ht="16.5" customHeight="1" x14ac:dyDescent="0.3">
      <c r="A1419" s="54">
        <f>작성용!AL1416</f>
        <v>1415</v>
      </c>
      <c r="B1419" s="292" t="str">
        <f>작성용!AI1416</f>
        <v>최종평가값송부 : 2024-10-07, 기초자료 및 편입자산리스트 : 2024-10-25</v>
      </c>
      <c r="C1419" s="278" t="str">
        <f>작성용!AK1416</f>
        <v>개별종목</v>
      </c>
      <c r="D1419" s="279">
        <f>작성용!T1416</f>
        <v>45531</v>
      </c>
      <c r="E1419" s="280" t="str">
        <f>작성용!B1416</f>
        <v>DB생명</v>
      </c>
      <c r="F1419" s="280" t="str">
        <f>작성용!C1416</f>
        <v>재평가</v>
      </c>
      <c r="G1419" s="280" t="str">
        <f>작성용!D1416</f>
        <v>KIAMCO도로투자사모특별자산투자신탁제8호</v>
      </c>
      <c r="H1419" s="281" t="str">
        <f>작성용!E1416</f>
        <v>KBP2017120022</v>
      </c>
      <c r="I1419" s="280" t="str">
        <f>작성용!F1416</f>
        <v>B02</v>
      </c>
      <c r="J1419" s="280">
        <f>작성용!G1416</f>
        <v>0</v>
      </c>
      <c r="K1419" s="280" t="str">
        <f>작성용!H1416</f>
        <v>Y</v>
      </c>
      <c r="L1419" s="280" t="str">
        <f>작성용!N1416</f>
        <v>분기</v>
      </c>
      <c r="M1419" s="279" t="str">
        <f>작성용!U1416</f>
        <v>2024.09.30</v>
      </c>
      <c r="N1419" s="279">
        <f>작성용!V1416</f>
        <v>45555</v>
      </c>
      <c r="O1419" s="284">
        <f>작성용!W1416</f>
        <v>45581</v>
      </c>
      <c r="P1419" s="284">
        <f>작성용!X1416</f>
        <v>45581</v>
      </c>
      <c r="Q1419" s="280" t="str">
        <f>작성용!AD1416</f>
        <v>대체평가3사업본부</v>
      </c>
      <c r="R1419" s="282">
        <f>작성용!AE1416</f>
        <v>0</v>
      </c>
      <c r="S1419" s="280" t="str">
        <f>작성용!AF1416</f>
        <v>대체평가3사업본부</v>
      </c>
      <c r="T1419" s="283" t="str">
        <f>작성용!AG1416</f>
        <v>김수진</v>
      </c>
      <c r="U1419" s="283" t="str">
        <f>작성용!AH1416</f>
        <v>김수진</v>
      </c>
      <c r="V1419" s="278">
        <f>작성용!AA1416</f>
        <v>202409</v>
      </c>
      <c r="W1419" s="280" t="str">
        <f>작성용!AC1416</f>
        <v>[T]기타보험기관[1본부]</v>
      </c>
      <c r="X1419" s="280" t="str">
        <f>작성용!O1416</f>
        <v>투자지원팀김다미사원</v>
      </c>
      <c r="Y1419" s="280" t="str">
        <f>작성용!P1416</f>
        <v>02-6918-2644</v>
      </c>
      <c r="Z1419" s="280" t="str">
        <f>작성용!Q1416</f>
        <v xml:space="preserve">damdam@idblife.com </v>
      </c>
      <c r="AA1419" s="278" t="str">
        <f>작성용!AJ1416</f>
        <v>-</v>
      </c>
      <c r="AB1419" s="278">
        <f>작성용!AB1416</f>
        <v>8</v>
      </c>
    </row>
    <row r="1420" spans="1:28" s="12" customFormat="1" ht="16.5" customHeight="1" x14ac:dyDescent="0.3">
      <c r="A1420" s="54">
        <f>작성용!AL1417</f>
        <v>1416</v>
      </c>
      <c r="B1420" s="292" t="str">
        <f>작성용!AI1417</f>
        <v>최종평가값송부 : 2024-10-07, 기초자료 및 편입자산리스트 : 2024-10-25</v>
      </c>
      <c r="C1420" s="278" t="str">
        <f>작성용!AK1417</f>
        <v>개별종목</v>
      </c>
      <c r="D1420" s="279">
        <f>작성용!T1417</f>
        <v>45531</v>
      </c>
      <c r="E1420" s="280" t="str">
        <f>작성용!B1417</f>
        <v>DB생명</v>
      </c>
      <c r="F1420" s="280" t="str">
        <f>작성용!C1417</f>
        <v>재평가</v>
      </c>
      <c r="G1420" s="280" t="str">
        <f>작성용!D1417</f>
        <v>KB서부내륙고속도로전문투자형사모특별자산투자신탁제2종수익증권</v>
      </c>
      <c r="H1420" s="281" t="str">
        <f>작성용!E1417</f>
        <v>KBP2018030056</v>
      </c>
      <c r="I1420" s="280" t="str">
        <f>작성용!F1417</f>
        <v>B02</v>
      </c>
      <c r="J1420" s="280">
        <f>작성용!G1417</f>
        <v>0</v>
      </c>
      <c r="K1420" s="280" t="str">
        <f>작성용!H1417</f>
        <v>Y</v>
      </c>
      <c r="L1420" s="280" t="str">
        <f>작성용!N1417</f>
        <v>분기</v>
      </c>
      <c r="M1420" s="279" t="str">
        <f>작성용!U1417</f>
        <v>2024.09.30</v>
      </c>
      <c r="N1420" s="279">
        <f>작성용!V1417</f>
        <v>45555</v>
      </c>
      <c r="O1420" s="284">
        <f>작성용!W1417</f>
        <v>45581</v>
      </c>
      <c r="P1420" s="284">
        <f>작성용!X1417</f>
        <v>45581</v>
      </c>
      <c r="Q1420" s="280" t="str">
        <f>작성용!AD1417</f>
        <v>대체평가3사업본부</v>
      </c>
      <c r="R1420" s="282">
        <f>작성용!AE1417</f>
        <v>0</v>
      </c>
      <c r="S1420" s="280" t="str">
        <f>작성용!AF1417</f>
        <v>대체평가3사업본부</v>
      </c>
      <c r="T1420" s="283" t="str">
        <f>작성용!AG1417</f>
        <v>김수진</v>
      </c>
      <c r="U1420" s="283" t="str">
        <f>작성용!AH1417</f>
        <v>김수진</v>
      </c>
      <c r="V1420" s="278">
        <f>작성용!AA1417</f>
        <v>202409</v>
      </c>
      <c r="W1420" s="280" t="str">
        <f>작성용!AC1417</f>
        <v>[T]기타보험기관[1본부]</v>
      </c>
      <c r="X1420" s="280" t="str">
        <f>작성용!O1417</f>
        <v>투자지원팀김다미사원</v>
      </c>
      <c r="Y1420" s="280" t="str">
        <f>작성용!P1417</f>
        <v>02-6918-2644</v>
      </c>
      <c r="Z1420" s="280" t="str">
        <f>작성용!Q1417</f>
        <v xml:space="preserve">damdam@idblife.com </v>
      </c>
      <c r="AA1420" s="278" t="str">
        <f>작성용!AJ1417</f>
        <v>-</v>
      </c>
      <c r="AB1420" s="278">
        <f>작성용!AB1417</f>
        <v>8</v>
      </c>
    </row>
    <row r="1421" spans="1:28" s="12" customFormat="1" ht="16.5" customHeight="1" x14ac:dyDescent="0.3">
      <c r="A1421" s="54">
        <f>작성용!AL1418</f>
        <v>1417</v>
      </c>
      <c r="B1421" s="292" t="str">
        <f>작성용!AI1418</f>
        <v>최종평가값송부 : 2024-10-07, 기초자료 및 편입자산리스트 : 2024-10-25</v>
      </c>
      <c r="C1421" s="278" t="str">
        <f>작성용!AK1418</f>
        <v>개별종목</v>
      </c>
      <c r="D1421" s="279">
        <f>작성용!T1418</f>
        <v>45531</v>
      </c>
      <c r="E1421" s="280" t="str">
        <f>작성용!B1418</f>
        <v>DB생명</v>
      </c>
      <c r="F1421" s="280" t="str">
        <f>작성용!C1418</f>
        <v>재평가</v>
      </c>
      <c r="G1421" s="280" t="str">
        <f>작성용!D1418</f>
        <v>KIAMCO도로투자사모특별자산투자신탁제11호</v>
      </c>
      <c r="H1421" s="281" t="str">
        <f>작성용!E1418</f>
        <v>KBP2019090154</v>
      </c>
      <c r="I1421" s="280" t="str">
        <f>작성용!F1418</f>
        <v>B02</v>
      </c>
      <c r="J1421" s="280">
        <f>작성용!G1418</f>
        <v>0</v>
      </c>
      <c r="K1421" s="280" t="str">
        <f>작성용!H1418</f>
        <v>Y</v>
      </c>
      <c r="L1421" s="280" t="str">
        <f>작성용!N1418</f>
        <v>분기</v>
      </c>
      <c r="M1421" s="279" t="str">
        <f>작성용!U1418</f>
        <v>2024.09.30</v>
      </c>
      <c r="N1421" s="279">
        <f>작성용!V1418</f>
        <v>45555</v>
      </c>
      <c r="O1421" s="284">
        <f>작성용!W1418</f>
        <v>45581</v>
      </c>
      <c r="P1421" s="284">
        <f>작성용!X1418</f>
        <v>45581</v>
      </c>
      <c r="Q1421" s="280" t="str">
        <f>작성용!AD1418</f>
        <v>대체평가3사업본부</v>
      </c>
      <c r="R1421" s="282">
        <f>작성용!AE1418</f>
        <v>0</v>
      </c>
      <c r="S1421" s="280" t="str">
        <f>작성용!AF1418</f>
        <v>대체평가3사업본부</v>
      </c>
      <c r="T1421" s="283" t="str">
        <f>작성용!AG1418</f>
        <v>김수진</v>
      </c>
      <c r="U1421" s="283" t="str">
        <f>작성용!AH1418</f>
        <v>김수진</v>
      </c>
      <c r="V1421" s="278">
        <f>작성용!AA1418</f>
        <v>202409</v>
      </c>
      <c r="W1421" s="280" t="str">
        <f>작성용!AC1418</f>
        <v>[T]기타보험기관[1본부]</v>
      </c>
      <c r="X1421" s="280" t="str">
        <f>작성용!O1418</f>
        <v>투자지원팀김다미사원</v>
      </c>
      <c r="Y1421" s="280" t="str">
        <f>작성용!P1418</f>
        <v>02-6918-2644</v>
      </c>
      <c r="Z1421" s="280" t="str">
        <f>작성용!Q1418</f>
        <v xml:space="preserve">damdam@idblife.com </v>
      </c>
      <c r="AA1421" s="278" t="str">
        <f>작성용!AJ1418</f>
        <v>-</v>
      </c>
      <c r="AB1421" s="278">
        <f>작성용!AB1418</f>
        <v>8</v>
      </c>
    </row>
    <row r="1422" spans="1:28" s="12" customFormat="1" ht="16.5" customHeight="1" x14ac:dyDescent="0.3">
      <c r="A1422" s="54">
        <f>작성용!AL1419</f>
        <v>1418</v>
      </c>
      <c r="B1422" s="292" t="str">
        <f>작성용!AI1419</f>
        <v>최종평가값송부 : 2024-10-07, 기초자료 및 편입자산리스트 : 2024-10-25</v>
      </c>
      <c r="C1422" s="278" t="str">
        <f>작성용!AK1419</f>
        <v>개별종목</v>
      </c>
      <c r="D1422" s="279">
        <f>작성용!T1419</f>
        <v>45531</v>
      </c>
      <c r="E1422" s="280" t="str">
        <f>작성용!B1419</f>
        <v>DB생명</v>
      </c>
      <c r="F1422" s="280" t="str">
        <f>작성용!C1419</f>
        <v>재평가</v>
      </c>
      <c r="G1422" s="280" t="str">
        <f>작성용!D1419</f>
        <v>KB광명서울고속도로전문투자형사모특별자산투자신탁</v>
      </c>
      <c r="H1422" s="281" t="str">
        <f>작성용!E1419</f>
        <v>KBP2019090155</v>
      </c>
      <c r="I1422" s="280" t="str">
        <f>작성용!F1419</f>
        <v>B02</v>
      </c>
      <c r="J1422" s="280">
        <f>작성용!G1419</f>
        <v>0</v>
      </c>
      <c r="K1422" s="280" t="str">
        <f>작성용!H1419</f>
        <v>Y</v>
      </c>
      <c r="L1422" s="280" t="str">
        <f>작성용!N1419</f>
        <v>분기</v>
      </c>
      <c r="M1422" s="279" t="str">
        <f>작성용!U1419</f>
        <v>2024.09.30</v>
      </c>
      <c r="N1422" s="279">
        <f>작성용!V1419</f>
        <v>45555</v>
      </c>
      <c r="O1422" s="284">
        <f>작성용!W1419</f>
        <v>45581</v>
      </c>
      <c r="P1422" s="284">
        <f>작성용!X1419</f>
        <v>45581</v>
      </c>
      <c r="Q1422" s="280" t="str">
        <f>작성용!AD1419</f>
        <v>대체평가3사업본부</v>
      </c>
      <c r="R1422" s="282">
        <f>작성용!AE1419</f>
        <v>0</v>
      </c>
      <c r="S1422" s="280" t="str">
        <f>작성용!AF1419</f>
        <v>대체평가3사업본부</v>
      </c>
      <c r="T1422" s="283" t="str">
        <f>작성용!AG1419</f>
        <v>김수진</v>
      </c>
      <c r="U1422" s="283" t="str">
        <f>작성용!AH1419</f>
        <v>김수진</v>
      </c>
      <c r="V1422" s="278">
        <f>작성용!AA1419</f>
        <v>202409</v>
      </c>
      <c r="W1422" s="280" t="str">
        <f>작성용!AC1419</f>
        <v>[T]기타보험기관[1본부]</v>
      </c>
      <c r="X1422" s="280" t="str">
        <f>작성용!O1419</f>
        <v>투자지원팀김다미사원</v>
      </c>
      <c r="Y1422" s="280" t="str">
        <f>작성용!P1419</f>
        <v>02-6918-2644</v>
      </c>
      <c r="Z1422" s="280" t="str">
        <f>작성용!Q1419</f>
        <v xml:space="preserve">damdam@idblife.com </v>
      </c>
      <c r="AA1422" s="278" t="str">
        <f>작성용!AJ1419</f>
        <v>-</v>
      </c>
      <c r="AB1422" s="278">
        <f>작성용!AB1419</f>
        <v>8</v>
      </c>
    </row>
    <row r="1423" spans="1:28" s="12" customFormat="1" ht="16.5" customHeight="1" x14ac:dyDescent="0.3">
      <c r="A1423" s="54">
        <f>작성용!AL1420</f>
        <v>1419</v>
      </c>
      <c r="B1423" s="292" t="str">
        <f>작성용!AI1420</f>
        <v>최종평가값송부 : 2024-10-07, 기초자료 및 편입자산리스트 : 2024-10-25</v>
      </c>
      <c r="C1423" s="278" t="str">
        <f>작성용!AK1420</f>
        <v>개별종목</v>
      </c>
      <c r="D1423" s="279">
        <f>작성용!T1420</f>
        <v>45531</v>
      </c>
      <c r="E1423" s="280" t="str">
        <f>작성용!B1420</f>
        <v>DB생명</v>
      </c>
      <c r="F1423" s="280" t="str">
        <f>작성용!C1420</f>
        <v>재평가</v>
      </c>
      <c r="G1423" s="280" t="str">
        <f>작성용!D1420</f>
        <v>DBKKR전문투자형사모투자신탁제1호</v>
      </c>
      <c r="H1423" s="281" t="str">
        <f>작성용!E1420</f>
        <v>KBP2020120132</v>
      </c>
      <c r="I1423" s="280" t="str">
        <f>작성용!F1420</f>
        <v>B02</v>
      </c>
      <c r="J1423" s="280">
        <f>작성용!G1420</f>
        <v>0</v>
      </c>
      <c r="K1423" s="280" t="str">
        <f>작성용!H1420</f>
        <v>Y</v>
      </c>
      <c r="L1423" s="280" t="str">
        <f>작성용!N1420</f>
        <v>분기</v>
      </c>
      <c r="M1423" s="279" t="str">
        <f>작성용!U1420</f>
        <v>2024.09.30</v>
      </c>
      <c r="N1423" s="279">
        <f>작성용!V1420</f>
        <v>45555</v>
      </c>
      <c r="O1423" s="284">
        <f>작성용!W1420</f>
        <v>45581</v>
      </c>
      <c r="P1423" s="284">
        <f>작성용!X1420</f>
        <v>45581</v>
      </c>
      <c r="Q1423" s="280" t="str">
        <f>작성용!AD1420</f>
        <v>대체평가3사업본부</v>
      </c>
      <c r="R1423" s="282">
        <f>작성용!AE1420</f>
        <v>0</v>
      </c>
      <c r="S1423" s="280" t="str">
        <f>작성용!AF1420</f>
        <v>대체평가3사업본부</v>
      </c>
      <c r="T1423" s="283" t="str">
        <f>작성용!AG1420</f>
        <v>김수진</v>
      </c>
      <c r="U1423" s="283" t="str">
        <f>작성용!AH1420</f>
        <v>김수진</v>
      </c>
      <c r="V1423" s="278">
        <f>작성용!AA1420</f>
        <v>202409</v>
      </c>
      <c r="W1423" s="280" t="str">
        <f>작성용!AC1420</f>
        <v>[T]기타보험기관[1본부]</v>
      </c>
      <c r="X1423" s="280" t="str">
        <f>작성용!O1420</f>
        <v>투자지원팀김다미사원</v>
      </c>
      <c r="Y1423" s="280" t="str">
        <f>작성용!P1420</f>
        <v>02-6918-2644</v>
      </c>
      <c r="Z1423" s="280" t="str">
        <f>작성용!Q1420</f>
        <v xml:space="preserve">damdam@idblife.com </v>
      </c>
      <c r="AA1423" s="278" t="str">
        <f>작성용!AJ1420</f>
        <v>-</v>
      </c>
      <c r="AB1423" s="278">
        <f>작성용!AB1420</f>
        <v>8</v>
      </c>
    </row>
    <row r="1424" spans="1:28" s="12" customFormat="1" ht="16.5" customHeight="1" x14ac:dyDescent="0.3">
      <c r="A1424" s="54">
        <f>작성용!AL1421</f>
        <v>1420</v>
      </c>
      <c r="B1424" s="292" t="str">
        <f>작성용!AI1421</f>
        <v>최종평가값송부 : 2024-10-07, 기초자료 및 편입자산리스트 : 2024-10-25</v>
      </c>
      <c r="C1424" s="278" t="str">
        <f>작성용!AK1421</f>
        <v>개별종목</v>
      </c>
      <c r="D1424" s="279">
        <f>작성용!T1421</f>
        <v>45531</v>
      </c>
      <c r="E1424" s="280" t="str">
        <f>작성용!B1421</f>
        <v>DB생명</v>
      </c>
      <c r="F1424" s="280" t="str">
        <f>작성용!C1421</f>
        <v>재평가</v>
      </c>
      <c r="G1424" s="280" t="str">
        <f>작성용!D1421</f>
        <v>신한미국기업대출채권전문투자형사모특별자산투자신탁제2호(H)</v>
      </c>
      <c r="H1424" s="281" t="str">
        <f>작성용!E1421</f>
        <v>KBP2022030024</v>
      </c>
      <c r="I1424" s="280" t="str">
        <f>작성용!F1421</f>
        <v>B02</v>
      </c>
      <c r="J1424" s="280">
        <f>작성용!G1421</f>
        <v>0</v>
      </c>
      <c r="K1424" s="280" t="str">
        <f>작성용!H1421</f>
        <v>Y</v>
      </c>
      <c r="L1424" s="280" t="str">
        <f>작성용!N1421</f>
        <v>분기</v>
      </c>
      <c r="M1424" s="279" t="str">
        <f>작성용!U1421</f>
        <v>2024.09.30</v>
      </c>
      <c r="N1424" s="279">
        <f>작성용!V1421</f>
        <v>45555</v>
      </c>
      <c r="O1424" s="284">
        <f>작성용!W1421</f>
        <v>45581</v>
      </c>
      <c r="P1424" s="284">
        <f>작성용!X1421</f>
        <v>45581</v>
      </c>
      <c r="Q1424" s="280" t="str">
        <f>작성용!AD1421</f>
        <v>대체평가3사업본부</v>
      </c>
      <c r="R1424" s="282">
        <f>작성용!AE1421</f>
        <v>0</v>
      </c>
      <c r="S1424" s="280" t="str">
        <f>작성용!AF1421</f>
        <v>대체평가3사업본부</v>
      </c>
      <c r="T1424" s="283" t="str">
        <f>작성용!AG1421</f>
        <v>김수진</v>
      </c>
      <c r="U1424" s="283" t="str">
        <f>작성용!AH1421</f>
        <v>김수진</v>
      </c>
      <c r="V1424" s="278">
        <f>작성용!AA1421</f>
        <v>202409</v>
      </c>
      <c r="W1424" s="280" t="str">
        <f>작성용!AC1421</f>
        <v>[T]기타보험기관[1본부]</v>
      </c>
      <c r="X1424" s="280" t="str">
        <f>작성용!O1421</f>
        <v>투자지원팀김다미사원</v>
      </c>
      <c r="Y1424" s="280" t="str">
        <f>작성용!P1421</f>
        <v>02-6918-2644</v>
      </c>
      <c r="Z1424" s="280" t="str">
        <f>작성용!Q1421</f>
        <v xml:space="preserve">damdam@idblife.com </v>
      </c>
      <c r="AA1424" s="278" t="str">
        <f>작성용!AJ1421</f>
        <v>-</v>
      </c>
      <c r="AB1424" s="278">
        <f>작성용!AB1421</f>
        <v>8</v>
      </c>
    </row>
    <row r="1425" spans="1:28" s="12" customFormat="1" ht="16.5" customHeight="1" x14ac:dyDescent="0.3">
      <c r="A1425" s="54">
        <f>작성용!AL1422</f>
        <v>1421</v>
      </c>
      <c r="B1425" s="292" t="str">
        <f>작성용!AI1422</f>
        <v>최종평가값송부 : 2024-10-07, 기초자료 및 편입자산리스트 : 2024-10-25</v>
      </c>
      <c r="C1425" s="278" t="str">
        <f>작성용!AK1422</f>
        <v>개별종목</v>
      </c>
      <c r="D1425" s="279">
        <f>작성용!T1422</f>
        <v>45531</v>
      </c>
      <c r="E1425" s="280" t="str">
        <f>작성용!B1422</f>
        <v>DB생명</v>
      </c>
      <c r="F1425" s="280" t="str">
        <f>작성용!C1422</f>
        <v>재평가</v>
      </c>
      <c r="G1425" s="280" t="str">
        <f>작성용!D1422</f>
        <v>헤리티지마곡마이스본PF전문투자형사모부동산투자신탁제1호</v>
      </c>
      <c r="H1425" s="281" t="str">
        <f>작성용!E1422</f>
        <v>KBP2021060080</v>
      </c>
      <c r="I1425" s="280" t="str">
        <f>작성용!F1422</f>
        <v>B02</v>
      </c>
      <c r="J1425" s="280">
        <f>작성용!G1422</f>
        <v>0</v>
      </c>
      <c r="K1425" s="280" t="str">
        <f>작성용!H1422</f>
        <v>Y</v>
      </c>
      <c r="L1425" s="280" t="str">
        <f>작성용!N1422</f>
        <v>분기</v>
      </c>
      <c r="M1425" s="279" t="str">
        <f>작성용!U1422</f>
        <v>2024.09.30</v>
      </c>
      <c r="N1425" s="279">
        <f>작성용!V1422</f>
        <v>45555</v>
      </c>
      <c r="O1425" s="284">
        <f>작성용!W1422</f>
        <v>45581</v>
      </c>
      <c r="P1425" s="284">
        <f>작성용!X1422</f>
        <v>45581</v>
      </c>
      <c r="Q1425" s="280" t="str">
        <f>작성용!AD1422</f>
        <v>대체평가3사업본부</v>
      </c>
      <c r="R1425" s="282">
        <f>작성용!AE1422</f>
        <v>0</v>
      </c>
      <c r="S1425" s="280" t="str">
        <f>작성용!AF1422</f>
        <v>대체평가3사업본부</v>
      </c>
      <c r="T1425" s="283" t="str">
        <f>작성용!AG1422</f>
        <v>김수진</v>
      </c>
      <c r="U1425" s="283" t="str">
        <f>작성용!AH1422</f>
        <v>김수진</v>
      </c>
      <c r="V1425" s="278">
        <f>작성용!AA1422</f>
        <v>202409</v>
      </c>
      <c r="W1425" s="280" t="str">
        <f>작성용!AC1422</f>
        <v>[T]기타보험기관[1본부]</v>
      </c>
      <c r="X1425" s="280" t="str">
        <f>작성용!O1422</f>
        <v>투자지원팀김다미사원</v>
      </c>
      <c r="Y1425" s="280" t="str">
        <f>작성용!P1422</f>
        <v>02-6918-2644</v>
      </c>
      <c r="Z1425" s="280" t="str">
        <f>작성용!Q1422</f>
        <v xml:space="preserve">damdam@idblife.com </v>
      </c>
      <c r="AA1425" s="278" t="str">
        <f>작성용!AJ1422</f>
        <v>-</v>
      </c>
      <c r="AB1425" s="278">
        <f>작성용!AB1422</f>
        <v>8</v>
      </c>
    </row>
    <row r="1426" spans="1:28" s="12" customFormat="1" ht="16.5" customHeight="1" x14ac:dyDescent="0.3">
      <c r="A1426" s="54">
        <f>작성용!AL1423</f>
        <v>1422</v>
      </c>
      <c r="B1426" s="292" t="str">
        <f>작성용!AI1423</f>
        <v>최종평가값송부 : 2024-10-07, 기초자료 및 편입자산리스트 : 2024-10-25</v>
      </c>
      <c r="C1426" s="278" t="str">
        <f>작성용!AK1423</f>
        <v>개별종목</v>
      </c>
      <c r="D1426" s="279">
        <f>작성용!T1423</f>
        <v>45531</v>
      </c>
      <c r="E1426" s="280" t="str">
        <f>작성용!B1423</f>
        <v>DB생명</v>
      </c>
      <c r="F1426" s="280" t="str">
        <f>작성용!C1423</f>
        <v>재평가</v>
      </c>
      <c r="G1426" s="280" t="str">
        <f>작성용!D1423</f>
        <v>한화유럽크레딧전문투자형사모특별자산투자신탁12호</v>
      </c>
      <c r="H1426" s="281" t="str">
        <f>작성용!E1423</f>
        <v>KBP2021060035</v>
      </c>
      <c r="I1426" s="280" t="str">
        <f>작성용!F1423</f>
        <v>B02</v>
      </c>
      <c r="J1426" s="280">
        <f>작성용!G1423</f>
        <v>0</v>
      </c>
      <c r="K1426" s="280" t="str">
        <f>작성용!H1423</f>
        <v>Y</v>
      </c>
      <c r="L1426" s="280" t="str">
        <f>작성용!N1423</f>
        <v>분기</v>
      </c>
      <c r="M1426" s="279" t="str">
        <f>작성용!U1423</f>
        <v>2024.09.30</v>
      </c>
      <c r="N1426" s="279">
        <f>작성용!V1423</f>
        <v>45555</v>
      </c>
      <c r="O1426" s="284">
        <f>작성용!W1423</f>
        <v>45581</v>
      </c>
      <c r="P1426" s="284">
        <f>작성용!X1423</f>
        <v>45581</v>
      </c>
      <c r="Q1426" s="280" t="str">
        <f>작성용!AD1423</f>
        <v>대체평가3사업본부</v>
      </c>
      <c r="R1426" s="282">
        <f>작성용!AE1423</f>
        <v>0</v>
      </c>
      <c r="S1426" s="280" t="str">
        <f>작성용!AF1423</f>
        <v>대체평가3사업본부</v>
      </c>
      <c r="T1426" s="283" t="str">
        <f>작성용!AG1423</f>
        <v>김수진</v>
      </c>
      <c r="U1426" s="283" t="str">
        <f>작성용!AH1423</f>
        <v>김수진</v>
      </c>
      <c r="V1426" s="278">
        <f>작성용!AA1423</f>
        <v>202409</v>
      </c>
      <c r="W1426" s="280" t="str">
        <f>작성용!AC1423</f>
        <v>[T]기타보험기관[1본부]</v>
      </c>
      <c r="X1426" s="280" t="str">
        <f>작성용!O1423</f>
        <v>투자지원팀김다미사원</v>
      </c>
      <c r="Y1426" s="280" t="str">
        <f>작성용!P1423</f>
        <v>02-6918-2644</v>
      </c>
      <c r="Z1426" s="280" t="str">
        <f>작성용!Q1423</f>
        <v xml:space="preserve">damdam@idblife.com </v>
      </c>
      <c r="AA1426" s="278" t="str">
        <f>작성용!AJ1423</f>
        <v>-</v>
      </c>
      <c r="AB1426" s="278">
        <f>작성용!AB1423</f>
        <v>8</v>
      </c>
    </row>
    <row r="1427" spans="1:28" s="12" customFormat="1" ht="16.5" customHeight="1" x14ac:dyDescent="0.3">
      <c r="A1427" s="54">
        <f>작성용!AL1424</f>
        <v>1423</v>
      </c>
      <c r="B1427" s="292" t="str">
        <f>작성용!AI1424</f>
        <v>최종평가값송부 : 2024-10-07, 기초자료 및 편입자산리스트 : 2024-10-25</v>
      </c>
      <c r="C1427" s="278" t="str">
        <f>작성용!AK1424</f>
        <v>개별종목</v>
      </c>
      <c r="D1427" s="279">
        <f>작성용!T1424</f>
        <v>45531</v>
      </c>
      <c r="E1427" s="280" t="str">
        <f>작성용!B1424</f>
        <v>DB생명</v>
      </c>
      <c r="F1427" s="280" t="str">
        <f>작성용!C1424</f>
        <v>재평가</v>
      </c>
      <c r="G1427" s="280" t="str">
        <f>작성용!D1424</f>
        <v>파인스트리트글로벌기업금융전문투자형사모투자신탁9-2호</v>
      </c>
      <c r="H1427" s="281" t="str">
        <f>작성용!E1424</f>
        <v>KBP2021120007</v>
      </c>
      <c r="I1427" s="280" t="str">
        <f>작성용!F1424</f>
        <v>B02</v>
      </c>
      <c r="J1427" s="280">
        <f>작성용!G1424</f>
        <v>0</v>
      </c>
      <c r="K1427" s="280" t="str">
        <f>작성용!H1424</f>
        <v>Y</v>
      </c>
      <c r="L1427" s="280" t="str">
        <f>작성용!N1424</f>
        <v>분기</v>
      </c>
      <c r="M1427" s="279" t="str">
        <f>작성용!U1424</f>
        <v>2024.09.30</v>
      </c>
      <c r="N1427" s="279">
        <f>작성용!V1424</f>
        <v>45555</v>
      </c>
      <c r="O1427" s="284">
        <f>작성용!W1424</f>
        <v>45581</v>
      </c>
      <c r="P1427" s="284">
        <f>작성용!X1424</f>
        <v>45581</v>
      </c>
      <c r="Q1427" s="280" t="str">
        <f>작성용!AD1424</f>
        <v>대체평가3사업본부</v>
      </c>
      <c r="R1427" s="282">
        <f>작성용!AE1424</f>
        <v>0</v>
      </c>
      <c r="S1427" s="280" t="str">
        <f>작성용!AF1424</f>
        <v>대체평가3사업본부</v>
      </c>
      <c r="T1427" s="283" t="str">
        <f>작성용!AG1424</f>
        <v>김수진</v>
      </c>
      <c r="U1427" s="283" t="str">
        <f>작성용!AH1424</f>
        <v>김수진</v>
      </c>
      <c r="V1427" s="278">
        <f>작성용!AA1424</f>
        <v>202409</v>
      </c>
      <c r="W1427" s="280" t="str">
        <f>작성용!AC1424</f>
        <v>[T]기타보험기관[1본부]</v>
      </c>
      <c r="X1427" s="280" t="str">
        <f>작성용!O1424</f>
        <v>투자지원팀김다미사원</v>
      </c>
      <c r="Y1427" s="280" t="str">
        <f>작성용!P1424</f>
        <v>02-6918-2644</v>
      </c>
      <c r="Z1427" s="280" t="str">
        <f>작성용!Q1424</f>
        <v xml:space="preserve">damdam@idblife.com </v>
      </c>
      <c r="AA1427" s="278" t="str">
        <f>작성용!AJ1424</f>
        <v>-</v>
      </c>
      <c r="AB1427" s="278">
        <f>작성용!AB1424</f>
        <v>8</v>
      </c>
    </row>
    <row r="1428" spans="1:28" s="12" customFormat="1" ht="16.5" customHeight="1" x14ac:dyDescent="0.3">
      <c r="A1428" s="54">
        <f>작성용!AL1425</f>
        <v>1424</v>
      </c>
      <c r="B1428" s="292" t="str">
        <f>작성용!AI1425</f>
        <v>최종평가값송부 : 2024-10-07, 기초자료 및 편입자산리스트 : 2024-10-25</v>
      </c>
      <c r="C1428" s="278" t="str">
        <f>작성용!AK1425</f>
        <v>개별종목</v>
      </c>
      <c r="D1428" s="279">
        <f>작성용!T1425</f>
        <v>45531</v>
      </c>
      <c r="E1428" s="280" t="str">
        <f>작성용!B1425</f>
        <v>DB생명</v>
      </c>
      <c r="F1428" s="280" t="str">
        <f>작성용!C1425</f>
        <v>재평가</v>
      </c>
      <c r="G1428" s="280" t="str">
        <f>작성용!D1425</f>
        <v>NH-Amundi호주PPP일반사모특별자산투자신탁1호</v>
      </c>
      <c r="H1428" s="281" t="str">
        <f>작성용!E1425</f>
        <v>KBP2021120101</v>
      </c>
      <c r="I1428" s="280" t="str">
        <f>작성용!F1425</f>
        <v>B02</v>
      </c>
      <c r="J1428" s="280">
        <f>작성용!G1425</f>
        <v>0</v>
      </c>
      <c r="K1428" s="280" t="str">
        <f>작성용!H1425</f>
        <v>Y</v>
      </c>
      <c r="L1428" s="280" t="str">
        <f>작성용!N1425</f>
        <v>분기</v>
      </c>
      <c r="M1428" s="279" t="str">
        <f>작성용!U1425</f>
        <v>2024.09.30</v>
      </c>
      <c r="N1428" s="279">
        <f>작성용!V1425</f>
        <v>45555</v>
      </c>
      <c r="O1428" s="284">
        <f>작성용!W1425</f>
        <v>45581</v>
      </c>
      <c r="P1428" s="284">
        <f>작성용!X1425</f>
        <v>45581</v>
      </c>
      <c r="Q1428" s="280" t="str">
        <f>작성용!AD1425</f>
        <v>대체평가3사업본부</v>
      </c>
      <c r="R1428" s="282">
        <f>작성용!AE1425</f>
        <v>0</v>
      </c>
      <c r="S1428" s="280" t="str">
        <f>작성용!AF1425</f>
        <v>대체평가3사업본부</v>
      </c>
      <c r="T1428" s="283" t="str">
        <f>작성용!AG1425</f>
        <v>김수진</v>
      </c>
      <c r="U1428" s="283" t="str">
        <f>작성용!AH1425</f>
        <v>김수진</v>
      </c>
      <c r="V1428" s="278">
        <f>작성용!AA1425</f>
        <v>202409</v>
      </c>
      <c r="W1428" s="280" t="str">
        <f>작성용!AC1425</f>
        <v>[T]기타보험기관[1본부]</v>
      </c>
      <c r="X1428" s="280" t="str">
        <f>작성용!O1425</f>
        <v>투자지원팀김다미사원</v>
      </c>
      <c r="Y1428" s="280" t="str">
        <f>작성용!P1425</f>
        <v>02-6918-2644</v>
      </c>
      <c r="Z1428" s="280" t="str">
        <f>작성용!Q1425</f>
        <v xml:space="preserve">damdam@idblife.com </v>
      </c>
      <c r="AA1428" s="278" t="str">
        <f>작성용!AJ1425</f>
        <v>-</v>
      </c>
      <c r="AB1428" s="278">
        <f>작성용!AB1425</f>
        <v>8</v>
      </c>
    </row>
    <row r="1429" spans="1:28" s="12" customFormat="1" ht="16.5" customHeight="1" x14ac:dyDescent="0.3">
      <c r="A1429" s="54">
        <f>작성용!AL1426</f>
        <v>1425</v>
      </c>
      <c r="B1429" s="292" t="str">
        <f>작성용!AI1426</f>
        <v>최종평가값송부 : 2024-10-07, 기초자료 및 편입자산리스트 : 2024-10-25</v>
      </c>
      <c r="C1429" s="278" t="str">
        <f>작성용!AK1426</f>
        <v>개별종목</v>
      </c>
      <c r="D1429" s="279">
        <f>작성용!T1426</f>
        <v>45531</v>
      </c>
      <c r="E1429" s="280" t="str">
        <f>작성용!B1426</f>
        <v>DB생명</v>
      </c>
      <c r="F1429" s="280" t="str">
        <f>작성용!C1426</f>
        <v>재평가</v>
      </c>
      <c r="G1429" s="280" t="str">
        <f>작성용!D1426</f>
        <v>NH-Amundi호주PPP일반사모특별자산투자신탁2호</v>
      </c>
      <c r="H1429" s="281" t="str">
        <f>작성용!E1426</f>
        <v>KBP2021120102</v>
      </c>
      <c r="I1429" s="280" t="str">
        <f>작성용!F1426</f>
        <v>B02</v>
      </c>
      <c r="J1429" s="280">
        <f>작성용!G1426</f>
        <v>0</v>
      </c>
      <c r="K1429" s="280" t="str">
        <f>작성용!H1426</f>
        <v>Y</v>
      </c>
      <c r="L1429" s="280" t="str">
        <f>작성용!N1426</f>
        <v>분기</v>
      </c>
      <c r="M1429" s="279" t="str">
        <f>작성용!U1426</f>
        <v>2024.09.30</v>
      </c>
      <c r="N1429" s="279">
        <f>작성용!V1426</f>
        <v>45555</v>
      </c>
      <c r="O1429" s="284">
        <f>작성용!W1426</f>
        <v>45581</v>
      </c>
      <c r="P1429" s="284">
        <f>작성용!X1426</f>
        <v>45581</v>
      </c>
      <c r="Q1429" s="280" t="str">
        <f>작성용!AD1426</f>
        <v>대체평가3사업본부</v>
      </c>
      <c r="R1429" s="282">
        <f>작성용!AE1426</f>
        <v>0</v>
      </c>
      <c r="S1429" s="280" t="str">
        <f>작성용!AF1426</f>
        <v>대체평가3사업본부</v>
      </c>
      <c r="T1429" s="283" t="str">
        <f>작성용!AG1426</f>
        <v>김수진</v>
      </c>
      <c r="U1429" s="283" t="str">
        <f>작성용!AH1426</f>
        <v>김수진</v>
      </c>
      <c r="V1429" s="278">
        <f>작성용!AA1426</f>
        <v>202409</v>
      </c>
      <c r="W1429" s="280" t="str">
        <f>작성용!AC1426</f>
        <v>[T]기타보험기관[1본부]</v>
      </c>
      <c r="X1429" s="280" t="str">
        <f>작성용!O1426</f>
        <v>투자지원팀김다미사원</v>
      </c>
      <c r="Y1429" s="280" t="str">
        <f>작성용!P1426</f>
        <v>02-6918-2644</v>
      </c>
      <c r="Z1429" s="280" t="str">
        <f>작성용!Q1426</f>
        <v xml:space="preserve">damdam@idblife.com </v>
      </c>
      <c r="AA1429" s="278" t="str">
        <f>작성용!AJ1426</f>
        <v>-</v>
      </c>
      <c r="AB1429" s="278">
        <f>작성용!AB1426</f>
        <v>8</v>
      </c>
    </row>
    <row r="1430" spans="1:28" s="12" customFormat="1" ht="16.5" customHeight="1" x14ac:dyDescent="0.3">
      <c r="A1430" s="54">
        <f>작성용!AL1427</f>
        <v>1426</v>
      </c>
      <c r="B1430" s="292" t="str">
        <f>작성용!AI1427</f>
        <v>최종평가값송부 : 2024-10-07, 기초자료 및 편입자산리스트 : 2024-10-25</v>
      </c>
      <c r="C1430" s="278" t="str">
        <f>작성용!AK1427</f>
        <v>개별종목</v>
      </c>
      <c r="D1430" s="279">
        <f>작성용!T1427</f>
        <v>45531</v>
      </c>
      <c r="E1430" s="280" t="str">
        <f>작성용!B1427</f>
        <v>DB생명</v>
      </c>
      <c r="F1430" s="280" t="str">
        <f>작성용!C1427</f>
        <v>재평가</v>
      </c>
      <c r="G1430" s="280" t="str">
        <f>작성용!D1427</f>
        <v>이지스미국인프라일반사모투자신탁449호</v>
      </c>
      <c r="H1430" s="281" t="str">
        <f>작성용!E1427</f>
        <v>KBP2021120177</v>
      </c>
      <c r="I1430" s="280" t="str">
        <f>작성용!F1427</f>
        <v>B02</v>
      </c>
      <c r="J1430" s="280">
        <f>작성용!G1427</f>
        <v>0</v>
      </c>
      <c r="K1430" s="280" t="str">
        <f>작성용!H1427</f>
        <v>Y</v>
      </c>
      <c r="L1430" s="280" t="str">
        <f>작성용!N1427</f>
        <v>분기</v>
      </c>
      <c r="M1430" s="279" t="str">
        <f>작성용!U1427</f>
        <v>2024.09.30</v>
      </c>
      <c r="N1430" s="279">
        <f>작성용!V1427</f>
        <v>45555</v>
      </c>
      <c r="O1430" s="284">
        <f>작성용!W1427</f>
        <v>45581</v>
      </c>
      <c r="P1430" s="284">
        <f>작성용!X1427</f>
        <v>45581</v>
      </c>
      <c r="Q1430" s="280" t="str">
        <f>작성용!AD1427</f>
        <v>대체평가3사업본부</v>
      </c>
      <c r="R1430" s="282">
        <f>작성용!AE1427</f>
        <v>0</v>
      </c>
      <c r="S1430" s="280" t="str">
        <f>작성용!AF1427</f>
        <v>대체평가3사업본부</v>
      </c>
      <c r="T1430" s="283" t="str">
        <f>작성용!AG1427</f>
        <v>김수진</v>
      </c>
      <c r="U1430" s="283" t="str">
        <f>작성용!AH1427</f>
        <v>김수진</v>
      </c>
      <c r="V1430" s="278">
        <f>작성용!AA1427</f>
        <v>202409</v>
      </c>
      <c r="W1430" s="280" t="str">
        <f>작성용!AC1427</f>
        <v>[T]기타보험기관[1본부]</v>
      </c>
      <c r="X1430" s="280" t="str">
        <f>작성용!O1427</f>
        <v>투자지원팀김다미사원</v>
      </c>
      <c r="Y1430" s="280" t="str">
        <f>작성용!P1427</f>
        <v>02-6918-2644</v>
      </c>
      <c r="Z1430" s="280" t="str">
        <f>작성용!Q1427</f>
        <v xml:space="preserve">damdam@idblife.com </v>
      </c>
      <c r="AA1430" s="278" t="str">
        <f>작성용!AJ1427</f>
        <v>-</v>
      </c>
      <c r="AB1430" s="278">
        <f>작성용!AB1427</f>
        <v>8</v>
      </c>
    </row>
    <row r="1431" spans="1:28" s="12" customFormat="1" ht="16.5" customHeight="1" x14ac:dyDescent="0.3">
      <c r="A1431" s="54">
        <f>작성용!AL1428</f>
        <v>1427</v>
      </c>
      <c r="B1431" s="292" t="str">
        <f>작성용!AI1428</f>
        <v>최종평가값송부 : 2024-10-07, 기초자료 및 편입자산리스트 : 2024-10-25</v>
      </c>
      <c r="C1431" s="278" t="str">
        <f>작성용!AK1428</f>
        <v>개별종목</v>
      </c>
      <c r="D1431" s="279">
        <f>작성용!T1428</f>
        <v>45531</v>
      </c>
      <c r="E1431" s="280" t="str">
        <f>작성용!B1428</f>
        <v>DB생명</v>
      </c>
      <c r="F1431" s="280" t="str">
        <f>작성용!C1428</f>
        <v>재평가</v>
      </c>
      <c r="G1431" s="280" t="str">
        <f>작성용!D1428</f>
        <v>메리츠전문투자형사모부동산투자신탁11-6호</v>
      </c>
      <c r="H1431" s="281" t="str">
        <f>작성용!E1428</f>
        <v>KBP2022030059</v>
      </c>
      <c r="I1431" s="280" t="str">
        <f>작성용!F1428</f>
        <v>B02</v>
      </c>
      <c r="J1431" s="280">
        <f>작성용!G1428</f>
        <v>0</v>
      </c>
      <c r="K1431" s="280" t="str">
        <f>작성용!H1428</f>
        <v>Y</v>
      </c>
      <c r="L1431" s="280" t="str">
        <f>작성용!N1428</f>
        <v>분기</v>
      </c>
      <c r="M1431" s="279" t="str">
        <f>작성용!U1428</f>
        <v>2024.09.30</v>
      </c>
      <c r="N1431" s="279">
        <f>작성용!V1428</f>
        <v>45555</v>
      </c>
      <c r="O1431" s="284">
        <f>작성용!W1428</f>
        <v>45581</v>
      </c>
      <c r="P1431" s="284">
        <f>작성용!X1428</f>
        <v>45581</v>
      </c>
      <c r="Q1431" s="280" t="str">
        <f>작성용!AD1428</f>
        <v>대체평가3사업본부</v>
      </c>
      <c r="R1431" s="282">
        <f>작성용!AE1428</f>
        <v>0</v>
      </c>
      <c r="S1431" s="280" t="str">
        <f>작성용!AF1428</f>
        <v>대체평가3사업본부</v>
      </c>
      <c r="T1431" s="283" t="str">
        <f>작성용!AG1428</f>
        <v>김수진</v>
      </c>
      <c r="U1431" s="283" t="str">
        <f>작성용!AH1428</f>
        <v>김수진</v>
      </c>
      <c r="V1431" s="278">
        <f>작성용!AA1428</f>
        <v>202409</v>
      </c>
      <c r="W1431" s="280" t="str">
        <f>작성용!AC1428</f>
        <v>[T]기타보험기관[1본부]</v>
      </c>
      <c r="X1431" s="280" t="str">
        <f>작성용!O1428</f>
        <v>투자지원팀김다미사원</v>
      </c>
      <c r="Y1431" s="280" t="str">
        <f>작성용!P1428</f>
        <v>02-6918-2644</v>
      </c>
      <c r="Z1431" s="280" t="str">
        <f>작성용!Q1428</f>
        <v xml:space="preserve">damdam@idblife.com </v>
      </c>
      <c r="AA1431" s="278" t="str">
        <f>작성용!AJ1428</f>
        <v>-</v>
      </c>
      <c r="AB1431" s="278">
        <f>작성용!AB1428</f>
        <v>8</v>
      </c>
    </row>
    <row r="1432" spans="1:28" s="12" customFormat="1" ht="16.5" customHeight="1" x14ac:dyDescent="0.3">
      <c r="A1432" s="54">
        <f>작성용!AL1429</f>
        <v>1428</v>
      </c>
      <c r="B1432" s="292" t="str">
        <f>작성용!AI1429</f>
        <v>최종평가값송부 : 2024-10-07, 기초자료 및 편입자산리스트 : 2024-10-25</v>
      </c>
      <c r="C1432" s="278" t="str">
        <f>작성용!AK1429</f>
        <v>개별종목</v>
      </c>
      <c r="D1432" s="279">
        <f>작성용!T1429</f>
        <v>45531</v>
      </c>
      <c r="E1432" s="280" t="str">
        <f>작성용!B1429</f>
        <v>DB생명</v>
      </c>
      <c r="F1432" s="280" t="str">
        <f>작성용!C1429</f>
        <v>재평가</v>
      </c>
      <c r="G1432" s="280" t="str">
        <f>작성용!D1429</f>
        <v>CBREILC일반사모부동산자투자신탁제2호</v>
      </c>
      <c r="H1432" s="281" t="str">
        <f>작성용!E1429</f>
        <v>KBP2022060037</v>
      </c>
      <c r="I1432" s="280" t="str">
        <f>작성용!F1429</f>
        <v>B02</v>
      </c>
      <c r="J1432" s="280">
        <f>작성용!G1429</f>
        <v>0</v>
      </c>
      <c r="K1432" s="280" t="str">
        <f>작성용!H1429</f>
        <v>Y</v>
      </c>
      <c r="L1432" s="280" t="str">
        <f>작성용!N1429</f>
        <v>분기</v>
      </c>
      <c r="M1432" s="279" t="str">
        <f>작성용!U1429</f>
        <v>2024.09.30</v>
      </c>
      <c r="N1432" s="279">
        <f>작성용!V1429</f>
        <v>45555</v>
      </c>
      <c r="O1432" s="284">
        <f>작성용!W1429</f>
        <v>45581</v>
      </c>
      <c r="P1432" s="284">
        <f>작성용!X1429</f>
        <v>45581</v>
      </c>
      <c r="Q1432" s="280" t="str">
        <f>작성용!AD1429</f>
        <v>대체평가3사업본부</v>
      </c>
      <c r="R1432" s="282">
        <f>작성용!AE1429</f>
        <v>0</v>
      </c>
      <c r="S1432" s="280" t="str">
        <f>작성용!AF1429</f>
        <v>대체평가3사업본부</v>
      </c>
      <c r="T1432" s="283" t="str">
        <f>작성용!AG1429</f>
        <v>김수진</v>
      </c>
      <c r="U1432" s="283" t="str">
        <f>작성용!AH1429</f>
        <v>김수진</v>
      </c>
      <c r="V1432" s="278">
        <f>작성용!AA1429</f>
        <v>202409</v>
      </c>
      <c r="W1432" s="280" t="str">
        <f>작성용!AC1429</f>
        <v>[T]기타보험기관[1본부]</v>
      </c>
      <c r="X1432" s="280" t="str">
        <f>작성용!O1429</f>
        <v>투자지원팀김다미사원</v>
      </c>
      <c r="Y1432" s="280" t="str">
        <f>작성용!P1429</f>
        <v>02-6918-2644</v>
      </c>
      <c r="Z1432" s="280" t="str">
        <f>작성용!Q1429</f>
        <v xml:space="preserve">damdam@idblife.com </v>
      </c>
      <c r="AA1432" s="278" t="str">
        <f>작성용!AJ1429</f>
        <v>-</v>
      </c>
      <c r="AB1432" s="278">
        <f>작성용!AB1429</f>
        <v>8</v>
      </c>
    </row>
    <row r="1433" spans="1:28" s="12" customFormat="1" ht="16.5" customHeight="1" x14ac:dyDescent="0.3">
      <c r="A1433" s="54">
        <f>작성용!AL1430</f>
        <v>1429</v>
      </c>
      <c r="B1433" s="292" t="str">
        <f>작성용!AI1430</f>
        <v>최종평가값송부 : 2024-10-07, 기초자료 및 편입자산리스트 : 2024-10-25</v>
      </c>
      <c r="C1433" s="278" t="str">
        <f>작성용!AK1430</f>
        <v>개별종목</v>
      </c>
      <c r="D1433" s="279">
        <f>작성용!T1430</f>
        <v>45531</v>
      </c>
      <c r="E1433" s="280" t="str">
        <f>작성용!B1430</f>
        <v>DB생명</v>
      </c>
      <c r="F1433" s="280" t="str">
        <f>작성용!C1430</f>
        <v>재평가</v>
      </c>
      <c r="G1433" s="280" t="str">
        <f>작성용!D1430</f>
        <v>이지스제397호전문투자형부동산사모투자회사</v>
      </c>
      <c r="H1433" s="281">
        <f>작성용!E1430</f>
        <v>1101117763489</v>
      </c>
      <c r="I1433" s="280" t="str">
        <f>작성용!F1430</f>
        <v>B02</v>
      </c>
      <c r="J1433" s="280">
        <f>작성용!G1430</f>
        <v>0</v>
      </c>
      <c r="K1433" s="280" t="str">
        <f>작성용!H1430</f>
        <v>Y</v>
      </c>
      <c r="L1433" s="280" t="str">
        <f>작성용!N1430</f>
        <v>분기</v>
      </c>
      <c r="M1433" s="279" t="str">
        <f>작성용!U1430</f>
        <v>2024.09.30</v>
      </c>
      <c r="N1433" s="279">
        <f>작성용!V1430</f>
        <v>45555</v>
      </c>
      <c r="O1433" s="284">
        <f>작성용!W1430</f>
        <v>45581</v>
      </c>
      <c r="P1433" s="284">
        <f>작성용!X1430</f>
        <v>45581</v>
      </c>
      <c r="Q1433" s="280" t="str">
        <f>작성용!AD1430</f>
        <v>대체평가3사업본부</v>
      </c>
      <c r="R1433" s="282">
        <f>작성용!AE1430</f>
        <v>0</v>
      </c>
      <c r="S1433" s="280" t="str">
        <f>작성용!AF1430</f>
        <v>대체평가3사업본부</v>
      </c>
      <c r="T1433" s="283" t="str">
        <f>작성용!AG1430</f>
        <v>김수진</v>
      </c>
      <c r="U1433" s="283" t="str">
        <f>작성용!AH1430</f>
        <v>김수진</v>
      </c>
      <c r="V1433" s="278">
        <f>작성용!AA1430</f>
        <v>202409</v>
      </c>
      <c r="W1433" s="280" t="str">
        <f>작성용!AC1430</f>
        <v>[T]기타보험기관[1본부]</v>
      </c>
      <c r="X1433" s="280" t="str">
        <f>작성용!O1430</f>
        <v>투자지원팀김다미사원</v>
      </c>
      <c r="Y1433" s="280" t="str">
        <f>작성용!P1430</f>
        <v>02-6918-2644</v>
      </c>
      <c r="Z1433" s="280" t="str">
        <f>작성용!Q1430</f>
        <v xml:space="preserve">damdam@idblife.com </v>
      </c>
      <c r="AA1433" s="278" t="str">
        <f>작성용!AJ1430</f>
        <v>-</v>
      </c>
      <c r="AB1433" s="278">
        <f>작성용!AB1430</f>
        <v>8</v>
      </c>
    </row>
    <row r="1434" spans="1:28" s="12" customFormat="1" ht="16.5" customHeight="1" x14ac:dyDescent="0.3">
      <c r="A1434" s="54">
        <f>작성용!AL1431</f>
        <v>1430</v>
      </c>
      <c r="B1434" s="292" t="str">
        <f>작성용!AI1431</f>
        <v>최종평가값송부 : 2024-10-07, 기초자료 및 편입자산리스트 : 2024-10-25</v>
      </c>
      <c r="C1434" s="278" t="str">
        <f>작성용!AK1431</f>
        <v>개별종목</v>
      </c>
      <c r="D1434" s="279">
        <f>작성용!T1431</f>
        <v>45531</v>
      </c>
      <c r="E1434" s="280" t="str">
        <f>작성용!B1431</f>
        <v>DB생명</v>
      </c>
      <c r="F1434" s="280" t="str">
        <f>작성용!C1431</f>
        <v>신규</v>
      </c>
      <c r="G1434" s="280" t="str">
        <f>작성용!D1431</f>
        <v>한화유럽크레딧일반사모투자신탁18호</v>
      </c>
      <c r="H1434" s="281" t="str">
        <f>작성용!E1431</f>
        <v>KBP2024060038</v>
      </c>
      <c r="I1434" s="280" t="str">
        <f>작성용!F1431</f>
        <v>B02</v>
      </c>
      <c r="J1434" s="280">
        <f>작성용!G1431</f>
        <v>0</v>
      </c>
      <c r="K1434" s="280" t="str">
        <f>작성용!H1431</f>
        <v>Y</v>
      </c>
      <c r="L1434" s="280" t="str">
        <f>작성용!N1431</f>
        <v>분기</v>
      </c>
      <c r="M1434" s="279" t="str">
        <f>작성용!U1431</f>
        <v>2024.09.30</v>
      </c>
      <c r="N1434" s="279">
        <f>작성용!V1431</f>
        <v>45555</v>
      </c>
      <c r="O1434" s="284">
        <f>작성용!W1431</f>
        <v>45581</v>
      </c>
      <c r="P1434" s="284">
        <f>작성용!X1431</f>
        <v>45581</v>
      </c>
      <c r="Q1434" s="280" t="str">
        <f>작성용!AD1431</f>
        <v>대체평가3사업본부</v>
      </c>
      <c r="R1434" s="282">
        <f>작성용!AE1431</f>
        <v>0</v>
      </c>
      <c r="S1434" s="280" t="str">
        <f>작성용!AF1431</f>
        <v>대체평가3사업본부</v>
      </c>
      <c r="T1434" s="283" t="str">
        <f>작성용!AG1431</f>
        <v>김수진</v>
      </c>
      <c r="U1434" s="283" t="str">
        <f>작성용!AH1431</f>
        <v>김수진</v>
      </c>
      <c r="V1434" s="278">
        <f>작성용!AA1431</f>
        <v>202409</v>
      </c>
      <c r="W1434" s="280" t="str">
        <f>작성용!AC1431</f>
        <v>[T]기타보험기관[1본부]</v>
      </c>
      <c r="X1434" s="280" t="str">
        <f>작성용!O1431</f>
        <v>투자지원팀김다미사원</v>
      </c>
      <c r="Y1434" s="280" t="str">
        <f>작성용!P1431</f>
        <v>02-6918-2644</v>
      </c>
      <c r="Z1434" s="280" t="str">
        <f>작성용!Q1431</f>
        <v xml:space="preserve">damdam@idblife.com </v>
      </c>
      <c r="AA1434" s="278" t="str">
        <f>작성용!AJ1431</f>
        <v>-</v>
      </c>
      <c r="AB1434" s="278">
        <f>작성용!AB1431</f>
        <v>8</v>
      </c>
    </row>
    <row r="1435" spans="1:28" s="12" customFormat="1" ht="16.5" hidden="1" customHeight="1" x14ac:dyDescent="0.3">
      <c r="A1435" s="54">
        <f>작성용!AL1432</f>
        <v>1431</v>
      </c>
      <c r="B1435" s="55" t="str">
        <f>작성용!AI1432</f>
        <v>최종평가값 : 2024-10-04, MRC : 요청 시 D+2 전후</v>
      </c>
      <c r="C1435" s="56" t="str">
        <f>작성용!AK1432</f>
        <v>개별종목</v>
      </c>
      <c r="D1435" s="57">
        <f>작성용!T1432</f>
        <v>45531</v>
      </c>
      <c r="E1435" s="58" t="str">
        <f>작성용!B1432</f>
        <v>하나증권(PI실)</v>
      </c>
      <c r="F1435" s="58" t="str">
        <f>작성용!C1432</f>
        <v>재평가</v>
      </c>
      <c r="G1435" s="58" t="str">
        <f>작성용!D1432</f>
        <v>해외성장기업제1호신기술사업투자조합</v>
      </c>
      <c r="H1435" s="59" t="str">
        <f>작성용!E1432</f>
        <v>KBP2020060195</v>
      </c>
      <c r="I1435" s="58" t="str">
        <f>작성용!F1432</f>
        <v>B01</v>
      </c>
      <c r="J1435" s="58">
        <f>작성용!G1432</f>
        <v>0</v>
      </c>
      <c r="K1435" s="58" t="str">
        <f>작성용!H1432</f>
        <v>Y</v>
      </c>
      <c r="L1435" s="58" t="str">
        <f>작성용!N1432</f>
        <v xml:space="preserve">분기 </v>
      </c>
      <c r="M1435" s="57" t="str">
        <f>작성용!U1432</f>
        <v>2024.09.30</v>
      </c>
      <c r="N1435" s="57">
        <f>작성용!V1432</f>
        <v>45555</v>
      </c>
      <c r="O1435" s="57">
        <f>작성용!W1432</f>
        <v>45576</v>
      </c>
      <c r="P1435" s="57">
        <f>작성용!X1432</f>
        <v>45576</v>
      </c>
      <c r="Q1435" s="58" t="str">
        <f>작성용!AD1432</f>
        <v>김수현</v>
      </c>
      <c r="R1435" s="60">
        <f>작성용!AE1432</f>
        <v>1</v>
      </c>
      <c r="S1435" s="58" t="str">
        <f>작성용!AF1432</f>
        <v>김수현</v>
      </c>
      <c r="T1435" s="61" t="str">
        <f>작성용!AG1432</f>
        <v>김수현</v>
      </c>
      <c r="U1435" s="61" t="str">
        <f>작성용!AH1432</f>
        <v>김수현</v>
      </c>
      <c r="V1435" s="56">
        <f>작성용!AA1432</f>
        <v>202409</v>
      </c>
      <c r="W1435" s="58" t="str">
        <f>작성용!AC1432</f>
        <v>[Y]금융기관</v>
      </c>
      <c r="X1435" s="58" t="str">
        <f>작성용!O1432</f>
        <v>연정훈과장</v>
      </c>
      <c r="Y1435" s="58" t="str">
        <f>작성용!P1432</f>
        <v>02-3771-3653</v>
      </c>
      <c r="Z1435" s="58" t="str">
        <f>작성용!Q1432</f>
        <v>jhyeon@hanafn.com;luis.kim@hanafn.com;jinn@hanafn.com;hrcho@hanafn.com;simonjung@hanafn.com;yjkim11@hanafn.com;jinwonchang@hanafn.com</v>
      </c>
      <c r="AA1435" s="56" t="str">
        <f>작성용!AJ1432</f>
        <v>-</v>
      </c>
      <c r="AB1435" s="56">
        <f>작성용!AB1432</f>
        <v>0</v>
      </c>
    </row>
    <row r="1436" spans="1:28" s="12" customFormat="1" ht="16.5" hidden="1" customHeight="1" x14ac:dyDescent="0.3">
      <c r="A1436" s="54">
        <f>작성용!AL1433</f>
        <v>1432</v>
      </c>
      <c r="B1436" s="55" t="str">
        <f>작성용!AI1433</f>
        <v>최종평가값 : 2024-10-04, MRC : 요청 시 D+2 전후</v>
      </c>
      <c r="C1436" s="56" t="str">
        <f>작성용!AK1433</f>
        <v>개별종목</v>
      </c>
      <c r="D1436" s="57">
        <f>작성용!T1433</f>
        <v>45531</v>
      </c>
      <c r="E1436" s="58" t="str">
        <f>작성용!B1433</f>
        <v>하나증권(PI실)</v>
      </c>
      <c r="F1436" s="58" t="str">
        <f>작성용!C1433</f>
        <v>재평가</v>
      </c>
      <c r="G1436" s="58" t="str">
        <f>작성용!D1433</f>
        <v>쿼드헬스케어멀티스트레티지10전문투자형사모투자신탁종류C-1</v>
      </c>
      <c r="H1436" s="59" t="str">
        <f>작성용!E1433</f>
        <v>KBP2021120235</v>
      </c>
      <c r="I1436" s="58" t="str">
        <f>작성용!F1433</f>
        <v>B02</v>
      </c>
      <c r="J1436" s="58">
        <f>작성용!G1433</f>
        <v>0</v>
      </c>
      <c r="K1436" s="58" t="str">
        <f>작성용!H1433</f>
        <v>Y</v>
      </c>
      <c r="L1436" s="58" t="str">
        <f>작성용!N1433</f>
        <v xml:space="preserve">분기 </v>
      </c>
      <c r="M1436" s="57" t="str">
        <f>작성용!U1433</f>
        <v>2024.09.30</v>
      </c>
      <c r="N1436" s="57">
        <f>작성용!V1433</f>
        <v>45555</v>
      </c>
      <c r="O1436" s="57">
        <f>작성용!W1433</f>
        <v>45576</v>
      </c>
      <c r="P1436" s="57">
        <f>작성용!X1433</f>
        <v>45576</v>
      </c>
      <c r="Q1436" s="58" t="str">
        <f>작성용!AD1433</f>
        <v>대체평가3사업본부</v>
      </c>
      <c r="R1436" s="60">
        <f>작성용!AE1433</f>
        <v>0</v>
      </c>
      <c r="S1436" s="58" t="str">
        <f>작성용!AF1433</f>
        <v>대체평가3사업본부</v>
      </c>
      <c r="T1436" s="61" t="str">
        <f>작성용!AG1433</f>
        <v>김수현</v>
      </c>
      <c r="U1436" s="61" t="str">
        <f>작성용!AH1433</f>
        <v>김수현</v>
      </c>
      <c r="V1436" s="56">
        <f>작성용!AA1433</f>
        <v>202409</v>
      </c>
      <c r="W1436" s="58" t="str">
        <f>작성용!AC1433</f>
        <v>[T]기타보험기관[1본부]</v>
      </c>
      <c r="X1436" s="58" t="str">
        <f>작성용!O1433</f>
        <v>연정훈과장</v>
      </c>
      <c r="Y1436" s="58" t="str">
        <f>작성용!P1433</f>
        <v>02-3771-3653</v>
      </c>
      <c r="Z1436" s="58" t="str">
        <f>작성용!Q1433</f>
        <v>jhyeon@hanafn.com;luis.kim@hanafn.com;jinn@hanafn.com;hrcho@hanafn.com;simonjung@hanafn.com;yjkim11@hanafn.com;jinwonchang@hanafn.com</v>
      </c>
      <c r="AA1436" s="56" t="str">
        <f>작성용!AJ1433</f>
        <v>-</v>
      </c>
      <c r="AB1436" s="56">
        <f>작성용!AB1433</f>
        <v>0</v>
      </c>
    </row>
    <row r="1437" spans="1:28" s="12" customFormat="1" ht="16.5" hidden="1" customHeight="1" x14ac:dyDescent="0.3">
      <c r="A1437" s="54">
        <f>작성용!AL1434</f>
        <v>1433</v>
      </c>
      <c r="B1437" s="55" t="str">
        <f>작성용!AI1434</f>
        <v>최종평가값 : 2024-10-04, MRC : 요청 시 D+2 전후</v>
      </c>
      <c r="C1437" s="56" t="str">
        <f>작성용!AK1434</f>
        <v>개별종목</v>
      </c>
      <c r="D1437" s="57">
        <f>작성용!T1434</f>
        <v>45531</v>
      </c>
      <c r="E1437" s="58" t="str">
        <f>작성용!B1434</f>
        <v>하나증권(PI실)</v>
      </c>
      <c r="F1437" s="58" t="str">
        <f>작성용!C1434</f>
        <v>재평가</v>
      </c>
      <c r="G1437" s="58" t="str">
        <f>작성용!D1434</f>
        <v>야나두(구,카카오키즈)</v>
      </c>
      <c r="H1437" s="59">
        <f>작성용!E1434</f>
        <v>1311110213981</v>
      </c>
      <c r="I1437" s="58" t="str">
        <f>작성용!F1434</f>
        <v>A01</v>
      </c>
      <c r="J1437" s="58">
        <f>작성용!G1434</f>
        <v>0</v>
      </c>
      <c r="K1437" s="58" t="str">
        <f>작성용!H1434</f>
        <v>Y</v>
      </c>
      <c r="L1437" s="58" t="str">
        <f>작성용!N1434</f>
        <v xml:space="preserve">분기 </v>
      </c>
      <c r="M1437" s="57" t="str">
        <f>작성용!U1434</f>
        <v>2024.09.30</v>
      </c>
      <c r="N1437" s="57">
        <f>작성용!V1434</f>
        <v>45555</v>
      </c>
      <c r="O1437" s="57">
        <f>작성용!W1434</f>
        <v>45576</v>
      </c>
      <c r="P1437" s="57">
        <f>작성용!X1434</f>
        <v>45576</v>
      </c>
      <c r="Q1437" s="58" t="str">
        <f>작성용!AD1434</f>
        <v>정재형</v>
      </c>
      <c r="R1437" s="60">
        <f>작성용!AE1434</f>
        <v>1</v>
      </c>
      <c r="S1437" s="58" t="str">
        <f>작성용!AF1434</f>
        <v>정재형</v>
      </c>
      <c r="T1437" s="61" t="str">
        <f>작성용!AG1434</f>
        <v>김수현</v>
      </c>
      <c r="U1437" s="61" t="str">
        <f>작성용!AH1434</f>
        <v>김수현</v>
      </c>
      <c r="V1437" s="56">
        <f>작성용!AA1434</f>
        <v>202409</v>
      </c>
      <c r="W1437" s="58" t="str">
        <f>작성용!AC1434</f>
        <v>[Y]금융기관</v>
      </c>
      <c r="X1437" s="58" t="str">
        <f>작성용!O1434</f>
        <v>연정훈과장</v>
      </c>
      <c r="Y1437" s="58" t="str">
        <f>작성용!P1434</f>
        <v>02-3771-3653</v>
      </c>
      <c r="Z1437" s="58" t="str">
        <f>작성용!Q1434</f>
        <v>jhyeon@hanafn.com;luis.kim@hanafn.com;jinn@hanafn.com;hrcho@hanafn.com;simonjung@hanafn.com;yjkim11@hanafn.com;jinwonchang@hanafn.com</v>
      </c>
      <c r="AA1437" s="56" t="str">
        <f>작성용!AJ1434</f>
        <v>-</v>
      </c>
      <c r="AB1437" s="56">
        <f>작성용!AB1434</f>
        <v>0</v>
      </c>
    </row>
    <row r="1438" spans="1:28" s="12" customFormat="1" ht="16.5" hidden="1" customHeight="1" x14ac:dyDescent="0.3">
      <c r="A1438" s="54">
        <f>작성용!AL1435</f>
        <v>1434</v>
      </c>
      <c r="B1438" s="55" t="str">
        <f>작성용!AI1435</f>
        <v>최종평가값 : 2024-10-04, MRC : 요청 시 D+2 전후</v>
      </c>
      <c r="C1438" s="56" t="str">
        <f>작성용!AK1435</f>
        <v>개별종목</v>
      </c>
      <c r="D1438" s="57">
        <f>작성용!T1435</f>
        <v>45531</v>
      </c>
      <c r="E1438" s="58" t="str">
        <f>작성용!B1435</f>
        <v>하나증권(PI실)</v>
      </c>
      <c r="F1438" s="58" t="str">
        <f>작성용!C1435</f>
        <v>재평가</v>
      </c>
      <c r="G1438" s="58" t="str">
        <f>작성용!D1435</f>
        <v>로킷헬스케어</v>
      </c>
      <c r="H1438" s="59">
        <f>작성용!E1435</f>
        <v>1101114780072</v>
      </c>
      <c r="I1438" s="58" t="str">
        <f>작성용!F1435</f>
        <v>A07</v>
      </c>
      <c r="J1438" s="58">
        <f>작성용!G1435</f>
        <v>0</v>
      </c>
      <c r="K1438" s="58" t="str">
        <f>작성용!H1435</f>
        <v>Y</v>
      </c>
      <c r="L1438" s="58" t="str">
        <f>작성용!N1435</f>
        <v xml:space="preserve">분기 </v>
      </c>
      <c r="M1438" s="57" t="str">
        <f>작성용!U1435</f>
        <v>2024.09.30</v>
      </c>
      <c r="N1438" s="57">
        <f>작성용!V1435</f>
        <v>45555</v>
      </c>
      <c r="O1438" s="57">
        <f>작성용!W1435</f>
        <v>45576</v>
      </c>
      <c r="P1438" s="57">
        <f>작성용!X1435</f>
        <v>45576</v>
      </c>
      <c r="Q1438" s="58" t="str">
        <f>작성용!AD1435</f>
        <v>원정우</v>
      </c>
      <c r="R1438" s="60">
        <f>작성용!AE1435</f>
        <v>1</v>
      </c>
      <c r="S1438" s="58" t="str">
        <f>작성용!AF1435</f>
        <v>원정우</v>
      </c>
      <c r="T1438" s="61" t="str">
        <f>작성용!AG1435</f>
        <v>김수현</v>
      </c>
      <c r="U1438" s="61" t="str">
        <f>작성용!AH1435</f>
        <v>김수현</v>
      </c>
      <c r="V1438" s="56">
        <f>작성용!AA1435</f>
        <v>202409</v>
      </c>
      <c r="W1438" s="58" t="str">
        <f>작성용!AC1435</f>
        <v>[Y]금융기관</v>
      </c>
      <c r="X1438" s="58" t="str">
        <f>작성용!O1435</f>
        <v>연정훈과장</v>
      </c>
      <c r="Y1438" s="58" t="str">
        <f>작성용!P1435</f>
        <v>02-3771-3653</v>
      </c>
      <c r="Z1438" s="58" t="str">
        <f>작성용!Q1435</f>
        <v>jhyeon@hanafn.com;luis.kim@hanafn.com;jinn@hanafn.com;hrcho@hanafn.com;simonjung@hanafn.com;yjkim11@hanafn.com;jinwonchang@hanafn.com</v>
      </c>
      <c r="AA1438" s="56" t="str">
        <f>작성용!AJ1435</f>
        <v>-</v>
      </c>
      <c r="AB1438" s="56">
        <f>작성용!AB1435</f>
        <v>0</v>
      </c>
    </row>
    <row r="1439" spans="1:28" s="12" customFormat="1" ht="16.5" hidden="1" customHeight="1" x14ac:dyDescent="0.3">
      <c r="A1439" s="54">
        <f>작성용!AL1436</f>
        <v>1435</v>
      </c>
      <c r="B1439" s="55" t="str">
        <f>작성용!AI1436</f>
        <v>최종평가값 : 2024-10-04, MRC : 요청 시 D+2 전후</v>
      </c>
      <c r="C1439" s="56" t="str">
        <f>작성용!AK1436</f>
        <v>개별종목</v>
      </c>
      <c r="D1439" s="57">
        <f>작성용!T1436</f>
        <v>45531</v>
      </c>
      <c r="E1439" s="58" t="str">
        <f>작성용!B1436</f>
        <v>하나증권(PI실)</v>
      </c>
      <c r="F1439" s="58" t="str">
        <f>작성용!C1436</f>
        <v>재평가</v>
      </c>
      <c r="G1439" s="58" t="str">
        <f>작성용!D1436</f>
        <v>에이올코리아</v>
      </c>
      <c r="H1439" s="59">
        <f>작성용!E1436</f>
        <v>2841110186126</v>
      </c>
      <c r="I1439" s="58" t="str">
        <f>작성용!F1436</f>
        <v>A07</v>
      </c>
      <c r="J1439" s="58">
        <f>작성용!G1436</f>
        <v>0</v>
      </c>
      <c r="K1439" s="58" t="str">
        <f>작성용!H1436</f>
        <v>Y</v>
      </c>
      <c r="L1439" s="58" t="str">
        <f>작성용!N1436</f>
        <v xml:space="preserve">분기 </v>
      </c>
      <c r="M1439" s="57" t="str">
        <f>작성용!U1436</f>
        <v>2024.09.30</v>
      </c>
      <c r="N1439" s="57">
        <f>작성용!V1436</f>
        <v>45555</v>
      </c>
      <c r="O1439" s="57">
        <f>작성용!W1436</f>
        <v>45576</v>
      </c>
      <c r="P1439" s="57">
        <f>작성용!X1436</f>
        <v>45576</v>
      </c>
      <c r="Q1439" s="58" t="str">
        <f>작성용!AD1436</f>
        <v>최수민</v>
      </c>
      <c r="R1439" s="60">
        <f>작성용!AE1436</f>
        <v>1</v>
      </c>
      <c r="S1439" s="58" t="str">
        <f>작성용!AF1436</f>
        <v>최수민</v>
      </c>
      <c r="T1439" s="61" t="str">
        <f>작성용!AG1436</f>
        <v>김수현</v>
      </c>
      <c r="U1439" s="61" t="str">
        <f>작성용!AH1436</f>
        <v>김수현</v>
      </c>
      <c r="V1439" s="56">
        <f>작성용!AA1436</f>
        <v>202409</v>
      </c>
      <c r="W1439" s="58" t="str">
        <f>작성용!AC1436</f>
        <v>[Y]금융기관</v>
      </c>
      <c r="X1439" s="58" t="str">
        <f>작성용!O1436</f>
        <v>연정훈과장</v>
      </c>
      <c r="Y1439" s="58" t="str">
        <f>작성용!P1436</f>
        <v>02-3771-3653</v>
      </c>
      <c r="Z1439" s="58" t="str">
        <f>작성용!Q1436</f>
        <v>jhyeon@hanafn.com;luis.kim@hanafn.com;jinn@hanafn.com;hrcho@hanafn.com;simonjung@hanafn.com;yjkim11@hanafn.com;jinwonchang@hanafn.com</v>
      </c>
      <c r="AA1439" s="56" t="str">
        <f>작성용!AJ1436</f>
        <v>-</v>
      </c>
      <c r="AB1439" s="56">
        <f>작성용!AB1436</f>
        <v>0</v>
      </c>
    </row>
    <row r="1440" spans="1:28" s="12" customFormat="1" ht="16.5" hidden="1" customHeight="1" x14ac:dyDescent="0.3">
      <c r="A1440" s="54">
        <f>작성용!AL1437</f>
        <v>1436</v>
      </c>
      <c r="B1440" s="55" t="str">
        <f>작성용!AI1437</f>
        <v>최종평가값 : 2024-10-04, MRC : 요청 시 D+2 전후</v>
      </c>
      <c r="C1440" s="56" t="str">
        <f>작성용!AK1437</f>
        <v>개별종목</v>
      </c>
      <c r="D1440" s="57">
        <f>작성용!T1437</f>
        <v>45531</v>
      </c>
      <c r="E1440" s="58" t="str">
        <f>작성용!B1437</f>
        <v>하나증권(PI실)</v>
      </c>
      <c r="F1440" s="58" t="str">
        <f>작성용!C1437</f>
        <v>재평가</v>
      </c>
      <c r="G1440" s="58" t="str">
        <f>작성용!D1437</f>
        <v>뽀득</v>
      </c>
      <c r="H1440" s="59">
        <f>작성용!E1437</f>
        <v>1101116479201</v>
      </c>
      <c r="I1440" s="58" t="str">
        <f>작성용!F1437</f>
        <v>A07</v>
      </c>
      <c r="J1440" s="58">
        <f>작성용!G1437</f>
        <v>0</v>
      </c>
      <c r="K1440" s="58" t="str">
        <f>작성용!H1437</f>
        <v>Y</v>
      </c>
      <c r="L1440" s="58" t="str">
        <f>작성용!N1437</f>
        <v xml:space="preserve">분기 </v>
      </c>
      <c r="M1440" s="57" t="str">
        <f>작성용!U1437</f>
        <v>2024.09.30</v>
      </c>
      <c r="N1440" s="57">
        <f>작성용!V1437</f>
        <v>45555</v>
      </c>
      <c r="O1440" s="57">
        <f>작성용!W1437</f>
        <v>45576</v>
      </c>
      <c r="P1440" s="57">
        <f>작성용!X1437</f>
        <v>45576</v>
      </c>
      <c r="Q1440" s="58" t="str">
        <f>작성용!AD1437</f>
        <v>김수현</v>
      </c>
      <c r="R1440" s="60">
        <f>작성용!AE1437</f>
        <v>1</v>
      </c>
      <c r="S1440" s="58" t="str">
        <f>작성용!AF1437</f>
        <v>김수현</v>
      </c>
      <c r="T1440" s="61" t="str">
        <f>작성용!AG1437</f>
        <v>김수현</v>
      </c>
      <c r="U1440" s="61" t="str">
        <f>작성용!AH1437</f>
        <v>김수현</v>
      </c>
      <c r="V1440" s="56">
        <f>작성용!AA1437</f>
        <v>202409</v>
      </c>
      <c r="W1440" s="58" t="str">
        <f>작성용!AC1437</f>
        <v>[Y]금융기관</v>
      </c>
      <c r="X1440" s="58" t="str">
        <f>작성용!O1437</f>
        <v>연정훈과장</v>
      </c>
      <c r="Y1440" s="58" t="str">
        <f>작성용!P1437</f>
        <v>02-3771-3653</v>
      </c>
      <c r="Z1440" s="58" t="str">
        <f>작성용!Q1437</f>
        <v>jhyeon@hanafn.com;luis.kim@hanafn.com;jinn@hanafn.com;hrcho@hanafn.com;simonjung@hanafn.com;yjkim11@hanafn.com;jinwonchang@hanafn.com</v>
      </c>
      <c r="AA1440" s="56" t="str">
        <f>작성용!AJ1437</f>
        <v>-</v>
      </c>
      <c r="AB1440" s="56">
        <f>작성용!AB1437</f>
        <v>0</v>
      </c>
    </row>
    <row r="1441" spans="1:28" s="12" customFormat="1" ht="16.5" hidden="1" customHeight="1" x14ac:dyDescent="0.3">
      <c r="A1441" s="54">
        <f>작성용!AL1438</f>
        <v>1437</v>
      </c>
      <c r="B1441" s="55" t="str">
        <f>작성용!AI1438</f>
        <v>최종평가값 : 2024-10-04, MRC : 요청 시 D+2 전후</v>
      </c>
      <c r="C1441" s="56" t="str">
        <f>작성용!AK1438</f>
        <v>개별종목</v>
      </c>
      <c r="D1441" s="57">
        <f>작성용!T1438</f>
        <v>45531</v>
      </c>
      <c r="E1441" s="58" t="str">
        <f>작성용!B1438</f>
        <v>하나증권(PI실)</v>
      </c>
      <c r="F1441" s="58" t="str">
        <f>작성용!C1438</f>
        <v>재평가</v>
      </c>
      <c r="G1441" s="58" t="str">
        <f>작성용!D1438</f>
        <v>뽀득</v>
      </c>
      <c r="H1441" s="59">
        <f>작성용!E1438</f>
        <v>1101116479201</v>
      </c>
      <c r="I1441" s="58" t="str">
        <f>작성용!F1438</f>
        <v>A07</v>
      </c>
      <c r="J1441" s="58">
        <f>작성용!G1438</f>
        <v>1</v>
      </c>
      <c r="K1441" s="58" t="str">
        <f>작성용!H1438</f>
        <v>Y</v>
      </c>
      <c r="L1441" s="58" t="str">
        <f>작성용!N1438</f>
        <v xml:space="preserve">분기 </v>
      </c>
      <c r="M1441" s="57" t="str">
        <f>작성용!U1438</f>
        <v>2024.09.30</v>
      </c>
      <c r="N1441" s="57">
        <f>작성용!V1438</f>
        <v>45555</v>
      </c>
      <c r="O1441" s="57">
        <f>작성용!W1438</f>
        <v>45576</v>
      </c>
      <c r="P1441" s="57">
        <f>작성용!X1438</f>
        <v>45576</v>
      </c>
      <c r="Q1441" s="58" t="str">
        <f>작성용!AD1438</f>
        <v>김수현</v>
      </c>
      <c r="R1441" s="60">
        <f>작성용!AE1438</f>
        <v>0</v>
      </c>
      <c r="S1441" s="58" t="str">
        <f>작성용!AF1438</f>
        <v>김수현</v>
      </c>
      <c r="T1441" s="61" t="str">
        <f>작성용!AG1438</f>
        <v>김수현</v>
      </c>
      <c r="U1441" s="61" t="str">
        <f>작성용!AH1438</f>
        <v>김수현</v>
      </c>
      <c r="V1441" s="56">
        <f>작성용!AA1438</f>
        <v>202409</v>
      </c>
      <c r="W1441" s="58" t="str">
        <f>작성용!AC1438</f>
        <v>[Y]금융기관</v>
      </c>
      <c r="X1441" s="58" t="str">
        <f>작성용!O1438</f>
        <v>연정훈과장</v>
      </c>
      <c r="Y1441" s="58" t="str">
        <f>작성용!P1438</f>
        <v>02-3771-3653</v>
      </c>
      <c r="Z1441" s="58" t="str">
        <f>작성용!Q1438</f>
        <v>jhyeon@hanafn.com;luis.kim@hanafn.com;jinn@hanafn.com;hrcho@hanafn.com;simonjung@hanafn.com;yjkim11@hanafn.com;jinwonchang@hanafn.com</v>
      </c>
      <c r="AA1441" s="56" t="str">
        <f>작성용!AJ1438</f>
        <v>-</v>
      </c>
      <c r="AB1441" s="56">
        <f>작성용!AB1438</f>
        <v>0</v>
      </c>
    </row>
    <row r="1442" spans="1:28" s="12" customFormat="1" ht="16.5" hidden="1" customHeight="1" x14ac:dyDescent="0.3">
      <c r="A1442" s="54">
        <f>작성용!AL1439</f>
        <v>1438</v>
      </c>
      <c r="B1442" s="55" t="str">
        <f>작성용!AI1439</f>
        <v>최종평가값 : 2024-10-04, MRC : 요청 시 D+2 전후</v>
      </c>
      <c r="C1442" s="56" t="str">
        <f>작성용!AK1439</f>
        <v>개별종목</v>
      </c>
      <c r="D1442" s="57">
        <f>작성용!T1439</f>
        <v>45531</v>
      </c>
      <c r="E1442" s="58" t="str">
        <f>작성용!B1439</f>
        <v>하나증권(PI실)</v>
      </c>
      <c r="F1442" s="58" t="str">
        <f>작성용!C1439</f>
        <v>재평가</v>
      </c>
      <c r="G1442" s="58" t="str">
        <f>작성용!D1439</f>
        <v>지엑스씨</v>
      </c>
      <c r="H1442" s="59">
        <f>작성용!E1439</f>
        <v>1101116795540</v>
      </c>
      <c r="I1442" s="58" t="str">
        <f>작성용!F1439</f>
        <v>A01</v>
      </c>
      <c r="J1442" s="58">
        <f>작성용!G1439</f>
        <v>0</v>
      </c>
      <c r="K1442" s="58" t="str">
        <f>작성용!H1439</f>
        <v>Y</v>
      </c>
      <c r="L1442" s="58" t="str">
        <f>작성용!N1439</f>
        <v xml:space="preserve">분기 </v>
      </c>
      <c r="M1442" s="57" t="str">
        <f>작성용!U1439</f>
        <v>2024.09.30</v>
      </c>
      <c r="N1442" s="57">
        <f>작성용!V1439</f>
        <v>45555</v>
      </c>
      <c r="O1442" s="57">
        <f>작성용!W1439</f>
        <v>45576</v>
      </c>
      <c r="P1442" s="57">
        <f>작성용!X1439</f>
        <v>45576</v>
      </c>
      <c r="Q1442" s="58" t="str">
        <f>작성용!AD1439</f>
        <v>이상민</v>
      </c>
      <c r="R1442" s="60">
        <f>작성용!AE1439</f>
        <v>1</v>
      </c>
      <c r="S1442" s="58" t="str">
        <f>작성용!AF1439</f>
        <v>이상민</v>
      </c>
      <c r="T1442" s="61" t="str">
        <f>작성용!AG1439</f>
        <v>김수현</v>
      </c>
      <c r="U1442" s="61" t="str">
        <f>작성용!AH1439</f>
        <v>김수현</v>
      </c>
      <c r="V1442" s="56">
        <f>작성용!AA1439</f>
        <v>202409</v>
      </c>
      <c r="W1442" s="58" t="str">
        <f>작성용!AC1439</f>
        <v>[Y]금융기관</v>
      </c>
      <c r="X1442" s="58" t="str">
        <f>작성용!O1439</f>
        <v>연정훈과장</v>
      </c>
      <c r="Y1442" s="58" t="str">
        <f>작성용!P1439</f>
        <v>02-3771-3653</v>
      </c>
      <c r="Z1442" s="58" t="str">
        <f>작성용!Q1439</f>
        <v>jhyeon@hanafn.com;luis.kim@hanafn.com;jinn@hanafn.com;hrcho@hanafn.com;simonjung@hanafn.com;yjkim11@hanafn.com;jinwonchang@hanafn.com</v>
      </c>
      <c r="AA1442" s="56" t="str">
        <f>작성용!AJ1439</f>
        <v>-</v>
      </c>
      <c r="AB1442" s="56">
        <f>작성용!AB1439</f>
        <v>0</v>
      </c>
    </row>
    <row r="1443" spans="1:28" s="12" customFormat="1" ht="16.5" hidden="1" customHeight="1" x14ac:dyDescent="0.3">
      <c r="A1443" s="54">
        <f>작성용!AL1440</f>
        <v>1439</v>
      </c>
      <c r="B1443" s="55" t="str">
        <f>작성용!AI1440</f>
        <v>최종평가값 : 2024-10-04, MRC : 요청 시 D+2 전후</v>
      </c>
      <c r="C1443" s="56" t="str">
        <f>작성용!AK1440</f>
        <v>개별종목</v>
      </c>
      <c r="D1443" s="57">
        <f>작성용!T1440</f>
        <v>45531</v>
      </c>
      <c r="E1443" s="58" t="str">
        <f>작성용!B1440</f>
        <v>하나증권(PI실)</v>
      </c>
      <c r="F1443" s="58" t="str">
        <f>작성용!C1440</f>
        <v>재평가</v>
      </c>
      <c r="G1443" s="58" t="str">
        <f>작성용!D1440</f>
        <v>지엑스씨</v>
      </c>
      <c r="H1443" s="59">
        <f>작성용!E1440</f>
        <v>1101116795540</v>
      </c>
      <c r="I1443" s="58" t="str">
        <f>작성용!F1440</f>
        <v>A07</v>
      </c>
      <c r="J1443" s="58">
        <f>작성용!G1440</f>
        <v>0</v>
      </c>
      <c r="K1443" s="58" t="str">
        <f>작성용!H1440</f>
        <v>Y</v>
      </c>
      <c r="L1443" s="58" t="str">
        <f>작성용!N1440</f>
        <v xml:space="preserve">분기 </v>
      </c>
      <c r="M1443" s="57" t="str">
        <f>작성용!U1440</f>
        <v>2024.09.30</v>
      </c>
      <c r="N1443" s="57">
        <f>작성용!V1440</f>
        <v>45555</v>
      </c>
      <c r="O1443" s="57">
        <f>작성용!W1440</f>
        <v>45576</v>
      </c>
      <c r="P1443" s="57">
        <f>작성용!X1440</f>
        <v>45576</v>
      </c>
      <c r="Q1443" s="58" t="str">
        <f>작성용!AD1440</f>
        <v>이상민</v>
      </c>
      <c r="R1443" s="60">
        <f>작성용!AE1440</f>
        <v>0</v>
      </c>
      <c r="S1443" s="58" t="str">
        <f>작성용!AF1440</f>
        <v>이상민</v>
      </c>
      <c r="T1443" s="61" t="str">
        <f>작성용!AG1440</f>
        <v>김수현</v>
      </c>
      <c r="U1443" s="61" t="str">
        <f>작성용!AH1440</f>
        <v>김수현</v>
      </c>
      <c r="V1443" s="56">
        <f>작성용!AA1440</f>
        <v>202409</v>
      </c>
      <c r="W1443" s="58" t="str">
        <f>작성용!AC1440</f>
        <v>[Y]금융기관</v>
      </c>
      <c r="X1443" s="58" t="str">
        <f>작성용!O1440</f>
        <v>연정훈과장</v>
      </c>
      <c r="Y1443" s="58" t="str">
        <f>작성용!P1440</f>
        <v>02-3771-3653</v>
      </c>
      <c r="Z1443" s="58" t="str">
        <f>작성용!Q1440</f>
        <v>jhyeon@hanafn.com;luis.kim@hanafn.com;jinn@hanafn.com;hrcho@hanafn.com;simonjung@hanafn.com;yjkim11@hanafn.com;jinwonchang@hanafn.com</v>
      </c>
      <c r="AA1443" s="56" t="str">
        <f>작성용!AJ1440</f>
        <v>-</v>
      </c>
      <c r="AB1443" s="56">
        <f>작성용!AB1440</f>
        <v>0</v>
      </c>
    </row>
    <row r="1444" spans="1:28" s="12" customFormat="1" ht="16.5" hidden="1" customHeight="1" x14ac:dyDescent="0.3">
      <c r="A1444" s="54">
        <f>작성용!AL1441</f>
        <v>1440</v>
      </c>
      <c r="B1444" s="55" t="str">
        <f>작성용!AI1441</f>
        <v>최종평가값 : 2024-10-04, MRC : 요청 시 D+2 전후</v>
      </c>
      <c r="C1444" s="56" t="str">
        <f>작성용!AK1441</f>
        <v>개별종목</v>
      </c>
      <c r="D1444" s="57">
        <f>작성용!T1441</f>
        <v>45531</v>
      </c>
      <c r="E1444" s="58" t="str">
        <f>작성용!B1441</f>
        <v>하나증권(PI실)</v>
      </c>
      <c r="F1444" s="58" t="str">
        <f>작성용!C1441</f>
        <v>재평가</v>
      </c>
      <c r="G1444" s="58" t="str">
        <f>작성용!D1441</f>
        <v>지엑스씨</v>
      </c>
      <c r="H1444" s="59">
        <f>작성용!E1441</f>
        <v>1101116795540</v>
      </c>
      <c r="I1444" s="58" t="str">
        <f>작성용!F1441</f>
        <v>A07</v>
      </c>
      <c r="J1444" s="58">
        <f>작성용!G1441</f>
        <v>1</v>
      </c>
      <c r="K1444" s="58" t="str">
        <f>작성용!H1441</f>
        <v>Y</v>
      </c>
      <c r="L1444" s="58" t="str">
        <f>작성용!N1441</f>
        <v xml:space="preserve">분기 </v>
      </c>
      <c r="M1444" s="57" t="str">
        <f>작성용!U1441</f>
        <v>2024.09.30</v>
      </c>
      <c r="N1444" s="57">
        <f>작성용!V1441</f>
        <v>45555</v>
      </c>
      <c r="O1444" s="57">
        <f>작성용!W1441</f>
        <v>45576</v>
      </c>
      <c r="P1444" s="57">
        <f>작성용!X1441</f>
        <v>45576</v>
      </c>
      <c r="Q1444" s="58" t="str">
        <f>작성용!AD1441</f>
        <v>이상민</v>
      </c>
      <c r="R1444" s="60">
        <f>작성용!AE1441</f>
        <v>0</v>
      </c>
      <c r="S1444" s="58" t="str">
        <f>작성용!AF1441</f>
        <v>이상민</v>
      </c>
      <c r="T1444" s="61" t="str">
        <f>작성용!AG1441</f>
        <v>김수현</v>
      </c>
      <c r="U1444" s="61" t="str">
        <f>작성용!AH1441</f>
        <v>김수현</v>
      </c>
      <c r="V1444" s="56">
        <f>작성용!AA1441</f>
        <v>202409</v>
      </c>
      <c r="W1444" s="58" t="str">
        <f>작성용!AC1441</f>
        <v>[Y]금융기관</v>
      </c>
      <c r="X1444" s="58" t="str">
        <f>작성용!O1441</f>
        <v>연정훈과장</v>
      </c>
      <c r="Y1444" s="58" t="str">
        <f>작성용!P1441</f>
        <v>02-3771-3653</v>
      </c>
      <c r="Z1444" s="58" t="str">
        <f>작성용!Q1441</f>
        <v>jhyeon@hanafn.com;luis.kim@hanafn.com;jinn@hanafn.com;hrcho@hanafn.com;simonjung@hanafn.com;yjkim11@hanafn.com;jinwonchang@hanafn.com</v>
      </c>
      <c r="AA1444" s="56" t="str">
        <f>작성용!AJ1441</f>
        <v>-</v>
      </c>
      <c r="AB1444" s="56">
        <f>작성용!AB1441</f>
        <v>0</v>
      </c>
    </row>
    <row r="1445" spans="1:28" s="12" customFormat="1" ht="16.5" hidden="1" customHeight="1" x14ac:dyDescent="0.3">
      <c r="A1445" s="54">
        <f>작성용!AL1442</f>
        <v>1441</v>
      </c>
      <c r="B1445" s="55" t="str">
        <f>작성용!AI1442</f>
        <v>최종평가값 : 2024-10-04, MRC : 요청 시 D+2 전후</v>
      </c>
      <c r="C1445" s="56" t="str">
        <f>작성용!AK1442</f>
        <v>개별종목</v>
      </c>
      <c r="D1445" s="57">
        <f>작성용!T1442</f>
        <v>45531</v>
      </c>
      <c r="E1445" s="58" t="str">
        <f>작성용!B1442</f>
        <v>하나증권(PI실)</v>
      </c>
      <c r="F1445" s="58" t="str">
        <f>작성용!C1442</f>
        <v>재평가</v>
      </c>
      <c r="G1445" s="58" t="str">
        <f>작성용!D1442</f>
        <v>센시</v>
      </c>
      <c r="H1445" s="59">
        <f>작성용!E1442</f>
        <v>1601110411853</v>
      </c>
      <c r="I1445" s="58" t="str">
        <f>작성용!F1442</f>
        <v>A07</v>
      </c>
      <c r="J1445" s="58">
        <f>작성용!G1442</f>
        <v>0</v>
      </c>
      <c r="K1445" s="58" t="str">
        <f>작성용!H1442</f>
        <v>Y</v>
      </c>
      <c r="L1445" s="58" t="str">
        <f>작성용!N1442</f>
        <v xml:space="preserve">분기 </v>
      </c>
      <c r="M1445" s="57" t="str">
        <f>작성용!U1442</f>
        <v>2024.09.30</v>
      </c>
      <c r="N1445" s="57">
        <f>작성용!V1442</f>
        <v>45555</v>
      </c>
      <c r="O1445" s="57">
        <f>작성용!W1442</f>
        <v>45576</v>
      </c>
      <c r="P1445" s="57">
        <f>작성용!X1442</f>
        <v>45576</v>
      </c>
      <c r="Q1445" s="58" t="str">
        <f>작성용!AD1442</f>
        <v>유재호</v>
      </c>
      <c r="R1445" s="60">
        <f>작성용!AE1442</f>
        <v>1</v>
      </c>
      <c r="S1445" s="58" t="str">
        <f>작성용!AF1442</f>
        <v>유재호</v>
      </c>
      <c r="T1445" s="61" t="str">
        <f>작성용!AG1442</f>
        <v>김수현</v>
      </c>
      <c r="U1445" s="61" t="str">
        <f>작성용!AH1442</f>
        <v>김수현</v>
      </c>
      <c r="V1445" s="56">
        <f>작성용!AA1442</f>
        <v>202409</v>
      </c>
      <c r="W1445" s="58" t="str">
        <f>작성용!AC1442</f>
        <v>[Y]금융기관</v>
      </c>
      <c r="X1445" s="58" t="str">
        <f>작성용!O1442</f>
        <v>연정훈과장</v>
      </c>
      <c r="Y1445" s="58" t="str">
        <f>작성용!P1442</f>
        <v>02-3771-3653</v>
      </c>
      <c r="Z1445" s="58" t="str">
        <f>작성용!Q1442</f>
        <v>jhyeon@hanafn.com;luis.kim@hanafn.com;jinn@hanafn.com;hrcho@hanafn.com;simonjung@hanafn.com;yjkim11@hanafn.com;jinwonchang@hanafn.com</v>
      </c>
      <c r="AA1445" s="56" t="str">
        <f>작성용!AJ1442</f>
        <v>-</v>
      </c>
      <c r="AB1445" s="56">
        <f>작성용!AB1442</f>
        <v>0</v>
      </c>
    </row>
    <row r="1446" spans="1:28" s="12" customFormat="1" ht="16.5" hidden="1" customHeight="1" x14ac:dyDescent="0.3">
      <c r="A1446" s="54">
        <f>작성용!AL1443</f>
        <v>1442</v>
      </c>
      <c r="B1446" s="55" t="str">
        <f>작성용!AI1443</f>
        <v>최종평가값 : 2024-10-04, MRC : 요청 시 D+2 전후</v>
      </c>
      <c r="C1446" s="56" t="str">
        <f>작성용!AK1443</f>
        <v>개별종목</v>
      </c>
      <c r="D1446" s="57">
        <f>작성용!T1443</f>
        <v>45531</v>
      </c>
      <c r="E1446" s="58" t="str">
        <f>작성용!B1443</f>
        <v>하나증권(PI실)</v>
      </c>
      <c r="F1446" s="58" t="str">
        <f>작성용!C1443</f>
        <v>재평가</v>
      </c>
      <c r="G1446" s="58" t="str">
        <f>작성용!D1443</f>
        <v>백퍼센트</v>
      </c>
      <c r="H1446" s="59">
        <f>작성용!E1443</f>
        <v>1101117198959</v>
      </c>
      <c r="I1446" s="58" t="str">
        <f>작성용!F1443</f>
        <v>A07</v>
      </c>
      <c r="J1446" s="58">
        <f>작성용!G1443</f>
        <v>0</v>
      </c>
      <c r="K1446" s="58" t="str">
        <f>작성용!H1443</f>
        <v>Y</v>
      </c>
      <c r="L1446" s="58" t="str">
        <f>작성용!N1443</f>
        <v xml:space="preserve">분기 </v>
      </c>
      <c r="M1446" s="57" t="str">
        <f>작성용!U1443</f>
        <v>2024.09.30</v>
      </c>
      <c r="N1446" s="57">
        <f>작성용!V1443</f>
        <v>45555</v>
      </c>
      <c r="O1446" s="57">
        <f>작성용!W1443</f>
        <v>45576</v>
      </c>
      <c r="P1446" s="57">
        <f>작성용!X1443</f>
        <v>45576</v>
      </c>
      <c r="Q1446" s="58" t="str">
        <f>작성용!AD1443</f>
        <v>정재형</v>
      </c>
      <c r="R1446" s="60">
        <f>작성용!AE1443</f>
        <v>1</v>
      </c>
      <c r="S1446" s="58" t="str">
        <f>작성용!AF1443</f>
        <v>정재형</v>
      </c>
      <c r="T1446" s="61" t="str">
        <f>작성용!AG1443</f>
        <v>김수현</v>
      </c>
      <c r="U1446" s="61" t="str">
        <f>작성용!AH1443</f>
        <v>김수현</v>
      </c>
      <c r="V1446" s="56">
        <f>작성용!AA1443</f>
        <v>202409</v>
      </c>
      <c r="W1446" s="58" t="str">
        <f>작성용!AC1443</f>
        <v>[Y]금융기관</v>
      </c>
      <c r="X1446" s="58" t="str">
        <f>작성용!O1443</f>
        <v>연정훈과장</v>
      </c>
      <c r="Y1446" s="58" t="str">
        <f>작성용!P1443</f>
        <v>02-3771-3653</v>
      </c>
      <c r="Z1446" s="58" t="str">
        <f>작성용!Q1443</f>
        <v>jhyeon@hanafn.com;luis.kim@hanafn.com;jinn@hanafn.com;hrcho@hanafn.com;simonjung@hanafn.com;yjkim11@hanafn.com;jinwonchang@hanafn.com</v>
      </c>
      <c r="AA1446" s="56" t="str">
        <f>작성용!AJ1443</f>
        <v>-</v>
      </c>
      <c r="AB1446" s="56">
        <f>작성용!AB1443</f>
        <v>0</v>
      </c>
    </row>
    <row r="1447" spans="1:28" s="12" customFormat="1" ht="16.5" hidden="1" customHeight="1" x14ac:dyDescent="0.3">
      <c r="A1447" s="54">
        <f>작성용!AL1444</f>
        <v>1443</v>
      </c>
      <c r="B1447" s="55" t="str">
        <f>작성용!AI1444</f>
        <v>최종평가값 : 2024-10-04, MRC : 요청 시 D+2 전후</v>
      </c>
      <c r="C1447" s="56" t="str">
        <f>작성용!AK1444</f>
        <v>개별종목</v>
      </c>
      <c r="D1447" s="57">
        <f>작성용!T1444</f>
        <v>45531</v>
      </c>
      <c r="E1447" s="58" t="str">
        <f>작성용!B1444</f>
        <v>하나증권(PI실)</v>
      </c>
      <c r="F1447" s="58" t="str">
        <f>작성용!C1444</f>
        <v>재평가</v>
      </c>
      <c r="G1447" s="58" t="str">
        <f>작성용!D1444</f>
        <v>백퍼센트</v>
      </c>
      <c r="H1447" s="59">
        <f>작성용!E1444</f>
        <v>1101117198959</v>
      </c>
      <c r="I1447" s="58" t="str">
        <f>작성용!F1444</f>
        <v>A07</v>
      </c>
      <c r="J1447" s="58">
        <f>작성용!G1444</f>
        <v>1</v>
      </c>
      <c r="K1447" s="58" t="str">
        <f>작성용!H1444</f>
        <v>Y</v>
      </c>
      <c r="L1447" s="58" t="str">
        <f>작성용!N1444</f>
        <v xml:space="preserve">분기 </v>
      </c>
      <c r="M1447" s="57" t="str">
        <f>작성용!U1444</f>
        <v>2024.09.30</v>
      </c>
      <c r="N1447" s="57">
        <f>작성용!V1444</f>
        <v>45555</v>
      </c>
      <c r="O1447" s="57">
        <f>작성용!W1444</f>
        <v>45576</v>
      </c>
      <c r="P1447" s="57">
        <f>작성용!X1444</f>
        <v>45576</v>
      </c>
      <c r="Q1447" s="58" t="str">
        <f>작성용!AD1444</f>
        <v>정재형</v>
      </c>
      <c r="R1447" s="60">
        <f>작성용!AE1444</f>
        <v>0</v>
      </c>
      <c r="S1447" s="58" t="str">
        <f>작성용!AF1444</f>
        <v>정재형</v>
      </c>
      <c r="T1447" s="61" t="str">
        <f>작성용!AG1444</f>
        <v>김수현</v>
      </c>
      <c r="U1447" s="61" t="str">
        <f>작성용!AH1444</f>
        <v>김수현</v>
      </c>
      <c r="V1447" s="56">
        <f>작성용!AA1444</f>
        <v>202409</v>
      </c>
      <c r="W1447" s="58" t="str">
        <f>작성용!AC1444</f>
        <v>[Y]금융기관</v>
      </c>
      <c r="X1447" s="58" t="str">
        <f>작성용!O1444</f>
        <v>연정훈과장</v>
      </c>
      <c r="Y1447" s="58" t="str">
        <f>작성용!P1444</f>
        <v>02-3771-3653</v>
      </c>
      <c r="Z1447" s="58" t="str">
        <f>작성용!Q1444</f>
        <v>jhyeon@hanafn.com;luis.kim@hanafn.com;jinn@hanafn.com;hrcho@hanafn.com;simonjung@hanafn.com;yjkim11@hanafn.com;jinwonchang@hanafn.com</v>
      </c>
      <c r="AA1447" s="56" t="str">
        <f>작성용!AJ1444</f>
        <v>-</v>
      </c>
      <c r="AB1447" s="56">
        <f>작성용!AB1444</f>
        <v>0</v>
      </c>
    </row>
    <row r="1448" spans="1:28" s="12" customFormat="1" ht="16.5" hidden="1" customHeight="1" x14ac:dyDescent="0.3">
      <c r="A1448" s="54">
        <f>작성용!AL1445</f>
        <v>1444</v>
      </c>
      <c r="B1448" s="55" t="str">
        <f>작성용!AI1445</f>
        <v>최종평가값 : 2024-10-04, MRC : 요청 시 D+2 전후</v>
      </c>
      <c r="C1448" s="56" t="str">
        <f>작성용!AK1445</f>
        <v>개별종목</v>
      </c>
      <c r="D1448" s="57">
        <f>작성용!T1445</f>
        <v>45531</v>
      </c>
      <c r="E1448" s="58" t="str">
        <f>작성용!B1445</f>
        <v>하나증권(PI실)</v>
      </c>
      <c r="F1448" s="58" t="str">
        <f>작성용!C1445</f>
        <v>재평가</v>
      </c>
      <c r="G1448" s="58" t="str">
        <f>작성용!D1445</f>
        <v>아이지넷</v>
      </c>
      <c r="H1448" s="59">
        <f>작성용!E1445</f>
        <v>1358110248964</v>
      </c>
      <c r="I1448" s="58" t="str">
        <f>작성용!F1445</f>
        <v>A01</v>
      </c>
      <c r="J1448" s="58">
        <f>작성용!G1445</f>
        <v>0</v>
      </c>
      <c r="K1448" s="58" t="str">
        <f>작성용!H1445</f>
        <v>Y</v>
      </c>
      <c r="L1448" s="58" t="str">
        <f>작성용!N1445</f>
        <v xml:space="preserve">분기 </v>
      </c>
      <c r="M1448" s="57" t="str">
        <f>작성용!U1445</f>
        <v>2024.09.30</v>
      </c>
      <c r="N1448" s="57">
        <f>작성용!V1445</f>
        <v>45555</v>
      </c>
      <c r="O1448" s="57">
        <f>작성용!W1445</f>
        <v>45576</v>
      </c>
      <c r="P1448" s="57">
        <f>작성용!X1445</f>
        <v>45576</v>
      </c>
      <c r="Q1448" s="58" t="str">
        <f>작성용!AD1445</f>
        <v>강승현</v>
      </c>
      <c r="R1448" s="60">
        <f>작성용!AE1445</f>
        <v>1</v>
      </c>
      <c r="S1448" s="58" t="str">
        <f>작성용!AF1445</f>
        <v>강승현</v>
      </c>
      <c r="T1448" s="61" t="str">
        <f>작성용!AG1445</f>
        <v>김수현</v>
      </c>
      <c r="U1448" s="61" t="str">
        <f>작성용!AH1445</f>
        <v>김수현</v>
      </c>
      <c r="V1448" s="56">
        <f>작성용!AA1445</f>
        <v>202409</v>
      </c>
      <c r="W1448" s="58" t="str">
        <f>작성용!AC1445</f>
        <v>[Y]금융기관</v>
      </c>
      <c r="X1448" s="58" t="str">
        <f>작성용!O1445</f>
        <v>연정훈과장</v>
      </c>
      <c r="Y1448" s="58" t="str">
        <f>작성용!P1445</f>
        <v>02-3771-3653</v>
      </c>
      <c r="Z1448" s="58" t="str">
        <f>작성용!Q1445</f>
        <v>jhyeon@hanafn.com;luis.kim@hanafn.com;jinn@hanafn.com;hrcho@hanafn.com;simonjung@hanafn.com;yjkim11@hanafn.com;jinwonchang@hanafn.com</v>
      </c>
      <c r="AA1448" s="56" t="str">
        <f>작성용!AJ1445</f>
        <v>-</v>
      </c>
      <c r="AB1448" s="56">
        <f>작성용!AB1445</f>
        <v>0</v>
      </c>
    </row>
    <row r="1449" spans="1:28" s="12" customFormat="1" ht="16.5" hidden="1" customHeight="1" x14ac:dyDescent="0.3">
      <c r="A1449" s="54">
        <f>작성용!AL1446</f>
        <v>1445</v>
      </c>
      <c r="B1449" s="55" t="str">
        <f>작성용!AI1446</f>
        <v>최종평가값 : 2024-10-04, MRC : 요청 시 D+2 전후</v>
      </c>
      <c r="C1449" s="56" t="str">
        <f>작성용!AK1446</f>
        <v>개별종목</v>
      </c>
      <c r="D1449" s="57">
        <f>작성용!T1446</f>
        <v>45531</v>
      </c>
      <c r="E1449" s="58" t="str">
        <f>작성용!B1446</f>
        <v>하나증권(PI실)</v>
      </c>
      <c r="F1449" s="58" t="str">
        <f>작성용!C1446</f>
        <v>재평가</v>
      </c>
      <c r="G1449" s="58" t="str">
        <f>작성용!D1446</f>
        <v>베지스타</v>
      </c>
      <c r="H1449" s="59">
        <f>작성용!E1446</f>
        <v>1201111055971</v>
      </c>
      <c r="I1449" s="58" t="str">
        <f>작성용!F1446</f>
        <v>A07</v>
      </c>
      <c r="J1449" s="58">
        <f>작성용!G1446</f>
        <v>0</v>
      </c>
      <c r="K1449" s="58" t="str">
        <f>작성용!H1446</f>
        <v>Y</v>
      </c>
      <c r="L1449" s="58" t="str">
        <f>작성용!N1446</f>
        <v xml:space="preserve">분기 </v>
      </c>
      <c r="M1449" s="57" t="str">
        <f>작성용!U1446</f>
        <v>2024.09.30</v>
      </c>
      <c r="N1449" s="57">
        <f>작성용!V1446</f>
        <v>45555</v>
      </c>
      <c r="O1449" s="57">
        <f>작성용!W1446</f>
        <v>45576</v>
      </c>
      <c r="P1449" s="57">
        <f>작성용!X1446</f>
        <v>45576</v>
      </c>
      <c r="Q1449" s="58" t="str">
        <f>작성용!AD1446</f>
        <v>이현승</v>
      </c>
      <c r="R1449" s="60">
        <f>작성용!AE1446</f>
        <v>1</v>
      </c>
      <c r="S1449" s="58" t="str">
        <f>작성용!AF1446</f>
        <v>이현승</v>
      </c>
      <c r="T1449" s="61" t="str">
        <f>작성용!AG1446</f>
        <v>김수현</v>
      </c>
      <c r="U1449" s="61" t="str">
        <f>작성용!AH1446</f>
        <v>김수현</v>
      </c>
      <c r="V1449" s="56">
        <f>작성용!AA1446</f>
        <v>202409</v>
      </c>
      <c r="W1449" s="58" t="str">
        <f>작성용!AC1446</f>
        <v>[Y]금융기관</v>
      </c>
      <c r="X1449" s="58" t="str">
        <f>작성용!O1446</f>
        <v>연정훈과장</v>
      </c>
      <c r="Y1449" s="58" t="str">
        <f>작성용!P1446</f>
        <v>02-3771-3653</v>
      </c>
      <c r="Z1449" s="58" t="str">
        <f>작성용!Q1446</f>
        <v>jhyeon@hanafn.com;luis.kim@hanafn.com;jinn@hanafn.com;hrcho@hanafn.com;simonjung@hanafn.com;yjkim11@hanafn.com;jinwonchang@hanafn.com</v>
      </c>
      <c r="AA1449" s="56" t="str">
        <f>작성용!AJ1446</f>
        <v>-</v>
      </c>
      <c r="AB1449" s="56">
        <f>작성용!AB1446</f>
        <v>0</v>
      </c>
    </row>
    <row r="1450" spans="1:28" s="12" customFormat="1" ht="16.5" customHeight="1" x14ac:dyDescent="0.3">
      <c r="A1450" s="54">
        <f>작성용!AL1447</f>
        <v>1446</v>
      </c>
      <c r="B1450" s="277" t="str">
        <f>작성용!AI1447</f>
        <v>최종평가값 : 2024-10-04, MRC : 요청 시 D+2 전후</v>
      </c>
      <c r="C1450" s="278" t="str">
        <f>작성용!AK1447</f>
        <v>개별종목</v>
      </c>
      <c r="D1450" s="279">
        <f>작성용!T1447</f>
        <v>45531</v>
      </c>
      <c r="E1450" s="280" t="str">
        <f>작성용!B1447</f>
        <v>하나증권(상장)</v>
      </c>
      <c r="F1450" s="280" t="str">
        <f>작성용!C1447</f>
        <v>재평가</v>
      </c>
      <c r="G1450" s="280" t="str">
        <f>작성용!D1447</f>
        <v>에이비엘바이오</v>
      </c>
      <c r="H1450" s="281">
        <f>작성용!E1447</f>
        <v>1101115974020</v>
      </c>
      <c r="I1450" s="280" t="str">
        <f>작성용!F1447</f>
        <v>A05</v>
      </c>
      <c r="J1450" s="280">
        <f>작성용!G1447</f>
        <v>1</v>
      </c>
      <c r="K1450" s="280" t="str">
        <f>작성용!H1447</f>
        <v>Y</v>
      </c>
      <c r="L1450" s="280" t="str">
        <f>작성용!N1447</f>
        <v>미정</v>
      </c>
      <c r="M1450" s="279" t="str">
        <f>작성용!U1447</f>
        <v>2024.09.30</v>
      </c>
      <c r="N1450" s="279" t="str">
        <f>작성용!V1447</f>
        <v>평가철회</v>
      </c>
      <c r="O1450" s="279" t="str">
        <f>작성용!W1447</f>
        <v>평가철회</v>
      </c>
      <c r="P1450" s="279" t="str">
        <f>작성용!X1447</f>
        <v>평가철회</v>
      </c>
      <c r="Q1450" s="280" t="str">
        <f>작성용!AD1447</f>
        <v>상장</v>
      </c>
      <c r="R1450" s="282">
        <f>작성용!AE1447</f>
        <v>0</v>
      </c>
      <c r="S1450" s="280" t="str">
        <f>작성용!AF1447</f>
        <v>상장</v>
      </c>
      <c r="T1450" s="283" t="str">
        <f>작성용!AG1447</f>
        <v>메자닌평가팀</v>
      </c>
      <c r="U1450" s="283" t="str">
        <f>작성용!AH1447</f>
        <v>메자닌평가팀</v>
      </c>
      <c r="V1450" s="278" t="str">
        <f>작성용!AA1447</f>
        <v>평가철회</v>
      </c>
      <c r="W1450" s="280" t="str">
        <f>작성용!AC1447</f>
        <v>평가철회</v>
      </c>
      <c r="X1450" s="280" t="str">
        <f>작성용!O1447</f>
        <v>연정훈과장</v>
      </c>
      <c r="Y1450" s="280" t="str">
        <f>작성용!P1447</f>
        <v>02-3771-3653</v>
      </c>
      <c r="Z1450" s="280" t="str">
        <f>작성용!Q1447</f>
        <v>jhyeon@hanafn.com;luis.kim@hanafn.com;jinn@hanafn.com;hrcho@hanafn.com;simonjung@hanafn.com;yjkim11@hanafn.com;jinwonchang@hanafn.com</v>
      </c>
      <c r="AA1450" s="278" t="str">
        <f>작성용!AJ1447</f>
        <v>-</v>
      </c>
      <c r="AB1450" s="278">
        <f>작성용!AB1447</f>
        <v>0</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t="str">
        <f>작성용!U1448</f>
        <v>2024.09.30</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t="str">
        <f>작성용!U1449</f>
        <v>2024.09.30</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t="str">
        <f>작성용!U1450</f>
        <v>2024.09.30</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t="str">
        <f>작성용!U1451</f>
        <v>2024.09.30</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t="str">
        <f>작성용!U1452</f>
        <v>2024.09.30</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t="str">
        <f>작성용!U1453</f>
        <v>2024.09.30</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t="str">
        <f>작성용!U1454</f>
        <v>2024.09.30</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t="str">
        <f>작성용!U1455</f>
        <v>2024.09.30</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t="str">
        <f>작성용!U1456</f>
        <v>2024.09.30</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t="str">
        <f>작성용!U1457</f>
        <v>2024.09.30</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t="str">
        <f>작성용!U1458</f>
        <v>2024.09.30</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t="str">
        <f>작성용!U1459</f>
        <v>2024.09.30</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t="str">
        <f>작성용!U1460</f>
        <v>2024.09.30</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t="str">
        <f>작성용!U1461</f>
        <v>2024.09.30</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t="str">
        <f>작성용!U1462</f>
        <v>2024.09.30</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t="str">
        <f>작성용!U1463</f>
        <v>2024.09.30</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t="str">
        <f>작성용!U1464</f>
        <v>2024.09.30</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t="str">
        <f>작성용!U1465</f>
        <v>2024.09.30</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t="str">
        <f>작성용!U1466</f>
        <v>2024.09.30</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t="str">
        <f>작성용!U1467</f>
        <v>2024.09.30</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t="str">
        <f>작성용!U1468</f>
        <v>2024.09.30</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t="str">
        <f>작성용!U1469</f>
        <v>2024.09.30</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t="str">
        <f>작성용!U1470</f>
        <v>2024.09.30</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t="str">
        <f>작성용!U1471</f>
        <v>2024.09.30</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t="str">
        <f>작성용!U1472</f>
        <v>2024.09.30</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t="str">
        <f>작성용!U1473</f>
        <v>2024.09.30</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t="str">
        <f>작성용!U1474</f>
        <v>2024.09.30</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t="str">
        <f>작성용!U1475</f>
        <v>2024.09.30</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t="str">
        <f>작성용!U1476</f>
        <v>2024.09.30</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t="str">
        <f>작성용!U1477</f>
        <v>2024.09.30</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t="str">
        <f>작성용!U1478</f>
        <v>2024.09.30</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t="str">
        <f>작성용!U1479</f>
        <v>2024.09.30</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t="str">
        <f>작성용!U1480</f>
        <v>2024.09.30</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t="str">
        <f>작성용!U1481</f>
        <v>2024.09.30</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t="str">
        <f>작성용!U1482</f>
        <v>2024.09.30</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t="str">
        <f>작성용!U1483</f>
        <v>2024.09.30</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t="str">
        <f>작성용!U1484</f>
        <v>2024.09.30</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t="str">
        <f>작성용!U1485</f>
        <v>2024.09.30</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t="str">
        <f>작성용!U1486</f>
        <v>2024.09.30</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t="str">
        <f>작성용!U1487</f>
        <v>2024.09.30</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t="str">
        <f>작성용!U1488</f>
        <v>2024.09.30</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t="str">
        <f>작성용!U1489</f>
        <v>2024.09.30</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t="str">
        <f>작성용!U1490</f>
        <v>2024.09.30</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t="str">
        <f>작성용!U1491</f>
        <v>2024.09.30</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t="str">
        <f>작성용!U1492</f>
        <v>2024.09.30</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t="str">
        <f>작성용!U1493</f>
        <v>2024.09.30</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t="str">
        <f>작성용!U1494</f>
        <v>2024.09.30</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t="str">
        <f>작성용!U1495</f>
        <v>2024.09.30</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t="str">
        <f>작성용!U1496</f>
        <v>2024.09.30</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t="str">
        <f>작성용!U1497</f>
        <v>2024.09.30</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t="str">
        <f>작성용!U1498</f>
        <v>2024.09.30</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t="str">
        <f>작성용!U1499</f>
        <v>2024.09.30</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t="str">
        <f>작성용!U1500</f>
        <v>2024.09.30</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t="str">
        <f>작성용!U1501</f>
        <v>2024.09.30</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t="str">
        <f>작성용!U1502</f>
        <v>2024.09.30</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t="str">
        <f>작성용!U1503</f>
        <v>2024.09.30</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t="str">
        <f>작성용!U1504</f>
        <v>2024.09.30</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t="str">
        <f>작성용!U1505</f>
        <v>2024.09.30</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t="str">
        <f>작성용!U1506</f>
        <v>2024.09.30</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t="str">
        <f>작성용!U1507</f>
        <v>2024.09.30</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t="str">
        <f>작성용!U1508</f>
        <v>2024.09.30</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t="str">
        <f>작성용!U1509</f>
        <v>2024.09.30</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t="str">
        <f>작성용!U1510</f>
        <v>2024.09.30</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t="str">
        <f>작성용!U1511</f>
        <v>2024.09.30</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t="str">
        <f>작성용!U1512</f>
        <v>2024.09.30</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t="str">
        <f>작성용!U1513</f>
        <v>2024.09.30</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t="str">
        <f>작성용!U1514</f>
        <v>2024.09.30</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t="str">
        <f>작성용!U1515</f>
        <v>2024.09.30</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t="str">
        <f>작성용!U1516</f>
        <v>2024.09.30</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t="str">
        <f>작성용!U1517</f>
        <v>2024.09.30</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t="str">
        <f>작성용!U1518</f>
        <v>2024.09.30</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t="str">
        <f>작성용!U1519</f>
        <v>2024.09.30</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hidden="1" customHeight="1" x14ac:dyDescent="0.3">
      <c r="A1523" s="54">
        <f>작성용!AL1520</f>
        <v>1519</v>
      </c>
      <c r="B1523" s="55" t="str">
        <f>작성용!AI1520</f>
        <v>최종평가값송부 : 2024-10-04</v>
      </c>
      <c r="C1523" s="56" t="str">
        <f>작성용!AK1520</f>
        <v>개별종목</v>
      </c>
      <c r="D1523" s="57">
        <f>작성용!T1520</f>
        <v>45531</v>
      </c>
      <c r="E1523" s="58" t="str">
        <f>작성용!B1520</f>
        <v>IBK연금보험(수익증권)</v>
      </c>
      <c r="F1523" s="58" t="str">
        <f>작성용!C1520</f>
        <v>재평가</v>
      </c>
      <c r="G1523" s="58" t="str">
        <f>작성용!D1520</f>
        <v>하이ESG일반사모특별자산투자신탁1호</v>
      </c>
      <c r="H1523" s="59" t="str">
        <f>작성용!E1520</f>
        <v>KBP2022030074</v>
      </c>
      <c r="I1523" s="58" t="str">
        <f>작성용!F1520</f>
        <v>B02</v>
      </c>
      <c r="J1523" s="58">
        <f>작성용!G1520</f>
        <v>0</v>
      </c>
      <c r="K1523" s="58" t="str">
        <f>작성용!H1520</f>
        <v>-</v>
      </c>
      <c r="L1523" s="58" t="str">
        <f>작성용!N1520</f>
        <v xml:space="preserve">분기 </v>
      </c>
      <c r="M1523" s="57" t="str">
        <f>작성용!U1520</f>
        <v>2024.09.30</v>
      </c>
      <c r="N1523" s="57">
        <f>작성용!V1520</f>
        <v>45569</v>
      </c>
      <c r="O1523" s="57">
        <f>작성용!W1520</f>
        <v>45582</v>
      </c>
      <c r="P1523" s="57" t="str">
        <f>작성용!X1520</f>
        <v>-</v>
      </c>
      <c r="Q1523" s="58" t="str">
        <f>작성용!AD1520</f>
        <v>대체평가3사업본부</v>
      </c>
      <c r="R1523" s="60">
        <f>작성용!AE1520</f>
        <v>0</v>
      </c>
      <c r="S1523" s="58" t="str">
        <f>작성용!AF1520</f>
        <v>대체평가3사업본부</v>
      </c>
      <c r="T1523" s="61" t="str">
        <f>작성용!AG1520</f>
        <v>박재현</v>
      </c>
      <c r="U1523" s="61" t="str">
        <f>작성용!AH1520</f>
        <v>박재현</v>
      </c>
      <c r="V1523" s="56">
        <f>작성용!AA1520</f>
        <v>202409</v>
      </c>
      <c r="W1523" s="58" t="str">
        <f>작성용!AC1520</f>
        <v>[T]기타보험기관[1본부]</v>
      </c>
      <c r="X1523" s="58" t="str">
        <f>작성용!O1520</f>
        <v>투자기획부박수빈계장</v>
      </c>
      <c r="Y1523" s="58" t="str">
        <f>작성용!P1520</f>
        <v>02-2270-1636</v>
      </c>
      <c r="Z1523" s="58" t="str">
        <f>작성용!Q1520</f>
        <v>subin.park@ibki.co.kr</v>
      </c>
      <c r="AA1523" s="56" t="str">
        <f>작성용!AJ1520</f>
        <v>-</v>
      </c>
      <c r="AB1523" s="56">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t="str">
        <f>작성용!U1521</f>
        <v>2024.09.30</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t="str">
        <f>작성용!U1522</f>
        <v>2024.09.30</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t="str">
        <f>작성용!U1523</f>
        <v>2024.09.30</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t="str">
        <f>작성용!U1524</f>
        <v>2024.09.30</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t="str">
        <f>작성용!U1525</f>
        <v>2024.09.30</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t="str">
        <f>작성용!U1526</f>
        <v>2024.09.30</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t="str">
        <f>작성용!U1527</f>
        <v>2024.09.30</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t="str">
        <f>작성용!U1528</f>
        <v>2024.09.30</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t="str">
        <f>작성용!U1529</f>
        <v>2024.09.30</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t="str">
        <f>작성용!U1530</f>
        <v>2024.09.30</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t="str">
        <f>작성용!U1531</f>
        <v>2024.09.30</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t="str">
        <f>작성용!U1532</f>
        <v>2024.09.30</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t="str">
        <f>작성용!U1533</f>
        <v>2024.09.30</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t="str">
        <f>작성용!U1534</f>
        <v>2024.09.30</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t="str">
        <f>작성용!U1535</f>
        <v>2024.09.30</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t="str">
        <f>작성용!U1536</f>
        <v>2024.09.30</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t="str">
        <f>작성용!U1537</f>
        <v>2024.09.30</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t="str">
        <f>작성용!U1538</f>
        <v>2024.09.30</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t="str">
        <f>작성용!U1539</f>
        <v>2024.09.30</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t="str">
        <f>작성용!U1540</f>
        <v>2024.06.30</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t="str">
        <f>작성용!U1541</f>
        <v>2024.06.30</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t="str">
        <f>작성용!U1542</f>
        <v>2024.06.30</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t="str">
        <f>작성용!U1543</f>
        <v>2024.09.30</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t="str">
        <f>작성용!U1544</f>
        <v>2024.09.30</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t="str">
        <f>작성용!U1545</f>
        <v>2024.09.30</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t="str">
        <f>작성용!U1546</f>
        <v>2024.09.30</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t="str">
        <f>작성용!U1547</f>
        <v>2024.09.30</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IBK연금보험펀드(기초자산)</v>
      </c>
      <c r="E1551" s="58" t="str">
        <f>작성용!B1548</f>
        <v>아이엠엠로즈골드2사모투자전문회사</v>
      </c>
      <c r="F1551" s="58" t="str">
        <f>작성용!C1548</f>
        <v>재평가</v>
      </c>
      <c r="G1551" s="58" t="str">
        <f>작성용!D1548</f>
        <v>현대엘엔지해운</v>
      </c>
      <c r="H1551" s="59">
        <f>작성용!E1548</f>
        <v>1101115378842</v>
      </c>
      <c r="I1551" s="58" t="str">
        <f>작성용!F1548</f>
        <v>A01</v>
      </c>
      <c r="J1551" s="58">
        <f>작성용!G1548</f>
        <v>0</v>
      </c>
      <c r="K1551" s="58" t="str">
        <f>작성용!H1548</f>
        <v>-</v>
      </c>
      <c r="L1551" s="58" t="str">
        <f>작성용!N1548</f>
        <v xml:space="preserve">분기 </v>
      </c>
      <c r="M1551" s="57" t="str">
        <f>작성용!U1548</f>
        <v>2024.09.30</v>
      </c>
      <c r="N1551" s="57">
        <f>작성용!V1548</f>
        <v>45569</v>
      </c>
      <c r="O1551" s="57" t="str">
        <f>작성용!W1548</f>
        <v>보고서제공X</v>
      </c>
      <c r="P1551" s="57" t="str">
        <f>작성용!X1548</f>
        <v>-</v>
      </c>
      <c r="Q1551" s="58" t="str">
        <f>작성용!AD1548</f>
        <v>조현우</v>
      </c>
      <c r="R1551" s="60">
        <f>작성용!AE1548</f>
        <v>0</v>
      </c>
      <c r="S1551" s="58" t="str">
        <f>작성용!AF1548</f>
        <v>조현우</v>
      </c>
      <c r="T1551" s="61" t="str">
        <f>작성용!AG1548</f>
        <v>-</v>
      </c>
      <c r="U1551" s="61" t="str">
        <f>작성용!AH1548</f>
        <v>-</v>
      </c>
      <c r="V1551" s="56">
        <f>작성용!AA1548</f>
        <v>202409</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IBK연금보험펀드(기초자산)</v>
      </c>
      <c r="E1552" s="58" t="str">
        <f>작성용!B1549</f>
        <v>아이엠엠로즈골드2사모투자전문회사</v>
      </c>
      <c r="F1552" s="58" t="str">
        <f>작성용!C1549</f>
        <v>재평가</v>
      </c>
      <c r="G1552" s="58" t="str">
        <f>작성용!D1549</f>
        <v>현대엘엔지해운</v>
      </c>
      <c r="H1552" s="59">
        <f>작성용!E1549</f>
        <v>1101115378842</v>
      </c>
      <c r="I1552" s="58" t="str">
        <f>작성용!F1549</f>
        <v>A05</v>
      </c>
      <c r="J1552" s="58">
        <f>작성용!G1549</f>
        <v>0</v>
      </c>
      <c r="K1552" s="58" t="str">
        <f>작성용!H1549</f>
        <v>-</v>
      </c>
      <c r="L1552" s="58" t="str">
        <f>작성용!N1549</f>
        <v xml:space="preserve">분기 </v>
      </c>
      <c r="M1552" s="57" t="str">
        <f>작성용!U1549</f>
        <v>2024.09.30</v>
      </c>
      <c r="N1552" s="57">
        <f>작성용!V1549</f>
        <v>45569</v>
      </c>
      <c r="O1552" s="57" t="str">
        <f>작성용!W1549</f>
        <v>보고서제공X</v>
      </c>
      <c r="P1552" s="57" t="str">
        <f>작성용!X1549</f>
        <v>-</v>
      </c>
      <c r="Q1552" s="58" t="str">
        <f>작성용!AD1549</f>
        <v>조현우</v>
      </c>
      <c r="R1552" s="60">
        <f>작성용!AE1549</f>
        <v>0</v>
      </c>
      <c r="S1552" s="58" t="str">
        <f>작성용!AF1549</f>
        <v>조현우</v>
      </c>
      <c r="T1552" s="61" t="str">
        <f>작성용!AG1549</f>
        <v>-</v>
      </c>
      <c r="U1552" s="61" t="str">
        <f>작성용!AH1549</f>
        <v>-</v>
      </c>
      <c r="V1552" s="56">
        <f>작성용!AA1549</f>
        <v>202409</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IBK연금보험펀드(기초자산)</v>
      </c>
      <c r="E1553" s="58" t="str">
        <f>작성용!B1550</f>
        <v>아이엠엠로즈골드2사모투자전문회사</v>
      </c>
      <c r="F1553" s="58" t="str">
        <f>작성용!C1550</f>
        <v>재평가</v>
      </c>
      <c r="G1553" s="58" t="str">
        <f>작성용!D1550</f>
        <v>현대엘엔지해운</v>
      </c>
      <c r="H1553" s="59">
        <f>작성용!E1550</f>
        <v>1101115378842</v>
      </c>
      <c r="I1553" s="58" t="str">
        <f>작성용!F1550</f>
        <v>A07</v>
      </c>
      <c r="J1553" s="58">
        <f>작성용!G1550</f>
        <v>0</v>
      </c>
      <c r="K1553" s="58" t="str">
        <f>작성용!H1550</f>
        <v>-</v>
      </c>
      <c r="L1553" s="58" t="str">
        <f>작성용!N1550</f>
        <v xml:space="preserve">분기 </v>
      </c>
      <c r="M1553" s="57" t="str">
        <f>작성용!U1550</f>
        <v>2024.09.30</v>
      </c>
      <c r="N1553" s="57">
        <f>작성용!V1550</f>
        <v>45569</v>
      </c>
      <c r="O1553" s="57" t="str">
        <f>작성용!W1550</f>
        <v>보고서제공X</v>
      </c>
      <c r="P1553" s="57" t="str">
        <f>작성용!X1550</f>
        <v>-</v>
      </c>
      <c r="Q1553" s="58" t="str">
        <f>작성용!AD1550</f>
        <v>조현우</v>
      </c>
      <c r="R1553" s="60">
        <f>작성용!AE1550</f>
        <v>0</v>
      </c>
      <c r="S1553" s="58" t="str">
        <f>작성용!AF1550</f>
        <v>조현우</v>
      </c>
      <c r="T1553" s="61" t="str">
        <f>작성용!AG1550</f>
        <v>-</v>
      </c>
      <c r="U1553" s="61" t="str">
        <f>작성용!AH1550</f>
        <v>-</v>
      </c>
      <c r="V1553" s="56">
        <f>작성용!AA1550</f>
        <v>202409</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IBK연금보험펀드(기초자산)</v>
      </c>
      <c r="E1554" s="58" t="str">
        <f>작성용!B1551</f>
        <v>아이엠엠로즈골드2사모투자전문회사</v>
      </c>
      <c r="F1554" s="58" t="str">
        <f>작성용!C1551</f>
        <v>재평가</v>
      </c>
      <c r="G1554" s="58" t="str">
        <f>작성용!D1551</f>
        <v>교보생명보험</v>
      </c>
      <c r="H1554" s="59">
        <f>작성용!E1551</f>
        <v>1101110014970</v>
      </c>
      <c r="I1554" s="58" t="str">
        <f>작성용!F1551</f>
        <v>A01</v>
      </c>
      <c r="J1554" s="58">
        <f>작성용!G1551</f>
        <v>0</v>
      </c>
      <c r="K1554" s="58" t="str">
        <f>작성용!H1551</f>
        <v>-</v>
      </c>
      <c r="L1554" s="58" t="str">
        <f>작성용!N1551</f>
        <v xml:space="preserve">분기 </v>
      </c>
      <c r="M1554" s="57" t="str">
        <f>작성용!U1551</f>
        <v>2024.09.30</v>
      </c>
      <c r="N1554" s="57">
        <f>작성용!V1551</f>
        <v>45569</v>
      </c>
      <c r="O1554" s="57" t="str">
        <f>작성용!W1551</f>
        <v>보고서제공X</v>
      </c>
      <c r="P1554" s="57" t="str">
        <f>작성용!X1551</f>
        <v>-</v>
      </c>
      <c r="Q1554" s="58" t="str">
        <f>작성용!AD1551</f>
        <v>이현승</v>
      </c>
      <c r="R1554" s="60">
        <f>작성용!AE1551</f>
        <v>0</v>
      </c>
      <c r="S1554" s="58" t="str">
        <f>작성용!AF1551</f>
        <v>이현승</v>
      </c>
      <c r="T1554" s="61" t="str">
        <f>작성용!AG1551</f>
        <v>-</v>
      </c>
      <c r="U1554" s="61" t="str">
        <f>작성용!AH1551</f>
        <v>-</v>
      </c>
      <c r="V1554" s="56">
        <f>작성용!AA1551</f>
        <v>202409</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t="str">
        <f>작성용!U1552</f>
        <v>2024.09.30</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t="str">
        <f>작성용!U1553</f>
        <v>2024.09.30</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t="str">
        <f>작성용!U1554</f>
        <v>2024.09.30</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t="str">
        <f>작성용!U1555</f>
        <v>2024.09.30</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t="str">
        <f>작성용!U1556</f>
        <v>2024.09.30</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t="str">
        <f>작성용!U1557</f>
        <v>2024.09.30</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t="str">
        <f>작성용!U1558</f>
        <v>2024.09.30</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t="str">
        <f>작성용!U1559</f>
        <v>2024.09.30</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t="str">
        <f>작성용!U1560</f>
        <v>2024.09.30</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t="str">
        <f>작성용!U1561</f>
        <v>2024.09.30</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t="str">
        <f>작성용!U1562</f>
        <v>2024.09.30</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t="str">
        <f>작성용!U1563</f>
        <v>2024.09.30</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t="str">
        <f>작성용!U1564</f>
        <v>2024.09.30</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t="str">
        <f>작성용!U1565</f>
        <v>2024.09.30</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t="str">
        <f>작성용!U1566</f>
        <v>2024.09.30</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t="str">
        <f>작성용!U1567</f>
        <v>2024.09.30</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customHeight="1" x14ac:dyDescent="0.3">
      <c r="A1571" s="54">
        <f>작성용!AL1568</f>
        <v>1567</v>
      </c>
      <c r="B1571" s="277" t="str">
        <f>작성용!AI1568</f>
        <v>본평가 : 2024-10-10</v>
      </c>
      <c r="C1571" s="278" t="str">
        <f>작성용!AK1568</f>
        <v>개별종목</v>
      </c>
      <c r="D1571" s="279">
        <f>작성용!T1568</f>
        <v>45531</v>
      </c>
      <c r="E1571" s="280" t="str">
        <f>작성용!B1568</f>
        <v>아이엠라이프(구,DGB생명보험)(수익증권)</v>
      </c>
      <c r="F1571" s="280" t="str">
        <f>작성용!C1568</f>
        <v>재평가</v>
      </c>
      <c r="G1571" s="280" t="str">
        <f>작성용!D1568</f>
        <v>DBKKR전문투자형사모투자신탁제1호</v>
      </c>
      <c r="H1571" s="281" t="str">
        <f>작성용!E1568</f>
        <v>KBP2020120132</v>
      </c>
      <c r="I1571" s="280" t="str">
        <f>작성용!F1568</f>
        <v>B02</v>
      </c>
      <c r="J1571" s="280">
        <f>작성용!G1568</f>
        <v>0</v>
      </c>
      <c r="K1571" s="280" t="str">
        <f>작성용!H1568</f>
        <v>-</v>
      </c>
      <c r="L1571" s="280" t="str">
        <f>작성용!N1568</f>
        <v xml:space="preserve">분기 </v>
      </c>
      <c r="M1571" s="279" t="str">
        <f>작성용!U1568</f>
        <v>2024.09.30</v>
      </c>
      <c r="N1571" s="284">
        <f>작성용!V1568</f>
        <v>45575</v>
      </c>
      <c r="O1571" s="284">
        <f>작성용!W1568</f>
        <v>45582</v>
      </c>
      <c r="P1571" s="279" t="str">
        <f>작성용!X1568</f>
        <v>-</v>
      </c>
      <c r="Q1571" s="280" t="str">
        <f>작성용!AD1568</f>
        <v>대체평가3사업본부</v>
      </c>
      <c r="R1571" s="282">
        <f>작성용!AE1568</f>
        <v>0</v>
      </c>
      <c r="S1571" s="280" t="str">
        <f>작성용!AF1568</f>
        <v>대체평가3사업본부</v>
      </c>
      <c r="T1571" s="283" t="str">
        <f>작성용!AG1568</f>
        <v>유수연</v>
      </c>
      <c r="U1571" s="283" t="str">
        <f>작성용!AH1568</f>
        <v>유수연</v>
      </c>
      <c r="V1571" s="278">
        <f>작성용!AA1568</f>
        <v>202409</v>
      </c>
      <c r="W1571" s="280" t="str">
        <f>작성용!AC1568</f>
        <v>[T]기타보험기관[1본부]</v>
      </c>
      <c r="X1571" s="280" t="str">
        <f>작성용!O1568</f>
        <v xml:space="preserve">박지애과장 </v>
      </c>
      <c r="Y1571" s="280" t="str">
        <f>작성용!P1568</f>
        <v xml:space="preserve"> </v>
      </c>
      <c r="Z1571" s="280" t="str">
        <f>작성용!Q1568</f>
        <v xml:space="preserve">parkjiae@dgbfn.com </v>
      </c>
      <c r="AA1571" s="278" t="str">
        <f>작성용!AJ1568</f>
        <v>-</v>
      </c>
      <c r="AB1571" s="278">
        <f>작성용!AB1568</f>
        <v>0</v>
      </c>
    </row>
    <row r="1572" spans="1:28" s="12" customFormat="1" ht="16.5" customHeight="1" x14ac:dyDescent="0.3">
      <c r="A1572" s="54">
        <f>작성용!AL1569</f>
        <v>1568</v>
      </c>
      <c r="B1572" s="277" t="str">
        <f>작성용!AI1569</f>
        <v>본평가 : 2024-10-10</v>
      </c>
      <c r="C1572" s="278" t="str">
        <f>작성용!AK1569</f>
        <v>개별종목</v>
      </c>
      <c r="D1572" s="279">
        <f>작성용!T1569</f>
        <v>45531</v>
      </c>
      <c r="E1572" s="280" t="str">
        <f>작성용!B1569</f>
        <v>아이엠라이프(구,DGB생명보험)(수익증권)</v>
      </c>
      <c r="F1572" s="280" t="str">
        <f>작성용!C1569</f>
        <v>재평가</v>
      </c>
      <c r="G1572" s="280" t="str">
        <f>작성용!D1569</f>
        <v>NH-AMUNDI유럽발전전문투자형사모특별자산투자신탁1호</v>
      </c>
      <c r="H1572" s="281" t="str">
        <f>작성용!E1569</f>
        <v>KBP2018120336</v>
      </c>
      <c r="I1572" s="280" t="str">
        <f>작성용!F1569</f>
        <v>B02</v>
      </c>
      <c r="J1572" s="280">
        <f>작성용!G1569</f>
        <v>0</v>
      </c>
      <c r="K1572" s="280" t="str">
        <f>작성용!H1569</f>
        <v>-</v>
      </c>
      <c r="L1572" s="280" t="str">
        <f>작성용!N1569</f>
        <v xml:space="preserve">분기 </v>
      </c>
      <c r="M1572" s="279" t="str">
        <f>작성용!U1569</f>
        <v>2024.09.30</v>
      </c>
      <c r="N1572" s="284">
        <f>작성용!V1569</f>
        <v>45575</v>
      </c>
      <c r="O1572" s="284">
        <f>작성용!W1569</f>
        <v>45582</v>
      </c>
      <c r="P1572" s="279" t="str">
        <f>작성용!X1569</f>
        <v>-</v>
      </c>
      <c r="Q1572" s="280" t="str">
        <f>작성용!AD1569</f>
        <v>대체평가3사업본부</v>
      </c>
      <c r="R1572" s="282">
        <f>작성용!AE1569</f>
        <v>0</v>
      </c>
      <c r="S1572" s="280" t="str">
        <f>작성용!AF1569</f>
        <v>대체평가3사업본부</v>
      </c>
      <c r="T1572" s="283" t="str">
        <f>작성용!AG1569</f>
        <v>유수연</v>
      </c>
      <c r="U1572" s="283" t="str">
        <f>작성용!AH1569</f>
        <v>유수연</v>
      </c>
      <c r="V1572" s="278">
        <f>작성용!AA1569</f>
        <v>202409</v>
      </c>
      <c r="W1572" s="280" t="str">
        <f>작성용!AC1569</f>
        <v>[T]기타보험기관[1본부]</v>
      </c>
      <c r="X1572" s="280" t="str">
        <f>작성용!O1569</f>
        <v xml:space="preserve">박지애과장 </v>
      </c>
      <c r="Y1572" s="280" t="str">
        <f>작성용!P1569</f>
        <v xml:space="preserve"> </v>
      </c>
      <c r="Z1572" s="280" t="str">
        <f>작성용!Q1569</f>
        <v xml:space="preserve">parkjiae@dgbfn.com </v>
      </c>
      <c r="AA1572" s="278" t="str">
        <f>작성용!AJ1569</f>
        <v>-</v>
      </c>
      <c r="AB1572" s="278">
        <f>작성용!AB1569</f>
        <v>0</v>
      </c>
    </row>
    <row r="1573" spans="1:28" s="12" customFormat="1" ht="16.5" customHeight="1" x14ac:dyDescent="0.3">
      <c r="A1573" s="54">
        <f>작성용!AL1570</f>
        <v>1569</v>
      </c>
      <c r="B1573" s="277" t="str">
        <f>작성용!AI1570</f>
        <v>본평가 : 2024-10-10</v>
      </c>
      <c r="C1573" s="278" t="str">
        <f>작성용!AK1570</f>
        <v>개별종목</v>
      </c>
      <c r="D1573" s="279">
        <f>작성용!T1570</f>
        <v>45531</v>
      </c>
      <c r="E1573" s="280" t="str">
        <f>작성용!B1570</f>
        <v>아이엠라이프(구,DGB생명보험)(수익증권)</v>
      </c>
      <c r="F1573" s="280" t="str">
        <f>작성용!C1570</f>
        <v>재평가</v>
      </c>
      <c r="G1573" s="280" t="str">
        <f>작성용!D1570</f>
        <v>맥쿼리글로벌인프라대출전문투자형사모특별자산투자신탁1호</v>
      </c>
      <c r="H1573" s="281" t="str">
        <f>작성용!E1570</f>
        <v>KBP2019120025</v>
      </c>
      <c r="I1573" s="280" t="str">
        <f>작성용!F1570</f>
        <v>B02</v>
      </c>
      <c r="J1573" s="280">
        <f>작성용!G1570</f>
        <v>0</v>
      </c>
      <c r="K1573" s="280" t="str">
        <f>작성용!H1570</f>
        <v>-</v>
      </c>
      <c r="L1573" s="280" t="str">
        <f>작성용!N1570</f>
        <v xml:space="preserve">분기 </v>
      </c>
      <c r="M1573" s="279" t="str">
        <f>작성용!U1570</f>
        <v>2024.09.30</v>
      </c>
      <c r="N1573" s="284">
        <f>작성용!V1570</f>
        <v>45575</v>
      </c>
      <c r="O1573" s="284">
        <f>작성용!W1570</f>
        <v>45582</v>
      </c>
      <c r="P1573" s="279" t="str">
        <f>작성용!X1570</f>
        <v>-</v>
      </c>
      <c r="Q1573" s="280" t="str">
        <f>작성용!AD1570</f>
        <v>대체평가3사업본부</v>
      </c>
      <c r="R1573" s="282">
        <f>작성용!AE1570</f>
        <v>0</v>
      </c>
      <c r="S1573" s="280" t="str">
        <f>작성용!AF1570</f>
        <v>대체평가3사업본부</v>
      </c>
      <c r="T1573" s="283" t="str">
        <f>작성용!AG1570</f>
        <v>유수연</v>
      </c>
      <c r="U1573" s="283" t="str">
        <f>작성용!AH1570</f>
        <v>유수연</v>
      </c>
      <c r="V1573" s="278">
        <f>작성용!AA1570</f>
        <v>202409</v>
      </c>
      <c r="W1573" s="280" t="str">
        <f>작성용!AC1570</f>
        <v>[T]기타보험기관[1본부]</v>
      </c>
      <c r="X1573" s="280" t="str">
        <f>작성용!O1570</f>
        <v xml:space="preserve">박지애과장 </v>
      </c>
      <c r="Y1573" s="280" t="str">
        <f>작성용!P1570</f>
        <v xml:space="preserve"> </v>
      </c>
      <c r="Z1573" s="280" t="str">
        <f>작성용!Q1570</f>
        <v xml:space="preserve">parkjiae@dgbfn.com </v>
      </c>
      <c r="AA1573" s="278" t="str">
        <f>작성용!AJ1570</f>
        <v>-</v>
      </c>
      <c r="AB1573" s="278">
        <f>작성용!AB1570</f>
        <v>0</v>
      </c>
    </row>
    <row r="1574" spans="1:28" s="12" customFormat="1" ht="16.5" customHeight="1" x14ac:dyDescent="0.3">
      <c r="A1574" s="54">
        <f>작성용!AL1571</f>
        <v>1570</v>
      </c>
      <c r="B1574" s="277" t="str">
        <f>작성용!AI1571</f>
        <v>본평가 : 2024-10-10</v>
      </c>
      <c r="C1574" s="278" t="str">
        <f>작성용!AK1571</f>
        <v>개별종목</v>
      </c>
      <c r="D1574" s="279">
        <f>작성용!T1571</f>
        <v>45531</v>
      </c>
      <c r="E1574" s="280" t="str">
        <f>작성용!B1571</f>
        <v>아이엠라이프(구,DGB생명보험)(수익증권)</v>
      </c>
      <c r="F1574" s="280" t="str">
        <f>작성용!C1571</f>
        <v>재평가</v>
      </c>
      <c r="G1574" s="280" t="str">
        <f>작성용!D1571</f>
        <v>삼성UK가스인프라전문투자형사모투자신탁제3호</v>
      </c>
      <c r="H1574" s="281" t="str">
        <f>작성용!E1571</f>
        <v>KBP2019120027</v>
      </c>
      <c r="I1574" s="280" t="str">
        <f>작성용!F1571</f>
        <v>B02</v>
      </c>
      <c r="J1574" s="280">
        <f>작성용!G1571</f>
        <v>0</v>
      </c>
      <c r="K1574" s="280" t="str">
        <f>작성용!H1571</f>
        <v>-</v>
      </c>
      <c r="L1574" s="280" t="str">
        <f>작성용!N1571</f>
        <v xml:space="preserve">분기 </v>
      </c>
      <c r="M1574" s="279" t="str">
        <f>작성용!U1571</f>
        <v>2024.09.30</v>
      </c>
      <c r="N1574" s="284">
        <f>작성용!V1571</f>
        <v>45575</v>
      </c>
      <c r="O1574" s="284">
        <f>작성용!W1571</f>
        <v>45582</v>
      </c>
      <c r="P1574" s="279" t="str">
        <f>작성용!X1571</f>
        <v>-</v>
      </c>
      <c r="Q1574" s="280" t="str">
        <f>작성용!AD1571</f>
        <v>대체평가3사업본부</v>
      </c>
      <c r="R1574" s="282">
        <f>작성용!AE1571</f>
        <v>0</v>
      </c>
      <c r="S1574" s="280" t="str">
        <f>작성용!AF1571</f>
        <v>대체평가3사업본부</v>
      </c>
      <c r="T1574" s="283" t="str">
        <f>작성용!AG1571</f>
        <v>유수연</v>
      </c>
      <c r="U1574" s="283" t="str">
        <f>작성용!AH1571</f>
        <v>유수연</v>
      </c>
      <c r="V1574" s="278">
        <f>작성용!AA1571</f>
        <v>202409</v>
      </c>
      <c r="W1574" s="280" t="str">
        <f>작성용!AC1571</f>
        <v>[T]기타보험기관[1본부]</v>
      </c>
      <c r="X1574" s="280" t="str">
        <f>작성용!O1571</f>
        <v xml:space="preserve">박지애과장 </v>
      </c>
      <c r="Y1574" s="280" t="str">
        <f>작성용!P1571</f>
        <v xml:space="preserve"> </v>
      </c>
      <c r="Z1574" s="280" t="str">
        <f>작성용!Q1571</f>
        <v xml:space="preserve">parkjiae@dgbfn.com </v>
      </c>
      <c r="AA1574" s="278" t="str">
        <f>작성용!AJ1571</f>
        <v>-</v>
      </c>
      <c r="AB1574" s="278">
        <f>작성용!AB1571</f>
        <v>0</v>
      </c>
    </row>
    <row r="1575" spans="1:28" s="12" customFormat="1" ht="16.5" customHeight="1" x14ac:dyDescent="0.3">
      <c r="A1575" s="54">
        <f>작성용!AL1572</f>
        <v>1571</v>
      </c>
      <c r="B1575" s="277" t="str">
        <f>작성용!AI1572</f>
        <v>본평가 : 2024-10-10</v>
      </c>
      <c r="C1575" s="278" t="str">
        <f>작성용!AK1572</f>
        <v>개별종목</v>
      </c>
      <c r="D1575" s="279">
        <f>작성용!T1572</f>
        <v>45531</v>
      </c>
      <c r="E1575" s="280" t="str">
        <f>작성용!B1572</f>
        <v>아이엠라이프(구,DGB생명보험)(수익증권)</v>
      </c>
      <c r="F1575" s="280" t="str">
        <f>작성용!C1572</f>
        <v>재평가</v>
      </c>
      <c r="G1575" s="280" t="str">
        <f>작성용!D1572</f>
        <v>삼성프랑스DKLNG전문투자형사모투자신탁제1호</v>
      </c>
      <c r="H1575" s="281" t="str">
        <f>작성용!E1572</f>
        <v>KBP2018120180</v>
      </c>
      <c r="I1575" s="280" t="str">
        <f>작성용!F1572</f>
        <v>B02</v>
      </c>
      <c r="J1575" s="280">
        <f>작성용!G1572</f>
        <v>0</v>
      </c>
      <c r="K1575" s="280" t="str">
        <f>작성용!H1572</f>
        <v>-</v>
      </c>
      <c r="L1575" s="280" t="str">
        <f>작성용!N1572</f>
        <v xml:space="preserve">분기 </v>
      </c>
      <c r="M1575" s="279" t="str">
        <f>작성용!U1572</f>
        <v>2024.09.30</v>
      </c>
      <c r="N1575" s="284">
        <f>작성용!V1572</f>
        <v>45575</v>
      </c>
      <c r="O1575" s="284">
        <f>작성용!W1572</f>
        <v>45582</v>
      </c>
      <c r="P1575" s="279" t="str">
        <f>작성용!X1572</f>
        <v>-</v>
      </c>
      <c r="Q1575" s="280" t="str">
        <f>작성용!AD1572</f>
        <v>대체평가3사업본부</v>
      </c>
      <c r="R1575" s="282">
        <f>작성용!AE1572</f>
        <v>0</v>
      </c>
      <c r="S1575" s="280" t="str">
        <f>작성용!AF1572</f>
        <v>대체평가3사업본부</v>
      </c>
      <c r="T1575" s="283" t="str">
        <f>작성용!AG1572</f>
        <v>유수연</v>
      </c>
      <c r="U1575" s="283" t="str">
        <f>작성용!AH1572</f>
        <v>유수연</v>
      </c>
      <c r="V1575" s="278">
        <f>작성용!AA1572</f>
        <v>202409</v>
      </c>
      <c r="W1575" s="280" t="str">
        <f>작성용!AC1572</f>
        <v>[T]기타보험기관[1본부]</v>
      </c>
      <c r="X1575" s="280" t="str">
        <f>작성용!O1572</f>
        <v xml:space="preserve">박지애과장 </v>
      </c>
      <c r="Y1575" s="280" t="str">
        <f>작성용!P1572</f>
        <v xml:space="preserve"> </v>
      </c>
      <c r="Z1575" s="280" t="str">
        <f>작성용!Q1572</f>
        <v xml:space="preserve">parkjiae@dgbfn.com </v>
      </c>
      <c r="AA1575" s="278" t="str">
        <f>작성용!AJ1572</f>
        <v>-</v>
      </c>
      <c r="AB1575" s="278">
        <f>작성용!AB1572</f>
        <v>0</v>
      </c>
    </row>
    <row r="1576" spans="1:28" s="12" customFormat="1" ht="16.5" customHeight="1" x14ac:dyDescent="0.3">
      <c r="A1576" s="54">
        <f>작성용!AL1573</f>
        <v>1572</v>
      </c>
      <c r="B1576" s="277" t="str">
        <f>작성용!AI1573</f>
        <v>본평가 : 2024-10-10</v>
      </c>
      <c r="C1576" s="278" t="str">
        <f>작성용!AK1573</f>
        <v>개별종목</v>
      </c>
      <c r="D1576" s="279">
        <f>작성용!T1573</f>
        <v>45531</v>
      </c>
      <c r="E1576" s="280" t="str">
        <f>작성용!B1573</f>
        <v>아이엠라이프(구,DGB생명보험)(수익증권)</v>
      </c>
      <c r="F1576" s="280" t="str">
        <f>작성용!C1573</f>
        <v>재평가</v>
      </c>
      <c r="G1576" s="280" t="str">
        <f>작성용!D1573</f>
        <v>삼성프랑스DKLNG전문투자형사모투자신탁제2호</v>
      </c>
      <c r="H1576" s="281" t="str">
        <f>작성용!E1573</f>
        <v>KBP2018120181</v>
      </c>
      <c r="I1576" s="280" t="str">
        <f>작성용!F1573</f>
        <v>B02</v>
      </c>
      <c r="J1576" s="280">
        <f>작성용!G1573</f>
        <v>0</v>
      </c>
      <c r="K1576" s="280" t="str">
        <f>작성용!H1573</f>
        <v>-</v>
      </c>
      <c r="L1576" s="280" t="str">
        <f>작성용!N1573</f>
        <v xml:space="preserve">분기 </v>
      </c>
      <c r="M1576" s="279" t="str">
        <f>작성용!U1573</f>
        <v>2024.09.30</v>
      </c>
      <c r="N1576" s="284">
        <f>작성용!V1573</f>
        <v>45575</v>
      </c>
      <c r="O1576" s="284">
        <f>작성용!W1573</f>
        <v>45582</v>
      </c>
      <c r="P1576" s="279" t="str">
        <f>작성용!X1573</f>
        <v>-</v>
      </c>
      <c r="Q1576" s="280" t="str">
        <f>작성용!AD1573</f>
        <v>대체평가3사업본부</v>
      </c>
      <c r="R1576" s="282">
        <f>작성용!AE1573</f>
        <v>0</v>
      </c>
      <c r="S1576" s="280" t="str">
        <f>작성용!AF1573</f>
        <v>대체평가3사업본부</v>
      </c>
      <c r="T1576" s="283" t="str">
        <f>작성용!AG1573</f>
        <v>유수연</v>
      </c>
      <c r="U1576" s="283" t="str">
        <f>작성용!AH1573</f>
        <v>유수연</v>
      </c>
      <c r="V1576" s="278">
        <f>작성용!AA1573</f>
        <v>202409</v>
      </c>
      <c r="W1576" s="280" t="str">
        <f>작성용!AC1573</f>
        <v>[T]기타보험기관[1본부]</v>
      </c>
      <c r="X1576" s="280" t="str">
        <f>작성용!O1573</f>
        <v xml:space="preserve">박지애과장 </v>
      </c>
      <c r="Y1576" s="280" t="str">
        <f>작성용!P1573</f>
        <v xml:space="preserve"> </v>
      </c>
      <c r="Z1576" s="280" t="str">
        <f>작성용!Q1573</f>
        <v xml:space="preserve">parkjiae@dgbfn.com </v>
      </c>
      <c r="AA1576" s="278" t="str">
        <f>작성용!AJ1573</f>
        <v>-</v>
      </c>
      <c r="AB1576" s="278">
        <f>작성용!AB1573</f>
        <v>0</v>
      </c>
    </row>
    <row r="1577" spans="1:28" s="12" customFormat="1" ht="16.5" customHeight="1" x14ac:dyDescent="0.3">
      <c r="A1577" s="54">
        <f>작성용!AL1574</f>
        <v>1573</v>
      </c>
      <c r="B1577" s="277" t="str">
        <f>작성용!AI1574</f>
        <v>본평가 : 2024-10-10</v>
      </c>
      <c r="C1577" s="278" t="str">
        <f>작성용!AK1574</f>
        <v>개별종목</v>
      </c>
      <c r="D1577" s="279">
        <f>작성용!T1574</f>
        <v>45531</v>
      </c>
      <c r="E1577" s="280" t="str">
        <f>작성용!B1574</f>
        <v>아이엠라이프(구,DGB생명보험)(수익증권)</v>
      </c>
      <c r="F1577" s="280" t="str">
        <f>작성용!C1574</f>
        <v>재평가</v>
      </c>
      <c r="G1577" s="280" t="str">
        <f>작성용!D1574</f>
        <v>슈로더유럽인프라전문투자형사모특별자산투자신탁제2호</v>
      </c>
      <c r="H1577" s="281" t="str">
        <f>작성용!E1574</f>
        <v>KBP2020120049</v>
      </c>
      <c r="I1577" s="280" t="str">
        <f>작성용!F1574</f>
        <v>B02</v>
      </c>
      <c r="J1577" s="280">
        <f>작성용!G1574</f>
        <v>0</v>
      </c>
      <c r="K1577" s="280" t="str">
        <f>작성용!H1574</f>
        <v>-</v>
      </c>
      <c r="L1577" s="280" t="str">
        <f>작성용!N1574</f>
        <v xml:space="preserve">분기 </v>
      </c>
      <c r="M1577" s="279" t="str">
        <f>작성용!U1574</f>
        <v>2024.09.30</v>
      </c>
      <c r="N1577" s="284">
        <f>작성용!V1574</f>
        <v>45575</v>
      </c>
      <c r="O1577" s="284">
        <f>작성용!W1574</f>
        <v>45582</v>
      </c>
      <c r="P1577" s="279" t="str">
        <f>작성용!X1574</f>
        <v>-</v>
      </c>
      <c r="Q1577" s="280" t="str">
        <f>작성용!AD1574</f>
        <v>대체평가3사업본부</v>
      </c>
      <c r="R1577" s="282">
        <f>작성용!AE1574</f>
        <v>0</v>
      </c>
      <c r="S1577" s="280" t="str">
        <f>작성용!AF1574</f>
        <v>대체평가3사업본부</v>
      </c>
      <c r="T1577" s="283" t="str">
        <f>작성용!AG1574</f>
        <v>유수연</v>
      </c>
      <c r="U1577" s="283" t="str">
        <f>작성용!AH1574</f>
        <v>유수연</v>
      </c>
      <c r="V1577" s="278">
        <f>작성용!AA1574</f>
        <v>202409</v>
      </c>
      <c r="W1577" s="280" t="str">
        <f>작성용!AC1574</f>
        <v>[T]기타보험기관[1본부]</v>
      </c>
      <c r="X1577" s="280" t="str">
        <f>작성용!O1574</f>
        <v xml:space="preserve">박지애과장 </v>
      </c>
      <c r="Y1577" s="280" t="str">
        <f>작성용!P1574</f>
        <v xml:space="preserve"> </v>
      </c>
      <c r="Z1577" s="280" t="str">
        <f>작성용!Q1574</f>
        <v xml:space="preserve">parkjiae@dgbfn.com </v>
      </c>
      <c r="AA1577" s="278" t="str">
        <f>작성용!AJ1574</f>
        <v>-</v>
      </c>
      <c r="AB1577" s="278">
        <f>작성용!AB1574</f>
        <v>0</v>
      </c>
    </row>
    <row r="1578" spans="1:28" s="12" customFormat="1" ht="16.5" customHeight="1" x14ac:dyDescent="0.3">
      <c r="A1578" s="54">
        <f>작성용!AL1575</f>
        <v>1574</v>
      </c>
      <c r="B1578" s="277" t="str">
        <f>작성용!AI1575</f>
        <v>본평가 : 2024-10-10</v>
      </c>
      <c r="C1578" s="278" t="str">
        <f>작성용!AK1575</f>
        <v>개별종목</v>
      </c>
      <c r="D1578" s="279">
        <f>작성용!T1575</f>
        <v>45531</v>
      </c>
      <c r="E1578" s="280" t="str">
        <f>작성용!B1575</f>
        <v>아이엠라이프(구,DGB생명보험)(수익증권)</v>
      </c>
      <c r="F1578" s="280" t="str">
        <f>작성용!C1575</f>
        <v>재평가</v>
      </c>
      <c r="G1578" s="280" t="str">
        <f>작성용!D1575</f>
        <v>신한AIM크레딧일반사모투자신탁제3-A호</v>
      </c>
      <c r="H1578" s="281" t="str">
        <f>작성용!E1575</f>
        <v>KBP2019090117</v>
      </c>
      <c r="I1578" s="280" t="str">
        <f>작성용!F1575</f>
        <v>B02</v>
      </c>
      <c r="J1578" s="280">
        <f>작성용!G1575</f>
        <v>0</v>
      </c>
      <c r="K1578" s="280" t="str">
        <f>작성용!H1575</f>
        <v>-</v>
      </c>
      <c r="L1578" s="280" t="str">
        <f>작성용!N1575</f>
        <v xml:space="preserve">분기 </v>
      </c>
      <c r="M1578" s="279" t="str">
        <f>작성용!U1575</f>
        <v>2024.09.30</v>
      </c>
      <c r="N1578" s="284">
        <f>작성용!V1575</f>
        <v>45575</v>
      </c>
      <c r="O1578" s="284">
        <f>작성용!W1575</f>
        <v>45582</v>
      </c>
      <c r="P1578" s="279" t="str">
        <f>작성용!X1575</f>
        <v>-</v>
      </c>
      <c r="Q1578" s="280" t="str">
        <f>작성용!AD1575</f>
        <v>대체평가3사업본부</v>
      </c>
      <c r="R1578" s="282">
        <f>작성용!AE1575</f>
        <v>0</v>
      </c>
      <c r="S1578" s="280" t="str">
        <f>작성용!AF1575</f>
        <v>대체평가3사업본부</v>
      </c>
      <c r="T1578" s="283" t="str">
        <f>작성용!AG1575</f>
        <v>유수연</v>
      </c>
      <c r="U1578" s="283" t="str">
        <f>작성용!AH1575</f>
        <v>유수연</v>
      </c>
      <c r="V1578" s="278">
        <f>작성용!AA1575</f>
        <v>202409</v>
      </c>
      <c r="W1578" s="280" t="str">
        <f>작성용!AC1575</f>
        <v>[T]기타보험기관[1본부]</v>
      </c>
      <c r="X1578" s="280" t="str">
        <f>작성용!O1575</f>
        <v xml:space="preserve">박지애과장 </v>
      </c>
      <c r="Y1578" s="280" t="str">
        <f>작성용!P1575</f>
        <v xml:space="preserve"> </v>
      </c>
      <c r="Z1578" s="280" t="str">
        <f>작성용!Q1575</f>
        <v xml:space="preserve">parkjiae@dgbfn.com </v>
      </c>
      <c r="AA1578" s="278" t="str">
        <f>작성용!AJ1575</f>
        <v>-</v>
      </c>
      <c r="AB1578" s="278">
        <f>작성용!AB1575</f>
        <v>0</v>
      </c>
    </row>
    <row r="1579" spans="1:28" s="12" customFormat="1" ht="16.5" customHeight="1" x14ac:dyDescent="0.3">
      <c r="A1579" s="54">
        <f>작성용!AL1576</f>
        <v>1575</v>
      </c>
      <c r="B1579" s="277" t="str">
        <f>작성용!AI1576</f>
        <v>본평가 : 2024-10-10</v>
      </c>
      <c r="C1579" s="278" t="str">
        <f>작성용!AK1576</f>
        <v>개별종목</v>
      </c>
      <c r="D1579" s="279">
        <f>작성용!T1576</f>
        <v>45531</v>
      </c>
      <c r="E1579" s="280" t="str">
        <f>작성용!B1576</f>
        <v>아이엠라이프(구,DGB생명보험)(수익증권)</v>
      </c>
      <c r="F1579" s="280" t="str">
        <f>작성용!C1576</f>
        <v>재평가</v>
      </c>
      <c r="G1579" s="280" t="str">
        <f>작성용!D1576</f>
        <v>우리GSWestStreetStrategicSolutions전문투자형사모특별자산투자신탁1호</v>
      </c>
      <c r="H1579" s="281" t="str">
        <f>작성용!E1576</f>
        <v>KBP2020120177</v>
      </c>
      <c r="I1579" s="280" t="str">
        <f>작성용!F1576</f>
        <v>B02</v>
      </c>
      <c r="J1579" s="280">
        <f>작성용!G1576</f>
        <v>0</v>
      </c>
      <c r="K1579" s="280" t="str">
        <f>작성용!H1576</f>
        <v>-</v>
      </c>
      <c r="L1579" s="280" t="str">
        <f>작성용!N1576</f>
        <v xml:space="preserve">분기 </v>
      </c>
      <c r="M1579" s="279" t="str">
        <f>작성용!U1576</f>
        <v>2024.09.30</v>
      </c>
      <c r="N1579" s="284">
        <f>작성용!V1576</f>
        <v>45575</v>
      </c>
      <c r="O1579" s="284">
        <f>작성용!W1576</f>
        <v>45582</v>
      </c>
      <c r="P1579" s="279" t="str">
        <f>작성용!X1576</f>
        <v>-</v>
      </c>
      <c r="Q1579" s="280" t="str">
        <f>작성용!AD1576</f>
        <v>대체평가3사업본부</v>
      </c>
      <c r="R1579" s="282">
        <f>작성용!AE1576</f>
        <v>0</v>
      </c>
      <c r="S1579" s="280" t="str">
        <f>작성용!AF1576</f>
        <v>대체평가3사업본부</v>
      </c>
      <c r="T1579" s="283" t="str">
        <f>작성용!AG1576</f>
        <v>유수연</v>
      </c>
      <c r="U1579" s="283" t="str">
        <f>작성용!AH1576</f>
        <v>유수연</v>
      </c>
      <c r="V1579" s="278">
        <f>작성용!AA1576</f>
        <v>202409</v>
      </c>
      <c r="W1579" s="280" t="str">
        <f>작성용!AC1576</f>
        <v>[T]기타보험기관[1본부]</v>
      </c>
      <c r="X1579" s="280" t="str">
        <f>작성용!O1576</f>
        <v xml:space="preserve">박지애과장 </v>
      </c>
      <c r="Y1579" s="280" t="str">
        <f>작성용!P1576</f>
        <v xml:space="preserve"> </v>
      </c>
      <c r="Z1579" s="280" t="str">
        <f>작성용!Q1576</f>
        <v xml:space="preserve">parkjiae@dgbfn.com </v>
      </c>
      <c r="AA1579" s="278" t="str">
        <f>작성용!AJ1576</f>
        <v>-</v>
      </c>
      <c r="AB1579" s="278">
        <f>작성용!AB1576</f>
        <v>0</v>
      </c>
    </row>
    <row r="1580" spans="1:28" s="12" customFormat="1" ht="16.5" customHeight="1" x14ac:dyDescent="0.3">
      <c r="A1580" s="54">
        <f>작성용!AL1577</f>
        <v>1576</v>
      </c>
      <c r="B1580" s="277" t="str">
        <f>작성용!AI1577</f>
        <v>본평가 : 2024-10-10</v>
      </c>
      <c r="C1580" s="278" t="str">
        <f>작성용!AK1577</f>
        <v>개별종목</v>
      </c>
      <c r="D1580" s="279">
        <f>작성용!T1577</f>
        <v>45531</v>
      </c>
      <c r="E1580" s="280" t="str">
        <f>작성용!B1577</f>
        <v>아이엠라이프(구,DGB생명보험)(수익증권)</v>
      </c>
      <c r="F1580" s="280" t="str">
        <f>작성용!C1577</f>
        <v>재평가</v>
      </c>
      <c r="G1580" s="280" t="str">
        <f>작성용!D1577</f>
        <v>키움글로벌인프라A.I.전문투자형사모투자신탁제4호</v>
      </c>
      <c r="H1580" s="281" t="str">
        <f>작성용!E1577</f>
        <v>KBP2020120245</v>
      </c>
      <c r="I1580" s="280" t="str">
        <f>작성용!F1577</f>
        <v>B02</v>
      </c>
      <c r="J1580" s="280">
        <f>작성용!G1577</f>
        <v>0</v>
      </c>
      <c r="K1580" s="280" t="str">
        <f>작성용!H1577</f>
        <v>-</v>
      </c>
      <c r="L1580" s="280" t="str">
        <f>작성용!N1577</f>
        <v xml:space="preserve">분기 </v>
      </c>
      <c r="M1580" s="279" t="str">
        <f>작성용!U1577</f>
        <v>2024.09.30</v>
      </c>
      <c r="N1580" s="284">
        <f>작성용!V1577</f>
        <v>45575</v>
      </c>
      <c r="O1580" s="284">
        <f>작성용!W1577</f>
        <v>45582</v>
      </c>
      <c r="P1580" s="279" t="str">
        <f>작성용!X1577</f>
        <v>-</v>
      </c>
      <c r="Q1580" s="280" t="str">
        <f>작성용!AD1577</f>
        <v>대체평가3사업본부</v>
      </c>
      <c r="R1580" s="282">
        <f>작성용!AE1577</f>
        <v>0</v>
      </c>
      <c r="S1580" s="280" t="str">
        <f>작성용!AF1577</f>
        <v>대체평가3사업본부</v>
      </c>
      <c r="T1580" s="283" t="str">
        <f>작성용!AG1577</f>
        <v>유수연</v>
      </c>
      <c r="U1580" s="283" t="str">
        <f>작성용!AH1577</f>
        <v>유수연</v>
      </c>
      <c r="V1580" s="278">
        <f>작성용!AA1577</f>
        <v>202409</v>
      </c>
      <c r="W1580" s="280" t="str">
        <f>작성용!AC1577</f>
        <v>[T]기타보험기관[1본부]</v>
      </c>
      <c r="X1580" s="280" t="str">
        <f>작성용!O1577</f>
        <v xml:space="preserve">박지애과장 </v>
      </c>
      <c r="Y1580" s="280" t="str">
        <f>작성용!P1577</f>
        <v xml:space="preserve"> </v>
      </c>
      <c r="Z1580" s="280" t="str">
        <f>작성용!Q1577</f>
        <v xml:space="preserve">parkjiae@dgbfn.com </v>
      </c>
      <c r="AA1580" s="278" t="str">
        <f>작성용!AJ1577</f>
        <v>-</v>
      </c>
      <c r="AB1580" s="278">
        <f>작성용!AB1577</f>
        <v>0</v>
      </c>
    </row>
    <row r="1581" spans="1:28" s="12" customFormat="1" ht="16.5" customHeight="1" x14ac:dyDescent="0.3">
      <c r="A1581" s="54">
        <f>작성용!AL1578</f>
        <v>1577</v>
      </c>
      <c r="B1581" s="277" t="str">
        <f>작성용!AI1578</f>
        <v>본평가 : 2024-10-10</v>
      </c>
      <c r="C1581" s="278" t="str">
        <f>작성용!AK1578</f>
        <v>개별종목</v>
      </c>
      <c r="D1581" s="279">
        <f>작성용!T1578</f>
        <v>45531</v>
      </c>
      <c r="E1581" s="280" t="str">
        <f>작성용!B1578</f>
        <v>아이엠라이프(구,DGB생명보험)(수익증권)</v>
      </c>
      <c r="F1581" s="280" t="str">
        <f>작성용!C1578</f>
        <v>재평가</v>
      </c>
      <c r="G1581" s="280" t="str">
        <f>작성용!D1578</f>
        <v>한국민간운영권전문투자형사모투자신탁제3호</v>
      </c>
      <c r="H1581" s="281" t="str">
        <f>작성용!E1578</f>
        <v>KBP2016060199</v>
      </c>
      <c r="I1581" s="280" t="str">
        <f>작성용!F1578</f>
        <v>B02</v>
      </c>
      <c r="J1581" s="280">
        <f>작성용!G1578</f>
        <v>0</v>
      </c>
      <c r="K1581" s="280" t="str">
        <f>작성용!H1578</f>
        <v>-</v>
      </c>
      <c r="L1581" s="280" t="str">
        <f>작성용!N1578</f>
        <v xml:space="preserve">분기 </v>
      </c>
      <c r="M1581" s="279" t="str">
        <f>작성용!U1578</f>
        <v>2024.09.30</v>
      </c>
      <c r="N1581" s="284">
        <f>작성용!V1578</f>
        <v>45575</v>
      </c>
      <c r="O1581" s="284">
        <f>작성용!W1578</f>
        <v>45582</v>
      </c>
      <c r="P1581" s="279" t="str">
        <f>작성용!X1578</f>
        <v>-</v>
      </c>
      <c r="Q1581" s="280" t="str">
        <f>작성용!AD1578</f>
        <v>대체평가3사업본부</v>
      </c>
      <c r="R1581" s="282">
        <f>작성용!AE1578</f>
        <v>0</v>
      </c>
      <c r="S1581" s="280" t="str">
        <f>작성용!AF1578</f>
        <v>대체평가3사업본부</v>
      </c>
      <c r="T1581" s="283" t="str">
        <f>작성용!AG1578</f>
        <v>유수연</v>
      </c>
      <c r="U1581" s="283" t="str">
        <f>작성용!AH1578</f>
        <v>유수연</v>
      </c>
      <c r="V1581" s="278">
        <f>작성용!AA1578</f>
        <v>202409</v>
      </c>
      <c r="W1581" s="280" t="str">
        <f>작성용!AC1578</f>
        <v>[T]기타보험기관[1본부]</v>
      </c>
      <c r="X1581" s="280" t="str">
        <f>작성용!O1578</f>
        <v xml:space="preserve">박지애과장 </v>
      </c>
      <c r="Y1581" s="280" t="str">
        <f>작성용!P1578</f>
        <v xml:space="preserve"> </v>
      </c>
      <c r="Z1581" s="280" t="str">
        <f>작성용!Q1578</f>
        <v xml:space="preserve">parkjiae@dgbfn.com </v>
      </c>
      <c r="AA1581" s="278" t="str">
        <f>작성용!AJ1578</f>
        <v>-</v>
      </c>
      <c r="AB1581" s="278">
        <f>작성용!AB1578</f>
        <v>0</v>
      </c>
    </row>
    <row r="1582" spans="1:28" s="12" customFormat="1" ht="16.5" customHeight="1" x14ac:dyDescent="0.3">
      <c r="A1582" s="54">
        <f>작성용!AL1579</f>
        <v>1578</v>
      </c>
      <c r="B1582" s="277" t="str">
        <f>작성용!AI1579</f>
        <v>본평가 : 2024-10-10</v>
      </c>
      <c r="C1582" s="278" t="str">
        <f>작성용!AK1579</f>
        <v>개별종목</v>
      </c>
      <c r="D1582" s="279">
        <f>작성용!T1579</f>
        <v>45531</v>
      </c>
      <c r="E1582" s="280" t="str">
        <f>작성용!B1579</f>
        <v>아이엠라이프(구,DGB생명보험)(수익증권)</v>
      </c>
      <c r="F1582" s="280" t="str">
        <f>작성용!C1579</f>
        <v>재평가</v>
      </c>
      <c r="G1582" s="280" t="str">
        <f>작성용!D1579</f>
        <v>한국사모BTL인프라특별자산1호</v>
      </c>
      <c r="H1582" s="281" t="str">
        <f>작성용!E1579</f>
        <v>KBP2019120023</v>
      </c>
      <c r="I1582" s="280" t="str">
        <f>작성용!F1579</f>
        <v>B02</v>
      </c>
      <c r="J1582" s="280">
        <f>작성용!G1579</f>
        <v>0</v>
      </c>
      <c r="K1582" s="280" t="str">
        <f>작성용!H1579</f>
        <v>-</v>
      </c>
      <c r="L1582" s="280" t="str">
        <f>작성용!N1579</f>
        <v xml:space="preserve">분기 </v>
      </c>
      <c r="M1582" s="279" t="str">
        <f>작성용!U1579</f>
        <v>2024.09.30</v>
      </c>
      <c r="N1582" s="284">
        <f>작성용!V1579</f>
        <v>45575</v>
      </c>
      <c r="O1582" s="284">
        <f>작성용!W1579</f>
        <v>45582</v>
      </c>
      <c r="P1582" s="279" t="str">
        <f>작성용!X1579</f>
        <v>-</v>
      </c>
      <c r="Q1582" s="280" t="str">
        <f>작성용!AD1579</f>
        <v>대체평가3사업본부</v>
      </c>
      <c r="R1582" s="282">
        <f>작성용!AE1579</f>
        <v>0</v>
      </c>
      <c r="S1582" s="280" t="str">
        <f>작성용!AF1579</f>
        <v>대체평가3사업본부</v>
      </c>
      <c r="T1582" s="283" t="str">
        <f>작성용!AG1579</f>
        <v>유수연</v>
      </c>
      <c r="U1582" s="283" t="str">
        <f>작성용!AH1579</f>
        <v>유수연</v>
      </c>
      <c r="V1582" s="278">
        <f>작성용!AA1579</f>
        <v>202409</v>
      </c>
      <c r="W1582" s="280" t="str">
        <f>작성용!AC1579</f>
        <v>[T]기타보험기관[1본부]</v>
      </c>
      <c r="X1582" s="280" t="str">
        <f>작성용!O1579</f>
        <v xml:space="preserve">박지애과장 </v>
      </c>
      <c r="Y1582" s="280" t="str">
        <f>작성용!P1579</f>
        <v xml:space="preserve"> </v>
      </c>
      <c r="Z1582" s="280" t="str">
        <f>작성용!Q1579</f>
        <v xml:space="preserve">parkjiae@dgbfn.com </v>
      </c>
      <c r="AA1582" s="278" t="str">
        <f>작성용!AJ1579</f>
        <v>-</v>
      </c>
      <c r="AB1582" s="278">
        <f>작성용!AB1579</f>
        <v>0</v>
      </c>
    </row>
    <row r="1583" spans="1:28" s="12" customFormat="1" ht="16.5" customHeight="1" x14ac:dyDescent="0.3">
      <c r="A1583" s="54">
        <f>작성용!AL1580</f>
        <v>1579</v>
      </c>
      <c r="B1583" s="277" t="str">
        <f>작성용!AI1580</f>
        <v>본평가 : 2024-10-10</v>
      </c>
      <c r="C1583" s="278" t="str">
        <f>작성용!AK1580</f>
        <v>개별종목</v>
      </c>
      <c r="D1583" s="279">
        <f>작성용!T1580</f>
        <v>45531</v>
      </c>
      <c r="E1583" s="280" t="str">
        <f>작성용!B1580</f>
        <v>아이엠라이프(구,DGB생명보험)(수익증권)</v>
      </c>
      <c r="F1583" s="280" t="str">
        <f>작성용!C1580</f>
        <v>재평가</v>
      </c>
      <c r="G1583" s="280" t="str">
        <f>작성용!D1580</f>
        <v>한화DEBTSTRATEGY전문투자형사모부동산투자신탁17호</v>
      </c>
      <c r="H1583" s="281" t="str">
        <f>작성용!E1580</f>
        <v>KBP2019060016</v>
      </c>
      <c r="I1583" s="280" t="str">
        <f>작성용!F1580</f>
        <v>B02</v>
      </c>
      <c r="J1583" s="280">
        <f>작성용!G1580</f>
        <v>0</v>
      </c>
      <c r="K1583" s="280" t="str">
        <f>작성용!H1580</f>
        <v>-</v>
      </c>
      <c r="L1583" s="280" t="str">
        <f>작성용!N1580</f>
        <v xml:space="preserve">분기 </v>
      </c>
      <c r="M1583" s="279" t="str">
        <f>작성용!U1580</f>
        <v>2024.09.30</v>
      </c>
      <c r="N1583" s="284">
        <f>작성용!V1580</f>
        <v>45575</v>
      </c>
      <c r="O1583" s="284">
        <f>작성용!W1580</f>
        <v>45582</v>
      </c>
      <c r="P1583" s="279" t="str">
        <f>작성용!X1580</f>
        <v>-</v>
      </c>
      <c r="Q1583" s="280" t="str">
        <f>작성용!AD1580</f>
        <v>대체평가3사업본부</v>
      </c>
      <c r="R1583" s="282">
        <f>작성용!AE1580</f>
        <v>0</v>
      </c>
      <c r="S1583" s="280" t="str">
        <f>작성용!AF1580</f>
        <v>대체평가3사업본부</v>
      </c>
      <c r="T1583" s="283" t="str">
        <f>작성용!AG1580</f>
        <v>유수연</v>
      </c>
      <c r="U1583" s="283" t="str">
        <f>작성용!AH1580</f>
        <v>유수연</v>
      </c>
      <c r="V1583" s="278">
        <f>작성용!AA1580</f>
        <v>202409</v>
      </c>
      <c r="W1583" s="280" t="str">
        <f>작성용!AC1580</f>
        <v>[T]기타보험기관[1본부]</v>
      </c>
      <c r="X1583" s="280" t="str">
        <f>작성용!O1580</f>
        <v xml:space="preserve">박지애과장 </v>
      </c>
      <c r="Y1583" s="280" t="str">
        <f>작성용!P1580</f>
        <v xml:space="preserve"> </v>
      </c>
      <c r="Z1583" s="280" t="str">
        <f>작성용!Q1580</f>
        <v xml:space="preserve">parkjiae@dgbfn.com </v>
      </c>
      <c r="AA1583" s="278" t="str">
        <f>작성용!AJ1580</f>
        <v>-</v>
      </c>
      <c r="AB1583" s="278">
        <f>작성용!AB1580</f>
        <v>0</v>
      </c>
    </row>
    <row r="1584" spans="1:28" s="12" customFormat="1" ht="16.5" customHeight="1" x14ac:dyDescent="0.3">
      <c r="A1584" s="54">
        <f>작성용!AL1581</f>
        <v>1580</v>
      </c>
      <c r="B1584" s="277" t="str">
        <f>작성용!AI1581</f>
        <v>본평가 : 2024-10-10</v>
      </c>
      <c r="C1584" s="278" t="str">
        <f>작성용!AK1581</f>
        <v>개별종목</v>
      </c>
      <c r="D1584" s="279">
        <f>작성용!T1581</f>
        <v>45531</v>
      </c>
      <c r="E1584" s="280" t="str">
        <f>작성용!B1581</f>
        <v>아이엠라이프(구,DGB생명보험)(수익증권)</v>
      </c>
      <c r="F1584" s="280" t="str">
        <f>작성용!C1581</f>
        <v>재평가</v>
      </c>
      <c r="G1584" s="280" t="str">
        <f>작성용!D1581</f>
        <v>한화글로벌메자닌전문투자형사모증권투자신탁1호</v>
      </c>
      <c r="H1584" s="281" t="str">
        <f>작성용!E1581</f>
        <v>KBP2019120024</v>
      </c>
      <c r="I1584" s="280" t="str">
        <f>작성용!F1581</f>
        <v>B02</v>
      </c>
      <c r="J1584" s="280">
        <f>작성용!G1581</f>
        <v>0</v>
      </c>
      <c r="K1584" s="280" t="str">
        <f>작성용!H1581</f>
        <v>-</v>
      </c>
      <c r="L1584" s="280" t="str">
        <f>작성용!N1581</f>
        <v xml:space="preserve">분기 </v>
      </c>
      <c r="M1584" s="279" t="str">
        <f>작성용!U1581</f>
        <v>2024.09.30</v>
      </c>
      <c r="N1584" s="284">
        <f>작성용!V1581</f>
        <v>45575</v>
      </c>
      <c r="O1584" s="284">
        <f>작성용!W1581</f>
        <v>45582</v>
      </c>
      <c r="P1584" s="279" t="str">
        <f>작성용!X1581</f>
        <v>-</v>
      </c>
      <c r="Q1584" s="280" t="str">
        <f>작성용!AD1581</f>
        <v>대체평가3사업본부</v>
      </c>
      <c r="R1584" s="282">
        <f>작성용!AE1581</f>
        <v>0</v>
      </c>
      <c r="S1584" s="280" t="str">
        <f>작성용!AF1581</f>
        <v>대체평가3사업본부</v>
      </c>
      <c r="T1584" s="283" t="str">
        <f>작성용!AG1581</f>
        <v>유수연</v>
      </c>
      <c r="U1584" s="283" t="str">
        <f>작성용!AH1581</f>
        <v>유수연</v>
      </c>
      <c r="V1584" s="278">
        <f>작성용!AA1581</f>
        <v>202409</v>
      </c>
      <c r="W1584" s="280" t="str">
        <f>작성용!AC1581</f>
        <v>[T]기타보험기관[1본부]</v>
      </c>
      <c r="X1584" s="280" t="str">
        <f>작성용!O1581</f>
        <v xml:space="preserve">박지애과장 </v>
      </c>
      <c r="Y1584" s="280" t="str">
        <f>작성용!P1581</f>
        <v xml:space="preserve"> </v>
      </c>
      <c r="Z1584" s="280" t="str">
        <f>작성용!Q1581</f>
        <v xml:space="preserve">parkjiae@dgbfn.com </v>
      </c>
      <c r="AA1584" s="278" t="str">
        <f>작성용!AJ1581</f>
        <v>-</v>
      </c>
      <c r="AB1584" s="278">
        <f>작성용!AB1581</f>
        <v>0</v>
      </c>
    </row>
    <row r="1585" spans="1:28" s="12" customFormat="1" ht="16.5" customHeight="1" x14ac:dyDescent="0.3">
      <c r="A1585" s="54">
        <f>작성용!AL1582</f>
        <v>1581</v>
      </c>
      <c r="B1585" s="277" t="str">
        <f>작성용!AI1582</f>
        <v>본평가 : 2024-10-10</v>
      </c>
      <c r="C1585" s="278" t="str">
        <f>작성용!AK1582</f>
        <v>개별종목</v>
      </c>
      <c r="D1585" s="279">
        <f>작성용!T1582</f>
        <v>45531</v>
      </c>
      <c r="E1585" s="280" t="str">
        <f>작성용!B1582</f>
        <v>아이엠라이프(구,DGB생명보험)(수익증권)</v>
      </c>
      <c r="F1585" s="280" t="str">
        <f>작성용!C1582</f>
        <v>재평가</v>
      </c>
      <c r="G1585" s="280" t="str">
        <f>작성용!D1582</f>
        <v>한화아부다비가스인프라전문투자형사모특별자산투자신탁1호</v>
      </c>
      <c r="H1585" s="281" t="str">
        <f>작성용!E1582</f>
        <v>KBP2020120203</v>
      </c>
      <c r="I1585" s="280" t="str">
        <f>작성용!F1582</f>
        <v>B02</v>
      </c>
      <c r="J1585" s="280">
        <f>작성용!G1582</f>
        <v>0</v>
      </c>
      <c r="K1585" s="280" t="str">
        <f>작성용!H1582</f>
        <v>-</v>
      </c>
      <c r="L1585" s="280" t="str">
        <f>작성용!N1582</f>
        <v xml:space="preserve">분기 </v>
      </c>
      <c r="M1585" s="279" t="str">
        <f>작성용!U1582</f>
        <v>2024.09.30</v>
      </c>
      <c r="N1585" s="284">
        <f>작성용!V1582</f>
        <v>45575</v>
      </c>
      <c r="O1585" s="284">
        <f>작성용!W1582</f>
        <v>45582</v>
      </c>
      <c r="P1585" s="279" t="str">
        <f>작성용!X1582</f>
        <v>-</v>
      </c>
      <c r="Q1585" s="280" t="str">
        <f>작성용!AD1582</f>
        <v>대체평가3사업본부</v>
      </c>
      <c r="R1585" s="282">
        <f>작성용!AE1582</f>
        <v>0</v>
      </c>
      <c r="S1585" s="280" t="str">
        <f>작성용!AF1582</f>
        <v>대체평가3사업본부</v>
      </c>
      <c r="T1585" s="283" t="str">
        <f>작성용!AG1582</f>
        <v>유수연</v>
      </c>
      <c r="U1585" s="283" t="str">
        <f>작성용!AH1582</f>
        <v>유수연</v>
      </c>
      <c r="V1585" s="278">
        <f>작성용!AA1582</f>
        <v>202409</v>
      </c>
      <c r="W1585" s="280" t="str">
        <f>작성용!AC1582</f>
        <v>[T]기타보험기관[1본부]</v>
      </c>
      <c r="X1585" s="280" t="str">
        <f>작성용!O1582</f>
        <v xml:space="preserve">박지애과장 </v>
      </c>
      <c r="Y1585" s="280" t="str">
        <f>작성용!P1582</f>
        <v xml:space="preserve"> </v>
      </c>
      <c r="Z1585" s="280" t="str">
        <f>작성용!Q1582</f>
        <v xml:space="preserve">parkjiae@dgbfn.com </v>
      </c>
      <c r="AA1585" s="278" t="str">
        <f>작성용!AJ1582</f>
        <v>-</v>
      </c>
      <c r="AB1585" s="278">
        <f>작성용!AB1582</f>
        <v>0</v>
      </c>
    </row>
    <row r="1586" spans="1:28" s="12" customFormat="1" ht="16.5" customHeight="1" x14ac:dyDescent="0.3">
      <c r="A1586" s="54">
        <f>작성용!AL1583</f>
        <v>1582</v>
      </c>
      <c r="B1586" s="277" t="str">
        <f>작성용!AI1583</f>
        <v>본평가 : 2024-10-10</v>
      </c>
      <c r="C1586" s="278" t="str">
        <f>작성용!AK1583</f>
        <v>개별종목</v>
      </c>
      <c r="D1586" s="279">
        <f>작성용!T1583</f>
        <v>45531</v>
      </c>
      <c r="E1586" s="280" t="str">
        <f>작성용!B1583</f>
        <v>아이엠라이프(구,DGB생명보험)(수익증권)</v>
      </c>
      <c r="F1586" s="280" t="str">
        <f>작성용!C1583</f>
        <v>재평가</v>
      </c>
      <c r="G1586" s="280" t="str">
        <f>작성용!D1583</f>
        <v>KIAMCO호주VOYAGE대출사모특별자산투자신탁제2호</v>
      </c>
      <c r="H1586" s="281" t="str">
        <f>작성용!E1583</f>
        <v>KBP2021090057</v>
      </c>
      <c r="I1586" s="280" t="str">
        <f>작성용!F1583</f>
        <v>B02</v>
      </c>
      <c r="J1586" s="280">
        <f>작성용!G1583</f>
        <v>0</v>
      </c>
      <c r="K1586" s="280" t="str">
        <f>작성용!H1583</f>
        <v>-</v>
      </c>
      <c r="L1586" s="280" t="str">
        <f>작성용!N1583</f>
        <v xml:space="preserve">분기 </v>
      </c>
      <c r="M1586" s="279" t="str">
        <f>작성용!U1583</f>
        <v>2024.09.30</v>
      </c>
      <c r="N1586" s="284">
        <f>작성용!V1583</f>
        <v>45575</v>
      </c>
      <c r="O1586" s="284">
        <f>작성용!W1583</f>
        <v>45582</v>
      </c>
      <c r="P1586" s="279" t="str">
        <f>작성용!X1583</f>
        <v>-</v>
      </c>
      <c r="Q1586" s="280" t="str">
        <f>작성용!AD1583</f>
        <v>대체평가3사업본부</v>
      </c>
      <c r="R1586" s="282">
        <f>작성용!AE1583</f>
        <v>0</v>
      </c>
      <c r="S1586" s="280" t="str">
        <f>작성용!AF1583</f>
        <v>대체평가3사업본부</v>
      </c>
      <c r="T1586" s="283" t="str">
        <f>작성용!AG1583</f>
        <v>유수연</v>
      </c>
      <c r="U1586" s="283" t="str">
        <f>작성용!AH1583</f>
        <v>유수연</v>
      </c>
      <c r="V1586" s="278">
        <f>작성용!AA1583</f>
        <v>202409</v>
      </c>
      <c r="W1586" s="280" t="str">
        <f>작성용!AC1583</f>
        <v>[T]기타보험기관[1본부]</v>
      </c>
      <c r="X1586" s="280" t="str">
        <f>작성용!O1583</f>
        <v xml:space="preserve">박지애과장 </v>
      </c>
      <c r="Y1586" s="280" t="str">
        <f>작성용!P1583</f>
        <v xml:space="preserve"> </v>
      </c>
      <c r="Z1586" s="280" t="str">
        <f>작성용!Q1583</f>
        <v xml:space="preserve">parkjiae@dgbfn.com </v>
      </c>
      <c r="AA1586" s="278" t="str">
        <f>작성용!AJ1583</f>
        <v>-</v>
      </c>
      <c r="AB1586" s="278">
        <f>작성용!AB1583</f>
        <v>0</v>
      </c>
    </row>
    <row r="1587" spans="1:28" s="12" customFormat="1" ht="16.5" customHeight="1" x14ac:dyDescent="0.3">
      <c r="A1587" s="54">
        <f>작성용!AL1584</f>
        <v>1583</v>
      </c>
      <c r="B1587" s="277" t="str">
        <f>작성용!AI1584</f>
        <v>본평가 : 2024-10-10</v>
      </c>
      <c r="C1587" s="278" t="str">
        <f>작성용!AK1584</f>
        <v>개별종목</v>
      </c>
      <c r="D1587" s="279">
        <f>작성용!T1584</f>
        <v>45531</v>
      </c>
      <c r="E1587" s="280" t="str">
        <f>작성용!B1584</f>
        <v>아이엠라이프(구,DGB생명보험)(수익증권)</v>
      </c>
      <c r="F1587" s="280" t="str">
        <f>작성용!C1584</f>
        <v>재평가</v>
      </c>
      <c r="G1587" s="280" t="str">
        <f>작성용!D1584</f>
        <v>신한부동산론전문투자형사모부동산투자신탁제2호</v>
      </c>
      <c r="H1587" s="281" t="str">
        <f>작성용!E1584</f>
        <v>KBP2021120134</v>
      </c>
      <c r="I1587" s="280" t="str">
        <f>작성용!F1584</f>
        <v>B02</v>
      </c>
      <c r="J1587" s="280">
        <f>작성용!G1584</f>
        <v>0</v>
      </c>
      <c r="K1587" s="280" t="str">
        <f>작성용!H1584</f>
        <v>-</v>
      </c>
      <c r="L1587" s="280" t="str">
        <f>작성용!N1584</f>
        <v xml:space="preserve">분기 </v>
      </c>
      <c r="M1587" s="279" t="str">
        <f>작성용!U1584</f>
        <v>2024.09.30</v>
      </c>
      <c r="N1587" s="284">
        <f>작성용!V1584</f>
        <v>45575</v>
      </c>
      <c r="O1587" s="284">
        <f>작성용!W1584</f>
        <v>45582</v>
      </c>
      <c r="P1587" s="279" t="str">
        <f>작성용!X1584</f>
        <v>-</v>
      </c>
      <c r="Q1587" s="280" t="str">
        <f>작성용!AD1584</f>
        <v>대체평가3사업본부</v>
      </c>
      <c r="R1587" s="282">
        <f>작성용!AE1584</f>
        <v>0</v>
      </c>
      <c r="S1587" s="280" t="str">
        <f>작성용!AF1584</f>
        <v>대체평가3사업본부</v>
      </c>
      <c r="T1587" s="283" t="str">
        <f>작성용!AG1584</f>
        <v>유수연</v>
      </c>
      <c r="U1587" s="283" t="str">
        <f>작성용!AH1584</f>
        <v>유수연</v>
      </c>
      <c r="V1587" s="278">
        <f>작성용!AA1584</f>
        <v>202409</v>
      </c>
      <c r="W1587" s="280" t="str">
        <f>작성용!AC1584</f>
        <v>[T]기타보험기관[1본부]</v>
      </c>
      <c r="X1587" s="280" t="str">
        <f>작성용!O1584</f>
        <v xml:space="preserve">박지애과장 </v>
      </c>
      <c r="Y1587" s="280" t="str">
        <f>작성용!P1584</f>
        <v xml:space="preserve"> </v>
      </c>
      <c r="Z1587" s="280" t="str">
        <f>작성용!Q1584</f>
        <v xml:space="preserve">parkjiae@dgbfn.com </v>
      </c>
      <c r="AA1587" s="278" t="str">
        <f>작성용!AJ1584</f>
        <v>-</v>
      </c>
      <c r="AB1587" s="278">
        <f>작성용!AB1584</f>
        <v>0</v>
      </c>
    </row>
    <row r="1588" spans="1:28" s="12" customFormat="1" ht="16.5" customHeight="1" x14ac:dyDescent="0.3">
      <c r="A1588" s="54">
        <f>작성용!AL1585</f>
        <v>1584</v>
      </c>
      <c r="B1588" s="277" t="str">
        <f>작성용!AI1585</f>
        <v>본평가 : 2024-10-10</v>
      </c>
      <c r="C1588" s="278" t="str">
        <f>작성용!AK1585</f>
        <v>개별종목</v>
      </c>
      <c r="D1588" s="279">
        <f>작성용!T1585</f>
        <v>45531</v>
      </c>
      <c r="E1588" s="280" t="str">
        <f>작성용!B1585</f>
        <v>아이엠라이프(구,DGB생명보험)(수익증권)</v>
      </c>
      <c r="F1588" s="280" t="str">
        <f>작성용!C1585</f>
        <v>재평가</v>
      </c>
      <c r="G1588" s="280" t="str">
        <f>작성용!D1585</f>
        <v>하이뉴딜인프라전문투자형사모특별자산투자신탁1호</v>
      </c>
      <c r="H1588" s="281" t="str">
        <f>작성용!E1585</f>
        <v>KBP2021120191</v>
      </c>
      <c r="I1588" s="280" t="str">
        <f>작성용!F1585</f>
        <v>B02</v>
      </c>
      <c r="J1588" s="280">
        <f>작성용!G1585</f>
        <v>0</v>
      </c>
      <c r="K1588" s="280" t="str">
        <f>작성용!H1585</f>
        <v>-</v>
      </c>
      <c r="L1588" s="280" t="str">
        <f>작성용!N1585</f>
        <v xml:space="preserve">분기 </v>
      </c>
      <c r="M1588" s="279" t="str">
        <f>작성용!U1585</f>
        <v>2024.09.30</v>
      </c>
      <c r="N1588" s="284">
        <f>작성용!V1585</f>
        <v>45575</v>
      </c>
      <c r="O1588" s="284">
        <f>작성용!W1585</f>
        <v>45582</v>
      </c>
      <c r="P1588" s="279" t="str">
        <f>작성용!X1585</f>
        <v>-</v>
      </c>
      <c r="Q1588" s="280" t="str">
        <f>작성용!AD1585</f>
        <v>대체평가3사업본부</v>
      </c>
      <c r="R1588" s="282">
        <f>작성용!AE1585</f>
        <v>0</v>
      </c>
      <c r="S1588" s="280" t="str">
        <f>작성용!AF1585</f>
        <v>대체평가3사업본부</v>
      </c>
      <c r="T1588" s="283" t="str">
        <f>작성용!AG1585</f>
        <v>유수연</v>
      </c>
      <c r="U1588" s="283" t="str">
        <f>작성용!AH1585</f>
        <v>유수연</v>
      </c>
      <c r="V1588" s="278">
        <f>작성용!AA1585</f>
        <v>202409</v>
      </c>
      <c r="W1588" s="280" t="str">
        <f>작성용!AC1585</f>
        <v>[T]기타보험기관[1본부]</v>
      </c>
      <c r="X1588" s="280" t="str">
        <f>작성용!O1585</f>
        <v xml:space="preserve">박지애과장 </v>
      </c>
      <c r="Y1588" s="280" t="str">
        <f>작성용!P1585</f>
        <v xml:space="preserve"> </v>
      </c>
      <c r="Z1588" s="280" t="str">
        <f>작성용!Q1585</f>
        <v xml:space="preserve">parkjiae@dgbfn.com </v>
      </c>
      <c r="AA1588" s="278" t="str">
        <f>작성용!AJ1585</f>
        <v>-</v>
      </c>
      <c r="AB1588" s="278">
        <f>작성용!AB1585</f>
        <v>0</v>
      </c>
    </row>
    <row r="1589" spans="1:28" s="12" customFormat="1" ht="16.5" customHeight="1" x14ac:dyDescent="0.3">
      <c r="A1589" s="54">
        <f>작성용!AL1586</f>
        <v>1585</v>
      </c>
      <c r="B1589" s="277" t="str">
        <f>작성용!AI1586</f>
        <v>본평가 : 2024-10-10</v>
      </c>
      <c r="C1589" s="278" t="str">
        <f>작성용!AK1586</f>
        <v>개별종목</v>
      </c>
      <c r="D1589" s="279">
        <f>작성용!T1586</f>
        <v>45531</v>
      </c>
      <c r="E1589" s="280" t="str">
        <f>작성용!B1586</f>
        <v>아이엠라이프(구,DGB생명보험)(수익증권)</v>
      </c>
      <c r="F1589" s="280" t="str">
        <f>작성용!C1586</f>
        <v>재평가</v>
      </c>
      <c r="G1589" s="280" t="str">
        <f>작성용!D1586</f>
        <v>하나대체투자PG세컨더리일반사모투자신탁1호</v>
      </c>
      <c r="H1589" s="281" t="str">
        <f>작성용!E1586</f>
        <v>KBP2021120192</v>
      </c>
      <c r="I1589" s="280" t="str">
        <f>작성용!F1586</f>
        <v>B02</v>
      </c>
      <c r="J1589" s="280">
        <f>작성용!G1586</f>
        <v>0</v>
      </c>
      <c r="K1589" s="280" t="str">
        <f>작성용!H1586</f>
        <v>-</v>
      </c>
      <c r="L1589" s="280" t="str">
        <f>작성용!N1586</f>
        <v xml:space="preserve">분기 </v>
      </c>
      <c r="M1589" s="279" t="str">
        <f>작성용!U1586</f>
        <v>2024.09.30</v>
      </c>
      <c r="N1589" s="284">
        <f>작성용!V1586</f>
        <v>45575</v>
      </c>
      <c r="O1589" s="284">
        <f>작성용!W1586</f>
        <v>45582</v>
      </c>
      <c r="P1589" s="279" t="str">
        <f>작성용!X1586</f>
        <v>-</v>
      </c>
      <c r="Q1589" s="280" t="str">
        <f>작성용!AD1586</f>
        <v>대체평가3사업본부</v>
      </c>
      <c r="R1589" s="282">
        <f>작성용!AE1586</f>
        <v>0</v>
      </c>
      <c r="S1589" s="280" t="str">
        <f>작성용!AF1586</f>
        <v>대체평가3사업본부</v>
      </c>
      <c r="T1589" s="283" t="str">
        <f>작성용!AG1586</f>
        <v>유수연</v>
      </c>
      <c r="U1589" s="283" t="str">
        <f>작성용!AH1586</f>
        <v>유수연</v>
      </c>
      <c r="V1589" s="278">
        <f>작성용!AA1586</f>
        <v>202409</v>
      </c>
      <c r="W1589" s="280" t="str">
        <f>작성용!AC1586</f>
        <v>[T]기타보험기관[1본부]</v>
      </c>
      <c r="X1589" s="280" t="str">
        <f>작성용!O1586</f>
        <v xml:space="preserve">박지애과장 </v>
      </c>
      <c r="Y1589" s="280" t="str">
        <f>작성용!P1586</f>
        <v xml:space="preserve"> </v>
      </c>
      <c r="Z1589" s="280" t="str">
        <f>작성용!Q1586</f>
        <v xml:space="preserve">parkjiae@dgbfn.com </v>
      </c>
      <c r="AA1589" s="278" t="str">
        <f>작성용!AJ1586</f>
        <v>-</v>
      </c>
      <c r="AB1589" s="278">
        <f>작성용!AB1586</f>
        <v>0</v>
      </c>
    </row>
    <row r="1590" spans="1:28" s="12" customFormat="1" ht="16.5" customHeight="1" x14ac:dyDescent="0.3">
      <c r="A1590" s="54">
        <f>작성용!AL1587</f>
        <v>1586</v>
      </c>
      <c r="B1590" s="277" t="str">
        <f>작성용!AI1587</f>
        <v>본평가 : 2024-10-10</v>
      </c>
      <c r="C1590" s="278" t="str">
        <f>작성용!AK1587</f>
        <v>개별종목</v>
      </c>
      <c r="D1590" s="279">
        <f>작성용!T1587</f>
        <v>45531</v>
      </c>
      <c r="E1590" s="280" t="str">
        <f>작성용!B1587</f>
        <v>아이엠라이프(구,DGB생명보험)(수익증권)</v>
      </c>
      <c r="F1590" s="280" t="str">
        <f>작성용!C1587</f>
        <v>재평가</v>
      </c>
      <c r="G1590" s="280" t="str">
        <f>작성용!D1587</f>
        <v>타이거대체전문투자형사모특별자산투자신탁26호</v>
      </c>
      <c r="H1590" s="281" t="str">
        <f>작성용!E1587</f>
        <v>KBP2021090025</v>
      </c>
      <c r="I1590" s="280" t="str">
        <f>작성용!F1587</f>
        <v>B02</v>
      </c>
      <c r="J1590" s="280">
        <f>작성용!G1587</f>
        <v>0</v>
      </c>
      <c r="K1590" s="280" t="str">
        <f>작성용!H1587</f>
        <v>-</v>
      </c>
      <c r="L1590" s="280" t="str">
        <f>작성용!N1587</f>
        <v xml:space="preserve">분기 </v>
      </c>
      <c r="M1590" s="279" t="str">
        <f>작성용!U1587</f>
        <v>2024.09.30</v>
      </c>
      <c r="N1590" s="284">
        <f>작성용!V1587</f>
        <v>45575</v>
      </c>
      <c r="O1590" s="284">
        <f>작성용!W1587</f>
        <v>45582</v>
      </c>
      <c r="P1590" s="279" t="str">
        <f>작성용!X1587</f>
        <v>-</v>
      </c>
      <c r="Q1590" s="280" t="str">
        <f>작성용!AD1587</f>
        <v>대체평가3사업본부</v>
      </c>
      <c r="R1590" s="282">
        <f>작성용!AE1587</f>
        <v>0</v>
      </c>
      <c r="S1590" s="280" t="str">
        <f>작성용!AF1587</f>
        <v>대체평가3사업본부</v>
      </c>
      <c r="T1590" s="283" t="str">
        <f>작성용!AG1587</f>
        <v>유수연</v>
      </c>
      <c r="U1590" s="283" t="str">
        <f>작성용!AH1587</f>
        <v>유수연</v>
      </c>
      <c r="V1590" s="278">
        <f>작성용!AA1587</f>
        <v>202409</v>
      </c>
      <c r="W1590" s="280" t="str">
        <f>작성용!AC1587</f>
        <v>[T]기타보험기관[1본부]</v>
      </c>
      <c r="X1590" s="280" t="str">
        <f>작성용!O1587</f>
        <v xml:space="preserve">박지애과장 </v>
      </c>
      <c r="Y1590" s="280" t="str">
        <f>작성용!P1587</f>
        <v xml:space="preserve"> </v>
      </c>
      <c r="Z1590" s="280" t="str">
        <f>작성용!Q1587</f>
        <v xml:space="preserve">parkjiae@dgbfn.com </v>
      </c>
      <c r="AA1590" s="278" t="str">
        <f>작성용!AJ1587</f>
        <v>-</v>
      </c>
      <c r="AB1590" s="278">
        <f>작성용!AB1587</f>
        <v>0</v>
      </c>
    </row>
    <row r="1591" spans="1:28" s="12" customFormat="1" ht="16.5" customHeight="1" x14ac:dyDescent="0.3">
      <c r="A1591" s="54">
        <f>작성용!AL1588</f>
        <v>1587</v>
      </c>
      <c r="B1591" s="277" t="str">
        <f>작성용!AI1588</f>
        <v>본평가 : 2024-10-10</v>
      </c>
      <c r="C1591" s="278" t="str">
        <f>작성용!AK1588</f>
        <v>개별종목</v>
      </c>
      <c r="D1591" s="279">
        <f>작성용!T1588</f>
        <v>45531</v>
      </c>
      <c r="E1591" s="280" t="str">
        <f>작성용!B1588</f>
        <v>아이엠라이프(구,DGB생명보험)(수익증권)</v>
      </c>
      <c r="F1591" s="280" t="str">
        <f>작성용!C1588</f>
        <v>재평가</v>
      </c>
      <c r="G1591" s="280" t="str">
        <f>작성용!D1588</f>
        <v>GOLUB CAPITAL PARTNERS INTERNATIONAL 11</v>
      </c>
      <c r="H1591" s="281" t="str">
        <f>작성용!E1588</f>
        <v>KBP2022030073</v>
      </c>
      <c r="I1591" s="280" t="str">
        <f>작성용!F1588</f>
        <v>B02</v>
      </c>
      <c r="J1591" s="280">
        <f>작성용!G1588</f>
        <v>0</v>
      </c>
      <c r="K1591" s="280" t="str">
        <f>작성용!H1588</f>
        <v>-</v>
      </c>
      <c r="L1591" s="280" t="str">
        <f>작성용!N1588</f>
        <v xml:space="preserve">분기 </v>
      </c>
      <c r="M1591" s="279" t="str">
        <f>작성용!U1588</f>
        <v>2024.09.30</v>
      </c>
      <c r="N1591" s="284">
        <f>작성용!V1588</f>
        <v>45575</v>
      </c>
      <c r="O1591" s="284">
        <f>작성용!W1588</f>
        <v>45582</v>
      </c>
      <c r="P1591" s="279" t="str">
        <f>작성용!X1588</f>
        <v>-</v>
      </c>
      <c r="Q1591" s="280" t="str">
        <f>작성용!AD1588</f>
        <v>대체평가3사업본부</v>
      </c>
      <c r="R1591" s="282">
        <f>작성용!AE1588</f>
        <v>0</v>
      </c>
      <c r="S1591" s="280" t="str">
        <f>작성용!AF1588</f>
        <v>대체평가3사업본부</v>
      </c>
      <c r="T1591" s="283" t="str">
        <f>작성용!AG1588</f>
        <v>유수연</v>
      </c>
      <c r="U1591" s="283" t="str">
        <f>작성용!AH1588</f>
        <v>유수연</v>
      </c>
      <c r="V1591" s="278">
        <f>작성용!AA1588</f>
        <v>202409</v>
      </c>
      <c r="W1591" s="280" t="str">
        <f>작성용!AC1588</f>
        <v>[T]기타보험기관[1본부]</v>
      </c>
      <c r="X1591" s="280" t="str">
        <f>작성용!O1588</f>
        <v xml:space="preserve">박지애과장 </v>
      </c>
      <c r="Y1591" s="280" t="str">
        <f>작성용!P1588</f>
        <v xml:space="preserve"> </v>
      </c>
      <c r="Z1591" s="280" t="str">
        <f>작성용!Q1588</f>
        <v xml:space="preserve">parkjiae@dgbfn.com </v>
      </c>
      <c r="AA1591" s="278" t="str">
        <f>작성용!AJ1588</f>
        <v>-</v>
      </c>
      <c r="AB1591" s="278">
        <f>작성용!AB1588</f>
        <v>0</v>
      </c>
    </row>
    <row r="1592" spans="1:28" s="12" customFormat="1" ht="16.5" customHeight="1" x14ac:dyDescent="0.3">
      <c r="A1592" s="54">
        <f>작성용!AL1589</f>
        <v>1588</v>
      </c>
      <c r="B1592" s="277" t="str">
        <f>작성용!AI1589</f>
        <v>본평가 : 2024-10-10</v>
      </c>
      <c r="C1592" s="278" t="str">
        <f>작성용!AK1589</f>
        <v>개별종목</v>
      </c>
      <c r="D1592" s="279">
        <f>작성용!T1589</f>
        <v>45531</v>
      </c>
      <c r="E1592" s="280" t="str">
        <f>작성용!B1589</f>
        <v>아이엠라이프(구,DGB생명보험)(수익증권)</v>
      </c>
      <c r="F1592" s="280" t="str">
        <f>작성용!C1589</f>
        <v>재평가</v>
      </c>
      <c r="G1592" s="280" t="str">
        <f>작성용!D1589</f>
        <v>KB인프라CREDITSOLUTION일반사모특별자산투자신탁</v>
      </c>
      <c r="H1592" s="281" t="str">
        <f>작성용!E1589</f>
        <v>KBP2022030008</v>
      </c>
      <c r="I1592" s="280" t="str">
        <f>작성용!F1589</f>
        <v>B02</v>
      </c>
      <c r="J1592" s="280">
        <f>작성용!G1589</f>
        <v>0</v>
      </c>
      <c r="K1592" s="280" t="str">
        <f>작성용!H1589</f>
        <v>-</v>
      </c>
      <c r="L1592" s="280" t="str">
        <f>작성용!N1589</f>
        <v xml:space="preserve">분기 </v>
      </c>
      <c r="M1592" s="279" t="str">
        <f>작성용!U1589</f>
        <v>2024.09.30</v>
      </c>
      <c r="N1592" s="284">
        <f>작성용!V1589</f>
        <v>45575</v>
      </c>
      <c r="O1592" s="284">
        <f>작성용!W1589</f>
        <v>45582</v>
      </c>
      <c r="P1592" s="279" t="str">
        <f>작성용!X1589</f>
        <v>-</v>
      </c>
      <c r="Q1592" s="280" t="str">
        <f>작성용!AD1589</f>
        <v>대체평가3사업본부</v>
      </c>
      <c r="R1592" s="282">
        <f>작성용!AE1589</f>
        <v>0</v>
      </c>
      <c r="S1592" s="280" t="str">
        <f>작성용!AF1589</f>
        <v>대체평가3사업본부</v>
      </c>
      <c r="T1592" s="283" t="str">
        <f>작성용!AG1589</f>
        <v>유수연</v>
      </c>
      <c r="U1592" s="283" t="str">
        <f>작성용!AH1589</f>
        <v>유수연</v>
      </c>
      <c r="V1592" s="278">
        <f>작성용!AA1589</f>
        <v>202409</v>
      </c>
      <c r="W1592" s="280" t="str">
        <f>작성용!AC1589</f>
        <v>[T]기타보험기관[1본부]</v>
      </c>
      <c r="X1592" s="280" t="str">
        <f>작성용!O1589</f>
        <v xml:space="preserve">박지애과장 </v>
      </c>
      <c r="Y1592" s="280" t="str">
        <f>작성용!P1589</f>
        <v xml:space="preserve"> </v>
      </c>
      <c r="Z1592" s="280" t="str">
        <f>작성용!Q1589</f>
        <v xml:space="preserve">parkjiae@dgbfn.com </v>
      </c>
      <c r="AA1592" s="278" t="str">
        <f>작성용!AJ1589</f>
        <v>-</v>
      </c>
      <c r="AB1592" s="278">
        <f>작성용!AB1589</f>
        <v>0</v>
      </c>
    </row>
    <row r="1593" spans="1:28" s="12" customFormat="1" ht="16.5" customHeight="1" x14ac:dyDescent="0.3">
      <c r="A1593" s="54">
        <f>작성용!AL1590</f>
        <v>1589</v>
      </c>
      <c r="B1593" s="277" t="str">
        <f>작성용!AI1590</f>
        <v>본평가 : 2024-10-10</v>
      </c>
      <c r="C1593" s="278" t="str">
        <f>작성용!AK1590</f>
        <v>개별종목</v>
      </c>
      <c r="D1593" s="279">
        <f>작성용!T1590</f>
        <v>45531</v>
      </c>
      <c r="E1593" s="280" t="str">
        <f>작성용!B1590</f>
        <v>아이엠라이프(구,DGB생명보험)(수익증권)</v>
      </c>
      <c r="F1593" s="280" t="str">
        <f>작성용!C1590</f>
        <v>재평가</v>
      </c>
      <c r="G1593" s="280" t="str">
        <f>작성용!D1590</f>
        <v>KB서부내륙고속도로전문투자형사모특별자산투자신탁제2종수익증권</v>
      </c>
      <c r="H1593" s="281" t="str">
        <f>작성용!E1590</f>
        <v>KBP2018030056</v>
      </c>
      <c r="I1593" s="280" t="str">
        <f>작성용!F1590</f>
        <v>B02</v>
      </c>
      <c r="J1593" s="280">
        <f>작성용!G1590</f>
        <v>0</v>
      </c>
      <c r="K1593" s="280" t="str">
        <f>작성용!H1590</f>
        <v>-</v>
      </c>
      <c r="L1593" s="280" t="str">
        <f>작성용!N1590</f>
        <v xml:space="preserve">분기 </v>
      </c>
      <c r="M1593" s="279" t="str">
        <f>작성용!U1590</f>
        <v>2024.09.30</v>
      </c>
      <c r="N1593" s="284">
        <f>작성용!V1590</f>
        <v>45575</v>
      </c>
      <c r="O1593" s="284">
        <f>작성용!W1590</f>
        <v>45582</v>
      </c>
      <c r="P1593" s="279" t="str">
        <f>작성용!X1590</f>
        <v>-</v>
      </c>
      <c r="Q1593" s="280" t="str">
        <f>작성용!AD1590</f>
        <v>대체평가3사업본부</v>
      </c>
      <c r="R1593" s="282">
        <f>작성용!AE1590</f>
        <v>0</v>
      </c>
      <c r="S1593" s="280" t="str">
        <f>작성용!AF1590</f>
        <v>대체평가3사업본부</v>
      </c>
      <c r="T1593" s="283" t="str">
        <f>작성용!AG1590</f>
        <v>유수연</v>
      </c>
      <c r="U1593" s="283" t="str">
        <f>작성용!AH1590</f>
        <v>유수연</v>
      </c>
      <c r="V1593" s="278">
        <f>작성용!AA1590</f>
        <v>202409</v>
      </c>
      <c r="W1593" s="280" t="str">
        <f>작성용!AC1590</f>
        <v>[T]기타보험기관[1본부]</v>
      </c>
      <c r="X1593" s="280" t="str">
        <f>작성용!O1590</f>
        <v xml:space="preserve">박지애과장 </v>
      </c>
      <c r="Y1593" s="280" t="str">
        <f>작성용!P1590</f>
        <v xml:space="preserve"> </v>
      </c>
      <c r="Z1593" s="280" t="str">
        <f>작성용!Q1590</f>
        <v xml:space="preserve">parkjiae@dgbfn.com </v>
      </c>
      <c r="AA1593" s="278" t="str">
        <f>작성용!AJ1590</f>
        <v>-</v>
      </c>
      <c r="AB1593" s="278">
        <f>작성용!AB1590</f>
        <v>0</v>
      </c>
    </row>
    <row r="1594" spans="1:28" s="12" customFormat="1" ht="16.5" customHeight="1" x14ac:dyDescent="0.3">
      <c r="A1594" s="54">
        <f>작성용!AL1591</f>
        <v>1590</v>
      </c>
      <c r="B1594" s="277" t="str">
        <f>작성용!AI1591</f>
        <v>본평가 : 2024-10-10</v>
      </c>
      <c r="C1594" s="278" t="str">
        <f>작성용!AK1591</f>
        <v>개별종목</v>
      </c>
      <c r="D1594" s="279">
        <f>작성용!T1591</f>
        <v>45531</v>
      </c>
      <c r="E1594" s="280" t="str">
        <f>작성용!B1591</f>
        <v>아이엠라이프(구,DGB생명보험)(수익증권)</v>
      </c>
      <c r="F1594" s="280" t="str">
        <f>작성용!C1591</f>
        <v>재평가</v>
      </c>
      <c r="G1594" s="280" t="str">
        <f>작성용!D1591</f>
        <v>신한AIM재간접전문투자형사모투자신탁9-A호</v>
      </c>
      <c r="H1594" s="281" t="str">
        <f>작성용!E1591</f>
        <v>KBP2022060176</v>
      </c>
      <c r="I1594" s="280" t="str">
        <f>작성용!F1591</f>
        <v>B02</v>
      </c>
      <c r="J1594" s="280">
        <f>작성용!G1591</f>
        <v>0</v>
      </c>
      <c r="K1594" s="280" t="str">
        <f>작성용!H1591</f>
        <v>-</v>
      </c>
      <c r="L1594" s="280" t="str">
        <f>작성용!N1591</f>
        <v xml:space="preserve">분기 </v>
      </c>
      <c r="M1594" s="279" t="str">
        <f>작성용!U1591</f>
        <v>2024.09.30</v>
      </c>
      <c r="N1594" s="284">
        <f>작성용!V1591</f>
        <v>45575</v>
      </c>
      <c r="O1594" s="284">
        <f>작성용!W1591</f>
        <v>45582</v>
      </c>
      <c r="P1594" s="279" t="str">
        <f>작성용!X1591</f>
        <v>-</v>
      </c>
      <c r="Q1594" s="280" t="str">
        <f>작성용!AD1591</f>
        <v>대체평가3사업본부</v>
      </c>
      <c r="R1594" s="282">
        <f>작성용!AE1591</f>
        <v>0</v>
      </c>
      <c r="S1594" s="280" t="str">
        <f>작성용!AF1591</f>
        <v>대체평가3사업본부</v>
      </c>
      <c r="T1594" s="283" t="str">
        <f>작성용!AG1591</f>
        <v>유수연</v>
      </c>
      <c r="U1594" s="283" t="str">
        <f>작성용!AH1591</f>
        <v>유수연</v>
      </c>
      <c r="V1594" s="278">
        <f>작성용!AA1591</f>
        <v>202409</v>
      </c>
      <c r="W1594" s="280" t="str">
        <f>작성용!AC1591</f>
        <v>[T]기타보험기관[1본부]</v>
      </c>
      <c r="X1594" s="280" t="str">
        <f>작성용!O1591</f>
        <v xml:space="preserve">박지애과장 </v>
      </c>
      <c r="Y1594" s="280" t="str">
        <f>작성용!P1591</f>
        <v xml:space="preserve"> </v>
      </c>
      <c r="Z1594" s="280" t="str">
        <f>작성용!Q1591</f>
        <v xml:space="preserve">parkjiae@dgbfn.com </v>
      </c>
      <c r="AA1594" s="278" t="str">
        <f>작성용!AJ1591</f>
        <v>-</v>
      </c>
      <c r="AB1594" s="278">
        <f>작성용!AB1591</f>
        <v>0</v>
      </c>
    </row>
    <row r="1595" spans="1:28" s="12" customFormat="1" ht="16.5" customHeight="1" x14ac:dyDescent="0.3">
      <c r="A1595" s="54">
        <f>작성용!AL1592</f>
        <v>1591</v>
      </c>
      <c r="B1595" s="277" t="str">
        <f>작성용!AI1592</f>
        <v>본평가 : 2024-10-10</v>
      </c>
      <c r="C1595" s="278" t="str">
        <f>작성용!AK1592</f>
        <v>개별종목</v>
      </c>
      <c r="D1595" s="279">
        <f>작성용!T1592</f>
        <v>45531</v>
      </c>
      <c r="E1595" s="280" t="str">
        <f>작성용!B1592</f>
        <v>아이엠라이프(구,DGB생명보험)(수익증권)</v>
      </c>
      <c r="F1595" s="280" t="str">
        <f>작성용!C1592</f>
        <v>재평가</v>
      </c>
      <c r="G1595" s="280" t="str">
        <f>작성용!D1592</f>
        <v>KB광명서울고속도로전문투자형사모특별자산투자신탁</v>
      </c>
      <c r="H1595" s="281" t="str">
        <f>작성용!E1592</f>
        <v>KBP2019090155</v>
      </c>
      <c r="I1595" s="280" t="str">
        <f>작성용!F1592</f>
        <v>B02</v>
      </c>
      <c r="J1595" s="280">
        <f>작성용!G1592</f>
        <v>0</v>
      </c>
      <c r="K1595" s="280" t="str">
        <f>작성용!H1592</f>
        <v>-</v>
      </c>
      <c r="L1595" s="280" t="str">
        <f>작성용!N1592</f>
        <v xml:space="preserve">분기 </v>
      </c>
      <c r="M1595" s="279" t="str">
        <f>작성용!U1592</f>
        <v>2024.09.30</v>
      </c>
      <c r="N1595" s="284">
        <f>작성용!V1592</f>
        <v>45575</v>
      </c>
      <c r="O1595" s="284">
        <f>작성용!W1592</f>
        <v>45582</v>
      </c>
      <c r="P1595" s="279" t="str">
        <f>작성용!X1592</f>
        <v>-</v>
      </c>
      <c r="Q1595" s="280" t="str">
        <f>작성용!AD1592</f>
        <v>대체평가3사업본부</v>
      </c>
      <c r="R1595" s="282">
        <f>작성용!AE1592</f>
        <v>0</v>
      </c>
      <c r="S1595" s="280" t="str">
        <f>작성용!AF1592</f>
        <v>대체평가3사업본부</v>
      </c>
      <c r="T1595" s="283" t="str">
        <f>작성용!AG1592</f>
        <v>유수연</v>
      </c>
      <c r="U1595" s="283" t="str">
        <f>작성용!AH1592</f>
        <v>유수연</v>
      </c>
      <c r="V1595" s="278">
        <f>작성용!AA1592</f>
        <v>202409</v>
      </c>
      <c r="W1595" s="280" t="str">
        <f>작성용!AC1592</f>
        <v>[T]기타보험기관[1본부]</v>
      </c>
      <c r="X1595" s="280" t="str">
        <f>작성용!O1592</f>
        <v xml:space="preserve">박지애과장 </v>
      </c>
      <c r="Y1595" s="280" t="str">
        <f>작성용!P1592</f>
        <v xml:space="preserve"> </v>
      </c>
      <c r="Z1595" s="280" t="str">
        <f>작성용!Q1592</f>
        <v xml:space="preserve">parkjiae@dgbfn.com </v>
      </c>
      <c r="AA1595" s="278" t="str">
        <f>작성용!AJ1592</f>
        <v>-</v>
      </c>
      <c r="AB1595" s="278">
        <f>작성용!AB1592</f>
        <v>0</v>
      </c>
    </row>
    <row r="1596" spans="1:28" s="12" customFormat="1" ht="16.5" customHeight="1" x14ac:dyDescent="0.3">
      <c r="A1596" s="54">
        <f>작성용!AL1593</f>
        <v>1592</v>
      </c>
      <c r="B1596" s="277" t="str">
        <f>작성용!AI1593</f>
        <v>본평가 : 2024-10-10</v>
      </c>
      <c r="C1596" s="278" t="str">
        <f>작성용!AK1593</f>
        <v>개별종목</v>
      </c>
      <c r="D1596" s="279">
        <f>작성용!T1593</f>
        <v>45531</v>
      </c>
      <c r="E1596" s="280" t="str">
        <f>작성용!B1593</f>
        <v>아이엠라이프(구,DGB생명보험)(수익증권)</v>
      </c>
      <c r="F1596" s="280" t="str">
        <f>작성용!C1593</f>
        <v>재평가</v>
      </c>
      <c r="G1596" s="280" t="str">
        <f>작성용!D1593</f>
        <v>KIAMCO도로투자사모특별자산투자신탁제11호</v>
      </c>
      <c r="H1596" s="281" t="str">
        <f>작성용!E1593</f>
        <v>KBP2019090154</v>
      </c>
      <c r="I1596" s="280" t="str">
        <f>작성용!F1593</f>
        <v>B02</v>
      </c>
      <c r="J1596" s="280">
        <f>작성용!G1593</f>
        <v>0</v>
      </c>
      <c r="K1596" s="280" t="str">
        <f>작성용!H1593</f>
        <v>-</v>
      </c>
      <c r="L1596" s="280" t="str">
        <f>작성용!N1593</f>
        <v xml:space="preserve">분기 </v>
      </c>
      <c r="M1596" s="279" t="str">
        <f>작성용!U1593</f>
        <v>2024.09.30</v>
      </c>
      <c r="N1596" s="284">
        <f>작성용!V1593</f>
        <v>45575</v>
      </c>
      <c r="O1596" s="284">
        <f>작성용!W1593</f>
        <v>45582</v>
      </c>
      <c r="P1596" s="279" t="str">
        <f>작성용!X1593</f>
        <v>-</v>
      </c>
      <c r="Q1596" s="280" t="str">
        <f>작성용!AD1593</f>
        <v>대체평가3사업본부</v>
      </c>
      <c r="R1596" s="282">
        <f>작성용!AE1593</f>
        <v>0</v>
      </c>
      <c r="S1596" s="280" t="str">
        <f>작성용!AF1593</f>
        <v>대체평가3사업본부</v>
      </c>
      <c r="T1596" s="283" t="str">
        <f>작성용!AG1593</f>
        <v>유수연</v>
      </c>
      <c r="U1596" s="283" t="str">
        <f>작성용!AH1593</f>
        <v>유수연</v>
      </c>
      <c r="V1596" s="278">
        <f>작성용!AA1593</f>
        <v>202409</v>
      </c>
      <c r="W1596" s="280" t="str">
        <f>작성용!AC1593</f>
        <v>[T]기타보험기관[1본부]</v>
      </c>
      <c r="X1596" s="280" t="str">
        <f>작성용!O1593</f>
        <v xml:space="preserve">박지애과장 </v>
      </c>
      <c r="Y1596" s="280" t="str">
        <f>작성용!P1593</f>
        <v xml:space="preserve"> </v>
      </c>
      <c r="Z1596" s="280" t="str">
        <f>작성용!Q1593</f>
        <v xml:space="preserve">parkjiae@dgbfn.com </v>
      </c>
      <c r="AA1596" s="278" t="str">
        <f>작성용!AJ1593</f>
        <v>-</v>
      </c>
      <c r="AB1596" s="278">
        <f>작성용!AB1593</f>
        <v>0</v>
      </c>
    </row>
    <row r="1597" spans="1:28" s="12" customFormat="1" ht="16.5" customHeight="1" x14ac:dyDescent="0.3">
      <c r="A1597" s="54">
        <f>작성용!AL1594</f>
        <v>1593</v>
      </c>
      <c r="B1597" s="277" t="str">
        <f>작성용!AI1594</f>
        <v>본평가 : 2024-10-10</v>
      </c>
      <c r="C1597" s="278" t="str">
        <f>작성용!AK1594</f>
        <v>개별종목</v>
      </c>
      <c r="D1597" s="279">
        <f>작성용!T1594</f>
        <v>45531</v>
      </c>
      <c r="E1597" s="280" t="str">
        <f>작성용!B1594</f>
        <v>아이엠라이프(구,DGB생명보험)(수익증권)</v>
      </c>
      <c r="F1597" s="280" t="str">
        <f>작성용!C1594</f>
        <v>재평가</v>
      </c>
      <c r="G1597" s="280" t="str">
        <f>작성용!D1594</f>
        <v>KIAMCO호주항암센터대출사모특별자산투자신탁제2호</v>
      </c>
      <c r="H1597" s="281" t="str">
        <f>작성용!E1594</f>
        <v>KBP2022090062</v>
      </c>
      <c r="I1597" s="280" t="str">
        <f>작성용!F1594</f>
        <v>B02</v>
      </c>
      <c r="J1597" s="280">
        <f>작성용!G1594</f>
        <v>0</v>
      </c>
      <c r="K1597" s="280" t="str">
        <f>작성용!H1594</f>
        <v>-</v>
      </c>
      <c r="L1597" s="280" t="str">
        <f>작성용!N1594</f>
        <v xml:space="preserve">분기 </v>
      </c>
      <c r="M1597" s="279" t="str">
        <f>작성용!U1594</f>
        <v>2024.09.30</v>
      </c>
      <c r="N1597" s="284">
        <f>작성용!V1594</f>
        <v>45575</v>
      </c>
      <c r="O1597" s="284">
        <f>작성용!W1594</f>
        <v>45582</v>
      </c>
      <c r="P1597" s="279" t="str">
        <f>작성용!X1594</f>
        <v>-</v>
      </c>
      <c r="Q1597" s="280" t="str">
        <f>작성용!AD1594</f>
        <v>대체평가3사업본부</v>
      </c>
      <c r="R1597" s="282">
        <f>작성용!AE1594</f>
        <v>0</v>
      </c>
      <c r="S1597" s="280" t="str">
        <f>작성용!AF1594</f>
        <v>대체평가3사업본부</v>
      </c>
      <c r="T1597" s="283" t="str">
        <f>작성용!AG1594</f>
        <v>유수연</v>
      </c>
      <c r="U1597" s="283" t="str">
        <f>작성용!AH1594</f>
        <v>유수연</v>
      </c>
      <c r="V1597" s="278">
        <f>작성용!AA1594</f>
        <v>202409</v>
      </c>
      <c r="W1597" s="280" t="str">
        <f>작성용!AC1594</f>
        <v>[T]기타보험기관[1본부]</v>
      </c>
      <c r="X1597" s="280" t="str">
        <f>작성용!O1594</f>
        <v xml:space="preserve">박지애과장 </v>
      </c>
      <c r="Y1597" s="280" t="str">
        <f>작성용!P1594</f>
        <v xml:space="preserve"> </v>
      </c>
      <c r="Z1597" s="280" t="str">
        <f>작성용!Q1594</f>
        <v xml:space="preserve">parkjiae@dgbfn.com </v>
      </c>
      <c r="AA1597" s="278" t="str">
        <f>작성용!AJ1594</f>
        <v>-</v>
      </c>
      <c r="AB1597" s="278">
        <f>작성용!AB1594</f>
        <v>0</v>
      </c>
    </row>
    <row r="1598" spans="1:28" s="12" customFormat="1" ht="16.5" customHeight="1" x14ac:dyDescent="0.3">
      <c r="A1598" s="54">
        <f>작성용!AL1595</f>
        <v>1594</v>
      </c>
      <c r="B1598" s="277" t="str">
        <f>작성용!AI1595</f>
        <v>본평가 : 2024-10-10</v>
      </c>
      <c r="C1598" s="278" t="str">
        <f>작성용!AK1595</f>
        <v>개별종목</v>
      </c>
      <c r="D1598" s="279">
        <f>작성용!T1595</f>
        <v>45531</v>
      </c>
      <c r="E1598" s="280" t="str">
        <f>작성용!B1595</f>
        <v>아이엠라이프(구,DGB생명보험)(수익증권)</v>
      </c>
      <c r="F1598" s="280" t="str">
        <f>작성용!C1595</f>
        <v>재평가</v>
      </c>
      <c r="G1598" s="280" t="str">
        <f>작성용!D1595</f>
        <v>하이ESG일반사모특별자산투자신탁1호</v>
      </c>
      <c r="H1598" s="281" t="str">
        <f>작성용!E1595</f>
        <v>KBP2022030074</v>
      </c>
      <c r="I1598" s="280" t="str">
        <f>작성용!F1595</f>
        <v>B02</v>
      </c>
      <c r="J1598" s="280">
        <f>작성용!G1595</f>
        <v>0</v>
      </c>
      <c r="K1598" s="280" t="str">
        <f>작성용!H1595</f>
        <v>-</v>
      </c>
      <c r="L1598" s="280" t="str">
        <f>작성용!N1595</f>
        <v xml:space="preserve">분기 </v>
      </c>
      <c r="M1598" s="279" t="str">
        <f>작성용!U1595</f>
        <v>2024.09.30</v>
      </c>
      <c r="N1598" s="284">
        <f>작성용!V1595</f>
        <v>45575</v>
      </c>
      <c r="O1598" s="284">
        <f>작성용!W1595</f>
        <v>45582</v>
      </c>
      <c r="P1598" s="279" t="str">
        <f>작성용!X1595</f>
        <v>-</v>
      </c>
      <c r="Q1598" s="280" t="str">
        <f>작성용!AD1595</f>
        <v>대체평가3사업본부</v>
      </c>
      <c r="R1598" s="282">
        <f>작성용!AE1595</f>
        <v>0</v>
      </c>
      <c r="S1598" s="280" t="str">
        <f>작성용!AF1595</f>
        <v>대체평가3사업본부</v>
      </c>
      <c r="T1598" s="283" t="str">
        <f>작성용!AG1595</f>
        <v>유수연</v>
      </c>
      <c r="U1598" s="283" t="str">
        <f>작성용!AH1595</f>
        <v>유수연</v>
      </c>
      <c r="V1598" s="278">
        <f>작성용!AA1595</f>
        <v>202409</v>
      </c>
      <c r="W1598" s="280" t="str">
        <f>작성용!AC1595</f>
        <v>[T]기타보험기관[1본부]</v>
      </c>
      <c r="X1598" s="280" t="str">
        <f>작성용!O1595</f>
        <v xml:space="preserve">박지애과장 </v>
      </c>
      <c r="Y1598" s="280" t="str">
        <f>작성용!P1595</f>
        <v xml:space="preserve"> </v>
      </c>
      <c r="Z1598" s="280" t="str">
        <f>작성용!Q1595</f>
        <v xml:space="preserve">parkjiae@dgbfn.com </v>
      </c>
      <c r="AA1598" s="278" t="str">
        <f>작성용!AJ1595</f>
        <v>-</v>
      </c>
      <c r="AB1598" s="278">
        <f>작성용!AB1595</f>
        <v>0</v>
      </c>
    </row>
    <row r="1599" spans="1:28" s="12" customFormat="1" ht="16.5" customHeight="1" x14ac:dyDescent="0.3">
      <c r="A1599" s="54">
        <f>작성용!AL1596</f>
        <v>1595</v>
      </c>
      <c r="B1599" s="277" t="str">
        <f>작성용!AI1596</f>
        <v>본평가 : 2024-10-10</v>
      </c>
      <c r="C1599" s="278" t="str">
        <f>작성용!AK1596</f>
        <v>개별종목</v>
      </c>
      <c r="D1599" s="279">
        <f>작성용!T1596</f>
        <v>45531</v>
      </c>
      <c r="E1599" s="280" t="str">
        <f>작성용!B1596</f>
        <v>아이엠라이프(구,DGB생명보험)(수익증권)</v>
      </c>
      <c r="F1599" s="280" t="str">
        <f>작성용!C1596</f>
        <v>재평가</v>
      </c>
      <c r="G1599" s="280" t="str">
        <f>작성용!D1596</f>
        <v>템플턴하나뉴딜인프라BTL사모투자신탁제2호</v>
      </c>
      <c r="H1599" s="281" t="str">
        <f>작성용!E1596</f>
        <v>KBP2023060074</v>
      </c>
      <c r="I1599" s="280" t="str">
        <f>작성용!F1596</f>
        <v>B02</v>
      </c>
      <c r="J1599" s="280">
        <f>작성용!G1596</f>
        <v>0</v>
      </c>
      <c r="K1599" s="280" t="str">
        <f>작성용!H1596</f>
        <v>-</v>
      </c>
      <c r="L1599" s="280" t="str">
        <f>작성용!N1596</f>
        <v xml:space="preserve">분기 </v>
      </c>
      <c r="M1599" s="279" t="str">
        <f>작성용!U1596</f>
        <v>2024.09.30</v>
      </c>
      <c r="N1599" s="284">
        <f>작성용!V1596</f>
        <v>45575</v>
      </c>
      <c r="O1599" s="284">
        <f>작성용!W1596</f>
        <v>45582</v>
      </c>
      <c r="P1599" s="279" t="str">
        <f>작성용!X1596</f>
        <v>-</v>
      </c>
      <c r="Q1599" s="280" t="str">
        <f>작성용!AD1596</f>
        <v>대체평가3사업본부</v>
      </c>
      <c r="R1599" s="282">
        <f>작성용!AE1596</f>
        <v>0</v>
      </c>
      <c r="S1599" s="280" t="str">
        <f>작성용!AF1596</f>
        <v>대체평가3사업본부</v>
      </c>
      <c r="T1599" s="283" t="str">
        <f>작성용!AG1596</f>
        <v>유수연</v>
      </c>
      <c r="U1599" s="283" t="str">
        <f>작성용!AH1596</f>
        <v>유수연</v>
      </c>
      <c r="V1599" s="278">
        <f>작성용!AA1596</f>
        <v>202409</v>
      </c>
      <c r="W1599" s="280" t="str">
        <f>작성용!AC1596</f>
        <v>[T]기타보험기관[1본부]</v>
      </c>
      <c r="X1599" s="280" t="str">
        <f>작성용!O1596</f>
        <v xml:space="preserve">박지애과장 </v>
      </c>
      <c r="Y1599" s="280" t="str">
        <f>작성용!P1596</f>
        <v xml:space="preserve"> </v>
      </c>
      <c r="Z1599" s="280" t="str">
        <f>작성용!Q1596</f>
        <v xml:space="preserve">parkjiae@dgbfn.com </v>
      </c>
      <c r="AA1599" s="278" t="str">
        <f>작성용!AJ1596</f>
        <v>-</v>
      </c>
      <c r="AB1599" s="278">
        <f>작성용!AB1596</f>
        <v>0</v>
      </c>
    </row>
    <row r="1600" spans="1:28" s="12" customFormat="1" ht="16.5" customHeight="1" x14ac:dyDescent="0.3">
      <c r="A1600" s="54">
        <f>작성용!AL1597</f>
        <v>1596</v>
      </c>
      <c r="B1600" s="277" t="str">
        <f>작성용!AI1597</f>
        <v>본평가 : 2024-10-10</v>
      </c>
      <c r="C1600" s="278" t="str">
        <f>작성용!AK1597</f>
        <v>개별종목</v>
      </c>
      <c r="D1600" s="279">
        <f>작성용!T1597</f>
        <v>45531</v>
      </c>
      <c r="E1600" s="280" t="str">
        <f>작성용!B1597</f>
        <v>아이엠라이프(구,DGB생명보험)(수익증권)</v>
      </c>
      <c r="F1600" s="280" t="str">
        <f>작성용!C1597</f>
        <v>재평가</v>
      </c>
      <c r="G1600" s="280" t="str">
        <f>작성용!D1597</f>
        <v>한화북미바이아웃일반사모투자신탁10호</v>
      </c>
      <c r="H1600" s="281" t="str">
        <f>작성용!E1597</f>
        <v>KBP2023060075</v>
      </c>
      <c r="I1600" s="280" t="str">
        <f>작성용!F1597</f>
        <v>B02</v>
      </c>
      <c r="J1600" s="280">
        <f>작성용!G1597</f>
        <v>0</v>
      </c>
      <c r="K1600" s="280" t="str">
        <f>작성용!H1597</f>
        <v>-</v>
      </c>
      <c r="L1600" s="280" t="str">
        <f>작성용!N1597</f>
        <v xml:space="preserve">분기 </v>
      </c>
      <c r="M1600" s="279" t="str">
        <f>작성용!U1597</f>
        <v>2024.09.30</v>
      </c>
      <c r="N1600" s="284">
        <f>작성용!V1597</f>
        <v>45575</v>
      </c>
      <c r="O1600" s="284">
        <f>작성용!W1597</f>
        <v>45582</v>
      </c>
      <c r="P1600" s="279" t="str">
        <f>작성용!X1597</f>
        <v>-</v>
      </c>
      <c r="Q1600" s="280" t="str">
        <f>작성용!AD1597</f>
        <v>대체평가3사업본부</v>
      </c>
      <c r="R1600" s="282">
        <f>작성용!AE1597</f>
        <v>0</v>
      </c>
      <c r="S1600" s="280" t="str">
        <f>작성용!AF1597</f>
        <v>대체평가3사업본부</v>
      </c>
      <c r="T1600" s="283" t="str">
        <f>작성용!AG1597</f>
        <v>유수연</v>
      </c>
      <c r="U1600" s="283" t="str">
        <f>작성용!AH1597</f>
        <v>유수연</v>
      </c>
      <c r="V1600" s="278">
        <f>작성용!AA1597</f>
        <v>202409</v>
      </c>
      <c r="W1600" s="280" t="str">
        <f>작성용!AC1597</f>
        <v>[T]기타보험기관[1본부]</v>
      </c>
      <c r="X1600" s="280" t="str">
        <f>작성용!O1597</f>
        <v xml:space="preserve">박지애과장 </v>
      </c>
      <c r="Y1600" s="280" t="str">
        <f>작성용!P1597</f>
        <v xml:space="preserve"> </v>
      </c>
      <c r="Z1600" s="280" t="str">
        <f>작성용!Q1597</f>
        <v xml:space="preserve">parkjiae@dgbfn.com </v>
      </c>
      <c r="AA1600" s="278" t="str">
        <f>작성용!AJ1597</f>
        <v>-</v>
      </c>
      <c r="AB1600" s="278">
        <f>작성용!AB1597</f>
        <v>0</v>
      </c>
    </row>
    <row r="1601" spans="1:28" s="12" customFormat="1" ht="16.5" customHeight="1" x14ac:dyDescent="0.3">
      <c r="A1601" s="54">
        <f>작성용!AL1598</f>
        <v>1597</v>
      </c>
      <c r="B1601" s="277" t="str">
        <f>작성용!AI1598</f>
        <v>본평가 : 2024-10-10</v>
      </c>
      <c r="C1601" s="278" t="str">
        <f>작성용!AK1598</f>
        <v>개별종목</v>
      </c>
      <c r="D1601" s="279">
        <f>작성용!T1598</f>
        <v>45531</v>
      </c>
      <c r="E1601" s="280" t="str">
        <f>작성용!B1598</f>
        <v>아이엠라이프(구,DGB생명보험)(수익증권)</v>
      </c>
      <c r="F1601" s="280" t="str">
        <f>작성용!C1598</f>
        <v>재평가</v>
      </c>
      <c r="G1601" s="280" t="str">
        <f>작성용!D1598</f>
        <v>현대인베스트북미대출채권일반사모특별자산투자신탁31호</v>
      </c>
      <c r="H1601" s="281" t="str">
        <f>작성용!E1598</f>
        <v>KBP2023090016</v>
      </c>
      <c r="I1601" s="280" t="str">
        <f>작성용!F1598</f>
        <v>B02</v>
      </c>
      <c r="J1601" s="280">
        <f>작성용!G1598</f>
        <v>0</v>
      </c>
      <c r="K1601" s="280" t="str">
        <f>작성용!H1598</f>
        <v>-</v>
      </c>
      <c r="L1601" s="280" t="str">
        <f>작성용!N1598</f>
        <v xml:space="preserve">분기 </v>
      </c>
      <c r="M1601" s="279" t="str">
        <f>작성용!U1598</f>
        <v>2024.09.30</v>
      </c>
      <c r="N1601" s="284">
        <f>작성용!V1598</f>
        <v>45575</v>
      </c>
      <c r="O1601" s="284">
        <f>작성용!W1598</f>
        <v>45582</v>
      </c>
      <c r="P1601" s="279" t="str">
        <f>작성용!X1598</f>
        <v>-</v>
      </c>
      <c r="Q1601" s="280" t="str">
        <f>작성용!AD1598</f>
        <v>대체평가3사업본부</v>
      </c>
      <c r="R1601" s="282">
        <f>작성용!AE1598</f>
        <v>0</v>
      </c>
      <c r="S1601" s="280" t="str">
        <f>작성용!AF1598</f>
        <v>대체평가3사업본부</v>
      </c>
      <c r="T1601" s="283" t="str">
        <f>작성용!AG1598</f>
        <v>유수연</v>
      </c>
      <c r="U1601" s="283" t="str">
        <f>작성용!AH1598</f>
        <v>유수연</v>
      </c>
      <c r="V1601" s="278">
        <f>작성용!AA1598</f>
        <v>202409</v>
      </c>
      <c r="W1601" s="280" t="str">
        <f>작성용!AC1598</f>
        <v>[T]기타보험기관[1본부]</v>
      </c>
      <c r="X1601" s="280" t="str">
        <f>작성용!O1598</f>
        <v>박지애과장</v>
      </c>
      <c r="Y1601" s="280" t="str">
        <f>작성용!P1598</f>
        <v xml:space="preserve"> </v>
      </c>
      <c r="Z1601" s="280" t="str">
        <f>작성용!Q1598</f>
        <v xml:space="preserve">parkjiae@dgbfn.com </v>
      </c>
      <c r="AA1601" s="278" t="str">
        <f>작성용!AJ1598</f>
        <v>-</v>
      </c>
      <c r="AB1601" s="278">
        <f>작성용!AB1598</f>
        <v>0</v>
      </c>
    </row>
    <row r="1602" spans="1:28" s="12" customFormat="1" ht="16.5" customHeight="1" x14ac:dyDescent="0.3">
      <c r="A1602" s="54">
        <f>작성용!AL1599</f>
        <v>1598</v>
      </c>
      <c r="B1602" s="277" t="str">
        <f>작성용!AI1599</f>
        <v>본평가 : 2024-10-10</v>
      </c>
      <c r="C1602" s="278" t="str">
        <f>작성용!AK1599</f>
        <v>개별종목</v>
      </c>
      <c r="D1602" s="279">
        <f>작성용!T1599</f>
        <v>45531</v>
      </c>
      <c r="E1602" s="280" t="str">
        <f>작성용!B1599</f>
        <v>아이엠라이프(구,DGB생명보험)(수익증권)</v>
      </c>
      <c r="F1602" s="280" t="str">
        <f>작성용!C1599</f>
        <v>재평가</v>
      </c>
      <c r="G1602" s="280" t="str">
        <f>작성용!D1599</f>
        <v>신한DOVERXI일반사모투자신탁제2호(H)</v>
      </c>
      <c r="H1602" s="281" t="str">
        <f>작성용!E1599</f>
        <v>KBP2023120068</v>
      </c>
      <c r="I1602" s="280" t="str">
        <f>작성용!F1599</f>
        <v>B02</v>
      </c>
      <c r="J1602" s="280">
        <f>작성용!G1599</f>
        <v>0</v>
      </c>
      <c r="K1602" s="280" t="str">
        <f>작성용!H1599</f>
        <v>-</v>
      </c>
      <c r="L1602" s="280" t="str">
        <f>작성용!N1599</f>
        <v xml:space="preserve">분기 </v>
      </c>
      <c r="M1602" s="279" t="str">
        <f>작성용!U1599</f>
        <v>2024.09.30</v>
      </c>
      <c r="N1602" s="284">
        <f>작성용!V1599</f>
        <v>45575</v>
      </c>
      <c r="O1602" s="284">
        <f>작성용!W1599</f>
        <v>45582</v>
      </c>
      <c r="P1602" s="279" t="str">
        <f>작성용!X1599</f>
        <v>-</v>
      </c>
      <c r="Q1602" s="280" t="str">
        <f>작성용!AD1599</f>
        <v>대체평가3사업본부</v>
      </c>
      <c r="R1602" s="282">
        <f>작성용!AE1599</f>
        <v>0</v>
      </c>
      <c r="S1602" s="280" t="str">
        <f>작성용!AF1599</f>
        <v>대체평가3사업본부</v>
      </c>
      <c r="T1602" s="283" t="str">
        <f>작성용!AG1599</f>
        <v>유수연</v>
      </c>
      <c r="U1602" s="283" t="str">
        <f>작성용!AH1599</f>
        <v>유수연</v>
      </c>
      <c r="V1602" s="278">
        <f>작성용!AA1599</f>
        <v>202409</v>
      </c>
      <c r="W1602" s="280" t="str">
        <f>작성용!AC1599</f>
        <v>[T]기타보험기관[1본부]</v>
      </c>
      <c r="X1602" s="280" t="str">
        <f>작성용!O1599</f>
        <v>박지애과장</v>
      </c>
      <c r="Y1602" s="280" t="str">
        <f>작성용!P1599</f>
        <v xml:space="preserve"> </v>
      </c>
      <c r="Z1602" s="280" t="str">
        <f>작성용!Q1599</f>
        <v xml:space="preserve">parkjiae@dgbfn.com </v>
      </c>
      <c r="AA1602" s="278" t="str">
        <f>작성용!AJ1599</f>
        <v>-</v>
      </c>
      <c r="AB1602" s="278">
        <f>작성용!AB1599</f>
        <v>0</v>
      </c>
    </row>
    <row r="1603" spans="1:28" s="12" customFormat="1" ht="16.5" customHeight="1" x14ac:dyDescent="0.3">
      <c r="A1603" s="54">
        <f>작성용!AL1600</f>
        <v>1599</v>
      </c>
      <c r="B1603" s="277" t="str">
        <f>작성용!AI1600</f>
        <v>본평가 : 2024-10-10</v>
      </c>
      <c r="C1603" s="278" t="str">
        <f>작성용!AK1600</f>
        <v>개별종목</v>
      </c>
      <c r="D1603" s="279">
        <f>작성용!T1600</f>
        <v>45531</v>
      </c>
      <c r="E1603" s="280" t="str">
        <f>작성용!B1600</f>
        <v>아이엠라이프(구,DGB생명보험)(수익증권)</v>
      </c>
      <c r="F1603" s="280" t="str">
        <f>작성용!C1600</f>
        <v>재평가</v>
      </c>
      <c r="G1603" s="280" t="str">
        <f>작성용!D1600</f>
        <v>이지스스텝스톤세컨더리일반사모투자신탁491호</v>
      </c>
      <c r="H1603" s="281" t="str">
        <f>작성용!E1600</f>
        <v>KBP2023120070</v>
      </c>
      <c r="I1603" s="280" t="str">
        <f>작성용!F1600</f>
        <v>B02</v>
      </c>
      <c r="J1603" s="280">
        <f>작성용!G1600</f>
        <v>0</v>
      </c>
      <c r="K1603" s="280" t="str">
        <f>작성용!H1600</f>
        <v>-</v>
      </c>
      <c r="L1603" s="280" t="str">
        <f>작성용!N1600</f>
        <v xml:space="preserve">분기 </v>
      </c>
      <c r="M1603" s="279" t="str">
        <f>작성용!U1600</f>
        <v>2024.09.30</v>
      </c>
      <c r="N1603" s="284">
        <f>작성용!V1600</f>
        <v>45575</v>
      </c>
      <c r="O1603" s="284">
        <f>작성용!W1600</f>
        <v>45582</v>
      </c>
      <c r="P1603" s="279" t="str">
        <f>작성용!X1600</f>
        <v>-</v>
      </c>
      <c r="Q1603" s="280" t="str">
        <f>작성용!AD1600</f>
        <v>대체평가3사업본부</v>
      </c>
      <c r="R1603" s="282">
        <f>작성용!AE1600</f>
        <v>0</v>
      </c>
      <c r="S1603" s="280" t="str">
        <f>작성용!AF1600</f>
        <v>대체평가3사업본부</v>
      </c>
      <c r="T1603" s="283" t="str">
        <f>작성용!AG1600</f>
        <v>유수연</v>
      </c>
      <c r="U1603" s="283" t="str">
        <f>작성용!AH1600</f>
        <v>유수연</v>
      </c>
      <c r="V1603" s="278">
        <f>작성용!AA1600</f>
        <v>202409</v>
      </c>
      <c r="W1603" s="280" t="str">
        <f>작성용!AC1600</f>
        <v>[T]기타보험기관[1본부]</v>
      </c>
      <c r="X1603" s="280" t="str">
        <f>작성용!O1600</f>
        <v>박지애과장</v>
      </c>
      <c r="Y1603" s="280" t="str">
        <f>작성용!P1600</f>
        <v xml:space="preserve"> </v>
      </c>
      <c r="Z1603" s="280" t="str">
        <f>작성용!Q1600</f>
        <v xml:space="preserve">parkjiae@dgbfn.com </v>
      </c>
      <c r="AA1603" s="278" t="str">
        <f>작성용!AJ1600</f>
        <v>-</v>
      </c>
      <c r="AB1603" s="278">
        <f>작성용!AB1600</f>
        <v>0</v>
      </c>
    </row>
    <row r="1604" spans="1:28" s="12" customFormat="1" ht="16.5" customHeight="1" x14ac:dyDescent="0.3">
      <c r="A1604" s="54">
        <f>작성용!AL1601</f>
        <v>1600</v>
      </c>
      <c r="B1604" s="277" t="str">
        <f>작성용!AI1601</f>
        <v>본평가 : 2024-10-10</v>
      </c>
      <c r="C1604" s="278" t="str">
        <f>작성용!AK1601</f>
        <v>개별종목</v>
      </c>
      <c r="D1604" s="279">
        <f>작성용!T1601</f>
        <v>45531</v>
      </c>
      <c r="E1604" s="280" t="str">
        <f>작성용!B1601</f>
        <v>아이엠라이프(구,DGB생명보험)(수익증권)</v>
      </c>
      <c r="F1604" s="280" t="str">
        <f>작성용!C1601</f>
        <v>재평가</v>
      </c>
      <c r="G1604" s="280" t="str">
        <f>작성용!D1601</f>
        <v>키움AIM일반사모투자신탁제1호</v>
      </c>
      <c r="H1604" s="281" t="str">
        <f>작성용!E1601</f>
        <v>KBP2024030018</v>
      </c>
      <c r="I1604" s="280" t="str">
        <f>작성용!F1601</f>
        <v>B02</v>
      </c>
      <c r="J1604" s="280">
        <f>작성용!G1601</f>
        <v>0</v>
      </c>
      <c r="K1604" s="280" t="str">
        <f>작성용!H1601</f>
        <v>-</v>
      </c>
      <c r="L1604" s="280" t="str">
        <f>작성용!N1601</f>
        <v xml:space="preserve">분기 </v>
      </c>
      <c r="M1604" s="279" t="str">
        <f>작성용!U1601</f>
        <v>2024.09.30</v>
      </c>
      <c r="N1604" s="284">
        <f>작성용!V1601</f>
        <v>45575</v>
      </c>
      <c r="O1604" s="284">
        <f>작성용!W1601</f>
        <v>45582</v>
      </c>
      <c r="P1604" s="279" t="str">
        <f>작성용!X1601</f>
        <v>-</v>
      </c>
      <c r="Q1604" s="280" t="str">
        <f>작성용!AD1601</f>
        <v>대체평가3사업본부</v>
      </c>
      <c r="R1604" s="282">
        <f>작성용!AE1601</f>
        <v>0</v>
      </c>
      <c r="S1604" s="280" t="str">
        <f>작성용!AF1601</f>
        <v>대체평가3사업본부</v>
      </c>
      <c r="T1604" s="283" t="str">
        <f>작성용!AG1601</f>
        <v>유수연</v>
      </c>
      <c r="U1604" s="283" t="str">
        <f>작성용!AH1601</f>
        <v>유수연</v>
      </c>
      <c r="V1604" s="278">
        <f>작성용!AA1601</f>
        <v>202409</v>
      </c>
      <c r="W1604" s="280" t="str">
        <f>작성용!AC1601</f>
        <v>[T]기타보험기관[1본부]</v>
      </c>
      <c r="X1604" s="280" t="str">
        <f>작성용!O1601</f>
        <v>박지애과장</v>
      </c>
      <c r="Y1604" s="280" t="str">
        <f>작성용!P1601</f>
        <v xml:space="preserve"> </v>
      </c>
      <c r="Z1604" s="280" t="str">
        <f>작성용!Q1601</f>
        <v xml:space="preserve">parkjiae@dgbfn.com </v>
      </c>
      <c r="AA1604" s="278" t="str">
        <f>작성용!AJ1601</f>
        <v>-</v>
      </c>
      <c r="AB1604" s="278">
        <f>작성용!AB1601</f>
        <v>0</v>
      </c>
    </row>
    <row r="1605" spans="1:28" s="12" customFormat="1" ht="16.5" customHeight="1" x14ac:dyDescent="0.3">
      <c r="A1605" s="54">
        <f>작성용!AL1602</f>
        <v>1601</v>
      </c>
      <c r="B1605" s="277" t="str">
        <f>작성용!AI1602</f>
        <v>본평가 : 2024-10-10</v>
      </c>
      <c r="C1605" s="278" t="str">
        <f>작성용!AK1602</f>
        <v>개별종목</v>
      </c>
      <c r="D1605" s="279">
        <f>작성용!T1602</f>
        <v>45531</v>
      </c>
      <c r="E1605" s="280" t="str">
        <f>작성용!B1602</f>
        <v>아이엠라이프(구,DGB생명보험)(수익증권)</v>
      </c>
      <c r="F1605" s="280" t="str">
        <f>작성용!C1602</f>
        <v>재평가</v>
      </c>
      <c r="G1605" s="280" t="str">
        <f>작성용!D1602</f>
        <v>삼성PEMBERTONMMDFIV일반사모투자신탁1호</v>
      </c>
      <c r="H1605" s="281" t="str">
        <f>작성용!E1602</f>
        <v>KBP2024060004</v>
      </c>
      <c r="I1605" s="280" t="str">
        <f>작성용!F1602</f>
        <v>B02</v>
      </c>
      <c r="J1605" s="280">
        <f>작성용!G1602</f>
        <v>0</v>
      </c>
      <c r="K1605" s="280" t="str">
        <f>작성용!H1602</f>
        <v>-</v>
      </c>
      <c r="L1605" s="280" t="str">
        <f>작성용!N1602</f>
        <v xml:space="preserve">분기 </v>
      </c>
      <c r="M1605" s="279" t="str">
        <f>작성용!U1602</f>
        <v>2024.09.30</v>
      </c>
      <c r="N1605" s="284">
        <f>작성용!V1602</f>
        <v>45575</v>
      </c>
      <c r="O1605" s="284">
        <f>작성용!W1602</f>
        <v>45582</v>
      </c>
      <c r="P1605" s="279" t="str">
        <f>작성용!X1602</f>
        <v>-</v>
      </c>
      <c r="Q1605" s="280" t="str">
        <f>작성용!AD1602</f>
        <v>대체평가3사업본부</v>
      </c>
      <c r="R1605" s="282">
        <f>작성용!AE1602</f>
        <v>0</v>
      </c>
      <c r="S1605" s="280" t="str">
        <f>작성용!AF1602</f>
        <v>대체평가3사업본부</v>
      </c>
      <c r="T1605" s="283" t="str">
        <f>작성용!AG1602</f>
        <v>유수연</v>
      </c>
      <c r="U1605" s="283" t="str">
        <f>작성용!AH1602</f>
        <v>유수연</v>
      </c>
      <c r="V1605" s="278">
        <f>작성용!AA1602</f>
        <v>202409</v>
      </c>
      <c r="W1605" s="280" t="str">
        <f>작성용!AC1602</f>
        <v>[T]기타보험기관[1본부]</v>
      </c>
      <c r="X1605" s="280" t="str">
        <f>작성용!O1602</f>
        <v>박지애과장</v>
      </c>
      <c r="Y1605" s="280" t="str">
        <f>작성용!P1602</f>
        <v xml:space="preserve"> </v>
      </c>
      <c r="Z1605" s="280" t="str">
        <f>작성용!Q1602</f>
        <v xml:space="preserve">parkjiae@dgbfn.com </v>
      </c>
      <c r="AA1605" s="278" t="str">
        <f>작성용!AJ1602</f>
        <v>-</v>
      </c>
      <c r="AB1605" s="278">
        <f>작성용!AB1602</f>
        <v>0</v>
      </c>
    </row>
    <row r="1606" spans="1:28" s="12" customFormat="1" ht="16.5" customHeight="1" x14ac:dyDescent="0.3">
      <c r="A1606" s="54">
        <f>작성용!AL1603</f>
        <v>1602</v>
      </c>
      <c r="B1606" s="277" t="str">
        <f>작성용!AI1603</f>
        <v>본평가 : 2024-10-10</v>
      </c>
      <c r="C1606" s="278" t="str">
        <f>작성용!AK1603</f>
        <v>개별종목</v>
      </c>
      <c r="D1606" s="279">
        <f>작성용!T1603</f>
        <v>45531</v>
      </c>
      <c r="E1606" s="280" t="str">
        <f>작성용!B1603</f>
        <v>아이엠라이프(구,DGB생명보험)(수익증권)</v>
      </c>
      <c r="F1606" s="280" t="str">
        <f>작성용!C1603</f>
        <v>재평가</v>
      </c>
      <c r="G1606" s="280" t="str">
        <f>작성용!D1603</f>
        <v>신한BSPSSFII일반사모투자신탁-A호(H)</v>
      </c>
      <c r="H1606" s="281" t="str">
        <f>작성용!E1603</f>
        <v>KBP2024060022</v>
      </c>
      <c r="I1606" s="280" t="str">
        <f>작성용!F1603</f>
        <v>B02</v>
      </c>
      <c r="J1606" s="280">
        <f>작성용!G1603</f>
        <v>0</v>
      </c>
      <c r="K1606" s="280" t="str">
        <f>작성용!H1603</f>
        <v>-</v>
      </c>
      <c r="L1606" s="280" t="str">
        <f>작성용!N1603</f>
        <v xml:space="preserve">분기 </v>
      </c>
      <c r="M1606" s="279" t="str">
        <f>작성용!U1603</f>
        <v>2024.09.30</v>
      </c>
      <c r="N1606" s="284">
        <f>작성용!V1603</f>
        <v>45575</v>
      </c>
      <c r="O1606" s="284">
        <f>작성용!W1603</f>
        <v>45582</v>
      </c>
      <c r="P1606" s="279" t="str">
        <f>작성용!X1603</f>
        <v>-</v>
      </c>
      <c r="Q1606" s="280" t="str">
        <f>작성용!AD1603</f>
        <v>대체평가3사업본부</v>
      </c>
      <c r="R1606" s="282">
        <f>작성용!AE1603</f>
        <v>0</v>
      </c>
      <c r="S1606" s="280" t="str">
        <f>작성용!AF1603</f>
        <v>대체평가3사업본부</v>
      </c>
      <c r="T1606" s="283" t="str">
        <f>작성용!AG1603</f>
        <v>유수연</v>
      </c>
      <c r="U1606" s="283" t="str">
        <f>작성용!AH1603</f>
        <v>유수연</v>
      </c>
      <c r="V1606" s="278">
        <f>작성용!AA1603</f>
        <v>202409</v>
      </c>
      <c r="W1606" s="280" t="str">
        <f>작성용!AC1603</f>
        <v>[T]기타보험기관[1본부]</v>
      </c>
      <c r="X1606" s="280" t="str">
        <f>작성용!O1603</f>
        <v>박지애과장</v>
      </c>
      <c r="Y1606" s="280" t="str">
        <f>작성용!P1603</f>
        <v xml:space="preserve"> </v>
      </c>
      <c r="Z1606" s="280" t="str">
        <f>작성용!Q1603</f>
        <v xml:space="preserve">parkjiae@dgbfn.com </v>
      </c>
      <c r="AA1606" s="278" t="str">
        <f>작성용!AJ1603</f>
        <v>-</v>
      </c>
      <c r="AB1606" s="278">
        <f>작성용!AB1603</f>
        <v>0</v>
      </c>
    </row>
    <row r="1607" spans="1:28" s="12" customFormat="1" ht="16.5" customHeight="1" x14ac:dyDescent="0.3">
      <c r="A1607" s="54">
        <f>작성용!AL1604</f>
        <v>1603</v>
      </c>
      <c r="B1607" s="277" t="str">
        <f>작성용!AI1604</f>
        <v>본평가 : 2024-10-10</v>
      </c>
      <c r="C1607" s="278" t="str">
        <f>작성용!AK1604</f>
        <v>개별종목</v>
      </c>
      <c r="D1607" s="279">
        <f>작성용!T1604</f>
        <v>45531</v>
      </c>
      <c r="E1607" s="280" t="str">
        <f>작성용!B1604</f>
        <v>아이엠라이프(구,DGB생명보험)(수익증권)</v>
      </c>
      <c r="F1607" s="280" t="str">
        <f>작성용!C1604</f>
        <v>재평가</v>
      </c>
      <c r="G1607" s="280" t="str">
        <f>작성용!D1604</f>
        <v>삼성CIPIX일반사모투자신탁제1호</v>
      </c>
      <c r="H1607" s="281" t="str">
        <f>작성용!E1604</f>
        <v>KBP2024060024</v>
      </c>
      <c r="I1607" s="280" t="str">
        <f>작성용!F1604</f>
        <v>B02</v>
      </c>
      <c r="J1607" s="280">
        <f>작성용!G1604</f>
        <v>0</v>
      </c>
      <c r="K1607" s="280" t="str">
        <f>작성용!H1604</f>
        <v>-</v>
      </c>
      <c r="L1607" s="280" t="str">
        <f>작성용!N1604</f>
        <v xml:space="preserve">분기 </v>
      </c>
      <c r="M1607" s="279" t="str">
        <f>작성용!U1604</f>
        <v>2024.09.30</v>
      </c>
      <c r="N1607" s="284">
        <f>작성용!V1604</f>
        <v>45575</v>
      </c>
      <c r="O1607" s="284">
        <f>작성용!W1604</f>
        <v>45582</v>
      </c>
      <c r="P1607" s="279" t="str">
        <f>작성용!X1604</f>
        <v>-</v>
      </c>
      <c r="Q1607" s="280" t="str">
        <f>작성용!AD1604</f>
        <v>대체평가3사업본부</v>
      </c>
      <c r="R1607" s="282">
        <f>작성용!AE1604</f>
        <v>0</v>
      </c>
      <c r="S1607" s="280" t="str">
        <f>작성용!AF1604</f>
        <v>대체평가3사업본부</v>
      </c>
      <c r="T1607" s="283" t="str">
        <f>작성용!AG1604</f>
        <v>유수연</v>
      </c>
      <c r="U1607" s="283" t="str">
        <f>작성용!AH1604</f>
        <v>유수연</v>
      </c>
      <c r="V1607" s="278">
        <f>작성용!AA1604</f>
        <v>202409</v>
      </c>
      <c r="W1607" s="280" t="str">
        <f>작성용!AC1604</f>
        <v>[T]기타보험기관[1본부]</v>
      </c>
      <c r="X1607" s="280" t="str">
        <f>작성용!O1604</f>
        <v xml:space="preserve">박지애과장 </v>
      </c>
      <c r="Y1607" s="280" t="str">
        <f>작성용!P1604</f>
        <v xml:space="preserve"> </v>
      </c>
      <c r="Z1607" s="280" t="str">
        <f>작성용!Q1604</f>
        <v xml:space="preserve">parkjiae@dgbfn.com </v>
      </c>
      <c r="AA1607" s="278" t="str">
        <f>작성용!AJ1604</f>
        <v>-</v>
      </c>
      <c r="AB1607" s="278">
        <f>작성용!AB1604</f>
        <v>0</v>
      </c>
    </row>
    <row r="1608" spans="1:28" s="12" customFormat="1" ht="16.5" customHeight="1" x14ac:dyDescent="0.3">
      <c r="A1608" s="54">
        <f>작성용!AL1605</f>
        <v>1604</v>
      </c>
      <c r="B1608" s="277" t="str">
        <f>작성용!AI1605</f>
        <v>본평가 : 2024-10-10</v>
      </c>
      <c r="C1608" s="278" t="str">
        <f>작성용!AK1605</f>
        <v>개별종목</v>
      </c>
      <c r="D1608" s="279">
        <f>작성용!T1605</f>
        <v>45531</v>
      </c>
      <c r="E1608" s="280" t="str">
        <f>작성용!B1605</f>
        <v>아이엠라이프(구,DGB생명보험)(수익증권)</v>
      </c>
      <c r="F1608" s="280" t="str">
        <f>작성용!C1605</f>
        <v>재평가</v>
      </c>
      <c r="G1608" s="280" t="str">
        <f>작성용!D1605</f>
        <v>한화유럽크레딧일반사모투자신탁18호</v>
      </c>
      <c r="H1608" s="281" t="str">
        <f>작성용!E1605</f>
        <v>KBP2024060038</v>
      </c>
      <c r="I1608" s="280" t="str">
        <f>작성용!F1605</f>
        <v>B02</v>
      </c>
      <c r="J1608" s="280">
        <f>작성용!G1605</f>
        <v>0</v>
      </c>
      <c r="K1608" s="280" t="str">
        <f>작성용!H1605</f>
        <v>-</v>
      </c>
      <c r="L1608" s="280" t="str">
        <f>작성용!N1605</f>
        <v xml:space="preserve">분기 </v>
      </c>
      <c r="M1608" s="279" t="str">
        <f>작성용!U1605</f>
        <v>2024.09.30</v>
      </c>
      <c r="N1608" s="284">
        <f>작성용!V1605</f>
        <v>45575</v>
      </c>
      <c r="O1608" s="284">
        <f>작성용!W1605</f>
        <v>45582</v>
      </c>
      <c r="P1608" s="279" t="str">
        <f>작성용!X1605</f>
        <v>-</v>
      </c>
      <c r="Q1608" s="280" t="str">
        <f>작성용!AD1605</f>
        <v>대체평가3사업본부</v>
      </c>
      <c r="R1608" s="282">
        <f>작성용!AE1605</f>
        <v>0</v>
      </c>
      <c r="S1608" s="280" t="str">
        <f>작성용!AF1605</f>
        <v>대체평가3사업본부</v>
      </c>
      <c r="T1608" s="283" t="str">
        <f>작성용!AG1605</f>
        <v>유수연</v>
      </c>
      <c r="U1608" s="283" t="str">
        <f>작성용!AH1605</f>
        <v>유수연</v>
      </c>
      <c r="V1608" s="278">
        <f>작성용!AA1605</f>
        <v>202409</v>
      </c>
      <c r="W1608" s="280" t="str">
        <f>작성용!AC1605</f>
        <v>[T]기타보험기관[1본부]</v>
      </c>
      <c r="X1608" s="280" t="str">
        <f>작성용!O1605</f>
        <v xml:space="preserve">박지애과장 </v>
      </c>
      <c r="Y1608" s="280" t="str">
        <f>작성용!P1605</f>
        <v xml:space="preserve"> </v>
      </c>
      <c r="Z1608" s="280" t="str">
        <f>작성용!Q1605</f>
        <v xml:space="preserve">parkjiae@dgbfn.com </v>
      </c>
      <c r="AA1608" s="278" t="str">
        <f>작성용!AJ1605</f>
        <v>-</v>
      </c>
      <c r="AB1608" s="278">
        <f>작성용!AB1605</f>
        <v>0</v>
      </c>
    </row>
    <row r="1609" spans="1:28" s="12" customFormat="1" ht="16.5" customHeight="1" x14ac:dyDescent="0.3">
      <c r="A1609" s="54">
        <f>작성용!AL1606</f>
        <v>1605</v>
      </c>
      <c r="B1609" s="277" t="str">
        <f>작성용!AI1606</f>
        <v>본평가 : 2024-10-10</v>
      </c>
      <c r="C1609" s="278" t="str">
        <f>작성용!AK1606</f>
        <v>개별종목</v>
      </c>
      <c r="D1609" s="279">
        <f>작성용!T1606</f>
        <v>45531</v>
      </c>
      <c r="E1609" s="280" t="str">
        <f>작성용!B1606</f>
        <v>아이엠라이프(구,DGB생명보험)(수익증권)</v>
      </c>
      <c r="F1609" s="280" t="str">
        <f>작성용!C1606</f>
        <v>신규</v>
      </c>
      <c r="G1609" s="280" t="str">
        <f>작성용!D1606</f>
        <v>KBOAKTREEOPPORTUNITIES일반사모특별자산투자신탁</v>
      </c>
      <c r="H1609" s="281" t="str">
        <f>작성용!E1606</f>
        <v>KBP2024090015</v>
      </c>
      <c r="I1609" s="280" t="str">
        <f>작성용!F1606</f>
        <v>B02</v>
      </c>
      <c r="J1609" s="280">
        <f>작성용!G1606</f>
        <v>0</v>
      </c>
      <c r="K1609" s="280" t="str">
        <f>작성용!H1606</f>
        <v>-</v>
      </c>
      <c r="L1609" s="280" t="str">
        <f>작성용!N1606</f>
        <v xml:space="preserve">분기 </v>
      </c>
      <c r="M1609" s="279" t="str">
        <f>작성용!U1606</f>
        <v>2024.09.30</v>
      </c>
      <c r="N1609" s="284">
        <f>작성용!V1606</f>
        <v>45575</v>
      </c>
      <c r="O1609" s="284">
        <f>작성용!W1606</f>
        <v>45582</v>
      </c>
      <c r="P1609" s="279" t="str">
        <f>작성용!X1606</f>
        <v>-</v>
      </c>
      <c r="Q1609" s="280" t="str">
        <f>작성용!AD1606</f>
        <v>대체평가3사업본부</v>
      </c>
      <c r="R1609" s="282">
        <f>작성용!AE1606</f>
        <v>0</v>
      </c>
      <c r="S1609" s="280" t="str">
        <f>작성용!AF1606</f>
        <v>대체평가3사업본부</v>
      </c>
      <c r="T1609" s="283" t="str">
        <f>작성용!AG1606</f>
        <v>유수연</v>
      </c>
      <c r="U1609" s="283" t="str">
        <f>작성용!AH1606</f>
        <v>유수연</v>
      </c>
      <c r="V1609" s="278">
        <f>작성용!AA1606</f>
        <v>202409</v>
      </c>
      <c r="W1609" s="280" t="str">
        <f>작성용!AC1606</f>
        <v>[T]기타보험기관[1본부]</v>
      </c>
      <c r="X1609" s="280" t="str">
        <f>작성용!O1606</f>
        <v xml:space="preserve">박지애과장 </v>
      </c>
      <c r="Y1609" s="280" t="str">
        <f>작성용!P1606</f>
        <v xml:space="preserve"> </v>
      </c>
      <c r="Z1609" s="280" t="str">
        <f>작성용!Q1606</f>
        <v xml:space="preserve">parkjiae@dgbfn.com </v>
      </c>
      <c r="AA1609" s="278" t="str">
        <f>작성용!AJ1606</f>
        <v>-</v>
      </c>
      <c r="AB1609" s="278">
        <f>작성용!AB1606</f>
        <v>0</v>
      </c>
    </row>
    <row r="1610" spans="1:28" s="12" customFormat="1" ht="16.5" customHeight="1" x14ac:dyDescent="0.3">
      <c r="A1610" s="54">
        <f>작성용!AL1607</f>
        <v>1606</v>
      </c>
      <c r="B1610" s="277" t="str">
        <f>작성용!AI1607</f>
        <v>본평가 : 2024-10-10</v>
      </c>
      <c r="C1610" s="278" t="str">
        <f>작성용!AK1607</f>
        <v>개별종목</v>
      </c>
      <c r="D1610" s="279">
        <f>작성용!T1607</f>
        <v>45531</v>
      </c>
      <c r="E1610" s="280" t="str">
        <f>작성용!B1607</f>
        <v>아이엠라이프(구,DGB생명보험)(수익증권)</v>
      </c>
      <c r="F1610" s="280" t="str">
        <f>작성용!C1607</f>
        <v>신규</v>
      </c>
      <c r="G1610" s="280" t="str">
        <f>작성용!D1607</f>
        <v>삼성유럽인프라대출일반사모투자신탁제3호</v>
      </c>
      <c r="H1610" s="281" t="str">
        <f>작성용!E1607</f>
        <v>KBP2024090016</v>
      </c>
      <c r="I1610" s="280" t="str">
        <f>작성용!F1607</f>
        <v>B02</v>
      </c>
      <c r="J1610" s="280">
        <f>작성용!G1607</f>
        <v>0</v>
      </c>
      <c r="K1610" s="280" t="str">
        <f>작성용!H1607</f>
        <v>-</v>
      </c>
      <c r="L1610" s="280" t="str">
        <f>작성용!N1607</f>
        <v xml:space="preserve">분기 </v>
      </c>
      <c r="M1610" s="279" t="str">
        <f>작성용!U1607</f>
        <v>2024.09.30</v>
      </c>
      <c r="N1610" s="284">
        <f>작성용!V1607</f>
        <v>45575</v>
      </c>
      <c r="O1610" s="284">
        <f>작성용!W1607</f>
        <v>45582</v>
      </c>
      <c r="P1610" s="279" t="str">
        <f>작성용!X1607</f>
        <v>-</v>
      </c>
      <c r="Q1610" s="280" t="str">
        <f>작성용!AD1607</f>
        <v>대체평가3사업본부</v>
      </c>
      <c r="R1610" s="282">
        <f>작성용!AE1607</f>
        <v>0</v>
      </c>
      <c r="S1610" s="280" t="str">
        <f>작성용!AF1607</f>
        <v>대체평가3사업본부</v>
      </c>
      <c r="T1610" s="283" t="str">
        <f>작성용!AG1607</f>
        <v>유수연</v>
      </c>
      <c r="U1610" s="283" t="str">
        <f>작성용!AH1607</f>
        <v>유수연</v>
      </c>
      <c r="V1610" s="278">
        <f>작성용!AA1607</f>
        <v>202409</v>
      </c>
      <c r="W1610" s="280" t="str">
        <f>작성용!AC1607</f>
        <v>[T]기타보험기관[1본부]</v>
      </c>
      <c r="X1610" s="280" t="str">
        <f>작성용!O1607</f>
        <v xml:space="preserve">박지애과장 </v>
      </c>
      <c r="Y1610" s="280" t="str">
        <f>작성용!P1607</f>
        <v xml:space="preserve"> </v>
      </c>
      <c r="Z1610" s="280" t="str">
        <f>작성용!Q1607</f>
        <v xml:space="preserve">parkjiae@dgbfn.com </v>
      </c>
      <c r="AA1610" s="278" t="str">
        <f>작성용!AJ1607</f>
        <v>-</v>
      </c>
      <c r="AB1610" s="278">
        <f>작성용!AB1607</f>
        <v>0</v>
      </c>
    </row>
    <row r="1611" spans="1:28" s="12" customFormat="1" ht="16.5" customHeight="1" x14ac:dyDescent="0.3">
      <c r="A1611" s="54">
        <f>작성용!AL1608</f>
        <v>1607</v>
      </c>
      <c r="B1611" s="277" t="str">
        <f>작성용!AI1608</f>
        <v>본평가 : 2024-10-10</v>
      </c>
      <c r="C1611" s="278" t="str">
        <f>작성용!AK1608</f>
        <v>개별종목</v>
      </c>
      <c r="D1611" s="279">
        <f>작성용!T1608</f>
        <v>45531</v>
      </c>
      <c r="E1611" s="280" t="str">
        <f>작성용!B1608</f>
        <v>아이엠라이프(구,DGB생명보험)(수익증권)</v>
      </c>
      <c r="F1611" s="280" t="str">
        <f>작성용!C1608</f>
        <v>신규</v>
      </c>
      <c r="G1611" s="280" t="str">
        <f>작성용!D1608</f>
        <v>이지스글로벌세컨더리일반사모혼합투자신탁제3호</v>
      </c>
      <c r="H1611" s="281" t="str">
        <f>작성용!E1608</f>
        <v>KBP2024090017</v>
      </c>
      <c r="I1611" s="280" t="str">
        <f>작성용!F1608</f>
        <v>B02</v>
      </c>
      <c r="J1611" s="280">
        <f>작성용!G1608</f>
        <v>0</v>
      </c>
      <c r="K1611" s="280" t="str">
        <f>작성용!H1608</f>
        <v>-</v>
      </c>
      <c r="L1611" s="280" t="str">
        <f>작성용!N1608</f>
        <v xml:space="preserve">분기 </v>
      </c>
      <c r="M1611" s="279" t="str">
        <f>작성용!U1608</f>
        <v>2024.09.30</v>
      </c>
      <c r="N1611" s="284">
        <f>작성용!V1608</f>
        <v>45575</v>
      </c>
      <c r="O1611" s="284">
        <f>작성용!W1608</f>
        <v>45582</v>
      </c>
      <c r="P1611" s="279" t="str">
        <f>작성용!X1608</f>
        <v>-</v>
      </c>
      <c r="Q1611" s="280" t="str">
        <f>작성용!AD1608</f>
        <v>대체평가3사업본부</v>
      </c>
      <c r="R1611" s="282">
        <f>작성용!AE1608</f>
        <v>0</v>
      </c>
      <c r="S1611" s="280" t="str">
        <f>작성용!AF1608</f>
        <v>대체평가3사업본부</v>
      </c>
      <c r="T1611" s="283" t="str">
        <f>작성용!AG1608</f>
        <v>유수연</v>
      </c>
      <c r="U1611" s="283" t="str">
        <f>작성용!AH1608</f>
        <v>유수연</v>
      </c>
      <c r="V1611" s="278">
        <f>작성용!AA1608</f>
        <v>202409</v>
      </c>
      <c r="W1611" s="280" t="str">
        <f>작성용!AC1608</f>
        <v>[T]기타보험기관[1본부]</v>
      </c>
      <c r="X1611" s="280" t="str">
        <f>작성용!O1608</f>
        <v xml:space="preserve">박지애과장 </v>
      </c>
      <c r="Y1611" s="280" t="str">
        <f>작성용!P1608</f>
        <v xml:space="preserve"> </v>
      </c>
      <c r="Z1611" s="280" t="str">
        <f>작성용!Q1608</f>
        <v xml:space="preserve">parkjiae@dgbfn.com </v>
      </c>
      <c r="AA1611" s="278" t="str">
        <f>작성용!AJ1608</f>
        <v>-</v>
      </c>
      <c r="AB1611" s="278">
        <f>작성용!AB1608</f>
        <v>0</v>
      </c>
    </row>
    <row r="1612" spans="1:28" s="12" customFormat="1" ht="16.5" customHeight="1" x14ac:dyDescent="0.3">
      <c r="A1612" s="54">
        <f>작성용!AL1609</f>
        <v>1608</v>
      </c>
      <c r="B1612" s="277" t="str">
        <f>작성용!AI1609</f>
        <v>본평가 : 2024-10-10</v>
      </c>
      <c r="C1612" s="278" t="str">
        <f>작성용!AK1609</f>
        <v>개별종목</v>
      </c>
      <c r="D1612" s="279">
        <f>작성용!T1609</f>
        <v>45531</v>
      </c>
      <c r="E1612" s="280" t="str">
        <f>작성용!B1609</f>
        <v>아이엠라이프(구,DGB생명보험)(수익증권)</v>
      </c>
      <c r="F1612" s="280" t="str">
        <f>작성용!C1609</f>
        <v>재평가</v>
      </c>
      <c r="G1612" s="280" t="str">
        <f>작성용!D1609</f>
        <v>한국투자이스트브릿지글로벌그린에너지제1호사모투자</v>
      </c>
      <c r="H1612" s="281">
        <f>작성용!E1609</f>
        <v>1101130033900</v>
      </c>
      <c r="I1612" s="280" t="str">
        <f>작성용!F1609</f>
        <v>B01</v>
      </c>
      <c r="J1612" s="280">
        <f>작성용!G1609</f>
        <v>0</v>
      </c>
      <c r="K1612" s="280" t="str">
        <f>작성용!H1609</f>
        <v>-</v>
      </c>
      <c r="L1612" s="280" t="str">
        <f>작성용!N1609</f>
        <v xml:space="preserve">분기 </v>
      </c>
      <c r="M1612" s="279" t="str">
        <f>작성용!U1609</f>
        <v>2024.09.30</v>
      </c>
      <c r="N1612" s="284">
        <f>작성용!V1609</f>
        <v>45575</v>
      </c>
      <c r="O1612" s="284">
        <f>작성용!W1609</f>
        <v>45582</v>
      </c>
      <c r="P1612" s="279" t="str">
        <f>작성용!X1609</f>
        <v>-</v>
      </c>
      <c r="Q1612" s="280" t="str">
        <f>작성용!AD1609</f>
        <v>김예림</v>
      </c>
      <c r="R1612" s="282">
        <f>작성용!AE1609</f>
        <v>1</v>
      </c>
      <c r="S1612" s="280" t="str">
        <f>작성용!AF1609</f>
        <v>김예림</v>
      </c>
      <c r="T1612" s="283" t="str">
        <f>작성용!AG1609</f>
        <v>유수연</v>
      </c>
      <c r="U1612" s="283" t="str">
        <f>작성용!AH1609</f>
        <v>유수연</v>
      </c>
      <c r="V1612" s="278">
        <f>작성용!AA1609</f>
        <v>202409</v>
      </c>
      <c r="W1612" s="280" t="str">
        <f>작성용!AC1609</f>
        <v>[T]기타보험기관[1본부]</v>
      </c>
      <c r="X1612" s="280" t="str">
        <f>작성용!O1609</f>
        <v xml:space="preserve">박지애과장 </v>
      </c>
      <c r="Y1612" s="280" t="str">
        <f>작성용!P1609</f>
        <v xml:space="preserve"> </v>
      </c>
      <c r="Z1612" s="280" t="str">
        <f>작성용!Q1609</f>
        <v xml:space="preserve">parkjiae@dgbfn.com </v>
      </c>
      <c r="AA1612" s="278" t="str">
        <f>작성용!AJ1609</f>
        <v>-</v>
      </c>
      <c r="AB1612" s="278">
        <f>작성용!AB1609</f>
        <v>0</v>
      </c>
    </row>
    <row r="1613" spans="1:28" s="12" customFormat="1" ht="16.5" customHeight="1" x14ac:dyDescent="0.3">
      <c r="A1613" s="54">
        <f>작성용!AL1610</f>
        <v>1609</v>
      </c>
      <c r="B1613" s="277" t="str">
        <f>작성용!AI1610</f>
        <v>본평가 : 2024-10-10</v>
      </c>
      <c r="C1613" s="278" t="str">
        <f>작성용!AK1610</f>
        <v>개별종목</v>
      </c>
      <c r="D1613" s="279">
        <f>작성용!T1610</f>
        <v>45531</v>
      </c>
      <c r="E1613" s="280" t="str">
        <f>작성용!B1610</f>
        <v>아이엠라이프(구,DGB생명보험)(수익증권)</v>
      </c>
      <c r="F1613" s="280" t="str">
        <f>작성용!C1610</f>
        <v>재평가</v>
      </c>
      <c r="G1613" s="280" t="str">
        <f>작성용!D1610</f>
        <v>스마트하이DGB디지털그린벤처펀드2호</v>
      </c>
      <c r="H1613" s="281" t="str">
        <f>작성용!E1610</f>
        <v>KBP2023060077</v>
      </c>
      <c r="I1613" s="280" t="str">
        <f>작성용!F1610</f>
        <v>B01</v>
      </c>
      <c r="J1613" s="280">
        <f>작성용!G1610</f>
        <v>0</v>
      </c>
      <c r="K1613" s="280" t="str">
        <f>작성용!H1610</f>
        <v>-</v>
      </c>
      <c r="L1613" s="280" t="str">
        <f>작성용!N1610</f>
        <v xml:space="preserve">분기 </v>
      </c>
      <c r="M1613" s="279" t="str">
        <f>작성용!U1610</f>
        <v>2024.09.30</v>
      </c>
      <c r="N1613" s="284">
        <f>작성용!V1610</f>
        <v>45575</v>
      </c>
      <c r="O1613" s="284">
        <f>작성용!W1610</f>
        <v>45582</v>
      </c>
      <c r="P1613" s="279" t="str">
        <f>작성용!X1610</f>
        <v>-</v>
      </c>
      <c r="Q1613" s="280" t="str">
        <f>작성용!AD1610</f>
        <v>서경덕</v>
      </c>
      <c r="R1613" s="282">
        <f>작성용!AE1610</f>
        <v>1</v>
      </c>
      <c r="S1613" s="280" t="str">
        <f>작성용!AF1610</f>
        <v>서경덕</v>
      </c>
      <c r="T1613" s="283" t="str">
        <f>작성용!AG1610</f>
        <v>유수연</v>
      </c>
      <c r="U1613" s="283" t="str">
        <f>작성용!AH1610</f>
        <v>유수연</v>
      </c>
      <c r="V1613" s="278">
        <f>작성용!AA1610</f>
        <v>202409</v>
      </c>
      <c r="W1613" s="280" t="str">
        <f>작성용!AC1610</f>
        <v>[T]기타보험기관[1본부]</v>
      </c>
      <c r="X1613" s="280" t="str">
        <f>작성용!O1610</f>
        <v>박지애과장</v>
      </c>
      <c r="Y1613" s="280" t="str">
        <f>작성용!P1610</f>
        <v xml:space="preserve"> </v>
      </c>
      <c r="Z1613" s="280" t="str">
        <f>작성용!Q1610</f>
        <v xml:space="preserve">parkjiae@dgbfn.com </v>
      </c>
      <c r="AA1613" s="278" t="str">
        <f>작성용!AJ1610</f>
        <v>-</v>
      </c>
      <c r="AB1613" s="278">
        <f>작성용!AB1610</f>
        <v>0</v>
      </c>
    </row>
    <row r="1614" spans="1:28" s="12" customFormat="1" ht="16.5" customHeight="1" x14ac:dyDescent="0.3">
      <c r="A1614" s="54">
        <f>작성용!AL1611</f>
        <v>1610</v>
      </c>
      <c r="B1614" s="277" t="str">
        <f>작성용!AI1611</f>
        <v>본평가 : 2024-10-10</v>
      </c>
      <c r="C1614" s="278" t="str">
        <f>작성용!AK1611</f>
        <v>개별종목</v>
      </c>
      <c r="D1614" s="279">
        <f>작성용!T1611</f>
        <v>45531</v>
      </c>
      <c r="E1614" s="280" t="str">
        <f>작성용!B1611</f>
        <v>아이엠라이프(구,DGB생명보험)(수익증권)</v>
      </c>
      <c r="F1614" s="280" t="str">
        <f>작성용!C1611</f>
        <v>재평가</v>
      </c>
      <c r="G1614" s="280" t="str">
        <f>작성용!D1611</f>
        <v>스틱오퍼튜니티제삼호사모투자</v>
      </c>
      <c r="H1614" s="281">
        <f>작성용!E1611</f>
        <v>1101130034164</v>
      </c>
      <c r="I1614" s="280" t="str">
        <f>작성용!F1611</f>
        <v>B01</v>
      </c>
      <c r="J1614" s="280">
        <f>작성용!G1611</f>
        <v>0</v>
      </c>
      <c r="K1614" s="280" t="str">
        <f>작성용!H1611</f>
        <v>-</v>
      </c>
      <c r="L1614" s="280" t="str">
        <f>작성용!N1611</f>
        <v xml:space="preserve">분기 </v>
      </c>
      <c r="M1614" s="279" t="str">
        <f>작성용!U1611</f>
        <v>2024.09.30</v>
      </c>
      <c r="N1614" s="284">
        <f>작성용!V1611</f>
        <v>45575</v>
      </c>
      <c r="O1614" s="284">
        <f>작성용!W1611</f>
        <v>45582</v>
      </c>
      <c r="P1614" s="279" t="str">
        <f>작성용!X1611</f>
        <v>-</v>
      </c>
      <c r="Q1614" s="280" t="str">
        <f>작성용!AD1611</f>
        <v>정재형</v>
      </c>
      <c r="R1614" s="282">
        <f>작성용!AE1611</f>
        <v>1</v>
      </c>
      <c r="S1614" s="280" t="str">
        <f>작성용!AF1611</f>
        <v>정재형</v>
      </c>
      <c r="T1614" s="283" t="str">
        <f>작성용!AG1611</f>
        <v>유수연</v>
      </c>
      <c r="U1614" s="283" t="str">
        <f>작성용!AH1611</f>
        <v>유수연</v>
      </c>
      <c r="V1614" s="278">
        <f>작성용!AA1611</f>
        <v>202409</v>
      </c>
      <c r="W1614" s="280" t="str">
        <f>작성용!AC1611</f>
        <v>[T]기타보험기관[1본부]</v>
      </c>
      <c r="X1614" s="280" t="str">
        <f>작성용!O1611</f>
        <v>박지애과장</v>
      </c>
      <c r="Y1614" s="280" t="str">
        <f>작성용!P1611</f>
        <v xml:space="preserve"> </v>
      </c>
      <c r="Z1614" s="280" t="str">
        <f>작성용!Q1611</f>
        <v xml:space="preserve">parkjiae@dgbfn.com </v>
      </c>
      <c r="AA1614" s="278" t="str">
        <f>작성용!AJ1611</f>
        <v>-</v>
      </c>
      <c r="AB1614" s="278">
        <f>작성용!AB1611</f>
        <v>0</v>
      </c>
    </row>
    <row r="1615" spans="1:28" s="12" customFormat="1" ht="16.5" customHeight="1" x14ac:dyDescent="0.3">
      <c r="A1615" s="54">
        <f>작성용!AL1612</f>
        <v>1611</v>
      </c>
      <c r="B1615" s="277" t="str">
        <f>작성용!AI1612</f>
        <v>본평가 : 2024-10-10</v>
      </c>
      <c r="C1615" s="278" t="str">
        <f>작성용!AK1612</f>
        <v>개별종목</v>
      </c>
      <c r="D1615" s="279">
        <f>작성용!T1612</f>
        <v>45531</v>
      </c>
      <c r="E1615" s="280" t="str">
        <f>작성용!B1612</f>
        <v>아이엠라이프(구,DGB생명보험)(수익증권)</v>
      </c>
      <c r="F1615" s="280" t="str">
        <f>작성용!C1612</f>
        <v>재평가</v>
      </c>
      <c r="G1615" s="280" t="str">
        <f>작성용!D1612</f>
        <v>아이엠뉴노멀벤처펀드1호</v>
      </c>
      <c r="H1615" s="281" t="str">
        <f>작성용!E1612</f>
        <v>KBP2023120069</v>
      </c>
      <c r="I1615" s="280" t="str">
        <f>작성용!F1612</f>
        <v>B01</v>
      </c>
      <c r="J1615" s="280">
        <f>작성용!G1612</f>
        <v>0</v>
      </c>
      <c r="K1615" s="280" t="str">
        <f>작성용!H1612</f>
        <v>-</v>
      </c>
      <c r="L1615" s="280" t="str">
        <f>작성용!N1612</f>
        <v xml:space="preserve">분기 </v>
      </c>
      <c r="M1615" s="279" t="str">
        <f>작성용!U1612</f>
        <v>2024.09.30</v>
      </c>
      <c r="N1615" s="284">
        <f>작성용!V1612</f>
        <v>45575</v>
      </c>
      <c r="O1615" s="284">
        <f>작성용!W1612</f>
        <v>45582</v>
      </c>
      <c r="P1615" s="279" t="str">
        <f>작성용!X1612</f>
        <v>-</v>
      </c>
      <c r="Q1615" s="280" t="str">
        <f>작성용!AD1612</f>
        <v>정은채</v>
      </c>
      <c r="R1615" s="282">
        <f>작성용!AE1612</f>
        <v>1</v>
      </c>
      <c r="S1615" s="280" t="str">
        <f>작성용!AF1612</f>
        <v>정은채</v>
      </c>
      <c r="T1615" s="283" t="str">
        <f>작성용!AG1612</f>
        <v>유수연</v>
      </c>
      <c r="U1615" s="283" t="str">
        <f>작성용!AH1612</f>
        <v>유수연</v>
      </c>
      <c r="V1615" s="278">
        <f>작성용!AA1612</f>
        <v>202409</v>
      </c>
      <c r="W1615" s="280" t="str">
        <f>작성용!AC1612</f>
        <v>[T]기타보험기관[1본부]</v>
      </c>
      <c r="X1615" s="280" t="str">
        <f>작성용!O1612</f>
        <v>박지애과장</v>
      </c>
      <c r="Y1615" s="280" t="str">
        <f>작성용!P1612</f>
        <v xml:space="preserve"> </v>
      </c>
      <c r="Z1615" s="280" t="str">
        <f>작성용!Q1612</f>
        <v xml:space="preserve">parkjiae@dgbfn.com </v>
      </c>
      <c r="AA1615" s="278" t="str">
        <f>작성용!AJ1612</f>
        <v>-</v>
      </c>
      <c r="AB1615" s="278">
        <f>작성용!AB1612</f>
        <v>0</v>
      </c>
    </row>
    <row r="1616" spans="1:28" s="12" customFormat="1" ht="16.5" customHeight="1" x14ac:dyDescent="0.3">
      <c r="A1616" s="54">
        <f>작성용!AL1613</f>
        <v>1612</v>
      </c>
      <c r="B1616" s="277" t="str">
        <f>작성용!AI1613</f>
        <v>본평가 : 2024-10-10</v>
      </c>
      <c r="C1616" s="278" t="str">
        <f>작성용!AK1613</f>
        <v>개별종목</v>
      </c>
      <c r="D1616" s="279">
        <f>작성용!T1613</f>
        <v>45531</v>
      </c>
      <c r="E1616" s="280" t="str">
        <f>작성용!B1613</f>
        <v>아이엠라이프(구,DGB생명보험)(수익증권)</v>
      </c>
      <c r="F1616" s="280" t="str">
        <f>작성용!C1613</f>
        <v>재평가</v>
      </c>
      <c r="G1616" s="280" t="str">
        <f>작성용!D1613</f>
        <v>뉴아크제이십사의일호사모투자</v>
      </c>
      <c r="H1616" s="281">
        <f>작성용!E1613</f>
        <v>1101130035831</v>
      </c>
      <c r="I1616" s="280" t="str">
        <f>작성용!F1613</f>
        <v>B01</v>
      </c>
      <c r="J1616" s="280">
        <f>작성용!G1613</f>
        <v>0</v>
      </c>
      <c r="K1616" s="280" t="str">
        <f>작성용!H1613</f>
        <v>-</v>
      </c>
      <c r="L1616" s="280" t="str">
        <f>작성용!N1613</f>
        <v xml:space="preserve">분기 </v>
      </c>
      <c r="M1616" s="279" t="str">
        <f>작성용!U1613</f>
        <v>2024.09.30</v>
      </c>
      <c r="N1616" s="284">
        <f>작성용!V1613</f>
        <v>45575</v>
      </c>
      <c r="O1616" s="284">
        <f>작성용!W1613</f>
        <v>45582</v>
      </c>
      <c r="P1616" s="279" t="str">
        <f>작성용!X1613</f>
        <v>-</v>
      </c>
      <c r="Q1616" s="280" t="str">
        <f>작성용!AD1613</f>
        <v>원정우</v>
      </c>
      <c r="R1616" s="282">
        <f>작성용!AE1613</f>
        <v>1</v>
      </c>
      <c r="S1616" s="280" t="str">
        <f>작성용!AF1613</f>
        <v>원정우</v>
      </c>
      <c r="T1616" s="283" t="str">
        <f>작성용!AG1613</f>
        <v>유수연</v>
      </c>
      <c r="U1616" s="283" t="str">
        <f>작성용!AH1613</f>
        <v>유수연</v>
      </c>
      <c r="V1616" s="278">
        <f>작성용!AA1613</f>
        <v>202409</v>
      </c>
      <c r="W1616" s="280" t="str">
        <f>작성용!AC1613</f>
        <v>[T]기타보험기관[1본부]</v>
      </c>
      <c r="X1616" s="280" t="str">
        <f>작성용!O1613</f>
        <v>박지애과장</v>
      </c>
      <c r="Y1616" s="280" t="str">
        <f>작성용!P1613</f>
        <v xml:space="preserve"> </v>
      </c>
      <c r="Z1616" s="280" t="str">
        <f>작성용!Q1613</f>
        <v xml:space="preserve">parkjiae@dgbfn.com </v>
      </c>
      <c r="AA1616" s="278" t="str">
        <f>작성용!AJ1613</f>
        <v>-</v>
      </c>
      <c r="AB1616" s="278">
        <f>작성용!AB1613</f>
        <v>0</v>
      </c>
    </row>
    <row r="1617" spans="1:28" s="12" customFormat="1" ht="16.5" customHeight="1" x14ac:dyDescent="0.3">
      <c r="A1617" s="54">
        <f>작성용!AL1614</f>
        <v>1613</v>
      </c>
      <c r="B1617" s="277" t="str">
        <f>작성용!AI1614</f>
        <v>24년 4분기 평가예정</v>
      </c>
      <c r="C1617" s="278" t="str">
        <f>작성용!AK1614</f>
        <v>기초자산</v>
      </c>
      <c r="D1617" s="279" t="str">
        <f>작성용!T1614</f>
        <v>아이엠라이프(구,DGB생명보험)(수익증권)펀드(기초자산)</v>
      </c>
      <c r="E1617" s="280" t="str">
        <f>작성용!B1614</f>
        <v>한국투자이스트브릿지글로벌그린에너지제1호사모투자</v>
      </c>
      <c r="F1617" s="280" t="str">
        <f>작성용!C1614</f>
        <v>재평가</v>
      </c>
      <c r="G1617" s="280" t="str">
        <f>작성용!D1614</f>
        <v>에스케이온</v>
      </c>
      <c r="H1617" s="281">
        <f>작성용!E1614</f>
        <v>1101118042379</v>
      </c>
      <c r="I1617" s="280" t="str">
        <f>작성용!F1614</f>
        <v>A05</v>
      </c>
      <c r="J1617" s="280">
        <f>작성용!G1614</f>
        <v>0</v>
      </c>
      <c r="K1617" s="280" t="str">
        <f>작성용!H1614</f>
        <v>-</v>
      </c>
      <c r="L1617" s="280" t="str">
        <f>작성용!N1614</f>
        <v xml:space="preserve">분기 </v>
      </c>
      <c r="M1617" s="279" t="str">
        <f>작성용!U1614</f>
        <v>2024.09.30</v>
      </c>
      <c r="N1617" s="284">
        <f>작성용!V1614</f>
        <v>45575</v>
      </c>
      <c r="O1617" s="279" t="str">
        <f>작성용!W1614</f>
        <v>보고서제공X</v>
      </c>
      <c r="P1617" s="279" t="str">
        <f>작성용!X1614</f>
        <v>-</v>
      </c>
      <c r="Q1617" s="280" t="str">
        <f>작성용!AD1614</f>
        <v>김예림</v>
      </c>
      <c r="R1617" s="282">
        <f>작성용!AE1614</f>
        <v>0</v>
      </c>
      <c r="S1617" s="280" t="str">
        <f>작성용!AF1614</f>
        <v>김예림</v>
      </c>
      <c r="T1617" s="283" t="str">
        <f>작성용!AG1614</f>
        <v>-</v>
      </c>
      <c r="U1617" s="283" t="str">
        <f>작성용!AH1614</f>
        <v>-</v>
      </c>
      <c r="V1617" s="278">
        <f>작성용!AA1614</f>
        <v>202409</v>
      </c>
      <c r="W1617" s="280" t="str">
        <f>작성용!AC1614</f>
        <v>[6]기타기관펀드(기초자산)</v>
      </c>
      <c r="X1617" s="280">
        <f>작성용!O1614</f>
        <v>0</v>
      </c>
      <c r="Y1617" s="280">
        <f>작성용!P1614</f>
        <v>0</v>
      </c>
      <c r="Z1617" s="280">
        <f>작성용!Q1614</f>
        <v>0</v>
      </c>
      <c r="AA1617" s="278" t="str">
        <f>작성용!AJ1614</f>
        <v>-</v>
      </c>
      <c r="AB1617" s="278">
        <f>작성용!AB1614</f>
        <v>0</v>
      </c>
    </row>
    <row r="1618" spans="1:28" s="12" customFormat="1" ht="16.5" customHeight="1" x14ac:dyDescent="0.3">
      <c r="A1618" s="54">
        <f>작성용!AL1615</f>
        <v>1614</v>
      </c>
      <c r="B1618" s="277" t="str">
        <f>작성용!AI1615</f>
        <v>-</v>
      </c>
      <c r="C1618" s="278" t="str">
        <f>작성용!AK1615</f>
        <v>기초자산</v>
      </c>
      <c r="D1618" s="279" t="str">
        <f>작성용!T1615</f>
        <v>아이엠라이프(구,DGB생명보험)(수익증권)펀드(기초자산)</v>
      </c>
      <c r="E1618" s="280" t="str">
        <f>작성용!B1615</f>
        <v>스마트하이DGB디지털그린벤처펀드2호</v>
      </c>
      <c r="F1618" s="280" t="str">
        <f>작성용!C1615</f>
        <v>재평가</v>
      </c>
      <c r="G1618" s="280" t="str">
        <f>작성용!D1615</f>
        <v>에임퓨처</v>
      </c>
      <c r="H1618" s="281">
        <f>작성용!E1615</f>
        <v>1101117655818</v>
      </c>
      <c r="I1618" s="280" t="str">
        <f>작성용!F1615</f>
        <v>A07</v>
      </c>
      <c r="J1618" s="280">
        <f>작성용!G1615</f>
        <v>0</v>
      </c>
      <c r="K1618" s="280" t="str">
        <f>작성용!H1615</f>
        <v>-</v>
      </c>
      <c r="L1618" s="280" t="str">
        <f>작성용!N1615</f>
        <v xml:space="preserve">분기 </v>
      </c>
      <c r="M1618" s="279" t="str">
        <f>작성용!U1615</f>
        <v>2024.09.30</v>
      </c>
      <c r="N1618" s="284">
        <f>작성용!V1615</f>
        <v>45575</v>
      </c>
      <c r="O1618" s="279" t="str">
        <f>작성용!W1615</f>
        <v>보고서제공X</v>
      </c>
      <c r="P1618" s="279" t="str">
        <f>작성용!X1615</f>
        <v>-</v>
      </c>
      <c r="Q1618" s="280" t="str">
        <f>작성용!AD1615</f>
        <v>정재형</v>
      </c>
      <c r="R1618" s="282">
        <f>작성용!AE1615</f>
        <v>0</v>
      </c>
      <c r="S1618" s="280" t="str">
        <f>작성용!AF1615</f>
        <v>정재형</v>
      </c>
      <c r="T1618" s="283" t="str">
        <f>작성용!AG1615</f>
        <v>-</v>
      </c>
      <c r="U1618" s="283" t="str">
        <f>작성용!AH1615</f>
        <v>-</v>
      </c>
      <c r="V1618" s="278">
        <f>작성용!AA1615</f>
        <v>202409</v>
      </c>
      <c r="W1618" s="280" t="str">
        <f>작성용!AC1615</f>
        <v>[6]기타기관펀드(기초자산)</v>
      </c>
      <c r="X1618" s="280">
        <f>작성용!O1615</f>
        <v>0</v>
      </c>
      <c r="Y1618" s="280">
        <f>작성용!P1615</f>
        <v>0</v>
      </c>
      <c r="Z1618" s="280">
        <f>작성용!Q1615</f>
        <v>0</v>
      </c>
      <c r="AA1618" s="278" t="str">
        <f>작성용!AJ1615</f>
        <v>-</v>
      </c>
      <c r="AB1618" s="278">
        <f>작성용!AB1615</f>
        <v>0</v>
      </c>
    </row>
    <row r="1619" spans="1:28" s="12" customFormat="1" ht="16.5" customHeight="1" x14ac:dyDescent="0.3">
      <c r="A1619" s="54">
        <f>작성용!AL1616</f>
        <v>1615</v>
      </c>
      <c r="B1619" s="277" t="str">
        <f>작성용!AI1616</f>
        <v>-</v>
      </c>
      <c r="C1619" s="278" t="str">
        <f>작성용!AK1616</f>
        <v>기초자산</v>
      </c>
      <c r="D1619" s="279" t="str">
        <f>작성용!T1616</f>
        <v>아이엠라이프(구,DGB생명보험)(수익증권)펀드(기초자산)</v>
      </c>
      <c r="E1619" s="280" t="str">
        <f>작성용!B1616</f>
        <v>스마트하이DGB디지털그린벤처펀드2호</v>
      </c>
      <c r="F1619" s="280" t="str">
        <f>작성용!C1616</f>
        <v>재평가</v>
      </c>
      <c r="G1619" s="280" t="str">
        <f>작성용!D1616</f>
        <v>폴라리스쓰리디</v>
      </c>
      <c r="H1619" s="281">
        <f>작성용!E1616</f>
        <v>1717110137892</v>
      </c>
      <c r="I1619" s="280" t="str">
        <f>작성용!F1616</f>
        <v>A07</v>
      </c>
      <c r="J1619" s="280">
        <f>작성용!G1616</f>
        <v>0</v>
      </c>
      <c r="K1619" s="280" t="str">
        <f>작성용!H1616</f>
        <v>-</v>
      </c>
      <c r="L1619" s="280" t="str">
        <f>작성용!N1616</f>
        <v xml:space="preserve">분기 </v>
      </c>
      <c r="M1619" s="279" t="str">
        <f>작성용!U1616</f>
        <v>2024.09.30</v>
      </c>
      <c r="N1619" s="284">
        <f>작성용!V1616</f>
        <v>45575</v>
      </c>
      <c r="O1619" s="279" t="str">
        <f>작성용!W1616</f>
        <v>보고서제공X</v>
      </c>
      <c r="P1619" s="279" t="str">
        <f>작성용!X1616</f>
        <v>-</v>
      </c>
      <c r="Q1619" s="280" t="str">
        <f>작성용!AD1616</f>
        <v>변혜진</v>
      </c>
      <c r="R1619" s="282">
        <f>작성용!AE1616</f>
        <v>0</v>
      </c>
      <c r="S1619" s="280" t="str">
        <f>작성용!AF1616</f>
        <v>변혜진</v>
      </c>
      <c r="T1619" s="283" t="str">
        <f>작성용!AG1616</f>
        <v>-</v>
      </c>
      <c r="U1619" s="283" t="str">
        <f>작성용!AH1616</f>
        <v>-</v>
      </c>
      <c r="V1619" s="278">
        <f>작성용!AA1616</f>
        <v>202409</v>
      </c>
      <c r="W1619" s="280" t="str">
        <f>작성용!AC1616</f>
        <v>[6]기타기관펀드(기초자산)</v>
      </c>
      <c r="X1619" s="280">
        <f>작성용!O1616</f>
        <v>0</v>
      </c>
      <c r="Y1619" s="280">
        <f>작성용!P1616</f>
        <v>0</v>
      </c>
      <c r="Z1619" s="280">
        <f>작성용!Q1616</f>
        <v>0</v>
      </c>
      <c r="AA1619" s="278" t="str">
        <f>작성용!AJ1616</f>
        <v>-</v>
      </c>
      <c r="AB1619" s="278">
        <f>작성용!AB1616</f>
        <v>0</v>
      </c>
    </row>
    <row r="1620" spans="1:28" s="12" customFormat="1" ht="16.5" customHeight="1" x14ac:dyDescent="0.3">
      <c r="A1620" s="54">
        <f>작성용!AL1617</f>
        <v>1616</v>
      </c>
      <c r="B1620" s="277" t="str">
        <f>작성용!AI1617</f>
        <v>-</v>
      </c>
      <c r="C1620" s="278" t="str">
        <f>작성용!AK1617</f>
        <v>기초자산</v>
      </c>
      <c r="D1620" s="279" t="str">
        <f>작성용!T1617</f>
        <v>아이엠라이프(구,DGB생명보험)(수익증권)펀드(기초자산)</v>
      </c>
      <c r="E1620" s="280" t="str">
        <f>작성용!B1617</f>
        <v>스마트하이DGB디지털그린벤처펀드2호</v>
      </c>
      <c r="F1620" s="280" t="str">
        <f>작성용!C1617</f>
        <v>재평가</v>
      </c>
      <c r="G1620" s="280" t="str">
        <f>작성용!D1617</f>
        <v>디토닉</v>
      </c>
      <c r="H1620" s="281">
        <f>작성용!E1617</f>
        <v>1101115454197</v>
      </c>
      <c r="I1620" s="280" t="str">
        <f>작성용!F1617</f>
        <v>A05</v>
      </c>
      <c r="J1620" s="280">
        <f>작성용!G1617</f>
        <v>0</v>
      </c>
      <c r="K1620" s="280" t="str">
        <f>작성용!H1617</f>
        <v>-</v>
      </c>
      <c r="L1620" s="280" t="str">
        <f>작성용!N1617</f>
        <v xml:space="preserve">분기 </v>
      </c>
      <c r="M1620" s="279" t="str">
        <f>작성용!U1617</f>
        <v>2024.09.30</v>
      </c>
      <c r="N1620" s="284">
        <f>작성용!V1617</f>
        <v>45575</v>
      </c>
      <c r="O1620" s="279" t="str">
        <f>작성용!W1617</f>
        <v>보고서제공X</v>
      </c>
      <c r="P1620" s="279" t="str">
        <f>작성용!X1617</f>
        <v>-</v>
      </c>
      <c r="Q1620" s="280" t="str">
        <f>작성용!AD1617</f>
        <v>김예림</v>
      </c>
      <c r="R1620" s="282">
        <f>작성용!AE1617</f>
        <v>0</v>
      </c>
      <c r="S1620" s="280" t="str">
        <f>작성용!AF1617</f>
        <v>김예림</v>
      </c>
      <c r="T1620" s="283" t="str">
        <f>작성용!AG1617</f>
        <v>-</v>
      </c>
      <c r="U1620" s="283" t="str">
        <f>작성용!AH1617</f>
        <v>-</v>
      </c>
      <c r="V1620" s="278">
        <f>작성용!AA1617</f>
        <v>202409</v>
      </c>
      <c r="W1620" s="280" t="str">
        <f>작성용!AC1617</f>
        <v>[6]기타기관펀드(기초자산)</v>
      </c>
      <c r="X1620" s="280">
        <f>작성용!O1617</f>
        <v>0</v>
      </c>
      <c r="Y1620" s="280">
        <f>작성용!P1617</f>
        <v>0</v>
      </c>
      <c r="Z1620" s="280">
        <f>작성용!Q1617</f>
        <v>0</v>
      </c>
      <c r="AA1620" s="278" t="str">
        <f>작성용!AJ1617</f>
        <v>-</v>
      </c>
      <c r="AB1620" s="278">
        <f>작성용!AB1617</f>
        <v>0</v>
      </c>
    </row>
    <row r="1621" spans="1:28" s="12" customFormat="1" ht="16.5" customHeight="1" x14ac:dyDescent="0.3">
      <c r="A1621" s="54">
        <f>작성용!AL1618</f>
        <v>1617</v>
      </c>
      <c r="B1621" s="277" t="str">
        <f>작성용!AI1618</f>
        <v>-</v>
      </c>
      <c r="C1621" s="278" t="str">
        <f>작성용!AK1618</f>
        <v>기초자산</v>
      </c>
      <c r="D1621" s="279" t="str">
        <f>작성용!T1618</f>
        <v>아이엠라이프(구,DGB생명보험)(수익증권)펀드(기초자산)</v>
      </c>
      <c r="E1621" s="280" t="str">
        <f>작성용!B1618</f>
        <v>스마트하이DGB디지털그린벤처펀드2호</v>
      </c>
      <c r="F1621" s="280" t="str">
        <f>작성용!C1618</f>
        <v>재평가</v>
      </c>
      <c r="G1621" s="280" t="str">
        <f>작성용!D1618</f>
        <v>에스씨바이오</v>
      </c>
      <c r="H1621" s="281">
        <f>작성용!E1618</f>
        <v>1601110606751</v>
      </c>
      <c r="I1621" s="280" t="str">
        <f>작성용!F1618</f>
        <v>A07</v>
      </c>
      <c r="J1621" s="280">
        <f>작성용!G1618</f>
        <v>0</v>
      </c>
      <c r="K1621" s="280" t="str">
        <f>작성용!H1618</f>
        <v>-</v>
      </c>
      <c r="L1621" s="280" t="str">
        <f>작성용!N1618</f>
        <v xml:space="preserve">분기 </v>
      </c>
      <c r="M1621" s="279" t="str">
        <f>작성용!U1618</f>
        <v>2024.09.30</v>
      </c>
      <c r="N1621" s="284">
        <f>작성용!V1618</f>
        <v>45575</v>
      </c>
      <c r="O1621" s="279" t="str">
        <f>작성용!W1618</f>
        <v>보고서제공X</v>
      </c>
      <c r="P1621" s="279" t="str">
        <f>작성용!X1618</f>
        <v>-</v>
      </c>
      <c r="Q1621" s="280" t="str">
        <f>작성용!AD1618</f>
        <v>정은채</v>
      </c>
      <c r="R1621" s="282">
        <f>작성용!AE1618</f>
        <v>0.4</v>
      </c>
      <c r="S1621" s="280" t="str">
        <f>작성용!AF1618</f>
        <v>정은채</v>
      </c>
      <c r="T1621" s="283" t="str">
        <f>작성용!AG1618</f>
        <v>-</v>
      </c>
      <c r="U1621" s="283" t="str">
        <f>작성용!AH1618</f>
        <v>-</v>
      </c>
      <c r="V1621" s="278">
        <f>작성용!AA1618</f>
        <v>202409</v>
      </c>
      <c r="W1621" s="280" t="str">
        <f>작성용!AC1618</f>
        <v>[6]기타기관펀드(기초자산)</v>
      </c>
      <c r="X1621" s="280">
        <f>작성용!O1618</f>
        <v>0</v>
      </c>
      <c r="Y1621" s="280">
        <f>작성용!P1618</f>
        <v>0</v>
      </c>
      <c r="Z1621" s="280">
        <f>작성용!Q1618</f>
        <v>0</v>
      </c>
      <c r="AA1621" s="278" t="str">
        <f>작성용!AJ1618</f>
        <v>-</v>
      </c>
      <c r="AB1621" s="278">
        <f>작성용!AB1618</f>
        <v>0</v>
      </c>
    </row>
    <row r="1622" spans="1:28" s="12" customFormat="1" ht="16.5" customHeight="1" x14ac:dyDescent="0.3">
      <c r="A1622" s="54">
        <f>작성용!AL1619</f>
        <v>1618</v>
      </c>
      <c r="B1622" s="277" t="str">
        <f>작성용!AI1619</f>
        <v>-</v>
      </c>
      <c r="C1622" s="278" t="str">
        <f>작성용!AK1619</f>
        <v>기초자산</v>
      </c>
      <c r="D1622" s="279" t="str">
        <f>작성용!T1619</f>
        <v>아이엠라이프(구,DGB생명보험)(수익증권)펀드(기초자산)</v>
      </c>
      <c r="E1622" s="280" t="str">
        <f>작성용!B1619</f>
        <v>스마트하이DGB디지털그린벤처펀드2호</v>
      </c>
      <c r="F1622" s="280" t="str">
        <f>작성용!C1619</f>
        <v>재평가</v>
      </c>
      <c r="G1622" s="280" t="str">
        <f>작성용!D1619</f>
        <v>호그린에어</v>
      </c>
      <c r="H1622" s="281">
        <f>작성용!E1619</f>
        <v>2001110471759</v>
      </c>
      <c r="I1622" s="280" t="str">
        <f>작성용!F1619</f>
        <v>A07</v>
      </c>
      <c r="J1622" s="280">
        <f>작성용!G1619</f>
        <v>0</v>
      </c>
      <c r="K1622" s="280" t="str">
        <f>작성용!H1619</f>
        <v>-</v>
      </c>
      <c r="L1622" s="280" t="str">
        <f>작성용!N1619</f>
        <v xml:space="preserve">분기 </v>
      </c>
      <c r="M1622" s="279" t="str">
        <f>작성용!U1619</f>
        <v>2024.09.30</v>
      </c>
      <c r="N1622" s="284">
        <f>작성용!V1619</f>
        <v>45575</v>
      </c>
      <c r="O1622" s="279" t="str">
        <f>작성용!W1619</f>
        <v>보고서제공X</v>
      </c>
      <c r="P1622" s="279" t="str">
        <f>작성용!X1619</f>
        <v>-</v>
      </c>
      <c r="Q1622" s="280" t="str">
        <f>작성용!AD1619</f>
        <v>이진주</v>
      </c>
      <c r="R1622" s="282">
        <f>작성용!AE1619</f>
        <v>0</v>
      </c>
      <c r="S1622" s="280" t="str">
        <f>작성용!AF1619</f>
        <v>이진주</v>
      </c>
      <c r="T1622" s="283" t="str">
        <f>작성용!AG1619</f>
        <v>-</v>
      </c>
      <c r="U1622" s="283" t="str">
        <f>작성용!AH1619</f>
        <v>-</v>
      </c>
      <c r="V1622" s="278">
        <f>작성용!AA1619</f>
        <v>202409</v>
      </c>
      <c r="W1622" s="280" t="str">
        <f>작성용!AC1619</f>
        <v>[6]기타기관펀드(기초자산)</v>
      </c>
      <c r="X1622" s="280">
        <f>작성용!O1619</f>
        <v>0</v>
      </c>
      <c r="Y1622" s="280">
        <f>작성용!P1619</f>
        <v>0</v>
      </c>
      <c r="Z1622" s="280">
        <f>작성용!Q1619</f>
        <v>0</v>
      </c>
      <c r="AA1622" s="278" t="str">
        <f>작성용!AJ1619</f>
        <v>-</v>
      </c>
      <c r="AB1622" s="278">
        <f>작성용!AB1619</f>
        <v>0</v>
      </c>
    </row>
    <row r="1623" spans="1:28" s="12" customFormat="1" ht="16.5" customHeight="1" x14ac:dyDescent="0.3">
      <c r="A1623" s="54">
        <f>작성용!AL1620</f>
        <v>1619</v>
      </c>
      <c r="B1623" s="277" t="str">
        <f>작성용!AI1620</f>
        <v>-</v>
      </c>
      <c r="C1623" s="278" t="str">
        <f>작성용!AK1620</f>
        <v>기초자산</v>
      </c>
      <c r="D1623" s="279" t="str">
        <f>작성용!T1620</f>
        <v>아이엠라이프(구,DGB생명보험)(수익증권)펀드(기초자산)</v>
      </c>
      <c r="E1623" s="280" t="str">
        <f>작성용!B1620</f>
        <v>스마트하이DGB디지털그린벤처펀드2호</v>
      </c>
      <c r="F1623" s="280" t="str">
        <f>작성용!C1620</f>
        <v>재평가</v>
      </c>
      <c r="G1623" s="280" t="str">
        <f>작성용!D1620</f>
        <v>허니냅스</v>
      </c>
      <c r="H1623" s="281">
        <f>작성용!E1620</f>
        <v>1101115777755</v>
      </c>
      <c r="I1623" s="280" t="str">
        <f>작성용!F1620</f>
        <v>A07</v>
      </c>
      <c r="J1623" s="280">
        <f>작성용!G1620</f>
        <v>0</v>
      </c>
      <c r="K1623" s="280" t="str">
        <f>작성용!H1620</f>
        <v>-</v>
      </c>
      <c r="L1623" s="280" t="str">
        <f>작성용!N1620</f>
        <v xml:space="preserve">분기 </v>
      </c>
      <c r="M1623" s="279" t="str">
        <f>작성용!U1620</f>
        <v>2024.09.30</v>
      </c>
      <c r="N1623" s="284">
        <f>작성용!V1620</f>
        <v>45575</v>
      </c>
      <c r="O1623" s="279" t="str">
        <f>작성용!W1620</f>
        <v>보고서제공X</v>
      </c>
      <c r="P1623" s="279" t="str">
        <f>작성용!X1620</f>
        <v>-</v>
      </c>
      <c r="Q1623" s="280" t="str">
        <f>작성용!AD1620</f>
        <v>원정우</v>
      </c>
      <c r="R1623" s="282">
        <f>작성용!AE1620</f>
        <v>0</v>
      </c>
      <c r="S1623" s="280" t="str">
        <f>작성용!AF1620</f>
        <v>원정우</v>
      </c>
      <c r="T1623" s="283" t="str">
        <f>작성용!AG1620</f>
        <v>-</v>
      </c>
      <c r="U1623" s="283" t="str">
        <f>작성용!AH1620</f>
        <v>-</v>
      </c>
      <c r="V1623" s="278">
        <f>작성용!AA1620</f>
        <v>202409</v>
      </c>
      <c r="W1623" s="280" t="str">
        <f>작성용!AC1620</f>
        <v>[6]기타기관펀드(기초자산)</v>
      </c>
      <c r="X1623" s="280">
        <f>작성용!O1620</f>
        <v>0</v>
      </c>
      <c r="Y1623" s="280">
        <f>작성용!P1620</f>
        <v>0</v>
      </c>
      <c r="Z1623" s="280">
        <f>작성용!Q1620</f>
        <v>0</v>
      </c>
      <c r="AA1623" s="278" t="str">
        <f>작성용!AJ1620</f>
        <v>-</v>
      </c>
      <c r="AB1623" s="278">
        <f>작성용!AB1620</f>
        <v>0</v>
      </c>
    </row>
    <row r="1624" spans="1:28" s="12" customFormat="1" ht="16.5" customHeight="1" x14ac:dyDescent="0.3">
      <c r="A1624" s="54">
        <f>작성용!AL1621</f>
        <v>1620</v>
      </c>
      <c r="B1624" s="277" t="str">
        <f>작성용!AI1621</f>
        <v>-</v>
      </c>
      <c r="C1624" s="278" t="str">
        <f>작성용!AK1621</f>
        <v>기초자산</v>
      </c>
      <c r="D1624" s="279" t="str">
        <f>작성용!T1621</f>
        <v>아이엠라이프(구,DGB생명보험)(수익증권)펀드(기초자산)</v>
      </c>
      <c r="E1624" s="280" t="str">
        <f>작성용!B1621</f>
        <v>스틱오퍼튜니티제삼호사모투자</v>
      </c>
      <c r="F1624" s="280" t="str">
        <f>작성용!C1621</f>
        <v>재평가</v>
      </c>
      <c r="G1624" s="280" t="str">
        <f>작성용!D1621</f>
        <v>오케스트로</v>
      </c>
      <c r="H1624" s="281">
        <f>작성용!E1621</f>
        <v>1101116738136</v>
      </c>
      <c r="I1624" s="280" t="str">
        <f>작성용!F1621</f>
        <v>A07</v>
      </c>
      <c r="J1624" s="280">
        <f>작성용!G1621</f>
        <v>0</v>
      </c>
      <c r="K1624" s="280" t="str">
        <f>작성용!H1621</f>
        <v>-</v>
      </c>
      <c r="L1624" s="280" t="str">
        <f>작성용!N1621</f>
        <v xml:space="preserve">분기 </v>
      </c>
      <c r="M1624" s="279" t="str">
        <f>작성용!U1621</f>
        <v>2024.09.30</v>
      </c>
      <c r="N1624" s="284">
        <f>작성용!V1621</f>
        <v>45575</v>
      </c>
      <c r="O1624" s="279" t="str">
        <f>작성용!W1621</f>
        <v>보고서제공X</v>
      </c>
      <c r="P1624" s="279" t="str">
        <f>작성용!X1621</f>
        <v>-</v>
      </c>
      <c r="Q1624" s="280" t="str">
        <f>작성용!AD1621</f>
        <v>이상민</v>
      </c>
      <c r="R1624" s="282">
        <f>작성용!AE1621</f>
        <v>0</v>
      </c>
      <c r="S1624" s="280" t="str">
        <f>작성용!AF1621</f>
        <v>이상민</v>
      </c>
      <c r="T1624" s="283" t="str">
        <f>작성용!AG1621</f>
        <v>-</v>
      </c>
      <c r="U1624" s="283" t="str">
        <f>작성용!AH1621</f>
        <v>-</v>
      </c>
      <c r="V1624" s="278">
        <f>작성용!AA1621</f>
        <v>202409</v>
      </c>
      <c r="W1624" s="280" t="str">
        <f>작성용!AC1621</f>
        <v>[6]기타기관펀드(기초자산)</v>
      </c>
      <c r="X1624" s="280">
        <f>작성용!O1621</f>
        <v>0</v>
      </c>
      <c r="Y1624" s="280">
        <f>작성용!P1621</f>
        <v>0</v>
      </c>
      <c r="Z1624" s="280">
        <f>작성용!Q1621</f>
        <v>0</v>
      </c>
      <c r="AA1624" s="278" t="str">
        <f>작성용!AJ1621</f>
        <v>-</v>
      </c>
      <c r="AB1624" s="278">
        <f>작성용!AB1621</f>
        <v>0</v>
      </c>
    </row>
    <row r="1625" spans="1:28" s="12" customFormat="1" ht="16.5" customHeight="1" x14ac:dyDescent="0.3">
      <c r="A1625" s="54">
        <f>작성용!AL1622</f>
        <v>1621</v>
      </c>
      <c r="B1625" s="277" t="str">
        <f>작성용!AI1622</f>
        <v>-</v>
      </c>
      <c r="C1625" s="278" t="str">
        <f>작성용!AK1622</f>
        <v>기초자산</v>
      </c>
      <c r="D1625" s="279" t="str">
        <f>작성용!T1622</f>
        <v>아이엠라이프(구,DGB생명보험)(수익증권)펀드(기초자산)</v>
      </c>
      <c r="E1625" s="280" t="str">
        <f>작성용!B1622</f>
        <v>아이엠뉴노멀벤처펀드1호</v>
      </c>
      <c r="F1625" s="280" t="str">
        <f>작성용!C1622</f>
        <v>재평가</v>
      </c>
      <c r="G1625" s="280" t="str">
        <f>작성용!D1622</f>
        <v>데이터노우즈</v>
      </c>
      <c r="H1625" s="281">
        <f>작성용!E1622</f>
        <v>1101117113684</v>
      </c>
      <c r="I1625" s="280" t="str">
        <f>작성용!F1622</f>
        <v>A07</v>
      </c>
      <c r="J1625" s="280">
        <f>작성용!G1622</f>
        <v>0</v>
      </c>
      <c r="K1625" s="280" t="str">
        <f>작성용!H1622</f>
        <v>-</v>
      </c>
      <c r="L1625" s="280" t="str">
        <f>작성용!N1622</f>
        <v xml:space="preserve">분기 </v>
      </c>
      <c r="M1625" s="279" t="str">
        <f>작성용!U1622</f>
        <v>2024.09.30</v>
      </c>
      <c r="N1625" s="284">
        <f>작성용!V1622</f>
        <v>45575</v>
      </c>
      <c r="O1625" s="279" t="str">
        <f>작성용!W1622</f>
        <v>보고서제공X</v>
      </c>
      <c r="P1625" s="279" t="str">
        <f>작성용!X1622</f>
        <v>-</v>
      </c>
      <c r="Q1625" s="280" t="str">
        <f>작성용!AD1622</f>
        <v>이진주</v>
      </c>
      <c r="R1625" s="282">
        <f>작성용!AE1622</f>
        <v>0</v>
      </c>
      <c r="S1625" s="280" t="str">
        <f>작성용!AF1622</f>
        <v>이진주</v>
      </c>
      <c r="T1625" s="283" t="str">
        <f>작성용!AG1622</f>
        <v>-</v>
      </c>
      <c r="U1625" s="283" t="str">
        <f>작성용!AH1622</f>
        <v>-</v>
      </c>
      <c r="V1625" s="278">
        <f>작성용!AA1622</f>
        <v>202409</v>
      </c>
      <c r="W1625" s="280" t="str">
        <f>작성용!AC1622</f>
        <v>[6]기타기관펀드(기초자산)</v>
      </c>
      <c r="X1625" s="280">
        <f>작성용!O1622</f>
        <v>0</v>
      </c>
      <c r="Y1625" s="280">
        <f>작성용!P1622</f>
        <v>0</v>
      </c>
      <c r="Z1625" s="280">
        <f>작성용!Q1622</f>
        <v>0</v>
      </c>
      <c r="AA1625" s="278" t="str">
        <f>작성용!AJ1622</f>
        <v>-</v>
      </c>
      <c r="AB1625" s="278">
        <f>작성용!AB1622</f>
        <v>0</v>
      </c>
    </row>
    <row r="1626" spans="1:28" s="12" customFormat="1" ht="16.5" customHeight="1" x14ac:dyDescent="0.3">
      <c r="A1626" s="54">
        <f>작성용!AL1623</f>
        <v>1622</v>
      </c>
      <c r="B1626" s="277" t="str">
        <f>작성용!AI1623</f>
        <v>-</v>
      </c>
      <c r="C1626" s="278" t="str">
        <f>작성용!AK1623</f>
        <v>기초자산</v>
      </c>
      <c r="D1626" s="279" t="str">
        <f>작성용!T1623</f>
        <v>아이엠라이프(구,DGB생명보험)(수익증권)펀드(기초자산)</v>
      </c>
      <c r="E1626" s="280" t="str">
        <f>작성용!B1623</f>
        <v>아이엠뉴노멀벤처펀드1호</v>
      </c>
      <c r="F1626" s="280" t="str">
        <f>작성용!C1623</f>
        <v>재평가</v>
      </c>
      <c r="G1626" s="280" t="str">
        <f>작성용!D1623</f>
        <v>데이터노우즈</v>
      </c>
      <c r="H1626" s="281">
        <f>작성용!E1623</f>
        <v>1101117113684</v>
      </c>
      <c r="I1626" s="280" t="str">
        <f>작성용!F1623</f>
        <v>A07</v>
      </c>
      <c r="J1626" s="280">
        <f>작성용!G1623</f>
        <v>2</v>
      </c>
      <c r="K1626" s="280" t="str">
        <f>작성용!H1623</f>
        <v>-</v>
      </c>
      <c r="L1626" s="280" t="str">
        <f>작성용!N1623</f>
        <v xml:space="preserve">분기 </v>
      </c>
      <c r="M1626" s="279" t="str">
        <f>작성용!U1623</f>
        <v>2024.09.30</v>
      </c>
      <c r="N1626" s="284">
        <f>작성용!V1623</f>
        <v>45575</v>
      </c>
      <c r="O1626" s="279" t="str">
        <f>작성용!W1623</f>
        <v>보고서제공X</v>
      </c>
      <c r="P1626" s="279" t="str">
        <f>작성용!X1623</f>
        <v>-</v>
      </c>
      <c r="Q1626" s="280" t="str">
        <f>작성용!AD1623</f>
        <v>이진주</v>
      </c>
      <c r="R1626" s="282">
        <f>작성용!AE1623</f>
        <v>0</v>
      </c>
      <c r="S1626" s="280" t="str">
        <f>작성용!AF1623</f>
        <v>이진주</v>
      </c>
      <c r="T1626" s="283" t="str">
        <f>작성용!AG1623</f>
        <v>-</v>
      </c>
      <c r="U1626" s="283" t="str">
        <f>작성용!AH1623</f>
        <v>-</v>
      </c>
      <c r="V1626" s="278">
        <f>작성용!AA1623</f>
        <v>202409</v>
      </c>
      <c r="W1626" s="280" t="str">
        <f>작성용!AC1623</f>
        <v>[6]기타기관펀드(기초자산)</v>
      </c>
      <c r="X1626" s="280">
        <f>작성용!O1623</f>
        <v>0</v>
      </c>
      <c r="Y1626" s="280">
        <f>작성용!P1623</f>
        <v>0</v>
      </c>
      <c r="Z1626" s="280">
        <f>작성용!Q1623</f>
        <v>0</v>
      </c>
      <c r="AA1626" s="278" t="str">
        <f>작성용!AJ1623</f>
        <v>-</v>
      </c>
      <c r="AB1626" s="278">
        <f>작성용!AB1623</f>
        <v>0</v>
      </c>
    </row>
    <row r="1627" spans="1:28" s="12" customFormat="1" ht="16.5" customHeight="1" x14ac:dyDescent="0.3">
      <c r="A1627" s="54">
        <f>작성용!AL1624</f>
        <v>1623</v>
      </c>
      <c r="B1627" s="277" t="str">
        <f>작성용!AI1624</f>
        <v>-</v>
      </c>
      <c r="C1627" s="278" t="str">
        <f>작성용!AK1624</f>
        <v>기초자산</v>
      </c>
      <c r="D1627" s="279" t="str">
        <f>작성용!T1624</f>
        <v>아이엠라이프(구,DGB생명보험)(수익증권)펀드(기초자산)</v>
      </c>
      <c r="E1627" s="280" t="str">
        <f>작성용!B1624</f>
        <v>아이엠뉴노멀벤처펀드1호</v>
      </c>
      <c r="F1627" s="280" t="str">
        <f>작성용!C1624</f>
        <v>재평가</v>
      </c>
      <c r="G1627" s="280" t="str">
        <f>작성용!D1624</f>
        <v>씨엠케이푸드</v>
      </c>
      <c r="H1627" s="281">
        <f>작성용!E1624</f>
        <v>1701110623878</v>
      </c>
      <c r="I1627" s="280" t="str">
        <f>작성용!F1624</f>
        <v>A07</v>
      </c>
      <c r="J1627" s="280">
        <f>작성용!G1624</f>
        <v>0</v>
      </c>
      <c r="K1627" s="280" t="str">
        <f>작성용!H1624</f>
        <v>-</v>
      </c>
      <c r="L1627" s="280" t="str">
        <f>작성용!N1624</f>
        <v xml:space="preserve">분기 </v>
      </c>
      <c r="M1627" s="279" t="str">
        <f>작성용!U1624</f>
        <v>2024.09.30</v>
      </c>
      <c r="N1627" s="284">
        <f>작성용!V1624</f>
        <v>45575</v>
      </c>
      <c r="O1627" s="279" t="str">
        <f>작성용!W1624</f>
        <v>보고서제공X</v>
      </c>
      <c r="P1627" s="279" t="str">
        <f>작성용!X1624</f>
        <v>-</v>
      </c>
      <c r="Q1627" s="280" t="str">
        <f>작성용!AD1624</f>
        <v>오영석</v>
      </c>
      <c r="R1627" s="282">
        <f>작성용!AE1624</f>
        <v>0</v>
      </c>
      <c r="S1627" s="280" t="str">
        <f>작성용!AF1624</f>
        <v>오영석</v>
      </c>
      <c r="T1627" s="283" t="str">
        <f>작성용!AG1624</f>
        <v>-</v>
      </c>
      <c r="U1627" s="283" t="str">
        <f>작성용!AH1624</f>
        <v>-</v>
      </c>
      <c r="V1627" s="278">
        <f>작성용!AA1624</f>
        <v>202409</v>
      </c>
      <c r="W1627" s="280" t="str">
        <f>작성용!AC1624</f>
        <v>[6]기타기관펀드(기초자산)</v>
      </c>
      <c r="X1627" s="280">
        <f>작성용!O1624</f>
        <v>0</v>
      </c>
      <c r="Y1627" s="280">
        <f>작성용!P1624</f>
        <v>0</v>
      </c>
      <c r="Z1627" s="280">
        <f>작성용!Q1624</f>
        <v>0</v>
      </c>
      <c r="AA1627" s="278" t="str">
        <f>작성용!AJ1624</f>
        <v>-</v>
      </c>
      <c r="AB1627" s="278">
        <f>작성용!AB1624</f>
        <v>0</v>
      </c>
    </row>
    <row r="1628" spans="1:28" s="12" customFormat="1" ht="16.5" customHeight="1" x14ac:dyDescent="0.3">
      <c r="A1628" s="54">
        <f>작성용!AL1625</f>
        <v>1624</v>
      </c>
      <c r="B1628" s="277" t="str">
        <f>작성용!AI1625</f>
        <v>-</v>
      </c>
      <c r="C1628" s="278" t="str">
        <f>작성용!AK1625</f>
        <v>기초자산</v>
      </c>
      <c r="D1628" s="279" t="str">
        <f>작성용!T1625</f>
        <v>아이엠라이프(구,DGB생명보험)(수익증권)펀드(기초자산)</v>
      </c>
      <c r="E1628" s="280" t="str">
        <f>작성용!B1625</f>
        <v>아이엠뉴노멀벤처펀드1호</v>
      </c>
      <c r="F1628" s="280" t="str">
        <f>작성용!C1625</f>
        <v>재평가</v>
      </c>
      <c r="G1628" s="280" t="str">
        <f>작성용!D1625</f>
        <v>씨엠케이푸드</v>
      </c>
      <c r="H1628" s="281">
        <f>작성용!E1625</f>
        <v>1701110623878</v>
      </c>
      <c r="I1628" s="280" t="str">
        <f>작성용!F1625</f>
        <v>D02</v>
      </c>
      <c r="J1628" s="280">
        <f>작성용!G1625</f>
        <v>0</v>
      </c>
      <c r="K1628" s="280" t="str">
        <f>작성용!H1625</f>
        <v>-</v>
      </c>
      <c r="L1628" s="280" t="str">
        <f>작성용!N1625</f>
        <v xml:space="preserve">분기 </v>
      </c>
      <c r="M1628" s="279" t="str">
        <f>작성용!U1625</f>
        <v>2024.09.30</v>
      </c>
      <c r="N1628" s="284">
        <f>작성용!V1625</f>
        <v>45575</v>
      </c>
      <c r="O1628" s="279" t="str">
        <f>작성용!W1625</f>
        <v>보고서제공X</v>
      </c>
      <c r="P1628" s="279" t="str">
        <f>작성용!X1625</f>
        <v>-</v>
      </c>
      <c r="Q1628" s="280" t="str">
        <f>작성용!AD1625</f>
        <v>오영석</v>
      </c>
      <c r="R1628" s="282">
        <f>작성용!AE1625</f>
        <v>0</v>
      </c>
      <c r="S1628" s="280" t="str">
        <f>작성용!AF1625</f>
        <v>오영석</v>
      </c>
      <c r="T1628" s="283" t="str">
        <f>작성용!AG1625</f>
        <v>-</v>
      </c>
      <c r="U1628" s="283" t="str">
        <f>작성용!AH1625</f>
        <v>-</v>
      </c>
      <c r="V1628" s="278">
        <f>작성용!AA1625</f>
        <v>202409</v>
      </c>
      <c r="W1628" s="280" t="str">
        <f>작성용!AC1625</f>
        <v>[6]기타기관펀드(기초자산)</v>
      </c>
      <c r="X1628" s="280">
        <f>작성용!O1625</f>
        <v>0</v>
      </c>
      <c r="Y1628" s="280">
        <f>작성용!P1625</f>
        <v>0</v>
      </c>
      <c r="Z1628" s="280">
        <f>작성용!Q1625</f>
        <v>0</v>
      </c>
      <c r="AA1628" s="278" t="str">
        <f>작성용!AJ1625</f>
        <v>-</v>
      </c>
      <c r="AB1628" s="278">
        <f>작성용!AB1625</f>
        <v>0</v>
      </c>
    </row>
    <row r="1629" spans="1:28" s="12" customFormat="1" ht="16.5" customHeight="1" x14ac:dyDescent="0.3">
      <c r="A1629" s="54">
        <f>작성용!AL1626</f>
        <v>1625</v>
      </c>
      <c r="B1629" s="277" t="str">
        <f>작성용!AI1626</f>
        <v>-</v>
      </c>
      <c r="C1629" s="278" t="str">
        <f>작성용!AK1626</f>
        <v>기초자산</v>
      </c>
      <c r="D1629" s="279" t="str">
        <f>작성용!T1626</f>
        <v>아이엠라이프(구,DGB생명보험)(수익증권)펀드(기초자산)</v>
      </c>
      <c r="E1629" s="280" t="str">
        <f>작성용!B1626</f>
        <v>뉴아크제이십사의일호사모투자</v>
      </c>
      <c r="F1629" s="280" t="str">
        <f>작성용!C1626</f>
        <v>재평가</v>
      </c>
      <c r="G1629" s="280" t="str">
        <f>작성용!D1626</f>
        <v>교보생명보험</v>
      </c>
      <c r="H1629" s="281">
        <f>작성용!E1626</f>
        <v>1101110014970</v>
      </c>
      <c r="I1629" s="280" t="str">
        <f>작성용!F1626</f>
        <v>A01</v>
      </c>
      <c r="J1629" s="280">
        <f>작성용!G1626</f>
        <v>0</v>
      </c>
      <c r="K1629" s="280" t="str">
        <f>작성용!H1626</f>
        <v>-</v>
      </c>
      <c r="L1629" s="280" t="str">
        <f>작성용!N1626</f>
        <v xml:space="preserve">분기 </v>
      </c>
      <c r="M1629" s="279" t="str">
        <f>작성용!U1626</f>
        <v>2024.09.30</v>
      </c>
      <c r="N1629" s="284">
        <f>작성용!V1626</f>
        <v>45575</v>
      </c>
      <c r="O1629" s="279" t="str">
        <f>작성용!W1626</f>
        <v>보고서제공X</v>
      </c>
      <c r="P1629" s="279" t="str">
        <f>작성용!X1626</f>
        <v>-</v>
      </c>
      <c r="Q1629" s="280" t="str">
        <f>작성용!AD1626</f>
        <v>이현승</v>
      </c>
      <c r="R1629" s="282">
        <f>작성용!AE1626</f>
        <v>0</v>
      </c>
      <c r="S1629" s="280" t="str">
        <f>작성용!AF1626</f>
        <v>이현승</v>
      </c>
      <c r="T1629" s="283" t="str">
        <f>작성용!AG1626</f>
        <v>-</v>
      </c>
      <c r="U1629" s="283" t="str">
        <f>작성용!AH1626</f>
        <v>-</v>
      </c>
      <c r="V1629" s="278">
        <f>작성용!AA1626</f>
        <v>202409</v>
      </c>
      <c r="W1629" s="280" t="str">
        <f>작성용!AC1626</f>
        <v>[6]기타기관펀드(기초자산)</v>
      </c>
      <c r="X1629" s="280">
        <f>작성용!O1626</f>
        <v>0</v>
      </c>
      <c r="Y1629" s="280">
        <f>작성용!P1626</f>
        <v>0</v>
      </c>
      <c r="Z1629" s="280">
        <f>작성용!Q1626</f>
        <v>0</v>
      </c>
      <c r="AA1629" s="278" t="str">
        <f>작성용!AJ1626</f>
        <v>-</v>
      </c>
      <c r="AB1629" s="278">
        <f>작성용!AB1626</f>
        <v>0</v>
      </c>
    </row>
    <row r="1630" spans="1:28" s="12" customFormat="1" ht="16.5" customHeight="1" x14ac:dyDescent="0.3">
      <c r="A1630" s="54">
        <f>작성용!AL1627</f>
        <v>1626</v>
      </c>
      <c r="B1630" s="277" t="str">
        <f>작성용!AI1627</f>
        <v>SL Harborside JV LLC 동일 평가자 지정</v>
      </c>
      <c r="C1630" s="278" t="str">
        <f>작성용!AK1627</f>
        <v>개별종목</v>
      </c>
      <c r="D1630" s="279">
        <f>작성용!T1627</f>
        <v>45532</v>
      </c>
      <c r="E1630" s="280" t="str">
        <f>작성용!B1627</f>
        <v>메리츠증권(구조화투자팀)</v>
      </c>
      <c r="F1630" s="280" t="str">
        <f>작성용!C1627</f>
        <v>재평가</v>
      </c>
      <c r="G1630" s="280" t="str">
        <f>작성용!D1627</f>
        <v>601-M canal LLC</v>
      </c>
      <c r="H1630" s="281" t="str">
        <f>작성용!E1627</f>
        <v>KBP2023090076</v>
      </c>
      <c r="I1630" s="280" t="str">
        <f>작성용!F1627</f>
        <v>A04</v>
      </c>
      <c r="J1630" s="280">
        <f>작성용!G1627</f>
        <v>0</v>
      </c>
      <c r="K1630" s="280" t="str">
        <f>작성용!H1627</f>
        <v>-</v>
      </c>
      <c r="L1630" s="280" t="str">
        <f>작성용!N1627</f>
        <v xml:space="preserve">분기 </v>
      </c>
      <c r="M1630" s="279" t="str">
        <f>작성용!U1627</f>
        <v>2024.09.30</v>
      </c>
      <c r="N1630" s="284">
        <f>작성용!V1627</f>
        <v>45572</v>
      </c>
      <c r="O1630" s="279" t="str">
        <f>작성용!W1627</f>
        <v>평가보고서X</v>
      </c>
      <c r="P1630" s="279" t="str">
        <f>작성용!X1627</f>
        <v>-</v>
      </c>
      <c r="Q1630" s="280" t="str">
        <f>작성용!AD1627</f>
        <v>심태진</v>
      </c>
      <c r="R1630" s="282">
        <f>작성용!AE1627</f>
        <v>1</v>
      </c>
      <c r="S1630" s="280" t="str">
        <f>작성용!AF1627</f>
        <v>김범준</v>
      </c>
      <c r="T1630" s="283" t="str">
        <f>작성용!AG1627</f>
        <v>최수민</v>
      </c>
      <c r="U1630" s="283" t="str">
        <f>작성용!AH1627</f>
        <v>메자닌평가팀</v>
      </c>
      <c r="V1630" s="278">
        <f>작성용!AA1627</f>
        <v>202409</v>
      </c>
      <c r="W1630" s="280" t="str">
        <f>작성용!AC1627</f>
        <v>[Y]금융기관</v>
      </c>
      <c r="X1630" s="280" t="str">
        <f>작성용!O1627</f>
        <v>박지우과장</v>
      </c>
      <c r="Y1630" s="280" t="str">
        <f>작성용!P1627</f>
        <v>02-6454-4321</v>
      </c>
      <c r="Z1630" s="280" t="str">
        <f>작성용!Q1627</f>
        <v>jw.park@meritz.co.kr;youjung.lee@meritz.co.kr</v>
      </c>
      <c r="AA1630" s="278" t="str">
        <f>작성용!AJ1627</f>
        <v>회계반영</v>
      </c>
      <c r="AB1630" s="278">
        <f>작성용!AB1627</f>
        <v>0</v>
      </c>
    </row>
    <row r="1631" spans="1:28" s="12" customFormat="1" ht="16.5" customHeight="1" x14ac:dyDescent="0.3">
      <c r="A1631" s="54">
        <f>작성용!AL1628</f>
        <v>1627</v>
      </c>
      <c r="B1631" s="277" t="str">
        <f>작성용!AI1628</f>
        <v>-</v>
      </c>
      <c r="C1631" s="278" t="str">
        <f>작성용!AK1628</f>
        <v>개별종목</v>
      </c>
      <c r="D1631" s="279">
        <f>작성용!T1628</f>
        <v>45532</v>
      </c>
      <c r="E1631" s="280" t="str">
        <f>작성용!B1628</f>
        <v>메리츠증권(구조화투자팀)</v>
      </c>
      <c r="F1631" s="280" t="str">
        <f>작성용!C1628</f>
        <v>재평가</v>
      </c>
      <c r="G1631" s="280" t="str">
        <f>작성용!D1628</f>
        <v>굿리치(구,리치앤코)</v>
      </c>
      <c r="H1631" s="281">
        <f>작성용!E1628</f>
        <v>1101113403451</v>
      </c>
      <c r="I1631" s="280" t="str">
        <f>작성용!F1628</f>
        <v>A05</v>
      </c>
      <c r="J1631" s="280">
        <f>작성용!G1628</f>
        <v>0</v>
      </c>
      <c r="K1631" s="280" t="str">
        <f>작성용!H1628</f>
        <v>-</v>
      </c>
      <c r="L1631" s="280" t="str">
        <f>작성용!N1628</f>
        <v xml:space="preserve">분기 </v>
      </c>
      <c r="M1631" s="279" t="str">
        <f>작성용!U1628</f>
        <v>2024.09.30</v>
      </c>
      <c r="N1631" s="284">
        <f>작성용!V1628</f>
        <v>45572</v>
      </c>
      <c r="O1631" s="279" t="str">
        <f>작성용!W1628</f>
        <v>평가보고서X</v>
      </c>
      <c r="P1631" s="279" t="str">
        <f>작성용!X1628</f>
        <v>-</v>
      </c>
      <c r="Q1631" s="280" t="str">
        <f>작성용!AD1628</f>
        <v>김에스더</v>
      </c>
      <c r="R1631" s="282">
        <f>작성용!AE1628</f>
        <v>1</v>
      </c>
      <c r="S1631" s="280" t="str">
        <f>작성용!AF1628</f>
        <v>김에스더</v>
      </c>
      <c r="T1631" s="283" t="str">
        <f>작성용!AG1628</f>
        <v>최수민</v>
      </c>
      <c r="U1631" s="283" t="str">
        <f>작성용!AH1628</f>
        <v>메자닌평가팀</v>
      </c>
      <c r="V1631" s="278">
        <f>작성용!AA1628</f>
        <v>202409</v>
      </c>
      <c r="W1631" s="280" t="str">
        <f>작성용!AC1628</f>
        <v>[Y]금융기관</v>
      </c>
      <c r="X1631" s="280" t="str">
        <f>작성용!O1628</f>
        <v>박지우과장</v>
      </c>
      <c r="Y1631" s="280" t="str">
        <f>작성용!P1628</f>
        <v>02-6454-4321</v>
      </c>
      <c r="Z1631" s="280" t="str">
        <f>작성용!Q1628</f>
        <v>jw.park@meritz.co.kr;youjung.lee@meritz.co.kr</v>
      </c>
      <c r="AA1631" s="278" t="str">
        <f>작성용!AJ1628</f>
        <v>회계반영</v>
      </c>
      <c r="AB1631" s="278">
        <f>작성용!AB1628</f>
        <v>0</v>
      </c>
    </row>
    <row r="1632" spans="1:28" s="12" customFormat="1" ht="16.5" customHeight="1" x14ac:dyDescent="0.3">
      <c r="A1632" s="54">
        <f>작성용!AL1629</f>
        <v>1628</v>
      </c>
      <c r="B1632" s="277" t="str">
        <f>작성용!AI1629</f>
        <v>-</v>
      </c>
      <c r="C1632" s="278" t="str">
        <f>작성용!AK1629</f>
        <v>개별종목</v>
      </c>
      <c r="D1632" s="279">
        <f>작성용!T1629</f>
        <v>45532</v>
      </c>
      <c r="E1632" s="280" t="str">
        <f>작성용!B1629</f>
        <v>메리츠증권(구조화투자팀)</v>
      </c>
      <c r="F1632" s="280" t="str">
        <f>작성용!C1629</f>
        <v>재평가</v>
      </c>
      <c r="G1632" s="280" t="str">
        <f>작성용!D1629</f>
        <v>리뉴원(구,대원그린에너지)</v>
      </c>
      <c r="H1632" s="281">
        <f>작성용!E1629</f>
        <v>1615110134795</v>
      </c>
      <c r="I1632" s="280" t="str">
        <f>작성용!F1629</f>
        <v>D02</v>
      </c>
      <c r="J1632" s="280">
        <f>작성용!G1629</f>
        <v>0</v>
      </c>
      <c r="K1632" s="280" t="str">
        <f>작성용!H1629</f>
        <v>-</v>
      </c>
      <c r="L1632" s="280" t="str">
        <f>작성용!N1629</f>
        <v xml:space="preserve">분기 </v>
      </c>
      <c r="M1632" s="279" t="str">
        <f>작성용!U1629</f>
        <v>2024.09.30</v>
      </c>
      <c r="N1632" s="284">
        <f>작성용!V1629</f>
        <v>45572</v>
      </c>
      <c r="O1632" s="279" t="str">
        <f>작성용!W1629</f>
        <v>평가보고서X</v>
      </c>
      <c r="P1632" s="279" t="str">
        <f>작성용!X1629</f>
        <v>-</v>
      </c>
      <c r="Q1632" s="280" t="str">
        <f>작성용!AD1629</f>
        <v>서경덕</v>
      </c>
      <c r="R1632" s="282">
        <f>작성용!AE1629</f>
        <v>1</v>
      </c>
      <c r="S1632" s="280" t="str">
        <f>작성용!AF1629</f>
        <v>서경덕</v>
      </c>
      <c r="T1632" s="283" t="str">
        <f>작성용!AG1629</f>
        <v>최수민</v>
      </c>
      <c r="U1632" s="283" t="str">
        <f>작성용!AH1629</f>
        <v>메자닌평가팀</v>
      </c>
      <c r="V1632" s="278">
        <f>작성용!AA1629</f>
        <v>202409</v>
      </c>
      <c r="W1632" s="280" t="str">
        <f>작성용!AC1629</f>
        <v>[Y]금융기관</v>
      </c>
      <c r="X1632" s="280" t="str">
        <f>작성용!O1629</f>
        <v>박지우과장</v>
      </c>
      <c r="Y1632" s="280" t="str">
        <f>작성용!P1629</f>
        <v>02-6454-4321</v>
      </c>
      <c r="Z1632" s="280" t="str">
        <f>작성용!Q1629</f>
        <v>jw.park@meritz.co.kr;youjung.lee@meritz.co.kr</v>
      </c>
      <c r="AA1632" s="278" t="str">
        <f>작성용!AJ1629</f>
        <v>회계반영</v>
      </c>
      <c r="AB1632" s="278">
        <f>작성용!AB1629</f>
        <v>0</v>
      </c>
    </row>
    <row r="1633" spans="1:28" s="12" customFormat="1" ht="16.5" customHeight="1" x14ac:dyDescent="0.3">
      <c r="A1633" s="54">
        <f>작성용!AL1630</f>
        <v>1629</v>
      </c>
      <c r="B1633" s="277" t="str">
        <f>작성용!AI1630</f>
        <v>-</v>
      </c>
      <c r="C1633" s="278" t="str">
        <f>작성용!AK1630</f>
        <v>개별종목</v>
      </c>
      <c r="D1633" s="279">
        <f>작성용!T1630</f>
        <v>45532</v>
      </c>
      <c r="E1633" s="280" t="str">
        <f>작성용!B1630</f>
        <v>메리츠증권(구조화투자팀)</v>
      </c>
      <c r="F1633" s="280" t="str">
        <f>작성용!C1630</f>
        <v>재평가</v>
      </c>
      <c r="G1633" s="280" t="str">
        <f>작성용!D1630</f>
        <v>리뉴원(구,대원그린에너지)</v>
      </c>
      <c r="H1633" s="281">
        <f>작성용!E1630</f>
        <v>1615110134795</v>
      </c>
      <c r="I1633" s="280" t="str">
        <f>작성용!F1630</f>
        <v>A01</v>
      </c>
      <c r="J1633" s="280">
        <f>작성용!G1630</f>
        <v>0</v>
      </c>
      <c r="K1633" s="280" t="str">
        <f>작성용!H1630</f>
        <v>-</v>
      </c>
      <c r="L1633" s="280" t="str">
        <f>작성용!N1630</f>
        <v xml:space="preserve">분기 </v>
      </c>
      <c r="M1633" s="279" t="str">
        <f>작성용!U1630</f>
        <v>2024.09.30</v>
      </c>
      <c r="N1633" s="284">
        <f>작성용!V1630</f>
        <v>45572</v>
      </c>
      <c r="O1633" s="279" t="str">
        <f>작성용!W1630</f>
        <v>평가보고서X</v>
      </c>
      <c r="P1633" s="279" t="str">
        <f>작성용!X1630</f>
        <v>-</v>
      </c>
      <c r="Q1633" s="280" t="str">
        <f>작성용!AD1630</f>
        <v>서경덕</v>
      </c>
      <c r="R1633" s="282">
        <f>작성용!AE1630</f>
        <v>0</v>
      </c>
      <c r="S1633" s="280" t="str">
        <f>작성용!AF1630</f>
        <v>서경덕</v>
      </c>
      <c r="T1633" s="283" t="str">
        <f>작성용!AG1630</f>
        <v>최수민</v>
      </c>
      <c r="U1633" s="283" t="str">
        <f>작성용!AH1630</f>
        <v>메자닌평가팀</v>
      </c>
      <c r="V1633" s="278">
        <f>작성용!AA1630</f>
        <v>202409</v>
      </c>
      <c r="W1633" s="280" t="str">
        <f>작성용!AC1630</f>
        <v>[Y]금융기관</v>
      </c>
      <c r="X1633" s="280" t="str">
        <f>작성용!O1630</f>
        <v>박지우과장</v>
      </c>
      <c r="Y1633" s="280" t="str">
        <f>작성용!P1630</f>
        <v>02-6454-4321</v>
      </c>
      <c r="Z1633" s="280" t="str">
        <f>작성용!Q1630</f>
        <v>jw.park@meritz.co.kr;youjung.lee@meritz.co.kr</v>
      </c>
      <c r="AA1633" s="278" t="str">
        <f>작성용!AJ1630</f>
        <v>회계반영</v>
      </c>
      <c r="AB1633" s="278">
        <f>작성용!AB1630</f>
        <v>0</v>
      </c>
    </row>
    <row r="1634" spans="1:28" s="12" customFormat="1" ht="16.5" customHeight="1" x14ac:dyDescent="0.3">
      <c r="A1634" s="54">
        <f>작성용!AL1631</f>
        <v>1630</v>
      </c>
      <c r="B1634" s="277" t="str">
        <f>작성용!AI1631</f>
        <v>-</v>
      </c>
      <c r="C1634" s="278" t="str">
        <f>작성용!AK1631</f>
        <v>개별종목</v>
      </c>
      <c r="D1634" s="279">
        <f>작성용!T1631</f>
        <v>45532</v>
      </c>
      <c r="E1634" s="280" t="str">
        <f>작성용!B1631</f>
        <v>메리츠증권(구조화투자팀)</v>
      </c>
      <c r="F1634" s="280" t="str">
        <f>작성용!C1631</f>
        <v>재평가</v>
      </c>
      <c r="G1634" s="280" t="str">
        <f>작성용!D1631</f>
        <v>비보존</v>
      </c>
      <c r="H1634" s="281">
        <f>작성용!E1631</f>
        <v>1101113910026</v>
      </c>
      <c r="I1634" s="280" t="str">
        <f>작성용!F1631</f>
        <v>D02</v>
      </c>
      <c r="J1634" s="280">
        <f>작성용!G1631</f>
        <v>5</v>
      </c>
      <c r="K1634" s="280" t="str">
        <f>작성용!H1631</f>
        <v>-</v>
      </c>
      <c r="L1634" s="280" t="str">
        <f>작성용!N1631</f>
        <v xml:space="preserve">분기 </v>
      </c>
      <c r="M1634" s="279" t="str">
        <f>작성용!U1631</f>
        <v>2024.09.30</v>
      </c>
      <c r="N1634" s="284">
        <f>작성용!V1631</f>
        <v>45572</v>
      </c>
      <c r="O1634" s="279" t="str">
        <f>작성용!W1631</f>
        <v>평가보고서X</v>
      </c>
      <c r="P1634" s="279" t="str">
        <f>작성용!X1631</f>
        <v>-</v>
      </c>
      <c r="Q1634" s="280" t="str">
        <f>작성용!AD1631</f>
        <v>신원준</v>
      </c>
      <c r="R1634" s="282">
        <f>작성용!AE1631</f>
        <v>1</v>
      </c>
      <c r="S1634" s="280" t="str">
        <f>작성용!AF1631</f>
        <v>신원준</v>
      </c>
      <c r="T1634" s="283" t="str">
        <f>작성용!AG1631</f>
        <v>최수민</v>
      </c>
      <c r="U1634" s="283" t="str">
        <f>작성용!AH1631</f>
        <v>메자닌평가팀</v>
      </c>
      <c r="V1634" s="278">
        <f>작성용!AA1631</f>
        <v>202409</v>
      </c>
      <c r="W1634" s="280" t="str">
        <f>작성용!AC1631</f>
        <v>[Y]금융기관</v>
      </c>
      <c r="X1634" s="280" t="str">
        <f>작성용!O1631</f>
        <v>박지우과장</v>
      </c>
      <c r="Y1634" s="280" t="str">
        <f>작성용!P1631</f>
        <v>02-6454-4321</v>
      </c>
      <c r="Z1634" s="280" t="str">
        <f>작성용!Q1631</f>
        <v>jw.park@meritz.co.kr;youjung.lee@meritz.co.kr</v>
      </c>
      <c r="AA1634" s="278" t="str">
        <f>작성용!AJ1631</f>
        <v>회계반영</v>
      </c>
      <c r="AB1634" s="278">
        <f>작성용!AB1631</f>
        <v>0</v>
      </c>
    </row>
    <row r="1635" spans="1:28" s="12" customFormat="1" ht="16.5" customHeight="1" x14ac:dyDescent="0.3">
      <c r="A1635" s="54">
        <f>작성용!AL1632</f>
        <v>1631</v>
      </c>
      <c r="B1635" s="277" t="str">
        <f>작성용!AI1632</f>
        <v>-</v>
      </c>
      <c r="C1635" s="278" t="str">
        <f>작성용!AK1632</f>
        <v>개별종목</v>
      </c>
      <c r="D1635" s="279">
        <f>작성용!T1632</f>
        <v>45532</v>
      </c>
      <c r="E1635" s="280" t="str">
        <f>작성용!B1632</f>
        <v>메리츠증권(구조화투자팀)</v>
      </c>
      <c r="F1635" s="280" t="str">
        <f>작성용!C1632</f>
        <v>재평가</v>
      </c>
      <c r="G1635" s="280" t="str">
        <f>작성용!D1632</f>
        <v>아리바이오</v>
      </c>
      <c r="H1635" s="281">
        <f>작성용!E1632</f>
        <v>1101114448977</v>
      </c>
      <c r="I1635" s="280" t="str">
        <f>작성용!F1632</f>
        <v>D03</v>
      </c>
      <c r="J1635" s="280">
        <f>작성용!G1632</f>
        <v>1</v>
      </c>
      <c r="K1635" s="280" t="str">
        <f>작성용!H1632</f>
        <v>-</v>
      </c>
      <c r="L1635" s="280" t="str">
        <f>작성용!N1632</f>
        <v xml:space="preserve">분기 </v>
      </c>
      <c r="M1635" s="279" t="str">
        <f>작성용!U1632</f>
        <v>2024.09.30</v>
      </c>
      <c r="N1635" s="284">
        <f>작성용!V1632</f>
        <v>45572</v>
      </c>
      <c r="O1635" s="279" t="str">
        <f>작성용!W1632</f>
        <v>평가보고서X</v>
      </c>
      <c r="P1635" s="279" t="str">
        <f>작성용!X1632</f>
        <v>-</v>
      </c>
      <c r="Q1635" s="280" t="str">
        <f>작성용!AD1632</f>
        <v>김수현</v>
      </c>
      <c r="R1635" s="282">
        <f>작성용!AE1632</f>
        <v>1</v>
      </c>
      <c r="S1635" s="280" t="str">
        <f>작성용!AF1632</f>
        <v>김수현</v>
      </c>
      <c r="T1635" s="283" t="str">
        <f>작성용!AG1632</f>
        <v>최수민</v>
      </c>
      <c r="U1635" s="283" t="str">
        <f>작성용!AH1632</f>
        <v>메자닌평가팀</v>
      </c>
      <c r="V1635" s="278">
        <f>작성용!AA1632</f>
        <v>202409</v>
      </c>
      <c r="W1635" s="280" t="str">
        <f>작성용!AC1632</f>
        <v>[Y]금융기관</v>
      </c>
      <c r="X1635" s="280" t="str">
        <f>작성용!O1632</f>
        <v>박지우과장</v>
      </c>
      <c r="Y1635" s="280" t="str">
        <f>작성용!P1632</f>
        <v>02-6454-4321</v>
      </c>
      <c r="Z1635" s="280" t="str">
        <f>작성용!Q1632</f>
        <v>jw.park@meritz.co.kr;youjung.lee@meritz.co.kr</v>
      </c>
      <c r="AA1635" s="278" t="str">
        <f>작성용!AJ1632</f>
        <v>회계반영</v>
      </c>
      <c r="AB1635" s="278">
        <f>작성용!AB1632</f>
        <v>0</v>
      </c>
    </row>
    <row r="1636" spans="1:28" s="12" customFormat="1" ht="16.5" customHeight="1" x14ac:dyDescent="0.3">
      <c r="A1636" s="54">
        <f>작성용!AL1633</f>
        <v>1632</v>
      </c>
      <c r="B1636" s="277" t="str">
        <f>작성용!AI1633</f>
        <v>ABL</v>
      </c>
      <c r="C1636" s="278" t="str">
        <f>작성용!AK1633</f>
        <v>개별종목</v>
      </c>
      <c r="D1636" s="279">
        <f>작성용!T1633</f>
        <v>45532</v>
      </c>
      <c r="E1636" s="280" t="str">
        <f>작성용!B1633</f>
        <v>메리츠증권(구조화투자팀)</v>
      </c>
      <c r="F1636" s="280" t="str">
        <f>작성용!C1633</f>
        <v>재평가</v>
      </c>
      <c r="G1636" s="280" t="str">
        <f>작성용!D1633</f>
        <v>에코시그니처</v>
      </c>
      <c r="H1636" s="281">
        <f>작성용!E1633</f>
        <v>1101118665270</v>
      </c>
      <c r="I1636" s="280" t="str">
        <f>작성용!F1633</f>
        <v>E01</v>
      </c>
      <c r="J1636" s="280">
        <f>작성용!G1633</f>
        <v>0</v>
      </c>
      <c r="K1636" s="280" t="str">
        <f>작성용!H1633</f>
        <v>Y</v>
      </c>
      <c r="L1636" s="280" t="str">
        <f>작성용!N1633</f>
        <v xml:space="preserve">분기 </v>
      </c>
      <c r="M1636" s="279" t="str">
        <f>작성용!U1633</f>
        <v>2024.09.30</v>
      </c>
      <c r="N1636" s="284">
        <f>작성용!V1633</f>
        <v>45572</v>
      </c>
      <c r="O1636" s="279" t="str">
        <f>작성용!W1633</f>
        <v>평가보고서X</v>
      </c>
      <c r="P1636" s="279" t="str">
        <f>작성용!X1633</f>
        <v>-</v>
      </c>
      <c r="Q1636" s="280" t="str">
        <f>작성용!AD1633</f>
        <v>대체평가3사업본부</v>
      </c>
      <c r="R1636" s="282">
        <f>작성용!AE1633</f>
        <v>0</v>
      </c>
      <c r="S1636" s="280" t="str">
        <f>작성용!AF1633</f>
        <v>대체평가3사업본부</v>
      </c>
      <c r="T1636" s="283" t="str">
        <f>작성용!AG1633</f>
        <v>최수민</v>
      </c>
      <c r="U1636" s="283" t="str">
        <f>작성용!AH1633</f>
        <v>메자닌평가팀</v>
      </c>
      <c r="V1636" s="278">
        <f>작성용!AA1633</f>
        <v>202409</v>
      </c>
      <c r="W1636" s="280" t="str">
        <f>작성용!AC1633</f>
        <v>[Y]금융기관</v>
      </c>
      <c r="X1636" s="280" t="str">
        <f>작성용!O1633</f>
        <v>박지우과장</v>
      </c>
      <c r="Y1636" s="280" t="str">
        <f>작성용!P1633</f>
        <v>02-6454-4321</v>
      </c>
      <c r="Z1636" s="280" t="str">
        <f>작성용!Q1633</f>
        <v>jw.park@meritz.co.kr;youjung.lee@meritz.co.kr</v>
      </c>
      <c r="AA1636" s="278" t="str">
        <f>작성용!AJ1633</f>
        <v>회계반영</v>
      </c>
      <c r="AB1636" s="278">
        <f>작성용!AB1633</f>
        <v>0</v>
      </c>
    </row>
    <row r="1637" spans="1:28" s="12" customFormat="1" ht="16.5" customHeight="1" x14ac:dyDescent="0.3">
      <c r="A1637" s="54">
        <f>작성용!AL1634</f>
        <v>1633</v>
      </c>
      <c r="B1637" s="277" t="str">
        <f>작성용!AI1634</f>
        <v>ABL</v>
      </c>
      <c r="C1637" s="278" t="str">
        <f>작성용!AK1634</f>
        <v>개별종목</v>
      </c>
      <c r="D1637" s="279">
        <f>작성용!T1634</f>
        <v>45532</v>
      </c>
      <c r="E1637" s="280" t="str">
        <f>작성용!B1634</f>
        <v>메리츠증권(구조화투자팀)</v>
      </c>
      <c r="F1637" s="280" t="str">
        <f>작성용!C1634</f>
        <v>재평가</v>
      </c>
      <c r="G1637" s="280" t="str">
        <f>작성용!D1634</f>
        <v>에코컨티넨탈</v>
      </c>
      <c r="H1637" s="281">
        <f>작성용!E1634</f>
        <v>1101118665551</v>
      </c>
      <c r="I1637" s="280" t="str">
        <f>작성용!F1634</f>
        <v>E01</v>
      </c>
      <c r="J1637" s="280">
        <f>작성용!G1634</f>
        <v>0</v>
      </c>
      <c r="K1637" s="280" t="str">
        <f>작성용!H1634</f>
        <v>Y</v>
      </c>
      <c r="L1637" s="280" t="str">
        <f>작성용!N1634</f>
        <v xml:space="preserve">분기 </v>
      </c>
      <c r="M1637" s="279" t="str">
        <f>작성용!U1634</f>
        <v>2024.09.30</v>
      </c>
      <c r="N1637" s="284">
        <f>작성용!V1634</f>
        <v>45572</v>
      </c>
      <c r="O1637" s="279" t="str">
        <f>작성용!W1634</f>
        <v>평가보고서X</v>
      </c>
      <c r="P1637" s="279" t="str">
        <f>작성용!X1634</f>
        <v>-</v>
      </c>
      <c r="Q1637" s="280" t="str">
        <f>작성용!AD1634</f>
        <v>대체평가3사업본부</v>
      </c>
      <c r="R1637" s="282">
        <f>작성용!AE1634</f>
        <v>0</v>
      </c>
      <c r="S1637" s="280" t="str">
        <f>작성용!AF1634</f>
        <v>대체평가3사업본부</v>
      </c>
      <c r="T1637" s="283" t="str">
        <f>작성용!AG1634</f>
        <v>최수민</v>
      </c>
      <c r="U1637" s="283" t="str">
        <f>작성용!AH1634</f>
        <v>메자닌평가팀</v>
      </c>
      <c r="V1637" s="278">
        <f>작성용!AA1634</f>
        <v>202409</v>
      </c>
      <c r="W1637" s="280" t="str">
        <f>작성용!AC1634</f>
        <v>[Y]금융기관</v>
      </c>
      <c r="X1637" s="280" t="str">
        <f>작성용!O1634</f>
        <v>박지우과장</v>
      </c>
      <c r="Y1637" s="280" t="str">
        <f>작성용!P1634</f>
        <v>02-6454-4321</v>
      </c>
      <c r="Z1637" s="280" t="str">
        <f>작성용!Q1634</f>
        <v>jw.park@meritz.co.kr;youjung.lee@meritz.co.kr</v>
      </c>
      <c r="AA1637" s="278" t="str">
        <f>작성용!AJ1634</f>
        <v>회계반영</v>
      </c>
      <c r="AB1637" s="278">
        <f>작성용!AB1634</f>
        <v>0</v>
      </c>
    </row>
    <row r="1638" spans="1:28" s="12" customFormat="1" ht="16.5" customHeight="1" x14ac:dyDescent="0.3">
      <c r="A1638" s="54">
        <f>작성용!AL1635</f>
        <v>1634</v>
      </c>
      <c r="B1638" s="277" t="str">
        <f>작성용!AI1635</f>
        <v>-</v>
      </c>
      <c r="C1638" s="278" t="str">
        <f>작성용!AK1635</f>
        <v>개별종목</v>
      </c>
      <c r="D1638" s="279">
        <f>작성용!T1635</f>
        <v>45532</v>
      </c>
      <c r="E1638" s="280" t="str">
        <f>작성용!B1635</f>
        <v>메리츠증권(구조화투자팀)</v>
      </c>
      <c r="F1638" s="280" t="str">
        <f>작성용!C1635</f>
        <v>재평가</v>
      </c>
      <c r="G1638" s="280" t="str">
        <f>작성용!D1635</f>
        <v>포스코에너지</v>
      </c>
      <c r="H1638" s="281">
        <f>작성용!E1635</f>
        <v>1101111829576</v>
      </c>
      <c r="I1638" s="280" t="str">
        <f>작성용!F1635</f>
        <v>E01</v>
      </c>
      <c r="J1638" s="280">
        <f>작성용!G1635</f>
        <v>29</v>
      </c>
      <c r="K1638" s="280" t="str">
        <f>작성용!H1635</f>
        <v>-</v>
      </c>
      <c r="L1638" s="280" t="str">
        <f>작성용!N1635</f>
        <v xml:space="preserve">분기 </v>
      </c>
      <c r="M1638" s="279" t="str">
        <f>작성용!U1635</f>
        <v>2024.09.30</v>
      </c>
      <c r="N1638" s="284">
        <f>작성용!V1635</f>
        <v>45572</v>
      </c>
      <c r="O1638" s="279" t="str">
        <f>작성용!W1635</f>
        <v>평가보고서X</v>
      </c>
      <c r="P1638" s="279" t="str">
        <f>작성용!X1635</f>
        <v>-</v>
      </c>
      <c r="Q1638" s="280" t="str">
        <f>작성용!AD1635</f>
        <v>주식옵션팀</v>
      </c>
      <c r="R1638" s="282">
        <f>작성용!AE1635</f>
        <v>0</v>
      </c>
      <c r="S1638" s="280" t="str">
        <f>작성용!AF1635</f>
        <v>주식옵션팀</v>
      </c>
      <c r="T1638" s="283" t="str">
        <f>작성용!AG1635</f>
        <v>최수민</v>
      </c>
      <c r="U1638" s="283" t="str">
        <f>작성용!AH1635</f>
        <v>메자닌평가팀</v>
      </c>
      <c r="V1638" s="278">
        <f>작성용!AA1635</f>
        <v>202409</v>
      </c>
      <c r="W1638" s="280" t="str">
        <f>작성용!AC1635</f>
        <v>[Y]금융기관</v>
      </c>
      <c r="X1638" s="280" t="str">
        <f>작성용!O1635</f>
        <v>박지우과장</v>
      </c>
      <c r="Y1638" s="280" t="str">
        <f>작성용!P1635</f>
        <v>02-6454-4321</v>
      </c>
      <c r="Z1638" s="280" t="str">
        <f>작성용!Q1635</f>
        <v>jw.park@meritz.co.kr;youjung.lee@meritz.co.kr</v>
      </c>
      <c r="AA1638" s="278" t="str">
        <f>작성용!AJ1635</f>
        <v>회계반영</v>
      </c>
      <c r="AB1638" s="278">
        <f>작성용!AB1635</f>
        <v>0</v>
      </c>
    </row>
    <row r="1639" spans="1:28" s="12" customFormat="1" ht="16.5" customHeight="1" x14ac:dyDescent="0.3">
      <c r="A1639" s="54">
        <f>작성용!AL1636</f>
        <v>1635</v>
      </c>
      <c r="B1639" s="277" t="str">
        <f>작성용!AI1636</f>
        <v>-</v>
      </c>
      <c r="C1639" s="278" t="str">
        <f>작성용!AK1636</f>
        <v>개별종목</v>
      </c>
      <c r="D1639" s="279">
        <f>작성용!T1636</f>
        <v>45532</v>
      </c>
      <c r="E1639" s="280" t="str">
        <f>작성용!B1636</f>
        <v>메리츠증권(구조화투자팀)</v>
      </c>
      <c r="F1639" s="280" t="str">
        <f>작성용!C1636</f>
        <v>재평가</v>
      </c>
      <c r="G1639" s="280" t="str">
        <f>작성용!D1636</f>
        <v>환경시설관리</v>
      </c>
      <c r="H1639" s="281">
        <f>작성용!E1636</f>
        <v>1341110486452</v>
      </c>
      <c r="I1639" s="280" t="str">
        <f>작성용!F1636</f>
        <v>A04</v>
      </c>
      <c r="J1639" s="280">
        <f>작성용!G1636</f>
        <v>0</v>
      </c>
      <c r="K1639" s="280" t="str">
        <f>작성용!H1636</f>
        <v>-</v>
      </c>
      <c r="L1639" s="280" t="str">
        <f>작성용!N1636</f>
        <v xml:space="preserve">분기 </v>
      </c>
      <c r="M1639" s="279" t="str">
        <f>작성용!U1636</f>
        <v>2024.09.30</v>
      </c>
      <c r="N1639" s="284">
        <f>작성용!V1636</f>
        <v>45572</v>
      </c>
      <c r="O1639" s="279" t="str">
        <f>작성용!W1636</f>
        <v>평가보고서X</v>
      </c>
      <c r="P1639" s="279" t="str">
        <f>작성용!X1636</f>
        <v>-</v>
      </c>
      <c r="Q1639" s="280" t="str">
        <f>작성용!AD1636</f>
        <v>조현우</v>
      </c>
      <c r="R1639" s="282">
        <f>작성용!AE1636</f>
        <v>1</v>
      </c>
      <c r="S1639" s="280" t="str">
        <f>작성용!AF1636</f>
        <v>조현우</v>
      </c>
      <c r="T1639" s="283" t="str">
        <f>작성용!AG1636</f>
        <v>최수민</v>
      </c>
      <c r="U1639" s="283" t="str">
        <f>작성용!AH1636</f>
        <v>메자닌평가팀</v>
      </c>
      <c r="V1639" s="278">
        <f>작성용!AA1636</f>
        <v>202409</v>
      </c>
      <c r="W1639" s="280" t="str">
        <f>작성용!AC1636</f>
        <v>[Y]금융기관</v>
      </c>
      <c r="X1639" s="280" t="str">
        <f>작성용!O1636</f>
        <v>박지우과장</v>
      </c>
      <c r="Y1639" s="280" t="str">
        <f>작성용!P1636</f>
        <v>02-6454-4321</v>
      </c>
      <c r="Z1639" s="280" t="str">
        <f>작성용!Q1636</f>
        <v>jw.park@meritz.co.kr;youjung.lee@meritz.co.kr</v>
      </c>
      <c r="AA1639" s="278" t="str">
        <f>작성용!AJ1636</f>
        <v>회계반영</v>
      </c>
      <c r="AB1639" s="278">
        <f>작성용!AB1636</f>
        <v>0</v>
      </c>
    </row>
    <row r="1640" spans="1:28" s="12" customFormat="1" ht="16.5" customHeight="1" x14ac:dyDescent="0.3">
      <c r="A1640" s="54">
        <f>작성용!AL1637</f>
        <v>1636</v>
      </c>
      <c r="B1640" s="277" t="str">
        <f>작성용!AI1637</f>
        <v>-</v>
      </c>
      <c r="C1640" s="278" t="str">
        <f>작성용!AK1637</f>
        <v>개별종목</v>
      </c>
      <c r="D1640" s="279">
        <f>작성용!T1637</f>
        <v>45532</v>
      </c>
      <c r="E1640" s="280" t="str">
        <f>작성용!B1637</f>
        <v>메리츠증권(구조화투자팀)</v>
      </c>
      <c r="F1640" s="280" t="str">
        <f>작성용!C1637</f>
        <v>재평가</v>
      </c>
      <c r="G1640" s="280" t="str">
        <f>작성용!D1637</f>
        <v>환경시설관리</v>
      </c>
      <c r="H1640" s="281">
        <f>작성용!E1637</f>
        <v>1341110486452</v>
      </c>
      <c r="I1640" s="280" t="str">
        <f>작성용!F1637</f>
        <v>D06</v>
      </c>
      <c r="J1640" s="280">
        <f>작성용!G1637</f>
        <v>0</v>
      </c>
      <c r="K1640" s="280" t="str">
        <f>작성용!H1637</f>
        <v>-</v>
      </c>
      <c r="L1640" s="280" t="str">
        <f>작성용!N1637</f>
        <v xml:space="preserve">분기 </v>
      </c>
      <c r="M1640" s="279" t="str">
        <f>작성용!U1637</f>
        <v>2024.09.30</v>
      </c>
      <c r="N1640" s="284">
        <f>작성용!V1637</f>
        <v>45572</v>
      </c>
      <c r="O1640" s="279" t="str">
        <f>작성용!W1637</f>
        <v>평가보고서X</v>
      </c>
      <c r="P1640" s="279" t="str">
        <f>작성용!X1637</f>
        <v>-</v>
      </c>
      <c r="Q1640" s="280" t="str">
        <f>작성용!AD1637</f>
        <v>조현우</v>
      </c>
      <c r="R1640" s="282">
        <f>작성용!AE1637</f>
        <v>0</v>
      </c>
      <c r="S1640" s="280" t="str">
        <f>작성용!AF1637</f>
        <v>조현우</v>
      </c>
      <c r="T1640" s="283" t="str">
        <f>작성용!AG1637</f>
        <v>최수민</v>
      </c>
      <c r="U1640" s="283" t="str">
        <f>작성용!AH1637</f>
        <v>메자닌평가팀</v>
      </c>
      <c r="V1640" s="278">
        <f>작성용!AA1637</f>
        <v>202409</v>
      </c>
      <c r="W1640" s="280" t="str">
        <f>작성용!AC1637</f>
        <v>[Y]금융기관</v>
      </c>
      <c r="X1640" s="280" t="str">
        <f>작성용!O1637</f>
        <v>박지우과장</v>
      </c>
      <c r="Y1640" s="280" t="str">
        <f>작성용!P1637</f>
        <v>02-6454-4321</v>
      </c>
      <c r="Z1640" s="280" t="str">
        <f>작성용!Q1637</f>
        <v>jw.park@meritz.co.kr;youjung.lee@meritz.co.kr</v>
      </c>
      <c r="AA1640" s="278" t="str">
        <f>작성용!AJ1637</f>
        <v>회계반영</v>
      </c>
      <c r="AB1640" s="278">
        <f>작성용!AB1637</f>
        <v>0</v>
      </c>
    </row>
    <row r="1641" spans="1:28" s="12" customFormat="1" ht="16.5" customHeight="1" x14ac:dyDescent="0.3">
      <c r="A1641" s="54">
        <f>작성용!AL1638</f>
        <v>1637</v>
      </c>
      <c r="B1641" s="277" t="str">
        <f>작성용!AI1638</f>
        <v>-</v>
      </c>
      <c r="C1641" s="278" t="str">
        <f>작성용!AK1638</f>
        <v>개별종목</v>
      </c>
      <c r="D1641" s="279">
        <f>작성용!T1638</f>
        <v>45532</v>
      </c>
      <c r="E1641" s="280" t="str">
        <f>작성용!B1638</f>
        <v>메리츠증권(구조화투자팀)</v>
      </c>
      <c r="F1641" s="280" t="str">
        <f>작성용!C1638</f>
        <v>재평가</v>
      </c>
      <c r="G1641" s="280" t="str">
        <f>작성용!D1638</f>
        <v>CHC</v>
      </c>
      <c r="H1641" s="281" t="str">
        <f>작성용!E1638</f>
        <v>KBP2023120154</v>
      </c>
      <c r="I1641" s="280" t="str">
        <f>작성용!F1638</f>
        <v>A01</v>
      </c>
      <c r="J1641" s="280">
        <f>작성용!G1638</f>
        <v>0</v>
      </c>
      <c r="K1641" s="280" t="str">
        <f>작성용!H1638</f>
        <v>-</v>
      </c>
      <c r="L1641" s="280" t="str">
        <f>작성용!N1638</f>
        <v xml:space="preserve">분기 </v>
      </c>
      <c r="M1641" s="279" t="str">
        <f>작성용!U1638</f>
        <v>2024.09.30</v>
      </c>
      <c r="N1641" s="284">
        <f>작성용!V1638</f>
        <v>45572</v>
      </c>
      <c r="O1641" s="279" t="str">
        <f>작성용!W1638</f>
        <v>평가보고서X</v>
      </c>
      <c r="P1641" s="279" t="str">
        <f>작성용!X1638</f>
        <v>-</v>
      </c>
      <c r="Q1641" s="280" t="str">
        <f>작성용!AD1638</f>
        <v>최수민</v>
      </c>
      <c r="R1641" s="282">
        <f>작성용!AE1638</f>
        <v>1</v>
      </c>
      <c r="S1641" s="280" t="str">
        <f>작성용!AF1638</f>
        <v>최수민</v>
      </c>
      <c r="T1641" s="283" t="str">
        <f>작성용!AG1638</f>
        <v>최수민</v>
      </c>
      <c r="U1641" s="283" t="str">
        <f>작성용!AH1638</f>
        <v>메자닌평가팀</v>
      </c>
      <c r="V1641" s="278">
        <f>작성용!AA1638</f>
        <v>202409</v>
      </c>
      <c r="W1641" s="280" t="str">
        <f>작성용!AC1638</f>
        <v>[Y]금융기관</v>
      </c>
      <c r="X1641" s="280" t="str">
        <f>작성용!O1638</f>
        <v>박지우과장</v>
      </c>
      <c r="Y1641" s="280" t="str">
        <f>작성용!P1638</f>
        <v>02-6454-4321</v>
      </c>
      <c r="Z1641" s="280" t="str">
        <f>작성용!Q1638</f>
        <v>jw.park@meritz.co.kr;youjung.lee@meritz.co.kr</v>
      </c>
      <c r="AA1641" s="278" t="str">
        <f>작성용!AJ1638</f>
        <v>회계반영</v>
      </c>
      <c r="AB1641" s="278">
        <f>작성용!AB1638</f>
        <v>0</v>
      </c>
    </row>
    <row r="1642" spans="1:28" s="12" customFormat="1" ht="16.5" customHeight="1" x14ac:dyDescent="0.3">
      <c r="A1642" s="54">
        <f>작성용!AL1639</f>
        <v>1638</v>
      </c>
      <c r="B1642" s="277" t="str">
        <f>작성용!AI1639</f>
        <v>-</v>
      </c>
      <c r="C1642" s="278" t="str">
        <f>작성용!AK1639</f>
        <v>개별종목</v>
      </c>
      <c r="D1642" s="279">
        <f>작성용!T1639</f>
        <v>45532</v>
      </c>
      <c r="E1642" s="280" t="str">
        <f>작성용!B1639</f>
        <v>메리츠증권(구조화투자팀)</v>
      </c>
      <c r="F1642" s="280" t="str">
        <f>작성용!C1639</f>
        <v>재평가</v>
      </c>
      <c r="G1642" s="280" t="str">
        <f>작성용!D1639</f>
        <v>Lotus Technology Inc</v>
      </c>
      <c r="H1642" s="281" t="str">
        <f>작성용!E1639</f>
        <v>KBP2024030007</v>
      </c>
      <c r="I1642" s="280" t="str">
        <f>작성용!F1639</f>
        <v>D06</v>
      </c>
      <c r="J1642" s="280">
        <f>작성용!G1639</f>
        <v>0</v>
      </c>
      <c r="K1642" s="280" t="str">
        <f>작성용!H1639</f>
        <v>-</v>
      </c>
      <c r="L1642" s="280" t="str">
        <f>작성용!N1639</f>
        <v xml:space="preserve">분기 </v>
      </c>
      <c r="M1642" s="279" t="str">
        <f>작성용!U1639</f>
        <v>2024.09.30</v>
      </c>
      <c r="N1642" s="284">
        <f>작성용!V1639</f>
        <v>45572</v>
      </c>
      <c r="O1642" s="279" t="str">
        <f>작성용!W1639</f>
        <v>평가보고서X</v>
      </c>
      <c r="P1642" s="279" t="str">
        <f>작성용!X1639</f>
        <v>-</v>
      </c>
      <c r="Q1642" s="280" t="str">
        <f>작성용!AD1639</f>
        <v>상장</v>
      </c>
      <c r="R1642" s="282">
        <f>작성용!AE1639</f>
        <v>0</v>
      </c>
      <c r="S1642" s="280" t="str">
        <f>작성용!AF1639</f>
        <v>상장</v>
      </c>
      <c r="T1642" s="283" t="str">
        <f>작성용!AG1639</f>
        <v>최수민</v>
      </c>
      <c r="U1642" s="283" t="str">
        <f>작성용!AH1639</f>
        <v>메자닌평가팀</v>
      </c>
      <c r="V1642" s="278">
        <f>작성용!AA1639</f>
        <v>202409</v>
      </c>
      <c r="W1642" s="280" t="str">
        <f>작성용!AC1639</f>
        <v>[Y]금융기관</v>
      </c>
      <c r="X1642" s="280" t="str">
        <f>작성용!O1639</f>
        <v>박지우과장</v>
      </c>
      <c r="Y1642" s="280" t="str">
        <f>작성용!P1639</f>
        <v>02-6454-4321</v>
      </c>
      <c r="Z1642" s="280" t="str">
        <f>작성용!Q1639</f>
        <v>jw.park@meritz.co.kr;youjung.lee@meritz.co.kr</v>
      </c>
      <c r="AA1642" s="278" t="str">
        <f>작성용!AJ1639</f>
        <v>회계반영</v>
      </c>
      <c r="AB1642" s="278">
        <f>작성용!AB1639</f>
        <v>0</v>
      </c>
    </row>
    <row r="1643" spans="1:28" s="12" customFormat="1" ht="16.5" customHeight="1" x14ac:dyDescent="0.3">
      <c r="A1643" s="54">
        <f>작성용!AL1640</f>
        <v>1639</v>
      </c>
      <c r="B1643" s="277" t="str">
        <f>작성용!AI1640</f>
        <v>-</v>
      </c>
      <c r="C1643" s="278" t="str">
        <f>작성용!AK1640</f>
        <v>개별종목</v>
      </c>
      <c r="D1643" s="279">
        <f>작성용!T1640</f>
        <v>45532</v>
      </c>
      <c r="E1643" s="280" t="str">
        <f>작성용!B1640</f>
        <v>메리츠증권(구조화투자팀)</v>
      </c>
      <c r="F1643" s="280" t="str">
        <f>작성용!C1640</f>
        <v>재평가</v>
      </c>
      <c r="G1643" s="280" t="str">
        <f>작성용!D1640</f>
        <v>Madeira Funding Company LLC</v>
      </c>
      <c r="H1643" s="281" t="str">
        <f>작성용!E1640</f>
        <v>KBP2023120153</v>
      </c>
      <c r="I1643" s="280" t="str">
        <f>작성용!F1640</f>
        <v>D01</v>
      </c>
      <c r="J1643" s="280">
        <f>작성용!G1640</f>
        <v>0</v>
      </c>
      <c r="K1643" s="280" t="str">
        <f>작성용!H1640</f>
        <v>-</v>
      </c>
      <c r="L1643" s="280" t="str">
        <f>작성용!N1640</f>
        <v xml:space="preserve">분기 </v>
      </c>
      <c r="M1643" s="279" t="str">
        <f>작성용!U1640</f>
        <v>2024.09.30</v>
      </c>
      <c r="N1643" s="284">
        <f>작성용!V1640</f>
        <v>45572</v>
      </c>
      <c r="O1643" s="279" t="str">
        <f>작성용!W1640</f>
        <v>평가보고서X</v>
      </c>
      <c r="P1643" s="279" t="str">
        <f>작성용!X1640</f>
        <v>-</v>
      </c>
      <c r="Q1643" s="280" t="str">
        <f>작성용!AD1640</f>
        <v>최수민</v>
      </c>
      <c r="R1643" s="282">
        <f>작성용!AE1640</f>
        <v>1</v>
      </c>
      <c r="S1643" s="280" t="str">
        <f>작성용!AF1640</f>
        <v>최수민</v>
      </c>
      <c r="T1643" s="283" t="str">
        <f>작성용!AG1640</f>
        <v>최수민</v>
      </c>
      <c r="U1643" s="283" t="str">
        <f>작성용!AH1640</f>
        <v>메자닌평가팀</v>
      </c>
      <c r="V1643" s="278">
        <f>작성용!AA1640</f>
        <v>202409</v>
      </c>
      <c r="W1643" s="280" t="str">
        <f>작성용!AC1640</f>
        <v>[Y]금융기관</v>
      </c>
      <c r="X1643" s="280" t="str">
        <f>작성용!O1640</f>
        <v>박지우과장</v>
      </c>
      <c r="Y1643" s="280" t="str">
        <f>작성용!P1640</f>
        <v>02-6454-4321</v>
      </c>
      <c r="Z1643" s="280" t="str">
        <f>작성용!Q1640</f>
        <v>jw.park@meritz.co.kr;youjung.lee@meritz.co.kr</v>
      </c>
      <c r="AA1643" s="278" t="str">
        <f>작성용!AJ1640</f>
        <v>회계반영</v>
      </c>
      <c r="AB1643" s="278">
        <f>작성용!AB1640</f>
        <v>0</v>
      </c>
    </row>
    <row r="1644" spans="1:28" s="12" customFormat="1" ht="16.5" customHeight="1" x14ac:dyDescent="0.3">
      <c r="A1644" s="54">
        <f>작성용!AL1641</f>
        <v>1640</v>
      </c>
      <c r="B1644" s="277" t="str">
        <f>작성용!AI1641</f>
        <v>601-M canal LLC 동일 평가자 지정</v>
      </c>
      <c r="C1644" s="278" t="str">
        <f>작성용!AK1641</f>
        <v>개별종목</v>
      </c>
      <c r="D1644" s="279">
        <f>작성용!T1641</f>
        <v>45532</v>
      </c>
      <c r="E1644" s="280" t="str">
        <f>작성용!B1641</f>
        <v>메리츠증권(구조화투자팀)</v>
      </c>
      <c r="F1644" s="280" t="str">
        <f>작성용!C1641</f>
        <v>재평가</v>
      </c>
      <c r="G1644" s="280" t="str">
        <f>작성용!D1641</f>
        <v>SL Harborside JV LLC</v>
      </c>
      <c r="H1644" s="281" t="str">
        <f>작성용!E1641</f>
        <v>KBP2023090077</v>
      </c>
      <c r="I1644" s="280" t="str">
        <f>작성용!F1641</f>
        <v>A04</v>
      </c>
      <c r="J1644" s="280">
        <f>작성용!G1641</f>
        <v>0</v>
      </c>
      <c r="K1644" s="280" t="str">
        <f>작성용!H1641</f>
        <v>-</v>
      </c>
      <c r="L1644" s="280" t="str">
        <f>작성용!N1641</f>
        <v xml:space="preserve">분기 </v>
      </c>
      <c r="M1644" s="279" t="str">
        <f>작성용!U1641</f>
        <v>2024.09.30</v>
      </c>
      <c r="N1644" s="284">
        <f>작성용!V1641</f>
        <v>45572</v>
      </c>
      <c r="O1644" s="279" t="str">
        <f>작성용!W1641</f>
        <v>평가보고서X</v>
      </c>
      <c r="P1644" s="279" t="str">
        <f>작성용!X1641</f>
        <v>-</v>
      </c>
      <c r="Q1644" s="280" t="str">
        <f>작성용!AD1641</f>
        <v>심태진</v>
      </c>
      <c r="R1644" s="282">
        <f>작성용!AE1641</f>
        <v>1</v>
      </c>
      <c r="S1644" s="280" t="str">
        <f>작성용!AF1641</f>
        <v>심태진</v>
      </c>
      <c r="T1644" s="283" t="str">
        <f>작성용!AG1641</f>
        <v>최수민</v>
      </c>
      <c r="U1644" s="283" t="str">
        <f>작성용!AH1641</f>
        <v>메자닌평가팀</v>
      </c>
      <c r="V1644" s="278">
        <f>작성용!AA1641</f>
        <v>202409</v>
      </c>
      <c r="W1644" s="280" t="str">
        <f>작성용!AC1641</f>
        <v>[Y]금융기관</v>
      </c>
      <c r="X1644" s="280" t="str">
        <f>작성용!O1641</f>
        <v>박지우과장</v>
      </c>
      <c r="Y1644" s="280" t="str">
        <f>작성용!P1641</f>
        <v>02-6454-4321</v>
      </c>
      <c r="Z1644" s="280" t="str">
        <f>작성용!Q1641</f>
        <v>jw.park@meritz.co.kr;youjung.lee@meritz.co.kr</v>
      </c>
      <c r="AA1644" s="278" t="str">
        <f>작성용!AJ1641</f>
        <v>회계반영</v>
      </c>
      <c r="AB1644" s="278">
        <f>작성용!AB1641</f>
        <v>0</v>
      </c>
    </row>
    <row r="1645" spans="1:28" s="12" customFormat="1" ht="16.5" customHeight="1" x14ac:dyDescent="0.3">
      <c r="A1645" s="54">
        <f>작성용!AL1642</f>
        <v>1641</v>
      </c>
      <c r="B1645" s="277" t="str">
        <f>작성용!AI1642</f>
        <v>-</v>
      </c>
      <c r="C1645" s="278" t="str">
        <f>작성용!AK1642</f>
        <v>개별종목</v>
      </c>
      <c r="D1645" s="279">
        <f>작성용!T1642</f>
        <v>45532</v>
      </c>
      <c r="E1645" s="280" t="str">
        <f>작성용!B1642</f>
        <v>메리츠증권(구조화투자팀)</v>
      </c>
      <c r="F1645" s="280" t="str">
        <f>작성용!C1642</f>
        <v>재평가</v>
      </c>
      <c r="G1645" s="280" t="str">
        <f>작성용!D1642</f>
        <v xml:space="preserve">Fosun Fashion Group (Cayman) LTD </v>
      </c>
      <c r="H1645" s="281" t="str">
        <f>작성용!E1642</f>
        <v>KBP2022120256</v>
      </c>
      <c r="I1645" s="280" t="str">
        <f>작성용!F1642</f>
        <v>D06</v>
      </c>
      <c r="J1645" s="280">
        <f>작성용!G1642</f>
        <v>0</v>
      </c>
      <c r="K1645" s="280" t="str">
        <f>작성용!H1642</f>
        <v>Y</v>
      </c>
      <c r="L1645" s="280" t="str">
        <f>작성용!N1642</f>
        <v xml:space="preserve">분기 </v>
      </c>
      <c r="M1645" s="279" t="str">
        <f>작성용!U1642</f>
        <v>2024.09.30</v>
      </c>
      <c r="N1645" s="284">
        <f>작성용!V1642</f>
        <v>45572</v>
      </c>
      <c r="O1645" s="279" t="str">
        <f>작성용!W1642</f>
        <v>평가보고서X</v>
      </c>
      <c r="P1645" s="279" t="str">
        <f>작성용!X1642</f>
        <v>-</v>
      </c>
      <c r="Q1645" s="280" t="str">
        <f>작성용!AD1642</f>
        <v>상장</v>
      </c>
      <c r="R1645" s="282">
        <f>작성용!AE1642</f>
        <v>0</v>
      </c>
      <c r="S1645" s="280" t="str">
        <f>작성용!AF1642</f>
        <v>상장</v>
      </c>
      <c r="T1645" s="283" t="str">
        <f>작성용!AG1642</f>
        <v>최수민</v>
      </c>
      <c r="U1645" s="283" t="str">
        <f>작성용!AH1642</f>
        <v>메자닌평가팀</v>
      </c>
      <c r="V1645" s="278">
        <f>작성용!AA1642</f>
        <v>202409</v>
      </c>
      <c r="W1645" s="280" t="str">
        <f>작성용!AC1642</f>
        <v>[Y]금융기관</v>
      </c>
      <c r="X1645" s="280" t="str">
        <f>작성용!O1642</f>
        <v>박지우과장</v>
      </c>
      <c r="Y1645" s="280" t="str">
        <f>작성용!P1642</f>
        <v>02-6454-4321</v>
      </c>
      <c r="Z1645" s="280" t="str">
        <f>작성용!Q1642</f>
        <v>jw.park@meritz.co.kr;youjung.lee@meritz.co.kr</v>
      </c>
      <c r="AA1645" s="278" t="str">
        <f>작성용!AJ1642</f>
        <v>회계반영</v>
      </c>
      <c r="AB1645" s="278">
        <f>작성용!AB1642</f>
        <v>0</v>
      </c>
    </row>
    <row r="1646" spans="1:28" s="12" customFormat="1" ht="16.5" customHeight="1" x14ac:dyDescent="0.3">
      <c r="A1646" s="54">
        <f>작성용!AL1643</f>
        <v>1642</v>
      </c>
      <c r="B1646" s="277" t="str">
        <f>작성용!AI1643</f>
        <v>-</v>
      </c>
      <c r="C1646" s="278" t="str">
        <f>작성용!AK1643</f>
        <v>개별종목</v>
      </c>
      <c r="D1646" s="279">
        <f>작성용!T1643</f>
        <v>45532</v>
      </c>
      <c r="E1646" s="280" t="str">
        <f>작성용!B1643</f>
        <v>메리츠증권(구조화투자팀)</v>
      </c>
      <c r="F1646" s="280" t="str">
        <f>작성용!C1643</f>
        <v>재평가</v>
      </c>
      <c r="G1646" s="280" t="str">
        <f>작성용!D1643</f>
        <v>비케이탑스</v>
      </c>
      <c r="H1646" s="281">
        <f>작성용!E1643</f>
        <v>1101110766703</v>
      </c>
      <c r="I1646" s="280" t="str">
        <f>작성용!F1643</f>
        <v>D02</v>
      </c>
      <c r="J1646" s="280">
        <f>작성용!G1643</f>
        <v>5</v>
      </c>
      <c r="K1646" s="280" t="str">
        <f>작성용!H1643</f>
        <v>-</v>
      </c>
      <c r="L1646" s="280" t="str">
        <f>작성용!N1643</f>
        <v xml:space="preserve">분기 </v>
      </c>
      <c r="M1646" s="279" t="str">
        <f>작성용!U1643</f>
        <v>2024.09.30</v>
      </c>
      <c r="N1646" s="284">
        <f>작성용!V1643</f>
        <v>45572</v>
      </c>
      <c r="O1646" s="279" t="str">
        <f>작성용!W1643</f>
        <v>평가보고서X</v>
      </c>
      <c r="P1646" s="279" t="str">
        <f>작성용!X1643</f>
        <v>-</v>
      </c>
      <c r="Q1646" s="280" t="str">
        <f>작성용!AD1643</f>
        <v>상장</v>
      </c>
      <c r="R1646" s="282">
        <f>작성용!AE1643</f>
        <v>0</v>
      </c>
      <c r="S1646" s="280" t="str">
        <f>작성용!AF1643</f>
        <v>상장</v>
      </c>
      <c r="T1646" s="283" t="str">
        <f>작성용!AG1643</f>
        <v>최수민</v>
      </c>
      <c r="U1646" s="283" t="str">
        <f>작성용!AH1643</f>
        <v>메자닌평가팀</v>
      </c>
      <c r="V1646" s="278">
        <f>작성용!AA1643</f>
        <v>202409</v>
      </c>
      <c r="W1646" s="280" t="str">
        <f>작성용!AC1643</f>
        <v>[Y]금융기관</v>
      </c>
      <c r="X1646" s="280" t="str">
        <f>작성용!O1643</f>
        <v>박지우과장</v>
      </c>
      <c r="Y1646" s="280" t="str">
        <f>작성용!P1643</f>
        <v>02-6454-4321</v>
      </c>
      <c r="Z1646" s="280" t="str">
        <f>작성용!Q1643</f>
        <v>jw.park@meritz.co.kr;youjung.lee@meritz.co.kr</v>
      </c>
      <c r="AA1646" s="278" t="str">
        <f>작성용!AJ1643</f>
        <v>회계반영</v>
      </c>
      <c r="AB1646" s="278">
        <f>작성용!AB1643</f>
        <v>0</v>
      </c>
    </row>
    <row r="1647" spans="1:28" s="12" customFormat="1" ht="16.5" customHeight="1" x14ac:dyDescent="0.3">
      <c r="A1647" s="54">
        <f>작성용!AL1644</f>
        <v>1643</v>
      </c>
      <c r="B1647" s="292" t="str">
        <f>작성용!AI1644</f>
        <v>체크리스트송부 : 2024-10-21</v>
      </c>
      <c r="C1647" s="278" t="str">
        <f>작성용!AK1644</f>
        <v>개별종목</v>
      </c>
      <c r="D1647" s="279">
        <f>작성용!T1644</f>
        <v>45532</v>
      </c>
      <c r="E1647" s="280" t="str">
        <f>작성용!B1644</f>
        <v>에이비엘생명보험(수익증권)</v>
      </c>
      <c r="F1647" s="280" t="str">
        <f>작성용!C1644</f>
        <v>재평가</v>
      </c>
      <c r="G1647" s="280" t="str">
        <f>작성용!D1644</f>
        <v>칸서스비티엘사모특별자산투자신탁1호</v>
      </c>
      <c r="H1647" s="281" t="str">
        <f>작성용!E1644</f>
        <v>KBP2016120109</v>
      </c>
      <c r="I1647" s="280" t="str">
        <f>작성용!F1644</f>
        <v>B02</v>
      </c>
      <c r="J1647" s="280">
        <f>작성용!G1644</f>
        <v>0</v>
      </c>
      <c r="K1647" s="280" t="str">
        <f>작성용!H1644</f>
        <v>Y</v>
      </c>
      <c r="L1647" s="280" t="str">
        <f>작성용!N1644</f>
        <v xml:space="preserve">분기 </v>
      </c>
      <c r="M1647" s="279" t="str">
        <f>작성용!U1644</f>
        <v>2024.09.30</v>
      </c>
      <c r="N1647" s="284">
        <f>작성용!V1644</f>
        <v>45572</v>
      </c>
      <c r="O1647" s="284">
        <f>작성용!W1644</f>
        <v>45586</v>
      </c>
      <c r="P1647" s="284">
        <f>작성용!X1644</f>
        <v>45579</v>
      </c>
      <c r="Q1647" s="280" t="str">
        <f>작성용!AD1644</f>
        <v>대체평가3사업본부</v>
      </c>
      <c r="R1647" s="282">
        <f>작성용!AE1644</f>
        <v>0</v>
      </c>
      <c r="S1647" s="280" t="str">
        <f>작성용!AF1644</f>
        <v>대체평가3사업본부</v>
      </c>
      <c r="T1647" s="283" t="str">
        <f>작성용!AG1644</f>
        <v>김영하/유승환</v>
      </c>
      <c r="U1647" s="283" t="str">
        <f>작성용!AH1644</f>
        <v>김영하/유승환</v>
      </c>
      <c r="V1647" s="278">
        <f>작성용!AA1644</f>
        <v>202409</v>
      </c>
      <c r="W1647" s="280" t="str">
        <f>작성용!AC1644</f>
        <v>[T]기타보험기관[1본부]</v>
      </c>
      <c r="X1647" s="280" t="str">
        <f>작성용!O1644</f>
        <v xml:space="preserve">재무실이은빈 </v>
      </c>
      <c r="Y1647" s="280" t="str">
        <f>작성용!P1644</f>
        <v xml:space="preserve">02-3787-7348 </v>
      </c>
      <c r="Z1647" s="280" t="str">
        <f>작성용!Q1644</f>
        <v xml:space="preserve">eunbin.lee@abllife.co.kr; KYUNGHO.PARK@ABLLIFE.CO.KR; HYUNJI.NO@ABLLIFE.CO.KR </v>
      </c>
      <c r="AA1647" s="278" t="str">
        <f>작성용!AJ1644</f>
        <v>-</v>
      </c>
      <c r="AB1647" s="278">
        <f>작성용!AB1644</f>
        <v>8</v>
      </c>
    </row>
    <row r="1648" spans="1:28" s="12" customFormat="1" ht="16.5" customHeight="1" x14ac:dyDescent="0.3">
      <c r="A1648" s="54">
        <f>작성용!AL1645</f>
        <v>1644</v>
      </c>
      <c r="B1648" s="292" t="str">
        <f>작성용!AI1645</f>
        <v>체크리스트송부 : 2024-10-21</v>
      </c>
      <c r="C1648" s="278" t="str">
        <f>작성용!AK1645</f>
        <v>개별종목</v>
      </c>
      <c r="D1648" s="279">
        <f>작성용!T1645</f>
        <v>45532</v>
      </c>
      <c r="E1648" s="280" t="str">
        <f>작성용!B1645</f>
        <v>에이비엘생명보험(수익증권)</v>
      </c>
      <c r="F1648" s="280" t="str">
        <f>작성용!C1645</f>
        <v>재평가</v>
      </c>
      <c r="G1648" s="280" t="str">
        <f>작성용!D1645</f>
        <v>칸서스나라사랑비티엘사모특별자산투자신탁제1호</v>
      </c>
      <c r="H1648" s="281" t="str">
        <f>작성용!E1645</f>
        <v>KBP2016060212</v>
      </c>
      <c r="I1648" s="280" t="str">
        <f>작성용!F1645</f>
        <v>B02</v>
      </c>
      <c r="J1648" s="280">
        <f>작성용!G1645</f>
        <v>0</v>
      </c>
      <c r="K1648" s="280" t="str">
        <f>작성용!H1645</f>
        <v>Y</v>
      </c>
      <c r="L1648" s="280" t="str">
        <f>작성용!N1645</f>
        <v xml:space="preserve">분기 </v>
      </c>
      <c r="M1648" s="279" t="str">
        <f>작성용!U1645</f>
        <v>2024.09.30</v>
      </c>
      <c r="N1648" s="284">
        <f>작성용!V1645</f>
        <v>45572</v>
      </c>
      <c r="O1648" s="284">
        <f>작성용!W1645</f>
        <v>45586</v>
      </c>
      <c r="P1648" s="284">
        <f>작성용!X1645</f>
        <v>45579</v>
      </c>
      <c r="Q1648" s="280" t="str">
        <f>작성용!AD1645</f>
        <v>대체평가3사업본부</v>
      </c>
      <c r="R1648" s="282">
        <f>작성용!AE1645</f>
        <v>0</v>
      </c>
      <c r="S1648" s="280" t="str">
        <f>작성용!AF1645</f>
        <v>대체평가3사업본부</v>
      </c>
      <c r="T1648" s="283" t="str">
        <f>작성용!AG1645</f>
        <v>김영하/유승환</v>
      </c>
      <c r="U1648" s="283" t="str">
        <f>작성용!AH1645</f>
        <v>김영하/유승환</v>
      </c>
      <c r="V1648" s="278">
        <f>작성용!AA1645</f>
        <v>202409</v>
      </c>
      <c r="W1648" s="280" t="str">
        <f>작성용!AC1645</f>
        <v>[T]기타보험기관[1본부]</v>
      </c>
      <c r="X1648" s="280" t="str">
        <f>작성용!O1645</f>
        <v xml:space="preserve">재무실이은빈 </v>
      </c>
      <c r="Y1648" s="280" t="str">
        <f>작성용!P1645</f>
        <v xml:space="preserve">02-3787-7348 </v>
      </c>
      <c r="Z1648" s="280" t="str">
        <f>작성용!Q1645</f>
        <v xml:space="preserve">eunbin.lee@abllife.co.kr; KYUNGHO.PARK@ABLLIFE.CO.KR; HYUNJI.NO@ABLLIFE.CO.KR </v>
      </c>
      <c r="AA1648" s="278" t="str">
        <f>작성용!AJ1645</f>
        <v>-</v>
      </c>
      <c r="AB1648" s="278">
        <f>작성용!AB1645</f>
        <v>8</v>
      </c>
    </row>
    <row r="1649" spans="1:28" s="12" customFormat="1" ht="16.5" customHeight="1" x14ac:dyDescent="0.3">
      <c r="A1649" s="54">
        <f>작성용!AL1646</f>
        <v>1645</v>
      </c>
      <c r="B1649" s="292" t="str">
        <f>작성용!AI1646</f>
        <v>체크리스트송부 : 2024-10-21</v>
      </c>
      <c r="C1649" s="278" t="str">
        <f>작성용!AK1646</f>
        <v>개별종목</v>
      </c>
      <c r="D1649" s="279">
        <f>작성용!T1646</f>
        <v>45532</v>
      </c>
      <c r="E1649" s="280" t="str">
        <f>작성용!B1646</f>
        <v>에이비엘생명보험(수익증권)</v>
      </c>
      <c r="F1649" s="280" t="str">
        <f>작성용!C1646</f>
        <v>재평가</v>
      </c>
      <c r="G1649" s="280" t="str">
        <f>작성용!D1646</f>
        <v>KBRPSFOCUS전문투자형사모특별자산투자신탁</v>
      </c>
      <c r="H1649" s="281" t="str">
        <f>작성용!E1646</f>
        <v>KBP2014020035</v>
      </c>
      <c r="I1649" s="280" t="str">
        <f>작성용!F1646</f>
        <v>B02</v>
      </c>
      <c r="J1649" s="280">
        <f>작성용!G1646</f>
        <v>0</v>
      </c>
      <c r="K1649" s="280" t="str">
        <f>작성용!H1646</f>
        <v>Y</v>
      </c>
      <c r="L1649" s="280" t="str">
        <f>작성용!N1646</f>
        <v xml:space="preserve">분기 </v>
      </c>
      <c r="M1649" s="279" t="str">
        <f>작성용!U1646</f>
        <v>2024.09.30</v>
      </c>
      <c r="N1649" s="284">
        <f>작성용!V1646</f>
        <v>45572</v>
      </c>
      <c r="O1649" s="284">
        <f>작성용!W1646</f>
        <v>45586</v>
      </c>
      <c r="P1649" s="284">
        <f>작성용!X1646</f>
        <v>45579</v>
      </c>
      <c r="Q1649" s="280" t="str">
        <f>작성용!AD1646</f>
        <v>대체평가3사업본부</v>
      </c>
      <c r="R1649" s="282">
        <f>작성용!AE1646</f>
        <v>0</v>
      </c>
      <c r="S1649" s="280" t="str">
        <f>작성용!AF1646</f>
        <v>대체평가3사업본부</v>
      </c>
      <c r="T1649" s="283" t="str">
        <f>작성용!AG1646</f>
        <v>김영하/유승환</v>
      </c>
      <c r="U1649" s="283" t="str">
        <f>작성용!AH1646</f>
        <v>김영하/유승환</v>
      </c>
      <c r="V1649" s="278">
        <f>작성용!AA1646</f>
        <v>202409</v>
      </c>
      <c r="W1649" s="280" t="str">
        <f>작성용!AC1646</f>
        <v>[T]기타보험기관[1본부]</v>
      </c>
      <c r="X1649" s="280" t="str">
        <f>작성용!O1646</f>
        <v xml:space="preserve">재무실이은빈 </v>
      </c>
      <c r="Y1649" s="280" t="str">
        <f>작성용!P1646</f>
        <v xml:space="preserve">02-3787-7348 </v>
      </c>
      <c r="Z1649" s="280" t="str">
        <f>작성용!Q1646</f>
        <v xml:space="preserve">eunbin.lee@abllife.co.kr; KYUNGHO.PARK@ABLLIFE.CO.KR; HYUNJI.NO@ABLLIFE.CO.KR </v>
      </c>
      <c r="AA1649" s="278" t="str">
        <f>작성용!AJ1646</f>
        <v>-</v>
      </c>
      <c r="AB1649" s="278">
        <f>작성용!AB1646</f>
        <v>8</v>
      </c>
    </row>
    <row r="1650" spans="1:28" s="12" customFormat="1" ht="16.5" customHeight="1" x14ac:dyDescent="0.3">
      <c r="A1650" s="54">
        <f>작성용!AL1647</f>
        <v>1646</v>
      </c>
      <c r="B1650" s="292" t="str">
        <f>작성용!AI1647</f>
        <v>체크리스트송부 : 2024-10-21</v>
      </c>
      <c r="C1650" s="278" t="str">
        <f>작성용!AK1647</f>
        <v>개별종목</v>
      </c>
      <c r="D1650" s="279">
        <f>작성용!T1647</f>
        <v>45532</v>
      </c>
      <c r="E1650" s="280" t="str">
        <f>작성용!B1647</f>
        <v>에이비엘생명보험(수익증권)</v>
      </c>
      <c r="F1650" s="280" t="str">
        <f>작성용!C1647</f>
        <v>재평가</v>
      </c>
      <c r="G1650" s="280" t="str">
        <f>작성용!D1647</f>
        <v>한국민간운영권전문투자형사모투자신탁제1호</v>
      </c>
      <c r="H1650" s="281" t="str">
        <f>작성용!E1647</f>
        <v>KBP2016060115</v>
      </c>
      <c r="I1650" s="280" t="str">
        <f>작성용!F1647</f>
        <v>B02</v>
      </c>
      <c r="J1650" s="280">
        <f>작성용!G1647</f>
        <v>0</v>
      </c>
      <c r="K1650" s="280" t="str">
        <f>작성용!H1647</f>
        <v>Y</v>
      </c>
      <c r="L1650" s="280" t="str">
        <f>작성용!N1647</f>
        <v xml:space="preserve">분기 </v>
      </c>
      <c r="M1650" s="279" t="str">
        <f>작성용!U1647</f>
        <v>2024.09.30</v>
      </c>
      <c r="N1650" s="284">
        <f>작성용!V1647</f>
        <v>45572</v>
      </c>
      <c r="O1650" s="284">
        <f>작성용!W1647</f>
        <v>45586</v>
      </c>
      <c r="P1650" s="284">
        <f>작성용!X1647</f>
        <v>45579</v>
      </c>
      <c r="Q1650" s="280" t="str">
        <f>작성용!AD1647</f>
        <v>대체평가3사업본부</v>
      </c>
      <c r="R1650" s="282">
        <f>작성용!AE1647</f>
        <v>0</v>
      </c>
      <c r="S1650" s="280" t="str">
        <f>작성용!AF1647</f>
        <v>대체평가3사업본부</v>
      </c>
      <c r="T1650" s="283" t="str">
        <f>작성용!AG1647</f>
        <v>김영하/유승환</v>
      </c>
      <c r="U1650" s="283" t="str">
        <f>작성용!AH1647</f>
        <v>김영하/유승환</v>
      </c>
      <c r="V1650" s="278">
        <f>작성용!AA1647</f>
        <v>202409</v>
      </c>
      <c r="W1650" s="280" t="str">
        <f>작성용!AC1647</f>
        <v>[T]기타보험기관[1본부]</v>
      </c>
      <c r="X1650" s="280" t="str">
        <f>작성용!O1647</f>
        <v xml:space="preserve">재무실이은빈 </v>
      </c>
      <c r="Y1650" s="280" t="str">
        <f>작성용!P1647</f>
        <v xml:space="preserve">02-3787-7348 </v>
      </c>
      <c r="Z1650" s="280" t="str">
        <f>작성용!Q1647</f>
        <v xml:space="preserve">eunbin.lee@abllife.co.kr; KYUNGHO.PARK@ABLLIFE.CO.KR; HYUNJI.NO@ABLLIFE.CO.KR </v>
      </c>
      <c r="AA1650" s="278" t="str">
        <f>작성용!AJ1647</f>
        <v>-</v>
      </c>
      <c r="AB1650" s="278">
        <f>작성용!AB1647</f>
        <v>8</v>
      </c>
    </row>
    <row r="1651" spans="1:28" s="12" customFormat="1" ht="16.5" customHeight="1" x14ac:dyDescent="0.3">
      <c r="A1651" s="54">
        <f>작성용!AL1648</f>
        <v>1647</v>
      </c>
      <c r="B1651" s="292" t="str">
        <f>작성용!AI1648</f>
        <v>체크리스트송부 : 2024-10-21</v>
      </c>
      <c r="C1651" s="278" t="str">
        <f>작성용!AK1648</f>
        <v>개별종목</v>
      </c>
      <c r="D1651" s="279">
        <f>작성용!T1648</f>
        <v>45532</v>
      </c>
      <c r="E1651" s="280" t="str">
        <f>작성용!B1648</f>
        <v>에이비엘생명보험(수익증권)</v>
      </c>
      <c r="F1651" s="280" t="str">
        <f>작성용!C1648</f>
        <v>재평가</v>
      </c>
      <c r="G1651" s="280" t="str">
        <f>작성용!D1648</f>
        <v>다비하나BTL사모특별자산투자신탁제1호</v>
      </c>
      <c r="H1651" s="281" t="str">
        <f>작성용!E1648</f>
        <v>KBP2018030131</v>
      </c>
      <c r="I1651" s="280" t="str">
        <f>작성용!F1648</f>
        <v>B02</v>
      </c>
      <c r="J1651" s="280">
        <f>작성용!G1648</f>
        <v>0</v>
      </c>
      <c r="K1651" s="280" t="str">
        <f>작성용!H1648</f>
        <v>Y</v>
      </c>
      <c r="L1651" s="280" t="str">
        <f>작성용!N1648</f>
        <v xml:space="preserve">분기 </v>
      </c>
      <c r="M1651" s="279" t="str">
        <f>작성용!U1648</f>
        <v>2024.09.30</v>
      </c>
      <c r="N1651" s="284">
        <f>작성용!V1648</f>
        <v>45572</v>
      </c>
      <c r="O1651" s="284">
        <f>작성용!W1648</f>
        <v>45586</v>
      </c>
      <c r="P1651" s="284">
        <f>작성용!X1648</f>
        <v>45579</v>
      </c>
      <c r="Q1651" s="280" t="str">
        <f>작성용!AD1648</f>
        <v>대체평가3사업본부</v>
      </c>
      <c r="R1651" s="282">
        <f>작성용!AE1648</f>
        <v>0</v>
      </c>
      <c r="S1651" s="280" t="str">
        <f>작성용!AF1648</f>
        <v>대체평가3사업본부</v>
      </c>
      <c r="T1651" s="283" t="str">
        <f>작성용!AG1648</f>
        <v>김영하/유승환</v>
      </c>
      <c r="U1651" s="283" t="str">
        <f>작성용!AH1648</f>
        <v>김영하/유승환</v>
      </c>
      <c r="V1651" s="278">
        <f>작성용!AA1648</f>
        <v>202409</v>
      </c>
      <c r="W1651" s="280" t="str">
        <f>작성용!AC1648</f>
        <v>[T]기타보험기관[1본부]</v>
      </c>
      <c r="X1651" s="280" t="str">
        <f>작성용!O1648</f>
        <v xml:space="preserve">재무실이은빈 </v>
      </c>
      <c r="Y1651" s="280" t="str">
        <f>작성용!P1648</f>
        <v xml:space="preserve">02-3787-7348 </v>
      </c>
      <c r="Z1651" s="280" t="str">
        <f>작성용!Q1648</f>
        <v xml:space="preserve">eunbin.lee@abllife.co.kr; KYUNGHO.PARK@ABLLIFE.CO.KR; HYUNJI.NO@ABLLIFE.CO.KR </v>
      </c>
      <c r="AA1651" s="278" t="str">
        <f>작성용!AJ1648</f>
        <v>-</v>
      </c>
      <c r="AB1651" s="278">
        <f>작성용!AB1648</f>
        <v>8</v>
      </c>
    </row>
    <row r="1652" spans="1:28" s="12" customFormat="1" ht="16.5" customHeight="1" x14ac:dyDescent="0.3">
      <c r="A1652" s="54">
        <f>작성용!AL1649</f>
        <v>1648</v>
      </c>
      <c r="B1652" s="292" t="str">
        <f>작성용!AI1649</f>
        <v>체크리스트송부 : 2024-10-21</v>
      </c>
      <c r="C1652" s="278" t="str">
        <f>작성용!AK1649</f>
        <v>개별종목</v>
      </c>
      <c r="D1652" s="279">
        <f>작성용!T1649</f>
        <v>45532</v>
      </c>
      <c r="E1652" s="280" t="str">
        <f>작성용!B1649</f>
        <v>에이비엘생명보험(수익증권)</v>
      </c>
      <c r="F1652" s="280" t="str">
        <f>작성용!C1649</f>
        <v>재평가</v>
      </c>
      <c r="G1652" s="280" t="str">
        <f>작성용!D1649</f>
        <v>다비하나BTL사모특별자산투자신탁제2호</v>
      </c>
      <c r="H1652" s="281" t="str">
        <f>작성용!E1649</f>
        <v>KBP2020060048</v>
      </c>
      <c r="I1652" s="280" t="str">
        <f>작성용!F1649</f>
        <v>B02</v>
      </c>
      <c r="J1652" s="280">
        <f>작성용!G1649</f>
        <v>0</v>
      </c>
      <c r="K1652" s="280" t="str">
        <f>작성용!H1649</f>
        <v>Y</v>
      </c>
      <c r="L1652" s="280" t="str">
        <f>작성용!N1649</f>
        <v xml:space="preserve">분기 </v>
      </c>
      <c r="M1652" s="279" t="str">
        <f>작성용!U1649</f>
        <v>2024.09.30</v>
      </c>
      <c r="N1652" s="284">
        <f>작성용!V1649</f>
        <v>45572</v>
      </c>
      <c r="O1652" s="284">
        <f>작성용!W1649</f>
        <v>45586</v>
      </c>
      <c r="P1652" s="284">
        <f>작성용!X1649</f>
        <v>45579</v>
      </c>
      <c r="Q1652" s="280" t="str">
        <f>작성용!AD1649</f>
        <v>대체평가3사업본부</v>
      </c>
      <c r="R1652" s="282">
        <f>작성용!AE1649</f>
        <v>0</v>
      </c>
      <c r="S1652" s="280" t="str">
        <f>작성용!AF1649</f>
        <v>대체평가3사업본부</v>
      </c>
      <c r="T1652" s="283" t="str">
        <f>작성용!AG1649</f>
        <v>김영하/유승환</v>
      </c>
      <c r="U1652" s="283" t="str">
        <f>작성용!AH1649</f>
        <v>김영하/유승환</v>
      </c>
      <c r="V1652" s="278">
        <f>작성용!AA1649</f>
        <v>202409</v>
      </c>
      <c r="W1652" s="280" t="str">
        <f>작성용!AC1649</f>
        <v>[T]기타보험기관[1본부]</v>
      </c>
      <c r="X1652" s="280" t="str">
        <f>작성용!O1649</f>
        <v xml:space="preserve">재무실이은빈 </v>
      </c>
      <c r="Y1652" s="280" t="str">
        <f>작성용!P1649</f>
        <v xml:space="preserve">02-3787-7348 </v>
      </c>
      <c r="Z1652" s="280" t="str">
        <f>작성용!Q1649</f>
        <v xml:space="preserve">eunbin.lee@abllife.co.kr; KYUNGHO.PARK@ABLLIFE.CO.KR; HYUNJI.NO@ABLLIFE.CO.KR </v>
      </c>
      <c r="AA1652" s="278" t="str">
        <f>작성용!AJ1649</f>
        <v>-</v>
      </c>
      <c r="AB1652" s="278">
        <f>작성용!AB1649</f>
        <v>8</v>
      </c>
    </row>
    <row r="1653" spans="1:28" s="12" customFormat="1" ht="16.5" customHeight="1" x14ac:dyDescent="0.3">
      <c r="A1653" s="54">
        <f>작성용!AL1650</f>
        <v>1649</v>
      </c>
      <c r="B1653" s="292" t="str">
        <f>작성용!AI1650</f>
        <v>체크리스트송부 : 2024-10-21</v>
      </c>
      <c r="C1653" s="278" t="str">
        <f>작성용!AK1650</f>
        <v>개별종목</v>
      </c>
      <c r="D1653" s="279">
        <f>작성용!T1650</f>
        <v>45532</v>
      </c>
      <c r="E1653" s="280" t="str">
        <f>작성용!B1650</f>
        <v>에이비엘생명보험(수익증권)</v>
      </c>
      <c r="F1653" s="280" t="str">
        <f>작성용!C1650</f>
        <v>재평가</v>
      </c>
      <c r="G1653" s="280" t="str">
        <f>작성용!D1650</f>
        <v>KB솔라에너지사모특별자산투자신탁제2호</v>
      </c>
      <c r="H1653" s="281" t="str">
        <f>작성용!E1650</f>
        <v>KBP2016060119</v>
      </c>
      <c r="I1653" s="280" t="str">
        <f>작성용!F1650</f>
        <v>B02</v>
      </c>
      <c r="J1653" s="280">
        <f>작성용!G1650</f>
        <v>0</v>
      </c>
      <c r="K1653" s="280" t="str">
        <f>작성용!H1650</f>
        <v>Y</v>
      </c>
      <c r="L1653" s="280" t="str">
        <f>작성용!N1650</f>
        <v xml:space="preserve">분기 </v>
      </c>
      <c r="M1653" s="279" t="str">
        <f>작성용!U1650</f>
        <v>2024.09.30</v>
      </c>
      <c r="N1653" s="284">
        <f>작성용!V1650</f>
        <v>45572</v>
      </c>
      <c r="O1653" s="284">
        <f>작성용!W1650</f>
        <v>45586</v>
      </c>
      <c r="P1653" s="284">
        <f>작성용!X1650</f>
        <v>45579</v>
      </c>
      <c r="Q1653" s="280" t="str">
        <f>작성용!AD1650</f>
        <v>대체평가3사업본부</v>
      </c>
      <c r="R1653" s="282">
        <f>작성용!AE1650</f>
        <v>0</v>
      </c>
      <c r="S1653" s="280" t="str">
        <f>작성용!AF1650</f>
        <v>대체평가3사업본부</v>
      </c>
      <c r="T1653" s="283" t="str">
        <f>작성용!AG1650</f>
        <v>김영하/유승환</v>
      </c>
      <c r="U1653" s="283" t="str">
        <f>작성용!AH1650</f>
        <v>김영하/유승환</v>
      </c>
      <c r="V1653" s="278">
        <f>작성용!AA1650</f>
        <v>202409</v>
      </c>
      <c r="W1653" s="280" t="str">
        <f>작성용!AC1650</f>
        <v>[T]기타보험기관[1본부]</v>
      </c>
      <c r="X1653" s="280" t="str">
        <f>작성용!O1650</f>
        <v xml:space="preserve">재무실이은빈 </v>
      </c>
      <c r="Y1653" s="280" t="str">
        <f>작성용!P1650</f>
        <v xml:space="preserve">02-3787-7348 </v>
      </c>
      <c r="Z1653" s="280" t="str">
        <f>작성용!Q1650</f>
        <v xml:space="preserve">eunbin.lee@abllife.co.kr; KYUNGHO.PARK@ABLLIFE.CO.KR; HYUNJI.NO@ABLLIFE.CO.KR </v>
      </c>
      <c r="AA1653" s="278" t="str">
        <f>작성용!AJ1650</f>
        <v>-</v>
      </c>
      <c r="AB1653" s="278">
        <f>작성용!AB1650</f>
        <v>8</v>
      </c>
    </row>
    <row r="1654" spans="1:28" s="12" customFormat="1" ht="16.5" customHeight="1" x14ac:dyDescent="0.3">
      <c r="A1654" s="54">
        <f>작성용!AL1651</f>
        <v>1650</v>
      </c>
      <c r="B1654" s="292" t="str">
        <f>작성용!AI1651</f>
        <v>체크리스트송부 : 2024-10-21</v>
      </c>
      <c r="C1654" s="278" t="str">
        <f>작성용!AK1651</f>
        <v>개별종목</v>
      </c>
      <c r="D1654" s="279">
        <f>작성용!T1651</f>
        <v>45532</v>
      </c>
      <c r="E1654" s="280" t="str">
        <f>작성용!B1651</f>
        <v>에이비엘생명보험(수익증권)</v>
      </c>
      <c r="F1654" s="280" t="str">
        <f>작성용!C1651</f>
        <v>재평가</v>
      </c>
      <c r="G1654" s="280" t="str">
        <f>작성용!D1651</f>
        <v>다비하나BTL사모특별자산투자신탁제5호</v>
      </c>
      <c r="H1654" s="281" t="str">
        <f>작성용!E1651</f>
        <v>KBP2020060050</v>
      </c>
      <c r="I1654" s="280" t="str">
        <f>작성용!F1651</f>
        <v>B02</v>
      </c>
      <c r="J1654" s="280">
        <f>작성용!G1651</f>
        <v>0</v>
      </c>
      <c r="K1654" s="280" t="str">
        <f>작성용!H1651</f>
        <v>Y</v>
      </c>
      <c r="L1654" s="280" t="str">
        <f>작성용!N1651</f>
        <v xml:space="preserve">분기 </v>
      </c>
      <c r="M1654" s="279" t="str">
        <f>작성용!U1651</f>
        <v>2024.09.30</v>
      </c>
      <c r="N1654" s="284">
        <f>작성용!V1651</f>
        <v>45572</v>
      </c>
      <c r="O1654" s="284">
        <f>작성용!W1651</f>
        <v>45586</v>
      </c>
      <c r="P1654" s="284">
        <f>작성용!X1651</f>
        <v>45579</v>
      </c>
      <c r="Q1654" s="280" t="str">
        <f>작성용!AD1651</f>
        <v>대체평가3사업본부</v>
      </c>
      <c r="R1654" s="282">
        <f>작성용!AE1651</f>
        <v>0</v>
      </c>
      <c r="S1654" s="280" t="str">
        <f>작성용!AF1651</f>
        <v>대체평가3사업본부</v>
      </c>
      <c r="T1654" s="283" t="str">
        <f>작성용!AG1651</f>
        <v>김영하/유승환</v>
      </c>
      <c r="U1654" s="283" t="str">
        <f>작성용!AH1651</f>
        <v>김영하/유승환</v>
      </c>
      <c r="V1654" s="278">
        <f>작성용!AA1651</f>
        <v>202409</v>
      </c>
      <c r="W1654" s="280" t="str">
        <f>작성용!AC1651</f>
        <v>[T]기타보험기관[1본부]</v>
      </c>
      <c r="X1654" s="280" t="str">
        <f>작성용!O1651</f>
        <v xml:space="preserve">재무실이은빈 </v>
      </c>
      <c r="Y1654" s="280" t="str">
        <f>작성용!P1651</f>
        <v xml:space="preserve">02-3787-7348 </v>
      </c>
      <c r="Z1654" s="280" t="str">
        <f>작성용!Q1651</f>
        <v xml:space="preserve">eunbin.lee@abllife.co.kr; KYUNGHO.PARK@ABLLIFE.CO.KR; HYUNJI.NO@ABLLIFE.CO.KR </v>
      </c>
      <c r="AA1654" s="278" t="str">
        <f>작성용!AJ1651</f>
        <v>-</v>
      </c>
      <c r="AB1654" s="278">
        <f>작성용!AB1651</f>
        <v>8</v>
      </c>
    </row>
    <row r="1655" spans="1:28" s="12" customFormat="1" ht="16.5" customHeight="1" x14ac:dyDescent="0.3">
      <c r="A1655" s="54">
        <f>작성용!AL1652</f>
        <v>1651</v>
      </c>
      <c r="B1655" s="292" t="str">
        <f>작성용!AI1652</f>
        <v>체크리스트송부 : 2024-10-21</v>
      </c>
      <c r="C1655" s="278" t="str">
        <f>작성용!AK1652</f>
        <v>개별종목</v>
      </c>
      <c r="D1655" s="279">
        <f>작성용!T1652</f>
        <v>45532</v>
      </c>
      <c r="E1655" s="280" t="str">
        <f>작성용!B1652</f>
        <v>에이비엘생명보험(수익증권)</v>
      </c>
      <c r="F1655" s="280" t="str">
        <f>작성용!C1652</f>
        <v>재평가</v>
      </c>
      <c r="G1655" s="280" t="str">
        <f>작성용!D1652</f>
        <v>키움모데라토전문투자형사모부동산투자신탁제1호</v>
      </c>
      <c r="H1655" s="281" t="str">
        <f>작성용!E1652</f>
        <v>KBP2020060051</v>
      </c>
      <c r="I1655" s="280" t="str">
        <f>작성용!F1652</f>
        <v>B02</v>
      </c>
      <c r="J1655" s="280">
        <f>작성용!G1652</f>
        <v>0</v>
      </c>
      <c r="K1655" s="280" t="str">
        <f>작성용!H1652</f>
        <v>Y</v>
      </c>
      <c r="L1655" s="280" t="str">
        <f>작성용!N1652</f>
        <v xml:space="preserve">분기 </v>
      </c>
      <c r="M1655" s="279" t="str">
        <f>작성용!U1652</f>
        <v>2024.09.30</v>
      </c>
      <c r="N1655" s="284">
        <f>작성용!V1652</f>
        <v>45572</v>
      </c>
      <c r="O1655" s="284">
        <f>작성용!W1652</f>
        <v>45586</v>
      </c>
      <c r="P1655" s="284">
        <f>작성용!X1652</f>
        <v>45579</v>
      </c>
      <c r="Q1655" s="280" t="str">
        <f>작성용!AD1652</f>
        <v>대체평가3사업본부</v>
      </c>
      <c r="R1655" s="282">
        <f>작성용!AE1652</f>
        <v>0</v>
      </c>
      <c r="S1655" s="280" t="str">
        <f>작성용!AF1652</f>
        <v>대체평가3사업본부</v>
      </c>
      <c r="T1655" s="283" t="str">
        <f>작성용!AG1652</f>
        <v>김영하/유승환</v>
      </c>
      <c r="U1655" s="283" t="str">
        <f>작성용!AH1652</f>
        <v>김영하/유승환</v>
      </c>
      <c r="V1655" s="278">
        <f>작성용!AA1652</f>
        <v>202409</v>
      </c>
      <c r="W1655" s="280" t="str">
        <f>작성용!AC1652</f>
        <v>[T]기타보험기관[1본부]</v>
      </c>
      <c r="X1655" s="280" t="str">
        <f>작성용!O1652</f>
        <v xml:space="preserve">재무실이은빈 </v>
      </c>
      <c r="Y1655" s="280" t="str">
        <f>작성용!P1652</f>
        <v xml:space="preserve">02-3787-7348 </v>
      </c>
      <c r="Z1655" s="280" t="str">
        <f>작성용!Q1652</f>
        <v xml:space="preserve">eunbin.lee@abllife.co.kr; KYUNGHO.PARK@ABLLIFE.CO.KR; HYUNJI.NO@ABLLIFE.CO.KR </v>
      </c>
      <c r="AA1655" s="278" t="str">
        <f>작성용!AJ1652</f>
        <v>-</v>
      </c>
      <c r="AB1655" s="278">
        <f>작성용!AB1652</f>
        <v>8</v>
      </c>
    </row>
    <row r="1656" spans="1:28" s="12" customFormat="1" ht="16.5" customHeight="1" x14ac:dyDescent="0.3">
      <c r="A1656" s="54">
        <f>작성용!AL1653</f>
        <v>1652</v>
      </c>
      <c r="B1656" s="292" t="str">
        <f>작성용!AI1653</f>
        <v>체크리스트송부 : 2024-10-21</v>
      </c>
      <c r="C1656" s="278" t="str">
        <f>작성용!AK1653</f>
        <v>개별종목</v>
      </c>
      <c r="D1656" s="279">
        <f>작성용!T1653</f>
        <v>45532</v>
      </c>
      <c r="E1656" s="280" t="str">
        <f>작성용!B1653</f>
        <v>에이비엘생명보험(수익증권)</v>
      </c>
      <c r="F1656" s="280" t="str">
        <f>작성용!C1653</f>
        <v>재평가</v>
      </c>
      <c r="G1656" s="280" t="str">
        <f>작성용!D1653</f>
        <v>다비하나마창대교전문투자형사모투자신탁</v>
      </c>
      <c r="H1656" s="281" t="str">
        <f>작성용!E1653</f>
        <v>KBP2018030130</v>
      </c>
      <c r="I1656" s="280" t="str">
        <f>작성용!F1653</f>
        <v>B02</v>
      </c>
      <c r="J1656" s="280">
        <f>작성용!G1653</f>
        <v>0</v>
      </c>
      <c r="K1656" s="280" t="str">
        <f>작성용!H1653</f>
        <v>Y</v>
      </c>
      <c r="L1656" s="280" t="str">
        <f>작성용!N1653</f>
        <v xml:space="preserve">분기 </v>
      </c>
      <c r="M1656" s="279" t="str">
        <f>작성용!U1653</f>
        <v>2024.09.30</v>
      </c>
      <c r="N1656" s="284">
        <f>작성용!V1653</f>
        <v>45572</v>
      </c>
      <c r="O1656" s="284">
        <f>작성용!W1653</f>
        <v>45586</v>
      </c>
      <c r="P1656" s="284">
        <f>작성용!X1653</f>
        <v>45579</v>
      </c>
      <c r="Q1656" s="280" t="str">
        <f>작성용!AD1653</f>
        <v>대체평가3사업본부</v>
      </c>
      <c r="R1656" s="282">
        <f>작성용!AE1653</f>
        <v>0</v>
      </c>
      <c r="S1656" s="280" t="str">
        <f>작성용!AF1653</f>
        <v>대체평가3사업본부</v>
      </c>
      <c r="T1656" s="283" t="str">
        <f>작성용!AG1653</f>
        <v>김영하/유승환</v>
      </c>
      <c r="U1656" s="283" t="str">
        <f>작성용!AH1653</f>
        <v>김영하/유승환</v>
      </c>
      <c r="V1656" s="278">
        <f>작성용!AA1653</f>
        <v>202409</v>
      </c>
      <c r="W1656" s="280" t="str">
        <f>작성용!AC1653</f>
        <v>[T]기타보험기관[1본부]</v>
      </c>
      <c r="X1656" s="280" t="str">
        <f>작성용!O1653</f>
        <v xml:space="preserve">재무실이은빈 </v>
      </c>
      <c r="Y1656" s="280" t="str">
        <f>작성용!P1653</f>
        <v xml:space="preserve">02-3787-7348 </v>
      </c>
      <c r="Z1656" s="280" t="str">
        <f>작성용!Q1653</f>
        <v xml:space="preserve">eunbin.lee@abllife.co.kr; KYUNGHO.PARK@ABLLIFE.CO.KR; HYUNJI.NO@ABLLIFE.CO.KR </v>
      </c>
      <c r="AA1656" s="278" t="str">
        <f>작성용!AJ1653</f>
        <v>-</v>
      </c>
      <c r="AB1656" s="278">
        <f>작성용!AB1653</f>
        <v>8</v>
      </c>
    </row>
    <row r="1657" spans="1:28" s="12" customFormat="1" ht="16.5" customHeight="1" x14ac:dyDescent="0.3">
      <c r="A1657" s="54">
        <f>작성용!AL1654</f>
        <v>1653</v>
      </c>
      <c r="B1657" s="292" t="str">
        <f>작성용!AI1654</f>
        <v>체크리스트송부 : 2024-10-21</v>
      </c>
      <c r="C1657" s="278" t="str">
        <f>작성용!AK1654</f>
        <v>개별종목</v>
      </c>
      <c r="D1657" s="279">
        <f>작성용!T1654</f>
        <v>45532</v>
      </c>
      <c r="E1657" s="280" t="str">
        <f>작성용!B1654</f>
        <v>에이비엘생명보험(수익증권)</v>
      </c>
      <c r="F1657" s="280" t="str">
        <f>작성용!C1654</f>
        <v>재평가</v>
      </c>
      <c r="G1657" s="280" t="str">
        <f>작성용!D1654</f>
        <v>키움청정부산전문투자형사모투자신탁</v>
      </c>
      <c r="H1657" s="281" t="str">
        <f>작성용!E1654</f>
        <v>KBP2019120199</v>
      </c>
      <c r="I1657" s="280" t="str">
        <f>작성용!F1654</f>
        <v>B02</v>
      </c>
      <c r="J1657" s="280">
        <f>작성용!G1654</f>
        <v>0</v>
      </c>
      <c r="K1657" s="280" t="str">
        <f>작성용!H1654</f>
        <v>Y</v>
      </c>
      <c r="L1657" s="280" t="str">
        <f>작성용!N1654</f>
        <v xml:space="preserve">분기 </v>
      </c>
      <c r="M1657" s="279" t="str">
        <f>작성용!U1654</f>
        <v>2024.09.30</v>
      </c>
      <c r="N1657" s="284">
        <f>작성용!V1654</f>
        <v>45572</v>
      </c>
      <c r="O1657" s="284">
        <f>작성용!W1654</f>
        <v>45586</v>
      </c>
      <c r="P1657" s="284">
        <f>작성용!X1654</f>
        <v>45579</v>
      </c>
      <c r="Q1657" s="280" t="str">
        <f>작성용!AD1654</f>
        <v>대체평가3사업본부</v>
      </c>
      <c r="R1657" s="282">
        <f>작성용!AE1654</f>
        <v>0</v>
      </c>
      <c r="S1657" s="280" t="str">
        <f>작성용!AF1654</f>
        <v>대체평가3사업본부</v>
      </c>
      <c r="T1657" s="283" t="str">
        <f>작성용!AG1654</f>
        <v>김영하/유승환</v>
      </c>
      <c r="U1657" s="283" t="str">
        <f>작성용!AH1654</f>
        <v>김영하/유승환</v>
      </c>
      <c r="V1657" s="278">
        <f>작성용!AA1654</f>
        <v>202409</v>
      </c>
      <c r="W1657" s="280" t="str">
        <f>작성용!AC1654</f>
        <v>[T]기타보험기관[1본부]</v>
      </c>
      <c r="X1657" s="280" t="str">
        <f>작성용!O1654</f>
        <v xml:space="preserve">재무실이은빈 </v>
      </c>
      <c r="Y1657" s="280" t="str">
        <f>작성용!P1654</f>
        <v xml:space="preserve">02-3787-7348 </v>
      </c>
      <c r="Z1657" s="280" t="str">
        <f>작성용!Q1654</f>
        <v xml:space="preserve">eunbin.lee@abllife.co.kr; KYUNGHO.PARK@ABLLIFE.CO.KR; HYUNJI.NO@ABLLIFE.CO.KR </v>
      </c>
      <c r="AA1657" s="278" t="str">
        <f>작성용!AJ1654</f>
        <v>-</v>
      </c>
      <c r="AB1657" s="278">
        <f>작성용!AB1654</f>
        <v>8</v>
      </c>
    </row>
    <row r="1658" spans="1:28" s="12" customFormat="1" ht="16.5" customHeight="1" x14ac:dyDescent="0.3">
      <c r="A1658" s="54">
        <f>작성용!AL1655</f>
        <v>1654</v>
      </c>
      <c r="B1658" s="292" t="str">
        <f>작성용!AI1655</f>
        <v>체크리스트송부 : 2024-10-21</v>
      </c>
      <c r="C1658" s="278" t="str">
        <f>작성용!AK1655</f>
        <v>개별종목</v>
      </c>
      <c r="D1658" s="279">
        <f>작성용!T1655</f>
        <v>45532</v>
      </c>
      <c r="E1658" s="280" t="str">
        <f>작성용!B1655</f>
        <v>에이비엘생명보험(수익증권)</v>
      </c>
      <c r="F1658" s="280" t="str">
        <f>작성용!C1655</f>
        <v>재평가</v>
      </c>
      <c r="G1658" s="280" t="str">
        <f>작성용!D1655</f>
        <v>한강파주양주BTL전문투자형사모특별자산투자신탁</v>
      </c>
      <c r="H1658" s="281" t="str">
        <f>작성용!E1655</f>
        <v>KBP2020060052</v>
      </c>
      <c r="I1658" s="280" t="str">
        <f>작성용!F1655</f>
        <v>B02</v>
      </c>
      <c r="J1658" s="280">
        <f>작성용!G1655</f>
        <v>0</v>
      </c>
      <c r="K1658" s="280" t="str">
        <f>작성용!H1655</f>
        <v>Y</v>
      </c>
      <c r="L1658" s="280" t="str">
        <f>작성용!N1655</f>
        <v xml:space="preserve">분기 </v>
      </c>
      <c r="M1658" s="279" t="str">
        <f>작성용!U1655</f>
        <v>2024.09.30</v>
      </c>
      <c r="N1658" s="284">
        <f>작성용!V1655</f>
        <v>45572</v>
      </c>
      <c r="O1658" s="284">
        <f>작성용!W1655</f>
        <v>45586</v>
      </c>
      <c r="P1658" s="284">
        <f>작성용!X1655</f>
        <v>45579</v>
      </c>
      <c r="Q1658" s="280" t="str">
        <f>작성용!AD1655</f>
        <v>대체평가3사업본부</v>
      </c>
      <c r="R1658" s="282">
        <f>작성용!AE1655</f>
        <v>0</v>
      </c>
      <c r="S1658" s="280" t="str">
        <f>작성용!AF1655</f>
        <v>대체평가3사업본부</v>
      </c>
      <c r="T1658" s="283" t="str">
        <f>작성용!AG1655</f>
        <v>김영하/유승환</v>
      </c>
      <c r="U1658" s="283" t="str">
        <f>작성용!AH1655</f>
        <v>김영하/유승환</v>
      </c>
      <c r="V1658" s="278">
        <f>작성용!AA1655</f>
        <v>202409</v>
      </c>
      <c r="W1658" s="280" t="str">
        <f>작성용!AC1655</f>
        <v>[T]기타보험기관[1본부]</v>
      </c>
      <c r="X1658" s="280" t="str">
        <f>작성용!O1655</f>
        <v xml:space="preserve">재무실이은빈 </v>
      </c>
      <c r="Y1658" s="280" t="str">
        <f>작성용!P1655</f>
        <v xml:space="preserve">02-3787-7348 </v>
      </c>
      <c r="Z1658" s="280" t="str">
        <f>작성용!Q1655</f>
        <v xml:space="preserve">eunbin.lee@abllife.co.kr; KYUNGHO.PARK@ABLLIFE.CO.KR; HYUNJI.NO@ABLLIFE.CO.KR </v>
      </c>
      <c r="AA1658" s="278" t="str">
        <f>작성용!AJ1655</f>
        <v>-</v>
      </c>
      <c r="AB1658" s="278">
        <f>작성용!AB1655</f>
        <v>8</v>
      </c>
    </row>
    <row r="1659" spans="1:28" s="12" customFormat="1" ht="16.5" customHeight="1" x14ac:dyDescent="0.3">
      <c r="A1659" s="54">
        <f>작성용!AL1656</f>
        <v>1655</v>
      </c>
      <c r="B1659" s="292" t="str">
        <f>작성용!AI1656</f>
        <v>체크리스트송부 : 2024-10-21</v>
      </c>
      <c r="C1659" s="278" t="str">
        <f>작성용!AK1656</f>
        <v>개별종목</v>
      </c>
      <c r="D1659" s="279">
        <f>작성용!T1656</f>
        <v>45532</v>
      </c>
      <c r="E1659" s="280" t="str">
        <f>작성용!B1656</f>
        <v>에이비엘생명보험(수익증권)</v>
      </c>
      <c r="F1659" s="280" t="str">
        <f>작성용!C1656</f>
        <v>재평가</v>
      </c>
      <c r="G1659" s="280" t="str">
        <f>작성용!D1656</f>
        <v>KBIDF인프라일반사모특별자산투자신탁제3호(대출채권-재간접형)(전문)</v>
      </c>
      <c r="H1659" s="281" t="str">
        <f>작성용!E1656</f>
        <v>KBP2020060055</v>
      </c>
      <c r="I1659" s="280" t="str">
        <f>작성용!F1656</f>
        <v>B02</v>
      </c>
      <c r="J1659" s="280">
        <f>작성용!G1656</f>
        <v>0</v>
      </c>
      <c r="K1659" s="280" t="str">
        <f>작성용!H1656</f>
        <v>Y</v>
      </c>
      <c r="L1659" s="280" t="str">
        <f>작성용!N1656</f>
        <v xml:space="preserve">분기 </v>
      </c>
      <c r="M1659" s="279" t="str">
        <f>작성용!U1656</f>
        <v>2024.09.30</v>
      </c>
      <c r="N1659" s="284">
        <f>작성용!V1656</f>
        <v>45572</v>
      </c>
      <c r="O1659" s="284">
        <f>작성용!W1656</f>
        <v>45586</v>
      </c>
      <c r="P1659" s="284">
        <f>작성용!X1656</f>
        <v>45579</v>
      </c>
      <c r="Q1659" s="280" t="str">
        <f>작성용!AD1656</f>
        <v>대체평가3사업본부</v>
      </c>
      <c r="R1659" s="282">
        <f>작성용!AE1656</f>
        <v>0</v>
      </c>
      <c r="S1659" s="280" t="str">
        <f>작성용!AF1656</f>
        <v>대체평가3사업본부</v>
      </c>
      <c r="T1659" s="283" t="str">
        <f>작성용!AG1656</f>
        <v>김영하/유승환</v>
      </c>
      <c r="U1659" s="283" t="str">
        <f>작성용!AH1656</f>
        <v>김영하/유승환</v>
      </c>
      <c r="V1659" s="278">
        <f>작성용!AA1656</f>
        <v>202409</v>
      </c>
      <c r="W1659" s="280" t="str">
        <f>작성용!AC1656</f>
        <v>[T]기타보험기관[1본부]</v>
      </c>
      <c r="X1659" s="280" t="str">
        <f>작성용!O1656</f>
        <v xml:space="preserve">재무실이은빈 </v>
      </c>
      <c r="Y1659" s="280" t="str">
        <f>작성용!P1656</f>
        <v xml:space="preserve">02-3787-7348 </v>
      </c>
      <c r="Z1659" s="280" t="str">
        <f>작성용!Q1656</f>
        <v xml:space="preserve">eunbin.lee@abllife.co.kr; KYUNGHO.PARK@ABLLIFE.CO.KR; HYUNJI.NO@ABLLIFE.CO.KR </v>
      </c>
      <c r="AA1659" s="278" t="str">
        <f>작성용!AJ1656</f>
        <v>-</v>
      </c>
      <c r="AB1659" s="278">
        <f>작성용!AB1656</f>
        <v>8</v>
      </c>
    </row>
    <row r="1660" spans="1:28" s="12" customFormat="1" ht="16.5" customHeight="1" x14ac:dyDescent="0.3">
      <c r="A1660" s="54">
        <f>작성용!AL1657</f>
        <v>1656</v>
      </c>
      <c r="B1660" s="292" t="str">
        <f>작성용!AI1657</f>
        <v>체크리스트송부 : 2024-10-21</v>
      </c>
      <c r="C1660" s="278" t="str">
        <f>작성용!AK1657</f>
        <v>개별종목</v>
      </c>
      <c r="D1660" s="279">
        <f>작성용!T1657</f>
        <v>45532</v>
      </c>
      <c r="E1660" s="280" t="str">
        <f>작성용!B1657</f>
        <v>에이비엘생명보험(수익증권)</v>
      </c>
      <c r="F1660" s="280" t="str">
        <f>작성용!C1657</f>
        <v>재평가</v>
      </c>
      <c r="G1660" s="280" t="str">
        <f>작성용!D1657</f>
        <v>KIAMCO고흥태양광사모특별자산투자신탁</v>
      </c>
      <c r="H1660" s="281" t="str">
        <f>작성용!E1657</f>
        <v>KBP2020060056</v>
      </c>
      <c r="I1660" s="280" t="str">
        <f>작성용!F1657</f>
        <v>B02</v>
      </c>
      <c r="J1660" s="280">
        <f>작성용!G1657</f>
        <v>0</v>
      </c>
      <c r="K1660" s="280" t="str">
        <f>작성용!H1657</f>
        <v>Y</v>
      </c>
      <c r="L1660" s="280" t="str">
        <f>작성용!N1657</f>
        <v xml:space="preserve">분기 </v>
      </c>
      <c r="M1660" s="279" t="str">
        <f>작성용!U1657</f>
        <v>2024.09.30</v>
      </c>
      <c r="N1660" s="284">
        <f>작성용!V1657</f>
        <v>45572</v>
      </c>
      <c r="O1660" s="284">
        <f>작성용!W1657</f>
        <v>45586</v>
      </c>
      <c r="P1660" s="284">
        <f>작성용!X1657</f>
        <v>45579</v>
      </c>
      <c r="Q1660" s="280" t="str">
        <f>작성용!AD1657</f>
        <v>대체평가3사업본부</v>
      </c>
      <c r="R1660" s="282">
        <f>작성용!AE1657</f>
        <v>0</v>
      </c>
      <c r="S1660" s="280" t="str">
        <f>작성용!AF1657</f>
        <v>대체평가3사업본부</v>
      </c>
      <c r="T1660" s="283" t="str">
        <f>작성용!AG1657</f>
        <v>김영하/유승환</v>
      </c>
      <c r="U1660" s="283" t="str">
        <f>작성용!AH1657</f>
        <v>김영하/유승환</v>
      </c>
      <c r="V1660" s="278">
        <f>작성용!AA1657</f>
        <v>202409</v>
      </c>
      <c r="W1660" s="280" t="str">
        <f>작성용!AC1657</f>
        <v>[T]기타보험기관[1본부]</v>
      </c>
      <c r="X1660" s="280" t="str">
        <f>작성용!O1657</f>
        <v xml:space="preserve">재무실이은빈 </v>
      </c>
      <c r="Y1660" s="280" t="str">
        <f>작성용!P1657</f>
        <v xml:space="preserve">02-3787-7348 </v>
      </c>
      <c r="Z1660" s="280" t="str">
        <f>작성용!Q1657</f>
        <v xml:space="preserve">eunbin.lee@abllife.co.kr; KYUNGHO.PARK@ABLLIFE.CO.KR; HYUNJI.NO@ABLLIFE.CO.KR </v>
      </c>
      <c r="AA1660" s="278" t="str">
        <f>작성용!AJ1657</f>
        <v>-</v>
      </c>
      <c r="AB1660" s="278">
        <f>작성용!AB1657</f>
        <v>8</v>
      </c>
    </row>
    <row r="1661" spans="1:28" s="12" customFormat="1" ht="16.5" customHeight="1" x14ac:dyDescent="0.3">
      <c r="A1661" s="54">
        <f>작성용!AL1658</f>
        <v>1657</v>
      </c>
      <c r="B1661" s="292" t="str">
        <f>작성용!AI1658</f>
        <v>체크리스트송부 : 2024-10-21</v>
      </c>
      <c r="C1661" s="278" t="str">
        <f>작성용!AK1658</f>
        <v>개별종목</v>
      </c>
      <c r="D1661" s="279">
        <f>작성용!T1658</f>
        <v>45532</v>
      </c>
      <c r="E1661" s="280" t="str">
        <f>작성용!B1658</f>
        <v>에이비엘생명보험(수익증권)</v>
      </c>
      <c r="F1661" s="280" t="str">
        <f>작성용!C1658</f>
        <v>재평가</v>
      </c>
      <c r="G1661" s="280" t="str">
        <f>작성용!D1658</f>
        <v>KB신평택발전전문투자형사모특별자산투자신탁제2호</v>
      </c>
      <c r="H1661" s="281" t="str">
        <f>작성용!E1658</f>
        <v>KBP2017060005</v>
      </c>
      <c r="I1661" s="280" t="str">
        <f>작성용!F1658</f>
        <v>B02</v>
      </c>
      <c r="J1661" s="280">
        <f>작성용!G1658</f>
        <v>0</v>
      </c>
      <c r="K1661" s="280" t="str">
        <f>작성용!H1658</f>
        <v>Y</v>
      </c>
      <c r="L1661" s="280" t="str">
        <f>작성용!N1658</f>
        <v xml:space="preserve">분기 </v>
      </c>
      <c r="M1661" s="279" t="str">
        <f>작성용!U1658</f>
        <v>2024.09.30</v>
      </c>
      <c r="N1661" s="284">
        <f>작성용!V1658</f>
        <v>45572</v>
      </c>
      <c r="O1661" s="284">
        <f>작성용!W1658</f>
        <v>45586</v>
      </c>
      <c r="P1661" s="284">
        <f>작성용!X1658</f>
        <v>45579</v>
      </c>
      <c r="Q1661" s="280" t="str">
        <f>작성용!AD1658</f>
        <v>대체평가3사업본부</v>
      </c>
      <c r="R1661" s="282">
        <f>작성용!AE1658</f>
        <v>0</v>
      </c>
      <c r="S1661" s="280" t="str">
        <f>작성용!AF1658</f>
        <v>대체평가3사업본부</v>
      </c>
      <c r="T1661" s="283" t="str">
        <f>작성용!AG1658</f>
        <v>김영하/유승환</v>
      </c>
      <c r="U1661" s="283" t="str">
        <f>작성용!AH1658</f>
        <v>김영하/유승환</v>
      </c>
      <c r="V1661" s="278">
        <f>작성용!AA1658</f>
        <v>202409</v>
      </c>
      <c r="W1661" s="280" t="str">
        <f>작성용!AC1658</f>
        <v>[T]기타보험기관[1본부]</v>
      </c>
      <c r="X1661" s="280" t="str">
        <f>작성용!O1658</f>
        <v xml:space="preserve">재무실이은빈 </v>
      </c>
      <c r="Y1661" s="280" t="str">
        <f>작성용!P1658</f>
        <v xml:space="preserve">02-3787-7348 </v>
      </c>
      <c r="Z1661" s="280" t="str">
        <f>작성용!Q1658</f>
        <v xml:space="preserve">eunbin.lee@abllife.co.kr; KYUNGHO.PARK@ABLLIFE.CO.KR; HYUNJI.NO@ABLLIFE.CO.KR </v>
      </c>
      <c r="AA1661" s="278" t="str">
        <f>작성용!AJ1658</f>
        <v>-</v>
      </c>
      <c r="AB1661" s="278">
        <f>작성용!AB1658</f>
        <v>8</v>
      </c>
    </row>
    <row r="1662" spans="1:28" s="12" customFormat="1" ht="16.5" customHeight="1" x14ac:dyDescent="0.3">
      <c r="A1662" s="54">
        <f>작성용!AL1659</f>
        <v>1658</v>
      </c>
      <c r="B1662" s="292" t="str">
        <f>작성용!AI1659</f>
        <v>체크리스트송부 : 2024-10-21</v>
      </c>
      <c r="C1662" s="278" t="str">
        <f>작성용!AK1659</f>
        <v>개별종목</v>
      </c>
      <c r="D1662" s="279">
        <f>작성용!T1659</f>
        <v>45532</v>
      </c>
      <c r="E1662" s="280" t="str">
        <f>작성용!B1659</f>
        <v>에이비엘생명보험(수익증권)</v>
      </c>
      <c r="F1662" s="280" t="str">
        <f>작성용!C1659</f>
        <v>재평가</v>
      </c>
      <c r="G1662" s="280" t="str">
        <f>작성용!D1659</f>
        <v>키움유럽인프라AI전문투자형사모투자신탁제3호</v>
      </c>
      <c r="H1662" s="281" t="str">
        <f>작성용!E1659</f>
        <v>KBP2020060057</v>
      </c>
      <c r="I1662" s="280" t="str">
        <f>작성용!F1659</f>
        <v>B02</v>
      </c>
      <c r="J1662" s="280">
        <f>작성용!G1659</f>
        <v>0</v>
      </c>
      <c r="K1662" s="280" t="str">
        <f>작성용!H1659</f>
        <v>Y</v>
      </c>
      <c r="L1662" s="280" t="str">
        <f>작성용!N1659</f>
        <v xml:space="preserve">분기 </v>
      </c>
      <c r="M1662" s="279" t="str">
        <f>작성용!U1659</f>
        <v>2024.09.30</v>
      </c>
      <c r="N1662" s="284">
        <f>작성용!V1659</f>
        <v>45572</v>
      </c>
      <c r="O1662" s="284">
        <f>작성용!W1659</f>
        <v>45586</v>
      </c>
      <c r="P1662" s="284">
        <f>작성용!X1659</f>
        <v>45579</v>
      </c>
      <c r="Q1662" s="280" t="str">
        <f>작성용!AD1659</f>
        <v>대체평가3사업본부</v>
      </c>
      <c r="R1662" s="282">
        <f>작성용!AE1659</f>
        <v>0</v>
      </c>
      <c r="S1662" s="280" t="str">
        <f>작성용!AF1659</f>
        <v>대체평가3사업본부</v>
      </c>
      <c r="T1662" s="283" t="str">
        <f>작성용!AG1659</f>
        <v>김영하/유승환</v>
      </c>
      <c r="U1662" s="283" t="str">
        <f>작성용!AH1659</f>
        <v>김영하/유승환</v>
      </c>
      <c r="V1662" s="278">
        <f>작성용!AA1659</f>
        <v>202409</v>
      </c>
      <c r="W1662" s="280" t="str">
        <f>작성용!AC1659</f>
        <v>[T]기타보험기관[1본부]</v>
      </c>
      <c r="X1662" s="280" t="str">
        <f>작성용!O1659</f>
        <v xml:space="preserve">재무실이은빈 </v>
      </c>
      <c r="Y1662" s="280" t="str">
        <f>작성용!P1659</f>
        <v xml:space="preserve">02-3787-7348 </v>
      </c>
      <c r="Z1662" s="280" t="str">
        <f>작성용!Q1659</f>
        <v xml:space="preserve">eunbin.lee@abllife.co.kr; KYUNGHO.PARK@ABLLIFE.CO.KR; HYUNJI.NO@ABLLIFE.CO.KR </v>
      </c>
      <c r="AA1662" s="278" t="str">
        <f>작성용!AJ1659</f>
        <v>-</v>
      </c>
      <c r="AB1662" s="278">
        <f>작성용!AB1659</f>
        <v>8</v>
      </c>
    </row>
    <row r="1663" spans="1:28" s="12" customFormat="1" ht="16.5" customHeight="1" x14ac:dyDescent="0.3">
      <c r="A1663" s="54">
        <f>작성용!AL1660</f>
        <v>1659</v>
      </c>
      <c r="B1663" s="292" t="str">
        <f>작성용!AI1660</f>
        <v>체크리스트송부 : 2024-10-21</v>
      </c>
      <c r="C1663" s="278" t="str">
        <f>작성용!AK1660</f>
        <v>개별종목</v>
      </c>
      <c r="D1663" s="279">
        <f>작성용!T1660</f>
        <v>45532</v>
      </c>
      <c r="E1663" s="280" t="str">
        <f>작성용!B1660</f>
        <v>에이비엘생명보험(수익증권)</v>
      </c>
      <c r="F1663" s="280" t="str">
        <f>작성용!C1660</f>
        <v>재평가</v>
      </c>
      <c r="G1663" s="280" t="str">
        <f>작성용!D1660</f>
        <v>칸서스우리병영전문투자형사모특별자산투자신탁1호</v>
      </c>
      <c r="H1663" s="281" t="str">
        <f>작성용!E1660</f>
        <v>KBP2020060058</v>
      </c>
      <c r="I1663" s="280" t="str">
        <f>작성용!F1660</f>
        <v>B02</v>
      </c>
      <c r="J1663" s="280">
        <f>작성용!G1660</f>
        <v>0</v>
      </c>
      <c r="K1663" s="280" t="str">
        <f>작성용!H1660</f>
        <v>Y</v>
      </c>
      <c r="L1663" s="280" t="str">
        <f>작성용!N1660</f>
        <v xml:space="preserve">분기 </v>
      </c>
      <c r="M1663" s="279" t="str">
        <f>작성용!U1660</f>
        <v>2024.09.30</v>
      </c>
      <c r="N1663" s="284">
        <f>작성용!V1660</f>
        <v>45572</v>
      </c>
      <c r="O1663" s="284">
        <f>작성용!W1660</f>
        <v>45586</v>
      </c>
      <c r="P1663" s="284">
        <f>작성용!X1660</f>
        <v>45579</v>
      </c>
      <c r="Q1663" s="280" t="str">
        <f>작성용!AD1660</f>
        <v>대체평가3사업본부</v>
      </c>
      <c r="R1663" s="282">
        <f>작성용!AE1660</f>
        <v>0</v>
      </c>
      <c r="S1663" s="280" t="str">
        <f>작성용!AF1660</f>
        <v>대체평가3사업본부</v>
      </c>
      <c r="T1663" s="283" t="str">
        <f>작성용!AG1660</f>
        <v>김영하/유승환</v>
      </c>
      <c r="U1663" s="283" t="str">
        <f>작성용!AH1660</f>
        <v>김영하/유승환</v>
      </c>
      <c r="V1663" s="278">
        <f>작성용!AA1660</f>
        <v>202409</v>
      </c>
      <c r="W1663" s="280" t="str">
        <f>작성용!AC1660</f>
        <v>[T]기타보험기관[1본부]</v>
      </c>
      <c r="X1663" s="280" t="str">
        <f>작성용!O1660</f>
        <v xml:space="preserve">재무실이은빈 </v>
      </c>
      <c r="Y1663" s="280" t="str">
        <f>작성용!P1660</f>
        <v xml:space="preserve">02-3787-7348 </v>
      </c>
      <c r="Z1663" s="280" t="str">
        <f>작성용!Q1660</f>
        <v xml:space="preserve">eunbin.lee@abllife.co.kr; KYUNGHO.PARK@ABLLIFE.CO.KR; HYUNJI.NO@ABLLIFE.CO.KR </v>
      </c>
      <c r="AA1663" s="278" t="str">
        <f>작성용!AJ1660</f>
        <v>-</v>
      </c>
      <c r="AB1663" s="278">
        <f>작성용!AB1660</f>
        <v>8</v>
      </c>
    </row>
    <row r="1664" spans="1:28" s="12" customFormat="1" ht="16.5" customHeight="1" x14ac:dyDescent="0.3">
      <c r="A1664" s="54">
        <f>작성용!AL1661</f>
        <v>1660</v>
      </c>
      <c r="B1664" s="292" t="str">
        <f>작성용!AI1661</f>
        <v>체크리스트송부 : 2024-10-21</v>
      </c>
      <c r="C1664" s="278" t="str">
        <f>작성용!AK1661</f>
        <v>개별종목</v>
      </c>
      <c r="D1664" s="279">
        <f>작성용!T1661</f>
        <v>45532</v>
      </c>
      <c r="E1664" s="280" t="str">
        <f>작성용!B1661</f>
        <v>에이비엘생명보험(수익증권)</v>
      </c>
      <c r="F1664" s="280" t="str">
        <f>작성용!C1661</f>
        <v>재평가</v>
      </c>
      <c r="G1664" s="280" t="str">
        <f>작성용!D1661</f>
        <v>KIAMCO도로투자사모특별자산투자신탁제9호</v>
      </c>
      <c r="H1664" s="281" t="str">
        <f>작성용!E1661</f>
        <v>KBP2017090011</v>
      </c>
      <c r="I1664" s="280" t="str">
        <f>작성용!F1661</f>
        <v>B02</v>
      </c>
      <c r="J1664" s="280">
        <f>작성용!G1661</f>
        <v>0</v>
      </c>
      <c r="K1664" s="280" t="str">
        <f>작성용!H1661</f>
        <v>Y</v>
      </c>
      <c r="L1664" s="280" t="str">
        <f>작성용!N1661</f>
        <v xml:space="preserve">분기 </v>
      </c>
      <c r="M1664" s="279" t="str">
        <f>작성용!U1661</f>
        <v>2024.09.30</v>
      </c>
      <c r="N1664" s="284">
        <f>작성용!V1661</f>
        <v>45572</v>
      </c>
      <c r="O1664" s="284">
        <f>작성용!W1661</f>
        <v>45586</v>
      </c>
      <c r="P1664" s="284">
        <f>작성용!X1661</f>
        <v>45579</v>
      </c>
      <c r="Q1664" s="280" t="str">
        <f>작성용!AD1661</f>
        <v>대체평가3사업본부</v>
      </c>
      <c r="R1664" s="282">
        <f>작성용!AE1661</f>
        <v>0</v>
      </c>
      <c r="S1664" s="280" t="str">
        <f>작성용!AF1661</f>
        <v>대체평가3사업본부</v>
      </c>
      <c r="T1664" s="283" t="str">
        <f>작성용!AG1661</f>
        <v>김영하/유승환</v>
      </c>
      <c r="U1664" s="283" t="str">
        <f>작성용!AH1661</f>
        <v>김영하/유승환</v>
      </c>
      <c r="V1664" s="278">
        <f>작성용!AA1661</f>
        <v>202409</v>
      </c>
      <c r="W1664" s="280" t="str">
        <f>작성용!AC1661</f>
        <v>[T]기타보험기관[1본부]</v>
      </c>
      <c r="X1664" s="280" t="str">
        <f>작성용!O1661</f>
        <v xml:space="preserve">재무실이은빈 </v>
      </c>
      <c r="Y1664" s="280" t="str">
        <f>작성용!P1661</f>
        <v xml:space="preserve">02-3787-7348 </v>
      </c>
      <c r="Z1664" s="280" t="str">
        <f>작성용!Q1661</f>
        <v xml:space="preserve">eunbin.lee@abllife.co.kr; KYUNGHO.PARK@ABLLIFE.CO.KR; HYUNJI.NO@ABLLIFE.CO.KR </v>
      </c>
      <c r="AA1664" s="278" t="str">
        <f>작성용!AJ1661</f>
        <v>-</v>
      </c>
      <c r="AB1664" s="278">
        <f>작성용!AB1661</f>
        <v>8</v>
      </c>
    </row>
    <row r="1665" spans="1:28" s="12" customFormat="1" ht="16.5" customHeight="1" x14ac:dyDescent="0.3">
      <c r="A1665" s="54">
        <f>작성용!AL1662</f>
        <v>1661</v>
      </c>
      <c r="B1665" s="292" t="str">
        <f>작성용!AI1662</f>
        <v>체크리스트송부 : 2024-10-21</v>
      </c>
      <c r="C1665" s="278" t="str">
        <f>작성용!AK1662</f>
        <v>개별종목</v>
      </c>
      <c r="D1665" s="279">
        <f>작성용!T1662</f>
        <v>45532</v>
      </c>
      <c r="E1665" s="280" t="str">
        <f>작성용!B1662</f>
        <v>에이비엘생명보험(수익증권)</v>
      </c>
      <c r="F1665" s="280" t="str">
        <f>작성용!C1662</f>
        <v>재평가</v>
      </c>
      <c r="G1665" s="280" t="str">
        <f>작성용!D1662</f>
        <v>KBRPSFOCUS전문투자형사모특별자산투자신탁3호</v>
      </c>
      <c r="H1665" s="281" t="str">
        <f>작성용!E1662</f>
        <v>KBP2019090138</v>
      </c>
      <c r="I1665" s="280" t="str">
        <f>작성용!F1662</f>
        <v>B02</v>
      </c>
      <c r="J1665" s="280">
        <f>작성용!G1662</f>
        <v>0</v>
      </c>
      <c r="K1665" s="280" t="str">
        <f>작성용!H1662</f>
        <v>Y</v>
      </c>
      <c r="L1665" s="280" t="str">
        <f>작성용!N1662</f>
        <v xml:space="preserve">분기 </v>
      </c>
      <c r="M1665" s="279" t="str">
        <f>작성용!U1662</f>
        <v>2024.09.30</v>
      </c>
      <c r="N1665" s="284">
        <f>작성용!V1662</f>
        <v>45572</v>
      </c>
      <c r="O1665" s="284">
        <f>작성용!W1662</f>
        <v>45586</v>
      </c>
      <c r="P1665" s="284">
        <f>작성용!X1662</f>
        <v>45579</v>
      </c>
      <c r="Q1665" s="280" t="str">
        <f>작성용!AD1662</f>
        <v>대체평가3사업본부</v>
      </c>
      <c r="R1665" s="282">
        <f>작성용!AE1662</f>
        <v>0</v>
      </c>
      <c r="S1665" s="280" t="str">
        <f>작성용!AF1662</f>
        <v>대체평가3사업본부</v>
      </c>
      <c r="T1665" s="283" t="str">
        <f>작성용!AG1662</f>
        <v>김영하/유승환</v>
      </c>
      <c r="U1665" s="283" t="str">
        <f>작성용!AH1662</f>
        <v>김영하/유승환</v>
      </c>
      <c r="V1665" s="278">
        <f>작성용!AA1662</f>
        <v>202409</v>
      </c>
      <c r="W1665" s="280" t="str">
        <f>작성용!AC1662</f>
        <v>[T]기타보험기관[1본부]</v>
      </c>
      <c r="X1665" s="280" t="str">
        <f>작성용!O1662</f>
        <v xml:space="preserve">재무실이은빈 </v>
      </c>
      <c r="Y1665" s="280" t="str">
        <f>작성용!P1662</f>
        <v xml:space="preserve">02-3787-7348 </v>
      </c>
      <c r="Z1665" s="280" t="str">
        <f>작성용!Q1662</f>
        <v xml:space="preserve">eunbin.lee@abllife.co.kr; KYUNGHO.PARK@ABLLIFE.CO.KR; HYUNJI.NO@ABLLIFE.CO.KR </v>
      </c>
      <c r="AA1665" s="278" t="str">
        <f>작성용!AJ1662</f>
        <v>-</v>
      </c>
      <c r="AB1665" s="278">
        <f>작성용!AB1662</f>
        <v>8</v>
      </c>
    </row>
    <row r="1666" spans="1:28" s="12" customFormat="1" ht="16.5" customHeight="1" x14ac:dyDescent="0.3">
      <c r="A1666" s="54">
        <f>작성용!AL1663</f>
        <v>1662</v>
      </c>
      <c r="B1666" s="292" t="str">
        <f>작성용!AI1663</f>
        <v>체크리스트송부 : 2024-10-21</v>
      </c>
      <c r="C1666" s="278" t="str">
        <f>작성용!AK1663</f>
        <v>개별종목</v>
      </c>
      <c r="D1666" s="279">
        <f>작성용!T1663</f>
        <v>45532</v>
      </c>
      <c r="E1666" s="280" t="str">
        <f>작성용!B1663</f>
        <v>에이비엘생명보험(수익증권)</v>
      </c>
      <c r="F1666" s="280" t="str">
        <f>작성용!C1663</f>
        <v>재평가</v>
      </c>
      <c r="G1666" s="280" t="str">
        <f>작성용!D1663</f>
        <v>KB이천오산고속도로전문투자형사모특별자산투자신탁</v>
      </c>
      <c r="H1666" s="281" t="str">
        <f>작성용!E1663</f>
        <v>KBP2017120018</v>
      </c>
      <c r="I1666" s="280" t="str">
        <f>작성용!F1663</f>
        <v>B02</v>
      </c>
      <c r="J1666" s="280">
        <f>작성용!G1663</f>
        <v>0</v>
      </c>
      <c r="K1666" s="280" t="str">
        <f>작성용!H1663</f>
        <v>Y</v>
      </c>
      <c r="L1666" s="280" t="str">
        <f>작성용!N1663</f>
        <v xml:space="preserve">분기 </v>
      </c>
      <c r="M1666" s="279" t="str">
        <f>작성용!U1663</f>
        <v>2024.09.30</v>
      </c>
      <c r="N1666" s="284">
        <f>작성용!V1663</f>
        <v>45572</v>
      </c>
      <c r="O1666" s="284">
        <f>작성용!W1663</f>
        <v>45586</v>
      </c>
      <c r="P1666" s="284">
        <f>작성용!X1663</f>
        <v>45579</v>
      </c>
      <c r="Q1666" s="280" t="str">
        <f>작성용!AD1663</f>
        <v>대체평가3사업본부</v>
      </c>
      <c r="R1666" s="282">
        <f>작성용!AE1663</f>
        <v>0</v>
      </c>
      <c r="S1666" s="280" t="str">
        <f>작성용!AF1663</f>
        <v>대체평가3사업본부</v>
      </c>
      <c r="T1666" s="283" t="str">
        <f>작성용!AG1663</f>
        <v>김영하/유승환</v>
      </c>
      <c r="U1666" s="283" t="str">
        <f>작성용!AH1663</f>
        <v>김영하/유승환</v>
      </c>
      <c r="V1666" s="278">
        <f>작성용!AA1663</f>
        <v>202409</v>
      </c>
      <c r="W1666" s="280" t="str">
        <f>작성용!AC1663</f>
        <v>[T]기타보험기관[1본부]</v>
      </c>
      <c r="X1666" s="280" t="str">
        <f>작성용!O1663</f>
        <v xml:space="preserve">재무실이은빈 </v>
      </c>
      <c r="Y1666" s="280" t="str">
        <f>작성용!P1663</f>
        <v xml:space="preserve">02-3787-7348 </v>
      </c>
      <c r="Z1666" s="280" t="str">
        <f>작성용!Q1663</f>
        <v xml:space="preserve">eunbin.lee@abllife.co.kr; KYUNGHO.PARK@ABLLIFE.CO.KR; HYUNJI.NO@ABLLIFE.CO.KR </v>
      </c>
      <c r="AA1666" s="278" t="str">
        <f>작성용!AJ1663</f>
        <v>-</v>
      </c>
      <c r="AB1666" s="278">
        <f>작성용!AB1663</f>
        <v>8</v>
      </c>
    </row>
    <row r="1667" spans="1:28" s="12" customFormat="1" ht="16.5" customHeight="1" x14ac:dyDescent="0.3">
      <c r="A1667" s="54">
        <f>작성용!AL1664</f>
        <v>1663</v>
      </c>
      <c r="B1667" s="292" t="str">
        <f>작성용!AI1664</f>
        <v>체크리스트송부 : 2024-10-21</v>
      </c>
      <c r="C1667" s="278" t="str">
        <f>작성용!AK1664</f>
        <v>개별종목</v>
      </c>
      <c r="D1667" s="279">
        <f>작성용!T1664</f>
        <v>45532</v>
      </c>
      <c r="E1667" s="280" t="str">
        <f>작성용!B1664</f>
        <v>에이비엘생명보험(수익증권)</v>
      </c>
      <c r="F1667" s="280" t="str">
        <f>작성용!C1664</f>
        <v>재평가</v>
      </c>
      <c r="G1667" s="280" t="str">
        <f>작성용!D1664</f>
        <v>KIAMCO도로투자사모특별자산투자신탁제8호</v>
      </c>
      <c r="H1667" s="281" t="str">
        <f>작성용!E1664</f>
        <v>KBP2017120022</v>
      </c>
      <c r="I1667" s="280" t="str">
        <f>작성용!F1664</f>
        <v>B02</v>
      </c>
      <c r="J1667" s="280">
        <f>작성용!G1664</f>
        <v>0</v>
      </c>
      <c r="K1667" s="280" t="str">
        <f>작성용!H1664</f>
        <v>Y</v>
      </c>
      <c r="L1667" s="280" t="str">
        <f>작성용!N1664</f>
        <v xml:space="preserve">분기 </v>
      </c>
      <c r="M1667" s="279" t="str">
        <f>작성용!U1664</f>
        <v>2024.09.30</v>
      </c>
      <c r="N1667" s="284">
        <f>작성용!V1664</f>
        <v>45572</v>
      </c>
      <c r="O1667" s="284">
        <f>작성용!W1664</f>
        <v>45586</v>
      </c>
      <c r="P1667" s="284">
        <f>작성용!X1664</f>
        <v>45579</v>
      </c>
      <c r="Q1667" s="280" t="str">
        <f>작성용!AD1664</f>
        <v>대체평가3사업본부</v>
      </c>
      <c r="R1667" s="282">
        <f>작성용!AE1664</f>
        <v>0</v>
      </c>
      <c r="S1667" s="280" t="str">
        <f>작성용!AF1664</f>
        <v>대체평가3사업본부</v>
      </c>
      <c r="T1667" s="283" t="str">
        <f>작성용!AG1664</f>
        <v>김영하/유승환</v>
      </c>
      <c r="U1667" s="283" t="str">
        <f>작성용!AH1664</f>
        <v>김영하/유승환</v>
      </c>
      <c r="V1667" s="278">
        <f>작성용!AA1664</f>
        <v>202409</v>
      </c>
      <c r="W1667" s="280" t="str">
        <f>작성용!AC1664</f>
        <v>[T]기타보험기관[1본부]</v>
      </c>
      <c r="X1667" s="280" t="str">
        <f>작성용!O1664</f>
        <v xml:space="preserve">재무실이은빈 </v>
      </c>
      <c r="Y1667" s="280" t="str">
        <f>작성용!P1664</f>
        <v xml:space="preserve">02-3787-7348 </v>
      </c>
      <c r="Z1667" s="280" t="str">
        <f>작성용!Q1664</f>
        <v xml:space="preserve">eunbin.lee@abllife.co.kr; KYUNGHO.PARK@ABLLIFE.CO.KR; HYUNJI.NO@ABLLIFE.CO.KR </v>
      </c>
      <c r="AA1667" s="278" t="str">
        <f>작성용!AJ1664</f>
        <v>-</v>
      </c>
      <c r="AB1667" s="278">
        <f>작성용!AB1664</f>
        <v>8</v>
      </c>
    </row>
    <row r="1668" spans="1:28" s="12" customFormat="1" ht="16.5" customHeight="1" x14ac:dyDescent="0.3">
      <c r="A1668" s="54">
        <f>작성용!AL1665</f>
        <v>1664</v>
      </c>
      <c r="B1668" s="292" t="str">
        <f>작성용!AI1665</f>
        <v>체크리스트송부 : 2024-10-21</v>
      </c>
      <c r="C1668" s="278" t="str">
        <f>작성용!AK1665</f>
        <v>개별종목</v>
      </c>
      <c r="D1668" s="279">
        <f>작성용!T1665</f>
        <v>45532</v>
      </c>
      <c r="E1668" s="280" t="str">
        <f>작성용!B1665</f>
        <v>에이비엘생명보험(수익증권)</v>
      </c>
      <c r="F1668" s="280" t="str">
        <f>작성용!C1665</f>
        <v>재평가</v>
      </c>
      <c r="G1668" s="280" t="str">
        <f>작성용!D1665</f>
        <v>신한글로벌전문투자형사모부동산투자신탁제10호</v>
      </c>
      <c r="H1668" s="281" t="str">
        <f>작성용!E1665</f>
        <v>KBP2017120214</v>
      </c>
      <c r="I1668" s="280" t="str">
        <f>작성용!F1665</f>
        <v>B02</v>
      </c>
      <c r="J1668" s="280">
        <f>작성용!G1665</f>
        <v>0</v>
      </c>
      <c r="K1668" s="280" t="str">
        <f>작성용!H1665</f>
        <v>Y</v>
      </c>
      <c r="L1668" s="280" t="str">
        <f>작성용!N1665</f>
        <v xml:space="preserve">분기 </v>
      </c>
      <c r="M1668" s="279" t="str">
        <f>작성용!U1665</f>
        <v>2024.09.30</v>
      </c>
      <c r="N1668" s="284">
        <f>작성용!V1665</f>
        <v>45572</v>
      </c>
      <c r="O1668" s="284">
        <f>작성용!W1665</f>
        <v>45586</v>
      </c>
      <c r="P1668" s="284">
        <f>작성용!X1665</f>
        <v>45579</v>
      </c>
      <c r="Q1668" s="280" t="str">
        <f>작성용!AD1665</f>
        <v>대체평가3사업본부</v>
      </c>
      <c r="R1668" s="282">
        <f>작성용!AE1665</f>
        <v>0</v>
      </c>
      <c r="S1668" s="280" t="str">
        <f>작성용!AF1665</f>
        <v>대체평가3사업본부</v>
      </c>
      <c r="T1668" s="283" t="str">
        <f>작성용!AG1665</f>
        <v>김영하/유승환</v>
      </c>
      <c r="U1668" s="283" t="str">
        <f>작성용!AH1665</f>
        <v>김영하/유승환</v>
      </c>
      <c r="V1668" s="278">
        <f>작성용!AA1665</f>
        <v>202409</v>
      </c>
      <c r="W1668" s="280" t="str">
        <f>작성용!AC1665</f>
        <v>[T]기타보험기관[1본부]</v>
      </c>
      <c r="X1668" s="280" t="str">
        <f>작성용!O1665</f>
        <v xml:space="preserve">재무실이은빈 </v>
      </c>
      <c r="Y1668" s="280" t="str">
        <f>작성용!P1665</f>
        <v xml:space="preserve">02-3787-7348 </v>
      </c>
      <c r="Z1668" s="280" t="str">
        <f>작성용!Q1665</f>
        <v xml:space="preserve">eunbin.lee@abllife.co.kr; KYUNGHO.PARK@ABLLIFE.CO.KR; HYUNJI.NO@ABLLIFE.CO.KR </v>
      </c>
      <c r="AA1668" s="278" t="str">
        <f>작성용!AJ1665</f>
        <v>-</v>
      </c>
      <c r="AB1668" s="278">
        <f>작성용!AB1665</f>
        <v>8</v>
      </c>
    </row>
    <row r="1669" spans="1:28" s="12" customFormat="1" ht="16.5" customHeight="1" x14ac:dyDescent="0.3">
      <c r="A1669" s="54">
        <f>작성용!AL1666</f>
        <v>1665</v>
      </c>
      <c r="B1669" s="292" t="str">
        <f>작성용!AI1666</f>
        <v>체크리스트송부 : 2024-10-21</v>
      </c>
      <c r="C1669" s="278" t="str">
        <f>작성용!AK1666</f>
        <v>개별종목</v>
      </c>
      <c r="D1669" s="279">
        <f>작성용!T1666</f>
        <v>45532</v>
      </c>
      <c r="E1669" s="280" t="str">
        <f>작성용!B1666</f>
        <v>에이비엘생명보험(수익증권)</v>
      </c>
      <c r="F1669" s="280" t="str">
        <f>작성용!C1666</f>
        <v>재평가</v>
      </c>
      <c r="G1669" s="280" t="str">
        <f>작성용!D1666</f>
        <v>KIAMCO터키MERSIN병원사모특별자산투자신탁</v>
      </c>
      <c r="H1669" s="281" t="str">
        <f>작성용!E1666</f>
        <v>KBP2020060060</v>
      </c>
      <c r="I1669" s="280" t="str">
        <f>작성용!F1666</f>
        <v>B02</v>
      </c>
      <c r="J1669" s="280">
        <f>작성용!G1666</f>
        <v>0</v>
      </c>
      <c r="K1669" s="280" t="str">
        <f>작성용!H1666</f>
        <v>Y</v>
      </c>
      <c r="L1669" s="280" t="str">
        <f>작성용!N1666</f>
        <v xml:space="preserve">분기 </v>
      </c>
      <c r="M1669" s="279" t="str">
        <f>작성용!U1666</f>
        <v>2024.09.30</v>
      </c>
      <c r="N1669" s="284">
        <f>작성용!V1666</f>
        <v>45572</v>
      </c>
      <c r="O1669" s="284">
        <f>작성용!W1666</f>
        <v>45586</v>
      </c>
      <c r="P1669" s="284">
        <f>작성용!X1666</f>
        <v>45579</v>
      </c>
      <c r="Q1669" s="280" t="str">
        <f>작성용!AD1666</f>
        <v>대체평가3사업본부</v>
      </c>
      <c r="R1669" s="282">
        <f>작성용!AE1666</f>
        <v>0</v>
      </c>
      <c r="S1669" s="280" t="str">
        <f>작성용!AF1666</f>
        <v>대체평가3사업본부</v>
      </c>
      <c r="T1669" s="283" t="str">
        <f>작성용!AG1666</f>
        <v>김영하/유승환</v>
      </c>
      <c r="U1669" s="283" t="str">
        <f>작성용!AH1666</f>
        <v>김영하/유승환</v>
      </c>
      <c r="V1669" s="278">
        <f>작성용!AA1666</f>
        <v>202409</v>
      </c>
      <c r="W1669" s="280" t="str">
        <f>작성용!AC1666</f>
        <v>[T]기타보험기관[1본부]</v>
      </c>
      <c r="X1669" s="280" t="str">
        <f>작성용!O1666</f>
        <v xml:space="preserve">재무실이은빈 </v>
      </c>
      <c r="Y1669" s="280" t="str">
        <f>작성용!P1666</f>
        <v xml:space="preserve">02-3787-7348 </v>
      </c>
      <c r="Z1669" s="280" t="str">
        <f>작성용!Q1666</f>
        <v xml:space="preserve">eunbin.lee@abllife.co.kr; KYUNGHO.PARK@ABLLIFE.CO.KR; HYUNJI.NO@ABLLIFE.CO.KR </v>
      </c>
      <c r="AA1669" s="278" t="str">
        <f>작성용!AJ1666</f>
        <v>-</v>
      </c>
      <c r="AB1669" s="278">
        <f>작성용!AB1666</f>
        <v>8</v>
      </c>
    </row>
    <row r="1670" spans="1:28" s="12" customFormat="1" ht="16.5" customHeight="1" x14ac:dyDescent="0.3">
      <c r="A1670" s="54">
        <f>작성용!AL1667</f>
        <v>1666</v>
      </c>
      <c r="B1670" s="292" t="str">
        <f>작성용!AI1667</f>
        <v>체크리스트송부 : 2024-10-21</v>
      </c>
      <c r="C1670" s="278" t="str">
        <f>작성용!AK1667</f>
        <v>개별종목</v>
      </c>
      <c r="D1670" s="279">
        <f>작성용!T1667</f>
        <v>45532</v>
      </c>
      <c r="E1670" s="280" t="str">
        <f>작성용!B1667</f>
        <v>에이비엘생명보험(수익증권)</v>
      </c>
      <c r="F1670" s="280" t="str">
        <f>작성용!C1667</f>
        <v>재평가</v>
      </c>
      <c r="G1670" s="280" t="str">
        <f>작성용!D1667</f>
        <v>현대인베MACKUSDEBT전문투자형사모투자신탁4호</v>
      </c>
      <c r="H1670" s="281" t="str">
        <f>작성용!E1667</f>
        <v>KBP2019120165</v>
      </c>
      <c r="I1670" s="280" t="str">
        <f>작성용!F1667</f>
        <v>B02</v>
      </c>
      <c r="J1670" s="280">
        <f>작성용!G1667</f>
        <v>0</v>
      </c>
      <c r="K1670" s="280" t="str">
        <f>작성용!H1667</f>
        <v>Y</v>
      </c>
      <c r="L1670" s="280" t="str">
        <f>작성용!N1667</f>
        <v xml:space="preserve">분기 </v>
      </c>
      <c r="M1670" s="279" t="str">
        <f>작성용!U1667</f>
        <v>2024.09.30</v>
      </c>
      <c r="N1670" s="284">
        <f>작성용!V1667</f>
        <v>45572</v>
      </c>
      <c r="O1670" s="284">
        <f>작성용!W1667</f>
        <v>45586</v>
      </c>
      <c r="P1670" s="284">
        <f>작성용!X1667</f>
        <v>45579</v>
      </c>
      <c r="Q1670" s="280" t="str">
        <f>작성용!AD1667</f>
        <v>대체평가3사업본부</v>
      </c>
      <c r="R1670" s="282">
        <f>작성용!AE1667</f>
        <v>0</v>
      </c>
      <c r="S1670" s="280" t="str">
        <f>작성용!AF1667</f>
        <v>대체평가3사업본부</v>
      </c>
      <c r="T1670" s="283" t="str">
        <f>작성용!AG1667</f>
        <v>김영하/유승환</v>
      </c>
      <c r="U1670" s="283" t="str">
        <f>작성용!AH1667</f>
        <v>김영하/유승환</v>
      </c>
      <c r="V1670" s="278">
        <f>작성용!AA1667</f>
        <v>202409</v>
      </c>
      <c r="W1670" s="280" t="str">
        <f>작성용!AC1667</f>
        <v>[T]기타보험기관[1본부]</v>
      </c>
      <c r="X1670" s="280" t="str">
        <f>작성용!O1667</f>
        <v xml:space="preserve">재무실이은빈 </v>
      </c>
      <c r="Y1670" s="280" t="str">
        <f>작성용!P1667</f>
        <v xml:space="preserve">02-3787-7348 </v>
      </c>
      <c r="Z1670" s="280" t="str">
        <f>작성용!Q1667</f>
        <v xml:space="preserve">eunbin.lee@abllife.co.kr; KYUNGHO.PARK@ABLLIFE.CO.KR; HYUNJI.NO@ABLLIFE.CO.KR </v>
      </c>
      <c r="AA1670" s="278" t="str">
        <f>작성용!AJ1667</f>
        <v>-</v>
      </c>
      <c r="AB1670" s="278">
        <f>작성용!AB1667</f>
        <v>8</v>
      </c>
    </row>
    <row r="1671" spans="1:28" s="12" customFormat="1" ht="16.5" customHeight="1" x14ac:dyDescent="0.3">
      <c r="A1671" s="54">
        <f>작성용!AL1668</f>
        <v>1667</v>
      </c>
      <c r="B1671" s="292" t="str">
        <f>작성용!AI1668</f>
        <v>체크리스트송부 : 2024-10-21</v>
      </c>
      <c r="C1671" s="278" t="str">
        <f>작성용!AK1668</f>
        <v>개별종목</v>
      </c>
      <c r="D1671" s="279">
        <f>작성용!T1668</f>
        <v>45532</v>
      </c>
      <c r="E1671" s="280" t="str">
        <f>작성용!B1668</f>
        <v>에이비엘생명보험(수익증권)</v>
      </c>
      <c r="F1671" s="280" t="str">
        <f>작성용!C1668</f>
        <v>재평가</v>
      </c>
      <c r="G1671" s="280" t="str">
        <f>작성용!D1668</f>
        <v>한화글로벌인프라전문투자형사모특별자산투자신탁10호</v>
      </c>
      <c r="H1671" s="281" t="str">
        <f>작성용!E1668</f>
        <v>KBP2018090010</v>
      </c>
      <c r="I1671" s="280" t="str">
        <f>작성용!F1668</f>
        <v>B02</v>
      </c>
      <c r="J1671" s="280">
        <f>작성용!G1668</f>
        <v>0</v>
      </c>
      <c r="K1671" s="280" t="str">
        <f>작성용!H1668</f>
        <v>Y</v>
      </c>
      <c r="L1671" s="280" t="str">
        <f>작성용!N1668</f>
        <v xml:space="preserve">분기 </v>
      </c>
      <c r="M1671" s="279" t="str">
        <f>작성용!U1668</f>
        <v>2024.09.30</v>
      </c>
      <c r="N1671" s="284">
        <f>작성용!V1668</f>
        <v>45572</v>
      </c>
      <c r="O1671" s="284">
        <f>작성용!W1668</f>
        <v>45586</v>
      </c>
      <c r="P1671" s="284">
        <f>작성용!X1668</f>
        <v>45579</v>
      </c>
      <c r="Q1671" s="280" t="str">
        <f>작성용!AD1668</f>
        <v>대체평가3사업본부</v>
      </c>
      <c r="R1671" s="282">
        <f>작성용!AE1668</f>
        <v>0</v>
      </c>
      <c r="S1671" s="280" t="str">
        <f>작성용!AF1668</f>
        <v>대체평가3사업본부</v>
      </c>
      <c r="T1671" s="283" t="str">
        <f>작성용!AG1668</f>
        <v>김영하/유승환</v>
      </c>
      <c r="U1671" s="283" t="str">
        <f>작성용!AH1668</f>
        <v>김영하/유승환</v>
      </c>
      <c r="V1671" s="278">
        <f>작성용!AA1668</f>
        <v>202409</v>
      </c>
      <c r="W1671" s="280" t="str">
        <f>작성용!AC1668</f>
        <v>[T]기타보험기관[1본부]</v>
      </c>
      <c r="X1671" s="280" t="str">
        <f>작성용!O1668</f>
        <v xml:space="preserve">재무실이은빈 </v>
      </c>
      <c r="Y1671" s="280" t="str">
        <f>작성용!P1668</f>
        <v xml:space="preserve">02-3787-7348 </v>
      </c>
      <c r="Z1671" s="280" t="str">
        <f>작성용!Q1668</f>
        <v xml:space="preserve">eunbin.lee@abllife.co.kr; KYUNGHO.PARK@ABLLIFE.CO.KR; HYUNJI.NO@ABLLIFE.CO.KR </v>
      </c>
      <c r="AA1671" s="278" t="str">
        <f>작성용!AJ1668</f>
        <v>-</v>
      </c>
      <c r="AB1671" s="278">
        <f>작성용!AB1668</f>
        <v>8</v>
      </c>
    </row>
    <row r="1672" spans="1:28" s="12" customFormat="1" ht="16.5" customHeight="1" x14ac:dyDescent="0.3">
      <c r="A1672" s="54">
        <f>작성용!AL1669</f>
        <v>1668</v>
      </c>
      <c r="B1672" s="292" t="str">
        <f>작성용!AI1669</f>
        <v>체크리스트송부 : 2024-10-21</v>
      </c>
      <c r="C1672" s="278" t="str">
        <f>작성용!AK1669</f>
        <v>개별종목</v>
      </c>
      <c r="D1672" s="279">
        <f>작성용!T1669</f>
        <v>45532</v>
      </c>
      <c r="E1672" s="280" t="str">
        <f>작성용!B1669</f>
        <v>에이비엘생명보험(수익증권)</v>
      </c>
      <c r="F1672" s="280" t="str">
        <f>작성용!C1669</f>
        <v>재평가</v>
      </c>
      <c r="G1672" s="280" t="str">
        <f>작성용!D1669</f>
        <v>KB서부내륙고속도로전문투자형사모특별자산투자신탁제1종수익증권</v>
      </c>
      <c r="H1672" s="281" t="str">
        <f>작성용!E1669</f>
        <v>KBP2018030055</v>
      </c>
      <c r="I1672" s="280" t="str">
        <f>작성용!F1669</f>
        <v>B02</v>
      </c>
      <c r="J1672" s="280">
        <f>작성용!G1669</f>
        <v>0</v>
      </c>
      <c r="K1672" s="280" t="str">
        <f>작성용!H1669</f>
        <v>Y</v>
      </c>
      <c r="L1672" s="280" t="str">
        <f>작성용!N1669</f>
        <v xml:space="preserve">분기 </v>
      </c>
      <c r="M1672" s="279" t="str">
        <f>작성용!U1669</f>
        <v>2024.09.30</v>
      </c>
      <c r="N1672" s="284">
        <f>작성용!V1669</f>
        <v>45572</v>
      </c>
      <c r="O1672" s="284">
        <f>작성용!W1669</f>
        <v>45586</v>
      </c>
      <c r="P1672" s="284">
        <f>작성용!X1669</f>
        <v>45579</v>
      </c>
      <c r="Q1672" s="280" t="str">
        <f>작성용!AD1669</f>
        <v>대체평가3사업본부</v>
      </c>
      <c r="R1672" s="282">
        <f>작성용!AE1669</f>
        <v>0</v>
      </c>
      <c r="S1672" s="280" t="str">
        <f>작성용!AF1669</f>
        <v>대체평가3사업본부</v>
      </c>
      <c r="T1672" s="283" t="str">
        <f>작성용!AG1669</f>
        <v>김영하/유승환</v>
      </c>
      <c r="U1672" s="283" t="str">
        <f>작성용!AH1669</f>
        <v>김영하/유승환</v>
      </c>
      <c r="V1672" s="278">
        <f>작성용!AA1669</f>
        <v>202409</v>
      </c>
      <c r="W1672" s="280" t="str">
        <f>작성용!AC1669</f>
        <v>[T]기타보험기관[1본부]</v>
      </c>
      <c r="X1672" s="280" t="str">
        <f>작성용!O1669</f>
        <v xml:space="preserve">재무실이은빈 </v>
      </c>
      <c r="Y1672" s="280" t="str">
        <f>작성용!P1669</f>
        <v xml:space="preserve">02-3787-7348 </v>
      </c>
      <c r="Z1672" s="280" t="str">
        <f>작성용!Q1669</f>
        <v xml:space="preserve">eunbin.lee@abllife.co.kr; KYUNGHO.PARK@ABLLIFE.CO.KR; HYUNJI.NO@ABLLIFE.CO.KR </v>
      </c>
      <c r="AA1672" s="278" t="str">
        <f>작성용!AJ1669</f>
        <v>-</v>
      </c>
      <c r="AB1672" s="278">
        <f>작성용!AB1669</f>
        <v>8</v>
      </c>
    </row>
    <row r="1673" spans="1:28" s="12" customFormat="1" ht="16.5" customHeight="1" x14ac:dyDescent="0.3">
      <c r="A1673" s="54">
        <f>작성용!AL1670</f>
        <v>1669</v>
      </c>
      <c r="B1673" s="292" t="str">
        <f>작성용!AI1670</f>
        <v>체크리스트송부 : 2024-10-21</v>
      </c>
      <c r="C1673" s="278" t="str">
        <f>작성용!AK1670</f>
        <v>개별종목</v>
      </c>
      <c r="D1673" s="279">
        <f>작성용!T1670</f>
        <v>45532</v>
      </c>
      <c r="E1673" s="280" t="str">
        <f>작성용!B1670</f>
        <v>에이비엘생명보험(수익증권)</v>
      </c>
      <c r="F1673" s="280" t="str">
        <f>작성용!C1670</f>
        <v>재평가</v>
      </c>
      <c r="G1673" s="280" t="str">
        <f>작성용!D1670</f>
        <v>KB서부내륙고속도로전문투자형사모특별자산투자신탁제2종수익증권</v>
      </c>
      <c r="H1673" s="281" t="str">
        <f>작성용!E1670</f>
        <v>KBP2018030056</v>
      </c>
      <c r="I1673" s="280" t="str">
        <f>작성용!F1670</f>
        <v>B02</v>
      </c>
      <c r="J1673" s="280">
        <f>작성용!G1670</f>
        <v>0</v>
      </c>
      <c r="K1673" s="280" t="str">
        <f>작성용!H1670</f>
        <v>Y</v>
      </c>
      <c r="L1673" s="280" t="str">
        <f>작성용!N1670</f>
        <v xml:space="preserve">분기 </v>
      </c>
      <c r="M1673" s="279" t="str">
        <f>작성용!U1670</f>
        <v>2024.09.30</v>
      </c>
      <c r="N1673" s="284">
        <f>작성용!V1670</f>
        <v>45572</v>
      </c>
      <c r="O1673" s="284">
        <f>작성용!W1670</f>
        <v>45586</v>
      </c>
      <c r="P1673" s="284">
        <f>작성용!X1670</f>
        <v>45579</v>
      </c>
      <c r="Q1673" s="280" t="str">
        <f>작성용!AD1670</f>
        <v>대체평가3사업본부</v>
      </c>
      <c r="R1673" s="282">
        <f>작성용!AE1670</f>
        <v>0</v>
      </c>
      <c r="S1673" s="280" t="str">
        <f>작성용!AF1670</f>
        <v>대체평가3사업본부</v>
      </c>
      <c r="T1673" s="283" t="str">
        <f>작성용!AG1670</f>
        <v>김영하/유승환</v>
      </c>
      <c r="U1673" s="283" t="str">
        <f>작성용!AH1670</f>
        <v>김영하/유승환</v>
      </c>
      <c r="V1673" s="278">
        <f>작성용!AA1670</f>
        <v>202409</v>
      </c>
      <c r="W1673" s="280" t="str">
        <f>작성용!AC1670</f>
        <v>[T]기타보험기관[1본부]</v>
      </c>
      <c r="X1673" s="280" t="str">
        <f>작성용!O1670</f>
        <v xml:space="preserve">재무실이은빈 </v>
      </c>
      <c r="Y1673" s="280" t="str">
        <f>작성용!P1670</f>
        <v xml:space="preserve">02-3787-7348 </v>
      </c>
      <c r="Z1673" s="280" t="str">
        <f>작성용!Q1670</f>
        <v xml:space="preserve">eunbin.lee@abllife.co.kr; KYUNGHO.PARK@ABLLIFE.CO.KR; HYUNJI.NO@ABLLIFE.CO.KR </v>
      </c>
      <c r="AA1673" s="278" t="str">
        <f>작성용!AJ1670</f>
        <v>-</v>
      </c>
      <c r="AB1673" s="278">
        <f>작성용!AB1670</f>
        <v>8</v>
      </c>
    </row>
    <row r="1674" spans="1:28" s="12" customFormat="1" ht="16.5" customHeight="1" x14ac:dyDescent="0.3">
      <c r="A1674" s="54">
        <f>작성용!AL1671</f>
        <v>1670</v>
      </c>
      <c r="B1674" s="292" t="str">
        <f>작성용!AI1671</f>
        <v>체크리스트송부 : 2024-10-21</v>
      </c>
      <c r="C1674" s="278" t="str">
        <f>작성용!AK1671</f>
        <v>개별종목</v>
      </c>
      <c r="D1674" s="279">
        <f>작성용!T1671</f>
        <v>45532</v>
      </c>
      <c r="E1674" s="280" t="str">
        <f>작성용!B1671</f>
        <v>에이비엘생명보험(수익증권)</v>
      </c>
      <c r="F1674" s="280" t="str">
        <f>작성용!C1671</f>
        <v>재평가</v>
      </c>
      <c r="G1674" s="280" t="str">
        <f>작성용!D1671</f>
        <v>미래에셋서부내륙고속도로전문투자형사모특별자산투자신탁1호1종</v>
      </c>
      <c r="H1674" s="281" t="str">
        <f>작성용!E1671</f>
        <v>KBP2020060063</v>
      </c>
      <c r="I1674" s="280" t="str">
        <f>작성용!F1671</f>
        <v>B02</v>
      </c>
      <c r="J1674" s="280">
        <f>작성용!G1671</f>
        <v>0</v>
      </c>
      <c r="K1674" s="280" t="str">
        <f>작성용!H1671</f>
        <v>Y</v>
      </c>
      <c r="L1674" s="280" t="str">
        <f>작성용!N1671</f>
        <v xml:space="preserve">분기 </v>
      </c>
      <c r="M1674" s="279" t="str">
        <f>작성용!U1671</f>
        <v>2024.09.30</v>
      </c>
      <c r="N1674" s="284">
        <f>작성용!V1671</f>
        <v>45572</v>
      </c>
      <c r="O1674" s="284">
        <f>작성용!W1671</f>
        <v>45586</v>
      </c>
      <c r="P1674" s="284">
        <f>작성용!X1671</f>
        <v>45579</v>
      </c>
      <c r="Q1674" s="280" t="str">
        <f>작성용!AD1671</f>
        <v>대체평가3사업본부</v>
      </c>
      <c r="R1674" s="282">
        <f>작성용!AE1671</f>
        <v>0</v>
      </c>
      <c r="S1674" s="280" t="str">
        <f>작성용!AF1671</f>
        <v>대체평가3사업본부</v>
      </c>
      <c r="T1674" s="283" t="str">
        <f>작성용!AG1671</f>
        <v>김영하/유승환</v>
      </c>
      <c r="U1674" s="283" t="str">
        <f>작성용!AH1671</f>
        <v>김영하/유승환</v>
      </c>
      <c r="V1674" s="278">
        <f>작성용!AA1671</f>
        <v>202409</v>
      </c>
      <c r="W1674" s="280" t="str">
        <f>작성용!AC1671</f>
        <v>[T]기타보험기관[1본부]</v>
      </c>
      <c r="X1674" s="280" t="str">
        <f>작성용!O1671</f>
        <v xml:space="preserve">재무실이은빈 </v>
      </c>
      <c r="Y1674" s="280" t="str">
        <f>작성용!P1671</f>
        <v xml:space="preserve">02-3787-7348 </v>
      </c>
      <c r="Z1674" s="280" t="str">
        <f>작성용!Q1671</f>
        <v xml:space="preserve">eunbin.lee@abllife.co.kr; KYUNGHO.PARK@ABLLIFE.CO.KR; HYUNJI.NO@ABLLIFE.CO.KR </v>
      </c>
      <c r="AA1674" s="278" t="str">
        <f>작성용!AJ1671</f>
        <v>-</v>
      </c>
      <c r="AB1674" s="278">
        <f>작성용!AB1671</f>
        <v>8</v>
      </c>
    </row>
    <row r="1675" spans="1:28" s="12" customFormat="1" ht="16.5" customHeight="1" x14ac:dyDescent="0.3">
      <c r="A1675" s="54">
        <f>작성용!AL1672</f>
        <v>1671</v>
      </c>
      <c r="B1675" s="292" t="str">
        <f>작성용!AI1672</f>
        <v>체크리스트송부 : 2024-10-21</v>
      </c>
      <c r="C1675" s="278" t="str">
        <f>작성용!AK1672</f>
        <v>개별종목</v>
      </c>
      <c r="D1675" s="279">
        <f>작성용!T1672</f>
        <v>45532</v>
      </c>
      <c r="E1675" s="280" t="str">
        <f>작성용!B1672</f>
        <v>에이비엘생명보험(수익증권)</v>
      </c>
      <c r="F1675" s="280" t="str">
        <f>작성용!C1672</f>
        <v>재평가</v>
      </c>
      <c r="G1675" s="280" t="str">
        <f>작성용!D1672</f>
        <v>키움안단테전문투자형사모투자신탁</v>
      </c>
      <c r="H1675" s="281" t="str">
        <f>작성용!E1672</f>
        <v>KBP2020060064</v>
      </c>
      <c r="I1675" s="280" t="str">
        <f>작성용!F1672</f>
        <v>B02</v>
      </c>
      <c r="J1675" s="280">
        <f>작성용!G1672</f>
        <v>0</v>
      </c>
      <c r="K1675" s="280" t="str">
        <f>작성용!H1672</f>
        <v>Y</v>
      </c>
      <c r="L1675" s="280" t="str">
        <f>작성용!N1672</f>
        <v xml:space="preserve">분기 </v>
      </c>
      <c r="M1675" s="279" t="str">
        <f>작성용!U1672</f>
        <v>2024.09.30</v>
      </c>
      <c r="N1675" s="284">
        <f>작성용!V1672</f>
        <v>45572</v>
      </c>
      <c r="O1675" s="284">
        <f>작성용!W1672</f>
        <v>45586</v>
      </c>
      <c r="P1675" s="284">
        <f>작성용!X1672</f>
        <v>45579</v>
      </c>
      <c r="Q1675" s="280" t="str">
        <f>작성용!AD1672</f>
        <v>대체평가3사업본부</v>
      </c>
      <c r="R1675" s="282">
        <f>작성용!AE1672</f>
        <v>0</v>
      </c>
      <c r="S1675" s="280" t="str">
        <f>작성용!AF1672</f>
        <v>대체평가3사업본부</v>
      </c>
      <c r="T1675" s="283" t="str">
        <f>작성용!AG1672</f>
        <v>김영하/유승환</v>
      </c>
      <c r="U1675" s="283" t="str">
        <f>작성용!AH1672</f>
        <v>김영하/유승환</v>
      </c>
      <c r="V1675" s="278">
        <f>작성용!AA1672</f>
        <v>202409</v>
      </c>
      <c r="W1675" s="280" t="str">
        <f>작성용!AC1672</f>
        <v>[T]기타보험기관[1본부]</v>
      </c>
      <c r="X1675" s="280" t="str">
        <f>작성용!O1672</f>
        <v xml:space="preserve">재무실이은빈 </v>
      </c>
      <c r="Y1675" s="280" t="str">
        <f>작성용!P1672</f>
        <v xml:space="preserve">02-3787-7348 </v>
      </c>
      <c r="Z1675" s="280" t="str">
        <f>작성용!Q1672</f>
        <v xml:space="preserve">eunbin.lee@abllife.co.kr; KYUNGHO.PARK@ABLLIFE.CO.KR; HYUNJI.NO@ABLLIFE.CO.KR </v>
      </c>
      <c r="AA1675" s="278" t="str">
        <f>작성용!AJ1672</f>
        <v>-</v>
      </c>
      <c r="AB1675" s="278">
        <f>작성용!AB1672</f>
        <v>8</v>
      </c>
    </row>
    <row r="1676" spans="1:28" s="12" customFormat="1" ht="16.5" customHeight="1" x14ac:dyDescent="0.3">
      <c r="A1676" s="54">
        <f>작성용!AL1673</f>
        <v>1672</v>
      </c>
      <c r="B1676" s="292" t="str">
        <f>작성용!AI1673</f>
        <v>체크리스트송부 : 2024-10-21</v>
      </c>
      <c r="C1676" s="278" t="str">
        <f>작성용!AK1673</f>
        <v>개별종목</v>
      </c>
      <c r="D1676" s="279">
        <f>작성용!T1673</f>
        <v>45532</v>
      </c>
      <c r="E1676" s="280" t="str">
        <f>작성용!B1673</f>
        <v>에이비엘생명보험(수익증권)</v>
      </c>
      <c r="F1676" s="280" t="str">
        <f>작성용!C1673</f>
        <v>재평가</v>
      </c>
      <c r="G1676" s="280" t="str">
        <f>작성용!D1673</f>
        <v>다비하나나라사랑BTL전문투자형사모투자신탁</v>
      </c>
      <c r="H1676" s="281" t="str">
        <f>작성용!E1673</f>
        <v>KBP2020060066</v>
      </c>
      <c r="I1676" s="280" t="str">
        <f>작성용!F1673</f>
        <v>B02</v>
      </c>
      <c r="J1676" s="280">
        <f>작성용!G1673</f>
        <v>0</v>
      </c>
      <c r="K1676" s="280" t="str">
        <f>작성용!H1673</f>
        <v>Y</v>
      </c>
      <c r="L1676" s="280" t="str">
        <f>작성용!N1673</f>
        <v xml:space="preserve">분기 </v>
      </c>
      <c r="M1676" s="279" t="str">
        <f>작성용!U1673</f>
        <v>2024.09.30</v>
      </c>
      <c r="N1676" s="284">
        <f>작성용!V1673</f>
        <v>45572</v>
      </c>
      <c r="O1676" s="284">
        <f>작성용!W1673</f>
        <v>45586</v>
      </c>
      <c r="P1676" s="284">
        <f>작성용!X1673</f>
        <v>45579</v>
      </c>
      <c r="Q1676" s="280" t="str">
        <f>작성용!AD1673</f>
        <v>대체평가3사업본부</v>
      </c>
      <c r="R1676" s="282">
        <f>작성용!AE1673</f>
        <v>0</v>
      </c>
      <c r="S1676" s="280" t="str">
        <f>작성용!AF1673</f>
        <v>대체평가3사업본부</v>
      </c>
      <c r="T1676" s="283" t="str">
        <f>작성용!AG1673</f>
        <v>김영하/유승환</v>
      </c>
      <c r="U1676" s="283" t="str">
        <f>작성용!AH1673</f>
        <v>김영하/유승환</v>
      </c>
      <c r="V1676" s="278">
        <f>작성용!AA1673</f>
        <v>202409</v>
      </c>
      <c r="W1676" s="280" t="str">
        <f>작성용!AC1673</f>
        <v>[T]기타보험기관[1본부]</v>
      </c>
      <c r="X1676" s="280" t="str">
        <f>작성용!O1673</f>
        <v xml:space="preserve">재무실이은빈 </v>
      </c>
      <c r="Y1676" s="280" t="str">
        <f>작성용!P1673</f>
        <v xml:space="preserve">02-3787-7348 </v>
      </c>
      <c r="Z1676" s="280" t="str">
        <f>작성용!Q1673</f>
        <v xml:space="preserve">eunbin.lee@abllife.co.kr; KYUNGHO.PARK@ABLLIFE.CO.KR; HYUNJI.NO@ABLLIFE.CO.KR </v>
      </c>
      <c r="AA1676" s="278" t="str">
        <f>작성용!AJ1673</f>
        <v>-</v>
      </c>
      <c r="AB1676" s="278">
        <f>작성용!AB1673</f>
        <v>8</v>
      </c>
    </row>
    <row r="1677" spans="1:28" s="12" customFormat="1" ht="16.5" customHeight="1" x14ac:dyDescent="0.3">
      <c r="A1677" s="54">
        <f>작성용!AL1674</f>
        <v>1673</v>
      </c>
      <c r="B1677" s="292" t="str">
        <f>작성용!AI1674</f>
        <v>체크리스트송부 : 2024-10-21</v>
      </c>
      <c r="C1677" s="278" t="str">
        <f>작성용!AK1674</f>
        <v>개별종목</v>
      </c>
      <c r="D1677" s="279">
        <f>작성용!T1674</f>
        <v>45532</v>
      </c>
      <c r="E1677" s="280" t="str">
        <f>작성용!B1674</f>
        <v>에이비엘생명보험(수익증권)</v>
      </c>
      <c r="F1677" s="280" t="str">
        <f>작성용!C1674</f>
        <v>재평가</v>
      </c>
      <c r="G1677" s="280" t="str">
        <f>작성용!D1674</f>
        <v>KIAMCOFIERAPPP재간접사모특별자산투자신탁</v>
      </c>
      <c r="H1677" s="281" t="str">
        <f>작성용!E1674</f>
        <v>KBP2018120214</v>
      </c>
      <c r="I1677" s="280" t="str">
        <f>작성용!F1674</f>
        <v>B02</v>
      </c>
      <c r="J1677" s="280">
        <f>작성용!G1674</f>
        <v>0</v>
      </c>
      <c r="K1677" s="280" t="str">
        <f>작성용!H1674</f>
        <v>Y</v>
      </c>
      <c r="L1677" s="280" t="str">
        <f>작성용!N1674</f>
        <v xml:space="preserve">분기 </v>
      </c>
      <c r="M1677" s="279" t="str">
        <f>작성용!U1674</f>
        <v>2024.09.30</v>
      </c>
      <c r="N1677" s="284">
        <f>작성용!V1674</f>
        <v>45572</v>
      </c>
      <c r="O1677" s="284">
        <f>작성용!W1674</f>
        <v>45586</v>
      </c>
      <c r="P1677" s="284">
        <f>작성용!X1674</f>
        <v>45579</v>
      </c>
      <c r="Q1677" s="280" t="str">
        <f>작성용!AD1674</f>
        <v>대체평가3사업본부</v>
      </c>
      <c r="R1677" s="282">
        <f>작성용!AE1674</f>
        <v>0</v>
      </c>
      <c r="S1677" s="280" t="str">
        <f>작성용!AF1674</f>
        <v>대체평가3사업본부</v>
      </c>
      <c r="T1677" s="283" t="str">
        <f>작성용!AG1674</f>
        <v>김영하/유승환</v>
      </c>
      <c r="U1677" s="283" t="str">
        <f>작성용!AH1674</f>
        <v>김영하/유승환</v>
      </c>
      <c r="V1677" s="278">
        <f>작성용!AA1674</f>
        <v>202409</v>
      </c>
      <c r="W1677" s="280" t="str">
        <f>작성용!AC1674</f>
        <v>[T]기타보험기관[1본부]</v>
      </c>
      <c r="X1677" s="280" t="str">
        <f>작성용!O1674</f>
        <v xml:space="preserve">재무실이은빈 </v>
      </c>
      <c r="Y1677" s="280" t="str">
        <f>작성용!P1674</f>
        <v xml:space="preserve">02-3787-7348 </v>
      </c>
      <c r="Z1677" s="280" t="str">
        <f>작성용!Q1674</f>
        <v xml:space="preserve">eunbin.lee@abllife.co.kr; KYUNGHO.PARK@ABLLIFE.CO.KR; HYUNJI.NO@ABLLIFE.CO.KR </v>
      </c>
      <c r="AA1677" s="278" t="str">
        <f>작성용!AJ1674</f>
        <v>-</v>
      </c>
      <c r="AB1677" s="278">
        <f>작성용!AB1674</f>
        <v>8</v>
      </c>
    </row>
    <row r="1678" spans="1:28" s="12" customFormat="1" ht="16.5" customHeight="1" x14ac:dyDescent="0.3">
      <c r="A1678" s="54">
        <f>작성용!AL1675</f>
        <v>1674</v>
      </c>
      <c r="B1678" s="292" t="str">
        <f>작성용!AI1675</f>
        <v>체크리스트송부 : 2024-10-21</v>
      </c>
      <c r="C1678" s="278" t="str">
        <f>작성용!AK1675</f>
        <v>개별종목</v>
      </c>
      <c r="D1678" s="279">
        <f>작성용!T1675</f>
        <v>45532</v>
      </c>
      <c r="E1678" s="280" t="str">
        <f>작성용!B1675</f>
        <v>에이비엘생명보험(수익증권)</v>
      </c>
      <c r="F1678" s="280" t="str">
        <f>작성용!C1675</f>
        <v>재평가</v>
      </c>
      <c r="G1678" s="280" t="str">
        <f>작성용!D1675</f>
        <v>다올KTB글로벌CREDEBT일반사모투자신탁제5호</v>
      </c>
      <c r="H1678" s="281" t="str">
        <f>작성용!E1675</f>
        <v>KBP2018120071</v>
      </c>
      <c r="I1678" s="280" t="str">
        <f>작성용!F1675</f>
        <v>B02</v>
      </c>
      <c r="J1678" s="280">
        <f>작성용!G1675</f>
        <v>0</v>
      </c>
      <c r="K1678" s="280" t="str">
        <f>작성용!H1675</f>
        <v>Y</v>
      </c>
      <c r="L1678" s="280" t="str">
        <f>작성용!N1675</f>
        <v xml:space="preserve">분기 </v>
      </c>
      <c r="M1678" s="279" t="str">
        <f>작성용!U1675</f>
        <v>2024.09.30</v>
      </c>
      <c r="N1678" s="284">
        <f>작성용!V1675</f>
        <v>45572</v>
      </c>
      <c r="O1678" s="284">
        <f>작성용!W1675</f>
        <v>45586</v>
      </c>
      <c r="P1678" s="284">
        <f>작성용!X1675</f>
        <v>45579</v>
      </c>
      <c r="Q1678" s="280" t="str">
        <f>작성용!AD1675</f>
        <v>대체평가3사업본부</v>
      </c>
      <c r="R1678" s="282">
        <f>작성용!AE1675</f>
        <v>0</v>
      </c>
      <c r="S1678" s="280" t="str">
        <f>작성용!AF1675</f>
        <v>대체평가3사업본부</v>
      </c>
      <c r="T1678" s="283" t="str">
        <f>작성용!AG1675</f>
        <v>김영하/유승환</v>
      </c>
      <c r="U1678" s="283" t="str">
        <f>작성용!AH1675</f>
        <v>김영하/유승환</v>
      </c>
      <c r="V1678" s="278">
        <f>작성용!AA1675</f>
        <v>202409</v>
      </c>
      <c r="W1678" s="280" t="str">
        <f>작성용!AC1675</f>
        <v>[T]기타보험기관[1본부]</v>
      </c>
      <c r="X1678" s="280" t="str">
        <f>작성용!O1675</f>
        <v xml:space="preserve">재무실이은빈 </v>
      </c>
      <c r="Y1678" s="280" t="str">
        <f>작성용!P1675</f>
        <v xml:space="preserve">02-3787-7348 </v>
      </c>
      <c r="Z1678" s="280" t="str">
        <f>작성용!Q1675</f>
        <v xml:space="preserve">eunbin.lee@abllife.co.kr; KYUNGHO.PARK@ABLLIFE.CO.KR; HYUNJI.NO@ABLLIFE.CO.KR </v>
      </c>
      <c r="AA1678" s="278" t="str">
        <f>작성용!AJ1675</f>
        <v>-</v>
      </c>
      <c r="AB1678" s="278">
        <f>작성용!AB1675</f>
        <v>8</v>
      </c>
    </row>
    <row r="1679" spans="1:28" s="12" customFormat="1" ht="16.5" customHeight="1" x14ac:dyDescent="0.3">
      <c r="A1679" s="54">
        <f>작성용!AL1676</f>
        <v>1675</v>
      </c>
      <c r="B1679" s="292" t="str">
        <f>작성용!AI1676</f>
        <v>체크리스트송부 : 2024-10-21</v>
      </c>
      <c r="C1679" s="278" t="str">
        <f>작성용!AK1676</f>
        <v>개별종목</v>
      </c>
      <c r="D1679" s="279">
        <f>작성용!T1676</f>
        <v>45532</v>
      </c>
      <c r="E1679" s="280" t="str">
        <f>작성용!B1676</f>
        <v>에이비엘생명보험(수익증권)</v>
      </c>
      <c r="F1679" s="280" t="str">
        <f>작성용!C1676</f>
        <v>재평가</v>
      </c>
      <c r="G1679" s="280" t="str">
        <f>작성용!D1676</f>
        <v>키움모데라토전문투자형사모증권투자신탁</v>
      </c>
      <c r="H1679" s="281" t="str">
        <f>작성용!E1676</f>
        <v>KBP2020060067</v>
      </c>
      <c r="I1679" s="280" t="str">
        <f>작성용!F1676</f>
        <v>B02</v>
      </c>
      <c r="J1679" s="280">
        <f>작성용!G1676</f>
        <v>0</v>
      </c>
      <c r="K1679" s="280" t="str">
        <f>작성용!H1676</f>
        <v>Y</v>
      </c>
      <c r="L1679" s="280" t="str">
        <f>작성용!N1676</f>
        <v xml:space="preserve">분기 </v>
      </c>
      <c r="M1679" s="279" t="str">
        <f>작성용!U1676</f>
        <v>2024.09.30</v>
      </c>
      <c r="N1679" s="284">
        <f>작성용!V1676</f>
        <v>45572</v>
      </c>
      <c r="O1679" s="284">
        <f>작성용!W1676</f>
        <v>45586</v>
      </c>
      <c r="P1679" s="284">
        <f>작성용!X1676</f>
        <v>45579</v>
      </c>
      <c r="Q1679" s="280" t="str">
        <f>작성용!AD1676</f>
        <v>대체평가3사업본부</v>
      </c>
      <c r="R1679" s="282">
        <f>작성용!AE1676</f>
        <v>0</v>
      </c>
      <c r="S1679" s="280" t="str">
        <f>작성용!AF1676</f>
        <v>대체평가3사업본부</v>
      </c>
      <c r="T1679" s="283" t="str">
        <f>작성용!AG1676</f>
        <v>김영하/유승환</v>
      </c>
      <c r="U1679" s="283" t="str">
        <f>작성용!AH1676</f>
        <v>김영하/유승환</v>
      </c>
      <c r="V1679" s="278">
        <f>작성용!AA1676</f>
        <v>202409</v>
      </c>
      <c r="W1679" s="280" t="str">
        <f>작성용!AC1676</f>
        <v>[T]기타보험기관[1본부]</v>
      </c>
      <c r="X1679" s="280" t="str">
        <f>작성용!O1676</f>
        <v xml:space="preserve">재무실이은빈 </v>
      </c>
      <c r="Y1679" s="280" t="str">
        <f>작성용!P1676</f>
        <v xml:space="preserve">02-3787-7348 </v>
      </c>
      <c r="Z1679" s="280" t="str">
        <f>작성용!Q1676</f>
        <v xml:space="preserve">eunbin.lee@abllife.co.kr; KYUNGHO.PARK@ABLLIFE.CO.KR; HYUNJI.NO@ABLLIFE.CO.KR </v>
      </c>
      <c r="AA1679" s="278" t="str">
        <f>작성용!AJ1676</f>
        <v>-</v>
      </c>
      <c r="AB1679" s="278">
        <f>작성용!AB1676</f>
        <v>8</v>
      </c>
    </row>
    <row r="1680" spans="1:28" s="12" customFormat="1" ht="16.5" customHeight="1" x14ac:dyDescent="0.3">
      <c r="A1680" s="54">
        <f>작성용!AL1677</f>
        <v>1676</v>
      </c>
      <c r="B1680" s="292" t="str">
        <f>작성용!AI1677</f>
        <v>체크리스트송부 : 2024-10-21</v>
      </c>
      <c r="C1680" s="278" t="str">
        <f>작성용!AK1677</f>
        <v>개별종목</v>
      </c>
      <c r="D1680" s="279">
        <f>작성용!T1677</f>
        <v>45532</v>
      </c>
      <c r="E1680" s="280" t="str">
        <f>작성용!B1677</f>
        <v>에이비엘생명보험(수익증권)</v>
      </c>
      <c r="F1680" s="280" t="str">
        <f>작성용!C1677</f>
        <v>재평가</v>
      </c>
      <c r="G1680" s="280" t="str">
        <f>작성용!D1677</f>
        <v>NH-AMUNDI북미중견기업선순위대출전문투자형사모특별자산투자신탁2호</v>
      </c>
      <c r="H1680" s="281" t="str">
        <f>작성용!E1677</f>
        <v>KBP2020060068</v>
      </c>
      <c r="I1680" s="280" t="str">
        <f>작성용!F1677</f>
        <v>B02</v>
      </c>
      <c r="J1680" s="280">
        <f>작성용!G1677</f>
        <v>0</v>
      </c>
      <c r="K1680" s="280" t="str">
        <f>작성용!H1677</f>
        <v>Y</v>
      </c>
      <c r="L1680" s="280" t="str">
        <f>작성용!N1677</f>
        <v xml:space="preserve">분기 </v>
      </c>
      <c r="M1680" s="279" t="str">
        <f>작성용!U1677</f>
        <v>2024.09.30</v>
      </c>
      <c r="N1680" s="284">
        <f>작성용!V1677</f>
        <v>45572</v>
      </c>
      <c r="O1680" s="284">
        <f>작성용!W1677</f>
        <v>45586</v>
      </c>
      <c r="P1680" s="284">
        <f>작성용!X1677</f>
        <v>45579</v>
      </c>
      <c r="Q1680" s="280" t="str">
        <f>작성용!AD1677</f>
        <v>대체평가3사업본부</v>
      </c>
      <c r="R1680" s="282">
        <f>작성용!AE1677</f>
        <v>0</v>
      </c>
      <c r="S1680" s="280" t="str">
        <f>작성용!AF1677</f>
        <v>대체평가3사업본부</v>
      </c>
      <c r="T1680" s="283" t="str">
        <f>작성용!AG1677</f>
        <v>김영하/유승환</v>
      </c>
      <c r="U1680" s="283" t="str">
        <f>작성용!AH1677</f>
        <v>김영하/유승환</v>
      </c>
      <c r="V1680" s="278">
        <f>작성용!AA1677</f>
        <v>202409</v>
      </c>
      <c r="W1680" s="280" t="str">
        <f>작성용!AC1677</f>
        <v>[T]기타보험기관[1본부]</v>
      </c>
      <c r="X1680" s="280" t="str">
        <f>작성용!O1677</f>
        <v xml:space="preserve">재무실이은빈 </v>
      </c>
      <c r="Y1680" s="280" t="str">
        <f>작성용!P1677</f>
        <v xml:space="preserve">02-3787-7348 </v>
      </c>
      <c r="Z1680" s="280" t="str">
        <f>작성용!Q1677</f>
        <v xml:space="preserve">eunbin.lee@abllife.co.kr; KYUNGHO.PARK@ABLLIFE.CO.KR; HYUNJI.NO@ABLLIFE.CO.KR </v>
      </c>
      <c r="AA1680" s="278" t="str">
        <f>작성용!AJ1677</f>
        <v>-</v>
      </c>
      <c r="AB1680" s="278">
        <f>작성용!AB1677</f>
        <v>8</v>
      </c>
    </row>
    <row r="1681" spans="1:28" s="12" customFormat="1" ht="16.5" customHeight="1" x14ac:dyDescent="0.3">
      <c r="A1681" s="54">
        <f>작성용!AL1678</f>
        <v>1677</v>
      </c>
      <c r="B1681" s="292" t="str">
        <f>작성용!AI1678</f>
        <v>체크리스트송부 : 2024-10-21</v>
      </c>
      <c r="C1681" s="278" t="str">
        <f>작성용!AK1678</f>
        <v>개별종목</v>
      </c>
      <c r="D1681" s="279">
        <f>작성용!T1678</f>
        <v>45532</v>
      </c>
      <c r="E1681" s="280" t="str">
        <f>작성용!B1678</f>
        <v>에이비엘생명보험(수익증권)</v>
      </c>
      <c r="F1681" s="280" t="str">
        <f>작성용!C1678</f>
        <v>재평가</v>
      </c>
      <c r="G1681" s="280" t="str">
        <f>작성용!D1678</f>
        <v>한강BTL프로젝트전문투자형사모특별자산투자신탁제1호</v>
      </c>
      <c r="H1681" s="281" t="str">
        <f>작성용!E1678</f>
        <v>KBP2018090026</v>
      </c>
      <c r="I1681" s="280" t="str">
        <f>작성용!F1678</f>
        <v>B02</v>
      </c>
      <c r="J1681" s="280">
        <f>작성용!G1678</f>
        <v>0</v>
      </c>
      <c r="K1681" s="280" t="str">
        <f>작성용!H1678</f>
        <v>Y</v>
      </c>
      <c r="L1681" s="280" t="str">
        <f>작성용!N1678</f>
        <v xml:space="preserve">분기 </v>
      </c>
      <c r="M1681" s="279" t="str">
        <f>작성용!U1678</f>
        <v>2024.09.30</v>
      </c>
      <c r="N1681" s="284">
        <f>작성용!V1678</f>
        <v>45572</v>
      </c>
      <c r="O1681" s="284">
        <f>작성용!W1678</f>
        <v>45586</v>
      </c>
      <c r="P1681" s="284">
        <f>작성용!X1678</f>
        <v>45579</v>
      </c>
      <c r="Q1681" s="280" t="str">
        <f>작성용!AD1678</f>
        <v>대체평가3사업본부</v>
      </c>
      <c r="R1681" s="282">
        <f>작성용!AE1678</f>
        <v>0</v>
      </c>
      <c r="S1681" s="280" t="str">
        <f>작성용!AF1678</f>
        <v>대체평가3사업본부</v>
      </c>
      <c r="T1681" s="283" t="str">
        <f>작성용!AG1678</f>
        <v>김영하/유승환</v>
      </c>
      <c r="U1681" s="283" t="str">
        <f>작성용!AH1678</f>
        <v>김영하/유승환</v>
      </c>
      <c r="V1681" s="278">
        <f>작성용!AA1678</f>
        <v>202409</v>
      </c>
      <c r="W1681" s="280" t="str">
        <f>작성용!AC1678</f>
        <v>[T]기타보험기관[1본부]</v>
      </c>
      <c r="X1681" s="280" t="str">
        <f>작성용!O1678</f>
        <v xml:space="preserve">재무실이은빈 </v>
      </c>
      <c r="Y1681" s="280" t="str">
        <f>작성용!P1678</f>
        <v xml:space="preserve">02-3787-7348 </v>
      </c>
      <c r="Z1681" s="280" t="str">
        <f>작성용!Q1678</f>
        <v xml:space="preserve">eunbin.lee@abllife.co.kr; KYUNGHO.PARK@ABLLIFE.CO.KR; HYUNJI.NO@ABLLIFE.CO.KR </v>
      </c>
      <c r="AA1681" s="278" t="str">
        <f>작성용!AJ1678</f>
        <v>-</v>
      </c>
      <c r="AB1681" s="278">
        <f>작성용!AB1678</f>
        <v>8</v>
      </c>
    </row>
    <row r="1682" spans="1:28" s="12" customFormat="1" ht="16.5" customHeight="1" x14ac:dyDescent="0.3">
      <c r="A1682" s="54">
        <f>작성용!AL1679</f>
        <v>1678</v>
      </c>
      <c r="B1682" s="292" t="str">
        <f>작성용!AI1679</f>
        <v>체크리스트송부 : 2024-10-21</v>
      </c>
      <c r="C1682" s="278" t="str">
        <f>작성용!AK1679</f>
        <v>개별종목</v>
      </c>
      <c r="D1682" s="279">
        <f>작성용!T1679</f>
        <v>45532</v>
      </c>
      <c r="E1682" s="280" t="str">
        <f>작성용!B1679</f>
        <v>에이비엘생명보험(수익증권)</v>
      </c>
      <c r="F1682" s="280" t="str">
        <f>작성용!C1679</f>
        <v>재평가</v>
      </c>
      <c r="G1682" s="280" t="str">
        <f>작성용!D1679</f>
        <v>다비하나바이오에너지전문투자형사모투자신탁</v>
      </c>
      <c r="H1682" s="281" t="str">
        <f>작성용!E1679</f>
        <v>KBP2018090021</v>
      </c>
      <c r="I1682" s="280" t="str">
        <f>작성용!F1679</f>
        <v>B02</v>
      </c>
      <c r="J1682" s="280">
        <f>작성용!G1679</f>
        <v>0</v>
      </c>
      <c r="K1682" s="280" t="str">
        <f>작성용!H1679</f>
        <v>Y</v>
      </c>
      <c r="L1682" s="280" t="str">
        <f>작성용!N1679</f>
        <v xml:space="preserve">분기 </v>
      </c>
      <c r="M1682" s="279" t="str">
        <f>작성용!U1679</f>
        <v>2024.09.30</v>
      </c>
      <c r="N1682" s="284">
        <f>작성용!V1679</f>
        <v>45572</v>
      </c>
      <c r="O1682" s="284">
        <f>작성용!W1679</f>
        <v>45586</v>
      </c>
      <c r="P1682" s="284">
        <f>작성용!X1679</f>
        <v>45579</v>
      </c>
      <c r="Q1682" s="280" t="str">
        <f>작성용!AD1679</f>
        <v>대체평가3사업본부</v>
      </c>
      <c r="R1682" s="282">
        <f>작성용!AE1679</f>
        <v>0</v>
      </c>
      <c r="S1682" s="280" t="str">
        <f>작성용!AF1679</f>
        <v>대체평가3사업본부</v>
      </c>
      <c r="T1682" s="283" t="str">
        <f>작성용!AG1679</f>
        <v>김영하/유승환</v>
      </c>
      <c r="U1682" s="283" t="str">
        <f>작성용!AH1679</f>
        <v>김영하/유승환</v>
      </c>
      <c r="V1682" s="278">
        <f>작성용!AA1679</f>
        <v>202409</v>
      </c>
      <c r="W1682" s="280" t="str">
        <f>작성용!AC1679</f>
        <v>[T]기타보험기관[1본부]</v>
      </c>
      <c r="X1682" s="280" t="str">
        <f>작성용!O1679</f>
        <v xml:space="preserve">재무실이은빈 </v>
      </c>
      <c r="Y1682" s="280" t="str">
        <f>작성용!P1679</f>
        <v xml:space="preserve">02-3787-7348 </v>
      </c>
      <c r="Z1682" s="280" t="str">
        <f>작성용!Q1679</f>
        <v xml:space="preserve">eunbin.lee@abllife.co.kr; KYUNGHO.PARK@ABLLIFE.CO.KR; HYUNJI.NO@ABLLIFE.CO.KR </v>
      </c>
      <c r="AA1682" s="278" t="str">
        <f>작성용!AJ1679</f>
        <v>-</v>
      </c>
      <c r="AB1682" s="278">
        <f>작성용!AB1679</f>
        <v>8</v>
      </c>
    </row>
    <row r="1683" spans="1:28" s="12" customFormat="1" ht="16.5" customHeight="1" x14ac:dyDescent="0.3">
      <c r="A1683" s="54">
        <f>작성용!AL1680</f>
        <v>1679</v>
      </c>
      <c r="B1683" s="292" t="str">
        <f>작성용!AI1680</f>
        <v>체크리스트송부 : 2024-10-21</v>
      </c>
      <c r="C1683" s="278" t="str">
        <f>작성용!AK1680</f>
        <v>개별종목</v>
      </c>
      <c r="D1683" s="279">
        <f>작성용!T1680</f>
        <v>45532</v>
      </c>
      <c r="E1683" s="280" t="str">
        <f>작성용!B1680</f>
        <v>에이비엘생명보험(수익증권)</v>
      </c>
      <c r="F1683" s="280" t="str">
        <f>작성용!C1680</f>
        <v>재평가</v>
      </c>
      <c r="G1683" s="280" t="str">
        <f>작성용!D1680</f>
        <v>흥국글로벌전문투자형사모투자신탁2호</v>
      </c>
      <c r="H1683" s="281" t="str">
        <f>작성용!E1680</f>
        <v>KBP2020060071</v>
      </c>
      <c r="I1683" s="280" t="str">
        <f>작성용!F1680</f>
        <v>B02</v>
      </c>
      <c r="J1683" s="280">
        <f>작성용!G1680</f>
        <v>0</v>
      </c>
      <c r="K1683" s="280" t="str">
        <f>작성용!H1680</f>
        <v>Y</v>
      </c>
      <c r="L1683" s="280" t="str">
        <f>작성용!N1680</f>
        <v xml:space="preserve">분기 </v>
      </c>
      <c r="M1683" s="279" t="str">
        <f>작성용!U1680</f>
        <v>2024.09.30</v>
      </c>
      <c r="N1683" s="284">
        <f>작성용!V1680</f>
        <v>45572</v>
      </c>
      <c r="O1683" s="284">
        <f>작성용!W1680</f>
        <v>45586</v>
      </c>
      <c r="P1683" s="284">
        <f>작성용!X1680</f>
        <v>45579</v>
      </c>
      <c r="Q1683" s="280" t="str">
        <f>작성용!AD1680</f>
        <v>대체평가3사업본부</v>
      </c>
      <c r="R1683" s="282">
        <f>작성용!AE1680</f>
        <v>0</v>
      </c>
      <c r="S1683" s="280" t="str">
        <f>작성용!AF1680</f>
        <v>대체평가3사업본부</v>
      </c>
      <c r="T1683" s="283" t="str">
        <f>작성용!AG1680</f>
        <v>김영하/유승환</v>
      </c>
      <c r="U1683" s="283" t="str">
        <f>작성용!AH1680</f>
        <v>김영하/유승환</v>
      </c>
      <c r="V1683" s="278">
        <f>작성용!AA1680</f>
        <v>202409</v>
      </c>
      <c r="W1683" s="280" t="str">
        <f>작성용!AC1680</f>
        <v>[T]기타보험기관[1본부]</v>
      </c>
      <c r="X1683" s="280" t="str">
        <f>작성용!O1680</f>
        <v xml:space="preserve">재무실이은빈 </v>
      </c>
      <c r="Y1683" s="280" t="str">
        <f>작성용!P1680</f>
        <v xml:space="preserve">02-3787-7348 </v>
      </c>
      <c r="Z1683" s="280" t="str">
        <f>작성용!Q1680</f>
        <v xml:space="preserve">eunbin.lee@abllife.co.kr; KYUNGHO.PARK@ABLLIFE.CO.KR; HYUNJI.NO@ABLLIFE.CO.KR </v>
      </c>
      <c r="AA1683" s="278" t="str">
        <f>작성용!AJ1680</f>
        <v>-</v>
      </c>
      <c r="AB1683" s="278">
        <f>작성용!AB1680</f>
        <v>8</v>
      </c>
    </row>
    <row r="1684" spans="1:28" s="12" customFormat="1" ht="16.5" customHeight="1" x14ac:dyDescent="0.3">
      <c r="A1684" s="54">
        <f>작성용!AL1681</f>
        <v>1680</v>
      </c>
      <c r="B1684" s="292" t="str">
        <f>작성용!AI1681</f>
        <v>체크리스트송부 : 2024-10-21</v>
      </c>
      <c r="C1684" s="278" t="str">
        <f>작성용!AK1681</f>
        <v>개별종목</v>
      </c>
      <c r="D1684" s="279">
        <f>작성용!T1681</f>
        <v>45532</v>
      </c>
      <c r="E1684" s="280" t="str">
        <f>작성용!B1681</f>
        <v>에이비엘생명보험(수익증권)</v>
      </c>
      <c r="F1684" s="280" t="str">
        <f>작성용!C1681</f>
        <v>재평가</v>
      </c>
      <c r="G1684" s="280" t="str">
        <f>작성용!D1681</f>
        <v>한화호주인프라전문투자형사모특별자산투자신탁4호</v>
      </c>
      <c r="H1684" s="281" t="str">
        <f>작성용!E1681</f>
        <v>KBP2020060072</v>
      </c>
      <c r="I1684" s="280" t="str">
        <f>작성용!F1681</f>
        <v>B02</v>
      </c>
      <c r="J1684" s="280">
        <f>작성용!G1681</f>
        <v>0</v>
      </c>
      <c r="K1684" s="280" t="str">
        <f>작성용!H1681</f>
        <v>Y</v>
      </c>
      <c r="L1684" s="280" t="str">
        <f>작성용!N1681</f>
        <v xml:space="preserve">분기 </v>
      </c>
      <c r="M1684" s="279" t="str">
        <f>작성용!U1681</f>
        <v>2024.09.30</v>
      </c>
      <c r="N1684" s="284">
        <f>작성용!V1681</f>
        <v>45572</v>
      </c>
      <c r="O1684" s="284">
        <f>작성용!W1681</f>
        <v>45586</v>
      </c>
      <c r="P1684" s="284">
        <f>작성용!X1681</f>
        <v>45579</v>
      </c>
      <c r="Q1684" s="280" t="str">
        <f>작성용!AD1681</f>
        <v>대체평가3사업본부</v>
      </c>
      <c r="R1684" s="282">
        <f>작성용!AE1681</f>
        <v>0</v>
      </c>
      <c r="S1684" s="280" t="str">
        <f>작성용!AF1681</f>
        <v>대체평가3사업본부</v>
      </c>
      <c r="T1684" s="283" t="str">
        <f>작성용!AG1681</f>
        <v>김영하/유승환</v>
      </c>
      <c r="U1684" s="283" t="str">
        <f>작성용!AH1681</f>
        <v>김영하/유승환</v>
      </c>
      <c r="V1684" s="278">
        <f>작성용!AA1681</f>
        <v>202409</v>
      </c>
      <c r="W1684" s="280" t="str">
        <f>작성용!AC1681</f>
        <v>[T]기타보험기관[1본부]</v>
      </c>
      <c r="X1684" s="280" t="str">
        <f>작성용!O1681</f>
        <v xml:space="preserve">재무실이은빈 </v>
      </c>
      <c r="Y1684" s="280" t="str">
        <f>작성용!P1681</f>
        <v xml:space="preserve">02-3787-7348 </v>
      </c>
      <c r="Z1684" s="280" t="str">
        <f>작성용!Q1681</f>
        <v xml:space="preserve">eunbin.lee@abllife.co.kr; KYUNGHO.PARK@ABLLIFE.CO.KR; HYUNJI.NO@ABLLIFE.CO.KR </v>
      </c>
      <c r="AA1684" s="278" t="str">
        <f>작성용!AJ1681</f>
        <v>-</v>
      </c>
      <c r="AB1684" s="278">
        <f>작성용!AB1681</f>
        <v>8</v>
      </c>
    </row>
    <row r="1685" spans="1:28" s="12" customFormat="1" ht="16.5" customHeight="1" x14ac:dyDescent="0.3">
      <c r="A1685" s="54">
        <f>작성용!AL1682</f>
        <v>1681</v>
      </c>
      <c r="B1685" s="292" t="str">
        <f>작성용!AI1682</f>
        <v>체크리스트송부 : 2024-10-21</v>
      </c>
      <c r="C1685" s="278" t="str">
        <f>작성용!AK1682</f>
        <v>개별종목</v>
      </c>
      <c r="D1685" s="279">
        <f>작성용!T1682</f>
        <v>45532</v>
      </c>
      <c r="E1685" s="280" t="str">
        <f>작성용!B1682</f>
        <v>에이비엘생명보험(수익증권)</v>
      </c>
      <c r="F1685" s="280" t="str">
        <f>작성용!C1682</f>
        <v>재평가</v>
      </c>
      <c r="G1685" s="280" t="str">
        <f>작성용!D1682</f>
        <v>한화호주인프라전문투자형사모특별자산투자신탁5호</v>
      </c>
      <c r="H1685" s="281" t="str">
        <f>작성용!E1682</f>
        <v>KBP2018120067</v>
      </c>
      <c r="I1685" s="280" t="str">
        <f>작성용!F1682</f>
        <v>B02</v>
      </c>
      <c r="J1685" s="280">
        <f>작성용!G1682</f>
        <v>0</v>
      </c>
      <c r="K1685" s="280" t="str">
        <f>작성용!H1682</f>
        <v>Y</v>
      </c>
      <c r="L1685" s="280" t="str">
        <f>작성용!N1682</f>
        <v xml:space="preserve">분기 </v>
      </c>
      <c r="M1685" s="279" t="str">
        <f>작성용!U1682</f>
        <v>2024.09.30</v>
      </c>
      <c r="N1685" s="284">
        <f>작성용!V1682</f>
        <v>45572</v>
      </c>
      <c r="O1685" s="284">
        <f>작성용!W1682</f>
        <v>45586</v>
      </c>
      <c r="P1685" s="284">
        <f>작성용!X1682</f>
        <v>45579</v>
      </c>
      <c r="Q1685" s="280" t="str">
        <f>작성용!AD1682</f>
        <v>대체평가3사업본부</v>
      </c>
      <c r="R1685" s="282">
        <f>작성용!AE1682</f>
        <v>0</v>
      </c>
      <c r="S1685" s="280" t="str">
        <f>작성용!AF1682</f>
        <v>대체평가3사업본부</v>
      </c>
      <c r="T1685" s="283" t="str">
        <f>작성용!AG1682</f>
        <v>김영하/유승환</v>
      </c>
      <c r="U1685" s="283" t="str">
        <f>작성용!AH1682</f>
        <v>김영하/유승환</v>
      </c>
      <c r="V1685" s="278">
        <f>작성용!AA1682</f>
        <v>202409</v>
      </c>
      <c r="W1685" s="280" t="str">
        <f>작성용!AC1682</f>
        <v>[T]기타보험기관[1본부]</v>
      </c>
      <c r="X1685" s="280" t="str">
        <f>작성용!O1682</f>
        <v xml:space="preserve">재무실이은빈 </v>
      </c>
      <c r="Y1685" s="280" t="str">
        <f>작성용!P1682</f>
        <v xml:space="preserve">02-3787-7348 </v>
      </c>
      <c r="Z1685" s="280" t="str">
        <f>작성용!Q1682</f>
        <v xml:space="preserve">eunbin.lee@abllife.co.kr; KYUNGHO.PARK@ABLLIFE.CO.KR; HYUNJI.NO@ABLLIFE.CO.KR </v>
      </c>
      <c r="AA1685" s="278" t="str">
        <f>작성용!AJ1682</f>
        <v>-</v>
      </c>
      <c r="AB1685" s="278">
        <f>작성용!AB1682</f>
        <v>8</v>
      </c>
    </row>
    <row r="1686" spans="1:28" s="12" customFormat="1" ht="16.5" customHeight="1" x14ac:dyDescent="0.3">
      <c r="A1686" s="54">
        <f>작성용!AL1683</f>
        <v>1682</v>
      </c>
      <c r="B1686" s="292" t="str">
        <f>작성용!AI1683</f>
        <v>체크리스트송부 : 2024-10-21</v>
      </c>
      <c r="C1686" s="278" t="str">
        <f>작성용!AK1683</f>
        <v>개별종목</v>
      </c>
      <c r="D1686" s="279">
        <f>작성용!T1683</f>
        <v>45532</v>
      </c>
      <c r="E1686" s="280" t="str">
        <f>작성용!B1683</f>
        <v>에이비엘생명보험(수익증권)</v>
      </c>
      <c r="F1686" s="280" t="str">
        <f>작성용!C1683</f>
        <v>재평가</v>
      </c>
      <c r="G1686" s="280" t="str">
        <f>작성용!D1683</f>
        <v>신한MAIN전문투자형사모혼합자산투자신탁제3호</v>
      </c>
      <c r="H1686" s="281" t="str">
        <f>작성용!E1683</f>
        <v>KBP2020060073</v>
      </c>
      <c r="I1686" s="280" t="str">
        <f>작성용!F1683</f>
        <v>B02</v>
      </c>
      <c r="J1686" s="280">
        <f>작성용!G1683</f>
        <v>0</v>
      </c>
      <c r="K1686" s="280" t="str">
        <f>작성용!H1683</f>
        <v>Y</v>
      </c>
      <c r="L1686" s="280" t="str">
        <f>작성용!N1683</f>
        <v xml:space="preserve">분기 </v>
      </c>
      <c r="M1686" s="279" t="str">
        <f>작성용!U1683</f>
        <v>2024.09.30</v>
      </c>
      <c r="N1686" s="284">
        <f>작성용!V1683</f>
        <v>45572</v>
      </c>
      <c r="O1686" s="284">
        <f>작성용!W1683</f>
        <v>45586</v>
      </c>
      <c r="P1686" s="284">
        <f>작성용!X1683</f>
        <v>45579</v>
      </c>
      <c r="Q1686" s="280" t="str">
        <f>작성용!AD1683</f>
        <v>대체평가3사업본부</v>
      </c>
      <c r="R1686" s="282">
        <f>작성용!AE1683</f>
        <v>0</v>
      </c>
      <c r="S1686" s="280" t="str">
        <f>작성용!AF1683</f>
        <v>대체평가3사업본부</v>
      </c>
      <c r="T1686" s="283" t="str">
        <f>작성용!AG1683</f>
        <v>김영하/유승환</v>
      </c>
      <c r="U1686" s="283" t="str">
        <f>작성용!AH1683</f>
        <v>김영하/유승환</v>
      </c>
      <c r="V1686" s="278">
        <f>작성용!AA1683</f>
        <v>202409</v>
      </c>
      <c r="W1686" s="280" t="str">
        <f>작성용!AC1683</f>
        <v>[T]기타보험기관[1본부]</v>
      </c>
      <c r="X1686" s="280" t="str">
        <f>작성용!O1683</f>
        <v xml:space="preserve">재무실이은빈 </v>
      </c>
      <c r="Y1686" s="280" t="str">
        <f>작성용!P1683</f>
        <v xml:space="preserve">02-3787-7348 </v>
      </c>
      <c r="Z1686" s="280" t="str">
        <f>작성용!Q1683</f>
        <v xml:space="preserve">eunbin.lee@abllife.co.kr; KYUNGHO.PARK@ABLLIFE.CO.KR; HYUNJI.NO@ABLLIFE.CO.KR </v>
      </c>
      <c r="AA1686" s="278" t="str">
        <f>작성용!AJ1683</f>
        <v>-</v>
      </c>
      <c r="AB1686" s="278">
        <f>작성용!AB1683</f>
        <v>8</v>
      </c>
    </row>
    <row r="1687" spans="1:28" s="12" customFormat="1" ht="16.5" customHeight="1" x14ac:dyDescent="0.3">
      <c r="A1687" s="54">
        <f>작성용!AL1684</f>
        <v>1683</v>
      </c>
      <c r="B1687" s="292" t="str">
        <f>작성용!AI1684</f>
        <v>체크리스트송부 : 2024-10-21</v>
      </c>
      <c r="C1687" s="278" t="str">
        <f>작성용!AK1684</f>
        <v>개별종목</v>
      </c>
      <c r="D1687" s="279">
        <f>작성용!T1684</f>
        <v>45532</v>
      </c>
      <c r="E1687" s="280" t="str">
        <f>작성용!B1684</f>
        <v>에이비엘생명보험(수익증권)</v>
      </c>
      <c r="F1687" s="280" t="str">
        <f>작성용!C1684</f>
        <v>재평가</v>
      </c>
      <c r="G1687" s="280" t="str">
        <f>작성용!D1684</f>
        <v>한강BTL프로젝트전문투자형사모특별자산투자신탁제2호</v>
      </c>
      <c r="H1687" s="281" t="str">
        <f>작성용!E1684</f>
        <v>KBP2019120323</v>
      </c>
      <c r="I1687" s="280" t="str">
        <f>작성용!F1684</f>
        <v>B02</v>
      </c>
      <c r="J1687" s="280">
        <f>작성용!G1684</f>
        <v>0</v>
      </c>
      <c r="K1687" s="280" t="str">
        <f>작성용!H1684</f>
        <v>Y</v>
      </c>
      <c r="L1687" s="280" t="str">
        <f>작성용!N1684</f>
        <v xml:space="preserve">분기 </v>
      </c>
      <c r="M1687" s="279" t="str">
        <f>작성용!U1684</f>
        <v>2024.09.30</v>
      </c>
      <c r="N1687" s="284">
        <f>작성용!V1684</f>
        <v>45572</v>
      </c>
      <c r="O1687" s="284">
        <f>작성용!W1684</f>
        <v>45586</v>
      </c>
      <c r="P1687" s="284">
        <f>작성용!X1684</f>
        <v>45579</v>
      </c>
      <c r="Q1687" s="280" t="str">
        <f>작성용!AD1684</f>
        <v>대체평가3사업본부</v>
      </c>
      <c r="R1687" s="282">
        <f>작성용!AE1684</f>
        <v>0</v>
      </c>
      <c r="S1687" s="280" t="str">
        <f>작성용!AF1684</f>
        <v>대체평가3사업본부</v>
      </c>
      <c r="T1687" s="283" t="str">
        <f>작성용!AG1684</f>
        <v>김영하/유승환</v>
      </c>
      <c r="U1687" s="283" t="str">
        <f>작성용!AH1684</f>
        <v>김영하/유승환</v>
      </c>
      <c r="V1687" s="278">
        <f>작성용!AA1684</f>
        <v>202409</v>
      </c>
      <c r="W1687" s="280" t="str">
        <f>작성용!AC1684</f>
        <v>[T]기타보험기관[1본부]</v>
      </c>
      <c r="X1687" s="280" t="str">
        <f>작성용!O1684</f>
        <v xml:space="preserve">재무실이은빈 </v>
      </c>
      <c r="Y1687" s="280" t="str">
        <f>작성용!P1684</f>
        <v xml:space="preserve">02-3787-7348 </v>
      </c>
      <c r="Z1687" s="280" t="str">
        <f>작성용!Q1684</f>
        <v xml:space="preserve">eunbin.lee@abllife.co.kr; KYUNGHO.PARK@ABLLIFE.CO.KR; HYUNJI.NO@ABLLIFE.CO.KR </v>
      </c>
      <c r="AA1687" s="278" t="str">
        <f>작성용!AJ1684</f>
        <v>-</v>
      </c>
      <c r="AB1687" s="278">
        <f>작성용!AB1684</f>
        <v>8</v>
      </c>
    </row>
    <row r="1688" spans="1:28" s="12" customFormat="1" ht="16.5" customHeight="1" x14ac:dyDescent="0.3">
      <c r="A1688" s="54">
        <f>작성용!AL1685</f>
        <v>1684</v>
      </c>
      <c r="B1688" s="292" t="str">
        <f>작성용!AI1685</f>
        <v>체크리스트송부 : 2024-10-21</v>
      </c>
      <c r="C1688" s="278" t="str">
        <f>작성용!AK1685</f>
        <v>개별종목</v>
      </c>
      <c r="D1688" s="279">
        <f>작성용!T1685</f>
        <v>45532</v>
      </c>
      <c r="E1688" s="280" t="str">
        <f>작성용!B1685</f>
        <v>에이비엘생명보험(수익증권)</v>
      </c>
      <c r="F1688" s="280" t="str">
        <f>작성용!C1685</f>
        <v>재평가</v>
      </c>
      <c r="G1688" s="280" t="str">
        <f>작성용!D1685</f>
        <v>에이아이파트너스수송인프라전문투자형사모특별자산투자신탁3호</v>
      </c>
      <c r="H1688" s="281" t="str">
        <f>작성용!E1685</f>
        <v>KBP2020060077</v>
      </c>
      <c r="I1688" s="280" t="str">
        <f>작성용!F1685</f>
        <v>B02</v>
      </c>
      <c r="J1688" s="280">
        <f>작성용!G1685</f>
        <v>0</v>
      </c>
      <c r="K1688" s="280" t="str">
        <f>작성용!H1685</f>
        <v>Y</v>
      </c>
      <c r="L1688" s="280" t="str">
        <f>작성용!N1685</f>
        <v xml:space="preserve">분기 </v>
      </c>
      <c r="M1688" s="279" t="str">
        <f>작성용!U1685</f>
        <v>2024.09.30</v>
      </c>
      <c r="N1688" s="284">
        <f>작성용!V1685</f>
        <v>45572</v>
      </c>
      <c r="O1688" s="284">
        <f>작성용!W1685</f>
        <v>45586</v>
      </c>
      <c r="P1688" s="284">
        <f>작성용!X1685</f>
        <v>45579</v>
      </c>
      <c r="Q1688" s="280" t="str">
        <f>작성용!AD1685</f>
        <v>대체평가3사업본부</v>
      </c>
      <c r="R1688" s="282">
        <f>작성용!AE1685</f>
        <v>0</v>
      </c>
      <c r="S1688" s="280" t="str">
        <f>작성용!AF1685</f>
        <v>대체평가3사업본부</v>
      </c>
      <c r="T1688" s="283" t="str">
        <f>작성용!AG1685</f>
        <v>김영하/유승환</v>
      </c>
      <c r="U1688" s="283" t="str">
        <f>작성용!AH1685</f>
        <v>김영하/유승환</v>
      </c>
      <c r="V1688" s="278">
        <f>작성용!AA1685</f>
        <v>202409</v>
      </c>
      <c r="W1688" s="280" t="str">
        <f>작성용!AC1685</f>
        <v>[T]기타보험기관[1본부]</v>
      </c>
      <c r="X1688" s="280" t="str">
        <f>작성용!O1685</f>
        <v xml:space="preserve">재무실이은빈 </v>
      </c>
      <c r="Y1688" s="280" t="str">
        <f>작성용!P1685</f>
        <v xml:space="preserve">02-3787-7348 </v>
      </c>
      <c r="Z1688" s="280" t="str">
        <f>작성용!Q1685</f>
        <v xml:space="preserve">eunbin.lee@abllife.co.kr; KYUNGHO.PARK@ABLLIFE.CO.KR; HYUNJI.NO@ABLLIFE.CO.KR </v>
      </c>
      <c r="AA1688" s="278" t="str">
        <f>작성용!AJ1685</f>
        <v>-</v>
      </c>
      <c r="AB1688" s="278">
        <f>작성용!AB1685</f>
        <v>8</v>
      </c>
    </row>
    <row r="1689" spans="1:28" s="12" customFormat="1" ht="16.5" customHeight="1" x14ac:dyDescent="0.3">
      <c r="A1689" s="54">
        <f>작성용!AL1686</f>
        <v>1685</v>
      </c>
      <c r="B1689" s="292" t="str">
        <f>작성용!AI1686</f>
        <v>체크리스트송부 : 2024-10-21</v>
      </c>
      <c r="C1689" s="278" t="str">
        <f>작성용!AK1686</f>
        <v>개별종목</v>
      </c>
      <c r="D1689" s="279">
        <f>작성용!T1686</f>
        <v>45532</v>
      </c>
      <c r="E1689" s="280" t="str">
        <f>작성용!B1686</f>
        <v>에이비엘생명보험(수익증권)</v>
      </c>
      <c r="F1689" s="280" t="str">
        <f>작성용!C1686</f>
        <v>재평가</v>
      </c>
      <c r="G1689" s="280" t="str">
        <f>작성용!D1686</f>
        <v>파인트리전문투자형사모투자신탁8-3호</v>
      </c>
      <c r="H1689" s="281" t="str">
        <f>작성용!E1686</f>
        <v>KBP2019060026</v>
      </c>
      <c r="I1689" s="280" t="str">
        <f>작성용!F1686</f>
        <v>B02</v>
      </c>
      <c r="J1689" s="280">
        <f>작성용!G1686</f>
        <v>0</v>
      </c>
      <c r="K1689" s="280" t="str">
        <f>작성용!H1686</f>
        <v>Y</v>
      </c>
      <c r="L1689" s="280" t="str">
        <f>작성용!N1686</f>
        <v xml:space="preserve">분기 </v>
      </c>
      <c r="M1689" s="279" t="str">
        <f>작성용!U1686</f>
        <v>2024.09.30</v>
      </c>
      <c r="N1689" s="284">
        <f>작성용!V1686</f>
        <v>45572</v>
      </c>
      <c r="O1689" s="284">
        <f>작성용!W1686</f>
        <v>45586</v>
      </c>
      <c r="P1689" s="284">
        <f>작성용!X1686</f>
        <v>45579</v>
      </c>
      <c r="Q1689" s="280" t="str">
        <f>작성용!AD1686</f>
        <v>대체평가3사업본부</v>
      </c>
      <c r="R1689" s="282">
        <f>작성용!AE1686</f>
        <v>0</v>
      </c>
      <c r="S1689" s="280" t="str">
        <f>작성용!AF1686</f>
        <v>대체평가3사업본부</v>
      </c>
      <c r="T1689" s="283" t="str">
        <f>작성용!AG1686</f>
        <v>김영하/유승환</v>
      </c>
      <c r="U1689" s="283" t="str">
        <f>작성용!AH1686</f>
        <v>김영하/유승환</v>
      </c>
      <c r="V1689" s="278">
        <f>작성용!AA1686</f>
        <v>202409</v>
      </c>
      <c r="W1689" s="280" t="str">
        <f>작성용!AC1686</f>
        <v>[T]기타보험기관[1본부]</v>
      </c>
      <c r="X1689" s="280" t="str">
        <f>작성용!O1686</f>
        <v xml:space="preserve">재무실이은빈 </v>
      </c>
      <c r="Y1689" s="280" t="str">
        <f>작성용!P1686</f>
        <v xml:space="preserve">02-3787-7348 </v>
      </c>
      <c r="Z1689" s="280" t="str">
        <f>작성용!Q1686</f>
        <v xml:space="preserve">eunbin.lee@abllife.co.kr; KYUNGHO.PARK@ABLLIFE.CO.KR; HYUNJI.NO@ABLLIFE.CO.KR </v>
      </c>
      <c r="AA1689" s="278" t="str">
        <f>작성용!AJ1686</f>
        <v>-</v>
      </c>
      <c r="AB1689" s="278">
        <f>작성용!AB1686</f>
        <v>8</v>
      </c>
    </row>
    <row r="1690" spans="1:28" s="12" customFormat="1" ht="16.5" customHeight="1" x14ac:dyDescent="0.3">
      <c r="A1690" s="54">
        <f>작성용!AL1687</f>
        <v>1686</v>
      </c>
      <c r="B1690" s="292" t="str">
        <f>작성용!AI1687</f>
        <v>체크리스트송부 : 2024-10-21</v>
      </c>
      <c r="C1690" s="278" t="str">
        <f>작성용!AK1687</f>
        <v>개별종목</v>
      </c>
      <c r="D1690" s="279">
        <f>작성용!T1687</f>
        <v>45532</v>
      </c>
      <c r="E1690" s="280" t="str">
        <f>작성용!B1687</f>
        <v>에이비엘생명보험(수익증권)</v>
      </c>
      <c r="F1690" s="280" t="str">
        <f>작성용!C1687</f>
        <v>재평가</v>
      </c>
      <c r="G1690" s="280" t="str">
        <f>작성용!D1687</f>
        <v>트러스톤유럽인프라전문투자형사모투자신탁제1호</v>
      </c>
      <c r="H1690" s="281" t="str">
        <f>작성용!E1687</f>
        <v>KBP2019090014</v>
      </c>
      <c r="I1690" s="280" t="str">
        <f>작성용!F1687</f>
        <v>B02</v>
      </c>
      <c r="J1690" s="280">
        <f>작성용!G1687</f>
        <v>0</v>
      </c>
      <c r="K1690" s="280" t="str">
        <f>작성용!H1687</f>
        <v>Y</v>
      </c>
      <c r="L1690" s="280" t="str">
        <f>작성용!N1687</f>
        <v xml:space="preserve">분기 </v>
      </c>
      <c r="M1690" s="279" t="str">
        <f>작성용!U1687</f>
        <v>2024.09.30</v>
      </c>
      <c r="N1690" s="284">
        <f>작성용!V1687</f>
        <v>45572</v>
      </c>
      <c r="O1690" s="284">
        <f>작성용!W1687</f>
        <v>45586</v>
      </c>
      <c r="P1690" s="284">
        <f>작성용!X1687</f>
        <v>45579</v>
      </c>
      <c r="Q1690" s="280" t="str">
        <f>작성용!AD1687</f>
        <v>대체평가3사업본부</v>
      </c>
      <c r="R1690" s="282">
        <f>작성용!AE1687</f>
        <v>0</v>
      </c>
      <c r="S1690" s="280" t="str">
        <f>작성용!AF1687</f>
        <v>대체평가3사업본부</v>
      </c>
      <c r="T1690" s="283" t="str">
        <f>작성용!AG1687</f>
        <v>김영하/유승환</v>
      </c>
      <c r="U1690" s="283" t="str">
        <f>작성용!AH1687</f>
        <v>김영하/유승환</v>
      </c>
      <c r="V1690" s="278">
        <f>작성용!AA1687</f>
        <v>202409</v>
      </c>
      <c r="W1690" s="280" t="str">
        <f>작성용!AC1687</f>
        <v>[T]기타보험기관[1본부]</v>
      </c>
      <c r="X1690" s="280" t="str">
        <f>작성용!O1687</f>
        <v xml:space="preserve">재무실이은빈 </v>
      </c>
      <c r="Y1690" s="280" t="str">
        <f>작성용!P1687</f>
        <v xml:space="preserve">02-3787-7348 </v>
      </c>
      <c r="Z1690" s="280" t="str">
        <f>작성용!Q1687</f>
        <v xml:space="preserve">eunbin.lee@abllife.co.kr; KYUNGHO.PARK@ABLLIFE.CO.KR; HYUNJI.NO@ABLLIFE.CO.KR </v>
      </c>
      <c r="AA1690" s="278" t="str">
        <f>작성용!AJ1687</f>
        <v>-</v>
      </c>
      <c r="AB1690" s="278">
        <f>작성용!AB1687</f>
        <v>8</v>
      </c>
    </row>
    <row r="1691" spans="1:28" s="12" customFormat="1" ht="16.5" customHeight="1" x14ac:dyDescent="0.3">
      <c r="A1691" s="54">
        <f>작성용!AL1688</f>
        <v>1687</v>
      </c>
      <c r="B1691" s="292" t="str">
        <f>작성용!AI1688</f>
        <v>체크리스트송부 : 2024-10-21</v>
      </c>
      <c r="C1691" s="278" t="str">
        <f>작성용!AK1688</f>
        <v>개별종목</v>
      </c>
      <c r="D1691" s="279">
        <f>작성용!T1688</f>
        <v>45532</v>
      </c>
      <c r="E1691" s="280" t="str">
        <f>작성용!B1688</f>
        <v>에이비엘생명보험(수익증권)</v>
      </c>
      <c r="F1691" s="280" t="str">
        <f>작성용!C1688</f>
        <v>재평가</v>
      </c>
      <c r="G1691" s="280" t="str">
        <f>작성용!D1688</f>
        <v>KBIDF인프라일반사모특별자산투자신탁제4호(대출채권-재간접형)(전문)</v>
      </c>
      <c r="H1691" s="281" t="str">
        <f>작성용!E1688</f>
        <v>KBP2019090126</v>
      </c>
      <c r="I1691" s="280" t="str">
        <f>작성용!F1688</f>
        <v>B02</v>
      </c>
      <c r="J1691" s="280">
        <f>작성용!G1688</f>
        <v>0</v>
      </c>
      <c r="K1691" s="280" t="str">
        <f>작성용!H1688</f>
        <v>Y</v>
      </c>
      <c r="L1691" s="280" t="str">
        <f>작성용!N1688</f>
        <v xml:space="preserve">분기 </v>
      </c>
      <c r="M1691" s="279" t="str">
        <f>작성용!U1688</f>
        <v>2024.09.30</v>
      </c>
      <c r="N1691" s="284">
        <f>작성용!V1688</f>
        <v>45572</v>
      </c>
      <c r="O1691" s="284">
        <f>작성용!W1688</f>
        <v>45586</v>
      </c>
      <c r="P1691" s="284">
        <f>작성용!X1688</f>
        <v>45579</v>
      </c>
      <c r="Q1691" s="280" t="str">
        <f>작성용!AD1688</f>
        <v>대체평가3사업본부</v>
      </c>
      <c r="R1691" s="282">
        <f>작성용!AE1688</f>
        <v>0</v>
      </c>
      <c r="S1691" s="280" t="str">
        <f>작성용!AF1688</f>
        <v>대체평가3사업본부</v>
      </c>
      <c r="T1691" s="283" t="str">
        <f>작성용!AG1688</f>
        <v>김영하/유승환</v>
      </c>
      <c r="U1691" s="283" t="str">
        <f>작성용!AH1688</f>
        <v>김영하/유승환</v>
      </c>
      <c r="V1691" s="278">
        <f>작성용!AA1688</f>
        <v>202409</v>
      </c>
      <c r="W1691" s="280" t="str">
        <f>작성용!AC1688</f>
        <v>[T]기타보험기관[1본부]</v>
      </c>
      <c r="X1691" s="280" t="str">
        <f>작성용!O1688</f>
        <v xml:space="preserve">재무실이은빈 </v>
      </c>
      <c r="Y1691" s="280" t="str">
        <f>작성용!P1688</f>
        <v xml:space="preserve">02-3787-7348 </v>
      </c>
      <c r="Z1691" s="280" t="str">
        <f>작성용!Q1688</f>
        <v xml:space="preserve">eunbin.lee@abllife.co.kr; KYUNGHO.PARK@ABLLIFE.CO.KR; HYUNJI.NO@ABLLIFE.CO.KR </v>
      </c>
      <c r="AA1691" s="278" t="str">
        <f>작성용!AJ1688</f>
        <v>-</v>
      </c>
      <c r="AB1691" s="278">
        <f>작성용!AB1688</f>
        <v>8</v>
      </c>
    </row>
    <row r="1692" spans="1:28" s="12" customFormat="1" ht="16.5" customHeight="1" x14ac:dyDescent="0.3">
      <c r="A1692" s="54">
        <f>작성용!AL1689</f>
        <v>1688</v>
      </c>
      <c r="B1692" s="292" t="str">
        <f>작성용!AI1689</f>
        <v>체크리스트송부 : 2024-10-21</v>
      </c>
      <c r="C1692" s="278" t="str">
        <f>작성용!AK1689</f>
        <v>개별종목</v>
      </c>
      <c r="D1692" s="279">
        <f>작성용!T1689</f>
        <v>45532</v>
      </c>
      <c r="E1692" s="280" t="str">
        <f>작성용!B1689</f>
        <v>에이비엘생명보험(수익증권)</v>
      </c>
      <c r="F1692" s="280" t="str">
        <f>작성용!C1689</f>
        <v>재평가</v>
      </c>
      <c r="G1692" s="280" t="str">
        <f>작성용!D1689</f>
        <v>미래에셋신안산전문사모특별자산투자신탁1호</v>
      </c>
      <c r="H1692" s="281" t="str">
        <f>작성용!E1689</f>
        <v>KBP2019120194</v>
      </c>
      <c r="I1692" s="280" t="str">
        <f>작성용!F1689</f>
        <v>B02</v>
      </c>
      <c r="J1692" s="280">
        <f>작성용!G1689</f>
        <v>0</v>
      </c>
      <c r="K1692" s="280" t="str">
        <f>작성용!H1689</f>
        <v>Y</v>
      </c>
      <c r="L1692" s="280" t="str">
        <f>작성용!N1689</f>
        <v xml:space="preserve">분기 </v>
      </c>
      <c r="M1692" s="279" t="str">
        <f>작성용!U1689</f>
        <v>2024.09.30</v>
      </c>
      <c r="N1692" s="284">
        <f>작성용!V1689</f>
        <v>45572</v>
      </c>
      <c r="O1692" s="284">
        <f>작성용!W1689</f>
        <v>45586</v>
      </c>
      <c r="P1692" s="284">
        <f>작성용!X1689</f>
        <v>45579</v>
      </c>
      <c r="Q1692" s="280" t="str">
        <f>작성용!AD1689</f>
        <v>대체평가3사업본부</v>
      </c>
      <c r="R1692" s="282">
        <f>작성용!AE1689</f>
        <v>0</v>
      </c>
      <c r="S1692" s="280" t="str">
        <f>작성용!AF1689</f>
        <v>대체평가3사업본부</v>
      </c>
      <c r="T1692" s="283" t="str">
        <f>작성용!AG1689</f>
        <v>김영하/유승환</v>
      </c>
      <c r="U1692" s="283" t="str">
        <f>작성용!AH1689</f>
        <v>김영하/유승환</v>
      </c>
      <c r="V1692" s="278">
        <f>작성용!AA1689</f>
        <v>202409</v>
      </c>
      <c r="W1692" s="280" t="str">
        <f>작성용!AC1689</f>
        <v>[T]기타보험기관[1본부]</v>
      </c>
      <c r="X1692" s="280" t="str">
        <f>작성용!O1689</f>
        <v xml:space="preserve">재무실이은빈 </v>
      </c>
      <c r="Y1692" s="280" t="str">
        <f>작성용!P1689</f>
        <v xml:space="preserve">02-3787-7348 </v>
      </c>
      <c r="Z1692" s="280" t="str">
        <f>작성용!Q1689</f>
        <v xml:space="preserve">eunbin.lee@abllife.co.kr; KYUNGHO.PARK@ABLLIFE.CO.KR; HYUNJI.NO@ABLLIFE.CO.KR </v>
      </c>
      <c r="AA1692" s="278" t="str">
        <f>작성용!AJ1689</f>
        <v>-</v>
      </c>
      <c r="AB1692" s="278">
        <f>작성용!AB1689</f>
        <v>8</v>
      </c>
    </row>
    <row r="1693" spans="1:28" s="12" customFormat="1" ht="16.5" customHeight="1" x14ac:dyDescent="0.3">
      <c r="A1693" s="54">
        <f>작성용!AL1690</f>
        <v>1689</v>
      </c>
      <c r="B1693" s="292" t="str">
        <f>작성용!AI1690</f>
        <v>체크리스트송부 : 2024-10-21</v>
      </c>
      <c r="C1693" s="278" t="str">
        <f>작성용!AK1690</f>
        <v>개별종목</v>
      </c>
      <c r="D1693" s="279">
        <f>작성용!T1690</f>
        <v>45532</v>
      </c>
      <c r="E1693" s="280" t="str">
        <f>작성용!B1690</f>
        <v>에이비엘생명보험(수익증권)</v>
      </c>
      <c r="F1693" s="280" t="str">
        <f>작성용!C1690</f>
        <v>재평가</v>
      </c>
      <c r="G1693" s="280" t="str">
        <f>작성용!D1690</f>
        <v>NH-Amundi전문투자형사모부동산투자신탁11호</v>
      </c>
      <c r="H1693" s="281" t="str">
        <f>작성용!E1690</f>
        <v>KBP2020060088</v>
      </c>
      <c r="I1693" s="280" t="str">
        <f>작성용!F1690</f>
        <v>B02</v>
      </c>
      <c r="J1693" s="280">
        <f>작성용!G1690</f>
        <v>0</v>
      </c>
      <c r="K1693" s="280" t="str">
        <f>작성용!H1690</f>
        <v>Y</v>
      </c>
      <c r="L1693" s="280" t="str">
        <f>작성용!N1690</f>
        <v xml:space="preserve">분기 </v>
      </c>
      <c r="M1693" s="279" t="str">
        <f>작성용!U1690</f>
        <v>2024.09.30</v>
      </c>
      <c r="N1693" s="284">
        <f>작성용!V1690</f>
        <v>45572</v>
      </c>
      <c r="O1693" s="284">
        <f>작성용!W1690</f>
        <v>45586</v>
      </c>
      <c r="P1693" s="284">
        <f>작성용!X1690</f>
        <v>45579</v>
      </c>
      <c r="Q1693" s="280" t="str">
        <f>작성용!AD1690</f>
        <v>대체평가3사업본부</v>
      </c>
      <c r="R1693" s="282">
        <f>작성용!AE1690</f>
        <v>0</v>
      </c>
      <c r="S1693" s="280" t="str">
        <f>작성용!AF1690</f>
        <v>대체평가3사업본부</v>
      </c>
      <c r="T1693" s="283" t="str">
        <f>작성용!AG1690</f>
        <v>김영하/유승환</v>
      </c>
      <c r="U1693" s="283" t="str">
        <f>작성용!AH1690</f>
        <v>김영하/유승환</v>
      </c>
      <c r="V1693" s="278">
        <f>작성용!AA1690</f>
        <v>202409</v>
      </c>
      <c r="W1693" s="280" t="str">
        <f>작성용!AC1690</f>
        <v>[T]기타보험기관[1본부]</v>
      </c>
      <c r="X1693" s="280" t="str">
        <f>작성용!O1690</f>
        <v xml:space="preserve">재무실이은빈 </v>
      </c>
      <c r="Y1693" s="280" t="str">
        <f>작성용!P1690</f>
        <v xml:space="preserve">02-3787-7348 </v>
      </c>
      <c r="Z1693" s="280" t="str">
        <f>작성용!Q1690</f>
        <v xml:space="preserve">eunbin.lee@abllife.co.kr; KYUNGHO.PARK@ABLLIFE.CO.KR; HYUNJI.NO@ABLLIFE.CO.KR </v>
      </c>
      <c r="AA1693" s="278" t="str">
        <f>작성용!AJ1690</f>
        <v>-</v>
      </c>
      <c r="AB1693" s="278">
        <f>작성용!AB1690</f>
        <v>8</v>
      </c>
    </row>
    <row r="1694" spans="1:28" s="12" customFormat="1" ht="16.5" customHeight="1" x14ac:dyDescent="0.3">
      <c r="A1694" s="54">
        <f>작성용!AL1691</f>
        <v>1690</v>
      </c>
      <c r="B1694" s="292" t="str">
        <f>작성용!AI1691</f>
        <v>체크리스트송부 : 2024-10-21</v>
      </c>
      <c r="C1694" s="278" t="str">
        <f>작성용!AK1691</f>
        <v>개별종목</v>
      </c>
      <c r="D1694" s="279">
        <f>작성용!T1691</f>
        <v>45532</v>
      </c>
      <c r="E1694" s="280" t="str">
        <f>작성용!B1691</f>
        <v>에이비엘생명보험(수익증권)</v>
      </c>
      <c r="F1694" s="280" t="str">
        <f>작성용!C1691</f>
        <v>재평가</v>
      </c>
      <c r="G1694" s="280" t="str">
        <f>작성용!D1691</f>
        <v>한강그린에너지전문투자형사모특별자산투자신탁</v>
      </c>
      <c r="H1694" s="281" t="str">
        <f>작성용!E1691</f>
        <v>KBP2020060004</v>
      </c>
      <c r="I1694" s="280" t="str">
        <f>작성용!F1691</f>
        <v>B02</v>
      </c>
      <c r="J1694" s="280">
        <f>작성용!G1691</f>
        <v>0</v>
      </c>
      <c r="K1694" s="280" t="str">
        <f>작성용!H1691</f>
        <v>Y</v>
      </c>
      <c r="L1694" s="280" t="str">
        <f>작성용!N1691</f>
        <v xml:space="preserve">분기 </v>
      </c>
      <c r="M1694" s="279" t="str">
        <f>작성용!U1691</f>
        <v>2024.09.30</v>
      </c>
      <c r="N1694" s="284">
        <f>작성용!V1691</f>
        <v>45572</v>
      </c>
      <c r="O1694" s="284">
        <f>작성용!W1691</f>
        <v>45586</v>
      </c>
      <c r="P1694" s="284">
        <f>작성용!X1691</f>
        <v>45579</v>
      </c>
      <c r="Q1694" s="280" t="str">
        <f>작성용!AD1691</f>
        <v>대체평가3사업본부</v>
      </c>
      <c r="R1694" s="282">
        <f>작성용!AE1691</f>
        <v>0</v>
      </c>
      <c r="S1694" s="280" t="str">
        <f>작성용!AF1691</f>
        <v>대체평가3사업본부</v>
      </c>
      <c r="T1694" s="283" t="str">
        <f>작성용!AG1691</f>
        <v>김영하/유승환</v>
      </c>
      <c r="U1694" s="283" t="str">
        <f>작성용!AH1691</f>
        <v>김영하/유승환</v>
      </c>
      <c r="V1694" s="278">
        <f>작성용!AA1691</f>
        <v>202409</v>
      </c>
      <c r="W1694" s="280" t="str">
        <f>작성용!AC1691</f>
        <v>[T]기타보험기관[1본부]</v>
      </c>
      <c r="X1694" s="280" t="str">
        <f>작성용!O1691</f>
        <v xml:space="preserve">재무실이은빈 </v>
      </c>
      <c r="Y1694" s="280" t="str">
        <f>작성용!P1691</f>
        <v xml:space="preserve">02-3787-7348 </v>
      </c>
      <c r="Z1694" s="280" t="str">
        <f>작성용!Q1691</f>
        <v xml:space="preserve">eunbin.lee@abllife.co.kr; KYUNGHO.PARK@ABLLIFE.CO.KR; HYUNJI.NO@ABLLIFE.CO.KR </v>
      </c>
      <c r="AA1694" s="278" t="str">
        <f>작성용!AJ1691</f>
        <v>-</v>
      </c>
      <c r="AB1694" s="278">
        <f>작성용!AB1691</f>
        <v>8</v>
      </c>
    </row>
    <row r="1695" spans="1:28" s="12" customFormat="1" ht="16.5" customHeight="1" x14ac:dyDescent="0.3">
      <c r="A1695" s="54">
        <f>작성용!AL1692</f>
        <v>1691</v>
      </c>
      <c r="B1695" s="292" t="str">
        <f>작성용!AI1692</f>
        <v>체크리스트송부 : 2024-10-21</v>
      </c>
      <c r="C1695" s="278" t="str">
        <f>작성용!AK1692</f>
        <v>개별종목</v>
      </c>
      <c r="D1695" s="279">
        <f>작성용!T1692</f>
        <v>45532</v>
      </c>
      <c r="E1695" s="280" t="str">
        <f>작성용!B1692</f>
        <v>에이비엘생명보험(수익증권)</v>
      </c>
      <c r="F1695" s="280" t="str">
        <f>작성용!C1692</f>
        <v>재평가</v>
      </c>
      <c r="G1695" s="280" t="str">
        <f>작성용!D1692</f>
        <v>키움글로벌인프라A.I.전문투자형사모투자신탁제2호</v>
      </c>
      <c r="H1695" s="281" t="str">
        <f>작성용!E1692</f>
        <v>KBP2020120093</v>
      </c>
      <c r="I1695" s="280" t="str">
        <f>작성용!F1692</f>
        <v>B02</v>
      </c>
      <c r="J1695" s="280">
        <f>작성용!G1692</f>
        <v>0</v>
      </c>
      <c r="K1695" s="280" t="str">
        <f>작성용!H1692</f>
        <v>Y</v>
      </c>
      <c r="L1695" s="280" t="str">
        <f>작성용!N1692</f>
        <v xml:space="preserve">분기 </v>
      </c>
      <c r="M1695" s="279" t="str">
        <f>작성용!U1692</f>
        <v>2024.09.30</v>
      </c>
      <c r="N1695" s="284">
        <f>작성용!V1692</f>
        <v>45572</v>
      </c>
      <c r="O1695" s="284">
        <f>작성용!W1692</f>
        <v>45586</v>
      </c>
      <c r="P1695" s="284">
        <f>작성용!X1692</f>
        <v>45579</v>
      </c>
      <c r="Q1695" s="280" t="str">
        <f>작성용!AD1692</f>
        <v>대체평가3사업본부</v>
      </c>
      <c r="R1695" s="282">
        <f>작성용!AE1692</f>
        <v>0</v>
      </c>
      <c r="S1695" s="280" t="str">
        <f>작성용!AF1692</f>
        <v>대체평가3사업본부</v>
      </c>
      <c r="T1695" s="283" t="str">
        <f>작성용!AG1692</f>
        <v>김영하/유승환</v>
      </c>
      <c r="U1695" s="283" t="str">
        <f>작성용!AH1692</f>
        <v>김영하/유승환</v>
      </c>
      <c r="V1695" s="278">
        <f>작성용!AA1692</f>
        <v>202409</v>
      </c>
      <c r="W1695" s="280" t="str">
        <f>작성용!AC1692</f>
        <v>[T]기타보험기관[1본부]</v>
      </c>
      <c r="X1695" s="280" t="str">
        <f>작성용!O1692</f>
        <v xml:space="preserve">재무실이은빈 </v>
      </c>
      <c r="Y1695" s="280" t="str">
        <f>작성용!P1692</f>
        <v xml:space="preserve">02-3787-7348 </v>
      </c>
      <c r="Z1695" s="280" t="str">
        <f>작성용!Q1692</f>
        <v xml:space="preserve">eunbin.lee@abllife.co.kr; KYUNGHO.PARK@ABLLIFE.CO.KR; HYUNJI.NO@ABLLIFE.CO.KR </v>
      </c>
      <c r="AA1695" s="278" t="str">
        <f>작성용!AJ1692</f>
        <v>-</v>
      </c>
      <c r="AB1695" s="278">
        <f>작성용!AB1692</f>
        <v>8</v>
      </c>
    </row>
    <row r="1696" spans="1:28" s="12" customFormat="1" ht="16.5" customHeight="1" x14ac:dyDescent="0.3">
      <c r="A1696" s="54">
        <f>작성용!AL1693</f>
        <v>1692</v>
      </c>
      <c r="B1696" s="292" t="str">
        <f>작성용!AI1693</f>
        <v>체크리스트송부 : 2024-10-21</v>
      </c>
      <c r="C1696" s="278" t="str">
        <f>작성용!AK1693</f>
        <v>개별종목</v>
      </c>
      <c r="D1696" s="279">
        <f>작성용!T1693</f>
        <v>45532</v>
      </c>
      <c r="E1696" s="280" t="str">
        <f>작성용!B1693</f>
        <v>에이비엘생명보험(수익증권)</v>
      </c>
      <c r="F1696" s="280" t="str">
        <f>작성용!C1693</f>
        <v>재평가</v>
      </c>
      <c r="G1696" s="280" t="str">
        <f>작성용!D1693</f>
        <v>키움AGPS전문투자형사모투자신탁</v>
      </c>
      <c r="H1696" s="281" t="str">
        <f>작성용!E1693</f>
        <v>KBP2020120094</v>
      </c>
      <c r="I1696" s="280" t="str">
        <f>작성용!F1693</f>
        <v>B02</v>
      </c>
      <c r="J1696" s="280">
        <f>작성용!G1693</f>
        <v>0</v>
      </c>
      <c r="K1696" s="280" t="str">
        <f>작성용!H1693</f>
        <v>Y</v>
      </c>
      <c r="L1696" s="280" t="str">
        <f>작성용!N1693</f>
        <v xml:space="preserve">분기 </v>
      </c>
      <c r="M1696" s="279" t="str">
        <f>작성용!U1693</f>
        <v>2024.09.30</v>
      </c>
      <c r="N1696" s="284">
        <f>작성용!V1693</f>
        <v>45572</v>
      </c>
      <c r="O1696" s="284">
        <f>작성용!W1693</f>
        <v>45586</v>
      </c>
      <c r="P1696" s="284">
        <f>작성용!X1693</f>
        <v>45579</v>
      </c>
      <c r="Q1696" s="280" t="str">
        <f>작성용!AD1693</f>
        <v>대체평가3사업본부</v>
      </c>
      <c r="R1696" s="282">
        <f>작성용!AE1693</f>
        <v>0</v>
      </c>
      <c r="S1696" s="280" t="str">
        <f>작성용!AF1693</f>
        <v>대체평가3사업본부</v>
      </c>
      <c r="T1696" s="283" t="str">
        <f>작성용!AG1693</f>
        <v>김영하/유승환</v>
      </c>
      <c r="U1696" s="283" t="str">
        <f>작성용!AH1693</f>
        <v>김영하/유승환</v>
      </c>
      <c r="V1696" s="278">
        <f>작성용!AA1693</f>
        <v>202409</v>
      </c>
      <c r="W1696" s="280" t="str">
        <f>작성용!AC1693</f>
        <v>[T]기타보험기관[1본부]</v>
      </c>
      <c r="X1696" s="280" t="str">
        <f>작성용!O1693</f>
        <v xml:space="preserve">재무실이은빈 </v>
      </c>
      <c r="Y1696" s="280" t="str">
        <f>작성용!P1693</f>
        <v xml:space="preserve">02-3787-7348 </v>
      </c>
      <c r="Z1696" s="280" t="str">
        <f>작성용!Q1693</f>
        <v xml:space="preserve">eunbin.lee@abllife.co.kr; KYUNGHO.PARK@ABLLIFE.CO.KR; HYUNJI.NO@ABLLIFE.CO.KR </v>
      </c>
      <c r="AA1696" s="278" t="str">
        <f>작성용!AJ1693</f>
        <v>-</v>
      </c>
      <c r="AB1696" s="278">
        <f>작성용!AB1693</f>
        <v>8</v>
      </c>
    </row>
    <row r="1697" spans="1:28" s="12" customFormat="1" ht="16.5" customHeight="1" x14ac:dyDescent="0.3">
      <c r="A1697" s="54">
        <f>작성용!AL1694</f>
        <v>1693</v>
      </c>
      <c r="B1697" s="292" t="str">
        <f>작성용!AI1694</f>
        <v>체크리스트송부 : 2024-10-21</v>
      </c>
      <c r="C1697" s="278" t="str">
        <f>작성용!AK1694</f>
        <v>개별종목</v>
      </c>
      <c r="D1697" s="279">
        <f>작성용!T1694</f>
        <v>45532</v>
      </c>
      <c r="E1697" s="280" t="str">
        <f>작성용!B1694</f>
        <v>에이비엘생명보험(수익증권)</v>
      </c>
      <c r="F1697" s="280" t="str">
        <f>작성용!C1694</f>
        <v>재평가</v>
      </c>
      <c r="G1697" s="280" t="str">
        <f>작성용!D1694</f>
        <v>한강고성병영시설BTL전문투자형사모특별자산투자신탁</v>
      </c>
      <c r="H1697" s="281" t="str">
        <f>작성용!E1694</f>
        <v>KBP2020120097</v>
      </c>
      <c r="I1697" s="280" t="str">
        <f>작성용!F1694</f>
        <v>B02</v>
      </c>
      <c r="J1697" s="280">
        <f>작성용!G1694</f>
        <v>0</v>
      </c>
      <c r="K1697" s="280" t="str">
        <f>작성용!H1694</f>
        <v>Y</v>
      </c>
      <c r="L1697" s="280" t="str">
        <f>작성용!N1694</f>
        <v xml:space="preserve">분기 </v>
      </c>
      <c r="M1697" s="279" t="str">
        <f>작성용!U1694</f>
        <v>2024.09.30</v>
      </c>
      <c r="N1697" s="284">
        <f>작성용!V1694</f>
        <v>45572</v>
      </c>
      <c r="O1697" s="284">
        <f>작성용!W1694</f>
        <v>45586</v>
      </c>
      <c r="P1697" s="284">
        <f>작성용!X1694</f>
        <v>45579</v>
      </c>
      <c r="Q1697" s="280" t="str">
        <f>작성용!AD1694</f>
        <v>대체평가3사업본부</v>
      </c>
      <c r="R1697" s="282">
        <f>작성용!AE1694</f>
        <v>0</v>
      </c>
      <c r="S1697" s="280" t="str">
        <f>작성용!AF1694</f>
        <v>대체평가3사업본부</v>
      </c>
      <c r="T1697" s="283" t="str">
        <f>작성용!AG1694</f>
        <v>김영하/유승환</v>
      </c>
      <c r="U1697" s="283" t="str">
        <f>작성용!AH1694</f>
        <v>김영하/유승환</v>
      </c>
      <c r="V1697" s="278">
        <f>작성용!AA1694</f>
        <v>202409</v>
      </c>
      <c r="W1697" s="280" t="str">
        <f>작성용!AC1694</f>
        <v>[T]기타보험기관[1본부]</v>
      </c>
      <c r="X1697" s="280" t="str">
        <f>작성용!O1694</f>
        <v xml:space="preserve">재무실이은빈 </v>
      </c>
      <c r="Y1697" s="280" t="str">
        <f>작성용!P1694</f>
        <v xml:space="preserve">02-3787-7348 </v>
      </c>
      <c r="Z1697" s="280" t="str">
        <f>작성용!Q1694</f>
        <v xml:space="preserve">eunbin.lee@abllife.co.kr; KYUNGHO.PARK@ABLLIFE.CO.KR; HYUNJI.NO@ABLLIFE.CO.KR </v>
      </c>
      <c r="AA1697" s="278" t="str">
        <f>작성용!AJ1694</f>
        <v>-</v>
      </c>
      <c r="AB1697" s="278">
        <f>작성용!AB1694</f>
        <v>8</v>
      </c>
    </row>
    <row r="1698" spans="1:28" s="12" customFormat="1" ht="16.5" customHeight="1" x14ac:dyDescent="0.3">
      <c r="A1698" s="54">
        <f>작성용!AL1695</f>
        <v>1694</v>
      </c>
      <c r="B1698" s="292" t="str">
        <f>작성용!AI1695</f>
        <v>체크리스트송부 : 2024-10-21</v>
      </c>
      <c r="C1698" s="278" t="str">
        <f>작성용!AK1695</f>
        <v>개별종목</v>
      </c>
      <c r="D1698" s="279">
        <f>작성용!T1695</f>
        <v>45532</v>
      </c>
      <c r="E1698" s="280" t="str">
        <f>작성용!B1695</f>
        <v>에이비엘생명보험(수익증권)</v>
      </c>
      <c r="F1698" s="280" t="str">
        <f>작성용!C1695</f>
        <v>재평가</v>
      </c>
      <c r="G1698" s="280" t="str">
        <f>작성용!D1695</f>
        <v>신한VDF전문투자형사모투자신탁제1호</v>
      </c>
      <c r="H1698" s="281" t="str">
        <f>작성용!E1695</f>
        <v>KBP2020120098</v>
      </c>
      <c r="I1698" s="280" t="str">
        <f>작성용!F1695</f>
        <v>B02</v>
      </c>
      <c r="J1698" s="280">
        <f>작성용!G1695</f>
        <v>0</v>
      </c>
      <c r="K1698" s="280" t="str">
        <f>작성용!H1695</f>
        <v>Y</v>
      </c>
      <c r="L1698" s="280" t="str">
        <f>작성용!N1695</f>
        <v xml:space="preserve">분기 </v>
      </c>
      <c r="M1698" s="279" t="str">
        <f>작성용!U1695</f>
        <v>2024.09.30</v>
      </c>
      <c r="N1698" s="284">
        <f>작성용!V1695</f>
        <v>45572</v>
      </c>
      <c r="O1698" s="284">
        <f>작성용!W1695</f>
        <v>45586</v>
      </c>
      <c r="P1698" s="284">
        <f>작성용!X1695</f>
        <v>45579</v>
      </c>
      <c r="Q1698" s="280" t="str">
        <f>작성용!AD1695</f>
        <v>대체평가3사업본부</v>
      </c>
      <c r="R1698" s="282">
        <f>작성용!AE1695</f>
        <v>0</v>
      </c>
      <c r="S1698" s="280" t="str">
        <f>작성용!AF1695</f>
        <v>대체평가3사업본부</v>
      </c>
      <c r="T1698" s="283" t="str">
        <f>작성용!AG1695</f>
        <v>김영하/유승환</v>
      </c>
      <c r="U1698" s="283" t="str">
        <f>작성용!AH1695</f>
        <v>김영하/유승환</v>
      </c>
      <c r="V1698" s="278">
        <f>작성용!AA1695</f>
        <v>202409</v>
      </c>
      <c r="W1698" s="280" t="str">
        <f>작성용!AC1695</f>
        <v>[T]기타보험기관[1본부]</v>
      </c>
      <c r="X1698" s="280" t="str">
        <f>작성용!O1695</f>
        <v xml:space="preserve">재무실이은빈 </v>
      </c>
      <c r="Y1698" s="280" t="str">
        <f>작성용!P1695</f>
        <v xml:space="preserve">02-3787-7348 </v>
      </c>
      <c r="Z1698" s="280" t="str">
        <f>작성용!Q1695</f>
        <v xml:space="preserve">eunbin.lee@abllife.co.kr; KYUNGHO.PARK@ABLLIFE.CO.KR; HYUNJI.NO@ABLLIFE.CO.KR </v>
      </c>
      <c r="AA1698" s="278" t="str">
        <f>작성용!AJ1695</f>
        <v>-</v>
      </c>
      <c r="AB1698" s="278">
        <f>작성용!AB1695</f>
        <v>8</v>
      </c>
    </row>
    <row r="1699" spans="1:28" s="12" customFormat="1" ht="16.5" customHeight="1" x14ac:dyDescent="0.3">
      <c r="A1699" s="54">
        <f>작성용!AL1696</f>
        <v>1695</v>
      </c>
      <c r="B1699" s="292" t="str">
        <f>작성용!AI1696</f>
        <v>체크리스트송부 : 2024-10-21</v>
      </c>
      <c r="C1699" s="278" t="str">
        <f>작성용!AK1696</f>
        <v>개별종목</v>
      </c>
      <c r="D1699" s="279">
        <f>작성용!T1696</f>
        <v>45532</v>
      </c>
      <c r="E1699" s="280" t="str">
        <f>작성용!B1696</f>
        <v>에이비엘생명보험(수익증권)</v>
      </c>
      <c r="F1699" s="280" t="str">
        <f>작성용!C1696</f>
        <v>재평가</v>
      </c>
      <c r="G1699" s="280" t="str">
        <f>작성용!D1696</f>
        <v>브이아이AF전문투자형사모부동산투자신탁</v>
      </c>
      <c r="H1699" s="281" t="str">
        <f>작성용!E1696</f>
        <v>KBP2020120099</v>
      </c>
      <c r="I1699" s="280" t="str">
        <f>작성용!F1696</f>
        <v>B02</v>
      </c>
      <c r="J1699" s="280">
        <f>작성용!G1696</f>
        <v>0</v>
      </c>
      <c r="K1699" s="280" t="str">
        <f>작성용!H1696</f>
        <v>Y</v>
      </c>
      <c r="L1699" s="280" t="str">
        <f>작성용!N1696</f>
        <v xml:space="preserve">분기 </v>
      </c>
      <c r="M1699" s="279" t="str">
        <f>작성용!U1696</f>
        <v>2024.09.30</v>
      </c>
      <c r="N1699" s="284">
        <f>작성용!V1696</f>
        <v>45572</v>
      </c>
      <c r="O1699" s="284">
        <f>작성용!W1696</f>
        <v>45586</v>
      </c>
      <c r="P1699" s="284">
        <f>작성용!X1696</f>
        <v>45579</v>
      </c>
      <c r="Q1699" s="280" t="str">
        <f>작성용!AD1696</f>
        <v>대체평가3사업본부</v>
      </c>
      <c r="R1699" s="282">
        <f>작성용!AE1696</f>
        <v>0</v>
      </c>
      <c r="S1699" s="280" t="str">
        <f>작성용!AF1696</f>
        <v>대체평가3사업본부</v>
      </c>
      <c r="T1699" s="283" t="str">
        <f>작성용!AG1696</f>
        <v>김영하/유승환</v>
      </c>
      <c r="U1699" s="283" t="str">
        <f>작성용!AH1696</f>
        <v>김영하/유승환</v>
      </c>
      <c r="V1699" s="278">
        <f>작성용!AA1696</f>
        <v>202409</v>
      </c>
      <c r="W1699" s="280" t="str">
        <f>작성용!AC1696</f>
        <v>[T]기타보험기관[1본부]</v>
      </c>
      <c r="X1699" s="280" t="str">
        <f>작성용!O1696</f>
        <v xml:space="preserve">재무실이은빈 </v>
      </c>
      <c r="Y1699" s="280" t="str">
        <f>작성용!P1696</f>
        <v xml:space="preserve">02-3787-7348 </v>
      </c>
      <c r="Z1699" s="280" t="str">
        <f>작성용!Q1696</f>
        <v xml:space="preserve">eunbin.lee@abllife.co.kr; KYUNGHO.PARK@ABLLIFE.CO.KR; HYUNJI.NO@ABLLIFE.CO.KR </v>
      </c>
      <c r="AA1699" s="278" t="str">
        <f>작성용!AJ1696</f>
        <v>-</v>
      </c>
      <c r="AB1699" s="278">
        <f>작성용!AB1696</f>
        <v>8</v>
      </c>
    </row>
    <row r="1700" spans="1:28" s="12" customFormat="1" ht="16.5" customHeight="1" x14ac:dyDescent="0.3">
      <c r="A1700" s="54">
        <f>작성용!AL1697</f>
        <v>1696</v>
      </c>
      <c r="B1700" s="292" t="str">
        <f>작성용!AI1697</f>
        <v>체크리스트송부 : 2024-10-21</v>
      </c>
      <c r="C1700" s="278" t="str">
        <f>작성용!AK1697</f>
        <v>개별종목</v>
      </c>
      <c r="D1700" s="279">
        <f>작성용!T1697</f>
        <v>45532</v>
      </c>
      <c r="E1700" s="280" t="str">
        <f>작성용!B1697</f>
        <v>에이비엘생명보험(수익증권)</v>
      </c>
      <c r="F1700" s="280" t="str">
        <f>작성용!C1697</f>
        <v>재평가</v>
      </c>
      <c r="G1700" s="280" t="str">
        <f>작성용!D1697</f>
        <v>IBK세아태양광발전전문사모투자신탁</v>
      </c>
      <c r="H1700" s="281" t="str">
        <f>작성용!E1697</f>
        <v>KBP2020120100</v>
      </c>
      <c r="I1700" s="280" t="str">
        <f>작성용!F1697</f>
        <v>B02</v>
      </c>
      <c r="J1700" s="280">
        <f>작성용!G1697</f>
        <v>0</v>
      </c>
      <c r="K1700" s="280" t="str">
        <f>작성용!H1697</f>
        <v>Y</v>
      </c>
      <c r="L1700" s="280" t="str">
        <f>작성용!N1697</f>
        <v xml:space="preserve">분기 </v>
      </c>
      <c r="M1700" s="279" t="str">
        <f>작성용!U1697</f>
        <v>2024.09.30</v>
      </c>
      <c r="N1700" s="284">
        <f>작성용!V1697</f>
        <v>45572</v>
      </c>
      <c r="O1700" s="284">
        <f>작성용!W1697</f>
        <v>45586</v>
      </c>
      <c r="P1700" s="284">
        <f>작성용!X1697</f>
        <v>45579</v>
      </c>
      <c r="Q1700" s="280" t="str">
        <f>작성용!AD1697</f>
        <v>대체평가3사업본부</v>
      </c>
      <c r="R1700" s="282">
        <f>작성용!AE1697</f>
        <v>0</v>
      </c>
      <c r="S1700" s="280" t="str">
        <f>작성용!AF1697</f>
        <v>대체평가3사업본부</v>
      </c>
      <c r="T1700" s="283" t="str">
        <f>작성용!AG1697</f>
        <v>김영하/유승환</v>
      </c>
      <c r="U1700" s="283" t="str">
        <f>작성용!AH1697</f>
        <v>김영하/유승환</v>
      </c>
      <c r="V1700" s="278">
        <f>작성용!AA1697</f>
        <v>202409</v>
      </c>
      <c r="W1700" s="280" t="str">
        <f>작성용!AC1697</f>
        <v>[T]기타보험기관[1본부]</v>
      </c>
      <c r="X1700" s="280" t="str">
        <f>작성용!O1697</f>
        <v xml:space="preserve">재무실이은빈 </v>
      </c>
      <c r="Y1700" s="280" t="str">
        <f>작성용!P1697</f>
        <v xml:space="preserve">02-3787-7348 </v>
      </c>
      <c r="Z1700" s="280" t="str">
        <f>작성용!Q1697</f>
        <v xml:space="preserve">eunbin.lee@abllife.co.kr; KYUNGHO.PARK@ABLLIFE.CO.KR; HYUNJI.NO@ABLLIFE.CO.KR </v>
      </c>
      <c r="AA1700" s="278" t="str">
        <f>작성용!AJ1697</f>
        <v>-</v>
      </c>
      <c r="AB1700" s="278">
        <f>작성용!AB1697</f>
        <v>8</v>
      </c>
    </row>
    <row r="1701" spans="1:28" s="12" customFormat="1" ht="16.5" customHeight="1" x14ac:dyDescent="0.3">
      <c r="A1701" s="54">
        <f>작성용!AL1698</f>
        <v>1697</v>
      </c>
      <c r="B1701" s="292" t="str">
        <f>작성용!AI1698</f>
        <v>체크리스트송부 : 2024-10-21</v>
      </c>
      <c r="C1701" s="278" t="str">
        <f>작성용!AK1698</f>
        <v>개별종목</v>
      </c>
      <c r="D1701" s="279">
        <f>작성용!T1698</f>
        <v>45532</v>
      </c>
      <c r="E1701" s="280" t="str">
        <f>작성용!B1698</f>
        <v>에이비엘생명보험(수익증권)</v>
      </c>
      <c r="F1701" s="280" t="str">
        <f>작성용!C1698</f>
        <v>재평가</v>
      </c>
      <c r="G1701" s="280" t="str">
        <f>작성용!D1698</f>
        <v>우리GSWestStreetStrategicSolutions전문투자형사모특별자산투자신탁1호</v>
      </c>
      <c r="H1701" s="281" t="str">
        <f>작성용!E1698</f>
        <v>KBP2020120177</v>
      </c>
      <c r="I1701" s="280" t="str">
        <f>작성용!F1698</f>
        <v>B02</v>
      </c>
      <c r="J1701" s="280">
        <f>작성용!G1698</f>
        <v>0</v>
      </c>
      <c r="K1701" s="280" t="str">
        <f>작성용!H1698</f>
        <v>Y</v>
      </c>
      <c r="L1701" s="280" t="str">
        <f>작성용!N1698</f>
        <v xml:space="preserve">분기 </v>
      </c>
      <c r="M1701" s="279" t="str">
        <f>작성용!U1698</f>
        <v>2024.09.30</v>
      </c>
      <c r="N1701" s="284">
        <f>작성용!V1698</f>
        <v>45572</v>
      </c>
      <c r="O1701" s="284">
        <f>작성용!W1698</f>
        <v>45586</v>
      </c>
      <c r="P1701" s="284">
        <f>작성용!X1698</f>
        <v>45579</v>
      </c>
      <c r="Q1701" s="280" t="str">
        <f>작성용!AD1698</f>
        <v>대체평가3사업본부</v>
      </c>
      <c r="R1701" s="282">
        <f>작성용!AE1698</f>
        <v>0</v>
      </c>
      <c r="S1701" s="280" t="str">
        <f>작성용!AF1698</f>
        <v>대체평가3사업본부</v>
      </c>
      <c r="T1701" s="283" t="str">
        <f>작성용!AG1698</f>
        <v>김영하/유승환</v>
      </c>
      <c r="U1701" s="283" t="str">
        <f>작성용!AH1698</f>
        <v>김영하/유승환</v>
      </c>
      <c r="V1701" s="278">
        <f>작성용!AA1698</f>
        <v>202409</v>
      </c>
      <c r="W1701" s="280" t="str">
        <f>작성용!AC1698</f>
        <v>[T]기타보험기관[1본부]</v>
      </c>
      <c r="X1701" s="280" t="str">
        <f>작성용!O1698</f>
        <v xml:space="preserve">재무실이은빈 </v>
      </c>
      <c r="Y1701" s="280" t="str">
        <f>작성용!P1698</f>
        <v xml:space="preserve">02-3787-7348 </v>
      </c>
      <c r="Z1701" s="280" t="str">
        <f>작성용!Q1698</f>
        <v xml:space="preserve">eunbin.lee@abllife.co.kr; KYUNGHO.PARK@ABLLIFE.CO.KR; HYUNJI.NO@ABLLIFE.CO.KR </v>
      </c>
      <c r="AA1701" s="278" t="str">
        <f>작성용!AJ1698</f>
        <v>-</v>
      </c>
      <c r="AB1701" s="278">
        <f>작성용!AB1698</f>
        <v>8</v>
      </c>
    </row>
    <row r="1702" spans="1:28" s="12" customFormat="1" ht="16.5" customHeight="1" x14ac:dyDescent="0.3">
      <c r="A1702" s="54">
        <f>작성용!AL1699</f>
        <v>1698</v>
      </c>
      <c r="B1702" s="292" t="str">
        <f>작성용!AI1699</f>
        <v>체크리스트송부 : 2024-10-21</v>
      </c>
      <c r="C1702" s="278" t="str">
        <f>작성용!AK1699</f>
        <v>개별종목</v>
      </c>
      <c r="D1702" s="279">
        <f>작성용!T1699</f>
        <v>45532</v>
      </c>
      <c r="E1702" s="280" t="str">
        <f>작성용!B1699</f>
        <v>에이비엘생명보험(수익증권)</v>
      </c>
      <c r="F1702" s="280" t="str">
        <f>작성용!C1699</f>
        <v>재평가</v>
      </c>
      <c r="G1702" s="280" t="str">
        <f>작성용!D1699</f>
        <v>한강해나눔에너지전문투자형사모특별자산투자신탁</v>
      </c>
      <c r="H1702" s="281" t="str">
        <f>작성용!E1699</f>
        <v>KBP2020120202</v>
      </c>
      <c r="I1702" s="280" t="str">
        <f>작성용!F1699</f>
        <v>B02</v>
      </c>
      <c r="J1702" s="280">
        <f>작성용!G1699</f>
        <v>0</v>
      </c>
      <c r="K1702" s="280" t="str">
        <f>작성용!H1699</f>
        <v>Y</v>
      </c>
      <c r="L1702" s="280" t="str">
        <f>작성용!N1699</f>
        <v xml:space="preserve">분기 </v>
      </c>
      <c r="M1702" s="279" t="str">
        <f>작성용!U1699</f>
        <v>2024.09.30</v>
      </c>
      <c r="N1702" s="284">
        <f>작성용!V1699</f>
        <v>45572</v>
      </c>
      <c r="O1702" s="284">
        <f>작성용!W1699</f>
        <v>45586</v>
      </c>
      <c r="P1702" s="284">
        <f>작성용!X1699</f>
        <v>45579</v>
      </c>
      <c r="Q1702" s="280" t="str">
        <f>작성용!AD1699</f>
        <v>대체평가3사업본부</v>
      </c>
      <c r="R1702" s="282">
        <f>작성용!AE1699</f>
        <v>0</v>
      </c>
      <c r="S1702" s="280" t="str">
        <f>작성용!AF1699</f>
        <v>대체평가3사업본부</v>
      </c>
      <c r="T1702" s="283" t="str">
        <f>작성용!AG1699</f>
        <v>김영하/유승환</v>
      </c>
      <c r="U1702" s="283" t="str">
        <f>작성용!AH1699</f>
        <v>김영하/유승환</v>
      </c>
      <c r="V1702" s="278">
        <f>작성용!AA1699</f>
        <v>202409</v>
      </c>
      <c r="W1702" s="280" t="str">
        <f>작성용!AC1699</f>
        <v>[T]기타보험기관[1본부]</v>
      </c>
      <c r="X1702" s="280" t="str">
        <f>작성용!O1699</f>
        <v xml:space="preserve">재무실이은빈 </v>
      </c>
      <c r="Y1702" s="280" t="str">
        <f>작성용!P1699</f>
        <v xml:space="preserve">02-3787-7348 </v>
      </c>
      <c r="Z1702" s="280" t="str">
        <f>작성용!Q1699</f>
        <v xml:space="preserve">eunbin.lee@abllife.co.kr; KYUNGHO.PARK@ABLLIFE.CO.KR; HYUNJI.NO@ABLLIFE.CO.KR </v>
      </c>
      <c r="AA1702" s="278" t="str">
        <f>작성용!AJ1699</f>
        <v>-</v>
      </c>
      <c r="AB1702" s="278">
        <f>작성용!AB1699</f>
        <v>8</v>
      </c>
    </row>
    <row r="1703" spans="1:28" s="12" customFormat="1" ht="16.5" customHeight="1" x14ac:dyDescent="0.3">
      <c r="A1703" s="54">
        <f>작성용!AL1700</f>
        <v>1699</v>
      </c>
      <c r="B1703" s="292" t="str">
        <f>작성용!AI1700</f>
        <v>체크리스트송부 : 2024-10-21</v>
      </c>
      <c r="C1703" s="278" t="str">
        <f>작성용!AK1700</f>
        <v>개별종목</v>
      </c>
      <c r="D1703" s="279">
        <f>작성용!T1700</f>
        <v>45532</v>
      </c>
      <c r="E1703" s="280" t="str">
        <f>작성용!B1700</f>
        <v>에이비엘생명보험(수익증권)</v>
      </c>
      <c r="F1703" s="280" t="str">
        <f>작성용!C1700</f>
        <v>재평가</v>
      </c>
      <c r="G1703" s="280" t="str">
        <f>작성용!D1700</f>
        <v>한화아부다비가스인프라전문투자형사모특별자산투자신탁1호</v>
      </c>
      <c r="H1703" s="281" t="str">
        <f>작성용!E1700</f>
        <v>KBP2020120203</v>
      </c>
      <c r="I1703" s="280" t="str">
        <f>작성용!F1700</f>
        <v>B02</v>
      </c>
      <c r="J1703" s="280">
        <f>작성용!G1700</f>
        <v>0</v>
      </c>
      <c r="K1703" s="280" t="str">
        <f>작성용!H1700</f>
        <v>Y</v>
      </c>
      <c r="L1703" s="280" t="str">
        <f>작성용!N1700</f>
        <v xml:space="preserve">분기 </v>
      </c>
      <c r="M1703" s="279" t="str">
        <f>작성용!U1700</f>
        <v>2024.09.30</v>
      </c>
      <c r="N1703" s="284">
        <f>작성용!V1700</f>
        <v>45572</v>
      </c>
      <c r="O1703" s="284">
        <f>작성용!W1700</f>
        <v>45586</v>
      </c>
      <c r="P1703" s="284">
        <f>작성용!X1700</f>
        <v>45579</v>
      </c>
      <c r="Q1703" s="280" t="str">
        <f>작성용!AD1700</f>
        <v>대체평가3사업본부</v>
      </c>
      <c r="R1703" s="282">
        <f>작성용!AE1700</f>
        <v>0</v>
      </c>
      <c r="S1703" s="280" t="str">
        <f>작성용!AF1700</f>
        <v>대체평가3사업본부</v>
      </c>
      <c r="T1703" s="283" t="str">
        <f>작성용!AG1700</f>
        <v>김영하/유승환</v>
      </c>
      <c r="U1703" s="283" t="str">
        <f>작성용!AH1700</f>
        <v>김영하/유승환</v>
      </c>
      <c r="V1703" s="278">
        <f>작성용!AA1700</f>
        <v>202409</v>
      </c>
      <c r="W1703" s="280" t="str">
        <f>작성용!AC1700</f>
        <v>[T]기타보험기관[1본부]</v>
      </c>
      <c r="X1703" s="280" t="str">
        <f>작성용!O1700</f>
        <v xml:space="preserve">재무실이은빈 </v>
      </c>
      <c r="Y1703" s="280" t="str">
        <f>작성용!P1700</f>
        <v xml:space="preserve">02-3787-7348 </v>
      </c>
      <c r="Z1703" s="280" t="str">
        <f>작성용!Q1700</f>
        <v xml:space="preserve">eunbin.lee@abllife.co.kr; KYUNGHO.PARK@ABLLIFE.CO.KR; HYUNJI.NO@ABLLIFE.CO.KR </v>
      </c>
      <c r="AA1703" s="278" t="str">
        <f>작성용!AJ1700</f>
        <v>-</v>
      </c>
      <c r="AB1703" s="278">
        <f>작성용!AB1700</f>
        <v>8</v>
      </c>
    </row>
    <row r="1704" spans="1:28" s="12" customFormat="1" ht="16.5" customHeight="1" x14ac:dyDescent="0.3">
      <c r="A1704" s="54">
        <f>작성용!AL1701</f>
        <v>1700</v>
      </c>
      <c r="B1704" s="292" t="str">
        <f>작성용!AI1701</f>
        <v>체크리스트송부 : 2024-10-21</v>
      </c>
      <c r="C1704" s="278" t="str">
        <f>작성용!AK1701</f>
        <v>개별종목</v>
      </c>
      <c r="D1704" s="279">
        <f>작성용!T1701</f>
        <v>45532</v>
      </c>
      <c r="E1704" s="280" t="str">
        <f>작성용!B1701</f>
        <v>에이비엘생명보험(수익증권)</v>
      </c>
      <c r="F1704" s="280" t="str">
        <f>작성용!C1701</f>
        <v>재평가</v>
      </c>
      <c r="G1704" s="280" t="str">
        <f>작성용!D1701</f>
        <v>파인밸류IPO플러스V전문투자형사모증권투자신탁C-F</v>
      </c>
      <c r="H1704" s="281" t="str">
        <f>작성용!E1701</f>
        <v>KBP2021030026</v>
      </c>
      <c r="I1704" s="280" t="str">
        <f>작성용!F1701</f>
        <v>B02</v>
      </c>
      <c r="J1704" s="280">
        <f>작성용!G1701</f>
        <v>0</v>
      </c>
      <c r="K1704" s="280" t="str">
        <f>작성용!H1701</f>
        <v>Y</v>
      </c>
      <c r="L1704" s="280" t="str">
        <f>작성용!N1701</f>
        <v xml:space="preserve">분기 </v>
      </c>
      <c r="M1704" s="279" t="str">
        <f>작성용!U1701</f>
        <v>2024.09.30</v>
      </c>
      <c r="N1704" s="284">
        <f>작성용!V1701</f>
        <v>45572</v>
      </c>
      <c r="O1704" s="284">
        <f>작성용!W1701</f>
        <v>45586</v>
      </c>
      <c r="P1704" s="284">
        <f>작성용!X1701</f>
        <v>45579</v>
      </c>
      <c r="Q1704" s="280" t="str">
        <f>작성용!AD1701</f>
        <v>대체평가3사업본부</v>
      </c>
      <c r="R1704" s="282">
        <f>작성용!AE1701</f>
        <v>0</v>
      </c>
      <c r="S1704" s="280" t="str">
        <f>작성용!AF1701</f>
        <v>대체평가3사업본부</v>
      </c>
      <c r="T1704" s="283" t="str">
        <f>작성용!AG1701</f>
        <v>김영하/유승환</v>
      </c>
      <c r="U1704" s="283" t="str">
        <f>작성용!AH1701</f>
        <v>김영하/유승환</v>
      </c>
      <c r="V1704" s="278">
        <f>작성용!AA1701</f>
        <v>202409</v>
      </c>
      <c r="W1704" s="280" t="str">
        <f>작성용!AC1701</f>
        <v>[T]기타보험기관[1본부]</v>
      </c>
      <c r="X1704" s="280" t="str">
        <f>작성용!O1701</f>
        <v xml:space="preserve">재무실이은빈 </v>
      </c>
      <c r="Y1704" s="280" t="str">
        <f>작성용!P1701</f>
        <v xml:space="preserve">02-3787-7348 </v>
      </c>
      <c r="Z1704" s="280" t="str">
        <f>작성용!Q1701</f>
        <v xml:space="preserve">eunbin.lee@abllife.co.kr; KYUNGHO.PARK@ABLLIFE.CO.KR; HYUNJI.NO@ABLLIFE.CO.KR </v>
      </c>
      <c r="AA1704" s="278" t="str">
        <f>작성용!AJ1701</f>
        <v>-</v>
      </c>
      <c r="AB1704" s="278">
        <f>작성용!AB1701</f>
        <v>8</v>
      </c>
    </row>
    <row r="1705" spans="1:28" s="12" customFormat="1" ht="16.5" customHeight="1" x14ac:dyDescent="0.3">
      <c r="A1705" s="54">
        <f>작성용!AL1702</f>
        <v>1701</v>
      </c>
      <c r="B1705" s="292" t="str">
        <f>작성용!AI1702</f>
        <v>체크리스트송부 : 2024-10-21</v>
      </c>
      <c r="C1705" s="278" t="str">
        <f>작성용!AK1702</f>
        <v>개별종목</v>
      </c>
      <c r="D1705" s="279">
        <f>작성용!T1702</f>
        <v>45532</v>
      </c>
      <c r="E1705" s="280" t="str">
        <f>작성용!B1702</f>
        <v>에이비엘생명보험(수익증권)</v>
      </c>
      <c r="F1705" s="280" t="str">
        <f>작성용!C1702</f>
        <v>재평가</v>
      </c>
      <c r="G1705" s="280" t="str">
        <f>작성용!D1702</f>
        <v>한강BTL프로젝트3호</v>
      </c>
      <c r="H1705" s="281" t="str">
        <f>작성용!E1702</f>
        <v>KBP2021060010</v>
      </c>
      <c r="I1705" s="280" t="str">
        <f>작성용!F1702</f>
        <v>B02</v>
      </c>
      <c r="J1705" s="280">
        <f>작성용!G1702</f>
        <v>0</v>
      </c>
      <c r="K1705" s="280" t="str">
        <f>작성용!H1702</f>
        <v>Y</v>
      </c>
      <c r="L1705" s="280" t="str">
        <f>작성용!N1702</f>
        <v xml:space="preserve">분기 </v>
      </c>
      <c r="M1705" s="279" t="str">
        <f>작성용!U1702</f>
        <v>2024.09.30</v>
      </c>
      <c r="N1705" s="284">
        <f>작성용!V1702</f>
        <v>45572</v>
      </c>
      <c r="O1705" s="284">
        <f>작성용!W1702</f>
        <v>45586</v>
      </c>
      <c r="P1705" s="284">
        <f>작성용!X1702</f>
        <v>45579</v>
      </c>
      <c r="Q1705" s="280" t="str">
        <f>작성용!AD1702</f>
        <v>대체평가3사업본부</v>
      </c>
      <c r="R1705" s="282">
        <f>작성용!AE1702</f>
        <v>0</v>
      </c>
      <c r="S1705" s="280" t="str">
        <f>작성용!AF1702</f>
        <v>대체평가3사업본부</v>
      </c>
      <c r="T1705" s="283" t="str">
        <f>작성용!AG1702</f>
        <v>김영하/유승환</v>
      </c>
      <c r="U1705" s="283" t="str">
        <f>작성용!AH1702</f>
        <v>김영하/유승환</v>
      </c>
      <c r="V1705" s="278">
        <f>작성용!AA1702</f>
        <v>202409</v>
      </c>
      <c r="W1705" s="280" t="str">
        <f>작성용!AC1702</f>
        <v>[T]기타보험기관[1본부]</v>
      </c>
      <c r="X1705" s="280" t="str">
        <f>작성용!O1702</f>
        <v xml:space="preserve">재무실이은빈 </v>
      </c>
      <c r="Y1705" s="280" t="str">
        <f>작성용!P1702</f>
        <v xml:space="preserve">02-3787-7348 </v>
      </c>
      <c r="Z1705" s="280" t="str">
        <f>작성용!Q1702</f>
        <v xml:space="preserve">eunbin.lee@abllife.co.kr; KYUNGHO.PARK@ABLLIFE.CO.KR; HYUNJI.NO@ABLLIFE.CO.KR </v>
      </c>
      <c r="AA1705" s="278" t="str">
        <f>작성용!AJ1702</f>
        <v>-</v>
      </c>
      <c r="AB1705" s="278">
        <f>작성용!AB1702</f>
        <v>8</v>
      </c>
    </row>
    <row r="1706" spans="1:28" s="12" customFormat="1" ht="16.5" customHeight="1" x14ac:dyDescent="0.3">
      <c r="A1706" s="54">
        <f>작성용!AL1703</f>
        <v>1702</v>
      </c>
      <c r="B1706" s="292" t="str">
        <f>작성용!AI1703</f>
        <v>체크리스트송부 : 2024-10-21</v>
      </c>
      <c r="C1706" s="278" t="str">
        <f>작성용!AK1703</f>
        <v>개별종목</v>
      </c>
      <c r="D1706" s="279">
        <f>작성용!T1703</f>
        <v>45532</v>
      </c>
      <c r="E1706" s="280" t="str">
        <f>작성용!B1703</f>
        <v>에이비엘생명보험(수익증권)</v>
      </c>
      <c r="F1706" s="280" t="str">
        <f>작성용!C1703</f>
        <v>재평가</v>
      </c>
      <c r="G1706" s="280" t="str">
        <f>작성용!D1703</f>
        <v>우리MDFV전문투자형사모부동산투자신탁</v>
      </c>
      <c r="H1706" s="281" t="str">
        <f>작성용!E1703</f>
        <v>KBP2021060066</v>
      </c>
      <c r="I1706" s="280" t="str">
        <f>작성용!F1703</f>
        <v>B02</v>
      </c>
      <c r="J1706" s="280">
        <f>작성용!G1703</f>
        <v>0</v>
      </c>
      <c r="K1706" s="280" t="str">
        <f>작성용!H1703</f>
        <v>Y</v>
      </c>
      <c r="L1706" s="280" t="str">
        <f>작성용!N1703</f>
        <v xml:space="preserve">분기 </v>
      </c>
      <c r="M1706" s="279" t="str">
        <f>작성용!U1703</f>
        <v>2024.09.30</v>
      </c>
      <c r="N1706" s="284">
        <f>작성용!V1703</f>
        <v>45572</v>
      </c>
      <c r="O1706" s="284">
        <f>작성용!W1703</f>
        <v>45586</v>
      </c>
      <c r="P1706" s="284">
        <f>작성용!X1703</f>
        <v>45579</v>
      </c>
      <c r="Q1706" s="280" t="str">
        <f>작성용!AD1703</f>
        <v>대체평가3사업본부</v>
      </c>
      <c r="R1706" s="282">
        <f>작성용!AE1703</f>
        <v>0</v>
      </c>
      <c r="S1706" s="280" t="str">
        <f>작성용!AF1703</f>
        <v>대체평가3사업본부</v>
      </c>
      <c r="T1706" s="283" t="str">
        <f>작성용!AG1703</f>
        <v>김영하/유승환</v>
      </c>
      <c r="U1706" s="283" t="str">
        <f>작성용!AH1703</f>
        <v>김영하/유승환</v>
      </c>
      <c r="V1706" s="278">
        <f>작성용!AA1703</f>
        <v>202409</v>
      </c>
      <c r="W1706" s="280" t="str">
        <f>작성용!AC1703</f>
        <v>[T]기타보험기관[1본부]</v>
      </c>
      <c r="X1706" s="280" t="str">
        <f>작성용!O1703</f>
        <v xml:space="preserve">재무실이은빈 </v>
      </c>
      <c r="Y1706" s="280" t="str">
        <f>작성용!P1703</f>
        <v xml:space="preserve">02-3787-7348 </v>
      </c>
      <c r="Z1706" s="280" t="str">
        <f>작성용!Q1703</f>
        <v xml:space="preserve">eunbin.lee@abllife.co.kr; KYUNGHO.PARK@ABLLIFE.CO.KR; HYUNJI.NO@ABLLIFE.CO.KR </v>
      </c>
      <c r="AA1706" s="278" t="str">
        <f>작성용!AJ1703</f>
        <v>-</v>
      </c>
      <c r="AB1706" s="278">
        <f>작성용!AB1703</f>
        <v>8</v>
      </c>
    </row>
    <row r="1707" spans="1:28" s="12" customFormat="1" ht="16.5" customHeight="1" x14ac:dyDescent="0.3">
      <c r="A1707" s="54">
        <f>작성용!AL1704</f>
        <v>1703</v>
      </c>
      <c r="B1707" s="292" t="str">
        <f>작성용!AI1704</f>
        <v>체크리스트송부 : 2024-10-21</v>
      </c>
      <c r="C1707" s="278" t="str">
        <f>작성용!AK1704</f>
        <v>개별종목</v>
      </c>
      <c r="D1707" s="279">
        <f>작성용!T1704</f>
        <v>45532</v>
      </c>
      <c r="E1707" s="280" t="str">
        <f>작성용!B1704</f>
        <v>에이비엘생명보험(수익증권)</v>
      </c>
      <c r="F1707" s="280" t="str">
        <f>작성용!C1704</f>
        <v>재평가</v>
      </c>
      <c r="G1707" s="280" t="str">
        <f>작성용!D1704</f>
        <v>키움유럽인프라AI전문투자사모9호</v>
      </c>
      <c r="H1707" s="281" t="str">
        <f>작성용!E1704</f>
        <v>KBP2021060067</v>
      </c>
      <c r="I1707" s="280" t="str">
        <f>작성용!F1704</f>
        <v>B02</v>
      </c>
      <c r="J1707" s="280">
        <f>작성용!G1704</f>
        <v>0</v>
      </c>
      <c r="K1707" s="280" t="str">
        <f>작성용!H1704</f>
        <v>Y</v>
      </c>
      <c r="L1707" s="280" t="str">
        <f>작성용!N1704</f>
        <v xml:space="preserve">분기 </v>
      </c>
      <c r="M1707" s="279" t="str">
        <f>작성용!U1704</f>
        <v>2024.09.30</v>
      </c>
      <c r="N1707" s="284">
        <f>작성용!V1704</f>
        <v>45572</v>
      </c>
      <c r="O1707" s="284">
        <f>작성용!W1704</f>
        <v>45586</v>
      </c>
      <c r="P1707" s="284">
        <f>작성용!X1704</f>
        <v>45579</v>
      </c>
      <c r="Q1707" s="280" t="str">
        <f>작성용!AD1704</f>
        <v>대체평가3사업본부</v>
      </c>
      <c r="R1707" s="282">
        <f>작성용!AE1704</f>
        <v>0</v>
      </c>
      <c r="S1707" s="280" t="str">
        <f>작성용!AF1704</f>
        <v>대체평가3사업본부</v>
      </c>
      <c r="T1707" s="283" t="str">
        <f>작성용!AG1704</f>
        <v>김영하/유승환</v>
      </c>
      <c r="U1707" s="283" t="str">
        <f>작성용!AH1704</f>
        <v>김영하/유승환</v>
      </c>
      <c r="V1707" s="278">
        <f>작성용!AA1704</f>
        <v>202409</v>
      </c>
      <c r="W1707" s="280" t="str">
        <f>작성용!AC1704</f>
        <v>[T]기타보험기관[1본부]</v>
      </c>
      <c r="X1707" s="280" t="str">
        <f>작성용!O1704</f>
        <v xml:space="preserve">재무실이은빈 </v>
      </c>
      <c r="Y1707" s="280" t="str">
        <f>작성용!P1704</f>
        <v xml:space="preserve">02-3787-7348 </v>
      </c>
      <c r="Z1707" s="280" t="str">
        <f>작성용!Q1704</f>
        <v xml:space="preserve">eunbin.lee@abllife.co.kr; KYUNGHO.PARK@ABLLIFE.CO.KR; HYUNJI.NO@ABLLIFE.CO.KR </v>
      </c>
      <c r="AA1707" s="278" t="str">
        <f>작성용!AJ1704</f>
        <v>-</v>
      </c>
      <c r="AB1707" s="278">
        <f>작성용!AB1704</f>
        <v>8</v>
      </c>
    </row>
    <row r="1708" spans="1:28" s="12" customFormat="1" ht="16.5" customHeight="1" x14ac:dyDescent="0.3">
      <c r="A1708" s="54">
        <f>작성용!AL1705</f>
        <v>1704</v>
      </c>
      <c r="B1708" s="292" t="str">
        <f>작성용!AI1705</f>
        <v>체크리스트송부 : 2024-10-21</v>
      </c>
      <c r="C1708" s="278" t="str">
        <f>작성용!AK1705</f>
        <v>개별종목</v>
      </c>
      <c r="D1708" s="279">
        <f>작성용!T1705</f>
        <v>45532</v>
      </c>
      <c r="E1708" s="280" t="str">
        <f>작성용!B1705</f>
        <v>에이비엘생명보험(수익증권)</v>
      </c>
      <c r="F1708" s="280" t="str">
        <f>작성용!C1705</f>
        <v>재평가</v>
      </c>
      <c r="G1708" s="280" t="str">
        <f>작성용!D1705</f>
        <v>다올KTB글로벌CREDEBT일반사모투자신탁제51-1호</v>
      </c>
      <c r="H1708" s="281" t="str">
        <f>작성용!E1705</f>
        <v>KBP2021090034</v>
      </c>
      <c r="I1708" s="280" t="str">
        <f>작성용!F1705</f>
        <v>B02</v>
      </c>
      <c r="J1708" s="280">
        <f>작성용!G1705</f>
        <v>0</v>
      </c>
      <c r="K1708" s="280" t="str">
        <f>작성용!H1705</f>
        <v>Y</v>
      </c>
      <c r="L1708" s="280" t="str">
        <f>작성용!N1705</f>
        <v xml:space="preserve">분기 </v>
      </c>
      <c r="M1708" s="279" t="str">
        <f>작성용!U1705</f>
        <v>2024.09.30</v>
      </c>
      <c r="N1708" s="284">
        <f>작성용!V1705</f>
        <v>45572</v>
      </c>
      <c r="O1708" s="284">
        <f>작성용!W1705</f>
        <v>45586</v>
      </c>
      <c r="P1708" s="284">
        <f>작성용!X1705</f>
        <v>45579</v>
      </c>
      <c r="Q1708" s="280" t="str">
        <f>작성용!AD1705</f>
        <v>대체평가3사업본부</v>
      </c>
      <c r="R1708" s="282">
        <f>작성용!AE1705</f>
        <v>0</v>
      </c>
      <c r="S1708" s="280" t="str">
        <f>작성용!AF1705</f>
        <v>대체평가3사업본부</v>
      </c>
      <c r="T1708" s="283" t="str">
        <f>작성용!AG1705</f>
        <v>김영하/유승환</v>
      </c>
      <c r="U1708" s="283" t="str">
        <f>작성용!AH1705</f>
        <v>김영하/유승환</v>
      </c>
      <c r="V1708" s="278">
        <f>작성용!AA1705</f>
        <v>202409</v>
      </c>
      <c r="W1708" s="280" t="str">
        <f>작성용!AC1705</f>
        <v>[T]기타보험기관[1본부]</v>
      </c>
      <c r="X1708" s="280" t="str">
        <f>작성용!O1705</f>
        <v xml:space="preserve">재무실이은빈 </v>
      </c>
      <c r="Y1708" s="280" t="str">
        <f>작성용!P1705</f>
        <v xml:space="preserve">02-3787-7348 </v>
      </c>
      <c r="Z1708" s="280" t="str">
        <f>작성용!Q1705</f>
        <v xml:space="preserve">eunbin.lee@abllife.co.kr; KYUNGHO.PARK@ABLLIFE.CO.KR; HYUNJI.NO@ABLLIFE.CO.KR </v>
      </c>
      <c r="AA1708" s="278" t="str">
        <f>작성용!AJ1705</f>
        <v>-</v>
      </c>
      <c r="AB1708" s="278">
        <f>작성용!AB1705</f>
        <v>8</v>
      </c>
    </row>
    <row r="1709" spans="1:28" s="12" customFormat="1" ht="16.5" customHeight="1" x14ac:dyDescent="0.3">
      <c r="A1709" s="54">
        <f>작성용!AL1706</f>
        <v>1705</v>
      </c>
      <c r="B1709" s="292" t="str">
        <f>작성용!AI1706</f>
        <v>체크리스트송부 : 2024-10-21</v>
      </c>
      <c r="C1709" s="278" t="str">
        <f>작성용!AK1706</f>
        <v>개별종목</v>
      </c>
      <c r="D1709" s="279">
        <f>작성용!T1706</f>
        <v>45532</v>
      </c>
      <c r="E1709" s="280" t="str">
        <f>작성용!B1706</f>
        <v>에이비엘생명보험(수익증권)</v>
      </c>
      <c r="F1709" s="280" t="str">
        <f>작성용!C1706</f>
        <v>재평가</v>
      </c>
      <c r="G1709" s="280" t="str">
        <f>작성용!D1706</f>
        <v>타이거대체전문투자형사모특별자산투자신탁26호</v>
      </c>
      <c r="H1709" s="281" t="str">
        <f>작성용!E1706</f>
        <v>KBP2021090025</v>
      </c>
      <c r="I1709" s="280" t="str">
        <f>작성용!F1706</f>
        <v>B02</v>
      </c>
      <c r="J1709" s="280">
        <f>작성용!G1706</f>
        <v>0</v>
      </c>
      <c r="K1709" s="280" t="str">
        <f>작성용!H1706</f>
        <v>Y</v>
      </c>
      <c r="L1709" s="280" t="str">
        <f>작성용!N1706</f>
        <v xml:space="preserve">분기 </v>
      </c>
      <c r="M1709" s="279" t="str">
        <f>작성용!U1706</f>
        <v>2024.09.30</v>
      </c>
      <c r="N1709" s="284">
        <f>작성용!V1706</f>
        <v>45572</v>
      </c>
      <c r="O1709" s="284">
        <f>작성용!W1706</f>
        <v>45586</v>
      </c>
      <c r="P1709" s="284">
        <f>작성용!X1706</f>
        <v>45579</v>
      </c>
      <c r="Q1709" s="280" t="str">
        <f>작성용!AD1706</f>
        <v>대체평가3사업본부</v>
      </c>
      <c r="R1709" s="282">
        <f>작성용!AE1706</f>
        <v>0</v>
      </c>
      <c r="S1709" s="280" t="str">
        <f>작성용!AF1706</f>
        <v>대체평가3사업본부</v>
      </c>
      <c r="T1709" s="283" t="str">
        <f>작성용!AG1706</f>
        <v>김영하/유승환</v>
      </c>
      <c r="U1709" s="283" t="str">
        <f>작성용!AH1706</f>
        <v>김영하/유승환</v>
      </c>
      <c r="V1709" s="278">
        <f>작성용!AA1706</f>
        <v>202409</v>
      </c>
      <c r="W1709" s="280" t="str">
        <f>작성용!AC1706</f>
        <v>[T]기타보험기관[1본부]</v>
      </c>
      <c r="X1709" s="280" t="str">
        <f>작성용!O1706</f>
        <v xml:space="preserve">재무실이은빈 </v>
      </c>
      <c r="Y1709" s="280" t="str">
        <f>작성용!P1706</f>
        <v xml:space="preserve">02-3787-7348 </v>
      </c>
      <c r="Z1709" s="280" t="str">
        <f>작성용!Q1706</f>
        <v xml:space="preserve">eunbin.lee@abllife.co.kr; KYUNGHO.PARK@ABLLIFE.CO.KR; HYUNJI.NO@ABLLIFE.CO.KR </v>
      </c>
      <c r="AA1709" s="278" t="str">
        <f>작성용!AJ1706</f>
        <v>-</v>
      </c>
      <c r="AB1709" s="278">
        <f>작성용!AB1706</f>
        <v>8</v>
      </c>
    </row>
    <row r="1710" spans="1:28" s="12" customFormat="1" ht="16.5" customHeight="1" x14ac:dyDescent="0.3">
      <c r="A1710" s="54">
        <f>작성용!AL1707</f>
        <v>1706</v>
      </c>
      <c r="B1710" s="292" t="str">
        <f>작성용!AI1707</f>
        <v>체크리스트송부 : 2024-10-21</v>
      </c>
      <c r="C1710" s="278" t="str">
        <f>작성용!AK1707</f>
        <v>개별종목</v>
      </c>
      <c r="D1710" s="279">
        <f>작성용!T1707</f>
        <v>45532</v>
      </c>
      <c r="E1710" s="280" t="str">
        <f>작성용!B1707</f>
        <v>에이비엘생명보험(수익증권)</v>
      </c>
      <c r="F1710" s="280" t="str">
        <f>작성용!C1707</f>
        <v>재평가</v>
      </c>
      <c r="G1710" s="280" t="str">
        <f>작성용!D1707</f>
        <v>키움그린뉴딜인프라전문투자형사모투자신탁1호</v>
      </c>
      <c r="H1710" s="281" t="str">
        <f>작성용!E1707</f>
        <v>KBP2021090065</v>
      </c>
      <c r="I1710" s="280" t="str">
        <f>작성용!F1707</f>
        <v>B02</v>
      </c>
      <c r="J1710" s="280">
        <f>작성용!G1707</f>
        <v>0</v>
      </c>
      <c r="K1710" s="280" t="str">
        <f>작성용!H1707</f>
        <v>Y</v>
      </c>
      <c r="L1710" s="280" t="str">
        <f>작성용!N1707</f>
        <v xml:space="preserve">분기 </v>
      </c>
      <c r="M1710" s="279" t="str">
        <f>작성용!U1707</f>
        <v>2024.09.30</v>
      </c>
      <c r="N1710" s="284">
        <f>작성용!V1707</f>
        <v>45572</v>
      </c>
      <c r="O1710" s="284">
        <f>작성용!W1707</f>
        <v>45586</v>
      </c>
      <c r="P1710" s="284">
        <f>작성용!X1707</f>
        <v>45579</v>
      </c>
      <c r="Q1710" s="280" t="str">
        <f>작성용!AD1707</f>
        <v>대체평가3사업본부</v>
      </c>
      <c r="R1710" s="282">
        <f>작성용!AE1707</f>
        <v>0</v>
      </c>
      <c r="S1710" s="280" t="str">
        <f>작성용!AF1707</f>
        <v>대체평가3사업본부</v>
      </c>
      <c r="T1710" s="283" t="str">
        <f>작성용!AG1707</f>
        <v>김영하/유승환</v>
      </c>
      <c r="U1710" s="283" t="str">
        <f>작성용!AH1707</f>
        <v>김영하/유승환</v>
      </c>
      <c r="V1710" s="278">
        <f>작성용!AA1707</f>
        <v>202409</v>
      </c>
      <c r="W1710" s="280" t="str">
        <f>작성용!AC1707</f>
        <v>[T]기타보험기관[1본부]</v>
      </c>
      <c r="X1710" s="280" t="str">
        <f>작성용!O1707</f>
        <v xml:space="preserve">재무실이은빈 </v>
      </c>
      <c r="Y1710" s="280" t="str">
        <f>작성용!P1707</f>
        <v xml:space="preserve">02-3787-7348 </v>
      </c>
      <c r="Z1710" s="280" t="str">
        <f>작성용!Q1707</f>
        <v xml:space="preserve">eunbin.lee@abllife.co.kr; KYUNGHO.PARK@ABLLIFE.CO.KR; HYUNJI.NO@ABLLIFE.CO.KR </v>
      </c>
      <c r="AA1710" s="278" t="str">
        <f>작성용!AJ1707</f>
        <v>-</v>
      </c>
      <c r="AB1710" s="278">
        <f>작성용!AB1707</f>
        <v>8</v>
      </c>
    </row>
    <row r="1711" spans="1:28" s="12" customFormat="1" ht="16.5" customHeight="1" x14ac:dyDescent="0.3">
      <c r="A1711" s="54">
        <f>작성용!AL1708</f>
        <v>1707</v>
      </c>
      <c r="B1711" s="292" t="str">
        <f>작성용!AI1708</f>
        <v>체크리스트송부 : 2024-10-21</v>
      </c>
      <c r="C1711" s="278" t="str">
        <f>작성용!AK1708</f>
        <v>개별종목</v>
      </c>
      <c r="D1711" s="279">
        <f>작성용!T1708</f>
        <v>45532</v>
      </c>
      <c r="E1711" s="280" t="str">
        <f>작성용!B1708</f>
        <v>에이비엘생명보험(수익증권)</v>
      </c>
      <c r="F1711" s="280" t="str">
        <f>작성용!C1708</f>
        <v>재평가</v>
      </c>
      <c r="G1711" s="280" t="str">
        <f>작성용!D1708</f>
        <v>신한AIM재간접전문투자형사모투자신탁제13-B호(CCOFII)</v>
      </c>
      <c r="H1711" s="281" t="str">
        <f>작성용!E1708</f>
        <v>KBP2021120133</v>
      </c>
      <c r="I1711" s="280" t="str">
        <f>작성용!F1708</f>
        <v>B02</v>
      </c>
      <c r="J1711" s="280">
        <f>작성용!G1708</f>
        <v>0</v>
      </c>
      <c r="K1711" s="280" t="str">
        <f>작성용!H1708</f>
        <v>Y</v>
      </c>
      <c r="L1711" s="280" t="str">
        <f>작성용!N1708</f>
        <v xml:space="preserve">분기 </v>
      </c>
      <c r="M1711" s="279" t="str">
        <f>작성용!U1708</f>
        <v>2024.09.30</v>
      </c>
      <c r="N1711" s="284">
        <f>작성용!V1708</f>
        <v>45572</v>
      </c>
      <c r="O1711" s="284">
        <f>작성용!W1708</f>
        <v>45586</v>
      </c>
      <c r="P1711" s="284">
        <f>작성용!X1708</f>
        <v>45579</v>
      </c>
      <c r="Q1711" s="280" t="str">
        <f>작성용!AD1708</f>
        <v>대체평가3사업본부</v>
      </c>
      <c r="R1711" s="282">
        <f>작성용!AE1708</f>
        <v>0</v>
      </c>
      <c r="S1711" s="280" t="str">
        <f>작성용!AF1708</f>
        <v>대체평가3사업본부</v>
      </c>
      <c r="T1711" s="283" t="str">
        <f>작성용!AG1708</f>
        <v>김영하/유승환</v>
      </c>
      <c r="U1711" s="283" t="str">
        <f>작성용!AH1708</f>
        <v>김영하/유승환</v>
      </c>
      <c r="V1711" s="278">
        <f>작성용!AA1708</f>
        <v>202409</v>
      </c>
      <c r="W1711" s="280" t="str">
        <f>작성용!AC1708</f>
        <v>[T]기타보험기관[1본부]</v>
      </c>
      <c r="X1711" s="280" t="str">
        <f>작성용!O1708</f>
        <v xml:space="preserve">재무실이은빈 </v>
      </c>
      <c r="Y1711" s="280" t="str">
        <f>작성용!P1708</f>
        <v xml:space="preserve">02-3787-7348 </v>
      </c>
      <c r="Z1711" s="280" t="str">
        <f>작성용!Q1708</f>
        <v xml:space="preserve">eunbin.lee@abllife.co.kr; KYUNGHO.PARK@ABLLIFE.CO.KR; HYUNJI.NO@ABLLIFE.CO.KR </v>
      </c>
      <c r="AA1711" s="278" t="str">
        <f>작성용!AJ1708</f>
        <v>-</v>
      </c>
      <c r="AB1711" s="278">
        <f>작성용!AB1708</f>
        <v>8</v>
      </c>
    </row>
    <row r="1712" spans="1:28" s="12" customFormat="1" ht="16.5" customHeight="1" x14ac:dyDescent="0.3">
      <c r="A1712" s="54">
        <f>작성용!AL1709</f>
        <v>1708</v>
      </c>
      <c r="B1712" s="292" t="str">
        <f>작성용!AI1709</f>
        <v>체크리스트송부 : 2024-10-21</v>
      </c>
      <c r="C1712" s="278" t="str">
        <f>작성용!AK1709</f>
        <v>개별종목</v>
      </c>
      <c r="D1712" s="279">
        <f>작성용!T1709</f>
        <v>45532</v>
      </c>
      <c r="E1712" s="280" t="str">
        <f>작성용!B1709</f>
        <v>에이비엘생명보험(수익증권)</v>
      </c>
      <c r="F1712" s="280" t="str">
        <f>작성용!C1709</f>
        <v>재평가</v>
      </c>
      <c r="G1712" s="280" t="str">
        <f>작성용!D1709</f>
        <v>트러스톤유럽기업대출일반사모투자신탁제1호</v>
      </c>
      <c r="H1712" s="281" t="str">
        <f>작성용!E1709</f>
        <v>KBP2021120105</v>
      </c>
      <c r="I1712" s="280" t="str">
        <f>작성용!F1709</f>
        <v>B02</v>
      </c>
      <c r="J1712" s="280">
        <f>작성용!G1709</f>
        <v>0</v>
      </c>
      <c r="K1712" s="280" t="str">
        <f>작성용!H1709</f>
        <v>Y</v>
      </c>
      <c r="L1712" s="280" t="str">
        <f>작성용!N1709</f>
        <v xml:space="preserve">분기 </v>
      </c>
      <c r="M1712" s="279" t="str">
        <f>작성용!U1709</f>
        <v>2024.09.30</v>
      </c>
      <c r="N1712" s="284">
        <f>작성용!V1709</f>
        <v>45572</v>
      </c>
      <c r="O1712" s="284">
        <f>작성용!W1709</f>
        <v>45586</v>
      </c>
      <c r="P1712" s="284">
        <f>작성용!X1709</f>
        <v>45579</v>
      </c>
      <c r="Q1712" s="280" t="str">
        <f>작성용!AD1709</f>
        <v>대체평가3사업본부</v>
      </c>
      <c r="R1712" s="282">
        <f>작성용!AE1709</f>
        <v>0</v>
      </c>
      <c r="S1712" s="280" t="str">
        <f>작성용!AF1709</f>
        <v>대체평가3사업본부</v>
      </c>
      <c r="T1712" s="283" t="str">
        <f>작성용!AG1709</f>
        <v>김영하/유승환</v>
      </c>
      <c r="U1712" s="283" t="str">
        <f>작성용!AH1709</f>
        <v>김영하/유승환</v>
      </c>
      <c r="V1712" s="278">
        <f>작성용!AA1709</f>
        <v>202409</v>
      </c>
      <c r="W1712" s="280" t="str">
        <f>작성용!AC1709</f>
        <v>[T]기타보험기관[1본부]</v>
      </c>
      <c r="X1712" s="280" t="str">
        <f>작성용!O1709</f>
        <v xml:space="preserve">재무실이은빈 </v>
      </c>
      <c r="Y1712" s="280" t="str">
        <f>작성용!P1709</f>
        <v xml:space="preserve">02-3787-7348 </v>
      </c>
      <c r="Z1712" s="280" t="str">
        <f>작성용!Q1709</f>
        <v xml:space="preserve">eunbin.lee@abllife.co.kr; KYUNGHO.PARK@ABLLIFE.CO.KR; HYUNJI.NO@ABLLIFE.CO.KR </v>
      </c>
      <c r="AA1712" s="278" t="str">
        <f>작성용!AJ1709</f>
        <v>-</v>
      </c>
      <c r="AB1712" s="278">
        <f>작성용!AB1709</f>
        <v>8</v>
      </c>
    </row>
    <row r="1713" spans="1:28" s="12" customFormat="1" ht="16.5" customHeight="1" x14ac:dyDescent="0.3">
      <c r="A1713" s="54">
        <f>작성용!AL1710</f>
        <v>1709</v>
      </c>
      <c r="B1713" s="292" t="str">
        <f>작성용!AI1710</f>
        <v>체크리스트송부 : 2024-10-21</v>
      </c>
      <c r="C1713" s="278" t="str">
        <f>작성용!AK1710</f>
        <v>개별종목</v>
      </c>
      <c r="D1713" s="279">
        <f>작성용!T1710</f>
        <v>45532</v>
      </c>
      <c r="E1713" s="280" t="str">
        <f>작성용!B1710</f>
        <v>에이비엘생명보험(수익증권)</v>
      </c>
      <c r="F1713" s="280" t="str">
        <f>작성용!C1710</f>
        <v>재평가</v>
      </c>
      <c r="G1713" s="280" t="str">
        <f>작성용!D1710</f>
        <v>QIC Infrastructure Portfolio no.1</v>
      </c>
      <c r="H1713" s="281" t="str">
        <f>작성용!E1710</f>
        <v>KBP2020060053</v>
      </c>
      <c r="I1713" s="280" t="str">
        <f>작성용!F1710</f>
        <v>B02</v>
      </c>
      <c r="J1713" s="280">
        <f>작성용!G1710</f>
        <v>0</v>
      </c>
      <c r="K1713" s="280" t="str">
        <f>작성용!H1710</f>
        <v>Y</v>
      </c>
      <c r="L1713" s="280" t="str">
        <f>작성용!N1710</f>
        <v xml:space="preserve">분기 </v>
      </c>
      <c r="M1713" s="279" t="str">
        <f>작성용!U1710</f>
        <v>2024.09.30</v>
      </c>
      <c r="N1713" s="284">
        <f>작성용!V1710</f>
        <v>45572</v>
      </c>
      <c r="O1713" s="284">
        <f>작성용!W1710</f>
        <v>45586</v>
      </c>
      <c r="P1713" s="284">
        <f>작성용!X1710</f>
        <v>45579</v>
      </c>
      <c r="Q1713" s="280" t="str">
        <f>작성용!AD1710</f>
        <v>대체평가3사업본부</v>
      </c>
      <c r="R1713" s="282">
        <f>작성용!AE1710</f>
        <v>0</v>
      </c>
      <c r="S1713" s="280" t="str">
        <f>작성용!AF1710</f>
        <v>대체평가3사업본부</v>
      </c>
      <c r="T1713" s="283" t="str">
        <f>작성용!AG1710</f>
        <v>김영하/유승환</v>
      </c>
      <c r="U1713" s="283" t="str">
        <f>작성용!AH1710</f>
        <v>김영하/유승환</v>
      </c>
      <c r="V1713" s="278">
        <f>작성용!AA1710</f>
        <v>202409</v>
      </c>
      <c r="W1713" s="280" t="str">
        <f>작성용!AC1710</f>
        <v>[T]기타보험기관[1본부]</v>
      </c>
      <c r="X1713" s="280" t="str">
        <f>작성용!O1710</f>
        <v xml:space="preserve">재무실이은빈 </v>
      </c>
      <c r="Y1713" s="280" t="str">
        <f>작성용!P1710</f>
        <v xml:space="preserve">02-3787-7348 </v>
      </c>
      <c r="Z1713" s="280" t="str">
        <f>작성용!Q1710</f>
        <v xml:space="preserve">eunbin.lee@abllife.co.kr; KYUNGHO.PARK@ABLLIFE.CO.KR; HYUNJI.NO@ABLLIFE.CO.KR </v>
      </c>
      <c r="AA1713" s="278" t="str">
        <f>작성용!AJ1710</f>
        <v>-</v>
      </c>
      <c r="AB1713" s="278">
        <f>작성용!AB1710</f>
        <v>8</v>
      </c>
    </row>
    <row r="1714" spans="1:28" s="12" customFormat="1" ht="16.5" customHeight="1" x14ac:dyDescent="0.3">
      <c r="A1714" s="54">
        <f>작성용!AL1711</f>
        <v>1710</v>
      </c>
      <c r="B1714" s="292" t="str">
        <f>작성용!AI1711</f>
        <v>체크리스트송부 : 2024-10-21</v>
      </c>
      <c r="C1714" s="278" t="str">
        <f>작성용!AK1711</f>
        <v>개별종목</v>
      </c>
      <c r="D1714" s="279">
        <f>작성용!T1711</f>
        <v>45532</v>
      </c>
      <c r="E1714" s="280" t="str">
        <f>작성용!B1711</f>
        <v>에이비엘생명보험(수익증권)</v>
      </c>
      <c r="F1714" s="280" t="str">
        <f>작성용!C1711</f>
        <v>재평가</v>
      </c>
      <c r="G1714" s="280" t="str">
        <f>작성용!D1711</f>
        <v>QIC Infrastructure Portfolio no.2</v>
      </c>
      <c r="H1714" s="281" t="str">
        <f>작성용!E1711</f>
        <v>KBP2020060054</v>
      </c>
      <c r="I1714" s="280" t="str">
        <f>작성용!F1711</f>
        <v>B02</v>
      </c>
      <c r="J1714" s="280">
        <f>작성용!G1711</f>
        <v>0</v>
      </c>
      <c r="K1714" s="280" t="str">
        <f>작성용!H1711</f>
        <v>Y</v>
      </c>
      <c r="L1714" s="280" t="str">
        <f>작성용!N1711</f>
        <v xml:space="preserve">분기 </v>
      </c>
      <c r="M1714" s="279" t="str">
        <f>작성용!U1711</f>
        <v>2024.09.30</v>
      </c>
      <c r="N1714" s="284">
        <f>작성용!V1711</f>
        <v>45572</v>
      </c>
      <c r="O1714" s="284">
        <f>작성용!W1711</f>
        <v>45586</v>
      </c>
      <c r="P1714" s="284">
        <f>작성용!X1711</f>
        <v>45579</v>
      </c>
      <c r="Q1714" s="280" t="str">
        <f>작성용!AD1711</f>
        <v>대체평가3사업본부</v>
      </c>
      <c r="R1714" s="282">
        <f>작성용!AE1711</f>
        <v>0</v>
      </c>
      <c r="S1714" s="280" t="str">
        <f>작성용!AF1711</f>
        <v>대체평가3사업본부</v>
      </c>
      <c r="T1714" s="283" t="str">
        <f>작성용!AG1711</f>
        <v>김영하/유승환</v>
      </c>
      <c r="U1714" s="283" t="str">
        <f>작성용!AH1711</f>
        <v>김영하/유승환</v>
      </c>
      <c r="V1714" s="278">
        <f>작성용!AA1711</f>
        <v>202409</v>
      </c>
      <c r="W1714" s="280" t="str">
        <f>작성용!AC1711</f>
        <v>[T]기타보험기관[1본부]</v>
      </c>
      <c r="X1714" s="280" t="str">
        <f>작성용!O1711</f>
        <v xml:space="preserve">재무실이은빈 </v>
      </c>
      <c r="Y1714" s="280" t="str">
        <f>작성용!P1711</f>
        <v xml:space="preserve">02-3787-7348 </v>
      </c>
      <c r="Z1714" s="280" t="str">
        <f>작성용!Q1711</f>
        <v xml:space="preserve">eunbin.lee@abllife.co.kr; KYUNGHO.PARK@ABLLIFE.CO.KR; HYUNJI.NO@ABLLIFE.CO.KR </v>
      </c>
      <c r="AA1714" s="278" t="str">
        <f>작성용!AJ1711</f>
        <v>-</v>
      </c>
      <c r="AB1714" s="278">
        <f>작성용!AB1711</f>
        <v>8</v>
      </c>
    </row>
    <row r="1715" spans="1:28" s="12" customFormat="1" ht="16.5" customHeight="1" x14ac:dyDescent="0.3">
      <c r="A1715" s="54">
        <f>작성용!AL1712</f>
        <v>1711</v>
      </c>
      <c r="B1715" s="292" t="str">
        <f>작성용!AI1712</f>
        <v>체크리스트송부 : 2024-10-21</v>
      </c>
      <c r="C1715" s="278" t="str">
        <f>작성용!AK1712</f>
        <v>개별종목</v>
      </c>
      <c r="D1715" s="279">
        <f>작성용!T1712</f>
        <v>45532</v>
      </c>
      <c r="E1715" s="280" t="str">
        <f>작성용!B1712</f>
        <v>에이비엘생명보험(수익증권)</v>
      </c>
      <c r="F1715" s="280" t="str">
        <f>작성용!C1712</f>
        <v>재평가</v>
      </c>
      <c r="G1715" s="280" t="str">
        <f>작성용!D1712</f>
        <v>Dexus Community Infrastructure</v>
      </c>
      <c r="H1715" s="281" t="str">
        <f>작성용!E1712</f>
        <v>KBP2020060062</v>
      </c>
      <c r="I1715" s="280" t="str">
        <f>작성용!F1712</f>
        <v>B02</v>
      </c>
      <c r="J1715" s="280">
        <f>작성용!G1712</f>
        <v>0</v>
      </c>
      <c r="K1715" s="280" t="str">
        <f>작성용!H1712</f>
        <v>Y</v>
      </c>
      <c r="L1715" s="280" t="str">
        <f>작성용!N1712</f>
        <v xml:space="preserve">분기 </v>
      </c>
      <c r="M1715" s="279" t="str">
        <f>작성용!U1712</f>
        <v>2024.09.30</v>
      </c>
      <c r="N1715" s="284">
        <f>작성용!V1712</f>
        <v>45572</v>
      </c>
      <c r="O1715" s="284">
        <f>작성용!W1712</f>
        <v>45586</v>
      </c>
      <c r="P1715" s="284">
        <f>작성용!X1712</f>
        <v>45579</v>
      </c>
      <c r="Q1715" s="280" t="str">
        <f>작성용!AD1712</f>
        <v>대체평가3사업본부</v>
      </c>
      <c r="R1715" s="282">
        <f>작성용!AE1712</f>
        <v>0</v>
      </c>
      <c r="S1715" s="280" t="str">
        <f>작성용!AF1712</f>
        <v>대체평가3사업본부</v>
      </c>
      <c r="T1715" s="283" t="str">
        <f>작성용!AG1712</f>
        <v>김영하/유승환</v>
      </c>
      <c r="U1715" s="283" t="str">
        <f>작성용!AH1712</f>
        <v>김영하/유승환</v>
      </c>
      <c r="V1715" s="278">
        <f>작성용!AA1712</f>
        <v>202409</v>
      </c>
      <c r="W1715" s="280" t="str">
        <f>작성용!AC1712</f>
        <v>[T]기타보험기관[1본부]</v>
      </c>
      <c r="X1715" s="280" t="str">
        <f>작성용!O1712</f>
        <v xml:space="preserve">재무실이은빈 </v>
      </c>
      <c r="Y1715" s="280" t="str">
        <f>작성용!P1712</f>
        <v xml:space="preserve">02-3787-7348 </v>
      </c>
      <c r="Z1715" s="280" t="str">
        <f>작성용!Q1712</f>
        <v xml:space="preserve">eunbin.lee@abllife.co.kr; KYUNGHO.PARK@ABLLIFE.CO.KR; HYUNJI.NO@ABLLIFE.CO.KR </v>
      </c>
      <c r="AA1715" s="278" t="str">
        <f>작성용!AJ1712</f>
        <v>-</v>
      </c>
      <c r="AB1715" s="278">
        <f>작성용!AB1712</f>
        <v>8</v>
      </c>
    </row>
    <row r="1716" spans="1:28" s="12" customFormat="1" ht="16.5" customHeight="1" x14ac:dyDescent="0.3">
      <c r="A1716" s="54">
        <f>작성용!AL1713</f>
        <v>1712</v>
      </c>
      <c r="B1716" s="292" t="str">
        <f>작성용!AI1713</f>
        <v>체크리스트송부 : 2024-10-21</v>
      </c>
      <c r="C1716" s="278" t="str">
        <f>작성용!AK1713</f>
        <v>개별종목</v>
      </c>
      <c r="D1716" s="279">
        <f>작성용!T1713</f>
        <v>45532</v>
      </c>
      <c r="E1716" s="280" t="str">
        <f>작성용!B1713</f>
        <v>에이비엘생명보험(수익증권)</v>
      </c>
      <c r="F1716" s="280" t="str">
        <f>작성용!C1713</f>
        <v>재평가</v>
      </c>
      <c r="G1716" s="280" t="str">
        <f>작성용!D1713</f>
        <v>DDIT Trust A</v>
      </c>
      <c r="H1716" s="281" t="str">
        <f>작성용!E1713</f>
        <v>KBP2020060069</v>
      </c>
      <c r="I1716" s="280" t="str">
        <f>작성용!F1713</f>
        <v>B02</v>
      </c>
      <c r="J1716" s="280">
        <f>작성용!G1713</f>
        <v>0</v>
      </c>
      <c r="K1716" s="280" t="str">
        <f>작성용!H1713</f>
        <v>Y</v>
      </c>
      <c r="L1716" s="280" t="str">
        <f>작성용!N1713</f>
        <v xml:space="preserve">분기 </v>
      </c>
      <c r="M1716" s="279" t="str">
        <f>작성용!U1713</f>
        <v>2024.09.30</v>
      </c>
      <c r="N1716" s="284">
        <f>작성용!V1713</f>
        <v>45572</v>
      </c>
      <c r="O1716" s="284">
        <f>작성용!W1713</f>
        <v>45586</v>
      </c>
      <c r="P1716" s="284">
        <f>작성용!X1713</f>
        <v>45579</v>
      </c>
      <c r="Q1716" s="280" t="str">
        <f>작성용!AD1713</f>
        <v>대체평가3사업본부</v>
      </c>
      <c r="R1716" s="282">
        <f>작성용!AE1713</f>
        <v>0</v>
      </c>
      <c r="S1716" s="280" t="str">
        <f>작성용!AF1713</f>
        <v>대체평가3사업본부</v>
      </c>
      <c r="T1716" s="283" t="str">
        <f>작성용!AG1713</f>
        <v>김영하/유승환</v>
      </c>
      <c r="U1716" s="283" t="str">
        <f>작성용!AH1713</f>
        <v>김영하/유승환</v>
      </c>
      <c r="V1716" s="278">
        <f>작성용!AA1713</f>
        <v>202409</v>
      </c>
      <c r="W1716" s="280" t="str">
        <f>작성용!AC1713</f>
        <v>[T]기타보험기관[1본부]</v>
      </c>
      <c r="X1716" s="280" t="str">
        <f>작성용!O1713</f>
        <v xml:space="preserve">재무실이은빈 </v>
      </c>
      <c r="Y1716" s="280" t="str">
        <f>작성용!P1713</f>
        <v xml:space="preserve">02-3787-7348 </v>
      </c>
      <c r="Z1716" s="280" t="str">
        <f>작성용!Q1713</f>
        <v xml:space="preserve">eunbin.lee@abllife.co.kr; KYUNGHO.PARK@ABLLIFE.CO.KR; HYUNJI.NO@ABLLIFE.CO.KR </v>
      </c>
      <c r="AA1716" s="278" t="str">
        <f>작성용!AJ1713</f>
        <v>-</v>
      </c>
      <c r="AB1716" s="278">
        <f>작성용!AB1713</f>
        <v>8</v>
      </c>
    </row>
    <row r="1717" spans="1:28" s="12" customFormat="1" ht="16.5" customHeight="1" x14ac:dyDescent="0.3">
      <c r="A1717" s="54">
        <f>작성용!AL1714</f>
        <v>1713</v>
      </c>
      <c r="B1717" s="292" t="str">
        <f>작성용!AI1714</f>
        <v>체크리스트송부 : 2024-10-21</v>
      </c>
      <c r="C1717" s="278" t="str">
        <f>작성용!AK1714</f>
        <v>개별종목</v>
      </c>
      <c r="D1717" s="279">
        <f>작성용!T1714</f>
        <v>45532</v>
      </c>
      <c r="E1717" s="280" t="str">
        <f>작성용!B1714</f>
        <v>에이비엘생명보험(수익증권)</v>
      </c>
      <c r="F1717" s="280" t="str">
        <f>작성용!C1714</f>
        <v>재평가</v>
      </c>
      <c r="G1717" s="280" t="str">
        <f>작성용!D1714</f>
        <v>DDIT Trust B</v>
      </c>
      <c r="H1717" s="281" t="str">
        <f>작성용!E1714</f>
        <v>KBP2020060070</v>
      </c>
      <c r="I1717" s="280" t="str">
        <f>작성용!F1714</f>
        <v>B02</v>
      </c>
      <c r="J1717" s="280">
        <f>작성용!G1714</f>
        <v>0</v>
      </c>
      <c r="K1717" s="280" t="str">
        <f>작성용!H1714</f>
        <v>Y</v>
      </c>
      <c r="L1717" s="280" t="str">
        <f>작성용!N1714</f>
        <v xml:space="preserve">분기 </v>
      </c>
      <c r="M1717" s="279" t="str">
        <f>작성용!U1714</f>
        <v>2024.09.30</v>
      </c>
      <c r="N1717" s="284">
        <f>작성용!V1714</f>
        <v>45572</v>
      </c>
      <c r="O1717" s="284">
        <f>작성용!W1714</f>
        <v>45586</v>
      </c>
      <c r="P1717" s="284">
        <f>작성용!X1714</f>
        <v>45579</v>
      </c>
      <c r="Q1717" s="280" t="str">
        <f>작성용!AD1714</f>
        <v>대체평가3사업본부</v>
      </c>
      <c r="R1717" s="282">
        <f>작성용!AE1714</f>
        <v>0</v>
      </c>
      <c r="S1717" s="280" t="str">
        <f>작성용!AF1714</f>
        <v>대체평가3사업본부</v>
      </c>
      <c r="T1717" s="283" t="str">
        <f>작성용!AG1714</f>
        <v>김영하/유승환</v>
      </c>
      <c r="U1717" s="283" t="str">
        <f>작성용!AH1714</f>
        <v>김영하/유승환</v>
      </c>
      <c r="V1717" s="278">
        <f>작성용!AA1714</f>
        <v>202409</v>
      </c>
      <c r="W1717" s="280" t="str">
        <f>작성용!AC1714</f>
        <v>[T]기타보험기관[1본부]</v>
      </c>
      <c r="X1717" s="280" t="str">
        <f>작성용!O1714</f>
        <v xml:space="preserve">재무실이은빈 </v>
      </c>
      <c r="Y1717" s="280" t="str">
        <f>작성용!P1714</f>
        <v xml:space="preserve">02-3787-7348 </v>
      </c>
      <c r="Z1717" s="280" t="str">
        <f>작성용!Q1714</f>
        <v xml:space="preserve">eunbin.lee@abllife.co.kr; KYUNGHO.PARK@ABLLIFE.CO.KR; HYUNJI.NO@ABLLIFE.CO.KR </v>
      </c>
      <c r="AA1717" s="278" t="str">
        <f>작성용!AJ1714</f>
        <v>-</v>
      </c>
      <c r="AB1717" s="278">
        <f>작성용!AB1714</f>
        <v>8</v>
      </c>
    </row>
    <row r="1718" spans="1:28" s="12" customFormat="1" ht="16.5" customHeight="1" x14ac:dyDescent="0.3">
      <c r="A1718" s="54">
        <f>작성용!AL1715</f>
        <v>1714</v>
      </c>
      <c r="B1718" s="292" t="str">
        <f>작성용!AI1715</f>
        <v>체크리스트송부 : 2024-10-21</v>
      </c>
      <c r="C1718" s="278" t="str">
        <f>작성용!AK1715</f>
        <v>개별종목</v>
      </c>
      <c r="D1718" s="279">
        <f>작성용!T1715</f>
        <v>45532</v>
      </c>
      <c r="E1718" s="280" t="str">
        <f>작성용!B1715</f>
        <v>에이비엘생명보험(수익증권)</v>
      </c>
      <c r="F1718" s="280" t="str">
        <f>작성용!C1715</f>
        <v>재평가</v>
      </c>
      <c r="G1718" s="280" t="str">
        <f>작성용!D1715</f>
        <v>AEW UK property</v>
      </c>
      <c r="H1718" s="281" t="str">
        <f>작성용!E1715</f>
        <v>KBP2020060074</v>
      </c>
      <c r="I1718" s="280" t="str">
        <f>작성용!F1715</f>
        <v>B02</v>
      </c>
      <c r="J1718" s="280">
        <f>작성용!G1715</f>
        <v>0</v>
      </c>
      <c r="K1718" s="280" t="str">
        <f>작성용!H1715</f>
        <v>Y</v>
      </c>
      <c r="L1718" s="280" t="str">
        <f>작성용!N1715</f>
        <v xml:space="preserve">분기 </v>
      </c>
      <c r="M1718" s="279" t="str">
        <f>작성용!U1715</f>
        <v>2024.09.30</v>
      </c>
      <c r="N1718" s="284">
        <f>작성용!V1715</f>
        <v>45572</v>
      </c>
      <c r="O1718" s="284">
        <f>작성용!W1715</f>
        <v>45586</v>
      </c>
      <c r="P1718" s="284">
        <f>작성용!X1715</f>
        <v>45579</v>
      </c>
      <c r="Q1718" s="280" t="str">
        <f>작성용!AD1715</f>
        <v>대체평가3사업본부</v>
      </c>
      <c r="R1718" s="282">
        <f>작성용!AE1715</f>
        <v>0</v>
      </c>
      <c r="S1718" s="280" t="str">
        <f>작성용!AF1715</f>
        <v>대체평가3사업본부</v>
      </c>
      <c r="T1718" s="283" t="str">
        <f>작성용!AG1715</f>
        <v>김영하/유승환</v>
      </c>
      <c r="U1718" s="283" t="str">
        <f>작성용!AH1715</f>
        <v>김영하/유승환</v>
      </c>
      <c r="V1718" s="278">
        <f>작성용!AA1715</f>
        <v>202409</v>
      </c>
      <c r="W1718" s="280" t="str">
        <f>작성용!AC1715</f>
        <v>[T]기타보험기관[1본부]</v>
      </c>
      <c r="X1718" s="280" t="str">
        <f>작성용!O1715</f>
        <v xml:space="preserve">재무실이은빈 </v>
      </c>
      <c r="Y1718" s="280" t="str">
        <f>작성용!P1715</f>
        <v xml:space="preserve">02-3787-7348 </v>
      </c>
      <c r="Z1718" s="280" t="str">
        <f>작성용!Q1715</f>
        <v xml:space="preserve">eunbin.lee@abllife.co.kr; KYUNGHO.PARK@ABLLIFE.CO.KR; HYUNJI.NO@ABLLIFE.CO.KR </v>
      </c>
      <c r="AA1718" s="278" t="str">
        <f>작성용!AJ1715</f>
        <v>-</v>
      </c>
      <c r="AB1718" s="278">
        <f>작성용!AB1715</f>
        <v>8</v>
      </c>
    </row>
    <row r="1719" spans="1:28" s="12" customFormat="1" ht="16.5" customHeight="1" x14ac:dyDescent="0.3">
      <c r="A1719" s="54">
        <f>작성용!AL1716</f>
        <v>1715</v>
      </c>
      <c r="B1719" s="292" t="str">
        <f>작성용!AI1716</f>
        <v>체크리스트송부 : 2024-10-21</v>
      </c>
      <c r="C1719" s="278" t="str">
        <f>작성용!AK1716</f>
        <v>개별종목</v>
      </c>
      <c r="D1719" s="279">
        <f>작성용!T1716</f>
        <v>45532</v>
      </c>
      <c r="E1719" s="280" t="str">
        <f>작성용!B1716</f>
        <v>에이비엘생명보험(수익증권)</v>
      </c>
      <c r="F1719" s="280" t="str">
        <f>작성용!C1716</f>
        <v>재평가</v>
      </c>
      <c r="G1719" s="280" t="str">
        <f>작성용!D1716</f>
        <v>Madison Realty Capital Debt Fund IV</v>
      </c>
      <c r="H1719" s="281" t="str">
        <f>작성용!E1716</f>
        <v>KBP2020060078</v>
      </c>
      <c r="I1719" s="280" t="str">
        <f>작성용!F1716</f>
        <v>B02</v>
      </c>
      <c r="J1719" s="280">
        <f>작성용!G1716</f>
        <v>0</v>
      </c>
      <c r="K1719" s="280" t="str">
        <f>작성용!H1716</f>
        <v>Y</v>
      </c>
      <c r="L1719" s="280" t="str">
        <f>작성용!N1716</f>
        <v xml:space="preserve">분기 </v>
      </c>
      <c r="M1719" s="279" t="str">
        <f>작성용!U1716</f>
        <v>2024.09.30</v>
      </c>
      <c r="N1719" s="284">
        <f>작성용!V1716</f>
        <v>45572</v>
      </c>
      <c r="O1719" s="284">
        <f>작성용!W1716</f>
        <v>45586</v>
      </c>
      <c r="P1719" s="284">
        <f>작성용!X1716</f>
        <v>45579</v>
      </c>
      <c r="Q1719" s="280" t="str">
        <f>작성용!AD1716</f>
        <v>대체평가3사업본부</v>
      </c>
      <c r="R1719" s="282">
        <f>작성용!AE1716</f>
        <v>0</v>
      </c>
      <c r="S1719" s="280" t="str">
        <f>작성용!AF1716</f>
        <v>대체평가3사업본부</v>
      </c>
      <c r="T1719" s="283" t="str">
        <f>작성용!AG1716</f>
        <v>김영하/유승환</v>
      </c>
      <c r="U1719" s="283" t="str">
        <f>작성용!AH1716</f>
        <v>김영하/유승환</v>
      </c>
      <c r="V1719" s="278">
        <f>작성용!AA1716</f>
        <v>202409</v>
      </c>
      <c r="W1719" s="280" t="str">
        <f>작성용!AC1716</f>
        <v>[T]기타보험기관[1본부]</v>
      </c>
      <c r="X1719" s="280" t="str">
        <f>작성용!O1716</f>
        <v xml:space="preserve">재무실이은빈 </v>
      </c>
      <c r="Y1719" s="280" t="str">
        <f>작성용!P1716</f>
        <v xml:space="preserve">02-3787-7348 </v>
      </c>
      <c r="Z1719" s="280" t="str">
        <f>작성용!Q1716</f>
        <v xml:space="preserve">eunbin.lee@abllife.co.kr; KYUNGHO.PARK@ABLLIFE.CO.KR; HYUNJI.NO@ABLLIFE.CO.KR </v>
      </c>
      <c r="AA1719" s="278" t="str">
        <f>작성용!AJ1716</f>
        <v>-</v>
      </c>
      <c r="AB1719" s="278">
        <f>작성용!AB1716</f>
        <v>8</v>
      </c>
    </row>
    <row r="1720" spans="1:28" s="12" customFormat="1" ht="16.5" customHeight="1" x14ac:dyDescent="0.3">
      <c r="A1720" s="54">
        <f>작성용!AL1717</f>
        <v>1716</v>
      </c>
      <c r="B1720" s="292" t="str">
        <f>작성용!AI1717</f>
        <v>체크리스트송부 : 2024-10-21</v>
      </c>
      <c r="C1720" s="278" t="str">
        <f>작성용!AK1717</f>
        <v>개별종목</v>
      </c>
      <c r="D1720" s="279">
        <f>작성용!T1717</f>
        <v>45532</v>
      </c>
      <c r="E1720" s="280" t="str">
        <f>작성용!B1717</f>
        <v>에이비엘생명보험(수익증권)</v>
      </c>
      <c r="F1720" s="280" t="str">
        <f>작성용!C1717</f>
        <v>재평가</v>
      </c>
      <c r="G1720" s="280" t="str">
        <f>작성용!D1717</f>
        <v>Everbright Overseas Infrastructure Fund</v>
      </c>
      <c r="H1720" s="281" t="str">
        <f>작성용!E1717</f>
        <v>KBP2020060080</v>
      </c>
      <c r="I1720" s="280" t="str">
        <f>작성용!F1717</f>
        <v>B02</v>
      </c>
      <c r="J1720" s="280">
        <f>작성용!G1717</f>
        <v>0</v>
      </c>
      <c r="K1720" s="280" t="str">
        <f>작성용!H1717</f>
        <v>Y</v>
      </c>
      <c r="L1720" s="280" t="str">
        <f>작성용!N1717</f>
        <v xml:space="preserve">분기 </v>
      </c>
      <c r="M1720" s="279" t="str">
        <f>작성용!U1717</f>
        <v>2024.09.30</v>
      </c>
      <c r="N1720" s="284">
        <f>작성용!V1717</f>
        <v>45572</v>
      </c>
      <c r="O1720" s="284">
        <f>작성용!W1717</f>
        <v>45586</v>
      </c>
      <c r="P1720" s="284">
        <f>작성용!X1717</f>
        <v>45579</v>
      </c>
      <c r="Q1720" s="280" t="str">
        <f>작성용!AD1717</f>
        <v>대체평가3사업본부</v>
      </c>
      <c r="R1720" s="282">
        <f>작성용!AE1717</f>
        <v>0</v>
      </c>
      <c r="S1720" s="280" t="str">
        <f>작성용!AF1717</f>
        <v>대체평가3사업본부</v>
      </c>
      <c r="T1720" s="283" t="str">
        <f>작성용!AG1717</f>
        <v>김영하/유승환</v>
      </c>
      <c r="U1720" s="283" t="str">
        <f>작성용!AH1717</f>
        <v>김영하/유승환</v>
      </c>
      <c r="V1720" s="278">
        <f>작성용!AA1717</f>
        <v>202409</v>
      </c>
      <c r="W1720" s="280" t="str">
        <f>작성용!AC1717</f>
        <v>[T]기타보험기관[1본부]</v>
      </c>
      <c r="X1720" s="280" t="str">
        <f>작성용!O1717</f>
        <v xml:space="preserve">재무실이은빈 </v>
      </c>
      <c r="Y1720" s="280" t="str">
        <f>작성용!P1717</f>
        <v xml:space="preserve">02-3787-7348 </v>
      </c>
      <c r="Z1720" s="280" t="str">
        <f>작성용!Q1717</f>
        <v xml:space="preserve">eunbin.lee@abllife.co.kr; KYUNGHO.PARK@ABLLIFE.CO.KR; HYUNJI.NO@ABLLIFE.CO.KR </v>
      </c>
      <c r="AA1720" s="278" t="str">
        <f>작성용!AJ1717</f>
        <v>-</v>
      </c>
      <c r="AB1720" s="278">
        <f>작성용!AB1717</f>
        <v>8</v>
      </c>
    </row>
    <row r="1721" spans="1:28" s="12" customFormat="1" ht="16.5" customHeight="1" x14ac:dyDescent="0.3">
      <c r="A1721" s="54">
        <f>작성용!AL1718</f>
        <v>1717</v>
      </c>
      <c r="B1721" s="292" t="str">
        <f>작성용!AI1718</f>
        <v>체크리스트송부 : 2024-10-21</v>
      </c>
      <c r="C1721" s="278" t="str">
        <f>작성용!AK1718</f>
        <v>개별종목</v>
      </c>
      <c r="D1721" s="279">
        <f>작성용!T1718</f>
        <v>45532</v>
      </c>
      <c r="E1721" s="280" t="str">
        <f>작성용!B1718</f>
        <v>에이비엘생명보험(수익증권)</v>
      </c>
      <c r="F1721" s="280" t="str">
        <f>작성용!C1718</f>
        <v>재평가</v>
      </c>
      <c r="G1721" s="280" t="str">
        <f>작성용!D1718</f>
        <v>Blackstone Infrastructure Partners</v>
      </c>
      <c r="H1721" s="281" t="str">
        <f>작성용!E1718</f>
        <v>KBP2020060082</v>
      </c>
      <c r="I1721" s="280" t="str">
        <f>작성용!F1718</f>
        <v>B02</v>
      </c>
      <c r="J1721" s="280">
        <f>작성용!G1718</f>
        <v>0</v>
      </c>
      <c r="K1721" s="280" t="str">
        <f>작성용!H1718</f>
        <v>Y</v>
      </c>
      <c r="L1721" s="280" t="str">
        <f>작성용!N1718</f>
        <v xml:space="preserve">분기 </v>
      </c>
      <c r="M1721" s="279" t="str">
        <f>작성용!U1718</f>
        <v>2024.09.30</v>
      </c>
      <c r="N1721" s="284">
        <f>작성용!V1718</f>
        <v>45572</v>
      </c>
      <c r="O1721" s="284">
        <f>작성용!W1718</f>
        <v>45586</v>
      </c>
      <c r="P1721" s="284">
        <f>작성용!X1718</f>
        <v>45579</v>
      </c>
      <c r="Q1721" s="280" t="str">
        <f>작성용!AD1718</f>
        <v>대체평가3사업본부</v>
      </c>
      <c r="R1721" s="282">
        <f>작성용!AE1718</f>
        <v>0</v>
      </c>
      <c r="S1721" s="280" t="str">
        <f>작성용!AF1718</f>
        <v>대체평가3사업본부</v>
      </c>
      <c r="T1721" s="283" t="str">
        <f>작성용!AG1718</f>
        <v>김영하/유승환</v>
      </c>
      <c r="U1721" s="283" t="str">
        <f>작성용!AH1718</f>
        <v>김영하/유승환</v>
      </c>
      <c r="V1721" s="278">
        <f>작성용!AA1718</f>
        <v>202409</v>
      </c>
      <c r="W1721" s="280" t="str">
        <f>작성용!AC1718</f>
        <v>[T]기타보험기관[1본부]</v>
      </c>
      <c r="X1721" s="280" t="str">
        <f>작성용!O1718</f>
        <v xml:space="preserve">재무실이은빈 </v>
      </c>
      <c r="Y1721" s="280" t="str">
        <f>작성용!P1718</f>
        <v xml:space="preserve">02-3787-7348 </v>
      </c>
      <c r="Z1721" s="280" t="str">
        <f>작성용!Q1718</f>
        <v xml:space="preserve">eunbin.lee@abllife.co.kr; KYUNGHO.PARK@ABLLIFE.CO.KR; HYUNJI.NO@ABLLIFE.CO.KR </v>
      </c>
      <c r="AA1721" s="278" t="str">
        <f>작성용!AJ1718</f>
        <v>-</v>
      </c>
      <c r="AB1721" s="278">
        <f>작성용!AB1718</f>
        <v>8</v>
      </c>
    </row>
    <row r="1722" spans="1:28" s="12" customFormat="1" ht="16.5" customHeight="1" x14ac:dyDescent="0.3">
      <c r="A1722" s="54">
        <f>작성용!AL1719</f>
        <v>1718</v>
      </c>
      <c r="B1722" s="292" t="str">
        <f>작성용!AI1719</f>
        <v>체크리스트송부 : 2024-10-21</v>
      </c>
      <c r="C1722" s="278" t="str">
        <f>작성용!AK1719</f>
        <v>개별종목</v>
      </c>
      <c r="D1722" s="279">
        <f>작성용!T1719</f>
        <v>45532</v>
      </c>
      <c r="E1722" s="280" t="str">
        <f>작성용!B1719</f>
        <v>에이비엘생명보험(수익증권)</v>
      </c>
      <c r="F1722" s="280" t="str">
        <f>작성용!C1719</f>
        <v>재평가</v>
      </c>
      <c r="G1722" s="280" t="str">
        <f>작성용!D1719</f>
        <v>Palisade’s Renewable Energy Fund NO.1</v>
      </c>
      <c r="H1722" s="281" t="str">
        <f>작성용!E1719</f>
        <v>KBP2020060086</v>
      </c>
      <c r="I1722" s="280" t="str">
        <f>작성용!F1719</f>
        <v>B02</v>
      </c>
      <c r="J1722" s="280">
        <f>작성용!G1719</f>
        <v>0</v>
      </c>
      <c r="K1722" s="280" t="str">
        <f>작성용!H1719</f>
        <v>Y</v>
      </c>
      <c r="L1722" s="280" t="str">
        <f>작성용!N1719</f>
        <v xml:space="preserve">분기 </v>
      </c>
      <c r="M1722" s="279" t="str">
        <f>작성용!U1719</f>
        <v>2024.09.30</v>
      </c>
      <c r="N1722" s="284">
        <f>작성용!V1719</f>
        <v>45572</v>
      </c>
      <c r="O1722" s="284">
        <f>작성용!W1719</f>
        <v>45586</v>
      </c>
      <c r="P1722" s="284">
        <f>작성용!X1719</f>
        <v>45579</v>
      </c>
      <c r="Q1722" s="280" t="str">
        <f>작성용!AD1719</f>
        <v>대체평가3사업본부</v>
      </c>
      <c r="R1722" s="282">
        <f>작성용!AE1719</f>
        <v>0</v>
      </c>
      <c r="S1722" s="280" t="str">
        <f>작성용!AF1719</f>
        <v>대체평가3사업본부</v>
      </c>
      <c r="T1722" s="283" t="str">
        <f>작성용!AG1719</f>
        <v>김영하/유승환</v>
      </c>
      <c r="U1722" s="283" t="str">
        <f>작성용!AH1719</f>
        <v>김영하/유승환</v>
      </c>
      <c r="V1722" s="278">
        <f>작성용!AA1719</f>
        <v>202409</v>
      </c>
      <c r="W1722" s="280" t="str">
        <f>작성용!AC1719</f>
        <v>[T]기타보험기관[1본부]</v>
      </c>
      <c r="X1722" s="280" t="str">
        <f>작성용!O1719</f>
        <v xml:space="preserve">재무실이은빈 </v>
      </c>
      <c r="Y1722" s="280" t="str">
        <f>작성용!P1719</f>
        <v xml:space="preserve">02-3787-7348 </v>
      </c>
      <c r="Z1722" s="280" t="str">
        <f>작성용!Q1719</f>
        <v xml:space="preserve">eunbin.lee@abllife.co.kr; KYUNGHO.PARK@ABLLIFE.CO.KR; HYUNJI.NO@ABLLIFE.CO.KR </v>
      </c>
      <c r="AA1722" s="278" t="str">
        <f>작성용!AJ1719</f>
        <v>-</v>
      </c>
      <c r="AB1722" s="278">
        <f>작성용!AB1719</f>
        <v>8</v>
      </c>
    </row>
    <row r="1723" spans="1:28" s="12" customFormat="1" ht="16.5" customHeight="1" x14ac:dyDescent="0.3">
      <c r="A1723" s="54">
        <f>작성용!AL1720</f>
        <v>1719</v>
      </c>
      <c r="B1723" s="292" t="str">
        <f>작성용!AI1720</f>
        <v>체크리스트송부 : 2024-10-21</v>
      </c>
      <c r="C1723" s="278" t="str">
        <f>작성용!AK1720</f>
        <v>개별종목</v>
      </c>
      <c r="D1723" s="279">
        <f>작성용!T1720</f>
        <v>45532</v>
      </c>
      <c r="E1723" s="280" t="str">
        <f>작성용!B1720</f>
        <v>에이비엘생명보험(수익증권)</v>
      </c>
      <c r="F1723" s="280" t="str">
        <f>작성용!C1720</f>
        <v>재평가</v>
      </c>
      <c r="G1723" s="280" t="str">
        <f>작성용!D1720</f>
        <v>Palisade’s Renewable Energy Fund NO.2</v>
      </c>
      <c r="H1723" s="281" t="str">
        <f>작성용!E1720</f>
        <v>KBP2020060087</v>
      </c>
      <c r="I1723" s="280" t="str">
        <f>작성용!F1720</f>
        <v>B02</v>
      </c>
      <c r="J1723" s="280">
        <f>작성용!G1720</f>
        <v>0</v>
      </c>
      <c r="K1723" s="280" t="str">
        <f>작성용!H1720</f>
        <v>Y</v>
      </c>
      <c r="L1723" s="280" t="str">
        <f>작성용!N1720</f>
        <v xml:space="preserve">분기 </v>
      </c>
      <c r="M1723" s="279" t="str">
        <f>작성용!U1720</f>
        <v>2024.09.30</v>
      </c>
      <c r="N1723" s="284">
        <f>작성용!V1720</f>
        <v>45572</v>
      </c>
      <c r="O1723" s="284">
        <f>작성용!W1720</f>
        <v>45586</v>
      </c>
      <c r="P1723" s="284">
        <f>작성용!X1720</f>
        <v>45579</v>
      </c>
      <c r="Q1723" s="280" t="str">
        <f>작성용!AD1720</f>
        <v>대체평가3사업본부</v>
      </c>
      <c r="R1723" s="282">
        <f>작성용!AE1720</f>
        <v>0</v>
      </c>
      <c r="S1723" s="280" t="str">
        <f>작성용!AF1720</f>
        <v>대체평가3사업본부</v>
      </c>
      <c r="T1723" s="283" t="str">
        <f>작성용!AG1720</f>
        <v>김영하/유승환</v>
      </c>
      <c r="U1723" s="283" t="str">
        <f>작성용!AH1720</f>
        <v>김영하/유승환</v>
      </c>
      <c r="V1723" s="278">
        <f>작성용!AA1720</f>
        <v>202409</v>
      </c>
      <c r="W1723" s="280" t="str">
        <f>작성용!AC1720</f>
        <v>[T]기타보험기관[1본부]</v>
      </c>
      <c r="X1723" s="280" t="str">
        <f>작성용!O1720</f>
        <v xml:space="preserve">재무실이은빈 </v>
      </c>
      <c r="Y1723" s="280" t="str">
        <f>작성용!P1720</f>
        <v xml:space="preserve">02-3787-7348 </v>
      </c>
      <c r="Z1723" s="280" t="str">
        <f>작성용!Q1720</f>
        <v xml:space="preserve">eunbin.lee@abllife.co.kr; KYUNGHO.PARK@ABLLIFE.CO.KR; HYUNJI.NO@ABLLIFE.CO.KR </v>
      </c>
      <c r="AA1723" s="278" t="str">
        <f>작성용!AJ1720</f>
        <v>-</v>
      </c>
      <c r="AB1723" s="278">
        <f>작성용!AB1720</f>
        <v>8</v>
      </c>
    </row>
    <row r="1724" spans="1:28" s="12" customFormat="1" ht="16.5" customHeight="1" x14ac:dyDescent="0.3">
      <c r="A1724" s="54">
        <f>작성용!AL1721</f>
        <v>1720</v>
      </c>
      <c r="B1724" s="292" t="str">
        <f>작성용!AI1721</f>
        <v>체크리스트송부 : 2024-10-21</v>
      </c>
      <c r="C1724" s="278" t="str">
        <f>작성용!AK1721</f>
        <v>개별종목</v>
      </c>
      <c r="D1724" s="279">
        <f>작성용!T1721</f>
        <v>45532</v>
      </c>
      <c r="E1724" s="280" t="str">
        <f>작성용!B1721</f>
        <v>에이비엘생명보험(수익증권)</v>
      </c>
      <c r="F1724" s="280" t="str">
        <f>작성용!C1721</f>
        <v>재평가</v>
      </c>
      <c r="G1724" s="280" t="str">
        <f>작성용!D1721</f>
        <v>Square Mile Credit Partners II</v>
      </c>
      <c r="H1724" s="281" t="str">
        <f>작성용!E1721</f>
        <v>KBP2020060089</v>
      </c>
      <c r="I1724" s="280" t="str">
        <f>작성용!F1721</f>
        <v>B02</v>
      </c>
      <c r="J1724" s="280">
        <f>작성용!G1721</f>
        <v>0</v>
      </c>
      <c r="K1724" s="280" t="str">
        <f>작성용!H1721</f>
        <v>Y</v>
      </c>
      <c r="L1724" s="280" t="str">
        <f>작성용!N1721</f>
        <v xml:space="preserve">분기 </v>
      </c>
      <c r="M1724" s="279" t="str">
        <f>작성용!U1721</f>
        <v>2024.09.30</v>
      </c>
      <c r="N1724" s="284">
        <f>작성용!V1721</f>
        <v>45572</v>
      </c>
      <c r="O1724" s="284">
        <f>작성용!W1721</f>
        <v>45586</v>
      </c>
      <c r="P1724" s="284">
        <f>작성용!X1721</f>
        <v>45579</v>
      </c>
      <c r="Q1724" s="280" t="str">
        <f>작성용!AD1721</f>
        <v>대체평가3사업본부</v>
      </c>
      <c r="R1724" s="282">
        <f>작성용!AE1721</f>
        <v>0</v>
      </c>
      <c r="S1724" s="280" t="str">
        <f>작성용!AF1721</f>
        <v>대체평가3사업본부</v>
      </c>
      <c r="T1724" s="283" t="str">
        <f>작성용!AG1721</f>
        <v>김영하/유승환</v>
      </c>
      <c r="U1724" s="283" t="str">
        <f>작성용!AH1721</f>
        <v>김영하/유승환</v>
      </c>
      <c r="V1724" s="278">
        <f>작성용!AA1721</f>
        <v>202409</v>
      </c>
      <c r="W1724" s="280" t="str">
        <f>작성용!AC1721</f>
        <v>[T]기타보험기관[1본부]</v>
      </c>
      <c r="X1724" s="280" t="str">
        <f>작성용!O1721</f>
        <v xml:space="preserve">재무실이은빈 </v>
      </c>
      <c r="Y1724" s="280" t="str">
        <f>작성용!P1721</f>
        <v xml:space="preserve">02-3787-7348 </v>
      </c>
      <c r="Z1724" s="280" t="str">
        <f>작성용!Q1721</f>
        <v xml:space="preserve">eunbin.lee@abllife.co.kr; KYUNGHO.PARK@ABLLIFE.CO.KR; HYUNJI.NO@ABLLIFE.CO.KR </v>
      </c>
      <c r="AA1724" s="278" t="str">
        <f>작성용!AJ1721</f>
        <v>-</v>
      </c>
      <c r="AB1724" s="278">
        <f>작성용!AB1721</f>
        <v>8</v>
      </c>
    </row>
    <row r="1725" spans="1:28" s="12" customFormat="1" ht="16.5" customHeight="1" x14ac:dyDescent="0.3">
      <c r="A1725" s="54">
        <f>작성용!AL1722</f>
        <v>1721</v>
      </c>
      <c r="B1725" s="292" t="str">
        <f>작성용!AI1722</f>
        <v>체크리스트송부 : 2024-10-21</v>
      </c>
      <c r="C1725" s="278" t="str">
        <f>작성용!AK1722</f>
        <v>개별종목</v>
      </c>
      <c r="D1725" s="279">
        <f>작성용!T1722</f>
        <v>45532</v>
      </c>
      <c r="E1725" s="280" t="str">
        <f>작성용!B1722</f>
        <v>에이비엘생명보험(수익증권)</v>
      </c>
      <c r="F1725" s="280" t="str">
        <f>작성용!C1722</f>
        <v>재평가</v>
      </c>
      <c r="G1725" s="280" t="str">
        <f>작성용!D1722</f>
        <v>US Government Building Fund</v>
      </c>
      <c r="H1725" s="281" t="str">
        <f>작성용!E1722</f>
        <v>KBP2020060090</v>
      </c>
      <c r="I1725" s="280" t="str">
        <f>작성용!F1722</f>
        <v>B02</v>
      </c>
      <c r="J1725" s="280">
        <f>작성용!G1722</f>
        <v>0</v>
      </c>
      <c r="K1725" s="280" t="str">
        <f>작성용!H1722</f>
        <v>Y</v>
      </c>
      <c r="L1725" s="280" t="str">
        <f>작성용!N1722</f>
        <v xml:space="preserve">분기 </v>
      </c>
      <c r="M1725" s="279" t="str">
        <f>작성용!U1722</f>
        <v>2024.09.30</v>
      </c>
      <c r="N1725" s="284">
        <f>작성용!V1722</f>
        <v>45572</v>
      </c>
      <c r="O1725" s="284">
        <f>작성용!W1722</f>
        <v>45586</v>
      </c>
      <c r="P1725" s="284">
        <f>작성용!X1722</f>
        <v>45579</v>
      </c>
      <c r="Q1725" s="280" t="str">
        <f>작성용!AD1722</f>
        <v>대체평가3사업본부</v>
      </c>
      <c r="R1725" s="282">
        <f>작성용!AE1722</f>
        <v>0</v>
      </c>
      <c r="S1725" s="280" t="str">
        <f>작성용!AF1722</f>
        <v>대체평가3사업본부</v>
      </c>
      <c r="T1725" s="283" t="str">
        <f>작성용!AG1722</f>
        <v>김영하/유승환</v>
      </c>
      <c r="U1725" s="283" t="str">
        <f>작성용!AH1722</f>
        <v>김영하/유승환</v>
      </c>
      <c r="V1725" s="278">
        <f>작성용!AA1722</f>
        <v>202409</v>
      </c>
      <c r="W1725" s="280" t="str">
        <f>작성용!AC1722</f>
        <v>[T]기타보험기관[1본부]</v>
      </c>
      <c r="X1725" s="280" t="str">
        <f>작성용!O1722</f>
        <v xml:space="preserve">재무실이은빈 </v>
      </c>
      <c r="Y1725" s="280" t="str">
        <f>작성용!P1722</f>
        <v xml:space="preserve">02-3787-7348 </v>
      </c>
      <c r="Z1725" s="280" t="str">
        <f>작성용!Q1722</f>
        <v xml:space="preserve">eunbin.lee@abllife.co.kr; KYUNGHO.PARK@ABLLIFE.CO.KR; HYUNJI.NO@ABLLIFE.CO.KR </v>
      </c>
      <c r="AA1725" s="278" t="str">
        <f>작성용!AJ1722</f>
        <v>-</v>
      </c>
      <c r="AB1725" s="278">
        <f>작성용!AB1722</f>
        <v>8</v>
      </c>
    </row>
    <row r="1726" spans="1:28" s="12" customFormat="1" ht="16.5" customHeight="1" x14ac:dyDescent="0.3">
      <c r="A1726" s="54">
        <f>작성용!AL1723</f>
        <v>1722</v>
      </c>
      <c r="B1726" s="292" t="str">
        <f>작성용!AI1723</f>
        <v>체크리스트송부 : 2024-10-21</v>
      </c>
      <c r="C1726" s="278" t="str">
        <f>작성용!AK1723</f>
        <v>개별종목</v>
      </c>
      <c r="D1726" s="279">
        <f>작성용!T1723</f>
        <v>45532</v>
      </c>
      <c r="E1726" s="280" t="str">
        <f>작성용!B1723</f>
        <v>에이비엘생명보험(수익증권)</v>
      </c>
      <c r="F1726" s="280" t="str">
        <f>작성용!C1723</f>
        <v>재평가</v>
      </c>
      <c r="G1726" s="280" t="str">
        <f>작성용!D1723</f>
        <v>알세온인프라블라인드펀드</v>
      </c>
      <c r="H1726" s="281" t="str">
        <f>작성용!E1723</f>
        <v>KBP2021120264</v>
      </c>
      <c r="I1726" s="280" t="str">
        <f>작성용!F1723</f>
        <v>B02</v>
      </c>
      <c r="J1726" s="280">
        <f>작성용!G1723</f>
        <v>0</v>
      </c>
      <c r="K1726" s="280" t="str">
        <f>작성용!H1723</f>
        <v>Y</v>
      </c>
      <c r="L1726" s="280" t="str">
        <f>작성용!N1723</f>
        <v xml:space="preserve">분기 </v>
      </c>
      <c r="M1726" s="279" t="str">
        <f>작성용!U1723</f>
        <v>2024.09.30</v>
      </c>
      <c r="N1726" s="284">
        <f>작성용!V1723</f>
        <v>45572</v>
      </c>
      <c r="O1726" s="284">
        <f>작성용!W1723</f>
        <v>45586</v>
      </c>
      <c r="P1726" s="284">
        <f>작성용!X1723</f>
        <v>45579</v>
      </c>
      <c r="Q1726" s="280" t="str">
        <f>작성용!AD1723</f>
        <v>대체평가3사업본부</v>
      </c>
      <c r="R1726" s="282">
        <f>작성용!AE1723</f>
        <v>0</v>
      </c>
      <c r="S1726" s="280" t="str">
        <f>작성용!AF1723</f>
        <v>대체평가3사업본부</v>
      </c>
      <c r="T1726" s="283" t="str">
        <f>작성용!AG1723</f>
        <v>김영하/유승환</v>
      </c>
      <c r="U1726" s="283" t="str">
        <f>작성용!AH1723</f>
        <v>김영하/유승환</v>
      </c>
      <c r="V1726" s="278">
        <f>작성용!AA1723</f>
        <v>202409</v>
      </c>
      <c r="W1726" s="280" t="str">
        <f>작성용!AC1723</f>
        <v>[T]기타보험기관[1본부]</v>
      </c>
      <c r="X1726" s="280" t="str">
        <f>작성용!O1723</f>
        <v xml:space="preserve">재무실이은빈 </v>
      </c>
      <c r="Y1726" s="280" t="str">
        <f>작성용!P1723</f>
        <v xml:space="preserve">02-3787-7348 </v>
      </c>
      <c r="Z1726" s="280" t="str">
        <f>작성용!Q1723</f>
        <v xml:space="preserve">eunbin.lee@abllife.co.kr; KYUNGHO.PARK@ABLLIFE.CO.KR; HYUNJI.NO@ABLLIFE.CO.KR </v>
      </c>
      <c r="AA1726" s="278" t="str">
        <f>작성용!AJ1723</f>
        <v>-</v>
      </c>
      <c r="AB1726" s="278">
        <f>작성용!AB1723</f>
        <v>8</v>
      </c>
    </row>
    <row r="1727" spans="1:28" s="12" customFormat="1" ht="16.5" customHeight="1" x14ac:dyDescent="0.3">
      <c r="A1727" s="54">
        <f>작성용!AL1724</f>
        <v>1723</v>
      </c>
      <c r="B1727" s="292" t="str">
        <f>작성용!AI1724</f>
        <v>체크리스트송부 : 2024-10-21</v>
      </c>
      <c r="C1727" s="278" t="str">
        <f>작성용!AK1724</f>
        <v>개별종목</v>
      </c>
      <c r="D1727" s="279">
        <f>작성용!T1724</f>
        <v>45532</v>
      </c>
      <c r="E1727" s="280" t="str">
        <f>작성용!B1724</f>
        <v>에이비엘생명보험(수익증권)</v>
      </c>
      <c r="F1727" s="280" t="str">
        <f>작성용!C1724</f>
        <v>재평가</v>
      </c>
      <c r="G1727" s="280" t="str">
        <f>작성용!D1724</f>
        <v>우리PGIF4일반사모특별자산투자신탁1호</v>
      </c>
      <c r="H1727" s="281" t="str">
        <f>작성용!E1724</f>
        <v>KBP2022030032</v>
      </c>
      <c r="I1727" s="280" t="str">
        <f>작성용!F1724</f>
        <v>B02</v>
      </c>
      <c r="J1727" s="280">
        <f>작성용!G1724</f>
        <v>0</v>
      </c>
      <c r="K1727" s="280" t="str">
        <f>작성용!H1724</f>
        <v>Y</v>
      </c>
      <c r="L1727" s="280" t="str">
        <f>작성용!N1724</f>
        <v xml:space="preserve">분기 </v>
      </c>
      <c r="M1727" s="279" t="str">
        <f>작성용!U1724</f>
        <v>2024.09.30</v>
      </c>
      <c r="N1727" s="284">
        <f>작성용!V1724</f>
        <v>45572</v>
      </c>
      <c r="O1727" s="284">
        <f>작성용!W1724</f>
        <v>45586</v>
      </c>
      <c r="P1727" s="284">
        <f>작성용!X1724</f>
        <v>45579</v>
      </c>
      <c r="Q1727" s="280" t="str">
        <f>작성용!AD1724</f>
        <v>대체평가3사업본부</v>
      </c>
      <c r="R1727" s="282">
        <f>작성용!AE1724</f>
        <v>0</v>
      </c>
      <c r="S1727" s="280" t="str">
        <f>작성용!AF1724</f>
        <v>대체평가3사업본부</v>
      </c>
      <c r="T1727" s="283" t="str">
        <f>작성용!AG1724</f>
        <v>김영하/유승환</v>
      </c>
      <c r="U1727" s="283" t="str">
        <f>작성용!AH1724</f>
        <v>김영하/유승환</v>
      </c>
      <c r="V1727" s="278">
        <f>작성용!AA1724</f>
        <v>202409</v>
      </c>
      <c r="W1727" s="280" t="str">
        <f>작성용!AC1724</f>
        <v>[T]기타보험기관[1본부]</v>
      </c>
      <c r="X1727" s="280" t="str">
        <f>작성용!O1724</f>
        <v xml:space="preserve">재무실이은빈 </v>
      </c>
      <c r="Y1727" s="280" t="str">
        <f>작성용!P1724</f>
        <v xml:space="preserve">02-3787-7348 </v>
      </c>
      <c r="Z1727" s="280" t="str">
        <f>작성용!Q1724</f>
        <v xml:space="preserve">eunbin.lee@abllife.co.kr; KYUNGHO.PARK@ABLLIFE.CO.KR; HYUNJI.NO@ABLLIFE.CO.KR </v>
      </c>
      <c r="AA1727" s="278" t="str">
        <f>작성용!AJ1724</f>
        <v>-</v>
      </c>
      <c r="AB1727" s="278">
        <f>작성용!AB1724</f>
        <v>8</v>
      </c>
    </row>
    <row r="1728" spans="1:28" s="12" customFormat="1" ht="16.5" customHeight="1" x14ac:dyDescent="0.3">
      <c r="A1728" s="54">
        <f>작성용!AL1725</f>
        <v>1724</v>
      </c>
      <c r="B1728" s="292" t="str">
        <f>작성용!AI1725</f>
        <v>체크리스트송부 : 2024-10-21</v>
      </c>
      <c r="C1728" s="278" t="str">
        <f>작성용!AK1725</f>
        <v>개별종목</v>
      </c>
      <c r="D1728" s="279">
        <f>작성용!T1725</f>
        <v>45532</v>
      </c>
      <c r="E1728" s="280" t="str">
        <f>작성용!B1725</f>
        <v>에이비엘생명보험(수익증권)</v>
      </c>
      <c r="F1728" s="280" t="str">
        <f>작성용!C1725</f>
        <v>재평가</v>
      </c>
      <c r="G1728" s="280" t="str">
        <f>작성용!D1725</f>
        <v>한국비티엘일호투융자회사</v>
      </c>
      <c r="H1728" s="281">
        <f>작성용!E1725</f>
        <v>1101113529976</v>
      </c>
      <c r="I1728" s="280" t="str">
        <f>작성용!F1725</f>
        <v>B01</v>
      </c>
      <c r="J1728" s="280">
        <f>작성용!G1725</f>
        <v>0</v>
      </c>
      <c r="K1728" s="280" t="str">
        <f>작성용!H1725</f>
        <v>Y</v>
      </c>
      <c r="L1728" s="280" t="str">
        <f>작성용!N1725</f>
        <v xml:space="preserve">분기 </v>
      </c>
      <c r="M1728" s="279" t="str">
        <f>작성용!U1725</f>
        <v>2024.09.30</v>
      </c>
      <c r="N1728" s="284">
        <f>작성용!V1725</f>
        <v>45572</v>
      </c>
      <c r="O1728" s="284">
        <f>작성용!W1725</f>
        <v>45586</v>
      </c>
      <c r="P1728" s="284">
        <f>작성용!X1725</f>
        <v>45579</v>
      </c>
      <c r="Q1728" s="280" t="str">
        <f>작성용!AD1725</f>
        <v>대체평가3사업본부</v>
      </c>
      <c r="R1728" s="282">
        <f>작성용!AE1725</f>
        <v>0</v>
      </c>
      <c r="S1728" s="280" t="str">
        <f>작성용!AF1725</f>
        <v>대체평가3사업본부</v>
      </c>
      <c r="T1728" s="283" t="str">
        <f>작성용!AG1725</f>
        <v>김영하/유승환</v>
      </c>
      <c r="U1728" s="283" t="str">
        <f>작성용!AH1725</f>
        <v>김영하/유승환</v>
      </c>
      <c r="V1728" s="278">
        <f>작성용!AA1725</f>
        <v>202409</v>
      </c>
      <c r="W1728" s="280" t="str">
        <f>작성용!AC1725</f>
        <v>[T]기타보험기관[1본부]</v>
      </c>
      <c r="X1728" s="280" t="str">
        <f>작성용!O1725</f>
        <v xml:space="preserve">재무실이은빈 </v>
      </c>
      <c r="Y1728" s="280" t="str">
        <f>작성용!P1725</f>
        <v xml:space="preserve">02-3787-7348 </v>
      </c>
      <c r="Z1728" s="280" t="str">
        <f>작성용!Q1725</f>
        <v xml:space="preserve">eunbin.lee@abllife.co.kr; KYUNGHO.PARK@ABLLIFE.CO.KR; HYUNJI.NO@ABLLIFE.CO.KR </v>
      </c>
      <c r="AA1728" s="278" t="str">
        <f>작성용!AJ1725</f>
        <v>-</v>
      </c>
      <c r="AB1728" s="278">
        <f>작성용!AB1725</f>
        <v>8</v>
      </c>
    </row>
    <row r="1729" spans="1:28" s="12" customFormat="1" ht="16.5" customHeight="1" x14ac:dyDescent="0.3">
      <c r="A1729" s="54">
        <f>작성용!AL1726</f>
        <v>1725</v>
      </c>
      <c r="B1729" s="292" t="str">
        <f>작성용!AI1726</f>
        <v>체크리스트송부 : 2024-10-21</v>
      </c>
      <c r="C1729" s="278" t="str">
        <f>작성용!AK1726</f>
        <v>개별종목</v>
      </c>
      <c r="D1729" s="279">
        <f>작성용!T1726</f>
        <v>45532</v>
      </c>
      <c r="E1729" s="280" t="str">
        <f>작성용!B1726</f>
        <v>에이비엘생명보험(수익증권)</v>
      </c>
      <c r="F1729" s="280" t="str">
        <f>작성용!C1726</f>
        <v>재평가</v>
      </c>
      <c r="G1729" s="280" t="str">
        <f>작성용!D1726</f>
        <v>한화글로벌인프라펀드31호</v>
      </c>
      <c r="H1729" s="281" t="str">
        <f>작성용!E1726</f>
        <v>KBP2022030077</v>
      </c>
      <c r="I1729" s="280" t="str">
        <f>작성용!F1726</f>
        <v>B02</v>
      </c>
      <c r="J1729" s="280">
        <f>작성용!G1726</f>
        <v>0</v>
      </c>
      <c r="K1729" s="280" t="str">
        <f>작성용!H1726</f>
        <v>Y</v>
      </c>
      <c r="L1729" s="280" t="str">
        <f>작성용!N1726</f>
        <v xml:space="preserve">분기 </v>
      </c>
      <c r="M1729" s="279" t="str">
        <f>작성용!U1726</f>
        <v>2024.09.30</v>
      </c>
      <c r="N1729" s="284">
        <f>작성용!V1726</f>
        <v>45572</v>
      </c>
      <c r="O1729" s="284">
        <f>작성용!W1726</f>
        <v>45586</v>
      </c>
      <c r="P1729" s="284">
        <f>작성용!X1726</f>
        <v>45579</v>
      </c>
      <c r="Q1729" s="280" t="str">
        <f>작성용!AD1726</f>
        <v>대체평가3사업본부</v>
      </c>
      <c r="R1729" s="282">
        <f>작성용!AE1726</f>
        <v>0</v>
      </c>
      <c r="S1729" s="280" t="str">
        <f>작성용!AF1726</f>
        <v>대체평가3사업본부</v>
      </c>
      <c r="T1729" s="283" t="str">
        <f>작성용!AG1726</f>
        <v>김영하/유승환</v>
      </c>
      <c r="U1729" s="283" t="str">
        <f>작성용!AH1726</f>
        <v>김영하/유승환</v>
      </c>
      <c r="V1729" s="278">
        <f>작성용!AA1726</f>
        <v>202409</v>
      </c>
      <c r="W1729" s="280" t="str">
        <f>작성용!AC1726</f>
        <v>[T]기타보험기관[1본부]</v>
      </c>
      <c r="X1729" s="280" t="str">
        <f>작성용!O1726</f>
        <v xml:space="preserve">재무실이은빈 </v>
      </c>
      <c r="Y1729" s="280" t="str">
        <f>작성용!P1726</f>
        <v xml:space="preserve">02-3787-7348 </v>
      </c>
      <c r="Z1729" s="280" t="str">
        <f>작성용!Q1726</f>
        <v xml:space="preserve">eunbin.lee@abllife.co.kr; KYUNGHO.PARK@ABLLIFE.CO.KR; HYUNJI.NO@ABLLIFE.CO.KR </v>
      </c>
      <c r="AA1729" s="278" t="str">
        <f>작성용!AJ1726</f>
        <v>-</v>
      </c>
      <c r="AB1729" s="278">
        <f>작성용!AB1726</f>
        <v>8</v>
      </c>
    </row>
    <row r="1730" spans="1:28" s="12" customFormat="1" ht="16.5" customHeight="1" x14ac:dyDescent="0.3">
      <c r="A1730" s="54">
        <f>작성용!AL1727</f>
        <v>1726</v>
      </c>
      <c r="B1730" s="292" t="str">
        <f>작성용!AI1727</f>
        <v>체크리스트송부 : 2024-10-21</v>
      </c>
      <c r="C1730" s="278" t="str">
        <f>작성용!AK1727</f>
        <v>개별종목</v>
      </c>
      <c r="D1730" s="279">
        <f>작성용!T1727</f>
        <v>45532</v>
      </c>
      <c r="E1730" s="280" t="str">
        <f>작성용!B1727</f>
        <v>에이비엘생명보험(수익증권)</v>
      </c>
      <c r="F1730" s="280" t="str">
        <f>작성용!C1727</f>
        <v>재평가</v>
      </c>
      <c r="G1730" s="280" t="str">
        <f>작성용!D1727</f>
        <v>알세온부동산블라인드펀드</v>
      </c>
      <c r="H1730" s="281" t="str">
        <f>작성용!E1727</f>
        <v>KBP2022060192</v>
      </c>
      <c r="I1730" s="280" t="str">
        <f>작성용!F1727</f>
        <v>B02</v>
      </c>
      <c r="J1730" s="280">
        <f>작성용!G1727</f>
        <v>0</v>
      </c>
      <c r="K1730" s="280" t="str">
        <f>작성용!H1727</f>
        <v>Y</v>
      </c>
      <c r="L1730" s="280" t="str">
        <f>작성용!N1727</f>
        <v xml:space="preserve">분기 </v>
      </c>
      <c r="M1730" s="279" t="str">
        <f>작성용!U1727</f>
        <v>2024.09.30</v>
      </c>
      <c r="N1730" s="284">
        <f>작성용!V1727</f>
        <v>45572</v>
      </c>
      <c r="O1730" s="284">
        <f>작성용!W1727</f>
        <v>45586</v>
      </c>
      <c r="P1730" s="284">
        <f>작성용!X1727</f>
        <v>45579</v>
      </c>
      <c r="Q1730" s="280" t="str">
        <f>작성용!AD1727</f>
        <v>대체평가3사업본부</v>
      </c>
      <c r="R1730" s="282">
        <f>작성용!AE1727</f>
        <v>0</v>
      </c>
      <c r="S1730" s="280" t="str">
        <f>작성용!AF1727</f>
        <v>대체평가3사업본부</v>
      </c>
      <c r="T1730" s="283" t="str">
        <f>작성용!AG1727</f>
        <v>김영하/유승환</v>
      </c>
      <c r="U1730" s="283" t="str">
        <f>작성용!AH1727</f>
        <v>김영하/유승환</v>
      </c>
      <c r="V1730" s="278">
        <f>작성용!AA1727</f>
        <v>202409</v>
      </c>
      <c r="W1730" s="280" t="str">
        <f>작성용!AC1727</f>
        <v>[T]기타보험기관[1본부]</v>
      </c>
      <c r="X1730" s="280" t="str">
        <f>작성용!O1727</f>
        <v xml:space="preserve">재무실이은빈 </v>
      </c>
      <c r="Y1730" s="280" t="str">
        <f>작성용!P1727</f>
        <v xml:space="preserve">02-3787-7348 </v>
      </c>
      <c r="Z1730" s="280" t="str">
        <f>작성용!Q1727</f>
        <v xml:space="preserve">eunbin.lee@abllife.co.kr; KYUNGHO.PARK@ABLLIFE.CO.KR; HYUNJI.NO@ABLLIFE.CO.KR </v>
      </c>
      <c r="AA1730" s="278" t="str">
        <f>작성용!AJ1727</f>
        <v>-</v>
      </c>
      <c r="AB1730" s="278">
        <f>작성용!AB1727</f>
        <v>8</v>
      </c>
    </row>
    <row r="1731" spans="1:28" s="12" customFormat="1" ht="16.5" customHeight="1" x14ac:dyDescent="0.3">
      <c r="A1731" s="54">
        <f>작성용!AL1728</f>
        <v>1727</v>
      </c>
      <c r="B1731" s="292" t="str">
        <f>작성용!AI1728</f>
        <v>체크리스트송부 : 2024-10-21</v>
      </c>
      <c r="C1731" s="278" t="str">
        <f>작성용!AK1728</f>
        <v>개별종목</v>
      </c>
      <c r="D1731" s="279">
        <f>작성용!T1728</f>
        <v>45532</v>
      </c>
      <c r="E1731" s="280" t="str">
        <f>작성용!B1728</f>
        <v>에이비엘생명보험(수익증권)</v>
      </c>
      <c r="F1731" s="280" t="str">
        <f>작성용!C1728</f>
        <v>재평가</v>
      </c>
      <c r="G1731" s="280" t="str">
        <f>작성용!D1728</f>
        <v>한강태양광발전일반사모특별자산투자신탁제10호</v>
      </c>
      <c r="H1731" s="281" t="str">
        <f>작성용!E1728</f>
        <v>KBP2022090021</v>
      </c>
      <c r="I1731" s="280" t="str">
        <f>작성용!F1728</f>
        <v>B02</v>
      </c>
      <c r="J1731" s="280">
        <f>작성용!G1728</f>
        <v>0</v>
      </c>
      <c r="K1731" s="280" t="str">
        <f>작성용!H1728</f>
        <v>Y</v>
      </c>
      <c r="L1731" s="280" t="str">
        <f>작성용!N1728</f>
        <v xml:space="preserve">분기 </v>
      </c>
      <c r="M1731" s="279" t="str">
        <f>작성용!U1728</f>
        <v>2024.09.30</v>
      </c>
      <c r="N1731" s="284">
        <f>작성용!V1728</f>
        <v>45572</v>
      </c>
      <c r="O1731" s="284">
        <f>작성용!W1728</f>
        <v>45586</v>
      </c>
      <c r="P1731" s="284">
        <f>작성용!X1728</f>
        <v>45579</v>
      </c>
      <c r="Q1731" s="280" t="str">
        <f>작성용!AD1728</f>
        <v>대체평가3사업본부</v>
      </c>
      <c r="R1731" s="282">
        <f>작성용!AE1728</f>
        <v>0</v>
      </c>
      <c r="S1731" s="280" t="str">
        <f>작성용!AF1728</f>
        <v>대체평가3사업본부</v>
      </c>
      <c r="T1731" s="283" t="str">
        <f>작성용!AG1728</f>
        <v>김영하/유승환</v>
      </c>
      <c r="U1731" s="283" t="str">
        <f>작성용!AH1728</f>
        <v>김영하/유승환</v>
      </c>
      <c r="V1731" s="278">
        <f>작성용!AA1728</f>
        <v>202409</v>
      </c>
      <c r="W1731" s="280" t="str">
        <f>작성용!AC1728</f>
        <v>[T]기타보험기관[1본부]</v>
      </c>
      <c r="X1731" s="280" t="str">
        <f>작성용!O1728</f>
        <v xml:space="preserve">재무실이은빈 </v>
      </c>
      <c r="Y1731" s="280" t="str">
        <f>작성용!P1728</f>
        <v xml:space="preserve">02-3787-7348 </v>
      </c>
      <c r="Z1731" s="280" t="str">
        <f>작성용!Q1728</f>
        <v xml:space="preserve">eunbin.lee@abllife.co.kr; KYUNGHO.PARK@ABLLIFE.CO.KR; HYUNJI.NO@ABLLIFE.CO.KR </v>
      </c>
      <c r="AA1731" s="278" t="str">
        <f>작성용!AJ1728</f>
        <v>-</v>
      </c>
      <c r="AB1731" s="278">
        <f>작성용!AB1728</f>
        <v>8</v>
      </c>
    </row>
    <row r="1732" spans="1:28" s="12" customFormat="1" ht="16.5" customHeight="1" x14ac:dyDescent="0.3">
      <c r="A1732" s="54">
        <f>작성용!AL1729</f>
        <v>1728</v>
      </c>
      <c r="B1732" s="292" t="str">
        <f>작성용!AI1729</f>
        <v>체크리스트송부 : 2024-10-21</v>
      </c>
      <c r="C1732" s="278" t="str">
        <f>작성용!AK1729</f>
        <v>개별종목</v>
      </c>
      <c r="D1732" s="279">
        <f>작성용!T1729</f>
        <v>45532</v>
      </c>
      <c r="E1732" s="280" t="str">
        <f>작성용!B1729</f>
        <v>에이비엘생명보험(수익증권)</v>
      </c>
      <c r="F1732" s="280" t="str">
        <f>작성용!C1729</f>
        <v>재평가</v>
      </c>
      <c r="G1732" s="280" t="str">
        <f>작성용!D1729</f>
        <v>이지스미국부동산469-1호</v>
      </c>
      <c r="H1732" s="281" t="str">
        <f>작성용!E1729</f>
        <v>KBP2022090040</v>
      </c>
      <c r="I1732" s="280" t="str">
        <f>작성용!F1729</f>
        <v>B02</v>
      </c>
      <c r="J1732" s="280">
        <f>작성용!G1729</f>
        <v>0</v>
      </c>
      <c r="K1732" s="280" t="str">
        <f>작성용!H1729</f>
        <v>Y</v>
      </c>
      <c r="L1732" s="280" t="str">
        <f>작성용!N1729</f>
        <v xml:space="preserve">분기 </v>
      </c>
      <c r="M1732" s="279" t="str">
        <f>작성용!U1729</f>
        <v>2024.09.30</v>
      </c>
      <c r="N1732" s="284">
        <f>작성용!V1729</f>
        <v>45572</v>
      </c>
      <c r="O1732" s="284">
        <f>작성용!W1729</f>
        <v>45586</v>
      </c>
      <c r="P1732" s="284">
        <f>작성용!X1729</f>
        <v>45579</v>
      </c>
      <c r="Q1732" s="280" t="str">
        <f>작성용!AD1729</f>
        <v>대체평가3사업본부</v>
      </c>
      <c r="R1732" s="282">
        <f>작성용!AE1729</f>
        <v>0</v>
      </c>
      <c r="S1732" s="280" t="str">
        <f>작성용!AF1729</f>
        <v>대체평가3사업본부</v>
      </c>
      <c r="T1732" s="283" t="str">
        <f>작성용!AG1729</f>
        <v>김영하/유승환</v>
      </c>
      <c r="U1732" s="283" t="str">
        <f>작성용!AH1729</f>
        <v>김영하/유승환</v>
      </c>
      <c r="V1732" s="278">
        <f>작성용!AA1729</f>
        <v>202409</v>
      </c>
      <c r="W1732" s="280" t="str">
        <f>작성용!AC1729</f>
        <v>[T]기타보험기관[1본부]</v>
      </c>
      <c r="X1732" s="280" t="str">
        <f>작성용!O1729</f>
        <v xml:space="preserve">재무실이은빈 </v>
      </c>
      <c r="Y1732" s="280" t="str">
        <f>작성용!P1729</f>
        <v xml:space="preserve">02-3787-7348 </v>
      </c>
      <c r="Z1732" s="280" t="str">
        <f>작성용!Q1729</f>
        <v xml:space="preserve">eunbin.lee@abllife.co.kr; KYUNGHO.PARK@ABLLIFE.CO.KR; HYUNJI.NO@ABLLIFE.CO.KR </v>
      </c>
      <c r="AA1732" s="278" t="str">
        <f>작성용!AJ1729</f>
        <v>-</v>
      </c>
      <c r="AB1732" s="278">
        <f>작성용!AB1729</f>
        <v>8</v>
      </c>
    </row>
    <row r="1733" spans="1:28" s="12" customFormat="1" ht="16.5" customHeight="1" x14ac:dyDescent="0.3">
      <c r="A1733" s="54">
        <f>작성용!AL1730</f>
        <v>1729</v>
      </c>
      <c r="B1733" s="292" t="str">
        <f>작성용!AI1730</f>
        <v>체크리스트송부 : 2024-10-21</v>
      </c>
      <c r="C1733" s="278" t="str">
        <f>작성용!AK1730</f>
        <v>개별종목</v>
      </c>
      <c r="D1733" s="279">
        <f>작성용!T1730</f>
        <v>45532</v>
      </c>
      <c r="E1733" s="280" t="str">
        <f>작성용!B1730</f>
        <v>에이비엘생명보험(수익증권)</v>
      </c>
      <c r="F1733" s="280" t="str">
        <f>작성용!C1730</f>
        <v>재평가</v>
      </c>
      <c r="G1733" s="280" t="str">
        <f>작성용!D1730</f>
        <v>이지스미국부동산469-2호</v>
      </c>
      <c r="H1733" s="281" t="str">
        <f>작성용!E1730</f>
        <v>KBP2022090041</v>
      </c>
      <c r="I1733" s="280" t="str">
        <f>작성용!F1730</f>
        <v>B02</v>
      </c>
      <c r="J1733" s="280">
        <f>작성용!G1730</f>
        <v>0</v>
      </c>
      <c r="K1733" s="280" t="str">
        <f>작성용!H1730</f>
        <v>Y</v>
      </c>
      <c r="L1733" s="280" t="str">
        <f>작성용!N1730</f>
        <v xml:space="preserve">분기 </v>
      </c>
      <c r="M1733" s="279" t="str">
        <f>작성용!U1730</f>
        <v>2024.09.30</v>
      </c>
      <c r="N1733" s="284">
        <f>작성용!V1730</f>
        <v>45572</v>
      </c>
      <c r="O1733" s="284">
        <f>작성용!W1730</f>
        <v>45586</v>
      </c>
      <c r="P1733" s="284">
        <f>작성용!X1730</f>
        <v>45579</v>
      </c>
      <c r="Q1733" s="280" t="str">
        <f>작성용!AD1730</f>
        <v>대체평가3사업본부</v>
      </c>
      <c r="R1733" s="282">
        <f>작성용!AE1730</f>
        <v>0</v>
      </c>
      <c r="S1733" s="280" t="str">
        <f>작성용!AF1730</f>
        <v>대체평가3사업본부</v>
      </c>
      <c r="T1733" s="283" t="str">
        <f>작성용!AG1730</f>
        <v>김영하/유승환</v>
      </c>
      <c r="U1733" s="283" t="str">
        <f>작성용!AH1730</f>
        <v>김영하/유승환</v>
      </c>
      <c r="V1733" s="278">
        <f>작성용!AA1730</f>
        <v>202409</v>
      </c>
      <c r="W1733" s="280" t="str">
        <f>작성용!AC1730</f>
        <v>[T]기타보험기관[1본부]</v>
      </c>
      <c r="X1733" s="280" t="str">
        <f>작성용!O1730</f>
        <v xml:space="preserve">재무실이은빈 </v>
      </c>
      <c r="Y1733" s="280" t="str">
        <f>작성용!P1730</f>
        <v xml:space="preserve">02-3787-7348 </v>
      </c>
      <c r="Z1733" s="280" t="str">
        <f>작성용!Q1730</f>
        <v xml:space="preserve">eunbin.lee@abllife.co.kr; KYUNGHO.PARK@ABLLIFE.CO.KR; HYUNJI.NO@ABLLIFE.CO.KR </v>
      </c>
      <c r="AA1733" s="278" t="str">
        <f>작성용!AJ1730</f>
        <v>-</v>
      </c>
      <c r="AB1733" s="278">
        <f>작성용!AB1730</f>
        <v>8</v>
      </c>
    </row>
    <row r="1734" spans="1:28" s="12" customFormat="1" ht="16.5" customHeight="1" x14ac:dyDescent="0.3">
      <c r="A1734" s="54">
        <f>작성용!AL1731</f>
        <v>1730</v>
      </c>
      <c r="B1734" s="292" t="str">
        <f>작성용!AI1731</f>
        <v>체크리스트송부 : 2024-10-21</v>
      </c>
      <c r="C1734" s="278" t="str">
        <f>작성용!AK1731</f>
        <v>개별종목</v>
      </c>
      <c r="D1734" s="279">
        <f>작성용!T1731</f>
        <v>45532</v>
      </c>
      <c r="E1734" s="280" t="str">
        <f>작성용!B1731</f>
        <v>에이비엘생명보험(수익증권)</v>
      </c>
      <c r="F1734" s="280" t="str">
        <f>작성용!C1731</f>
        <v>재평가</v>
      </c>
      <c r="G1734" s="280" t="str">
        <f>작성용!D1731</f>
        <v>KB북미누버거버먼일반사모특별자산투자신탁제4호(전문)</v>
      </c>
      <c r="H1734" s="281" t="str">
        <f>작성용!E1731</f>
        <v>KBP2022090042</v>
      </c>
      <c r="I1734" s="280" t="str">
        <f>작성용!F1731</f>
        <v>B02</v>
      </c>
      <c r="J1734" s="280">
        <f>작성용!G1731</f>
        <v>0</v>
      </c>
      <c r="K1734" s="280" t="str">
        <f>작성용!H1731</f>
        <v>Y</v>
      </c>
      <c r="L1734" s="280" t="str">
        <f>작성용!N1731</f>
        <v xml:space="preserve">분기 </v>
      </c>
      <c r="M1734" s="279" t="str">
        <f>작성용!U1731</f>
        <v>2024.09.30</v>
      </c>
      <c r="N1734" s="284">
        <f>작성용!V1731</f>
        <v>45572</v>
      </c>
      <c r="O1734" s="284">
        <f>작성용!W1731</f>
        <v>45586</v>
      </c>
      <c r="P1734" s="284">
        <f>작성용!X1731</f>
        <v>45579</v>
      </c>
      <c r="Q1734" s="280" t="str">
        <f>작성용!AD1731</f>
        <v>대체평가3사업본부</v>
      </c>
      <c r="R1734" s="282">
        <f>작성용!AE1731</f>
        <v>0</v>
      </c>
      <c r="S1734" s="280" t="str">
        <f>작성용!AF1731</f>
        <v>대체평가3사업본부</v>
      </c>
      <c r="T1734" s="283" t="str">
        <f>작성용!AG1731</f>
        <v>김영하/유승환</v>
      </c>
      <c r="U1734" s="283" t="str">
        <f>작성용!AH1731</f>
        <v>김영하/유승환</v>
      </c>
      <c r="V1734" s="278">
        <f>작성용!AA1731</f>
        <v>202409</v>
      </c>
      <c r="W1734" s="280" t="str">
        <f>작성용!AC1731</f>
        <v>[T]기타보험기관[1본부]</v>
      </c>
      <c r="X1734" s="280" t="str">
        <f>작성용!O1731</f>
        <v xml:space="preserve">재무실이은빈 </v>
      </c>
      <c r="Y1734" s="280" t="str">
        <f>작성용!P1731</f>
        <v xml:space="preserve">02-3787-7348 </v>
      </c>
      <c r="Z1734" s="280" t="str">
        <f>작성용!Q1731</f>
        <v xml:space="preserve">eunbin.lee@abllife.co.kr; KYUNGHO.PARK@ABLLIFE.CO.KR; HYUNJI.NO@ABLLIFE.CO.KR </v>
      </c>
      <c r="AA1734" s="278" t="str">
        <f>작성용!AJ1731</f>
        <v>-</v>
      </c>
      <c r="AB1734" s="278">
        <f>작성용!AB1731</f>
        <v>8</v>
      </c>
    </row>
    <row r="1735" spans="1:28" s="12" customFormat="1" ht="16.5" customHeight="1" x14ac:dyDescent="0.3">
      <c r="A1735" s="54">
        <f>작성용!AL1732</f>
        <v>1731</v>
      </c>
      <c r="B1735" s="292" t="str">
        <f>작성용!AI1732</f>
        <v>체크리스트송부 : 2024-10-21</v>
      </c>
      <c r="C1735" s="278" t="str">
        <f>작성용!AK1732</f>
        <v>개별종목</v>
      </c>
      <c r="D1735" s="279">
        <f>작성용!T1732</f>
        <v>45532</v>
      </c>
      <c r="E1735" s="280" t="str">
        <f>작성용!B1732</f>
        <v>에이비엘생명보험(수익증권)</v>
      </c>
      <c r="F1735" s="280" t="str">
        <f>작성용!C1732</f>
        <v>재평가</v>
      </c>
      <c r="G1735" s="280" t="str">
        <f>작성용!D1732</f>
        <v>파인스트리트글로벌기업10-1호</v>
      </c>
      <c r="H1735" s="281" t="str">
        <f>작성용!E1732</f>
        <v>KBP2022090043</v>
      </c>
      <c r="I1735" s="280" t="str">
        <f>작성용!F1732</f>
        <v>B02</v>
      </c>
      <c r="J1735" s="280">
        <f>작성용!G1732</f>
        <v>0</v>
      </c>
      <c r="K1735" s="280" t="str">
        <f>작성용!H1732</f>
        <v>Y</v>
      </c>
      <c r="L1735" s="280" t="str">
        <f>작성용!N1732</f>
        <v xml:space="preserve">분기 </v>
      </c>
      <c r="M1735" s="279" t="str">
        <f>작성용!U1732</f>
        <v>2024.09.30</v>
      </c>
      <c r="N1735" s="284">
        <f>작성용!V1732</f>
        <v>45572</v>
      </c>
      <c r="O1735" s="284">
        <f>작성용!W1732</f>
        <v>45586</v>
      </c>
      <c r="P1735" s="284">
        <f>작성용!X1732</f>
        <v>45579</v>
      </c>
      <c r="Q1735" s="280" t="str">
        <f>작성용!AD1732</f>
        <v>대체평가3사업본부</v>
      </c>
      <c r="R1735" s="282">
        <f>작성용!AE1732</f>
        <v>0</v>
      </c>
      <c r="S1735" s="280" t="str">
        <f>작성용!AF1732</f>
        <v>대체평가3사업본부</v>
      </c>
      <c r="T1735" s="283" t="str">
        <f>작성용!AG1732</f>
        <v>김영하/유승환</v>
      </c>
      <c r="U1735" s="283" t="str">
        <f>작성용!AH1732</f>
        <v>김영하/유승환</v>
      </c>
      <c r="V1735" s="278">
        <f>작성용!AA1732</f>
        <v>202409</v>
      </c>
      <c r="W1735" s="280" t="str">
        <f>작성용!AC1732</f>
        <v>[T]기타보험기관[1본부]</v>
      </c>
      <c r="X1735" s="280" t="str">
        <f>작성용!O1732</f>
        <v xml:space="preserve">재무실이은빈 </v>
      </c>
      <c r="Y1735" s="280" t="str">
        <f>작성용!P1732</f>
        <v xml:space="preserve">02-3787-7348 </v>
      </c>
      <c r="Z1735" s="280" t="str">
        <f>작성용!Q1732</f>
        <v xml:space="preserve">eunbin.lee@abllife.co.kr; KYUNGHO.PARK@ABLLIFE.CO.KR; HYUNJI.NO@ABLLIFE.CO.KR </v>
      </c>
      <c r="AA1735" s="278" t="str">
        <f>작성용!AJ1732</f>
        <v>-</v>
      </c>
      <c r="AB1735" s="278">
        <f>작성용!AB1732</f>
        <v>8</v>
      </c>
    </row>
    <row r="1736" spans="1:28" s="12" customFormat="1" ht="16.5" customHeight="1" x14ac:dyDescent="0.3">
      <c r="A1736" s="54">
        <f>작성용!AL1733</f>
        <v>1732</v>
      </c>
      <c r="B1736" s="292" t="str">
        <f>작성용!AI1733</f>
        <v>체크리스트송부 : 2024-10-21</v>
      </c>
      <c r="C1736" s="278" t="str">
        <f>작성용!AK1733</f>
        <v>개별종목</v>
      </c>
      <c r="D1736" s="279">
        <f>작성용!T1733</f>
        <v>45532</v>
      </c>
      <c r="E1736" s="280" t="str">
        <f>작성용!B1733</f>
        <v>에이비엘생명보험(수익증권)</v>
      </c>
      <c r="F1736" s="280" t="str">
        <f>작성용!C1733</f>
        <v>재평가</v>
      </c>
      <c r="G1736" s="280" t="str">
        <f>작성용!D1733</f>
        <v>알세온호주RDS일반사모투자신탁2호</v>
      </c>
      <c r="H1736" s="281" t="str">
        <f>작성용!E1733</f>
        <v>KBP2022090044</v>
      </c>
      <c r="I1736" s="280" t="str">
        <f>작성용!F1733</f>
        <v>B02</v>
      </c>
      <c r="J1736" s="280">
        <f>작성용!G1733</f>
        <v>0</v>
      </c>
      <c r="K1736" s="280" t="str">
        <f>작성용!H1733</f>
        <v>Y</v>
      </c>
      <c r="L1736" s="280" t="str">
        <f>작성용!N1733</f>
        <v xml:space="preserve">분기 </v>
      </c>
      <c r="M1736" s="279" t="str">
        <f>작성용!U1733</f>
        <v>2024.09.30</v>
      </c>
      <c r="N1736" s="284">
        <f>작성용!V1733</f>
        <v>45572</v>
      </c>
      <c r="O1736" s="284">
        <f>작성용!W1733</f>
        <v>45586</v>
      </c>
      <c r="P1736" s="284">
        <f>작성용!X1733</f>
        <v>45579</v>
      </c>
      <c r="Q1736" s="280" t="str">
        <f>작성용!AD1733</f>
        <v>대체평가3사업본부</v>
      </c>
      <c r="R1736" s="282">
        <f>작성용!AE1733</f>
        <v>0</v>
      </c>
      <c r="S1736" s="280" t="str">
        <f>작성용!AF1733</f>
        <v>대체평가3사업본부</v>
      </c>
      <c r="T1736" s="283" t="str">
        <f>작성용!AG1733</f>
        <v>김영하/유승환</v>
      </c>
      <c r="U1736" s="283" t="str">
        <f>작성용!AH1733</f>
        <v>김영하/유승환</v>
      </c>
      <c r="V1736" s="278">
        <f>작성용!AA1733</f>
        <v>202409</v>
      </c>
      <c r="W1736" s="280" t="str">
        <f>작성용!AC1733</f>
        <v>[T]기타보험기관[1본부]</v>
      </c>
      <c r="X1736" s="280" t="str">
        <f>작성용!O1733</f>
        <v xml:space="preserve">재무실이은빈 </v>
      </c>
      <c r="Y1736" s="280" t="str">
        <f>작성용!P1733</f>
        <v xml:space="preserve">02-3787-7348 </v>
      </c>
      <c r="Z1736" s="280" t="str">
        <f>작성용!Q1733</f>
        <v xml:space="preserve">eunbin.lee@abllife.co.kr; KYUNGHO.PARK@ABLLIFE.CO.KR; HYUNJI.NO@ABLLIFE.CO.KR </v>
      </c>
      <c r="AA1736" s="278" t="str">
        <f>작성용!AJ1733</f>
        <v>-</v>
      </c>
      <c r="AB1736" s="278">
        <f>작성용!AB1733</f>
        <v>8</v>
      </c>
    </row>
    <row r="1737" spans="1:28" s="12" customFormat="1" ht="16.5" customHeight="1" x14ac:dyDescent="0.3">
      <c r="A1737" s="54">
        <f>작성용!AL1734</f>
        <v>1733</v>
      </c>
      <c r="B1737" s="292" t="str">
        <f>작성용!AI1734</f>
        <v>체크리스트송부 : 2024-10-21</v>
      </c>
      <c r="C1737" s="278" t="str">
        <f>작성용!AK1734</f>
        <v>개별종목</v>
      </c>
      <c r="D1737" s="279">
        <f>작성용!T1734</f>
        <v>45532</v>
      </c>
      <c r="E1737" s="280" t="str">
        <f>작성용!B1734</f>
        <v>에이비엘생명보험(수익증권)</v>
      </c>
      <c r="F1737" s="280" t="str">
        <f>작성용!C1734</f>
        <v>재평가</v>
      </c>
      <c r="G1737" s="280" t="str">
        <f>작성용!D1734</f>
        <v>알세온호주RDS일반사모투자신탁3호</v>
      </c>
      <c r="H1737" s="281" t="str">
        <f>작성용!E1734</f>
        <v>KBP2022090045</v>
      </c>
      <c r="I1737" s="280" t="str">
        <f>작성용!F1734</f>
        <v>B02</v>
      </c>
      <c r="J1737" s="280">
        <f>작성용!G1734</f>
        <v>0</v>
      </c>
      <c r="K1737" s="280" t="str">
        <f>작성용!H1734</f>
        <v>Y</v>
      </c>
      <c r="L1737" s="280" t="str">
        <f>작성용!N1734</f>
        <v xml:space="preserve">분기 </v>
      </c>
      <c r="M1737" s="279" t="str">
        <f>작성용!U1734</f>
        <v>2024.09.30</v>
      </c>
      <c r="N1737" s="284">
        <f>작성용!V1734</f>
        <v>45572</v>
      </c>
      <c r="O1737" s="284">
        <f>작성용!W1734</f>
        <v>45586</v>
      </c>
      <c r="P1737" s="284">
        <f>작성용!X1734</f>
        <v>45579</v>
      </c>
      <c r="Q1737" s="280" t="str">
        <f>작성용!AD1734</f>
        <v>대체평가3사업본부</v>
      </c>
      <c r="R1737" s="282">
        <f>작성용!AE1734</f>
        <v>0</v>
      </c>
      <c r="S1737" s="280" t="str">
        <f>작성용!AF1734</f>
        <v>대체평가3사업본부</v>
      </c>
      <c r="T1737" s="283" t="str">
        <f>작성용!AG1734</f>
        <v>김영하/유승환</v>
      </c>
      <c r="U1737" s="283" t="str">
        <f>작성용!AH1734</f>
        <v>김영하/유승환</v>
      </c>
      <c r="V1737" s="278">
        <f>작성용!AA1734</f>
        <v>202409</v>
      </c>
      <c r="W1737" s="280" t="str">
        <f>작성용!AC1734</f>
        <v>[T]기타보험기관[1본부]</v>
      </c>
      <c r="X1737" s="280" t="str">
        <f>작성용!O1734</f>
        <v xml:space="preserve">재무실이은빈 </v>
      </c>
      <c r="Y1737" s="280" t="str">
        <f>작성용!P1734</f>
        <v xml:space="preserve">02-3787-7348 </v>
      </c>
      <c r="Z1737" s="280" t="str">
        <f>작성용!Q1734</f>
        <v xml:space="preserve">eunbin.lee@abllife.co.kr; KYUNGHO.PARK@ABLLIFE.CO.KR; HYUNJI.NO@ABLLIFE.CO.KR </v>
      </c>
      <c r="AA1737" s="278" t="str">
        <f>작성용!AJ1734</f>
        <v>-</v>
      </c>
      <c r="AB1737" s="278">
        <f>작성용!AB1734</f>
        <v>8</v>
      </c>
    </row>
    <row r="1738" spans="1:28" s="12" customFormat="1" ht="16.5" customHeight="1" x14ac:dyDescent="0.3">
      <c r="A1738" s="54">
        <f>작성용!AL1735</f>
        <v>1734</v>
      </c>
      <c r="B1738" s="292" t="str">
        <f>작성용!AI1735</f>
        <v>체크리스트송부 : 2024-10-21</v>
      </c>
      <c r="C1738" s="278" t="str">
        <f>작성용!AK1735</f>
        <v>개별종목</v>
      </c>
      <c r="D1738" s="279">
        <f>작성용!T1735</f>
        <v>45532</v>
      </c>
      <c r="E1738" s="280" t="str">
        <f>작성용!B1735</f>
        <v>에이비엘생명보험(수익증권)</v>
      </c>
      <c r="F1738" s="280" t="str">
        <f>작성용!C1735</f>
        <v>재평가</v>
      </c>
      <c r="G1738" s="280" t="str">
        <f>작성용!D1735</f>
        <v>키움ASM일반사모투자신탁</v>
      </c>
      <c r="H1738" s="281" t="str">
        <f>작성용!E1735</f>
        <v>KBP2023030001</v>
      </c>
      <c r="I1738" s="280" t="str">
        <f>작성용!F1735</f>
        <v>B02</v>
      </c>
      <c r="J1738" s="280">
        <f>작성용!G1735</f>
        <v>0</v>
      </c>
      <c r="K1738" s="280" t="str">
        <f>작성용!H1735</f>
        <v>Y</v>
      </c>
      <c r="L1738" s="280" t="str">
        <f>작성용!N1735</f>
        <v xml:space="preserve">분기 </v>
      </c>
      <c r="M1738" s="279" t="str">
        <f>작성용!U1735</f>
        <v>2024.09.30</v>
      </c>
      <c r="N1738" s="284">
        <f>작성용!V1735</f>
        <v>45572</v>
      </c>
      <c r="O1738" s="284">
        <f>작성용!W1735</f>
        <v>45586</v>
      </c>
      <c r="P1738" s="284">
        <f>작성용!X1735</f>
        <v>45579</v>
      </c>
      <c r="Q1738" s="280" t="str">
        <f>작성용!AD1735</f>
        <v>대체평가3사업본부</v>
      </c>
      <c r="R1738" s="282">
        <f>작성용!AE1735</f>
        <v>0</v>
      </c>
      <c r="S1738" s="280" t="str">
        <f>작성용!AF1735</f>
        <v>대체평가3사업본부</v>
      </c>
      <c r="T1738" s="283" t="str">
        <f>작성용!AG1735</f>
        <v>김영하/유승환</v>
      </c>
      <c r="U1738" s="283" t="str">
        <f>작성용!AH1735</f>
        <v>김영하/유승환</v>
      </c>
      <c r="V1738" s="278">
        <f>작성용!AA1735</f>
        <v>202409</v>
      </c>
      <c r="W1738" s="280" t="str">
        <f>작성용!AC1735</f>
        <v>[T]기타보험기관[1본부]</v>
      </c>
      <c r="X1738" s="280" t="str">
        <f>작성용!O1735</f>
        <v xml:space="preserve">재무실이은빈 </v>
      </c>
      <c r="Y1738" s="280" t="str">
        <f>작성용!P1735</f>
        <v xml:space="preserve">02-3787-7348 </v>
      </c>
      <c r="Z1738" s="280" t="str">
        <f>작성용!Q1735</f>
        <v xml:space="preserve">eunbin.lee@abllife.co.kr; KYUNGHO.PARK@ABLLIFE.CO.KR; HYUNJI.NO@ABLLIFE.CO.KR </v>
      </c>
      <c r="AA1738" s="278" t="str">
        <f>작성용!AJ1735</f>
        <v>-</v>
      </c>
      <c r="AB1738" s="278">
        <f>작성용!AB1735</f>
        <v>8</v>
      </c>
    </row>
    <row r="1739" spans="1:28" s="12" customFormat="1" ht="16.5" customHeight="1" x14ac:dyDescent="0.3">
      <c r="A1739" s="54">
        <f>작성용!AL1736</f>
        <v>1735</v>
      </c>
      <c r="B1739" s="292" t="str">
        <f>작성용!AI1736</f>
        <v>체크리스트송부 : 2024-10-21</v>
      </c>
      <c r="C1739" s="278" t="str">
        <f>작성용!AK1736</f>
        <v>개별종목</v>
      </c>
      <c r="D1739" s="279">
        <f>작성용!T1736</f>
        <v>45532</v>
      </c>
      <c r="E1739" s="280" t="str">
        <f>작성용!B1736</f>
        <v>에이비엘생명보험(수익증권)</v>
      </c>
      <c r="F1739" s="280" t="str">
        <f>작성용!C1736</f>
        <v>재평가</v>
      </c>
      <c r="G1739" s="280" t="str">
        <f>작성용!D1736</f>
        <v>이지스유럽일반사모부동산투자신탁521-1호</v>
      </c>
      <c r="H1739" s="281" t="str">
        <f>작성용!E1736</f>
        <v>KBP2023060088</v>
      </c>
      <c r="I1739" s="280" t="str">
        <f>작성용!F1736</f>
        <v>B02</v>
      </c>
      <c r="J1739" s="280">
        <f>작성용!G1736</f>
        <v>0</v>
      </c>
      <c r="K1739" s="280" t="str">
        <f>작성용!H1736</f>
        <v>Y</v>
      </c>
      <c r="L1739" s="280" t="str">
        <f>작성용!N1736</f>
        <v xml:space="preserve">분기 </v>
      </c>
      <c r="M1739" s="279" t="str">
        <f>작성용!U1736</f>
        <v>2024.09.30</v>
      </c>
      <c r="N1739" s="284">
        <f>작성용!V1736</f>
        <v>45572</v>
      </c>
      <c r="O1739" s="284">
        <f>작성용!W1736</f>
        <v>45586</v>
      </c>
      <c r="P1739" s="284">
        <f>작성용!X1736</f>
        <v>45579</v>
      </c>
      <c r="Q1739" s="280" t="str">
        <f>작성용!AD1736</f>
        <v>대체평가3사업본부</v>
      </c>
      <c r="R1739" s="282">
        <f>작성용!AE1736</f>
        <v>0</v>
      </c>
      <c r="S1739" s="280" t="str">
        <f>작성용!AF1736</f>
        <v>대체평가3사업본부</v>
      </c>
      <c r="T1739" s="283" t="str">
        <f>작성용!AG1736</f>
        <v>김영하/유승환</v>
      </c>
      <c r="U1739" s="283" t="str">
        <f>작성용!AH1736</f>
        <v>김영하/유승환</v>
      </c>
      <c r="V1739" s="278">
        <f>작성용!AA1736</f>
        <v>202409</v>
      </c>
      <c r="W1739" s="280" t="str">
        <f>작성용!AC1736</f>
        <v>[T]기타보험기관[1본부]</v>
      </c>
      <c r="X1739" s="280" t="str">
        <f>작성용!O1736</f>
        <v xml:space="preserve">재무실이은빈 </v>
      </c>
      <c r="Y1739" s="280" t="str">
        <f>작성용!P1736</f>
        <v xml:space="preserve">02-3787-7348 </v>
      </c>
      <c r="Z1739" s="280" t="str">
        <f>작성용!Q1736</f>
        <v xml:space="preserve">eunbin.lee@abllife.co.kr; KYUNGHO.PARK@ABLLIFE.CO.KR; HYUNJI.NO@ABLLIFE.CO.KR </v>
      </c>
      <c r="AA1739" s="278" t="str">
        <f>작성용!AJ1736</f>
        <v>-</v>
      </c>
      <c r="AB1739" s="278">
        <f>작성용!AB1736</f>
        <v>8</v>
      </c>
    </row>
    <row r="1740" spans="1:28" s="12" customFormat="1" ht="16.5" customHeight="1" x14ac:dyDescent="0.3">
      <c r="A1740" s="54">
        <f>작성용!AL1737</f>
        <v>1736</v>
      </c>
      <c r="B1740" s="292" t="str">
        <f>작성용!AI1737</f>
        <v>체크리스트송부 : 2024-10-21</v>
      </c>
      <c r="C1740" s="278" t="str">
        <f>작성용!AK1737</f>
        <v>개별종목</v>
      </c>
      <c r="D1740" s="279">
        <f>작성용!T1737</f>
        <v>45532</v>
      </c>
      <c r="E1740" s="280" t="str">
        <f>작성용!B1737</f>
        <v>에이비엘생명보험(수익증권)</v>
      </c>
      <c r="F1740" s="280" t="str">
        <f>작성용!C1737</f>
        <v>재평가</v>
      </c>
      <c r="G1740" s="280" t="str">
        <f>작성용!D1737</f>
        <v>이지스유럽일반사모부동산투자신탁521-2호</v>
      </c>
      <c r="H1740" s="281" t="str">
        <f>작성용!E1737</f>
        <v>KBP2023060089</v>
      </c>
      <c r="I1740" s="280" t="str">
        <f>작성용!F1737</f>
        <v>B02</v>
      </c>
      <c r="J1740" s="280">
        <f>작성용!G1737</f>
        <v>0</v>
      </c>
      <c r="K1740" s="280" t="str">
        <f>작성용!H1737</f>
        <v>Y</v>
      </c>
      <c r="L1740" s="280" t="str">
        <f>작성용!N1737</f>
        <v xml:space="preserve">분기 </v>
      </c>
      <c r="M1740" s="279" t="str">
        <f>작성용!U1737</f>
        <v>2024.09.30</v>
      </c>
      <c r="N1740" s="284">
        <f>작성용!V1737</f>
        <v>45572</v>
      </c>
      <c r="O1740" s="284">
        <f>작성용!W1737</f>
        <v>45586</v>
      </c>
      <c r="P1740" s="284">
        <f>작성용!X1737</f>
        <v>45579</v>
      </c>
      <c r="Q1740" s="280" t="str">
        <f>작성용!AD1737</f>
        <v>대체평가3사업본부</v>
      </c>
      <c r="R1740" s="282">
        <f>작성용!AE1737</f>
        <v>0</v>
      </c>
      <c r="S1740" s="280" t="str">
        <f>작성용!AF1737</f>
        <v>대체평가3사업본부</v>
      </c>
      <c r="T1740" s="283" t="str">
        <f>작성용!AG1737</f>
        <v>김영하/유승환</v>
      </c>
      <c r="U1740" s="283" t="str">
        <f>작성용!AH1737</f>
        <v>김영하/유승환</v>
      </c>
      <c r="V1740" s="278">
        <f>작성용!AA1737</f>
        <v>202409</v>
      </c>
      <c r="W1740" s="280" t="str">
        <f>작성용!AC1737</f>
        <v>[T]기타보험기관[1본부]</v>
      </c>
      <c r="X1740" s="280" t="str">
        <f>작성용!O1737</f>
        <v xml:space="preserve">재무실이은빈 </v>
      </c>
      <c r="Y1740" s="280" t="str">
        <f>작성용!P1737</f>
        <v xml:space="preserve">02-3787-7348 </v>
      </c>
      <c r="Z1740" s="280" t="str">
        <f>작성용!Q1737</f>
        <v xml:space="preserve">eunbin.lee@abllife.co.kr; KYUNGHO.PARK@ABLLIFE.CO.KR; HYUNJI.NO@ABLLIFE.CO.KR </v>
      </c>
      <c r="AA1740" s="278" t="str">
        <f>작성용!AJ1737</f>
        <v>-</v>
      </c>
      <c r="AB1740" s="278">
        <f>작성용!AB1737</f>
        <v>8</v>
      </c>
    </row>
    <row r="1741" spans="1:28" s="12" customFormat="1" ht="16.5" customHeight="1" x14ac:dyDescent="0.3">
      <c r="A1741" s="54">
        <f>작성용!AL1738</f>
        <v>1737</v>
      </c>
      <c r="B1741" s="292" t="str">
        <f>작성용!AI1738</f>
        <v>체크리스트송부 : 2024-10-21</v>
      </c>
      <c r="C1741" s="278" t="str">
        <f>작성용!AK1738</f>
        <v>개별종목</v>
      </c>
      <c r="D1741" s="279">
        <f>작성용!T1738</f>
        <v>45532</v>
      </c>
      <c r="E1741" s="280" t="str">
        <f>작성용!B1738</f>
        <v>에이비엘생명보험(수익증권)</v>
      </c>
      <c r="F1741" s="280" t="str">
        <f>작성용!C1738</f>
        <v>재평가</v>
      </c>
      <c r="G1741" s="280" t="str">
        <f>작성용!D1738</f>
        <v>우리ParkSquarePayton일반사모투자신탁</v>
      </c>
      <c r="H1741" s="281" t="str">
        <f>작성용!E1738</f>
        <v>KBP2023090014</v>
      </c>
      <c r="I1741" s="280" t="str">
        <f>작성용!F1738</f>
        <v>B02</v>
      </c>
      <c r="J1741" s="280">
        <f>작성용!G1738</f>
        <v>0</v>
      </c>
      <c r="K1741" s="280" t="str">
        <f>작성용!H1738</f>
        <v>Y</v>
      </c>
      <c r="L1741" s="280" t="str">
        <f>작성용!N1738</f>
        <v xml:space="preserve">분기 </v>
      </c>
      <c r="M1741" s="279" t="str">
        <f>작성용!U1738</f>
        <v>2024.09.30</v>
      </c>
      <c r="N1741" s="284">
        <f>작성용!V1738</f>
        <v>45572</v>
      </c>
      <c r="O1741" s="284">
        <f>작성용!W1738</f>
        <v>45586</v>
      </c>
      <c r="P1741" s="284">
        <f>작성용!X1738</f>
        <v>45579</v>
      </c>
      <c r="Q1741" s="280" t="str">
        <f>작성용!AD1738</f>
        <v>대체평가3사업본부</v>
      </c>
      <c r="R1741" s="282">
        <f>작성용!AE1738</f>
        <v>0</v>
      </c>
      <c r="S1741" s="280" t="str">
        <f>작성용!AF1738</f>
        <v>대체평가3사업본부</v>
      </c>
      <c r="T1741" s="283" t="str">
        <f>작성용!AG1738</f>
        <v>김영하/유승환</v>
      </c>
      <c r="U1741" s="283" t="str">
        <f>작성용!AH1738</f>
        <v>김영하/유승환</v>
      </c>
      <c r="V1741" s="278">
        <f>작성용!AA1738</f>
        <v>202409</v>
      </c>
      <c r="W1741" s="280" t="str">
        <f>작성용!AC1738</f>
        <v>[T]기타보험기관[1본부]</v>
      </c>
      <c r="X1741" s="280" t="str">
        <f>작성용!O1738</f>
        <v xml:space="preserve">재무실이은빈 </v>
      </c>
      <c r="Y1741" s="280" t="str">
        <f>작성용!P1738</f>
        <v xml:space="preserve">02-3787-7348 </v>
      </c>
      <c r="Z1741" s="280" t="str">
        <f>작성용!Q1738</f>
        <v xml:space="preserve">eunbin.lee@abllife.co.kr; KYUNGHO.PARK@ABLLIFE.CO.KR; HYUNJI.NO@ABLLIFE.CO.KR </v>
      </c>
      <c r="AA1741" s="278" t="str">
        <f>작성용!AJ1738</f>
        <v>-</v>
      </c>
      <c r="AB1741" s="278">
        <f>작성용!AB1738</f>
        <v>8</v>
      </c>
    </row>
    <row r="1742" spans="1:28" s="12" customFormat="1" ht="16.5" customHeight="1" x14ac:dyDescent="0.3">
      <c r="A1742" s="54">
        <f>작성용!AL1739</f>
        <v>1738</v>
      </c>
      <c r="B1742" s="292" t="str">
        <f>작성용!AI1739</f>
        <v>체크리스트송부 : 2024-10-21</v>
      </c>
      <c r="C1742" s="278" t="str">
        <f>작성용!AK1739</f>
        <v>개별종목</v>
      </c>
      <c r="D1742" s="279">
        <f>작성용!T1739</f>
        <v>45532</v>
      </c>
      <c r="E1742" s="280" t="str">
        <f>작성용!B1739</f>
        <v>에이비엘생명보험(수익증권)</v>
      </c>
      <c r="F1742" s="280" t="str">
        <f>작성용!C1739</f>
        <v>재평가</v>
      </c>
      <c r="G1742" s="280" t="str">
        <f>작성용!D1739</f>
        <v>코람코유럽인프라일반사모특별자산투자신탁제1호(재간접형)</v>
      </c>
      <c r="H1742" s="281" t="str">
        <f>작성용!E1739</f>
        <v>KBP2023090015</v>
      </c>
      <c r="I1742" s="280" t="str">
        <f>작성용!F1739</f>
        <v>B02</v>
      </c>
      <c r="J1742" s="280">
        <f>작성용!G1739</f>
        <v>0</v>
      </c>
      <c r="K1742" s="280" t="str">
        <f>작성용!H1739</f>
        <v>Y</v>
      </c>
      <c r="L1742" s="280" t="str">
        <f>작성용!N1739</f>
        <v xml:space="preserve">분기 </v>
      </c>
      <c r="M1742" s="279" t="str">
        <f>작성용!U1739</f>
        <v>2024.09.30</v>
      </c>
      <c r="N1742" s="284">
        <f>작성용!V1739</f>
        <v>45572</v>
      </c>
      <c r="O1742" s="284">
        <f>작성용!W1739</f>
        <v>45586</v>
      </c>
      <c r="P1742" s="284">
        <f>작성용!X1739</f>
        <v>45579</v>
      </c>
      <c r="Q1742" s="280" t="str">
        <f>작성용!AD1739</f>
        <v>대체평가3사업본부</v>
      </c>
      <c r="R1742" s="282">
        <f>작성용!AE1739</f>
        <v>0</v>
      </c>
      <c r="S1742" s="280" t="str">
        <f>작성용!AF1739</f>
        <v>대체평가3사업본부</v>
      </c>
      <c r="T1742" s="283" t="str">
        <f>작성용!AG1739</f>
        <v>김영하/유승환</v>
      </c>
      <c r="U1742" s="283" t="str">
        <f>작성용!AH1739</f>
        <v>김영하/유승환</v>
      </c>
      <c r="V1742" s="278">
        <f>작성용!AA1739</f>
        <v>202409</v>
      </c>
      <c r="W1742" s="280" t="str">
        <f>작성용!AC1739</f>
        <v>[T]기타보험기관[1본부]</v>
      </c>
      <c r="X1742" s="280" t="str">
        <f>작성용!O1739</f>
        <v xml:space="preserve">재무실이은빈 </v>
      </c>
      <c r="Y1742" s="280" t="str">
        <f>작성용!P1739</f>
        <v xml:space="preserve">02-3787-7348 </v>
      </c>
      <c r="Z1742" s="280" t="str">
        <f>작성용!Q1739</f>
        <v xml:space="preserve">eunbin.lee@abllife.co.kr; KYUNGHO.PARK@ABLLIFE.CO.KR; HYUNJI.NO@ABLLIFE.CO.KR </v>
      </c>
      <c r="AA1742" s="278" t="str">
        <f>작성용!AJ1739</f>
        <v>-</v>
      </c>
      <c r="AB1742" s="278">
        <f>작성용!AB1739</f>
        <v>8</v>
      </c>
    </row>
    <row r="1743" spans="1:28" s="12" customFormat="1" ht="16.5" customHeight="1" x14ac:dyDescent="0.3">
      <c r="A1743" s="54">
        <f>작성용!AL1740</f>
        <v>1739</v>
      </c>
      <c r="B1743" s="292" t="str">
        <f>작성용!AI1740</f>
        <v>체크리스트송부 : 2024-10-21</v>
      </c>
      <c r="C1743" s="278" t="str">
        <f>작성용!AK1740</f>
        <v>개별종목</v>
      </c>
      <c r="D1743" s="279">
        <f>작성용!T1740</f>
        <v>45532</v>
      </c>
      <c r="E1743" s="280" t="str">
        <f>작성용!B1740</f>
        <v>에이비엘생명보험(수익증권)</v>
      </c>
      <c r="F1743" s="280" t="str">
        <f>작성용!C1740</f>
        <v>재평가</v>
      </c>
      <c r="G1743" s="280" t="str">
        <f>작성용!D1740</f>
        <v>이지스글로벌세컨더리일반사모혼합자산투자신탁제2호</v>
      </c>
      <c r="H1743" s="281" t="str">
        <f>작성용!E1740</f>
        <v>KBP2023090079</v>
      </c>
      <c r="I1743" s="280" t="str">
        <f>작성용!F1740</f>
        <v>B02</v>
      </c>
      <c r="J1743" s="280">
        <f>작성용!G1740</f>
        <v>0</v>
      </c>
      <c r="K1743" s="280" t="str">
        <f>작성용!H1740</f>
        <v>Y</v>
      </c>
      <c r="L1743" s="280" t="str">
        <f>작성용!N1740</f>
        <v xml:space="preserve">분기 </v>
      </c>
      <c r="M1743" s="279" t="str">
        <f>작성용!U1740</f>
        <v>2024.09.30</v>
      </c>
      <c r="N1743" s="284">
        <f>작성용!V1740</f>
        <v>45572</v>
      </c>
      <c r="O1743" s="284">
        <f>작성용!W1740</f>
        <v>45586</v>
      </c>
      <c r="P1743" s="284">
        <f>작성용!X1740</f>
        <v>45579</v>
      </c>
      <c r="Q1743" s="280" t="str">
        <f>작성용!AD1740</f>
        <v>대체평가3사업본부</v>
      </c>
      <c r="R1743" s="282">
        <f>작성용!AE1740</f>
        <v>0</v>
      </c>
      <c r="S1743" s="280" t="str">
        <f>작성용!AF1740</f>
        <v>대체평가3사업본부</v>
      </c>
      <c r="T1743" s="283" t="str">
        <f>작성용!AG1740</f>
        <v>김영하/유승환</v>
      </c>
      <c r="U1743" s="283" t="str">
        <f>작성용!AH1740</f>
        <v>김영하/유승환</v>
      </c>
      <c r="V1743" s="278">
        <f>작성용!AA1740</f>
        <v>202409</v>
      </c>
      <c r="W1743" s="280" t="str">
        <f>작성용!AC1740</f>
        <v>[T]기타보험기관[1본부]</v>
      </c>
      <c r="X1743" s="280" t="str">
        <f>작성용!O1740</f>
        <v xml:space="preserve">재무실이은빈 </v>
      </c>
      <c r="Y1743" s="280" t="str">
        <f>작성용!P1740</f>
        <v xml:space="preserve">02-3787-7348 </v>
      </c>
      <c r="Z1743" s="280" t="str">
        <f>작성용!Q1740</f>
        <v xml:space="preserve">eunbin.lee@abllife.co.kr; KYUNGHO.PARK@ABLLIFE.CO.KR; HYUNJI.NO@ABLLIFE.CO.KR </v>
      </c>
      <c r="AA1743" s="278" t="str">
        <f>작성용!AJ1740</f>
        <v>-</v>
      </c>
      <c r="AB1743" s="278">
        <f>작성용!AB1740</f>
        <v>8</v>
      </c>
    </row>
    <row r="1744" spans="1:28" s="12" customFormat="1" ht="16.5" customHeight="1" x14ac:dyDescent="0.3">
      <c r="A1744" s="54">
        <f>작성용!AL1741</f>
        <v>1740</v>
      </c>
      <c r="B1744" s="292" t="str">
        <f>작성용!AI1741</f>
        <v>체크리스트송부 : 2024-10-21</v>
      </c>
      <c r="C1744" s="278" t="str">
        <f>작성용!AK1741</f>
        <v>개별종목</v>
      </c>
      <c r="D1744" s="279">
        <f>작성용!T1741</f>
        <v>45532</v>
      </c>
      <c r="E1744" s="280" t="str">
        <f>작성용!B1741</f>
        <v>에이비엘생명보험(수익증권)</v>
      </c>
      <c r="F1744" s="280" t="str">
        <f>작성용!C1741</f>
        <v>재평가</v>
      </c>
      <c r="G1744" s="280" t="str">
        <f>작성용!D1741</f>
        <v>우리PantheonMetrics일반사모투자신탁</v>
      </c>
      <c r="H1744" s="281" t="str">
        <f>작성용!E1741</f>
        <v>KBP2023090080</v>
      </c>
      <c r="I1744" s="280" t="str">
        <f>작성용!F1741</f>
        <v>B02</v>
      </c>
      <c r="J1744" s="280">
        <f>작성용!G1741</f>
        <v>0</v>
      </c>
      <c r="K1744" s="280" t="str">
        <f>작성용!H1741</f>
        <v>Y</v>
      </c>
      <c r="L1744" s="280" t="str">
        <f>작성용!N1741</f>
        <v xml:space="preserve">분기 </v>
      </c>
      <c r="M1744" s="279" t="str">
        <f>작성용!U1741</f>
        <v>2024.09.30</v>
      </c>
      <c r="N1744" s="284">
        <f>작성용!V1741</f>
        <v>45572</v>
      </c>
      <c r="O1744" s="284">
        <f>작성용!W1741</f>
        <v>45586</v>
      </c>
      <c r="P1744" s="284">
        <f>작성용!X1741</f>
        <v>45579</v>
      </c>
      <c r="Q1744" s="280" t="str">
        <f>작성용!AD1741</f>
        <v>대체평가3사업본부</v>
      </c>
      <c r="R1744" s="282">
        <f>작성용!AE1741</f>
        <v>0</v>
      </c>
      <c r="S1744" s="280" t="str">
        <f>작성용!AF1741</f>
        <v>대체평가3사업본부</v>
      </c>
      <c r="T1744" s="283" t="str">
        <f>작성용!AG1741</f>
        <v>김영하/유승환</v>
      </c>
      <c r="U1744" s="283" t="str">
        <f>작성용!AH1741</f>
        <v>김영하/유승환</v>
      </c>
      <c r="V1744" s="278">
        <f>작성용!AA1741</f>
        <v>202409</v>
      </c>
      <c r="W1744" s="280" t="str">
        <f>작성용!AC1741</f>
        <v>[T]기타보험기관[1본부]</v>
      </c>
      <c r="X1744" s="280" t="str">
        <f>작성용!O1741</f>
        <v xml:space="preserve">재무실이은빈 </v>
      </c>
      <c r="Y1744" s="280" t="str">
        <f>작성용!P1741</f>
        <v xml:space="preserve">02-3787-7348 </v>
      </c>
      <c r="Z1744" s="280" t="str">
        <f>작성용!Q1741</f>
        <v xml:space="preserve">eunbin.lee@abllife.co.kr; KYUNGHO.PARK@ABLLIFE.CO.KR; HYUNJI.NO@ABLLIFE.CO.KR </v>
      </c>
      <c r="AA1744" s="278" t="str">
        <f>작성용!AJ1741</f>
        <v>-</v>
      </c>
      <c r="AB1744" s="278">
        <f>작성용!AB1741</f>
        <v>8</v>
      </c>
    </row>
    <row r="1745" spans="1:28" s="12" customFormat="1" ht="16.5" customHeight="1" x14ac:dyDescent="0.3">
      <c r="A1745" s="54">
        <f>작성용!AL1742</f>
        <v>1741</v>
      </c>
      <c r="B1745" s="292" t="str">
        <f>작성용!AI1742</f>
        <v>체크리스트송부 : 2024-10-21</v>
      </c>
      <c r="C1745" s="278" t="str">
        <f>작성용!AK1742</f>
        <v>개별종목</v>
      </c>
      <c r="D1745" s="279">
        <f>작성용!T1742</f>
        <v>45532</v>
      </c>
      <c r="E1745" s="280" t="str">
        <f>작성용!B1742</f>
        <v>에이비엘생명보험(수익증권)</v>
      </c>
      <c r="F1745" s="280" t="str">
        <f>작성용!C1742</f>
        <v>재평가</v>
      </c>
      <c r="G1745" s="280" t="str">
        <f>작성용!D1742</f>
        <v>삼성RiverRock유럽PDF일반사모투자신탁제3호</v>
      </c>
      <c r="H1745" s="281" t="str">
        <f>작성용!E1742</f>
        <v>KBP2023120057</v>
      </c>
      <c r="I1745" s="280" t="str">
        <f>작성용!F1742</f>
        <v>B02</v>
      </c>
      <c r="J1745" s="280">
        <f>작성용!G1742</f>
        <v>0</v>
      </c>
      <c r="K1745" s="280" t="str">
        <f>작성용!H1742</f>
        <v>Y</v>
      </c>
      <c r="L1745" s="280" t="str">
        <f>작성용!N1742</f>
        <v xml:space="preserve">분기 </v>
      </c>
      <c r="M1745" s="279" t="str">
        <f>작성용!U1742</f>
        <v>2024.09.30</v>
      </c>
      <c r="N1745" s="284">
        <f>작성용!V1742</f>
        <v>45572</v>
      </c>
      <c r="O1745" s="284">
        <f>작성용!W1742</f>
        <v>45586</v>
      </c>
      <c r="P1745" s="284">
        <f>작성용!X1742</f>
        <v>45579</v>
      </c>
      <c r="Q1745" s="280" t="str">
        <f>작성용!AD1742</f>
        <v>대체평가3사업본부</v>
      </c>
      <c r="R1745" s="282">
        <f>작성용!AE1742</f>
        <v>0</v>
      </c>
      <c r="S1745" s="280" t="str">
        <f>작성용!AF1742</f>
        <v>대체평가3사업본부</v>
      </c>
      <c r="T1745" s="283" t="str">
        <f>작성용!AG1742</f>
        <v>김영하/유승환</v>
      </c>
      <c r="U1745" s="283" t="str">
        <f>작성용!AH1742</f>
        <v>김영하/유승환</v>
      </c>
      <c r="V1745" s="278">
        <f>작성용!AA1742</f>
        <v>202409</v>
      </c>
      <c r="W1745" s="280" t="str">
        <f>작성용!AC1742</f>
        <v>[T]기타보험기관[1본부]</v>
      </c>
      <c r="X1745" s="280" t="str">
        <f>작성용!O1742</f>
        <v xml:space="preserve">재무실이은빈 </v>
      </c>
      <c r="Y1745" s="280" t="str">
        <f>작성용!P1742</f>
        <v xml:space="preserve">02-3787-7348 </v>
      </c>
      <c r="Z1745" s="280" t="str">
        <f>작성용!Q1742</f>
        <v xml:space="preserve">eunbin.lee@abllife.co.kr; KYUNGHO.PARK@ABLLIFE.CO.KR; HYUNJI.NO@ABLLIFE.CO.KR </v>
      </c>
      <c r="AA1745" s="278" t="str">
        <f>작성용!AJ1742</f>
        <v>-</v>
      </c>
      <c r="AB1745" s="278">
        <f>작성용!AB1742</f>
        <v>8</v>
      </c>
    </row>
    <row r="1746" spans="1:28" s="12" customFormat="1" ht="16.5" customHeight="1" x14ac:dyDescent="0.3">
      <c r="A1746" s="54">
        <f>작성용!AL1743</f>
        <v>1742</v>
      </c>
      <c r="B1746" s="292" t="str">
        <f>작성용!AI1743</f>
        <v>체크리스트송부 : 2024-10-21</v>
      </c>
      <c r="C1746" s="278" t="str">
        <f>작성용!AK1743</f>
        <v>개별종목</v>
      </c>
      <c r="D1746" s="279">
        <f>작성용!T1743</f>
        <v>45532</v>
      </c>
      <c r="E1746" s="280" t="str">
        <f>작성용!B1743</f>
        <v>에이비엘생명보험(수익증권)</v>
      </c>
      <c r="F1746" s="280" t="str">
        <f>작성용!C1743</f>
        <v>재평가</v>
      </c>
      <c r="G1746" s="280" t="str">
        <f>작성용!D1743</f>
        <v>이지스판테온글로벌세컨더리일반사모투자신탁504-1호</v>
      </c>
      <c r="H1746" s="281" t="str">
        <f>작성용!E1743</f>
        <v>KBP2023120058</v>
      </c>
      <c r="I1746" s="280" t="str">
        <f>작성용!F1743</f>
        <v>B02</v>
      </c>
      <c r="J1746" s="280">
        <f>작성용!G1743</f>
        <v>0</v>
      </c>
      <c r="K1746" s="280" t="str">
        <f>작성용!H1743</f>
        <v>Y</v>
      </c>
      <c r="L1746" s="280" t="str">
        <f>작성용!N1743</f>
        <v xml:space="preserve">분기 </v>
      </c>
      <c r="M1746" s="279" t="str">
        <f>작성용!U1743</f>
        <v>2024.09.30</v>
      </c>
      <c r="N1746" s="284">
        <f>작성용!V1743</f>
        <v>45572</v>
      </c>
      <c r="O1746" s="284">
        <f>작성용!W1743</f>
        <v>45586</v>
      </c>
      <c r="P1746" s="284">
        <f>작성용!X1743</f>
        <v>45579</v>
      </c>
      <c r="Q1746" s="280" t="str">
        <f>작성용!AD1743</f>
        <v>대체평가3사업본부</v>
      </c>
      <c r="R1746" s="282">
        <f>작성용!AE1743</f>
        <v>0</v>
      </c>
      <c r="S1746" s="280" t="str">
        <f>작성용!AF1743</f>
        <v>대체평가3사업본부</v>
      </c>
      <c r="T1746" s="283" t="str">
        <f>작성용!AG1743</f>
        <v>김영하/유승환</v>
      </c>
      <c r="U1746" s="283" t="str">
        <f>작성용!AH1743</f>
        <v>김영하/유승환</v>
      </c>
      <c r="V1746" s="278">
        <f>작성용!AA1743</f>
        <v>202409</v>
      </c>
      <c r="W1746" s="280" t="str">
        <f>작성용!AC1743</f>
        <v>[T]기타보험기관[1본부]</v>
      </c>
      <c r="X1746" s="280" t="str">
        <f>작성용!O1743</f>
        <v xml:space="preserve">재무실이은빈 </v>
      </c>
      <c r="Y1746" s="280" t="str">
        <f>작성용!P1743</f>
        <v xml:space="preserve">02-3787-7348 </v>
      </c>
      <c r="Z1746" s="280" t="str">
        <f>작성용!Q1743</f>
        <v xml:space="preserve">eunbin.lee@abllife.co.kr; KYUNGHO.PARK@ABLLIFE.CO.KR; HYUNJI.NO@ABLLIFE.CO.KR </v>
      </c>
      <c r="AA1746" s="278" t="str">
        <f>작성용!AJ1743</f>
        <v>-</v>
      </c>
      <c r="AB1746" s="278">
        <f>작성용!AB1743</f>
        <v>8</v>
      </c>
    </row>
    <row r="1747" spans="1:28" s="12" customFormat="1" ht="16.5" customHeight="1" x14ac:dyDescent="0.3">
      <c r="A1747" s="54">
        <f>작성용!AL1744</f>
        <v>1743</v>
      </c>
      <c r="B1747" s="292" t="str">
        <f>작성용!AI1744</f>
        <v>체크리스트송부 : 2024-10-21</v>
      </c>
      <c r="C1747" s="278" t="str">
        <f>작성용!AK1744</f>
        <v>개별종목</v>
      </c>
      <c r="D1747" s="279">
        <f>작성용!T1744</f>
        <v>45532</v>
      </c>
      <c r="E1747" s="280" t="str">
        <f>작성용!B1744</f>
        <v>에이비엘생명보험(수익증권)</v>
      </c>
      <c r="F1747" s="280" t="str">
        <f>작성용!C1744</f>
        <v>재평가</v>
      </c>
      <c r="G1747" s="280" t="str">
        <f>작성용!D1744</f>
        <v>QIC Infrastructure Portfolio no.3</v>
      </c>
      <c r="H1747" s="281" t="str">
        <f>작성용!E1744</f>
        <v>KBP2023120130</v>
      </c>
      <c r="I1747" s="280" t="str">
        <f>작성용!F1744</f>
        <v>B02</v>
      </c>
      <c r="J1747" s="280">
        <f>작성용!G1744</f>
        <v>0</v>
      </c>
      <c r="K1747" s="280" t="str">
        <f>작성용!H1744</f>
        <v>Y</v>
      </c>
      <c r="L1747" s="280" t="str">
        <f>작성용!N1744</f>
        <v xml:space="preserve">분기 </v>
      </c>
      <c r="M1747" s="279" t="str">
        <f>작성용!U1744</f>
        <v>2024.09.30</v>
      </c>
      <c r="N1747" s="284">
        <f>작성용!V1744</f>
        <v>45572</v>
      </c>
      <c r="O1747" s="284">
        <f>작성용!W1744</f>
        <v>45586</v>
      </c>
      <c r="P1747" s="284">
        <f>작성용!X1744</f>
        <v>45579</v>
      </c>
      <c r="Q1747" s="280" t="str">
        <f>작성용!AD1744</f>
        <v>대체평가3사업본부</v>
      </c>
      <c r="R1747" s="282">
        <f>작성용!AE1744</f>
        <v>0</v>
      </c>
      <c r="S1747" s="280" t="str">
        <f>작성용!AF1744</f>
        <v>대체평가3사업본부</v>
      </c>
      <c r="T1747" s="283" t="str">
        <f>작성용!AG1744</f>
        <v>김영하/유승환</v>
      </c>
      <c r="U1747" s="283" t="str">
        <f>작성용!AH1744</f>
        <v>김영하/유승환</v>
      </c>
      <c r="V1747" s="278">
        <f>작성용!AA1744</f>
        <v>202409</v>
      </c>
      <c r="W1747" s="280" t="str">
        <f>작성용!AC1744</f>
        <v>[T]기타보험기관[1본부]</v>
      </c>
      <c r="X1747" s="280" t="str">
        <f>작성용!O1744</f>
        <v xml:space="preserve">재무실이은빈 </v>
      </c>
      <c r="Y1747" s="280" t="str">
        <f>작성용!P1744</f>
        <v xml:space="preserve">02-3787-7348 </v>
      </c>
      <c r="Z1747" s="280" t="str">
        <f>작성용!Q1744</f>
        <v xml:space="preserve">eunbin.lee@abllife.co.kr; KYUNGHO.PARK@ABLLIFE.CO.KR; HYUNJI.NO@ABLLIFE.CO.KR </v>
      </c>
      <c r="AA1747" s="278" t="str">
        <f>작성용!AJ1744</f>
        <v>-</v>
      </c>
      <c r="AB1747" s="278">
        <f>작성용!AB1744</f>
        <v>8</v>
      </c>
    </row>
    <row r="1748" spans="1:28" s="12" customFormat="1" ht="16.5" customHeight="1" x14ac:dyDescent="0.3">
      <c r="A1748" s="54">
        <f>작성용!AL1745</f>
        <v>1744</v>
      </c>
      <c r="B1748" s="292" t="str">
        <f>작성용!AI1745</f>
        <v>체크리스트송부 : 2024-10-21</v>
      </c>
      <c r="C1748" s="278" t="str">
        <f>작성용!AK1745</f>
        <v>개별종목</v>
      </c>
      <c r="D1748" s="279">
        <f>작성용!T1745</f>
        <v>45532</v>
      </c>
      <c r="E1748" s="280" t="str">
        <f>작성용!B1745</f>
        <v>에이비엘생명보험(수익증권)</v>
      </c>
      <c r="F1748" s="280" t="str">
        <f>작성용!C1745</f>
        <v>재평가</v>
      </c>
      <c r="G1748" s="280" t="str">
        <f>작성용!D1745</f>
        <v>KB북미SoundPoint일반사모특별자산투자신탁제3호(전문)</v>
      </c>
      <c r="H1748" s="281" t="str">
        <f>작성용!E1745</f>
        <v>KBP2024030002</v>
      </c>
      <c r="I1748" s="280" t="str">
        <f>작성용!F1745</f>
        <v>B02</v>
      </c>
      <c r="J1748" s="280">
        <f>작성용!G1745</f>
        <v>0</v>
      </c>
      <c r="K1748" s="280" t="str">
        <f>작성용!H1745</f>
        <v>Y</v>
      </c>
      <c r="L1748" s="280" t="str">
        <f>작성용!N1745</f>
        <v xml:space="preserve">분기 </v>
      </c>
      <c r="M1748" s="279" t="str">
        <f>작성용!U1745</f>
        <v>2024.09.30</v>
      </c>
      <c r="N1748" s="284">
        <f>작성용!V1745</f>
        <v>45572</v>
      </c>
      <c r="O1748" s="284">
        <f>작성용!W1745</f>
        <v>45586</v>
      </c>
      <c r="P1748" s="284">
        <f>작성용!X1745</f>
        <v>45579</v>
      </c>
      <c r="Q1748" s="280" t="str">
        <f>작성용!AD1745</f>
        <v>대체평가3사업본부</v>
      </c>
      <c r="R1748" s="282">
        <f>작성용!AE1745</f>
        <v>0</v>
      </c>
      <c r="S1748" s="280" t="str">
        <f>작성용!AF1745</f>
        <v>대체평가3사업본부</v>
      </c>
      <c r="T1748" s="283" t="str">
        <f>작성용!AG1745</f>
        <v>김영하/유승환</v>
      </c>
      <c r="U1748" s="283" t="str">
        <f>작성용!AH1745</f>
        <v>김영하/유승환</v>
      </c>
      <c r="V1748" s="278">
        <f>작성용!AA1745</f>
        <v>202409</v>
      </c>
      <c r="W1748" s="280" t="str">
        <f>작성용!AC1745</f>
        <v>[T]기타보험기관[1본부]</v>
      </c>
      <c r="X1748" s="280" t="str">
        <f>작성용!O1745</f>
        <v xml:space="preserve">재무실이은빈 </v>
      </c>
      <c r="Y1748" s="280" t="str">
        <f>작성용!P1745</f>
        <v xml:space="preserve">02-3787-7348 </v>
      </c>
      <c r="Z1748" s="280" t="str">
        <f>작성용!Q1745</f>
        <v xml:space="preserve">eunbin.lee@abllife.co.kr; KYUNGHO.PARK@ABLLIFE.CO.KR; HYUNJI.NO@ABLLIFE.CO.KR </v>
      </c>
      <c r="AA1748" s="278" t="str">
        <f>작성용!AJ1745</f>
        <v>-</v>
      </c>
      <c r="AB1748" s="278">
        <f>작성용!AB1745</f>
        <v>8</v>
      </c>
    </row>
    <row r="1749" spans="1:28" s="12" customFormat="1" ht="16.5" customHeight="1" x14ac:dyDescent="0.3">
      <c r="A1749" s="54">
        <f>작성용!AL1746</f>
        <v>1745</v>
      </c>
      <c r="B1749" s="292" t="str">
        <f>작성용!AI1746</f>
        <v>체크리스트송부 : 2024-10-21</v>
      </c>
      <c r="C1749" s="278" t="str">
        <f>작성용!AK1746</f>
        <v>개별종목</v>
      </c>
      <c r="D1749" s="279">
        <f>작성용!T1746</f>
        <v>45532</v>
      </c>
      <c r="E1749" s="280" t="str">
        <f>작성용!B1746</f>
        <v>에이비엘생명보험(수익증권)</v>
      </c>
      <c r="F1749" s="280" t="str">
        <f>작성용!C1746</f>
        <v>재평가</v>
      </c>
      <c r="G1749" s="280" t="str">
        <f>작성용!D1746</f>
        <v>알세온ParkSquare유럽사모대출일반사모투자신탁</v>
      </c>
      <c r="H1749" s="281" t="str">
        <f>작성용!E1746</f>
        <v>KBP2024060009</v>
      </c>
      <c r="I1749" s="280" t="str">
        <f>작성용!F1746</f>
        <v>B02</v>
      </c>
      <c r="J1749" s="280">
        <f>작성용!G1746</f>
        <v>0</v>
      </c>
      <c r="K1749" s="280" t="str">
        <f>작성용!H1746</f>
        <v>Y</v>
      </c>
      <c r="L1749" s="280" t="str">
        <f>작성용!N1746</f>
        <v xml:space="preserve">분기 </v>
      </c>
      <c r="M1749" s="279" t="str">
        <f>작성용!U1746</f>
        <v>2024.09.30</v>
      </c>
      <c r="N1749" s="284">
        <f>작성용!V1746</f>
        <v>45572</v>
      </c>
      <c r="O1749" s="284">
        <f>작성용!W1746</f>
        <v>45586</v>
      </c>
      <c r="P1749" s="284">
        <f>작성용!X1746</f>
        <v>45579</v>
      </c>
      <c r="Q1749" s="280" t="str">
        <f>작성용!AD1746</f>
        <v>대체평가3사업본부</v>
      </c>
      <c r="R1749" s="282">
        <f>작성용!AE1746</f>
        <v>0</v>
      </c>
      <c r="S1749" s="280" t="str">
        <f>작성용!AF1746</f>
        <v>대체평가3사업본부</v>
      </c>
      <c r="T1749" s="283" t="str">
        <f>작성용!AG1746</f>
        <v>김영하/유승환</v>
      </c>
      <c r="U1749" s="283" t="str">
        <f>작성용!AH1746</f>
        <v>김영하/유승환</v>
      </c>
      <c r="V1749" s="278">
        <f>작성용!AA1746</f>
        <v>202409</v>
      </c>
      <c r="W1749" s="280" t="str">
        <f>작성용!AC1746</f>
        <v>[T]기타보험기관[1본부]</v>
      </c>
      <c r="X1749" s="280" t="str">
        <f>작성용!O1746</f>
        <v xml:space="preserve">재무실이은빈 </v>
      </c>
      <c r="Y1749" s="280" t="str">
        <f>작성용!P1746</f>
        <v xml:space="preserve">02-3787-7348 </v>
      </c>
      <c r="Z1749" s="280" t="str">
        <f>작성용!Q1746</f>
        <v xml:space="preserve">eunbin.lee@abllife.co.kr; KYUNGHO.PARK@ABLLIFE.CO.KR; HYUNJI.NO@ABLLIFE.CO.KR </v>
      </c>
      <c r="AA1749" s="278" t="str">
        <f>작성용!AJ1746</f>
        <v>-</v>
      </c>
      <c r="AB1749" s="278">
        <f>작성용!AB1746</f>
        <v>8</v>
      </c>
    </row>
    <row r="1750" spans="1:28" s="12" customFormat="1" ht="16.5" customHeight="1" x14ac:dyDescent="0.3">
      <c r="A1750" s="54">
        <f>작성용!AL1747</f>
        <v>1746</v>
      </c>
      <c r="B1750" s="292" t="str">
        <f>작성용!AI1747</f>
        <v>체크리스트송부 : 2024-10-21</v>
      </c>
      <c r="C1750" s="278" t="str">
        <f>작성용!AK1747</f>
        <v>개별종목</v>
      </c>
      <c r="D1750" s="279">
        <f>작성용!T1747</f>
        <v>45532</v>
      </c>
      <c r="E1750" s="280" t="str">
        <f>작성용!B1747</f>
        <v>에이비엘생명보험(수익증권)</v>
      </c>
      <c r="F1750" s="280" t="str">
        <f>작성용!C1747</f>
        <v>재평가</v>
      </c>
      <c r="G1750" s="280" t="str">
        <f>작성용!D1747</f>
        <v>코람코글로벌인프라일반사모특별자산투자신탁제1호</v>
      </c>
      <c r="H1750" s="281" t="str">
        <f>작성용!E1747</f>
        <v>KBP2024060036</v>
      </c>
      <c r="I1750" s="280" t="str">
        <f>작성용!F1747</f>
        <v>B02</v>
      </c>
      <c r="J1750" s="280">
        <f>작성용!G1747</f>
        <v>0</v>
      </c>
      <c r="K1750" s="280" t="str">
        <f>작성용!H1747</f>
        <v>Y</v>
      </c>
      <c r="L1750" s="280" t="str">
        <f>작성용!N1747</f>
        <v xml:space="preserve">분기 </v>
      </c>
      <c r="M1750" s="279" t="str">
        <f>작성용!U1747</f>
        <v>2024.09.30</v>
      </c>
      <c r="N1750" s="284">
        <f>작성용!V1747</f>
        <v>45572</v>
      </c>
      <c r="O1750" s="284">
        <f>작성용!W1747</f>
        <v>45586</v>
      </c>
      <c r="P1750" s="284">
        <f>작성용!X1747</f>
        <v>45579</v>
      </c>
      <c r="Q1750" s="280" t="str">
        <f>작성용!AD1747</f>
        <v>대체평가3사업본부</v>
      </c>
      <c r="R1750" s="282">
        <f>작성용!AE1747</f>
        <v>0</v>
      </c>
      <c r="S1750" s="280" t="str">
        <f>작성용!AF1747</f>
        <v>대체평가3사업본부</v>
      </c>
      <c r="T1750" s="283" t="str">
        <f>작성용!AG1747</f>
        <v>김영하/유승환</v>
      </c>
      <c r="U1750" s="283" t="str">
        <f>작성용!AH1747</f>
        <v>김영하/유승환</v>
      </c>
      <c r="V1750" s="278">
        <f>작성용!AA1747</f>
        <v>202409</v>
      </c>
      <c r="W1750" s="280" t="str">
        <f>작성용!AC1747</f>
        <v>[T]기타보험기관[1본부]</v>
      </c>
      <c r="X1750" s="280" t="str">
        <f>작성용!O1747</f>
        <v xml:space="preserve">재무실이은빈 </v>
      </c>
      <c r="Y1750" s="280" t="str">
        <f>작성용!P1747</f>
        <v xml:space="preserve">02-3787-7348 </v>
      </c>
      <c r="Z1750" s="280" t="str">
        <f>작성용!Q1747</f>
        <v xml:space="preserve">eunbin.lee@abllife.co.kr; KYUNGHO.PARK@ABLLIFE.CO.KR; HYUNJI.NO@ABLLIFE.CO.KR </v>
      </c>
      <c r="AA1750" s="278" t="str">
        <f>작성용!AJ1747</f>
        <v>-</v>
      </c>
      <c r="AB1750" s="278">
        <f>작성용!AB1747</f>
        <v>8</v>
      </c>
    </row>
    <row r="1751" spans="1:28" s="12" customFormat="1" ht="16.5" customHeight="1" x14ac:dyDescent="0.3">
      <c r="A1751" s="54">
        <f>작성용!AL1748</f>
        <v>1747</v>
      </c>
      <c r="B1751" s="292" t="str">
        <f>작성용!AI1748</f>
        <v>체크리스트송부 : 2024-10-21</v>
      </c>
      <c r="C1751" s="278" t="str">
        <f>작성용!AK1748</f>
        <v>개별종목</v>
      </c>
      <c r="D1751" s="279">
        <f>작성용!T1748</f>
        <v>45532</v>
      </c>
      <c r="E1751" s="280" t="str">
        <f>작성용!B1748</f>
        <v>에이비엘생명보험(수익증권)</v>
      </c>
      <c r="F1751" s="280" t="str">
        <f>작성용!C1748</f>
        <v>재평가</v>
      </c>
      <c r="G1751" s="280" t="str">
        <f>작성용!D1748</f>
        <v>KB신재생에너지사모특별자산투자신탁</v>
      </c>
      <c r="H1751" s="281" t="str">
        <f>작성용!E1748</f>
        <v>KBP2016060109</v>
      </c>
      <c r="I1751" s="280" t="str">
        <f>작성용!F1748</f>
        <v>B02</v>
      </c>
      <c r="J1751" s="280">
        <f>작성용!G1748</f>
        <v>0</v>
      </c>
      <c r="K1751" s="280" t="str">
        <f>작성용!H1748</f>
        <v>Y</v>
      </c>
      <c r="L1751" s="280" t="str">
        <f>작성용!N1748</f>
        <v xml:space="preserve">분기 </v>
      </c>
      <c r="M1751" s="279" t="str">
        <f>작성용!U1748</f>
        <v>2024.09.30</v>
      </c>
      <c r="N1751" s="284">
        <f>작성용!V1748</f>
        <v>45572</v>
      </c>
      <c r="O1751" s="284">
        <f>작성용!W1748</f>
        <v>45586</v>
      </c>
      <c r="P1751" s="284">
        <f>작성용!X1748</f>
        <v>45579</v>
      </c>
      <c r="Q1751" s="280" t="str">
        <f>작성용!AD1748</f>
        <v>대체평가3사업본부</v>
      </c>
      <c r="R1751" s="282">
        <f>작성용!AE1748</f>
        <v>0</v>
      </c>
      <c r="S1751" s="280" t="str">
        <f>작성용!AF1748</f>
        <v>대체평가3사업본부</v>
      </c>
      <c r="T1751" s="283" t="str">
        <f>작성용!AG1748</f>
        <v>김영하/유승환</v>
      </c>
      <c r="U1751" s="283" t="str">
        <f>작성용!AH1748</f>
        <v>김영하/유승환</v>
      </c>
      <c r="V1751" s="278">
        <f>작성용!AA1748</f>
        <v>202409</v>
      </c>
      <c r="W1751" s="280" t="str">
        <f>작성용!AC1748</f>
        <v>[T]기타보험기관[1본부]</v>
      </c>
      <c r="X1751" s="280" t="str">
        <f>작성용!O1748</f>
        <v xml:space="preserve">재무실이은빈 </v>
      </c>
      <c r="Y1751" s="280" t="str">
        <f>작성용!P1748</f>
        <v xml:space="preserve">02-3787-7348 </v>
      </c>
      <c r="Z1751" s="280" t="str">
        <f>작성용!Q1748</f>
        <v xml:space="preserve">eunbin.lee@abllife.co.kr; KYUNGHO.PARK@ABLLIFE.CO.KR; HYUNJI.NO@ABLLIFE.CO.KR </v>
      </c>
      <c r="AA1751" s="278" t="str">
        <f>작성용!AJ1748</f>
        <v>-</v>
      </c>
      <c r="AB1751" s="278">
        <f>작성용!AB1748</f>
        <v>8</v>
      </c>
    </row>
    <row r="1752" spans="1:28" s="12" customFormat="1" ht="16.5" customHeight="1" x14ac:dyDescent="0.3">
      <c r="A1752" s="54">
        <f>작성용!AL1749</f>
        <v>1748</v>
      </c>
      <c r="B1752" s="292" t="str">
        <f>작성용!AI1749</f>
        <v>체크리스트송부 : 2024-10-21</v>
      </c>
      <c r="C1752" s="278" t="str">
        <f>작성용!AK1749</f>
        <v>개별종목</v>
      </c>
      <c r="D1752" s="279">
        <f>작성용!T1749</f>
        <v>45532</v>
      </c>
      <c r="E1752" s="280" t="str">
        <f>작성용!B1749</f>
        <v>에이비엘생명보험(수익증권)</v>
      </c>
      <c r="F1752" s="280" t="str">
        <f>작성용!C1749</f>
        <v>재평가</v>
      </c>
      <c r="G1752" s="280" t="str">
        <f>작성용!D1749</f>
        <v>베어링북미대출채권A전문투자형사모특별자산투자신탁3호</v>
      </c>
      <c r="H1752" s="281" t="str">
        <f>작성용!E1749</f>
        <v>KBP2019060008</v>
      </c>
      <c r="I1752" s="280" t="str">
        <f>작성용!F1749</f>
        <v>B02</v>
      </c>
      <c r="J1752" s="280">
        <f>작성용!G1749</f>
        <v>0</v>
      </c>
      <c r="K1752" s="280" t="str">
        <f>작성용!H1749</f>
        <v>Y</v>
      </c>
      <c r="L1752" s="280" t="str">
        <f>작성용!N1749</f>
        <v xml:space="preserve">분기 </v>
      </c>
      <c r="M1752" s="279" t="str">
        <f>작성용!U1749</f>
        <v>2024.09.30</v>
      </c>
      <c r="N1752" s="284">
        <f>작성용!V1749</f>
        <v>45572</v>
      </c>
      <c r="O1752" s="284">
        <f>작성용!W1749</f>
        <v>45586</v>
      </c>
      <c r="P1752" s="284">
        <f>작성용!X1749</f>
        <v>45579</v>
      </c>
      <c r="Q1752" s="280" t="str">
        <f>작성용!AD1749</f>
        <v>대체평가3사업본부</v>
      </c>
      <c r="R1752" s="282">
        <f>작성용!AE1749</f>
        <v>0</v>
      </c>
      <c r="S1752" s="280" t="str">
        <f>작성용!AF1749</f>
        <v>대체평가3사업본부</v>
      </c>
      <c r="T1752" s="283" t="str">
        <f>작성용!AG1749</f>
        <v>김영하/유승환</v>
      </c>
      <c r="U1752" s="283" t="str">
        <f>작성용!AH1749</f>
        <v>김영하/유승환</v>
      </c>
      <c r="V1752" s="278">
        <f>작성용!AA1749</f>
        <v>202409</v>
      </c>
      <c r="W1752" s="280" t="str">
        <f>작성용!AC1749</f>
        <v>[T]기타보험기관[1본부]</v>
      </c>
      <c r="X1752" s="280" t="str">
        <f>작성용!O1749</f>
        <v xml:space="preserve">재무실이은빈 </v>
      </c>
      <c r="Y1752" s="280" t="str">
        <f>작성용!P1749</f>
        <v xml:space="preserve">02-3787-7348 </v>
      </c>
      <c r="Z1752" s="280" t="str">
        <f>작성용!Q1749</f>
        <v xml:space="preserve">eunbin.lee@abllife.co.kr; KYUNGHO.PARK@ABLLIFE.CO.KR; HYUNJI.NO@ABLLIFE.CO.KR </v>
      </c>
      <c r="AA1752" s="278" t="str">
        <f>작성용!AJ1749</f>
        <v>-</v>
      </c>
      <c r="AB1752" s="278">
        <f>작성용!AB1749</f>
        <v>8</v>
      </c>
    </row>
    <row r="1753" spans="1:28" s="12" customFormat="1" ht="16.5" customHeight="1" x14ac:dyDescent="0.3">
      <c r="A1753" s="54">
        <f>작성용!AL1750</f>
        <v>1749</v>
      </c>
      <c r="B1753" s="292" t="str">
        <f>작성용!AI1750</f>
        <v>체크리스트송부 : 2024-10-21</v>
      </c>
      <c r="C1753" s="278" t="str">
        <f>작성용!AK1750</f>
        <v>개별종목</v>
      </c>
      <c r="D1753" s="279">
        <f>작성용!T1750</f>
        <v>45532</v>
      </c>
      <c r="E1753" s="280" t="str">
        <f>작성용!B1750</f>
        <v>에이비엘생명보험(수익증권)</v>
      </c>
      <c r="F1753" s="280" t="str">
        <f>작성용!C1750</f>
        <v>재평가</v>
      </c>
      <c r="G1753" s="280" t="str">
        <f>작성용!D1750</f>
        <v>한화DEBTSTRATEGY전문투자형사모부동산투자신탁14호</v>
      </c>
      <c r="H1753" s="281" t="str">
        <f>작성용!E1750</f>
        <v>KBP2019120116</v>
      </c>
      <c r="I1753" s="280" t="str">
        <f>작성용!F1750</f>
        <v>B02</v>
      </c>
      <c r="J1753" s="280">
        <f>작성용!G1750</f>
        <v>0</v>
      </c>
      <c r="K1753" s="280" t="str">
        <f>작성용!H1750</f>
        <v>Y</v>
      </c>
      <c r="L1753" s="280" t="str">
        <f>작성용!N1750</f>
        <v xml:space="preserve">분기 </v>
      </c>
      <c r="M1753" s="279" t="str">
        <f>작성용!U1750</f>
        <v>2024.09.30</v>
      </c>
      <c r="N1753" s="284">
        <f>작성용!V1750</f>
        <v>45572</v>
      </c>
      <c r="O1753" s="284">
        <f>작성용!W1750</f>
        <v>45586</v>
      </c>
      <c r="P1753" s="284">
        <f>작성용!X1750</f>
        <v>45579</v>
      </c>
      <c r="Q1753" s="280" t="str">
        <f>작성용!AD1750</f>
        <v>대체평가3사업본부</v>
      </c>
      <c r="R1753" s="282">
        <f>작성용!AE1750</f>
        <v>0</v>
      </c>
      <c r="S1753" s="280" t="str">
        <f>작성용!AF1750</f>
        <v>대체평가3사업본부</v>
      </c>
      <c r="T1753" s="283" t="str">
        <f>작성용!AG1750</f>
        <v>김영하/유승환</v>
      </c>
      <c r="U1753" s="283" t="str">
        <f>작성용!AH1750</f>
        <v>김영하/유승환</v>
      </c>
      <c r="V1753" s="278">
        <f>작성용!AA1750</f>
        <v>202409</v>
      </c>
      <c r="W1753" s="280" t="str">
        <f>작성용!AC1750</f>
        <v>[T]기타보험기관[1본부]</v>
      </c>
      <c r="X1753" s="280" t="str">
        <f>작성용!O1750</f>
        <v xml:space="preserve">재무실이은빈 </v>
      </c>
      <c r="Y1753" s="280" t="str">
        <f>작성용!P1750</f>
        <v xml:space="preserve">02-3787-7348 </v>
      </c>
      <c r="Z1753" s="280" t="str">
        <f>작성용!Q1750</f>
        <v xml:space="preserve">eunbin.lee@abllife.co.kr; KYUNGHO.PARK@ABLLIFE.CO.KR; HYUNJI.NO@ABLLIFE.CO.KR </v>
      </c>
      <c r="AA1753" s="278" t="str">
        <f>작성용!AJ1750</f>
        <v>-</v>
      </c>
      <c r="AB1753" s="278">
        <f>작성용!AB1750</f>
        <v>8</v>
      </c>
    </row>
    <row r="1754" spans="1:28" s="12" customFormat="1" ht="16.5" customHeight="1" x14ac:dyDescent="0.3">
      <c r="A1754" s="54">
        <f>작성용!AL1751</f>
        <v>1750</v>
      </c>
      <c r="B1754" s="292" t="str">
        <f>작성용!AI1751</f>
        <v>체크리스트송부 : 2024-10-21</v>
      </c>
      <c r="C1754" s="278" t="str">
        <f>작성용!AK1751</f>
        <v>개별종목</v>
      </c>
      <c r="D1754" s="279">
        <f>작성용!T1751</f>
        <v>45532</v>
      </c>
      <c r="E1754" s="280" t="str">
        <f>작성용!B1751</f>
        <v>에이비엘생명보험(수익증권)</v>
      </c>
      <c r="F1754" s="280" t="str">
        <f>작성용!C1751</f>
        <v>재평가</v>
      </c>
      <c r="G1754" s="280" t="str">
        <f>작성용!D1751</f>
        <v>JB호주NDIS전문투자형사모투자신탁1호</v>
      </c>
      <c r="H1754" s="281" t="str">
        <f>작성용!E1751</f>
        <v>KBP2020060079</v>
      </c>
      <c r="I1754" s="280" t="str">
        <f>작성용!F1751</f>
        <v>B02</v>
      </c>
      <c r="J1754" s="280">
        <f>작성용!G1751</f>
        <v>0</v>
      </c>
      <c r="K1754" s="280" t="str">
        <f>작성용!H1751</f>
        <v>Y</v>
      </c>
      <c r="L1754" s="280" t="str">
        <f>작성용!N1751</f>
        <v xml:space="preserve">분기 </v>
      </c>
      <c r="M1754" s="279" t="str">
        <f>작성용!U1751</f>
        <v>2024.09.30</v>
      </c>
      <c r="N1754" s="284">
        <f>작성용!V1751</f>
        <v>45572</v>
      </c>
      <c r="O1754" s="284">
        <f>작성용!W1751</f>
        <v>45586</v>
      </c>
      <c r="P1754" s="284">
        <f>작성용!X1751</f>
        <v>45579</v>
      </c>
      <c r="Q1754" s="280" t="str">
        <f>작성용!AD1751</f>
        <v>대체평가3사업본부</v>
      </c>
      <c r="R1754" s="282">
        <f>작성용!AE1751</f>
        <v>0</v>
      </c>
      <c r="S1754" s="280" t="str">
        <f>작성용!AF1751</f>
        <v>대체평가3사업본부</v>
      </c>
      <c r="T1754" s="283" t="str">
        <f>작성용!AG1751</f>
        <v>김영하/유승환</v>
      </c>
      <c r="U1754" s="283" t="str">
        <f>작성용!AH1751</f>
        <v>김영하/유승환</v>
      </c>
      <c r="V1754" s="278">
        <f>작성용!AA1751</f>
        <v>202409</v>
      </c>
      <c r="W1754" s="280" t="str">
        <f>작성용!AC1751</f>
        <v>[T]기타보험기관[1본부]</v>
      </c>
      <c r="X1754" s="280" t="str">
        <f>작성용!O1751</f>
        <v xml:space="preserve">재무실이은빈 </v>
      </c>
      <c r="Y1754" s="280" t="str">
        <f>작성용!P1751</f>
        <v xml:space="preserve">02-3787-7348 </v>
      </c>
      <c r="Z1754" s="280" t="str">
        <f>작성용!Q1751</f>
        <v xml:space="preserve">eunbin.lee@abllife.co.kr; KYUNGHO.PARK@ABLLIFE.CO.KR; HYUNJI.NO@ABLLIFE.CO.KR </v>
      </c>
      <c r="AA1754" s="278" t="str">
        <f>작성용!AJ1751</f>
        <v>-</v>
      </c>
      <c r="AB1754" s="278">
        <f>작성용!AB1751</f>
        <v>8</v>
      </c>
    </row>
    <row r="1755" spans="1:28" s="12" customFormat="1" ht="16.5" customHeight="1" x14ac:dyDescent="0.3">
      <c r="A1755" s="54">
        <f>작성용!AL1752</f>
        <v>1751</v>
      </c>
      <c r="B1755" s="292" t="str">
        <f>작성용!AI1752</f>
        <v>체크리스트송부 : 2024-10-21</v>
      </c>
      <c r="C1755" s="278" t="str">
        <f>작성용!AK1752</f>
        <v>개별종목</v>
      </c>
      <c r="D1755" s="279">
        <f>작성용!T1752</f>
        <v>45532</v>
      </c>
      <c r="E1755" s="280" t="str">
        <f>작성용!B1752</f>
        <v>에이비엘생명보험(수익증권)</v>
      </c>
      <c r="F1755" s="280" t="str">
        <f>작성용!C1752</f>
        <v>신규</v>
      </c>
      <c r="G1755" s="280" t="str">
        <f>작성용!D1752</f>
        <v>알세온호주RDS일반사모투자신탁1호</v>
      </c>
      <c r="H1755" s="281" t="str">
        <f>작성용!E1752</f>
        <v>KBP2024090018</v>
      </c>
      <c r="I1755" s="280" t="str">
        <f>작성용!F1752</f>
        <v>B02</v>
      </c>
      <c r="J1755" s="280">
        <f>작성용!G1752</f>
        <v>0</v>
      </c>
      <c r="K1755" s="280" t="str">
        <f>작성용!H1752</f>
        <v>Y</v>
      </c>
      <c r="L1755" s="280" t="str">
        <f>작성용!N1752</f>
        <v xml:space="preserve">분기 </v>
      </c>
      <c r="M1755" s="279" t="str">
        <f>작성용!U1752</f>
        <v>2024.09.30</v>
      </c>
      <c r="N1755" s="284">
        <f>작성용!V1752</f>
        <v>45572</v>
      </c>
      <c r="O1755" s="284">
        <f>작성용!W1752</f>
        <v>45586</v>
      </c>
      <c r="P1755" s="284">
        <f>작성용!X1752</f>
        <v>45579</v>
      </c>
      <c r="Q1755" s="280" t="str">
        <f>작성용!AD1752</f>
        <v>대체평가3사업본부</v>
      </c>
      <c r="R1755" s="282">
        <f>작성용!AE1752</f>
        <v>0</v>
      </c>
      <c r="S1755" s="280" t="str">
        <f>작성용!AF1752</f>
        <v>대체평가3사업본부</v>
      </c>
      <c r="T1755" s="283" t="str">
        <f>작성용!AG1752</f>
        <v>김영하/유승환</v>
      </c>
      <c r="U1755" s="283" t="str">
        <f>작성용!AH1752</f>
        <v>김영하/유승환</v>
      </c>
      <c r="V1755" s="278">
        <f>작성용!AA1752</f>
        <v>202409</v>
      </c>
      <c r="W1755" s="280" t="str">
        <f>작성용!AC1752</f>
        <v>[T]기타보험기관[1본부]</v>
      </c>
      <c r="X1755" s="280" t="str">
        <f>작성용!O1752</f>
        <v xml:space="preserve">재무실이은빈 </v>
      </c>
      <c r="Y1755" s="280" t="str">
        <f>작성용!P1752</f>
        <v xml:space="preserve">02-3787-7348 </v>
      </c>
      <c r="Z1755" s="280" t="str">
        <f>작성용!Q1752</f>
        <v xml:space="preserve">eunbin.lee@abllife.co.kr; KYUNGHO.PARK@ABLLIFE.CO.KR; HYUNJI.NO@ABLLIFE.CO.KR </v>
      </c>
      <c r="AA1755" s="278" t="str">
        <f>작성용!AJ1752</f>
        <v>-</v>
      </c>
      <c r="AB1755" s="278">
        <f>작성용!AB1752</f>
        <v>8</v>
      </c>
    </row>
    <row r="1756" spans="1:28" s="12" customFormat="1" ht="16.5" customHeight="1" x14ac:dyDescent="0.3">
      <c r="A1756" s="54">
        <f>작성용!AL1753</f>
        <v>1752</v>
      </c>
      <c r="B1756" s="292" t="str">
        <f>작성용!AI1753</f>
        <v>체크리스트송부 : 2024-10-21</v>
      </c>
      <c r="C1756" s="278" t="str">
        <f>작성용!AK1753</f>
        <v>개별종목</v>
      </c>
      <c r="D1756" s="279">
        <f>작성용!T1753</f>
        <v>45532</v>
      </c>
      <c r="E1756" s="280" t="str">
        <f>작성용!B1753</f>
        <v>에이비엘생명보험(수익증권)</v>
      </c>
      <c r="F1756" s="280" t="str">
        <f>작성용!C1753</f>
        <v>재평가</v>
      </c>
      <c r="G1756" s="280" t="str">
        <f>작성용!D1753</f>
        <v>한국증권금융</v>
      </c>
      <c r="H1756" s="281">
        <f>작성용!E1753</f>
        <v>1101110025943</v>
      </c>
      <c r="I1756" s="280" t="str">
        <f>작성용!F1753</f>
        <v>A01</v>
      </c>
      <c r="J1756" s="280">
        <f>작성용!G1753</f>
        <v>0</v>
      </c>
      <c r="K1756" s="280" t="str">
        <f>작성용!H1753</f>
        <v>Y</v>
      </c>
      <c r="L1756" s="280" t="str">
        <f>작성용!N1753</f>
        <v xml:space="preserve">분기 </v>
      </c>
      <c r="M1756" s="279" t="str">
        <f>작성용!U1753</f>
        <v>2024.09.30</v>
      </c>
      <c r="N1756" s="284">
        <f>작성용!V1753</f>
        <v>45572</v>
      </c>
      <c r="O1756" s="284">
        <f>작성용!W1753</f>
        <v>45586</v>
      </c>
      <c r="P1756" s="284">
        <f>작성용!X1753</f>
        <v>45579</v>
      </c>
      <c r="Q1756" s="280" t="str">
        <f>작성용!AD1753</f>
        <v>김예림</v>
      </c>
      <c r="R1756" s="282">
        <f>작성용!AE1753</f>
        <v>0</v>
      </c>
      <c r="S1756" s="280" t="str">
        <f>작성용!AF1753</f>
        <v>김예림</v>
      </c>
      <c r="T1756" s="283" t="str">
        <f>작성용!AG1753</f>
        <v>김영하/유승환</v>
      </c>
      <c r="U1756" s="283" t="str">
        <f>작성용!AH1753</f>
        <v>김영하/유승환</v>
      </c>
      <c r="V1756" s="278">
        <f>작성용!AA1753</f>
        <v>202409</v>
      </c>
      <c r="W1756" s="280" t="str">
        <f>작성용!AC1753</f>
        <v>[T]기타보험기관[1본부]</v>
      </c>
      <c r="X1756" s="280" t="str">
        <f>작성용!O1753</f>
        <v xml:space="preserve">재무실이은빈 </v>
      </c>
      <c r="Y1756" s="280" t="str">
        <f>작성용!P1753</f>
        <v xml:space="preserve">02-3787-7348 </v>
      </c>
      <c r="Z1756" s="280" t="str">
        <f>작성용!Q1753</f>
        <v xml:space="preserve">eunbin.lee@abllife.co.kr; KYUNGHO.PARK@ABLLIFE.CO.KR; HYUNJI.NO@ABLLIFE.CO.KR </v>
      </c>
      <c r="AA1756" s="278" t="str">
        <f>작성용!AJ1753</f>
        <v>-</v>
      </c>
      <c r="AB1756" s="278">
        <f>작성용!AB1753</f>
        <v>8</v>
      </c>
    </row>
    <row r="1757" spans="1:28" s="12" customFormat="1" ht="16.5" customHeight="1" x14ac:dyDescent="0.3">
      <c r="A1757" s="54">
        <f>작성용!AL1754</f>
        <v>1753</v>
      </c>
      <c r="B1757" s="292" t="str">
        <f>작성용!AI1754</f>
        <v>체크리스트송부 : 2024-10-21</v>
      </c>
      <c r="C1757" s="278" t="str">
        <f>작성용!AK1754</f>
        <v>개별종목</v>
      </c>
      <c r="D1757" s="279">
        <f>작성용!T1754</f>
        <v>45532</v>
      </c>
      <c r="E1757" s="280" t="str">
        <f>작성용!B1754</f>
        <v>에이비엘생명보험(수익증권)</v>
      </c>
      <c r="F1757" s="280" t="str">
        <f>작성용!C1754</f>
        <v>재평가</v>
      </c>
      <c r="G1757" s="280" t="str">
        <f>작성용!D1754</f>
        <v>발해인프라투융자회사</v>
      </c>
      <c r="H1757" s="281">
        <f>작성용!E1754</f>
        <v>1101113386954</v>
      </c>
      <c r="I1757" s="280" t="str">
        <f>작성용!F1754</f>
        <v>B01</v>
      </c>
      <c r="J1757" s="280">
        <f>작성용!G1754</f>
        <v>0</v>
      </c>
      <c r="K1757" s="280" t="str">
        <f>작성용!H1754</f>
        <v>Y</v>
      </c>
      <c r="L1757" s="280" t="str">
        <f>작성용!N1754</f>
        <v xml:space="preserve">분기 </v>
      </c>
      <c r="M1757" s="279" t="str">
        <f>작성용!U1754</f>
        <v>2024.09.30</v>
      </c>
      <c r="N1757" s="284">
        <f>작성용!V1754</f>
        <v>45572</v>
      </c>
      <c r="O1757" s="284">
        <f>작성용!W1754</f>
        <v>45586</v>
      </c>
      <c r="P1757" s="284">
        <f>작성용!X1754</f>
        <v>45579</v>
      </c>
      <c r="Q1757" s="280" t="str">
        <f>작성용!AD1754</f>
        <v>이현승</v>
      </c>
      <c r="R1757" s="282">
        <f>작성용!AE1754</f>
        <v>0</v>
      </c>
      <c r="S1757" s="280" t="str">
        <f>작성용!AF1754</f>
        <v>이현승</v>
      </c>
      <c r="T1757" s="283" t="str">
        <f>작성용!AG1754</f>
        <v>김영하/유승환</v>
      </c>
      <c r="U1757" s="283" t="str">
        <f>작성용!AH1754</f>
        <v>김영하/유승환</v>
      </c>
      <c r="V1757" s="278">
        <f>작성용!AA1754</f>
        <v>202409</v>
      </c>
      <c r="W1757" s="280" t="str">
        <f>작성용!AC1754</f>
        <v>[T]기타보험기관[1본부]</v>
      </c>
      <c r="X1757" s="280" t="str">
        <f>작성용!O1754</f>
        <v xml:space="preserve">재무실이은빈 </v>
      </c>
      <c r="Y1757" s="280" t="str">
        <f>작성용!P1754</f>
        <v xml:space="preserve">02-3787-7348 </v>
      </c>
      <c r="Z1757" s="280" t="str">
        <f>작성용!Q1754</f>
        <v xml:space="preserve">eunbin.lee@abllife.co.kr; KYUNGHO.PARK@ABLLIFE.CO.KR; HYUNJI.NO@ABLLIFE.CO.KR </v>
      </c>
      <c r="AA1757" s="278" t="str">
        <f>작성용!AJ1754</f>
        <v>-</v>
      </c>
      <c r="AB1757" s="278">
        <f>작성용!AB1754</f>
        <v>8</v>
      </c>
    </row>
    <row r="1758" spans="1:28" s="12" customFormat="1" ht="16.5" customHeight="1" x14ac:dyDescent="0.3">
      <c r="A1758" s="54">
        <f>작성용!AL1755</f>
        <v>1754</v>
      </c>
      <c r="B1758" s="292" t="str">
        <f>작성용!AI1755</f>
        <v>체크리스트송부 : 2024-10-21</v>
      </c>
      <c r="C1758" s="278" t="str">
        <f>작성용!AK1755</f>
        <v>개별종목</v>
      </c>
      <c r="D1758" s="279">
        <f>작성용!T1755</f>
        <v>45532</v>
      </c>
      <c r="E1758" s="280" t="str">
        <f>작성용!B1755</f>
        <v>에이비엘생명보험(수익증권)</v>
      </c>
      <c r="F1758" s="280" t="str">
        <f>작성용!C1755</f>
        <v>재평가</v>
      </c>
      <c r="G1758" s="280" t="str">
        <f>작성용!D1755</f>
        <v>알세온코리아자산운용</v>
      </c>
      <c r="H1758" s="281">
        <f>작성용!E1755</f>
        <v>1101116945228</v>
      </c>
      <c r="I1758" s="280" t="str">
        <f>작성용!F1755</f>
        <v>A01</v>
      </c>
      <c r="J1758" s="280">
        <f>작성용!G1755</f>
        <v>0</v>
      </c>
      <c r="K1758" s="280" t="str">
        <f>작성용!H1755</f>
        <v>Y</v>
      </c>
      <c r="L1758" s="280" t="str">
        <f>작성용!N1755</f>
        <v xml:space="preserve">분기 </v>
      </c>
      <c r="M1758" s="279" t="str">
        <f>작성용!U1755</f>
        <v>2024.09.30</v>
      </c>
      <c r="N1758" s="284">
        <f>작성용!V1755</f>
        <v>45572</v>
      </c>
      <c r="O1758" s="284">
        <f>작성용!W1755</f>
        <v>45586</v>
      </c>
      <c r="P1758" s="284">
        <f>작성용!X1755</f>
        <v>45579</v>
      </c>
      <c r="Q1758" s="280" t="str">
        <f>작성용!AD1755</f>
        <v>백형진</v>
      </c>
      <c r="R1758" s="282">
        <f>작성용!AE1755</f>
        <v>1</v>
      </c>
      <c r="S1758" s="280" t="str">
        <f>작성용!AF1755</f>
        <v>백형진</v>
      </c>
      <c r="T1758" s="283" t="str">
        <f>작성용!AG1755</f>
        <v>김영하/유승환</v>
      </c>
      <c r="U1758" s="283" t="str">
        <f>작성용!AH1755</f>
        <v>김영하/유승환</v>
      </c>
      <c r="V1758" s="278">
        <f>작성용!AA1755</f>
        <v>202409</v>
      </c>
      <c r="W1758" s="280" t="str">
        <f>작성용!AC1755</f>
        <v>[T]기타보험기관[1본부]</v>
      </c>
      <c r="X1758" s="280" t="str">
        <f>작성용!O1755</f>
        <v xml:space="preserve">재무실이은빈 </v>
      </c>
      <c r="Y1758" s="280" t="str">
        <f>작성용!P1755</f>
        <v xml:space="preserve">02-3787-7348 </v>
      </c>
      <c r="Z1758" s="280" t="str">
        <f>작성용!Q1755</f>
        <v xml:space="preserve">eunbin.lee@abllife.co.kr; KYUNGHO.PARK@ABLLIFE.CO.KR; HYUNJI.NO@ABLLIFE.CO.KR </v>
      </c>
      <c r="AA1758" s="278" t="str">
        <f>작성용!AJ1755</f>
        <v>-</v>
      </c>
      <c r="AB1758" s="278">
        <f>작성용!AB1755</f>
        <v>8</v>
      </c>
    </row>
    <row r="1759" spans="1:28" s="12" customFormat="1" ht="16.5" customHeight="1" x14ac:dyDescent="0.3">
      <c r="A1759" s="54">
        <f>작성용!AL1756</f>
        <v>1755</v>
      </c>
      <c r="B1759" s="292" t="str">
        <f>작성용!AI1756</f>
        <v>체크리스트송부 : 2024-10-21</v>
      </c>
      <c r="C1759" s="278" t="str">
        <f>작성용!AK1756</f>
        <v>개별종목</v>
      </c>
      <c r="D1759" s="279">
        <f>작성용!T1756</f>
        <v>45532</v>
      </c>
      <c r="E1759" s="280" t="str">
        <f>작성용!B1756</f>
        <v>에이비엘생명보험(수익증권)</v>
      </c>
      <c r="F1759" s="280" t="str">
        <f>작성용!C1756</f>
        <v>재평가</v>
      </c>
      <c r="G1759" s="280" t="str">
        <f>작성용!D1756</f>
        <v>한국예탁결제원</v>
      </c>
      <c r="H1759" s="281">
        <f>작성용!E1756</f>
        <v>1112710007059</v>
      </c>
      <c r="I1759" s="280" t="str">
        <f>작성용!F1756</f>
        <v>A01</v>
      </c>
      <c r="J1759" s="280">
        <f>작성용!G1756</f>
        <v>0</v>
      </c>
      <c r="K1759" s="280" t="str">
        <f>작성용!H1756</f>
        <v>Y</v>
      </c>
      <c r="L1759" s="280" t="str">
        <f>작성용!N1756</f>
        <v xml:space="preserve">분기 </v>
      </c>
      <c r="M1759" s="279" t="str">
        <f>작성용!U1756</f>
        <v>2024.09.30</v>
      </c>
      <c r="N1759" s="284">
        <f>작성용!V1756</f>
        <v>45572</v>
      </c>
      <c r="O1759" s="284">
        <f>작성용!W1756</f>
        <v>45586</v>
      </c>
      <c r="P1759" s="284">
        <f>작성용!X1756</f>
        <v>45579</v>
      </c>
      <c r="Q1759" s="280" t="str">
        <f>작성용!AD1756</f>
        <v>김영하</v>
      </c>
      <c r="R1759" s="282">
        <f>작성용!AE1756</f>
        <v>0</v>
      </c>
      <c r="S1759" s="280" t="str">
        <f>작성용!AF1756</f>
        <v>김영하</v>
      </c>
      <c r="T1759" s="283" t="str">
        <f>작성용!AG1756</f>
        <v>김영하/유승환</v>
      </c>
      <c r="U1759" s="283" t="str">
        <f>작성용!AH1756</f>
        <v>김영하/유승환</v>
      </c>
      <c r="V1759" s="278">
        <f>작성용!AA1756</f>
        <v>202409</v>
      </c>
      <c r="W1759" s="280" t="str">
        <f>작성용!AC1756</f>
        <v>[T]기타보험기관[1본부]</v>
      </c>
      <c r="X1759" s="280" t="str">
        <f>작성용!O1756</f>
        <v xml:space="preserve">재무실이은빈 </v>
      </c>
      <c r="Y1759" s="280" t="str">
        <f>작성용!P1756</f>
        <v xml:space="preserve">02-3787-7348 </v>
      </c>
      <c r="Z1759" s="280" t="str">
        <f>작성용!Q1756</f>
        <v xml:space="preserve">eunbin.lee@abllife.co.kr; KYUNGHO.PARK@ABLLIFE.CO.KR; HYUNJI.NO@ABLLIFE.CO.KR </v>
      </c>
      <c r="AA1759" s="278" t="str">
        <f>작성용!AJ1756</f>
        <v>-</v>
      </c>
      <c r="AB1759" s="278">
        <f>작성용!AB1756</f>
        <v>8</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t="str">
        <f>작성용!U1757</f>
        <v>2024.09.30</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t="str">
        <f>작성용!U1758</f>
        <v>2024.09.30</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t="str">
        <f>작성용!U1759</f>
        <v>2024.09.30</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t="str">
        <f>작성용!U1760</f>
        <v>2024.09.30</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t="str">
        <f>작성용!U1761</f>
        <v>2024.09.30</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t="str">
        <f>작성용!U1762</f>
        <v>2024.09.30</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t="str">
        <f>작성용!U1763</f>
        <v>2024.09.30</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t="str">
        <f>작성용!U1764</f>
        <v>2024.09.30</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t="str">
        <f>작성용!U1765</f>
        <v>2024.09.30</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t="str">
        <f>작성용!U1766</f>
        <v>2024.09.30</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t="str">
        <f>작성용!U1767</f>
        <v>2024.09.30</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t="str">
        <f>작성용!U1768</f>
        <v>2024.09.30</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t="str">
        <f>작성용!U1769</f>
        <v>2024.09.30</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t="str">
        <f>작성용!U1770</f>
        <v>2024.09.30</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t="str">
        <f>작성용!U1771</f>
        <v>2024.09.30</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t="str">
        <f>작성용!U1772</f>
        <v>2024.09.30</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t="str">
        <f>작성용!U1773</f>
        <v>2024.09.30</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t="str">
        <f>작성용!U1774</f>
        <v>2024.09.30</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t="str">
        <f>작성용!U1775</f>
        <v>2024.09.30</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t="str">
        <f>작성용!U1776</f>
        <v>2024.09.30</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t="str">
        <f>작성용!U1777</f>
        <v>2024.09.30</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t="str">
        <f>작성용!U1778</f>
        <v>2024.09.30</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t="str">
        <f>작성용!U1779</f>
        <v>2024.09.30</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t="str">
        <f>작성용!U1780</f>
        <v>2024.09.30</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t="str">
        <f>작성용!U1781</f>
        <v>2024.09.30</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t="str">
        <f>작성용!U1782</f>
        <v>2024.09.30</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t="str">
        <f>작성용!U1783</f>
        <v>2024.09.30</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t="str">
        <f>작성용!U1784</f>
        <v>2024.09.30</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t="str">
        <f>작성용!U1785</f>
        <v>2024.09.30</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t="str">
        <f>작성용!U1786</f>
        <v>2024.09.30</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t="str">
        <f>작성용!U1787</f>
        <v>2024.09.30</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t="str">
        <f>작성용!U1788</f>
        <v>2024.09.30</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t="str">
        <f>작성용!U1789</f>
        <v>2024.09.30</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t="str">
        <f>작성용!U1790</f>
        <v>2024.09.30</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t="str">
        <f>작성용!U1791</f>
        <v>2024.09.30</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t="str">
        <f>작성용!U1792</f>
        <v>2024.09.30</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t="str">
        <f>작성용!U1793</f>
        <v>2024.09.30</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t="str">
        <f>작성용!U1794</f>
        <v>2024.09.30</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t="str">
        <f>작성용!U1795</f>
        <v>2024.09.30</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t="str">
        <f>작성용!U1796</f>
        <v>2024.09.30</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t="str">
        <f>작성용!U1797</f>
        <v>2024.09.30</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t="str">
        <f>작성용!U1798</f>
        <v>2024.09.30</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t="str">
        <f>작성용!U1799</f>
        <v>2024.09.30</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t="str">
        <f>작성용!U1800</f>
        <v>2024.09.30</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t="str">
        <f>작성용!U1801</f>
        <v>2024.09.30</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t="str">
        <f>작성용!U1802</f>
        <v>2024.09.30</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t="str">
        <f>작성용!U1803</f>
        <v>2024.09.30</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t="str">
        <f>작성용!U1804</f>
        <v>2024.09.30</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t="str">
        <f>작성용!U1805</f>
        <v>2024.09.30</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t="str">
        <f>작성용!U1806</f>
        <v>2024.09.30</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t="str">
        <f>작성용!U1807</f>
        <v>2024.09.30</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t="str">
        <f>작성용!U1808</f>
        <v>2024.09.30</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t="str">
        <f>작성용!U1809</f>
        <v>2024.09.30</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t="str">
        <f>작성용!U1810</f>
        <v>2024.09.30</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t="str">
        <f>작성용!U1811</f>
        <v>2024.09.30</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t="str">
        <f>작성용!U1812</f>
        <v>2024.09.30</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t="str">
        <f>작성용!U1813</f>
        <v>2024.09.30</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t="str">
        <f>작성용!U1814</f>
        <v>2024.09.30</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t="str">
        <f>작성용!U1815</f>
        <v>2024.09.30</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t="str">
        <f>작성용!U1816</f>
        <v>2024.09.30</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t="str">
        <f>작성용!U1817</f>
        <v>2024.09.30</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t="str">
        <f>작성용!U1818</f>
        <v>2024.09.30</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t="str">
        <f>작성용!U1819</f>
        <v>2024.09.30</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t="str">
        <f>작성용!U1820</f>
        <v>2024.09.30</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t="str">
        <f>작성용!U1821</f>
        <v>2024.09.30</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t="str">
        <f>작성용!U1822</f>
        <v>2024.09.30</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t="str">
        <f>작성용!U1823</f>
        <v>2024.09.30</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t="str">
        <f>작성용!U1824</f>
        <v>2024.09.30</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t="str">
        <f>작성용!U1825</f>
        <v>2024.09.30</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t="str">
        <f>작성용!U1826</f>
        <v>2024.09.30</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t="str">
        <f>작성용!U1827</f>
        <v>2024.09.30</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t="str">
        <f>작성용!U1828</f>
        <v>2024.09.30</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t="str">
        <f>작성용!U1829</f>
        <v>2024.09.30</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t="str">
        <f>작성용!U1830</f>
        <v>2024.09.30</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t="str">
        <f>작성용!U1831</f>
        <v>2024.09.30</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t="str">
        <f>작성용!U1832</f>
        <v>2024.09.30</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t="str">
        <f>작성용!U1833</f>
        <v>2024.09.30</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t="str">
        <f>작성용!U1834</f>
        <v>2024.09.30</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t="str">
        <f>작성용!U1835</f>
        <v>2024.09.30</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t="str">
        <f>작성용!U1836</f>
        <v>2024.09.30</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t="str">
        <f>작성용!U1837</f>
        <v>2024.09.30</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t="str">
        <f>작성용!U1838</f>
        <v>2024.09.30</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t="str">
        <f>작성용!U1839</f>
        <v>2024.09.30</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t="str">
        <f>작성용!U1840</f>
        <v>2024.09.30</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t="str">
        <f>작성용!U1841</f>
        <v>2024.09.30</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t="str">
        <f>작성용!U1842</f>
        <v>2024.09.30</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t="str">
        <f>작성용!U1843</f>
        <v>2024.09.30</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t="str">
        <f>작성용!U1844</f>
        <v>2024.09.30</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t="str">
        <f>작성용!U1845</f>
        <v>2024.09.30</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t="str">
        <f>작성용!U1846</f>
        <v>2024.09.30</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t="str">
        <f>작성용!U1847</f>
        <v>2024.09.30</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t="str">
        <f>작성용!U1848</f>
        <v>2024.09.30</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t="str">
        <f>작성용!U1849</f>
        <v>2024.09.30</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t="str">
        <f>작성용!U1850</f>
        <v>2024.09.30</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t="str">
        <f>작성용!U1851</f>
        <v>2024.09.30</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t="str">
        <f>작성용!U1852</f>
        <v>2024.09.30</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t="str">
        <f>작성용!U1853</f>
        <v>2024.09.30</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t="str">
        <f>작성용!U1854</f>
        <v>2024.09.30</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t="str">
        <f>작성용!U1855</f>
        <v>2024.09.30</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t="str">
        <f>작성용!U1856</f>
        <v>2024.09.30</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t="str">
        <f>작성용!U1857</f>
        <v>2024.09.30</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t="str">
        <f>작성용!U1858</f>
        <v>2024.09.30</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t="str">
        <f>작성용!U1859</f>
        <v>2024.09.30</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t="str">
        <f>작성용!U1860</f>
        <v>2024.09.30</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t="str">
        <f>작성용!U1861</f>
        <v>2024.09.30</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t="str">
        <f>작성용!U1862</f>
        <v>2024.09.30</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t="str">
        <f>작성용!U1863</f>
        <v>2024.09.30</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t="str">
        <f>작성용!U1864</f>
        <v>2024.09.30</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t="str">
        <f>작성용!U1865</f>
        <v>2024.09.30</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t="str">
        <f>작성용!U1866</f>
        <v>2024.09.30</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t="str">
        <f>작성용!U1867</f>
        <v>2024.09.30</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t="str">
        <f>작성용!U1868</f>
        <v>2024.09.30</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t="str">
        <f>작성용!U1869</f>
        <v>2024.09.30</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t="str">
        <f>작성용!U1870</f>
        <v>2024.09.30</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t="str">
        <f>작성용!U1871</f>
        <v>2024.09.30</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t="str">
        <f>작성용!U1872</f>
        <v>2024.09.30</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t="str">
        <f>작성용!U1873</f>
        <v>2024.09.30</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t="str">
        <f>작성용!U1874</f>
        <v>2024.09.30</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t="str">
        <f>작성용!U1875</f>
        <v>2024.09.30</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t="str">
        <f>작성용!U1876</f>
        <v>2024.09.30</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t="str">
        <f>작성용!U1877</f>
        <v>2024.09.30</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t="str">
        <f>작성용!U1878</f>
        <v>2024.09.30</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t="str">
        <f>작성용!U1879</f>
        <v>2024.09.30</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t="str">
        <f>작성용!U1880</f>
        <v>2024.09.30</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t="str">
        <f>작성용!U1881</f>
        <v>2024.09.30</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t="str">
        <f>작성용!U1882</f>
        <v>2024.09.30</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t="str">
        <f>작성용!U1883</f>
        <v>2024.09.30</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t="str">
        <f>작성용!U1884</f>
        <v>2024.09.30</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t="str">
        <f>작성용!U1885</f>
        <v>2024.09.30</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t="str">
        <f>작성용!U1886</f>
        <v>2024.09.30</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t="str">
        <f>작성용!U1887</f>
        <v>2024.09.30</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t="str">
        <f>작성용!U1888</f>
        <v>2024.09.30</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t="str">
        <f>작성용!U1889</f>
        <v>2024.09.30</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t="str">
        <f>작성용!U1890</f>
        <v>2024.09.30</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t="str">
        <f>작성용!U1891</f>
        <v>2024.09.30</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t="str">
        <f>작성용!U1892</f>
        <v>2024.09.30</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t="str">
        <f>작성용!U1893</f>
        <v>2024.09.30</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t="str">
        <f>작성용!U1894</f>
        <v>2024.09.30</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t="str">
        <f>작성용!U1895</f>
        <v>2024.09.30</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t="str">
        <f>작성용!U1896</f>
        <v>2024.09.30</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t="str">
        <f>작성용!U1897</f>
        <v>2024.09.30</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t="str">
        <f>작성용!U1898</f>
        <v>2024.09.30</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t="str">
        <f>작성용!U1899</f>
        <v>2024.09.30</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t="str">
        <f>작성용!U1900</f>
        <v>2024.09.30</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t="str">
        <f>작성용!U1901</f>
        <v>2024.09.30</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t="str">
        <f>작성용!U1902</f>
        <v>2024.09.30</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t="str">
        <f>작성용!U1903</f>
        <v>2024.09.30</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t="str">
        <f>작성용!U1904</f>
        <v>2024.09.30</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t="str">
        <f>작성용!U1905</f>
        <v>2024.09.30</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t="str">
        <f>작성용!U1906</f>
        <v>2024.09.30</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t="str">
        <f>작성용!U1907</f>
        <v>2024.09.30</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t="str">
        <f>작성용!U1908</f>
        <v>2024.09.30</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t="str">
        <f>작성용!U1909</f>
        <v>2024.09.30</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t="str">
        <f>작성용!U1910</f>
        <v>2024.09.30</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t="str">
        <f>작성용!U1911</f>
        <v>2024.09.30</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t="str">
        <f>작성용!U1912</f>
        <v>2024.09.30</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t="str">
        <f>작성용!U1913</f>
        <v>2024.09.30</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t="str">
        <f>작성용!U1914</f>
        <v>2024.09.30</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t="str">
        <f>작성용!U1915</f>
        <v>2024.09.30</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t="str">
        <f>작성용!U1916</f>
        <v>2024.09.30</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t="str">
        <f>작성용!U1917</f>
        <v>2024.09.30</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t="str">
        <f>작성용!U1918</f>
        <v>2024.09.30</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t="str">
        <f>작성용!U1919</f>
        <v>2024.09.30</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t="str">
        <f>작성용!U1920</f>
        <v>2024.09.30</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t="str">
        <f>작성용!U1921</f>
        <v>2024.09.30</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t="str">
        <f>작성용!U1922</f>
        <v>2024.09.30</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t="str">
        <f>작성용!U1923</f>
        <v>2024.09.30</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t="str">
        <f>작성용!U1924</f>
        <v>2024.09.30</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t="str">
        <f>작성용!U1925</f>
        <v>2024.09.30</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t="str">
        <f>작성용!U1926</f>
        <v>2024.09.30</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t="str">
        <f>작성용!U1927</f>
        <v>2024.09.30</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t="str">
        <f>작성용!U1928</f>
        <v>2024.09.30</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t="str">
        <f>작성용!U1929</f>
        <v>2024.09.30</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t="str">
        <f>작성용!U1930</f>
        <v>2024.09.30</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t="str">
        <f>작성용!U1931</f>
        <v>2024.09.30</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t="str">
        <f>작성용!U1932</f>
        <v>2024.09.30</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t="str">
        <f>작성용!U1933</f>
        <v>2024.09.30</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t="str">
        <f>작성용!U1934</f>
        <v>2024.09.30</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t="str">
        <f>작성용!U1935</f>
        <v>2024.09.30</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t="str">
        <f>작성용!U1936</f>
        <v>2024.09.30</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t="str">
        <f>작성용!U1937</f>
        <v>2024.09.30</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t="str">
        <f>작성용!U1938</f>
        <v>2024.09.30</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t="str">
        <f>작성용!U1939</f>
        <v>2024.09.30</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t="str">
        <f>작성용!U1940</f>
        <v>2024.09.30</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t="str">
        <f>작성용!U1941</f>
        <v>2024.09.30</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t="str">
        <f>작성용!U1942</f>
        <v>2024.09.30</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t="str">
        <f>작성용!U1943</f>
        <v>2024.09.30</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t="str">
        <f>작성용!U1944</f>
        <v>2024.09.30</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t="str">
        <f>작성용!U1945</f>
        <v>2024.09.30</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t="str">
        <f>작성용!U1946</f>
        <v>2024.09.30</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t="str">
        <f>작성용!U1947</f>
        <v>2024.09.30</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t="str">
        <f>작성용!U1948</f>
        <v>2024.09.30</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t="str">
        <f>작성용!U1949</f>
        <v>2024.09.30</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t="str">
        <f>작성용!U1950</f>
        <v>2024.09.30</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t="str">
        <f>작성용!U1951</f>
        <v>2024.09.30</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t="str">
        <f>작성용!U1952</f>
        <v>2024.09.30</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t="str">
        <f>작성용!U1953</f>
        <v>2024.09.30</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t="str">
        <f>작성용!U1954</f>
        <v>2024.09.30</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t="str">
        <f>작성용!U1955</f>
        <v>2024.09.30</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t="str">
        <f>작성용!U1956</f>
        <v>2024.09.30</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t="str">
        <f>작성용!U1957</f>
        <v>2024.09.30</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t="str">
        <f>작성용!U1958</f>
        <v>2024.09.30</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t="str">
        <f>작성용!U1959</f>
        <v>2024.09.30</v>
      </c>
      <c r="N1962" s="57">
        <f>작성용!V1959</f>
        <v>45548</v>
      </c>
      <c r="O1962" s="57" t="str">
        <f>작성용!W1959</f>
        <v>보고서제공X</v>
      </c>
      <c r="P1962" s="57" t="str">
        <f>작성용!X1959</f>
        <v>-</v>
      </c>
      <c r="Q1962" s="58" t="str">
        <f>작성용!AD1959</f>
        <v>변혜진</v>
      </c>
      <c r="R1962" s="60">
        <f>작성용!AE1959</f>
        <v>0.4</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t="str">
        <f>작성용!U1960</f>
        <v>2024.09.30</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t="str">
        <f>작성용!U1961</f>
        <v>2024.09.30</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t="str">
        <f>작성용!U1962</f>
        <v>2024.09.30</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t="str">
        <f>작성용!U1963</f>
        <v>2024.09.30</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t="str">
        <f>작성용!U1964</f>
        <v>2024.09.30</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t="str">
        <f>작성용!U1965</f>
        <v>2024.09.30</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t="str">
        <f>작성용!U1966</f>
        <v>2024.09.30</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t="str">
        <f>작성용!U1967</f>
        <v>2024.09.30</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t="str">
        <f>작성용!U1968</f>
        <v>2024.09.30</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t="str">
        <f>작성용!U1969</f>
        <v>2024.09.30</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t="str">
        <f>작성용!U1970</f>
        <v>2024.09.30</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t="str">
        <f>작성용!U1971</f>
        <v>2024.09.30</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t="str">
        <f>작성용!U1972</f>
        <v>2024.09.30</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t="str">
        <f>작성용!U1973</f>
        <v>2024.09.30</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t="str">
        <f>작성용!U1974</f>
        <v>2024.09.30</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t="str">
        <f>작성용!U1975</f>
        <v>2024.09.30</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t="str">
        <f>작성용!U1976</f>
        <v>2024.09.30</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t="str">
        <f>작성용!U1977</f>
        <v>2024.09.30</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t="str">
        <f>작성용!U1978</f>
        <v>2024.09.30</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t="str">
        <f>작성용!U1979</f>
        <v>2024.09.30</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t="str">
        <f>작성용!U1980</f>
        <v>2024.09.30</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hidden="1" customHeight="1" x14ac:dyDescent="0.3">
      <c r="A1984" s="54">
        <f>작성용!AL1981</f>
        <v>1980</v>
      </c>
      <c r="B1984" s="55" t="str">
        <f>작성용!AI1981</f>
        <v>-</v>
      </c>
      <c r="C1984" s="56" t="str">
        <f>작성용!AK1981</f>
        <v>기초자산</v>
      </c>
      <c r="D1984" s="57" t="str">
        <f>작성용!T1981</f>
        <v>교보생명보험펀드(기초자산)</v>
      </c>
      <c r="E1984" s="58" t="str">
        <f>작성용!B1981</f>
        <v>스틱이노베이션펀드</v>
      </c>
      <c r="F1984" s="58" t="str">
        <f>작성용!C1981</f>
        <v>재평가</v>
      </c>
      <c r="G1984" s="58" t="str">
        <f>작성용!D1981</f>
        <v>리센스메디컬</v>
      </c>
      <c r="H1984" s="59">
        <f>작성용!E1981</f>
        <v>2301110265867</v>
      </c>
      <c r="I1984" s="58" t="str">
        <f>작성용!F1981</f>
        <v>A07</v>
      </c>
      <c r="J1984" s="58">
        <f>작성용!G1981</f>
        <v>0</v>
      </c>
      <c r="K1984" s="58" t="str">
        <f>작성용!H1981</f>
        <v>-</v>
      </c>
      <c r="L1984" s="58" t="str">
        <f>작성용!N1981</f>
        <v>분기</v>
      </c>
      <c r="M1984" s="57" t="str">
        <f>작성용!U1981</f>
        <v>2024.09.30</v>
      </c>
      <c r="N1984" s="57">
        <f>작성용!V1981</f>
        <v>45548</v>
      </c>
      <c r="O1984" s="57" t="str">
        <f>작성용!W1981</f>
        <v>보고서제공X</v>
      </c>
      <c r="P1984" s="57" t="str">
        <f>작성용!X1981</f>
        <v>-</v>
      </c>
      <c r="Q1984" s="58" t="str">
        <f>작성용!AD1981</f>
        <v>변혜진</v>
      </c>
      <c r="R1984" s="60">
        <f>작성용!AE1981</f>
        <v>0</v>
      </c>
      <c r="S1984" s="58" t="str">
        <f>작성용!AF1981</f>
        <v>변혜진</v>
      </c>
      <c r="T1984" s="61" t="str">
        <f>작성용!AG1981</f>
        <v>-</v>
      </c>
      <c r="U1984" s="61" t="str">
        <f>작성용!AH1981</f>
        <v>-</v>
      </c>
      <c r="V1984" s="56">
        <f>작성용!AA1981</f>
        <v>202409</v>
      </c>
      <c r="W1984" s="58" t="str">
        <f>작성용!AC1981</f>
        <v>[6]기타기관펀드(기초자산)</v>
      </c>
      <c r="X1984" s="58">
        <f>작성용!O1981</f>
        <v>0</v>
      </c>
      <c r="Y1984" s="58">
        <f>작성용!P1981</f>
        <v>0</v>
      </c>
      <c r="Z1984" s="58">
        <f>작성용!Q1981</f>
        <v>0</v>
      </c>
      <c r="AA1984" s="56" t="str">
        <f>작성용!AJ1981</f>
        <v>-</v>
      </c>
      <c r="AB1984" s="56">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t="str">
        <f>작성용!U1982</f>
        <v>2024.09.30</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hidden="1" customHeight="1" x14ac:dyDescent="0.3">
      <c r="A1986" s="54">
        <f>작성용!AL1983</f>
        <v>1982</v>
      </c>
      <c r="B1986" s="55" t="str">
        <f>작성용!AI1983</f>
        <v>-</v>
      </c>
      <c r="C1986" s="56" t="str">
        <f>작성용!AK1983</f>
        <v>기초자산</v>
      </c>
      <c r="D1986" s="57" t="str">
        <f>작성용!T1983</f>
        <v>교보생명보험펀드(기초자산)</v>
      </c>
      <c r="E1986" s="58" t="str">
        <f>작성용!B1983</f>
        <v>스틱이노베이션펀드</v>
      </c>
      <c r="F1986" s="58" t="str">
        <f>작성용!C1983</f>
        <v>재평가</v>
      </c>
      <c r="G1986" s="58" t="str">
        <f>작성용!D1983</f>
        <v>노타</v>
      </c>
      <c r="H1986" s="59">
        <f>작성용!E1983</f>
        <v>1601110397409</v>
      </c>
      <c r="I1986" s="58" t="str">
        <f>작성용!F1983</f>
        <v>D06</v>
      </c>
      <c r="J1986" s="58">
        <f>작성용!G1983</f>
        <v>0</v>
      </c>
      <c r="K1986" s="58" t="str">
        <f>작성용!H1983</f>
        <v>-</v>
      </c>
      <c r="L1986" s="58" t="str">
        <f>작성용!N1983</f>
        <v>분기</v>
      </c>
      <c r="M1986" s="57" t="str">
        <f>작성용!U1983</f>
        <v>2024.09.30</v>
      </c>
      <c r="N1986" s="57">
        <f>작성용!V1983</f>
        <v>45548</v>
      </c>
      <c r="O1986" s="57" t="str">
        <f>작성용!W1983</f>
        <v>보고서제공X</v>
      </c>
      <c r="P1986" s="57" t="str">
        <f>작성용!X1983</f>
        <v>-</v>
      </c>
      <c r="Q1986" s="58" t="str">
        <f>작성용!AD1983</f>
        <v>채동우</v>
      </c>
      <c r="R1986" s="60">
        <f>작성용!AE1983</f>
        <v>0.4</v>
      </c>
      <c r="S1986" s="58" t="str">
        <f>작성용!AF1983</f>
        <v>채동우</v>
      </c>
      <c r="T1986" s="61" t="str">
        <f>작성용!AG1983</f>
        <v>-</v>
      </c>
      <c r="U1986" s="61" t="str">
        <f>작성용!AH1983</f>
        <v>-</v>
      </c>
      <c r="V1986" s="56">
        <f>작성용!AA1983</f>
        <v>202409</v>
      </c>
      <c r="W1986" s="58" t="str">
        <f>작성용!AC1983</f>
        <v>[6]기타기관펀드(기초자산)</v>
      </c>
      <c r="X1986" s="58">
        <f>작성용!O1983</f>
        <v>0</v>
      </c>
      <c r="Y1986" s="58">
        <f>작성용!P1983</f>
        <v>0</v>
      </c>
      <c r="Z1986" s="58">
        <f>작성용!Q1983</f>
        <v>0</v>
      </c>
      <c r="AA1986" s="56" t="str">
        <f>작성용!AJ1983</f>
        <v>-</v>
      </c>
      <c r="AB1986" s="56">
        <f>작성용!AB1983</f>
        <v>0</v>
      </c>
    </row>
    <row r="1987" spans="1:28" s="12" customFormat="1" ht="16.5" hidden="1" customHeight="1" x14ac:dyDescent="0.3">
      <c r="A1987" s="54">
        <f>작성용!AL1984</f>
        <v>1983</v>
      </c>
      <c r="B1987" s="55" t="str">
        <f>작성용!AI1984</f>
        <v>-</v>
      </c>
      <c r="C1987" s="56" t="str">
        <f>작성용!AK1984</f>
        <v>기초자산</v>
      </c>
      <c r="D1987" s="57" t="str">
        <f>작성용!T1984</f>
        <v>교보생명보험펀드(기초자산)</v>
      </c>
      <c r="E1987" s="58" t="str">
        <f>작성용!B1984</f>
        <v>스틱이노베이션펀드</v>
      </c>
      <c r="F1987" s="58" t="str">
        <f>작성용!C1984</f>
        <v>재평가</v>
      </c>
      <c r="G1987" s="58" t="str">
        <f>작성용!D1984</f>
        <v>노타</v>
      </c>
      <c r="H1987" s="59">
        <f>작성용!E1984</f>
        <v>1601110397409</v>
      </c>
      <c r="I1987" s="58" t="str">
        <f>작성용!F1984</f>
        <v>A07</v>
      </c>
      <c r="J1987" s="58">
        <f>작성용!G1984</f>
        <v>0</v>
      </c>
      <c r="K1987" s="58" t="str">
        <f>작성용!H1984</f>
        <v>-</v>
      </c>
      <c r="L1987" s="58" t="str">
        <f>작성용!N1984</f>
        <v>분기</v>
      </c>
      <c r="M1987" s="57" t="str">
        <f>작성용!U1984</f>
        <v>2024.09.30</v>
      </c>
      <c r="N1987" s="57">
        <f>작성용!V1984</f>
        <v>45548</v>
      </c>
      <c r="O1987" s="57" t="str">
        <f>작성용!W1984</f>
        <v>보고서제공X</v>
      </c>
      <c r="P1987" s="57" t="str">
        <f>작성용!X1984</f>
        <v>-</v>
      </c>
      <c r="Q1987" s="58" t="str">
        <f>작성용!AD1984</f>
        <v>채동우</v>
      </c>
      <c r="R1987" s="60">
        <f>작성용!AE1984</f>
        <v>0</v>
      </c>
      <c r="S1987" s="58" t="str">
        <f>작성용!AF1984</f>
        <v>채동우</v>
      </c>
      <c r="T1987" s="61" t="str">
        <f>작성용!AG1984</f>
        <v>-</v>
      </c>
      <c r="U1987" s="61" t="str">
        <f>작성용!AH1984</f>
        <v>-</v>
      </c>
      <c r="V1987" s="56">
        <f>작성용!AA1984</f>
        <v>202409</v>
      </c>
      <c r="W1987" s="58" t="str">
        <f>작성용!AC1984</f>
        <v>[6]기타기관펀드(기초자산)</v>
      </c>
      <c r="X1987" s="58">
        <f>작성용!O1984</f>
        <v>0</v>
      </c>
      <c r="Y1987" s="58">
        <f>작성용!P1984</f>
        <v>0</v>
      </c>
      <c r="Z1987" s="58">
        <f>작성용!Q1984</f>
        <v>0</v>
      </c>
      <c r="AA1987" s="56" t="str">
        <f>작성용!AJ1984</f>
        <v>-</v>
      </c>
      <c r="AB1987" s="56">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t="str">
        <f>작성용!U1985</f>
        <v>2024.09.30</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t="str">
        <f>작성용!U1986</f>
        <v>2024.09.30</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t="str">
        <f>작성용!U1987</f>
        <v>2024.09.30</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t="str">
        <f>작성용!U1988</f>
        <v>2024.09.30</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t="str">
        <f>작성용!U1989</f>
        <v>2024.09.30</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hidden="1" customHeight="1" x14ac:dyDescent="0.3">
      <c r="A1993" s="54">
        <f>작성용!AL1990</f>
        <v>1989</v>
      </c>
      <c r="B1993" s="55" t="str">
        <f>작성용!AI1990</f>
        <v>-</v>
      </c>
      <c r="C1993" s="56" t="str">
        <f>작성용!AK1990</f>
        <v>기초자산</v>
      </c>
      <c r="D1993" s="57" t="str">
        <f>작성용!T1990</f>
        <v>교보생명보험펀드(기초자산)</v>
      </c>
      <c r="E1993" s="58" t="str">
        <f>작성용!B1990</f>
        <v>스틱이노베이션펀드</v>
      </c>
      <c r="F1993" s="58" t="str">
        <f>작성용!C1990</f>
        <v>재평가</v>
      </c>
      <c r="G1993" s="58" t="str">
        <f>작성용!D1990</f>
        <v>큐픽스</v>
      </c>
      <c r="H1993" s="59">
        <f>작성용!E1990</f>
        <v>1101115812733</v>
      </c>
      <c r="I1993" s="58" t="str">
        <f>작성용!F1990</f>
        <v>A07</v>
      </c>
      <c r="J1993" s="58">
        <f>작성용!G1990</f>
        <v>0</v>
      </c>
      <c r="K1993" s="58" t="str">
        <f>작성용!H1990</f>
        <v>-</v>
      </c>
      <c r="L1993" s="58" t="str">
        <f>작성용!N1990</f>
        <v>분기</v>
      </c>
      <c r="M1993" s="57" t="str">
        <f>작성용!U1990</f>
        <v>2024.09.30</v>
      </c>
      <c r="N1993" s="57">
        <f>작성용!V1990</f>
        <v>45548</v>
      </c>
      <c r="O1993" s="57" t="str">
        <f>작성용!W1990</f>
        <v>보고서제공X</v>
      </c>
      <c r="P1993" s="57" t="str">
        <f>작성용!X1990</f>
        <v>-</v>
      </c>
      <c r="Q1993" s="58" t="str">
        <f>작성용!AD1990</f>
        <v>신원준</v>
      </c>
      <c r="R1993" s="60">
        <f>작성용!AE1990</f>
        <v>0</v>
      </c>
      <c r="S1993" s="58" t="str">
        <f>작성용!AF1990</f>
        <v>신원준</v>
      </c>
      <c r="T1993" s="61" t="str">
        <f>작성용!AG1990</f>
        <v>-</v>
      </c>
      <c r="U1993" s="61" t="str">
        <f>작성용!AH1990</f>
        <v>-</v>
      </c>
      <c r="V1993" s="56">
        <f>작성용!AA1990</f>
        <v>202409</v>
      </c>
      <c r="W1993" s="58" t="str">
        <f>작성용!AC1990</f>
        <v>[6]기타기관펀드(기초자산)</v>
      </c>
      <c r="X1993" s="58">
        <f>작성용!O1990</f>
        <v>0</v>
      </c>
      <c r="Y1993" s="58">
        <f>작성용!P1990</f>
        <v>0</v>
      </c>
      <c r="Z1993" s="58">
        <f>작성용!Q1990</f>
        <v>0</v>
      </c>
      <c r="AA1993" s="56" t="str">
        <f>작성용!AJ1990</f>
        <v>-</v>
      </c>
      <c r="AB1993" s="56">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t="str">
        <f>작성용!U1991</f>
        <v>2024.09.30</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t="str">
        <f>작성용!U1992</f>
        <v>2024.09.30</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t="str">
        <f>작성용!U1993</f>
        <v>2024.09.30</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t="str">
        <f>작성용!U1994</f>
        <v>2024.09.30</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t="str">
        <f>작성용!U1995</f>
        <v>2024.09.30</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t="str">
        <f>작성용!U1996</f>
        <v>2024.09.30</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t="str">
        <f>작성용!U1997</f>
        <v>2024.09.30</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t="str">
        <f>작성용!U1998</f>
        <v>2024.09.30</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t="str">
        <f>작성용!U1999</f>
        <v>2024.09.30</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t="str">
        <f>작성용!U2000</f>
        <v>2024.09.30</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t="str">
        <f>작성용!U2001</f>
        <v>2024.09.30</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t="str">
        <f>작성용!U2002</f>
        <v>2024.09.30</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t="str">
        <f>작성용!U2003</f>
        <v>2024.09.30</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t="str">
        <f>작성용!U2004</f>
        <v>2024.09.30</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t="str">
        <f>작성용!U2005</f>
        <v>2024.09.30</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t="str">
        <f>작성용!U2006</f>
        <v>2024.09.30</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t="str">
        <f>작성용!U2007</f>
        <v>2024.09.30</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t="str">
        <f>작성용!U2008</f>
        <v>2024.09.30</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t="str">
        <f>작성용!U2009</f>
        <v>2024.09.30</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t="str">
        <f>작성용!U2010</f>
        <v>2024.09.30</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t="str">
        <f>작성용!U2011</f>
        <v>2024.09.30</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t="str">
        <f>작성용!U2012</f>
        <v>2024.09.30</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t="str">
        <f>작성용!U2013</f>
        <v>2024.09.30</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t="str">
        <f>작성용!U2014</f>
        <v>2024.09.30</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t="str">
        <f>작성용!U2015</f>
        <v>2024.09.30</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t="str">
        <f>작성용!U2016</f>
        <v>2024.09.30</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t="str">
        <f>작성용!U2017</f>
        <v>2024.09.30</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t="str">
        <f>작성용!U2018</f>
        <v>2024.09.30</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t="str">
        <f>작성용!U2019</f>
        <v>2024.09.30</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t="str">
        <f>작성용!U2020</f>
        <v>2024.09.30</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t="str">
        <f>작성용!U2021</f>
        <v>2024.09.30</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t="str">
        <f>작성용!U2022</f>
        <v>2024.09.30</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t="str">
        <f>작성용!U2023</f>
        <v>2024.09.30</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t="str">
        <f>작성용!U2024</f>
        <v>2024.09.30</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t="str">
        <f>작성용!U2025</f>
        <v>2024.09.30</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t="str">
        <f>작성용!U2026</f>
        <v>2024.09.30</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t="str">
        <f>작성용!U2027</f>
        <v>2024.09.30</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t="str">
        <f>작성용!U2028</f>
        <v>2024.09.30</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t="str">
        <f>작성용!U2029</f>
        <v>2024.09.30</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t="str">
        <f>작성용!U2030</f>
        <v>2024.09.30</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t="str">
        <f>작성용!U2031</f>
        <v>2024.09.30</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t="str">
        <f>작성용!U2032</f>
        <v>2024.09.30</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t="str">
        <f>작성용!U2033</f>
        <v>2024.09.30</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t="str">
        <f>작성용!U2034</f>
        <v>2024.09.30</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t="str">
        <f>작성용!U2035</f>
        <v>2024.09.30</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t="str">
        <f>작성용!U2036</f>
        <v>2024.09.30</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t="str">
        <f>작성용!U2037</f>
        <v>2024.09.30</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t="str">
        <f>작성용!U2038</f>
        <v>2024.09.30</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t="str">
        <f>작성용!U2039</f>
        <v>2024.09.30</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t="str">
        <f>작성용!U2040</f>
        <v>2024.09.30</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t="str">
        <f>작성용!U2041</f>
        <v>2024.09.30</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t="str">
        <f>작성용!U2042</f>
        <v>2024.09.30</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t="str">
        <f>작성용!U2043</f>
        <v>2024.09.30</v>
      </c>
      <c r="N2046" s="57">
        <f>작성용!V2043</f>
        <v>45548</v>
      </c>
      <c r="O2046" s="57" t="str">
        <f>작성용!W2043</f>
        <v>보고서제공X</v>
      </c>
      <c r="P2046" s="57" t="str">
        <f>작성용!X2043</f>
        <v>-</v>
      </c>
      <c r="Q2046" s="58" t="str">
        <f>작성용!AD2043</f>
        <v>심태진</v>
      </c>
      <c r="R2046" s="60">
        <f>작성용!AE2043</f>
        <v>0.4</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t="str">
        <f>작성용!U2044</f>
        <v>2024.09.30</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t="str">
        <f>작성용!U2045</f>
        <v>2024.09.30</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t="str">
        <f>작성용!U2046</f>
        <v>2024.09.30</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t="str">
        <f>작성용!U2047</f>
        <v>2024.09.30</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t="str">
        <f>작성용!U2048</f>
        <v>2024.09.30</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t="str">
        <f>작성용!U2049</f>
        <v>2024.09.30</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t="str">
        <f>작성용!U2050</f>
        <v>2024.09.30</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t="str">
        <f>작성용!U2051</f>
        <v>2024.09.30</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t="str">
        <f>작성용!U2052</f>
        <v>2024.09.30</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t="str">
        <f>작성용!U2053</f>
        <v>2024.09.30</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t="str">
        <f>작성용!U2054</f>
        <v>2024.09.30</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t="str">
        <f>작성용!U2055</f>
        <v>2024.09.30</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t="str">
        <f>작성용!U2056</f>
        <v>2024.09.30</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t="str">
        <f>작성용!U2057</f>
        <v>2024.09.30</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t="str">
        <f>작성용!U2058</f>
        <v>2024.09.30</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t="str">
        <f>작성용!U2059</f>
        <v>2024.09.30</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t="str">
        <f>작성용!U2060</f>
        <v>2024.09.30</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t="str">
        <f>작성용!U2061</f>
        <v>2024.09.30</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t="str">
        <f>작성용!U2062</f>
        <v>2024.09.30</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t="str">
        <f>작성용!U2063</f>
        <v>2024.09.30</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t="str">
        <f>작성용!U2064</f>
        <v>2024.09.30</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t="str">
        <f>작성용!U2065</f>
        <v>2024.09.30</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t="str">
        <f>작성용!U2066</f>
        <v>2024.09.30</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t="str">
        <f>작성용!U2067</f>
        <v>2024.09.30</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t="str">
        <f>작성용!U2068</f>
        <v>2024.09.30</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t="str">
        <f>작성용!U2069</f>
        <v>2024.09.30</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t="str">
        <f>작성용!U2070</f>
        <v>2024.09.30</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t="str">
        <f>작성용!U2071</f>
        <v>2024.09.30</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t="str">
        <f>작성용!U2072</f>
        <v>2024.09.30</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t="str">
        <f>작성용!U2073</f>
        <v>2024.09.30</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t="str">
        <f>작성용!U2074</f>
        <v>2024.09.30</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t="str">
        <f>작성용!U2075</f>
        <v>2024.09.30</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t="str">
        <f>작성용!U2076</f>
        <v>2024.09.30</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t="str">
        <f>작성용!U2077</f>
        <v>2024.09.30</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t="str">
        <f>작성용!U2078</f>
        <v>2024.09.30</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t="str">
        <f>작성용!U2079</f>
        <v>2024.09.30</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t="str">
        <f>작성용!U2080</f>
        <v>2024.09.30</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t="str">
        <f>작성용!U2081</f>
        <v>2024.09.30</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t="str">
        <f>작성용!U2082</f>
        <v>2024.09.30</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t="str">
        <f>작성용!U2083</f>
        <v>2024.09.30</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t="str">
        <f>작성용!U2084</f>
        <v>2024.09.30</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t="str">
        <f>작성용!U2085</f>
        <v>2024.09.30</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t="str">
        <f>작성용!U2086</f>
        <v>2024.09.30</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t="str">
        <f>작성용!U2087</f>
        <v>2024.09.30</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t="str">
        <f>작성용!U2088</f>
        <v>2024.09.30</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t="str">
        <f>작성용!U2089</f>
        <v>2024.09.30</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t="str">
        <f>작성용!U2090</f>
        <v>2024.09.30</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t="str">
        <f>작성용!U2091</f>
        <v>2024.09.30</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t="str">
        <f>작성용!U2092</f>
        <v>2024.09.30</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t="str">
        <f>작성용!U2093</f>
        <v>2024.09.30</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t="str">
        <f>작성용!U2094</f>
        <v>2024.09.30</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t="str">
        <f>작성용!U2095</f>
        <v>2024.09.30</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t="str">
        <f>작성용!U2096</f>
        <v>2024.09.30</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t="str">
        <f>작성용!U2097</f>
        <v>2024.09.30</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t="str">
        <f>작성용!U2098</f>
        <v>2024.09.30</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t="str">
        <f>작성용!U2099</f>
        <v>2024.09.30</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t="str">
        <f>작성용!U2100</f>
        <v>2024.09.30</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t="str">
        <f>작성용!U2101</f>
        <v>2024.09.30</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t="str">
        <f>작성용!U2102</f>
        <v>2024.09.30</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t="str">
        <f>작성용!U2103</f>
        <v>2024.09.30</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t="str">
        <f>작성용!U2104</f>
        <v>2024.09.30</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t="str">
        <f>작성용!U2105</f>
        <v>2024.09.30</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t="str">
        <f>작성용!U2106</f>
        <v>2024.09.30</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t="str">
        <f>작성용!U2107</f>
        <v>2024.09.30</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t="str">
        <f>작성용!U2108</f>
        <v>2024.09.30</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t="str">
        <f>작성용!U2109</f>
        <v>2024.09.30</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t="str">
        <f>작성용!U2110</f>
        <v>2024.09.30</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t="str">
        <f>작성용!U2111</f>
        <v>2024.09.30</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t="str">
        <f>작성용!U2112</f>
        <v>2024.09.30</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t="str">
        <f>작성용!U2113</f>
        <v>2024.09.30</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t="str">
        <f>작성용!U2114</f>
        <v>2024.09.30</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t="str">
        <f>작성용!U2115</f>
        <v>2024.09.30</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t="str">
        <f>작성용!U2116</f>
        <v>2024.09.30</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t="str">
        <f>작성용!U2117</f>
        <v>2024.09.30</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t="str">
        <f>작성용!U2118</f>
        <v>2024.09.30</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t="str">
        <f>작성용!U2119</f>
        <v>2024.09.30</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t="str">
        <f>작성용!U2120</f>
        <v>2024.09.30</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t="str">
        <f>작성용!U2121</f>
        <v>2024.09.30</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t="str">
        <f>작성용!U2122</f>
        <v>2024.09.30</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t="str">
        <f>작성용!U2123</f>
        <v>2024.09.30</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t="str">
        <f>작성용!U2124</f>
        <v>2024.09.30</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t="str">
        <f>작성용!U2125</f>
        <v>2024.09.30</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t="str">
        <f>작성용!U2126</f>
        <v>2024.09.30</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t="str">
        <f>작성용!U2127</f>
        <v>2024.09.30</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t="str">
        <f>작성용!U2128</f>
        <v>2024.09.30</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t="str">
        <f>작성용!U2129</f>
        <v>2024.09.30</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t="str">
        <f>작성용!U2130</f>
        <v>2024.09.30</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t="str">
        <f>작성용!U2131</f>
        <v>2024.09.30</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t="str">
        <f>작성용!U2132</f>
        <v>2024.09.30</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t="str">
        <f>작성용!U2133</f>
        <v>2024.09.30</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t="str">
        <f>작성용!U2134</f>
        <v>2024.09.30</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t="str">
        <f>작성용!U2135</f>
        <v>2024.09.30</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t="str">
        <f>작성용!U2136</f>
        <v>2024.09.30</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t="str">
        <f>작성용!U2137</f>
        <v>2024.09.30</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t="str">
        <f>작성용!U2138</f>
        <v>2024.09.30</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t="str">
        <f>작성용!U2139</f>
        <v>2024.09.30</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t="str">
        <f>작성용!U2140</f>
        <v>2024.09.30</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t="str">
        <f>작성용!U2141</f>
        <v>2024.09.30</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t="str">
        <f>작성용!U2142</f>
        <v>2024.09.30</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t="str">
        <f>작성용!U2143</f>
        <v>2024.09.30</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t="str">
        <f>작성용!U2144</f>
        <v>2024.09.30</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t="str">
        <f>작성용!U2145</f>
        <v>2024.09.30</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t="str">
        <f>작성용!U2146</f>
        <v>2024.09.30</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t="str">
        <f>작성용!U2147</f>
        <v>2024.09.30</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t="str">
        <f>작성용!U2148</f>
        <v>2024.09.30</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t="str">
        <f>작성용!U2149</f>
        <v>2024.09.30</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t="str">
        <f>작성용!U2150</f>
        <v>2024.09.30</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t="str">
        <f>작성용!U2151</f>
        <v>2024.09.30</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t="str">
        <f>작성용!U2152</f>
        <v>2024.09.30</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t="str">
        <f>작성용!U2153</f>
        <v>2024.09.30</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t="str">
        <f>작성용!U2154</f>
        <v>2024.09.30</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t="str">
        <f>작성용!U2155</f>
        <v>2024.09.30</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t="str">
        <f>작성용!U2156</f>
        <v>2024.09.30</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t="str">
        <f>작성용!U2157</f>
        <v>2024.09.30</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t="str">
        <f>작성용!U2158</f>
        <v>2024.09.30</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t="str">
        <f>작성용!U2159</f>
        <v>2024.09.30</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t="str">
        <f>작성용!U2160</f>
        <v>2024.09.30</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t="str">
        <f>작성용!U2161</f>
        <v>2024.09.30</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t="str">
        <f>작성용!U2162</f>
        <v>2024.09.30</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t="str">
        <f>작성용!U2163</f>
        <v>2024.09.30</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t="str">
        <f>작성용!U2164</f>
        <v>2024.09.30</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t="str">
        <f>작성용!U2165</f>
        <v>2024.09.30</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t="str">
        <f>작성용!U2166</f>
        <v>2024.09.30</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t="str">
        <f>작성용!U2167</f>
        <v>2024.09.30</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t="str">
        <f>작성용!U2168</f>
        <v>2024.09.30</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t="str">
        <f>작성용!U2169</f>
        <v>2024.09.30</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t="str">
        <f>작성용!U2170</f>
        <v>2024.09.30</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t="str">
        <f>작성용!U2171</f>
        <v>2024.09.30</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t="str">
        <f>작성용!U2172</f>
        <v>2024.09.30</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t="str">
        <f>작성용!U2173</f>
        <v>2024.09.30</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t="str">
        <f>작성용!U2174</f>
        <v>2024.09.30</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t="str">
        <f>작성용!U2175</f>
        <v>2024.09.30</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t="str">
        <f>작성용!U2176</f>
        <v>2024.09.30</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t="str">
        <f>작성용!U2177</f>
        <v>2024.09.30</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t="str">
        <f>작성용!U2178</f>
        <v>2024.09.30</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t="str">
        <f>작성용!U2179</f>
        <v>2024.09.30</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t="str">
        <f>작성용!U2180</f>
        <v>2024.09.30</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t="str">
        <f>작성용!U2181</f>
        <v>2024.09.30</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t="str">
        <f>작성용!U2182</f>
        <v>2024.09.30</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t="str">
        <f>작성용!U2183</f>
        <v>2024.09.30</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t="str">
        <f>작성용!U2184</f>
        <v>2024.09.30</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t="str">
        <f>작성용!U2185</f>
        <v>2024.09.30</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t="str">
        <f>작성용!U2186</f>
        <v>2024.09.30</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t="str">
        <f>작성용!U2187</f>
        <v>2024.09.30</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t="str">
        <f>작성용!U2188</f>
        <v>2024.09.30</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t="str">
        <f>작성용!U2189</f>
        <v>2024.09.30</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t="str">
        <f>작성용!U2190</f>
        <v>2024.09.30</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t="str">
        <f>작성용!U2191</f>
        <v>2024.09.30</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t="str">
        <f>작성용!U2192</f>
        <v>2024.09.30</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t="str">
        <f>작성용!U2193</f>
        <v>2024.09.30</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t="str">
        <f>작성용!U2194</f>
        <v>2024.09.30</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t="str">
        <f>작성용!U2195</f>
        <v>2024.09.30</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t="str">
        <f>작성용!U2196</f>
        <v>2024.09.30</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t="str">
        <f>작성용!U2197</f>
        <v>2024.09.30</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t="str">
        <f>작성용!U2198</f>
        <v>2024.09.30</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t="str">
        <f>작성용!U2199</f>
        <v>2024.09.30</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t="str">
        <f>작성용!U2200</f>
        <v>2024.09.30</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t="str">
        <f>작성용!U2201</f>
        <v>2024.09.30</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t="str">
        <f>작성용!U2202</f>
        <v>2024.09.30</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t="str">
        <f>작성용!U2203</f>
        <v>2024.09.30</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t="str">
        <f>작성용!U2204</f>
        <v>2024.09.30</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t="str">
        <f>작성용!U2205</f>
        <v>2024.09.30</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t="str">
        <f>작성용!U2206</f>
        <v>2024.09.30</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t="str">
        <f>작성용!U2207</f>
        <v>2024.09.30</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t="str">
        <f>작성용!U2208</f>
        <v>2024.09.30</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t="str">
        <f>작성용!U2209</f>
        <v>2024.09.30</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t="str">
        <f>작성용!U2210</f>
        <v>2024.09.30</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t="str">
        <f>작성용!U2211</f>
        <v>2024.09.30</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t="str">
        <f>작성용!U2212</f>
        <v>2024.09.30</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t="str">
        <f>작성용!U2213</f>
        <v>2024.09.30</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t="str">
        <f>작성용!U2214</f>
        <v>2024.09.30</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t="str">
        <f>작성용!U2215</f>
        <v>2024.09.30</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t="str">
        <f>작성용!U2216</f>
        <v>2024.09.30</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t="str">
        <f>작성용!U2217</f>
        <v>2024.09.30</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t="str">
        <f>작성용!U2218</f>
        <v>2024.09.30</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t="str">
        <f>작성용!U2219</f>
        <v>2024.09.30</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t="str">
        <f>작성용!U2220</f>
        <v>2024.09.30</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t="str">
        <f>작성용!U2221</f>
        <v>2024.09.30</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t="str">
        <f>작성용!U2222</f>
        <v>2024.09.30</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t="str">
        <f>작성용!U2223</f>
        <v>2024.09.30</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t="str">
        <f>작성용!U2224</f>
        <v>2024.09.30</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t="str">
        <f>작성용!U2225</f>
        <v>2024.09.30</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t="str">
        <f>작성용!U2226</f>
        <v>2024.09.30</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t="str">
        <f>작성용!U2227</f>
        <v>2024.09.30</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t="str">
        <f>작성용!U2228</f>
        <v>2024.09.30</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t="str">
        <f>작성용!U2229</f>
        <v>2024.09.30</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t="str">
        <f>작성용!U2230</f>
        <v>2024.09.30</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t="str">
        <f>작성용!U2231</f>
        <v>2024.09.30</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t="str">
        <f>작성용!U2232</f>
        <v>2024.09.30</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t="str">
        <f>작성용!U2233</f>
        <v>2024.09.30</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t="str">
        <f>작성용!U2234</f>
        <v>2024.09.30</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t="str">
        <f>작성용!U2235</f>
        <v>2024.09.30</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t="str">
        <f>작성용!U2236</f>
        <v>2024.09.30</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t="str">
        <f>작성용!U2237</f>
        <v>2024.09.30</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t="str">
        <f>작성용!U2238</f>
        <v>2024.09.30</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t="str">
        <f>작성용!U2239</f>
        <v>2024.09.30</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t="str">
        <f>작성용!U2240</f>
        <v>2024.09.30</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t="str">
        <f>작성용!U2241</f>
        <v>2024.09.30</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t="str">
        <f>작성용!U2242</f>
        <v>2024.09.30</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t="str">
        <f>작성용!U2243</f>
        <v>2024.09.30</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t="str">
        <f>작성용!U2244</f>
        <v>2024.09.30</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t="str">
        <f>작성용!U2245</f>
        <v>2024.09.30</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t="str">
        <f>작성용!U2246</f>
        <v>2024.09.30</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t="str">
        <f>작성용!U2247</f>
        <v>2024.09.30</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1차 평가값(상장메자닌 제외): 2024-09-20, 최종 평가값(상장메자닌 포함): 2024-10-04</v>
      </c>
      <c r="C2251" s="56" t="str">
        <f>작성용!AK2248</f>
        <v>개별종목</v>
      </c>
      <c r="D2251" s="57">
        <f>작성용!T2248</f>
        <v>45532</v>
      </c>
      <c r="E2251" s="58" t="str">
        <f>작성용!B2248</f>
        <v>아이엠엠프라이빗에쿼티</v>
      </c>
      <c r="F2251" s="58" t="str">
        <f>작성용!C2248</f>
        <v>재평가</v>
      </c>
      <c r="G2251" s="58" t="str">
        <f>작성용!D2248</f>
        <v>아이엠엠로즈골드2사모투자전문회사</v>
      </c>
      <c r="H2251" s="59">
        <f>작성용!E2248</f>
        <v>1101130016112</v>
      </c>
      <c r="I2251" s="58" t="str">
        <f>작성용!F2248</f>
        <v>B01</v>
      </c>
      <c r="J2251" s="58">
        <f>작성용!G2248</f>
        <v>0</v>
      </c>
      <c r="K2251" s="58" t="str">
        <f>작성용!H2248</f>
        <v>-</v>
      </c>
      <c r="L2251" s="58" t="str">
        <f>작성용!N2248</f>
        <v>분기</v>
      </c>
      <c r="M2251" s="57" t="str">
        <f>작성용!U2248</f>
        <v>2024.09.30</v>
      </c>
      <c r="N2251" s="57">
        <f>작성용!V2248</f>
        <v>45555</v>
      </c>
      <c r="O2251" s="57">
        <f>작성용!W2248</f>
        <v>45575</v>
      </c>
      <c r="P2251" s="57" t="str">
        <f>작성용!X2248</f>
        <v>-</v>
      </c>
      <c r="Q2251" s="58" t="str">
        <f>작성용!AD2248</f>
        <v>정재형</v>
      </c>
      <c r="R2251" s="60">
        <f>작성용!AE2248</f>
        <v>0</v>
      </c>
      <c r="S2251" s="58" t="str">
        <f>작성용!AF2248</f>
        <v>정재형</v>
      </c>
      <c r="T2251" s="61" t="str">
        <f>작성용!AG2248</f>
        <v>이문수</v>
      </c>
      <c r="U2251" s="61" t="str">
        <f>작성용!AH2248</f>
        <v>이문수</v>
      </c>
      <c r="V2251" s="56">
        <f>작성용!AA2248</f>
        <v>202409</v>
      </c>
      <c r="W2251" s="58" t="str">
        <f>작성용!AC2248</f>
        <v>[Y]금융기관</v>
      </c>
      <c r="X2251" s="58" t="str">
        <f>작성용!O2248</f>
        <v>윤현지과장</v>
      </c>
      <c r="Y2251" s="58" t="str">
        <f>작성용!P2248</f>
        <v>02-2112-1831, 010-6270-9837</v>
      </c>
      <c r="Z2251" s="58" t="str">
        <f>작성용!Q2248</f>
        <v>hjyoon@immpe.com</v>
      </c>
      <c r="AA2251" s="56" t="str">
        <f>작성용!AJ2248</f>
        <v>내부보고목적</v>
      </c>
      <c r="AB2251" s="56">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t="str">
        <f>작성용!U2249</f>
        <v>2024.09.30</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t="str">
        <f>작성용!U2250</f>
        <v>2024.09.30</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t="str">
        <f>작성용!U2251</f>
        <v>2024.09.30</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t="str">
        <f>작성용!U2252</f>
        <v>2024.09.30</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t="str">
        <f>작성용!U2253</f>
        <v>2024.09.30</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t="str">
        <f>작성용!U2254</f>
        <v>2024.09.30</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t="str">
        <f>작성용!U2255</f>
        <v>2024.09.30</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t="str">
        <f>작성용!U2256</f>
        <v>2024.09.30</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t="str">
        <f>작성용!U2257</f>
        <v>2024.09.30</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t="str">
        <f>작성용!U2258</f>
        <v>2024.09.30</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t="str">
        <f>작성용!U2259</f>
        <v>2024.09.30</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t="str">
        <f>작성용!U2260</f>
        <v>2024.09.30</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t="str">
        <f>작성용!U2261</f>
        <v>2024.09.30</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t="str">
        <f>작성용!U2262</f>
        <v>2024.09.30</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t="str">
        <f>작성용!U2263</f>
        <v>2024.09.30</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t="str">
        <f>작성용!U2264</f>
        <v>2024.09.30</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t="str">
        <f>작성용!U2265</f>
        <v>2024.09.30</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t="str">
        <f>작성용!U2266</f>
        <v>2024.09.30</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t="str">
        <f>작성용!U2267</f>
        <v>2024.09.30</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t="str">
        <f>작성용!U2268</f>
        <v>2024.09.30</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t="str">
        <f>작성용!U2269</f>
        <v>2024.09.30</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t="str">
        <f>작성용!U2270</f>
        <v>2024.09.30</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t="str">
        <f>작성용!U2271</f>
        <v>2024.09.30</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t="str">
        <f>작성용!U2272</f>
        <v>2024.09.30</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t="str">
        <f>작성용!U2273</f>
        <v>2024.09.30</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t="str">
        <f>작성용!U2274</f>
        <v>2024.09.30</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t="str">
        <f>작성용!U2275</f>
        <v>2024.09.30</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t="str">
        <f>작성용!U2276</f>
        <v>2024.09.30</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t="str">
        <f>작성용!U2277</f>
        <v>2024.09.30</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t="str">
        <f>작성용!U2278</f>
        <v>2024.09.30</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t="str">
        <f>작성용!U2279</f>
        <v>2024.09.30</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t="str">
        <f>작성용!U2280</f>
        <v>2024.09.30</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t="str">
        <f>작성용!U2281</f>
        <v>2024.09.30</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t="str">
        <f>작성용!U2282</f>
        <v>2024.09.30</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t="str">
        <f>작성용!U2283</f>
        <v>2024.09.30</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t="str">
        <f>작성용!U2284</f>
        <v>2024.09.30</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t="str">
        <f>작성용!U2285</f>
        <v>2024.09.30</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t="str">
        <f>작성용!U2286</f>
        <v>2024.09.30</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t="str">
        <f>작성용!U2287</f>
        <v>2024.09.30</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t="str">
        <f>작성용!U2288</f>
        <v>2024.09.30</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t="str">
        <f>작성용!U2289</f>
        <v>2024.09.30</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t="str">
        <f>작성용!U2290</f>
        <v>2024.09.30</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t="str">
        <f>작성용!U2291</f>
        <v>2024.09.30</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t="str">
        <f>작성용!U2292</f>
        <v>2024.09.30</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t="str">
        <f>작성용!U2293</f>
        <v>2024.09.30</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t="str">
        <f>작성용!U2294</f>
        <v>2024.09.30</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t="str">
        <f>작성용!U2295</f>
        <v>2024.09.30</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t="str">
        <f>작성용!U2296</f>
        <v>2024.09.30</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t="str">
        <f>작성용!U2297</f>
        <v>2024.09.30</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t="str">
        <f>작성용!U2298</f>
        <v>2024.09.30</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t="str">
        <f>작성용!U2299</f>
        <v>2024.09.30</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t="str">
        <f>작성용!U2300</f>
        <v>2024.09.30</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t="str">
        <f>작성용!U2301</f>
        <v>2024.09.30</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t="str">
        <f>작성용!U2302</f>
        <v>2024.09.30</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t="str">
        <f>작성용!U2303</f>
        <v>2024.09.30</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t="str">
        <f>작성용!U2304</f>
        <v>2024.09.30</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t="str">
        <f>작성용!U2305</f>
        <v>2024.09.30</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t="str">
        <f>작성용!U2306</f>
        <v>2024.09.30</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t="str">
        <f>작성용!U2307</f>
        <v>2024.09.30</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t="str">
        <f>작성용!U2308</f>
        <v>2024.09.30</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t="str">
        <f>작성용!U2309</f>
        <v>2024.09.30</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t="str">
        <f>작성용!U2310</f>
        <v>2024.09.30</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t="str">
        <f>작성용!U2311</f>
        <v>2024.09.30</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t="str">
        <f>작성용!U2312</f>
        <v>2024.09.30</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t="str">
        <f>작성용!U2313</f>
        <v>2024.09.30</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t="str">
        <f>작성용!U2314</f>
        <v>2024.09.30</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t="str">
        <f>작성용!U2315</f>
        <v>2024.09.30</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t="str">
        <f>작성용!U2316</f>
        <v>2024.09.30</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t="str">
        <f>작성용!U2317</f>
        <v>2024.09.30</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t="str">
        <f>작성용!U2318</f>
        <v>2024.09.30</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t="str">
        <f>작성용!U2319</f>
        <v>2024.09.30</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t="str">
        <f>작성용!U2320</f>
        <v>2024.09.30</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t="str">
        <f>작성용!U2321</f>
        <v>2024.09.30</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t="str">
        <f>작성용!U2322</f>
        <v>2024.09.30</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t="str">
        <f>작성용!U2323</f>
        <v>2024.09.30</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t="str">
        <f>작성용!U2324</f>
        <v>2024.09.30</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t="str">
        <f>작성용!U2325</f>
        <v>2024.09.30</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t="str">
        <f>작성용!U2326</f>
        <v>2024.09.30</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t="str">
        <f>작성용!U2327</f>
        <v>2024.09.30</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t="str">
        <f>작성용!U2328</f>
        <v>2024.09.30</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t="str">
        <f>작성용!U2329</f>
        <v>2024.09.30</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t="str">
        <f>작성용!U2330</f>
        <v>2024.09.30</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t="str">
        <f>작성용!U2331</f>
        <v>2024.09.30</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t="str">
        <f>작성용!U2332</f>
        <v>2024.09.30</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t="str">
        <f>작성용!U2333</f>
        <v>2024.09.30</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t="str">
        <f>작성용!U2334</f>
        <v>2024.09.30</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t="str">
        <f>작성용!U2335</f>
        <v>2024.09.30</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t="str">
        <f>작성용!U2336</f>
        <v>2024.09.30</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t="str">
        <f>작성용!U2337</f>
        <v>2024.09.30</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t="str">
        <f>작성용!U2338</f>
        <v>2024.09.30</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t="str">
        <f>작성용!U2339</f>
        <v>2024.09.30</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t="str">
        <f>작성용!U2340</f>
        <v>2024.09.30</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t="str">
        <f>작성용!U2341</f>
        <v>2024.09.30</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t="str">
        <f>작성용!U2342</f>
        <v>2024.09.30</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t="str">
        <f>작성용!U2343</f>
        <v>2024.09.30</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t="str">
        <f>작성용!U2344</f>
        <v>2024.09.30</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t="str">
        <f>작성용!U2345</f>
        <v>2024.09.30</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t="str">
        <f>작성용!U2346</f>
        <v>2024.09.30</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t="str">
        <f>작성용!U2347</f>
        <v>2024.09.30</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t="str">
        <f>작성용!U2348</f>
        <v>2024.09.30</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t="str">
        <f>작성용!U2349</f>
        <v>2024.09.30</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t="str">
        <f>작성용!U2350</f>
        <v>2024.09.30</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t="str">
        <f>작성용!U2351</f>
        <v>2024.09.30</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t="str">
        <f>작성용!U2352</f>
        <v>2024.09.30</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t="str">
        <f>작성용!U2353</f>
        <v>2024.09.30</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t="str">
        <f>작성용!U2354</f>
        <v>2024.09.30</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t="str">
        <f>작성용!U2355</f>
        <v>2024.09.30</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t="str">
        <f>작성용!U2356</f>
        <v>2024.09.30</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t="str">
        <f>작성용!U2357</f>
        <v>2024.09.30</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t="str">
        <f>작성용!U2358</f>
        <v>2024.09.30</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t="str">
        <f>작성용!U2359</f>
        <v>2024.09.30</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t="str">
        <f>작성용!U2360</f>
        <v>2024.09.30</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t="str">
        <f>작성용!U2361</f>
        <v>2024.09.30</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t="str">
        <f>작성용!U2362</f>
        <v>2024.09.30</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t="str">
        <f>작성용!U2363</f>
        <v>2024.09.30</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t="str">
        <f>작성용!U2364</f>
        <v>2024.09.30</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t="str">
        <f>작성용!U2365</f>
        <v>2024.09.30</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t="str">
        <f>작성용!U2366</f>
        <v>2024.09.30</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t="str">
        <f>작성용!U2367</f>
        <v>2024.09.30</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t="str">
        <f>작성용!U2368</f>
        <v>2024.09.30</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t="str">
        <f>작성용!U2369</f>
        <v>2024.09.30</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t="str">
        <f>작성용!U2370</f>
        <v>2024.09.30</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t="str">
        <f>작성용!U2371</f>
        <v>2024.09.30</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t="str">
        <f>작성용!U2372</f>
        <v>2024.09.30</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t="str">
        <f>작성용!U2373</f>
        <v>2024.09.30</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t="str">
        <f>작성용!U2374</f>
        <v>2024.09.30</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t="str">
        <f>작성용!U2375</f>
        <v>2024.09.30</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t="str">
        <f>작성용!U2376</f>
        <v>2024.09.30</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t="str">
        <f>작성용!U2377</f>
        <v>2024.09.30</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t="str">
        <f>작성용!U2378</f>
        <v>2024.09.30</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t="str">
        <f>작성용!U2379</f>
        <v>2024.09.30</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t="str">
        <f>작성용!U2380</f>
        <v>2024.09.30</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t="str">
        <f>작성용!U2381</f>
        <v>2024.09.30</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t="str">
        <f>작성용!U2382</f>
        <v>2024.09.30</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t="str">
        <f>작성용!U2383</f>
        <v>2024.09.30</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t="str">
        <f>작성용!U2384</f>
        <v>2024.09.30</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t="str">
        <f>작성용!U2385</f>
        <v>2024.09.30</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t="str">
        <f>작성용!U2386</f>
        <v>2024.09.30</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t="str">
        <f>작성용!U2387</f>
        <v>2024.09.30</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t="str">
        <f>작성용!U2388</f>
        <v>2024.09.30</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t="str">
        <f>작성용!U2389</f>
        <v>2024.09.30</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t="str">
        <f>작성용!U2390</f>
        <v>2024.09.30</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t="str">
        <f>작성용!U2391</f>
        <v>2024.09.30</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t="str">
        <f>작성용!U2392</f>
        <v>2024.09.30</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t="str">
        <f>작성용!U2393</f>
        <v>2024.09.30</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t="str">
        <f>작성용!U2394</f>
        <v>2024.09.30</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t="str">
        <f>작성용!U2395</f>
        <v>2024.09.30</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t="str">
        <f>작성용!U2396</f>
        <v>2024.09.30</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t="str">
        <f>작성용!U2397</f>
        <v>2024.09.30</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t="str">
        <f>작성용!U2398</f>
        <v>2024.09.30</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t="str">
        <f>작성용!U2399</f>
        <v>2024.09.30</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t="str">
        <f>작성용!U2400</f>
        <v>2024.09.30</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t="str">
        <f>작성용!U2401</f>
        <v>2024.09.30</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t="str">
        <f>작성용!U2402</f>
        <v>2024.09.30</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t="str">
        <f>작성용!U2403</f>
        <v>2024.09.30</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t="str">
        <f>작성용!U2404</f>
        <v>2024.09.30</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t="str">
        <f>작성용!U2405</f>
        <v>2024.09.30</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t="str">
        <f>작성용!U2406</f>
        <v>2024.09.30</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t="str">
        <f>작성용!U2407</f>
        <v>2024.09.30</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t="str">
        <f>작성용!U2408</f>
        <v>2024.09.30</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t="str">
        <f>작성용!U2409</f>
        <v>2024.09.30</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t="str">
        <f>작성용!U2410</f>
        <v>2024.09.30</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t="str">
        <f>작성용!U2411</f>
        <v>2024.09.30</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t="str">
        <f>작성용!U2412</f>
        <v>2024.09.30</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t="str">
        <f>작성용!U2413</f>
        <v>2024.09.30</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t="str">
        <f>작성용!U2414</f>
        <v>2024.09.30</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t="str">
        <f>작성용!U2415</f>
        <v>2024.09.30</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t="str">
        <f>작성용!U2416</f>
        <v>2024.09.30</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t="str">
        <f>작성용!U2417</f>
        <v>2024.09.30</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t="str">
        <f>작성용!U2418</f>
        <v>2024.09.30</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t="str">
        <f>작성용!U2419</f>
        <v>2024.09.30</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t="str">
        <f>작성용!U2420</f>
        <v>2024.09.30</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t="str">
        <f>작성용!U2421</f>
        <v>2024.09.30</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t="str">
        <f>작성용!U2422</f>
        <v>2024.09.30</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t="str">
        <f>작성용!U2423</f>
        <v>2024.09.30</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t="str">
        <f>작성용!U2424</f>
        <v>2024.09.30</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t="str">
        <f>작성용!U2425</f>
        <v>2024.09.30</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t="str">
        <f>작성용!U2426</f>
        <v>2024.09.30</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t="str">
        <f>작성용!U2427</f>
        <v>2024.09.30</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t="str">
        <f>작성용!U2428</f>
        <v>2024.09.30</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t="str">
        <f>작성용!U2429</f>
        <v>2024.09.30</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t="str">
        <f>작성용!U2430</f>
        <v>2024.09.30</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t="str">
        <f>작성용!U2431</f>
        <v>2024.09.30</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t="str">
        <f>작성용!U2432</f>
        <v>2024.09.30</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t="str">
        <f>작성용!U2433</f>
        <v>2024.09.30</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t="str">
        <f>작성용!U2434</f>
        <v>2024.09.30</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t="str">
        <f>작성용!U2435</f>
        <v>2024.09.30</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t="str">
        <f>작성용!U2436</f>
        <v>2024.09.30</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t="str">
        <f>작성용!U2437</f>
        <v>2024.09.30</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t="str">
        <f>작성용!U2438</f>
        <v>2024.09.30</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t="str">
        <f>작성용!U2439</f>
        <v>2024.09.30</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t="str">
        <f>작성용!U2440</f>
        <v>2024.09.30</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t="str">
        <f>작성용!U2441</f>
        <v>2024.09.30</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t="str">
        <f>작성용!U2442</f>
        <v>2024.09.30</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t="str">
        <f>작성용!U2443</f>
        <v>2024.09.30</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t="str">
        <f>작성용!U2444</f>
        <v>2024.09.30</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t="str">
        <f>작성용!U2445</f>
        <v>2024.09.30</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t="str">
        <f>작성용!U2446</f>
        <v>2024.09.30</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t="str">
        <f>작성용!U2447</f>
        <v>2024.09.30</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t="str">
        <f>작성용!U2448</f>
        <v>2024.09.30</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t="str">
        <f>작성용!U2449</f>
        <v>2024.09.30</v>
      </c>
      <c r="N2452" s="57">
        <f>작성용!V2449</f>
        <v>45567</v>
      </c>
      <c r="O2452" s="57" t="str">
        <f>작성용!W2449</f>
        <v>보고서제공X</v>
      </c>
      <c r="P2452" s="57" t="str">
        <f>작성용!X2449</f>
        <v>-</v>
      </c>
      <c r="Q2452" s="58" t="str">
        <f>작성용!AD2449</f>
        <v>서동현</v>
      </c>
      <c r="R2452" s="60">
        <f>작성용!AE2449</f>
        <v>0</v>
      </c>
      <c r="S2452" s="58" t="str">
        <f>작성용!AF2449</f>
        <v>서동현</v>
      </c>
      <c r="T2452" s="61" t="str">
        <f>작성용!AG2449</f>
        <v>-</v>
      </c>
      <c r="U2452" s="61" t="str">
        <f>작성용!AH2449</f>
        <v>-</v>
      </c>
      <c r="V2452" s="56">
        <f>작성용!AA2449</f>
        <v>202409</v>
      </c>
      <c r="W2452" s="58" t="str">
        <f>작성용!AC2449</f>
        <v>[6]기타기관펀드(기초자산)</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t="str">
        <f>작성용!U2450</f>
        <v>2024.09.30</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t="str">
        <f>작성용!U2451</f>
        <v>2024.09.30</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t="str">
        <f>작성용!U2452</f>
        <v>2024.09.30</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t="str">
        <f>작성용!U2453</f>
        <v>2024.09.30</v>
      </c>
      <c r="N2456" s="57">
        <f>작성용!V2453</f>
        <v>45567</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t="str">
        <f>작성용!U2454</f>
        <v>2024.09.30</v>
      </c>
      <c r="N2457" s="57">
        <f>작성용!V2454</f>
        <v>45567</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t="str">
        <f>작성용!U2455</f>
        <v>2024.09.30</v>
      </c>
      <c r="N2458" s="57">
        <f>작성용!V2455</f>
        <v>45567</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hidden="1" customHeight="1" x14ac:dyDescent="0.3">
      <c r="A2459" s="54">
        <f>작성용!AL2456</f>
        <v>2455</v>
      </c>
      <c r="B2459" s="55" t="str">
        <f>작성용!AI2456</f>
        <v>-</v>
      </c>
      <c r="C2459" s="56" t="str">
        <f>작성용!AK2456</f>
        <v>기초자산</v>
      </c>
      <c r="D2459" s="57" t="str">
        <f>작성용!T2456</f>
        <v>이앤에프프라이빗에퀴티펀드(기초자산)</v>
      </c>
      <c r="E2459" s="58" t="str">
        <f>작성용!B2456</f>
        <v>이앤에프제2호사모투자</v>
      </c>
      <c r="F2459" s="58" t="str">
        <f>작성용!C2456</f>
        <v>재평가</v>
      </c>
      <c r="G2459" s="58" t="str">
        <f>작성용!D2456</f>
        <v>원콜</v>
      </c>
      <c r="H2459" s="59">
        <f>작성용!E2456</f>
        <v>1341110392039</v>
      </c>
      <c r="I2459" s="58" t="str">
        <f>작성용!F2456</f>
        <v>A01</v>
      </c>
      <c r="J2459" s="58">
        <f>작성용!G2456</f>
        <v>0</v>
      </c>
      <c r="K2459" s="58" t="str">
        <f>작성용!H2456</f>
        <v>-</v>
      </c>
      <c r="L2459" s="58" t="str">
        <f>작성용!N2456</f>
        <v xml:space="preserve">분기 </v>
      </c>
      <c r="M2459" s="57" t="str">
        <f>작성용!U2456</f>
        <v>2024.09.30</v>
      </c>
      <c r="N2459" s="57">
        <f>작성용!V2456</f>
        <v>45567</v>
      </c>
      <c r="O2459" s="57" t="str">
        <f>작성용!W2456</f>
        <v>보고서제공X</v>
      </c>
      <c r="P2459" s="57" t="str">
        <f>작성용!X2456</f>
        <v>-</v>
      </c>
      <c r="Q2459" s="58" t="str">
        <f>작성용!AD2456</f>
        <v>이진주</v>
      </c>
      <c r="R2459" s="60">
        <f>작성용!AE2456</f>
        <v>0.4</v>
      </c>
      <c r="S2459" s="58" t="str">
        <f>작성용!AF2456</f>
        <v>김범준</v>
      </c>
      <c r="T2459" s="61" t="str">
        <f>작성용!AG2456</f>
        <v>-</v>
      </c>
      <c r="U2459" s="61" t="str">
        <f>작성용!AH2456</f>
        <v>-</v>
      </c>
      <c r="V2459" s="56">
        <f>작성용!AA2456</f>
        <v>202409</v>
      </c>
      <c r="W2459" s="58" t="str">
        <f>작성용!AC2456</f>
        <v>[6]기타기관펀드(기초자산)</v>
      </c>
      <c r="X2459" s="58">
        <f>작성용!O2456</f>
        <v>0</v>
      </c>
      <c r="Y2459" s="58">
        <f>작성용!P2456</f>
        <v>0</v>
      </c>
      <c r="Z2459" s="58">
        <f>작성용!Q2456</f>
        <v>0</v>
      </c>
      <c r="AA2459" s="56" t="str">
        <f>작성용!AJ2456</f>
        <v>-</v>
      </c>
      <c r="AB2459" s="56">
        <f>작성용!AB2456</f>
        <v>0</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t="str">
        <f>작성용!U2457</f>
        <v>2024.09.30</v>
      </c>
      <c r="N2460" s="57">
        <f>작성용!V2457</f>
        <v>45567</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t="str">
        <f>작성용!U2458</f>
        <v>2024.09.30</v>
      </c>
      <c r="N2461" s="57">
        <f>작성용!V2458</f>
        <v>45567</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t="str">
        <f>작성용!U2459</f>
        <v>2024.09.30</v>
      </c>
      <c r="N2462" s="57">
        <f>작성용!V2459</f>
        <v>45567</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hidden="1" customHeight="1" x14ac:dyDescent="0.3">
      <c r="A2463" s="54">
        <f>작성용!AL2460</f>
        <v>2459</v>
      </c>
      <c r="B2463" s="55" t="str">
        <f>작성용!AI2460</f>
        <v>-</v>
      </c>
      <c r="C2463" s="56" t="str">
        <f>작성용!AK2460</f>
        <v>기초자산</v>
      </c>
      <c r="D2463" s="57" t="str">
        <f>작성용!T2460</f>
        <v>이앤에프프라이빗에퀴티펀드(기초자산)</v>
      </c>
      <c r="E2463" s="58" t="str">
        <f>작성용!B2460</f>
        <v>이앤에프제2호사모투자</v>
      </c>
      <c r="F2463" s="58" t="str">
        <f>작성용!C2460</f>
        <v>재평가</v>
      </c>
      <c r="G2463" s="58" t="str">
        <f>작성용!D2460</f>
        <v>아데나소프트웨어</v>
      </c>
      <c r="H2463" s="59">
        <f>작성용!E2460</f>
        <v>1101116148228</v>
      </c>
      <c r="I2463" s="58" t="str">
        <f>작성용!F2460</f>
        <v>A07</v>
      </c>
      <c r="J2463" s="58">
        <f>작성용!G2460</f>
        <v>0</v>
      </c>
      <c r="K2463" s="58" t="str">
        <f>작성용!H2460</f>
        <v>-</v>
      </c>
      <c r="L2463" s="58" t="str">
        <f>작성용!N2460</f>
        <v xml:space="preserve">분기 </v>
      </c>
      <c r="M2463" s="57" t="str">
        <f>작성용!U2460</f>
        <v>2024.09.30</v>
      </c>
      <c r="N2463" s="57">
        <f>작성용!V2460</f>
        <v>45567</v>
      </c>
      <c r="O2463" s="57" t="str">
        <f>작성용!W2460</f>
        <v>보고서제공X</v>
      </c>
      <c r="P2463" s="57" t="str">
        <f>작성용!X2460</f>
        <v>-</v>
      </c>
      <c r="Q2463" s="58" t="str">
        <f>작성용!AD2460</f>
        <v>김에스더</v>
      </c>
      <c r="R2463" s="60">
        <f>작성용!AE2460</f>
        <v>0</v>
      </c>
      <c r="S2463" s="58" t="str">
        <f>작성용!AF2460</f>
        <v>김범준</v>
      </c>
      <c r="T2463" s="61" t="str">
        <f>작성용!AG2460</f>
        <v>-</v>
      </c>
      <c r="U2463" s="61" t="str">
        <f>작성용!AH2460</f>
        <v>-</v>
      </c>
      <c r="V2463" s="56">
        <f>작성용!AA2460</f>
        <v>202409</v>
      </c>
      <c r="W2463" s="58" t="str">
        <f>작성용!AC2460</f>
        <v>[6]기타기관펀드(기초자산)</v>
      </c>
      <c r="X2463" s="58">
        <f>작성용!O2460</f>
        <v>0</v>
      </c>
      <c r="Y2463" s="58">
        <f>작성용!P2460</f>
        <v>0</v>
      </c>
      <c r="Z2463" s="58">
        <f>작성용!Q2460</f>
        <v>0</v>
      </c>
      <c r="AA2463" s="56" t="str">
        <f>작성용!AJ2460</f>
        <v>-</v>
      </c>
      <c r="AB2463" s="56">
        <f>작성용!AB2460</f>
        <v>0</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t="str">
        <f>작성용!U2461</f>
        <v>2024.09.30</v>
      </c>
      <c r="N2464" s="57">
        <f>작성용!V2461</f>
        <v>45567</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t="str">
        <f>작성용!U2462</f>
        <v>2024.09.30</v>
      </c>
      <c r="N2465" s="57">
        <f>작성용!V2462</f>
        <v>45567</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hidden="1" customHeight="1" x14ac:dyDescent="0.3">
      <c r="A2466" s="54">
        <f>작성용!AL2463</f>
        <v>2462</v>
      </c>
      <c r="B2466" s="55" t="str">
        <f>작성용!AI2463</f>
        <v>-</v>
      </c>
      <c r="C2466" s="56" t="str">
        <f>작성용!AK2463</f>
        <v>기초자산</v>
      </c>
      <c r="D2466" s="57" t="str">
        <f>작성용!T2463</f>
        <v>이앤에프프라이빗에퀴티펀드(기초자산)</v>
      </c>
      <c r="E2466" s="58" t="str">
        <f>작성용!B2463</f>
        <v>이앤에프제2호사모투자</v>
      </c>
      <c r="F2466" s="58" t="str">
        <f>작성용!C2463</f>
        <v>재평가</v>
      </c>
      <c r="G2466" s="58" t="str">
        <f>작성용!D2463</f>
        <v>영실업</v>
      </c>
      <c r="H2466" s="59">
        <f>작성용!E2463</f>
        <v>1648110045638</v>
      </c>
      <c r="I2466" s="58" t="str">
        <f>작성용!F2463</f>
        <v>D02</v>
      </c>
      <c r="J2466" s="58">
        <f>작성용!G2463</f>
        <v>0</v>
      </c>
      <c r="K2466" s="58" t="str">
        <f>작성용!H2463</f>
        <v>-</v>
      </c>
      <c r="L2466" s="58" t="str">
        <f>작성용!N2463</f>
        <v xml:space="preserve">분기 </v>
      </c>
      <c r="M2466" s="57" t="str">
        <f>작성용!U2463</f>
        <v>2024.09.30</v>
      </c>
      <c r="N2466" s="57">
        <f>작성용!V2463</f>
        <v>45567</v>
      </c>
      <c r="O2466" s="57" t="str">
        <f>작성용!W2463</f>
        <v>보고서제공X</v>
      </c>
      <c r="P2466" s="57" t="str">
        <f>작성용!X2463</f>
        <v>-</v>
      </c>
      <c r="Q2466" s="58" t="str">
        <f>작성용!AD2463</f>
        <v>윤광일</v>
      </c>
      <c r="R2466" s="60">
        <f>작성용!AE2463</f>
        <v>0</v>
      </c>
      <c r="S2466" s="58" t="str">
        <f>작성용!AF2463</f>
        <v>김범준</v>
      </c>
      <c r="T2466" s="61" t="str">
        <f>작성용!AG2463</f>
        <v>-</v>
      </c>
      <c r="U2466" s="61" t="str">
        <f>작성용!AH2463</f>
        <v>-</v>
      </c>
      <c r="V2466" s="56">
        <f>작성용!AA2463</f>
        <v>202409</v>
      </c>
      <c r="W2466" s="58" t="str">
        <f>작성용!AC2463</f>
        <v>[6]기타기관펀드(기초자산)</v>
      </c>
      <c r="X2466" s="58">
        <f>작성용!O2463</f>
        <v>0</v>
      </c>
      <c r="Y2466" s="58">
        <f>작성용!P2463</f>
        <v>0</v>
      </c>
      <c r="Z2466" s="58">
        <f>작성용!Q2463</f>
        <v>0</v>
      </c>
      <c r="AA2466" s="56" t="str">
        <f>작성용!AJ2463</f>
        <v>-</v>
      </c>
      <c r="AB2466" s="56">
        <f>작성용!AB2463</f>
        <v>0</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t="str">
        <f>작성용!U2464</f>
        <v>2024.09.30</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customHeight="1" x14ac:dyDescent="0.3">
      <c r="A2468" s="54">
        <f>작성용!AL2465</f>
        <v>2464</v>
      </c>
      <c r="B2468" s="292" t="str">
        <f>작성용!AI2465</f>
        <v>가평가값 : 2024-09-10(퇴근전), 최종가격 : 2024-10-04, 민감도/듀레이션 : 2024-10-11</v>
      </c>
      <c r="C2468" s="278" t="str">
        <f>작성용!AK2465</f>
        <v>개별종목</v>
      </c>
      <c r="D2468" s="279">
        <f>작성용!T2465</f>
        <v>45533</v>
      </c>
      <c r="E2468" s="280" t="str">
        <f>작성용!B2465</f>
        <v>KB손해보험</v>
      </c>
      <c r="F2468" s="280" t="str">
        <f>작성용!C2465</f>
        <v>재평가</v>
      </c>
      <c r="G2468" s="280" t="str">
        <f>작성용!D2465</f>
        <v>칸서스비티엘사모특별자산투자신탁1호</v>
      </c>
      <c r="H2468" s="281" t="str">
        <f>작성용!E2465</f>
        <v>KBP2016120109</v>
      </c>
      <c r="I2468" s="280" t="str">
        <f>작성용!F2465</f>
        <v>B02</v>
      </c>
      <c r="J2468" s="280">
        <f>작성용!G2465</f>
        <v>0</v>
      </c>
      <c r="K2468" s="280" t="str">
        <f>작성용!H2465</f>
        <v>Y</v>
      </c>
      <c r="L2468" s="280" t="str">
        <f>작성용!N2465</f>
        <v>분기</v>
      </c>
      <c r="M2468" s="279" t="str">
        <f>작성용!U2465</f>
        <v>2024.09.30</v>
      </c>
      <c r="N2468" s="279">
        <f>작성용!V2465</f>
        <v>45545</v>
      </c>
      <c r="O2468" s="284">
        <f>작성용!W2465</f>
        <v>45583</v>
      </c>
      <c r="P2468" s="284">
        <f>작성용!X2465</f>
        <v>45576</v>
      </c>
      <c r="Q2468" s="280" t="str">
        <f>작성용!AD2465</f>
        <v>대체평가3사업본부</v>
      </c>
      <c r="R2468" s="282">
        <f>작성용!AE2465</f>
        <v>0</v>
      </c>
      <c r="S2468" s="280" t="str">
        <f>작성용!AF2465</f>
        <v>대체평가3사업본부</v>
      </c>
      <c r="T2468" s="283" t="str">
        <f>작성용!AG2465</f>
        <v>정은채/박재현</v>
      </c>
      <c r="U2468" s="283" t="str">
        <f>작성용!AH2465</f>
        <v>정은채/박재현</v>
      </c>
      <c r="V2468" s="278">
        <f>작성용!AA2465</f>
        <v>202409</v>
      </c>
      <c r="W2468" s="280" t="str">
        <f>작성용!AC2465</f>
        <v>[T]기타보험기관[1본부]</v>
      </c>
      <c r="X2468" s="280" t="str">
        <f>작성용!O2465</f>
        <v>자산운용기획부이지은과장</v>
      </c>
      <c r="Y2468" s="280" t="str">
        <f>작성용!P2465</f>
        <v>02-6913-3069</v>
      </c>
      <c r="Z2468" s="280" t="str">
        <f>작성용!Q2465</f>
        <v>jieun1977@kbinsure.co.kr</v>
      </c>
      <c r="AA2468" s="278" t="str">
        <f>작성용!AJ2465</f>
        <v>가평가</v>
      </c>
      <c r="AB2468" s="278">
        <f>작성용!AB2465</f>
        <v>8</v>
      </c>
    </row>
    <row r="2469" spans="1:28" s="12" customFormat="1" ht="16.5" customHeight="1" x14ac:dyDescent="0.3">
      <c r="A2469" s="54">
        <f>작성용!AL2466</f>
        <v>2465</v>
      </c>
      <c r="B2469" s="292" t="str">
        <f>작성용!AI2466</f>
        <v>가평가값 : 2024-09-10(퇴근전), 최종가격 : 2024-10-04, 민감도/듀레이션 : 2024-10-11</v>
      </c>
      <c r="C2469" s="278" t="str">
        <f>작성용!AK2466</f>
        <v>개별종목</v>
      </c>
      <c r="D2469" s="279">
        <f>작성용!T2466</f>
        <v>45533</v>
      </c>
      <c r="E2469" s="280" t="str">
        <f>작성용!B2466</f>
        <v>KB손해보험</v>
      </c>
      <c r="F2469" s="280" t="str">
        <f>작성용!C2466</f>
        <v>재평가</v>
      </c>
      <c r="G2469" s="280" t="str">
        <f>작성용!D2466</f>
        <v>칸서스희망비티엘사모특별자산투자신탁1호</v>
      </c>
      <c r="H2469" s="281" t="str">
        <f>작성용!E2466</f>
        <v>KBP2016120111</v>
      </c>
      <c r="I2469" s="280" t="str">
        <f>작성용!F2466</f>
        <v>B02</v>
      </c>
      <c r="J2469" s="280">
        <f>작성용!G2466</f>
        <v>0</v>
      </c>
      <c r="K2469" s="280" t="str">
        <f>작성용!H2466</f>
        <v>Y</v>
      </c>
      <c r="L2469" s="280" t="str">
        <f>작성용!N2466</f>
        <v>분기</v>
      </c>
      <c r="M2469" s="279" t="str">
        <f>작성용!U2466</f>
        <v>2024.09.30</v>
      </c>
      <c r="N2469" s="279">
        <f>작성용!V2466</f>
        <v>45545</v>
      </c>
      <c r="O2469" s="284">
        <f>작성용!W2466</f>
        <v>45583</v>
      </c>
      <c r="P2469" s="284">
        <f>작성용!X2466</f>
        <v>45576</v>
      </c>
      <c r="Q2469" s="280" t="str">
        <f>작성용!AD2466</f>
        <v>대체평가3사업본부</v>
      </c>
      <c r="R2469" s="282">
        <f>작성용!AE2466</f>
        <v>0</v>
      </c>
      <c r="S2469" s="280" t="str">
        <f>작성용!AF2466</f>
        <v>대체평가3사업본부</v>
      </c>
      <c r="T2469" s="283" t="str">
        <f>작성용!AG2466</f>
        <v>정은채/박재현</v>
      </c>
      <c r="U2469" s="283" t="str">
        <f>작성용!AH2466</f>
        <v>정은채/박재현</v>
      </c>
      <c r="V2469" s="278">
        <f>작성용!AA2466</f>
        <v>202409</v>
      </c>
      <c r="W2469" s="280" t="str">
        <f>작성용!AC2466</f>
        <v>[T]기타보험기관[1본부]</v>
      </c>
      <c r="X2469" s="280" t="str">
        <f>작성용!O2466</f>
        <v>자산운용기획부정호우주임</v>
      </c>
      <c r="Y2469" s="280" t="str">
        <f>작성용!P2466</f>
        <v>02-6913-3051</v>
      </c>
      <c r="Z2469" s="280" t="str">
        <f>작성용!Q2466</f>
        <v>jieun1977@kbinsure.co.kr</v>
      </c>
      <c r="AA2469" s="278" t="str">
        <f>작성용!AJ2466</f>
        <v>가평가</v>
      </c>
      <c r="AB2469" s="278">
        <f>작성용!AB2466</f>
        <v>8</v>
      </c>
    </row>
    <row r="2470" spans="1:28" s="12" customFormat="1" ht="16.5" customHeight="1" x14ac:dyDescent="0.3">
      <c r="A2470" s="54">
        <f>작성용!AL2467</f>
        <v>2466</v>
      </c>
      <c r="B2470" s="292" t="str">
        <f>작성용!AI2467</f>
        <v>가평가값 : 2024-09-10(퇴근전), 최종가격 : 2024-10-04, 민감도/듀레이션 : 2024-10-11</v>
      </c>
      <c r="C2470" s="278" t="str">
        <f>작성용!AK2467</f>
        <v>개별종목</v>
      </c>
      <c r="D2470" s="279">
        <f>작성용!T2467</f>
        <v>45533</v>
      </c>
      <c r="E2470" s="280" t="str">
        <f>작성용!B2467</f>
        <v>KB손해보험</v>
      </c>
      <c r="F2470" s="280" t="str">
        <f>작성용!C2467</f>
        <v>재평가</v>
      </c>
      <c r="G2470" s="280" t="str">
        <f>작성용!D2467</f>
        <v>신한희망나눔BTL사모특별자산투자신탁</v>
      </c>
      <c r="H2470" s="281" t="str">
        <f>작성용!E2467</f>
        <v>KBP2016060081</v>
      </c>
      <c r="I2470" s="280" t="str">
        <f>작성용!F2467</f>
        <v>B02</v>
      </c>
      <c r="J2470" s="280">
        <f>작성용!G2467</f>
        <v>0</v>
      </c>
      <c r="K2470" s="280" t="str">
        <f>작성용!H2467</f>
        <v>Y</v>
      </c>
      <c r="L2470" s="280" t="str">
        <f>작성용!N2467</f>
        <v>분기</v>
      </c>
      <c r="M2470" s="279" t="str">
        <f>작성용!U2467</f>
        <v>2024.09.30</v>
      </c>
      <c r="N2470" s="279">
        <f>작성용!V2467</f>
        <v>45545</v>
      </c>
      <c r="O2470" s="284">
        <f>작성용!W2467</f>
        <v>45583</v>
      </c>
      <c r="P2470" s="284">
        <f>작성용!X2467</f>
        <v>45576</v>
      </c>
      <c r="Q2470" s="280" t="str">
        <f>작성용!AD2467</f>
        <v>대체평가3사업본부</v>
      </c>
      <c r="R2470" s="282">
        <f>작성용!AE2467</f>
        <v>0</v>
      </c>
      <c r="S2470" s="280" t="str">
        <f>작성용!AF2467</f>
        <v>대체평가3사업본부</v>
      </c>
      <c r="T2470" s="283" t="str">
        <f>작성용!AG2467</f>
        <v>정은채/박재현</v>
      </c>
      <c r="U2470" s="283" t="str">
        <f>작성용!AH2467</f>
        <v>정은채/박재현</v>
      </c>
      <c r="V2470" s="278">
        <f>작성용!AA2467</f>
        <v>202409</v>
      </c>
      <c r="W2470" s="280" t="str">
        <f>작성용!AC2467</f>
        <v>[T]기타보험기관[1본부]</v>
      </c>
      <c r="X2470" s="280" t="str">
        <f>작성용!O2467</f>
        <v>자산운용기획부정호우주임</v>
      </c>
      <c r="Y2470" s="280" t="str">
        <f>작성용!P2467</f>
        <v>02-6913-3051</v>
      </c>
      <c r="Z2470" s="280" t="str">
        <f>작성용!Q2467</f>
        <v>jieun1977@kbinsure.co.kr</v>
      </c>
      <c r="AA2470" s="278" t="str">
        <f>작성용!AJ2467</f>
        <v>가평가</v>
      </c>
      <c r="AB2470" s="278">
        <f>작성용!AB2467</f>
        <v>8</v>
      </c>
    </row>
    <row r="2471" spans="1:28" s="12" customFormat="1" ht="16.5" customHeight="1" x14ac:dyDescent="0.3">
      <c r="A2471" s="54">
        <f>작성용!AL2468</f>
        <v>2467</v>
      </c>
      <c r="B2471" s="292" t="str">
        <f>작성용!AI2468</f>
        <v>가평가값 : 2024-09-10(퇴근전), 최종가격 : 2024-10-04, 민감도/듀레이션 : 2024-10-11</v>
      </c>
      <c r="C2471" s="278" t="str">
        <f>작성용!AK2468</f>
        <v>개별종목</v>
      </c>
      <c r="D2471" s="279">
        <f>작성용!T2468</f>
        <v>45533</v>
      </c>
      <c r="E2471" s="280" t="str">
        <f>작성용!B2468</f>
        <v>KB손해보험</v>
      </c>
      <c r="F2471" s="280" t="str">
        <f>작성용!C2468</f>
        <v>재평가</v>
      </c>
      <c r="G2471" s="280" t="str">
        <f>작성용!D2468</f>
        <v>칸서스행복드림비티엘사모특별자산투자신탁1호</v>
      </c>
      <c r="H2471" s="281" t="str">
        <f>작성용!E2468</f>
        <v>KBP2016120110</v>
      </c>
      <c r="I2471" s="280" t="str">
        <f>작성용!F2468</f>
        <v>B02</v>
      </c>
      <c r="J2471" s="280">
        <f>작성용!G2468</f>
        <v>0</v>
      </c>
      <c r="K2471" s="280" t="str">
        <f>작성용!H2468</f>
        <v>Y</v>
      </c>
      <c r="L2471" s="280" t="str">
        <f>작성용!N2468</f>
        <v>분기</v>
      </c>
      <c r="M2471" s="279" t="str">
        <f>작성용!U2468</f>
        <v>2024.09.30</v>
      </c>
      <c r="N2471" s="279">
        <f>작성용!V2468</f>
        <v>45545</v>
      </c>
      <c r="O2471" s="284">
        <f>작성용!W2468</f>
        <v>45583</v>
      </c>
      <c r="P2471" s="284">
        <f>작성용!X2468</f>
        <v>45576</v>
      </c>
      <c r="Q2471" s="280" t="str">
        <f>작성용!AD2468</f>
        <v>대체평가3사업본부</v>
      </c>
      <c r="R2471" s="282">
        <f>작성용!AE2468</f>
        <v>0</v>
      </c>
      <c r="S2471" s="280" t="str">
        <f>작성용!AF2468</f>
        <v>대체평가3사업본부</v>
      </c>
      <c r="T2471" s="283" t="str">
        <f>작성용!AG2468</f>
        <v>정은채/박재현</v>
      </c>
      <c r="U2471" s="283" t="str">
        <f>작성용!AH2468</f>
        <v>정은채/박재현</v>
      </c>
      <c r="V2471" s="278">
        <f>작성용!AA2468</f>
        <v>202409</v>
      </c>
      <c r="W2471" s="280" t="str">
        <f>작성용!AC2468</f>
        <v>[T]기타보험기관[1본부]</v>
      </c>
      <c r="X2471" s="280" t="str">
        <f>작성용!O2468</f>
        <v>자산운용기획부정호우주임</v>
      </c>
      <c r="Y2471" s="280" t="str">
        <f>작성용!P2468</f>
        <v>02-6913-3051</v>
      </c>
      <c r="Z2471" s="280" t="str">
        <f>작성용!Q2468</f>
        <v>jieun1977@kbinsure.co.kr</v>
      </c>
      <c r="AA2471" s="278" t="str">
        <f>작성용!AJ2468</f>
        <v>가평가</v>
      </c>
      <c r="AB2471" s="278">
        <f>작성용!AB2468</f>
        <v>8</v>
      </c>
    </row>
    <row r="2472" spans="1:28" s="12" customFormat="1" ht="16.5" customHeight="1" x14ac:dyDescent="0.3">
      <c r="A2472" s="54">
        <f>작성용!AL2469</f>
        <v>2468</v>
      </c>
      <c r="B2472" s="292" t="str">
        <f>작성용!AI2469</f>
        <v>가평가값 : 2024-09-10(퇴근전), 최종가격 : 2024-10-04, 민감도/듀레이션 : 2024-10-11</v>
      </c>
      <c r="C2472" s="278" t="str">
        <f>작성용!AK2469</f>
        <v>개별종목</v>
      </c>
      <c r="D2472" s="279">
        <f>작성용!T2469</f>
        <v>45533</v>
      </c>
      <c r="E2472" s="280" t="str">
        <f>작성용!B2469</f>
        <v>KB손해보험</v>
      </c>
      <c r="F2472" s="280" t="str">
        <f>작성용!C2469</f>
        <v>재평가</v>
      </c>
      <c r="G2472" s="280" t="str">
        <f>작성용!D2469</f>
        <v>KB포항재이용수시설사모특별자산투자신탁</v>
      </c>
      <c r="H2472" s="281" t="str">
        <f>작성용!E2469</f>
        <v>KBP2016120093</v>
      </c>
      <c r="I2472" s="280" t="str">
        <f>작성용!F2469</f>
        <v>B02</v>
      </c>
      <c r="J2472" s="280">
        <f>작성용!G2469</f>
        <v>0</v>
      </c>
      <c r="K2472" s="280" t="str">
        <f>작성용!H2469</f>
        <v>Y</v>
      </c>
      <c r="L2472" s="280" t="str">
        <f>작성용!N2469</f>
        <v>분기</v>
      </c>
      <c r="M2472" s="279" t="str">
        <f>작성용!U2469</f>
        <v>2024.09.30</v>
      </c>
      <c r="N2472" s="279">
        <f>작성용!V2469</f>
        <v>45545</v>
      </c>
      <c r="O2472" s="284">
        <f>작성용!W2469</f>
        <v>45583</v>
      </c>
      <c r="P2472" s="284">
        <f>작성용!X2469</f>
        <v>45576</v>
      </c>
      <c r="Q2472" s="280" t="str">
        <f>작성용!AD2469</f>
        <v>대체평가3사업본부</v>
      </c>
      <c r="R2472" s="282">
        <f>작성용!AE2469</f>
        <v>0</v>
      </c>
      <c r="S2472" s="280" t="str">
        <f>작성용!AF2469</f>
        <v>대체평가3사업본부</v>
      </c>
      <c r="T2472" s="283" t="str">
        <f>작성용!AG2469</f>
        <v>정은채/박재현</v>
      </c>
      <c r="U2472" s="283" t="str">
        <f>작성용!AH2469</f>
        <v>정은채/박재현</v>
      </c>
      <c r="V2472" s="278">
        <f>작성용!AA2469</f>
        <v>202409</v>
      </c>
      <c r="W2472" s="280" t="str">
        <f>작성용!AC2469</f>
        <v>[T]기타보험기관[1본부]</v>
      </c>
      <c r="X2472" s="280" t="str">
        <f>작성용!O2469</f>
        <v>자산운용기획부정호우주임</v>
      </c>
      <c r="Y2472" s="280" t="str">
        <f>작성용!P2469</f>
        <v>02-6913-3051</v>
      </c>
      <c r="Z2472" s="280" t="str">
        <f>작성용!Q2469</f>
        <v>jieun1977@kbinsure.co.kr</v>
      </c>
      <c r="AA2472" s="278" t="str">
        <f>작성용!AJ2469</f>
        <v>가평가</v>
      </c>
      <c r="AB2472" s="278">
        <f>작성용!AB2469</f>
        <v>8</v>
      </c>
    </row>
    <row r="2473" spans="1:28" s="12" customFormat="1" ht="16.5" customHeight="1" x14ac:dyDescent="0.3">
      <c r="A2473" s="54">
        <f>작성용!AL2470</f>
        <v>2469</v>
      </c>
      <c r="B2473" s="292" t="str">
        <f>작성용!AI2470</f>
        <v>가평가값 : 2024-09-10(퇴근전), 최종가격 : 2024-10-04, 민감도/듀레이션 : 2024-10-11</v>
      </c>
      <c r="C2473" s="278" t="str">
        <f>작성용!AK2470</f>
        <v>개별종목</v>
      </c>
      <c r="D2473" s="279">
        <f>작성용!T2470</f>
        <v>45533</v>
      </c>
      <c r="E2473" s="280" t="str">
        <f>작성용!B2470</f>
        <v>KB손해보험</v>
      </c>
      <c r="F2473" s="280" t="str">
        <f>작성용!C2470</f>
        <v>재평가</v>
      </c>
      <c r="G2473" s="280" t="str">
        <f>작성용!D2470</f>
        <v>삼성사모BTL인프라특별자산투자신탁제2호</v>
      </c>
      <c r="H2473" s="281" t="str">
        <f>작성용!E2470</f>
        <v>KBP2016120103</v>
      </c>
      <c r="I2473" s="280" t="str">
        <f>작성용!F2470</f>
        <v>B02</v>
      </c>
      <c r="J2473" s="280">
        <f>작성용!G2470</f>
        <v>0</v>
      </c>
      <c r="K2473" s="280" t="str">
        <f>작성용!H2470</f>
        <v>Y</v>
      </c>
      <c r="L2473" s="280" t="str">
        <f>작성용!N2470</f>
        <v>분기</v>
      </c>
      <c r="M2473" s="279" t="str">
        <f>작성용!U2470</f>
        <v>2024.09.30</v>
      </c>
      <c r="N2473" s="279">
        <f>작성용!V2470</f>
        <v>45545</v>
      </c>
      <c r="O2473" s="284">
        <f>작성용!W2470</f>
        <v>45583</v>
      </c>
      <c r="P2473" s="284">
        <f>작성용!X2470</f>
        <v>45576</v>
      </c>
      <c r="Q2473" s="280" t="str">
        <f>작성용!AD2470</f>
        <v>대체평가3사업본부</v>
      </c>
      <c r="R2473" s="282">
        <f>작성용!AE2470</f>
        <v>0</v>
      </c>
      <c r="S2473" s="280" t="str">
        <f>작성용!AF2470</f>
        <v>대체평가3사업본부</v>
      </c>
      <c r="T2473" s="283" t="str">
        <f>작성용!AG2470</f>
        <v>정은채/박재현</v>
      </c>
      <c r="U2473" s="283" t="str">
        <f>작성용!AH2470</f>
        <v>정은채/박재현</v>
      </c>
      <c r="V2473" s="278">
        <f>작성용!AA2470</f>
        <v>202409</v>
      </c>
      <c r="W2473" s="280" t="str">
        <f>작성용!AC2470</f>
        <v>[T]기타보험기관[1본부]</v>
      </c>
      <c r="X2473" s="280" t="str">
        <f>작성용!O2470</f>
        <v>자산운용기획부정호우주임</v>
      </c>
      <c r="Y2473" s="280" t="str">
        <f>작성용!P2470</f>
        <v>02-6913-3051</v>
      </c>
      <c r="Z2473" s="280" t="str">
        <f>작성용!Q2470</f>
        <v>jieun1977@kbinsure.co.kr</v>
      </c>
      <c r="AA2473" s="278" t="str">
        <f>작성용!AJ2470</f>
        <v>가평가</v>
      </c>
      <c r="AB2473" s="278">
        <f>작성용!AB2470</f>
        <v>8</v>
      </c>
    </row>
    <row r="2474" spans="1:28" s="12" customFormat="1" ht="16.5" customHeight="1" x14ac:dyDescent="0.3">
      <c r="A2474" s="54">
        <f>작성용!AL2471</f>
        <v>2470</v>
      </c>
      <c r="B2474" s="292" t="str">
        <f>작성용!AI2471</f>
        <v>가평가값 : 2024-09-10(퇴근전), 최종가격 : 2024-10-04, 민감도/듀레이션 : 2024-10-11</v>
      </c>
      <c r="C2474" s="278" t="str">
        <f>작성용!AK2471</f>
        <v>개별종목</v>
      </c>
      <c r="D2474" s="279">
        <f>작성용!T2471</f>
        <v>45533</v>
      </c>
      <c r="E2474" s="280" t="str">
        <f>작성용!B2471</f>
        <v>KB손해보험</v>
      </c>
      <c r="F2474" s="280" t="str">
        <f>작성용!C2471</f>
        <v>재평가</v>
      </c>
      <c r="G2474" s="280" t="str">
        <f>작성용!D2471</f>
        <v>한화LTI사모특별자산투자신탁3호</v>
      </c>
      <c r="H2474" s="281" t="str">
        <f>작성용!E2471</f>
        <v>KBP2016120120</v>
      </c>
      <c r="I2474" s="280" t="str">
        <f>작성용!F2471</f>
        <v>B02</v>
      </c>
      <c r="J2474" s="280">
        <f>작성용!G2471</f>
        <v>0</v>
      </c>
      <c r="K2474" s="280" t="str">
        <f>작성용!H2471</f>
        <v>Y</v>
      </c>
      <c r="L2474" s="280" t="str">
        <f>작성용!N2471</f>
        <v>분기</v>
      </c>
      <c r="M2474" s="279" t="str">
        <f>작성용!U2471</f>
        <v>2024.09.30</v>
      </c>
      <c r="N2474" s="279">
        <f>작성용!V2471</f>
        <v>45545</v>
      </c>
      <c r="O2474" s="284">
        <f>작성용!W2471</f>
        <v>45583</v>
      </c>
      <c r="P2474" s="284">
        <f>작성용!X2471</f>
        <v>45576</v>
      </c>
      <c r="Q2474" s="280" t="str">
        <f>작성용!AD2471</f>
        <v>대체평가3사업본부</v>
      </c>
      <c r="R2474" s="282">
        <f>작성용!AE2471</f>
        <v>0</v>
      </c>
      <c r="S2474" s="280" t="str">
        <f>작성용!AF2471</f>
        <v>대체평가3사업본부</v>
      </c>
      <c r="T2474" s="283" t="str">
        <f>작성용!AG2471</f>
        <v>정은채/박재현</v>
      </c>
      <c r="U2474" s="283" t="str">
        <f>작성용!AH2471</f>
        <v>정은채/박재현</v>
      </c>
      <c r="V2474" s="278">
        <f>작성용!AA2471</f>
        <v>202409</v>
      </c>
      <c r="W2474" s="280" t="str">
        <f>작성용!AC2471</f>
        <v>[T]기타보험기관[1본부]</v>
      </c>
      <c r="X2474" s="280" t="str">
        <f>작성용!O2471</f>
        <v>자산운용기획부정호우주임</v>
      </c>
      <c r="Y2474" s="280" t="str">
        <f>작성용!P2471</f>
        <v>02-6913-3051</v>
      </c>
      <c r="Z2474" s="280" t="str">
        <f>작성용!Q2471</f>
        <v>jieun1977@kbinsure.co.kr</v>
      </c>
      <c r="AA2474" s="278" t="str">
        <f>작성용!AJ2471</f>
        <v>가평가</v>
      </c>
      <c r="AB2474" s="278">
        <f>작성용!AB2471</f>
        <v>8</v>
      </c>
    </row>
    <row r="2475" spans="1:28" s="12" customFormat="1" ht="16.5" customHeight="1" x14ac:dyDescent="0.3">
      <c r="A2475" s="54">
        <f>작성용!AL2472</f>
        <v>2471</v>
      </c>
      <c r="B2475" s="292" t="str">
        <f>작성용!AI2472</f>
        <v>가평가값 : 2024-09-10(퇴근전), 최종가격 : 2024-10-04, 민감도/듀레이션 : 2024-10-11</v>
      </c>
      <c r="C2475" s="278" t="str">
        <f>작성용!AK2472</f>
        <v>개별종목</v>
      </c>
      <c r="D2475" s="279">
        <f>작성용!T2472</f>
        <v>45533</v>
      </c>
      <c r="E2475" s="280" t="str">
        <f>작성용!B2472</f>
        <v>KB손해보험</v>
      </c>
      <c r="F2475" s="280" t="str">
        <f>작성용!C2472</f>
        <v>재평가</v>
      </c>
      <c r="G2475" s="280" t="str">
        <f>작성용!D2472</f>
        <v>신한부전마산복선전철비티엘사모특별자산투자신탁</v>
      </c>
      <c r="H2475" s="281" t="str">
        <f>작성용!E2472</f>
        <v>KBP2016120106</v>
      </c>
      <c r="I2475" s="280" t="str">
        <f>작성용!F2472</f>
        <v>B02</v>
      </c>
      <c r="J2475" s="280">
        <f>작성용!G2472</f>
        <v>0</v>
      </c>
      <c r="K2475" s="280" t="str">
        <f>작성용!H2472</f>
        <v>Y</v>
      </c>
      <c r="L2475" s="280" t="str">
        <f>작성용!N2472</f>
        <v>분기</v>
      </c>
      <c r="M2475" s="279" t="str">
        <f>작성용!U2472</f>
        <v>2024.09.30</v>
      </c>
      <c r="N2475" s="279">
        <f>작성용!V2472</f>
        <v>45545</v>
      </c>
      <c r="O2475" s="284">
        <f>작성용!W2472</f>
        <v>45583</v>
      </c>
      <c r="P2475" s="284">
        <f>작성용!X2472</f>
        <v>45576</v>
      </c>
      <c r="Q2475" s="280" t="str">
        <f>작성용!AD2472</f>
        <v>대체평가3사업본부</v>
      </c>
      <c r="R2475" s="282">
        <f>작성용!AE2472</f>
        <v>0</v>
      </c>
      <c r="S2475" s="280" t="str">
        <f>작성용!AF2472</f>
        <v>대체평가3사업본부</v>
      </c>
      <c r="T2475" s="283" t="str">
        <f>작성용!AG2472</f>
        <v>정은채/박재현</v>
      </c>
      <c r="U2475" s="283" t="str">
        <f>작성용!AH2472</f>
        <v>정은채/박재현</v>
      </c>
      <c r="V2475" s="278">
        <f>작성용!AA2472</f>
        <v>202409</v>
      </c>
      <c r="W2475" s="280" t="str">
        <f>작성용!AC2472</f>
        <v>[T]기타보험기관[1본부]</v>
      </c>
      <c r="X2475" s="280" t="str">
        <f>작성용!O2472</f>
        <v>자산운용기획부정호우주임</v>
      </c>
      <c r="Y2475" s="280" t="str">
        <f>작성용!P2472</f>
        <v>02-6913-3051</v>
      </c>
      <c r="Z2475" s="280" t="str">
        <f>작성용!Q2472</f>
        <v>jieun1977@kbinsure.co.kr</v>
      </c>
      <c r="AA2475" s="278" t="str">
        <f>작성용!AJ2472</f>
        <v>가평가</v>
      </c>
      <c r="AB2475" s="278">
        <f>작성용!AB2472</f>
        <v>8</v>
      </c>
    </row>
    <row r="2476" spans="1:28" s="12" customFormat="1" ht="16.5" customHeight="1" x14ac:dyDescent="0.3">
      <c r="A2476" s="54">
        <f>작성용!AL2473</f>
        <v>2472</v>
      </c>
      <c r="B2476" s="292" t="str">
        <f>작성용!AI2473</f>
        <v>가평가값 : 2024-09-10(퇴근전), 최종가격 : 2024-10-04, 민감도/듀레이션 : 2024-10-11</v>
      </c>
      <c r="C2476" s="278" t="str">
        <f>작성용!AK2473</f>
        <v>개별종목</v>
      </c>
      <c r="D2476" s="279">
        <f>작성용!T2473</f>
        <v>45533</v>
      </c>
      <c r="E2476" s="280" t="str">
        <f>작성용!B2473</f>
        <v>KB손해보험</v>
      </c>
      <c r="F2476" s="280" t="str">
        <f>작성용!C2473</f>
        <v>재평가</v>
      </c>
      <c r="G2476" s="280" t="str">
        <f>작성용!D2473</f>
        <v>KIAMCO비티엘프로젝트사모특별자산투자신탁제4호</v>
      </c>
      <c r="H2476" s="281" t="str">
        <f>작성용!E2473</f>
        <v>KBP2016120096</v>
      </c>
      <c r="I2476" s="280" t="str">
        <f>작성용!F2473</f>
        <v>B02</v>
      </c>
      <c r="J2476" s="280">
        <f>작성용!G2473</f>
        <v>0</v>
      </c>
      <c r="K2476" s="280" t="str">
        <f>작성용!H2473</f>
        <v>Y</v>
      </c>
      <c r="L2476" s="280" t="str">
        <f>작성용!N2473</f>
        <v>분기</v>
      </c>
      <c r="M2476" s="279" t="str">
        <f>작성용!U2473</f>
        <v>2024.09.30</v>
      </c>
      <c r="N2476" s="279">
        <f>작성용!V2473</f>
        <v>45545</v>
      </c>
      <c r="O2476" s="284">
        <f>작성용!W2473</f>
        <v>45583</v>
      </c>
      <c r="P2476" s="284">
        <f>작성용!X2473</f>
        <v>45576</v>
      </c>
      <c r="Q2476" s="280" t="str">
        <f>작성용!AD2473</f>
        <v>대체평가3사업본부</v>
      </c>
      <c r="R2476" s="282">
        <f>작성용!AE2473</f>
        <v>0</v>
      </c>
      <c r="S2476" s="280" t="str">
        <f>작성용!AF2473</f>
        <v>대체평가3사업본부</v>
      </c>
      <c r="T2476" s="283" t="str">
        <f>작성용!AG2473</f>
        <v>정은채/박재현</v>
      </c>
      <c r="U2476" s="283" t="str">
        <f>작성용!AH2473</f>
        <v>정은채/박재현</v>
      </c>
      <c r="V2476" s="278">
        <f>작성용!AA2473</f>
        <v>202409</v>
      </c>
      <c r="W2476" s="280" t="str">
        <f>작성용!AC2473</f>
        <v>[T]기타보험기관[1본부]</v>
      </c>
      <c r="X2476" s="280" t="str">
        <f>작성용!O2473</f>
        <v>자산운용기획부정호우주임</v>
      </c>
      <c r="Y2476" s="280" t="str">
        <f>작성용!P2473</f>
        <v>02-6913-3051</v>
      </c>
      <c r="Z2476" s="280" t="str">
        <f>작성용!Q2473</f>
        <v>jieun1977@kbinsure.co.kr</v>
      </c>
      <c r="AA2476" s="278" t="str">
        <f>작성용!AJ2473</f>
        <v>가평가</v>
      </c>
      <c r="AB2476" s="278">
        <f>작성용!AB2473</f>
        <v>8</v>
      </c>
    </row>
    <row r="2477" spans="1:28" s="12" customFormat="1" ht="16.5" customHeight="1" x14ac:dyDescent="0.3">
      <c r="A2477" s="54">
        <f>작성용!AL2474</f>
        <v>2473</v>
      </c>
      <c r="B2477" s="292" t="str">
        <f>작성용!AI2474</f>
        <v>가평가값 : 2024-09-10(퇴근전), 최종가격 : 2024-10-04, 민감도/듀레이션 : 2024-10-11</v>
      </c>
      <c r="C2477" s="278" t="str">
        <f>작성용!AK2474</f>
        <v>개별종목</v>
      </c>
      <c r="D2477" s="279">
        <f>작성용!T2474</f>
        <v>45533</v>
      </c>
      <c r="E2477" s="280" t="str">
        <f>작성용!B2474</f>
        <v>KB손해보험</v>
      </c>
      <c r="F2477" s="280" t="str">
        <f>작성용!C2474</f>
        <v>재평가</v>
      </c>
      <c r="G2477" s="280" t="str">
        <f>작성용!D2474</f>
        <v>한화DEBTSTRATEGY사모부동산투자신탁5호</v>
      </c>
      <c r="H2477" s="281" t="str">
        <f>작성용!E2474</f>
        <v>KBP2016120118</v>
      </c>
      <c r="I2477" s="280" t="str">
        <f>작성용!F2474</f>
        <v>B02</v>
      </c>
      <c r="J2477" s="280">
        <f>작성용!G2474</f>
        <v>0</v>
      </c>
      <c r="K2477" s="280" t="str">
        <f>작성용!H2474</f>
        <v>Y</v>
      </c>
      <c r="L2477" s="280" t="str">
        <f>작성용!N2474</f>
        <v>분기</v>
      </c>
      <c r="M2477" s="279" t="str">
        <f>작성용!U2474</f>
        <v>2024.09.30</v>
      </c>
      <c r="N2477" s="284">
        <f>작성용!V2474</f>
        <v>45569</v>
      </c>
      <c r="O2477" s="284">
        <f>작성용!W2474</f>
        <v>45583</v>
      </c>
      <c r="P2477" s="284">
        <f>작성용!X2474</f>
        <v>45576</v>
      </c>
      <c r="Q2477" s="280" t="str">
        <f>작성용!AD2474</f>
        <v>대체평가3사업본부</v>
      </c>
      <c r="R2477" s="282">
        <f>작성용!AE2474</f>
        <v>0</v>
      </c>
      <c r="S2477" s="280" t="str">
        <f>작성용!AF2474</f>
        <v>대체평가3사업본부</v>
      </c>
      <c r="T2477" s="283" t="str">
        <f>작성용!AG2474</f>
        <v>정은채/박재현</v>
      </c>
      <c r="U2477" s="283" t="str">
        <f>작성용!AH2474</f>
        <v>정은채/박재현</v>
      </c>
      <c r="V2477" s="278">
        <f>작성용!AA2474</f>
        <v>202409</v>
      </c>
      <c r="W2477" s="280" t="str">
        <f>작성용!AC2474</f>
        <v>[T]기타보험기관[1본부]</v>
      </c>
      <c r="X2477" s="280" t="str">
        <f>작성용!O2474</f>
        <v>자산운용기획부정호우주임</v>
      </c>
      <c r="Y2477" s="280" t="str">
        <f>작성용!P2474</f>
        <v>02-6913-3051</v>
      </c>
      <c r="Z2477" s="280" t="str">
        <f>작성용!Q2474</f>
        <v>jieun1977@kbinsure.co.kr</v>
      </c>
      <c r="AA2477" s="278" t="str">
        <f>작성용!AJ2474</f>
        <v>-</v>
      </c>
      <c r="AB2477" s="278">
        <f>작성용!AB2474</f>
        <v>8</v>
      </c>
    </row>
    <row r="2478" spans="1:28" s="12" customFormat="1" ht="16.5" customHeight="1" x14ac:dyDescent="0.3">
      <c r="A2478" s="54">
        <f>작성용!AL2475</f>
        <v>2474</v>
      </c>
      <c r="B2478" s="292" t="str">
        <f>작성용!AI2475</f>
        <v>가평가값 : 2024-09-10(퇴근전), 최종가격 : 2024-10-04, 민감도/듀레이션 : 2024-10-11</v>
      </c>
      <c r="C2478" s="278" t="str">
        <f>작성용!AK2475</f>
        <v>개별종목</v>
      </c>
      <c r="D2478" s="279">
        <f>작성용!T2475</f>
        <v>45533</v>
      </c>
      <c r="E2478" s="280" t="str">
        <f>작성용!B2475</f>
        <v>KB손해보험</v>
      </c>
      <c r="F2478" s="280" t="str">
        <f>작성용!C2475</f>
        <v>재평가</v>
      </c>
      <c r="G2478" s="280" t="str">
        <f>작성용!D2475</f>
        <v>신한경기하이웨이사모특별자산투자신탁</v>
      </c>
      <c r="H2478" s="281" t="str">
        <f>작성용!E2475</f>
        <v>KBP2016120104</v>
      </c>
      <c r="I2478" s="280" t="str">
        <f>작성용!F2475</f>
        <v>B02</v>
      </c>
      <c r="J2478" s="280">
        <f>작성용!G2475</f>
        <v>0</v>
      </c>
      <c r="K2478" s="280" t="str">
        <f>작성용!H2475</f>
        <v>Y</v>
      </c>
      <c r="L2478" s="280" t="str">
        <f>작성용!N2475</f>
        <v>분기</v>
      </c>
      <c r="M2478" s="279" t="str">
        <f>작성용!U2475</f>
        <v>2024.09.30</v>
      </c>
      <c r="N2478" s="279">
        <f>작성용!V2475</f>
        <v>45545</v>
      </c>
      <c r="O2478" s="284">
        <f>작성용!W2475</f>
        <v>45583</v>
      </c>
      <c r="P2478" s="284">
        <f>작성용!X2475</f>
        <v>45576</v>
      </c>
      <c r="Q2478" s="280" t="str">
        <f>작성용!AD2475</f>
        <v>대체평가3사업본부</v>
      </c>
      <c r="R2478" s="282">
        <f>작성용!AE2475</f>
        <v>0</v>
      </c>
      <c r="S2478" s="280" t="str">
        <f>작성용!AF2475</f>
        <v>대체평가3사업본부</v>
      </c>
      <c r="T2478" s="283" t="str">
        <f>작성용!AG2475</f>
        <v>정은채/박재현</v>
      </c>
      <c r="U2478" s="283" t="str">
        <f>작성용!AH2475</f>
        <v>정은채/박재현</v>
      </c>
      <c r="V2478" s="278">
        <f>작성용!AA2475</f>
        <v>202409</v>
      </c>
      <c r="W2478" s="280" t="str">
        <f>작성용!AC2475</f>
        <v>[T]기타보험기관[1본부]</v>
      </c>
      <c r="X2478" s="280" t="str">
        <f>작성용!O2475</f>
        <v>자산운용기획부정호우주임</v>
      </c>
      <c r="Y2478" s="280" t="str">
        <f>작성용!P2475</f>
        <v>02-6913-3051</v>
      </c>
      <c r="Z2478" s="280" t="str">
        <f>작성용!Q2475</f>
        <v>jieun1977@kbinsure.co.kr</v>
      </c>
      <c r="AA2478" s="278" t="str">
        <f>작성용!AJ2475</f>
        <v>가평가</v>
      </c>
      <c r="AB2478" s="278">
        <f>작성용!AB2475</f>
        <v>8</v>
      </c>
    </row>
    <row r="2479" spans="1:28" s="12" customFormat="1" ht="16.5" customHeight="1" x14ac:dyDescent="0.3">
      <c r="A2479" s="54">
        <f>작성용!AL2476</f>
        <v>2475</v>
      </c>
      <c r="B2479" s="292" t="str">
        <f>작성용!AI2476</f>
        <v>가평가값 : 2024-09-10(퇴근전), 최종가격 : 2024-10-04, 민감도/듀레이션 : 2024-10-11</v>
      </c>
      <c r="C2479" s="278" t="str">
        <f>작성용!AK2476</f>
        <v>개별종목</v>
      </c>
      <c r="D2479" s="279">
        <f>작성용!T2476</f>
        <v>45533</v>
      </c>
      <c r="E2479" s="280" t="str">
        <f>작성용!B2476</f>
        <v>KB손해보험</v>
      </c>
      <c r="F2479" s="280" t="str">
        <f>작성용!C2476</f>
        <v>재평가</v>
      </c>
      <c r="G2479" s="280" t="str">
        <f>작성용!D2476</f>
        <v>다비하나경기하이웨이사모특별자산투자신탁</v>
      </c>
      <c r="H2479" s="281" t="str">
        <f>작성용!E2476</f>
        <v>KBP2016060202</v>
      </c>
      <c r="I2479" s="280" t="str">
        <f>작성용!F2476</f>
        <v>B02</v>
      </c>
      <c r="J2479" s="280">
        <f>작성용!G2476</f>
        <v>0</v>
      </c>
      <c r="K2479" s="280" t="str">
        <f>작성용!H2476</f>
        <v>Y</v>
      </c>
      <c r="L2479" s="280" t="str">
        <f>작성용!N2476</f>
        <v>분기</v>
      </c>
      <c r="M2479" s="279" t="str">
        <f>작성용!U2476</f>
        <v>2024.09.30</v>
      </c>
      <c r="N2479" s="279">
        <f>작성용!V2476</f>
        <v>45545</v>
      </c>
      <c r="O2479" s="284">
        <f>작성용!W2476</f>
        <v>45583</v>
      </c>
      <c r="P2479" s="284">
        <f>작성용!X2476</f>
        <v>45576</v>
      </c>
      <c r="Q2479" s="280" t="str">
        <f>작성용!AD2476</f>
        <v>대체평가3사업본부</v>
      </c>
      <c r="R2479" s="282">
        <f>작성용!AE2476</f>
        <v>0</v>
      </c>
      <c r="S2479" s="280" t="str">
        <f>작성용!AF2476</f>
        <v>대체평가3사업본부</v>
      </c>
      <c r="T2479" s="283" t="str">
        <f>작성용!AG2476</f>
        <v>정은채/박재현</v>
      </c>
      <c r="U2479" s="283" t="str">
        <f>작성용!AH2476</f>
        <v>정은채/박재현</v>
      </c>
      <c r="V2479" s="278">
        <f>작성용!AA2476</f>
        <v>202409</v>
      </c>
      <c r="W2479" s="280" t="str">
        <f>작성용!AC2476</f>
        <v>[T]기타보험기관[1본부]</v>
      </c>
      <c r="X2479" s="280" t="str">
        <f>작성용!O2476</f>
        <v>자산운용기획부정호우주임</v>
      </c>
      <c r="Y2479" s="280" t="str">
        <f>작성용!P2476</f>
        <v>02-6913-3051</v>
      </c>
      <c r="Z2479" s="280" t="str">
        <f>작성용!Q2476</f>
        <v>jieun1977@kbinsure.co.kr</v>
      </c>
      <c r="AA2479" s="278" t="str">
        <f>작성용!AJ2476</f>
        <v>가평가</v>
      </c>
      <c r="AB2479" s="278">
        <f>작성용!AB2476</f>
        <v>8</v>
      </c>
    </row>
    <row r="2480" spans="1:28" s="12" customFormat="1" ht="16.5" customHeight="1" x14ac:dyDescent="0.3">
      <c r="A2480" s="54">
        <f>작성용!AL2477</f>
        <v>2476</v>
      </c>
      <c r="B2480" s="292" t="str">
        <f>작성용!AI2477</f>
        <v>가평가값 : 2024-09-10(퇴근전), 최종가격 : 2024-10-04, 민감도/듀레이션 : 2024-10-11</v>
      </c>
      <c r="C2480" s="278" t="str">
        <f>작성용!AK2477</f>
        <v>개별종목</v>
      </c>
      <c r="D2480" s="279">
        <f>작성용!T2477</f>
        <v>45533</v>
      </c>
      <c r="E2480" s="280" t="str">
        <f>작성용!B2477</f>
        <v>KB손해보험</v>
      </c>
      <c r="F2480" s="280" t="str">
        <f>작성용!C2477</f>
        <v>재평가</v>
      </c>
      <c r="G2480" s="280" t="str">
        <f>작성용!D2477</f>
        <v>현대유퍼스트사모부동산투자신탁18-2호</v>
      </c>
      <c r="H2480" s="281" t="str">
        <f>작성용!E2477</f>
        <v>KBP2016120122</v>
      </c>
      <c r="I2480" s="280" t="str">
        <f>작성용!F2477</f>
        <v>B02</v>
      </c>
      <c r="J2480" s="280">
        <f>작성용!G2477</f>
        <v>0</v>
      </c>
      <c r="K2480" s="280" t="str">
        <f>작성용!H2477</f>
        <v>Y</v>
      </c>
      <c r="L2480" s="280" t="str">
        <f>작성용!N2477</f>
        <v>분기</v>
      </c>
      <c r="M2480" s="279" t="str">
        <f>작성용!U2477</f>
        <v>2024.09.30</v>
      </c>
      <c r="N2480" s="279">
        <f>작성용!V2477</f>
        <v>45545</v>
      </c>
      <c r="O2480" s="284">
        <f>작성용!W2477</f>
        <v>45583</v>
      </c>
      <c r="P2480" s="284">
        <f>작성용!X2477</f>
        <v>45576</v>
      </c>
      <c r="Q2480" s="280" t="str">
        <f>작성용!AD2477</f>
        <v>대체평가3사업본부</v>
      </c>
      <c r="R2480" s="282">
        <f>작성용!AE2477</f>
        <v>0</v>
      </c>
      <c r="S2480" s="280" t="str">
        <f>작성용!AF2477</f>
        <v>대체평가3사업본부</v>
      </c>
      <c r="T2480" s="283" t="str">
        <f>작성용!AG2477</f>
        <v>정은채/박재현</v>
      </c>
      <c r="U2480" s="283" t="str">
        <f>작성용!AH2477</f>
        <v>정은채/박재현</v>
      </c>
      <c r="V2480" s="278">
        <f>작성용!AA2477</f>
        <v>202409</v>
      </c>
      <c r="W2480" s="280" t="str">
        <f>작성용!AC2477</f>
        <v>[T]기타보험기관[1본부]</v>
      </c>
      <c r="X2480" s="280" t="str">
        <f>작성용!O2477</f>
        <v>자산운용기획부정호우주임</v>
      </c>
      <c r="Y2480" s="280" t="str">
        <f>작성용!P2477</f>
        <v>02-6913-3051</v>
      </c>
      <c r="Z2480" s="280" t="str">
        <f>작성용!Q2477</f>
        <v>jieun1977@kbinsure.co.kr</v>
      </c>
      <c r="AA2480" s="278" t="str">
        <f>작성용!AJ2477</f>
        <v>가평가</v>
      </c>
      <c r="AB2480" s="278">
        <f>작성용!AB2477</f>
        <v>8</v>
      </c>
    </row>
    <row r="2481" spans="1:28" s="12" customFormat="1" ht="16.5" customHeight="1" x14ac:dyDescent="0.3">
      <c r="A2481" s="54">
        <f>작성용!AL2478</f>
        <v>2477</v>
      </c>
      <c r="B2481" s="292" t="str">
        <f>작성용!AI2478</f>
        <v>가평가값 : 2024-09-10(퇴근전), 최종가격 : 2024-10-04, 민감도/듀레이션 : 2024-10-11</v>
      </c>
      <c r="C2481" s="278" t="str">
        <f>작성용!AK2478</f>
        <v>개별종목</v>
      </c>
      <c r="D2481" s="279">
        <f>작성용!T2478</f>
        <v>45533</v>
      </c>
      <c r="E2481" s="280" t="str">
        <f>작성용!B2478</f>
        <v>KB손해보험</v>
      </c>
      <c r="F2481" s="280" t="str">
        <f>작성용!C2478</f>
        <v>재평가</v>
      </c>
      <c r="G2481" s="280" t="str">
        <f>작성용!D2478</f>
        <v>한화LTI사모특별자산투자신탁5호</v>
      </c>
      <c r="H2481" s="281" t="str">
        <f>작성용!E2478</f>
        <v>KBP2016120121</v>
      </c>
      <c r="I2481" s="280" t="str">
        <f>작성용!F2478</f>
        <v>B02</v>
      </c>
      <c r="J2481" s="280">
        <f>작성용!G2478</f>
        <v>0</v>
      </c>
      <c r="K2481" s="280" t="str">
        <f>작성용!H2478</f>
        <v>Y</v>
      </c>
      <c r="L2481" s="280" t="str">
        <f>작성용!N2478</f>
        <v>분기</v>
      </c>
      <c r="M2481" s="279" t="str">
        <f>작성용!U2478</f>
        <v>2024.09.30</v>
      </c>
      <c r="N2481" s="279">
        <f>작성용!V2478</f>
        <v>45545</v>
      </c>
      <c r="O2481" s="284">
        <f>작성용!W2478</f>
        <v>45583</v>
      </c>
      <c r="P2481" s="284">
        <f>작성용!X2478</f>
        <v>45576</v>
      </c>
      <c r="Q2481" s="280" t="str">
        <f>작성용!AD2478</f>
        <v>대체평가3사업본부</v>
      </c>
      <c r="R2481" s="282">
        <f>작성용!AE2478</f>
        <v>0</v>
      </c>
      <c r="S2481" s="280" t="str">
        <f>작성용!AF2478</f>
        <v>대체평가3사업본부</v>
      </c>
      <c r="T2481" s="283" t="str">
        <f>작성용!AG2478</f>
        <v>정은채/박재현</v>
      </c>
      <c r="U2481" s="283" t="str">
        <f>작성용!AH2478</f>
        <v>정은채/박재현</v>
      </c>
      <c r="V2481" s="278">
        <f>작성용!AA2478</f>
        <v>202409</v>
      </c>
      <c r="W2481" s="280" t="str">
        <f>작성용!AC2478</f>
        <v>[T]기타보험기관[1본부]</v>
      </c>
      <c r="X2481" s="280" t="str">
        <f>작성용!O2478</f>
        <v>자산운용기획부정호우주임</v>
      </c>
      <c r="Y2481" s="280" t="str">
        <f>작성용!P2478</f>
        <v>02-6913-3051</v>
      </c>
      <c r="Z2481" s="280" t="str">
        <f>작성용!Q2478</f>
        <v>jieun1977@kbinsure.co.kr</v>
      </c>
      <c r="AA2481" s="278" t="str">
        <f>작성용!AJ2478</f>
        <v>가평가</v>
      </c>
      <c r="AB2481" s="278">
        <f>작성용!AB2478</f>
        <v>8</v>
      </c>
    </row>
    <row r="2482" spans="1:28" s="12" customFormat="1" ht="16.5" customHeight="1" x14ac:dyDescent="0.3">
      <c r="A2482" s="54">
        <f>작성용!AL2479</f>
        <v>2478</v>
      </c>
      <c r="B2482" s="292" t="str">
        <f>작성용!AI2479</f>
        <v>가평가값 : 2024-09-10(퇴근전), 최종가격 : 2024-10-04, 민감도/듀레이션 : 2024-10-11</v>
      </c>
      <c r="C2482" s="278" t="str">
        <f>작성용!AK2479</f>
        <v>개별종목</v>
      </c>
      <c r="D2482" s="279">
        <f>작성용!T2479</f>
        <v>45533</v>
      </c>
      <c r="E2482" s="280" t="str">
        <f>작성용!B2479</f>
        <v>KB손해보험</v>
      </c>
      <c r="F2482" s="280" t="str">
        <f>작성용!C2479</f>
        <v>재평가</v>
      </c>
      <c r="G2482" s="280" t="str">
        <f>작성용!D2479</f>
        <v>삼성CDB전문투자형사모특별자산투자신탁제1호</v>
      </c>
      <c r="H2482" s="281" t="str">
        <f>작성용!E2479</f>
        <v>KBP2016120102</v>
      </c>
      <c r="I2482" s="280" t="str">
        <f>작성용!F2479</f>
        <v>B02</v>
      </c>
      <c r="J2482" s="280">
        <f>작성용!G2479</f>
        <v>0</v>
      </c>
      <c r="K2482" s="280" t="str">
        <f>작성용!H2479</f>
        <v>Y</v>
      </c>
      <c r="L2482" s="280" t="str">
        <f>작성용!N2479</f>
        <v>분기</v>
      </c>
      <c r="M2482" s="279" t="str">
        <f>작성용!U2479</f>
        <v>2024.09.30</v>
      </c>
      <c r="N2482" s="279">
        <f>작성용!V2479</f>
        <v>45545</v>
      </c>
      <c r="O2482" s="284">
        <f>작성용!W2479</f>
        <v>45583</v>
      </c>
      <c r="P2482" s="284">
        <f>작성용!X2479</f>
        <v>45576</v>
      </c>
      <c r="Q2482" s="280" t="str">
        <f>작성용!AD2479</f>
        <v>대체평가3사업본부</v>
      </c>
      <c r="R2482" s="282">
        <f>작성용!AE2479</f>
        <v>0</v>
      </c>
      <c r="S2482" s="280" t="str">
        <f>작성용!AF2479</f>
        <v>대체평가3사업본부</v>
      </c>
      <c r="T2482" s="283" t="str">
        <f>작성용!AG2479</f>
        <v>정은채/박재현</v>
      </c>
      <c r="U2482" s="283" t="str">
        <f>작성용!AH2479</f>
        <v>정은채/박재현</v>
      </c>
      <c r="V2482" s="278">
        <f>작성용!AA2479</f>
        <v>202409</v>
      </c>
      <c r="W2482" s="280" t="str">
        <f>작성용!AC2479</f>
        <v>[T]기타보험기관[1본부]</v>
      </c>
      <c r="X2482" s="280" t="str">
        <f>작성용!O2479</f>
        <v>자산운용기획부정호우주임</v>
      </c>
      <c r="Y2482" s="280" t="str">
        <f>작성용!P2479</f>
        <v>02-6913-3051</v>
      </c>
      <c r="Z2482" s="280" t="str">
        <f>작성용!Q2479</f>
        <v>jieun1977@kbinsure.co.kr</v>
      </c>
      <c r="AA2482" s="278" t="str">
        <f>작성용!AJ2479</f>
        <v>가평가</v>
      </c>
      <c r="AB2482" s="278">
        <f>작성용!AB2479</f>
        <v>8</v>
      </c>
    </row>
    <row r="2483" spans="1:28" s="12" customFormat="1" ht="16.5" customHeight="1" x14ac:dyDescent="0.3">
      <c r="A2483" s="54">
        <f>작성용!AL2480</f>
        <v>2479</v>
      </c>
      <c r="B2483" s="292" t="str">
        <f>작성용!AI2480</f>
        <v>가평가값 : 2024-09-10(퇴근전), 최종가격 : 2024-10-04, 민감도/듀레이션 : 2024-10-11</v>
      </c>
      <c r="C2483" s="278" t="str">
        <f>작성용!AK2480</f>
        <v>개별종목</v>
      </c>
      <c r="D2483" s="279">
        <f>작성용!T2480</f>
        <v>45533</v>
      </c>
      <c r="E2483" s="280" t="str">
        <f>작성용!B2480</f>
        <v>KB손해보험</v>
      </c>
      <c r="F2483" s="280" t="str">
        <f>작성용!C2480</f>
        <v>재평가</v>
      </c>
      <c r="G2483" s="280" t="str">
        <f>작성용!D2480</f>
        <v>이지스해외간접CDCF사모부동산투자신탁21호</v>
      </c>
      <c r="H2483" s="281" t="str">
        <f>작성용!E2480</f>
        <v>KBP2016120108</v>
      </c>
      <c r="I2483" s="280" t="str">
        <f>작성용!F2480</f>
        <v>B02</v>
      </c>
      <c r="J2483" s="280">
        <f>작성용!G2480</f>
        <v>0</v>
      </c>
      <c r="K2483" s="280" t="str">
        <f>작성용!H2480</f>
        <v>Y</v>
      </c>
      <c r="L2483" s="280" t="str">
        <f>작성용!N2480</f>
        <v>분기</v>
      </c>
      <c r="M2483" s="279" t="str">
        <f>작성용!U2480</f>
        <v>2024.09.30</v>
      </c>
      <c r="N2483" s="279">
        <f>작성용!V2480</f>
        <v>45545</v>
      </c>
      <c r="O2483" s="284">
        <f>작성용!W2480</f>
        <v>45583</v>
      </c>
      <c r="P2483" s="284">
        <f>작성용!X2480</f>
        <v>45576</v>
      </c>
      <c r="Q2483" s="280" t="str">
        <f>작성용!AD2480</f>
        <v>대체평가3사업본부</v>
      </c>
      <c r="R2483" s="282">
        <f>작성용!AE2480</f>
        <v>0</v>
      </c>
      <c r="S2483" s="280" t="str">
        <f>작성용!AF2480</f>
        <v>대체평가3사업본부</v>
      </c>
      <c r="T2483" s="283" t="str">
        <f>작성용!AG2480</f>
        <v>정은채/박재현</v>
      </c>
      <c r="U2483" s="283" t="str">
        <f>작성용!AH2480</f>
        <v>정은채/박재현</v>
      </c>
      <c r="V2483" s="278">
        <f>작성용!AA2480</f>
        <v>202409</v>
      </c>
      <c r="W2483" s="280" t="str">
        <f>작성용!AC2480</f>
        <v>[T]기타보험기관[1본부]</v>
      </c>
      <c r="X2483" s="280" t="str">
        <f>작성용!O2480</f>
        <v>자산운용기획부정호우주임</v>
      </c>
      <c r="Y2483" s="280" t="str">
        <f>작성용!P2480</f>
        <v>02-6913-3051</v>
      </c>
      <c r="Z2483" s="280" t="str">
        <f>작성용!Q2480</f>
        <v>jieun1977@kbinsure.co.kr</v>
      </c>
      <c r="AA2483" s="278" t="str">
        <f>작성용!AJ2480</f>
        <v>가평가</v>
      </c>
      <c r="AB2483" s="278">
        <f>작성용!AB2480</f>
        <v>8</v>
      </c>
    </row>
    <row r="2484" spans="1:28" s="12" customFormat="1" ht="16.5" customHeight="1" x14ac:dyDescent="0.3">
      <c r="A2484" s="54">
        <f>작성용!AL2481</f>
        <v>2480</v>
      </c>
      <c r="B2484" s="292" t="str">
        <f>작성용!AI2481</f>
        <v>가평가값 : 2024-09-10(퇴근전), 최종가격 : 2024-10-04, 민감도/듀레이션 : 2024-10-11</v>
      </c>
      <c r="C2484" s="278" t="str">
        <f>작성용!AK2481</f>
        <v>개별종목</v>
      </c>
      <c r="D2484" s="279">
        <f>작성용!T2481</f>
        <v>45533</v>
      </c>
      <c r="E2484" s="280" t="str">
        <f>작성용!B2481</f>
        <v>KB손해보험</v>
      </c>
      <c r="F2484" s="280" t="str">
        <f>작성용!C2481</f>
        <v>재평가</v>
      </c>
      <c r="G2484" s="280" t="str">
        <f>작성용!D2481</f>
        <v>KBIDF인프라일반사모특별자산투자신탁제1호(대출채권-재간접형)(전문)</v>
      </c>
      <c r="H2484" s="281" t="str">
        <f>작성용!E2481</f>
        <v>KBP2016120091</v>
      </c>
      <c r="I2484" s="280" t="str">
        <f>작성용!F2481</f>
        <v>B02</v>
      </c>
      <c r="J2484" s="280">
        <f>작성용!G2481</f>
        <v>0</v>
      </c>
      <c r="K2484" s="280" t="str">
        <f>작성용!H2481</f>
        <v>Y</v>
      </c>
      <c r="L2484" s="280" t="str">
        <f>작성용!N2481</f>
        <v>분기</v>
      </c>
      <c r="M2484" s="279" t="str">
        <f>작성용!U2481</f>
        <v>2024.09.30</v>
      </c>
      <c r="N2484" s="284">
        <f>작성용!V2481</f>
        <v>45569</v>
      </c>
      <c r="O2484" s="284">
        <f>작성용!W2481</f>
        <v>45583</v>
      </c>
      <c r="P2484" s="284">
        <f>작성용!X2481</f>
        <v>45576</v>
      </c>
      <c r="Q2484" s="280" t="str">
        <f>작성용!AD2481</f>
        <v>대체평가3사업본부</v>
      </c>
      <c r="R2484" s="282">
        <f>작성용!AE2481</f>
        <v>0</v>
      </c>
      <c r="S2484" s="280" t="str">
        <f>작성용!AF2481</f>
        <v>대체평가3사업본부</v>
      </c>
      <c r="T2484" s="283" t="str">
        <f>작성용!AG2481</f>
        <v>정은채/박재현</v>
      </c>
      <c r="U2484" s="283" t="str">
        <f>작성용!AH2481</f>
        <v>정은채/박재현</v>
      </c>
      <c r="V2484" s="278">
        <f>작성용!AA2481</f>
        <v>202409</v>
      </c>
      <c r="W2484" s="280" t="str">
        <f>작성용!AC2481</f>
        <v>[T]기타보험기관[1본부]</v>
      </c>
      <c r="X2484" s="280" t="str">
        <f>작성용!O2481</f>
        <v>자산운용기획부정호우주임</v>
      </c>
      <c r="Y2484" s="280" t="str">
        <f>작성용!P2481</f>
        <v>02-6913-3051</v>
      </c>
      <c r="Z2484" s="280" t="str">
        <f>작성용!Q2481</f>
        <v>jieun1977@kbinsure.co.kr</v>
      </c>
      <c r="AA2484" s="278" t="str">
        <f>작성용!AJ2481</f>
        <v>-</v>
      </c>
      <c r="AB2484" s="278">
        <f>작성용!AB2481</f>
        <v>8</v>
      </c>
    </row>
    <row r="2485" spans="1:28" s="12" customFormat="1" ht="16.5" customHeight="1" x14ac:dyDescent="0.3">
      <c r="A2485" s="54">
        <f>작성용!AL2482</f>
        <v>2481</v>
      </c>
      <c r="B2485" s="292" t="str">
        <f>작성용!AI2482</f>
        <v>가평가값 : 2024-09-10(퇴근전), 최종가격 : 2024-10-04, 민감도/듀레이션 : 2024-10-11</v>
      </c>
      <c r="C2485" s="278" t="str">
        <f>작성용!AK2482</f>
        <v>개별종목</v>
      </c>
      <c r="D2485" s="279">
        <f>작성용!T2482</f>
        <v>45533</v>
      </c>
      <c r="E2485" s="280" t="str">
        <f>작성용!B2482</f>
        <v>KB손해보험</v>
      </c>
      <c r="F2485" s="280" t="str">
        <f>작성용!C2482</f>
        <v>재평가</v>
      </c>
      <c r="G2485" s="280" t="str">
        <f>작성용!D2482</f>
        <v>KIAMCO대곡소사복선전철사모특별자산투자신탁제1호</v>
      </c>
      <c r="H2485" s="281" t="str">
        <f>작성용!E2482</f>
        <v>KBP2016120094</v>
      </c>
      <c r="I2485" s="280" t="str">
        <f>작성용!F2482</f>
        <v>B02</v>
      </c>
      <c r="J2485" s="280">
        <f>작성용!G2482</f>
        <v>0</v>
      </c>
      <c r="K2485" s="280" t="str">
        <f>작성용!H2482</f>
        <v>Y</v>
      </c>
      <c r="L2485" s="280" t="str">
        <f>작성용!N2482</f>
        <v>분기</v>
      </c>
      <c r="M2485" s="279" t="str">
        <f>작성용!U2482</f>
        <v>2024.09.30</v>
      </c>
      <c r="N2485" s="279">
        <f>작성용!V2482</f>
        <v>45545</v>
      </c>
      <c r="O2485" s="284">
        <f>작성용!W2482</f>
        <v>45583</v>
      </c>
      <c r="P2485" s="284">
        <f>작성용!X2482</f>
        <v>45576</v>
      </c>
      <c r="Q2485" s="280" t="str">
        <f>작성용!AD2482</f>
        <v>대체평가3사업본부</v>
      </c>
      <c r="R2485" s="282">
        <f>작성용!AE2482</f>
        <v>0</v>
      </c>
      <c r="S2485" s="280" t="str">
        <f>작성용!AF2482</f>
        <v>대체평가3사업본부</v>
      </c>
      <c r="T2485" s="283" t="str">
        <f>작성용!AG2482</f>
        <v>정은채/박재현</v>
      </c>
      <c r="U2485" s="283" t="str">
        <f>작성용!AH2482</f>
        <v>정은채/박재현</v>
      </c>
      <c r="V2485" s="278">
        <f>작성용!AA2482</f>
        <v>202409</v>
      </c>
      <c r="W2485" s="280" t="str">
        <f>작성용!AC2482</f>
        <v>[T]기타보험기관[1본부]</v>
      </c>
      <c r="X2485" s="280" t="str">
        <f>작성용!O2482</f>
        <v>자산운용기획부정호우주임</v>
      </c>
      <c r="Y2485" s="280" t="str">
        <f>작성용!P2482</f>
        <v>02-6913-3051</v>
      </c>
      <c r="Z2485" s="280" t="str">
        <f>작성용!Q2482</f>
        <v>jieun1977@kbinsure.co.kr</v>
      </c>
      <c r="AA2485" s="278" t="str">
        <f>작성용!AJ2482</f>
        <v>가평가</v>
      </c>
      <c r="AB2485" s="278">
        <f>작성용!AB2482</f>
        <v>8</v>
      </c>
    </row>
    <row r="2486" spans="1:28" s="12" customFormat="1" ht="16.5" customHeight="1" x14ac:dyDescent="0.3">
      <c r="A2486" s="54">
        <f>작성용!AL2483</f>
        <v>2482</v>
      </c>
      <c r="B2486" s="292" t="str">
        <f>작성용!AI2483</f>
        <v>가평가값 : 2024-09-10(퇴근전), 최종가격 : 2024-10-04, 민감도/듀레이션 : 2024-10-11</v>
      </c>
      <c r="C2486" s="278" t="str">
        <f>작성용!AK2483</f>
        <v>개별종목</v>
      </c>
      <c r="D2486" s="279">
        <f>작성용!T2483</f>
        <v>45533</v>
      </c>
      <c r="E2486" s="280" t="str">
        <f>작성용!B2483</f>
        <v>KB손해보험</v>
      </c>
      <c r="F2486" s="280" t="str">
        <f>작성용!C2483</f>
        <v>재평가</v>
      </c>
      <c r="G2486" s="280" t="str">
        <f>작성용!D2483</f>
        <v>KB솔라에너지전문투자형사모특별자산투자신탁제3호</v>
      </c>
      <c r="H2486" s="281" t="str">
        <f>작성용!E2483</f>
        <v>KBP2016120092</v>
      </c>
      <c r="I2486" s="280" t="str">
        <f>작성용!F2483</f>
        <v>B02</v>
      </c>
      <c r="J2486" s="280">
        <f>작성용!G2483</f>
        <v>0</v>
      </c>
      <c r="K2486" s="280" t="str">
        <f>작성용!H2483</f>
        <v>Y</v>
      </c>
      <c r="L2486" s="280" t="str">
        <f>작성용!N2483</f>
        <v>분기</v>
      </c>
      <c r="M2486" s="279" t="str">
        <f>작성용!U2483</f>
        <v>2024.09.30</v>
      </c>
      <c r="N2486" s="279">
        <f>작성용!V2483</f>
        <v>45545</v>
      </c>
      <c r="O2486" s="284">
        <f>작성용!W2483</f>
        <v>45583</v>
      </c>
      <c r="P2486" s="284">
        <f>작성용!X2483</f>
        <v>45576</v>
      </c>
      <c r="Q2486" s="280" t="str">
        <f>작성용!AD2483</f>
        <v>대체평가3사업본부</v>
      </c>
      <c r="R2486" s="282">
        <f>작성용!AE2483</f>
        <v>0</v>
      </c>
      <c r="S2486" s="280" t="str">
        <f>작성용!AF2483</f>
        <v>대체평가3사업본부</v>
      </c>
      <c r="T2486" s="283" t="str">
        <f>작성용!AG2483</f>
        <v>정은채/박재현</v>
      </c>
      <c r="U2486" s="283" t="str">
        <f>작성용!AH2483</f>
        <v>정은채/박재현</v>
      </c>
      <c r="V2486" s="278">
        <f>작성용!AA2483</f>
        <v>202409</v>
      </c>
      <c r="W2486" s="280" t="str">
        <f>작성용!AC2483</f>
        <v>[T]기타보험기관[1본부]</v>
      </c>
      <c r="X2486" s="280" t="str">
        <f>작성용!O2483</f>
        <v>자산운용기획부정호우주임</v>
      </c>
      <c r="Y2486" s="280" t="str">
        <f>작성용!P2483</f>
        <v>02-6913-3051</v>
      </c>
      <c r="Z2486" s="280" t="str">
        <f>작성용!Q2483</f>
        <v>jieun1977@kbinsure.co.kr</v>
      </c>
      <c r="AA2486" s="278" t="str">
        <f>작성용!AJ2483</f>
        <v>가평가</v>
      </c>
      <c r="AB2486" s="278">
        <f>작성용!AB2483</f>
        <v>8</v>
      </c>
    </row>
    <row r="2487" spans="1:28" s="12" customFormat="1" ht="16.5" customHeight="1" x14ac:dyDescent="0.3">
      <c r="A2487" s="54">
        <f>작성용!AL2484</f>
        <v>2483</v>
      </c>
      <c r="B2487" s="292" t="str">
        <f>작성용!AI2484</f>
        <v>가평가값 : 2024-09-10(퇴근전), 최종가격 : 2024-10-04, 민감도/듀레이션 : 2024-10-11</v>
      </c>
      <c r="C2487" s="278" t="str">
        <f>작성용!AK2484</f>
        <v>개별종목</v>
      </c>
      <c r="D2487" s="279">
        <f>작성용!T2484</f>
        <v>45533</v>
      </c>
      <c r="E2487" s="280" t="str">
        <f>작성용!B2484</f>
        <v>KB손해보험</v>
      </c>
      <c r="F2487" s="280" t="str">
        <f>작성용!C2484</f>
        <v>재평가</v>
      </c>
      <c r="G2487" s="280" t="str">
        <f>작성용!D2484</f>
        <v>디더블유에스글로벌4호전문투자형부동산투자신탁제4호</v>
      </c>
      <c r="H2487" s="281" t="str">
        <f>작성용!E2484</f>
        <v>KBP2016120097</v>
      </c>
      <c r="I2487" s="280" t="str">
        <f>작성용!F2484</f>
        <v>B02</v>
      </c>
      <c r="J2487" s="280">
        <f>작성용!G2484</f>
        <v>0</v>
      </c>
      <c r="K2487" s="280" t="str">
        <f>작성용!H2484</f>
        <v>Y</v>
      </c>
      <c r="L2487" s="280" t="str">
        <f>작성용!N2484</f>
        <v>분기</v>
      </c>
      <c r="M2487" s="279" t="str">
        <f>작성용!U2484</f>
        <v>2024.09.30</v>
      </c>
      <c r="N2487" s="279">
        <f>작성용!V2484</f>
        <v>45545</v>
      </c>
      <c r="O2487" s="284">
        <f>작성용!W2484</f>
        <v>45583</v>
      </c>
      <c r="P2487" s="284">
        <f>작성용!X2484</f>
        <v>45576</v>
      </c>
      <c r="Q2487" s="280" t="str">
        <f>작성용!AD2484</f>
        <v>대체평가3사업본부</v>
      </c>
      <c r="R2487" s="282">
        <f>작성용!AE2484</f>
        <v>0</v>
      </c>
      <c r="S2487" s="280" t="str">
        <f>작성용!AF2484</f>
        <v>대체평가3사업본부</v>
      </c>
      <c r="T2487" s="283" t="str">
        <f>작성용!AG2484</f>
        <v>정은채/박재현</v>
      </c>
      <c r="U2487" s="283" t="str">
        <f>작성용!AH2484</f>
        <v>정은채/박재현</v>
      </c>
      <c r="V2487" s="278">
        <f>작성용!AA2484</f>
        <v>202409</v>
      </c>
      <c r="W2487" s="280" t="str">
        <f>작성용!AC2484</f>
        <v>[T]기타보험기관[1본부]</v>
      </c>
      <c r="X2487" s="280" t="str">
        <f>작성용!O2484</f>
        <v>자산운용기획부정호우주임</v>
      </c>
      <c r="Y2487" s="280" t="str">
        <f>작성용!P2484</f>
        <v>02-6913-3051</v>
      </c>
      <c r="Z2487" s="280" t="str">
        <f>작성용!Q2484</f>
        <v>jieun1977@kbinsure.co.kr</v>
      </c>
      <c r="AA2487" s="278" t="str">
        <f>작성용!AJ2484</f>
        <v>가평가</v>
      </c>
      <c r="AB2487" s="278">
        <f>작성용!AB2484</f>
        <v>8</v>
      </c>
    </row>
    <row r="2488" spans="1:28" s="12" customFormat="1" ht="16.5" customHeight="1" x14ac:dyDescent="0.3">
      <c r="A2488" s="54">
        <f>작성용!AL2485</f>
        <v>2484</v>
      </c>
      <c r="B2488" s="292" t="str">
        <f>작성용!AI2485</f>
        <v>가평가값 : 2024-09-10(퇴근전), 최종가격 : 2024-10-04, 민감도/듀레이션 : 2024-10-11</v>
      </c>
      <c r="C2488" s="278" t="str">
        <f>작성용!AK2485</f>
        <v>개별종목</v>
      </c>
      <c r="D2488" s="279">
        <f>작성용!T2485</f>
        <v>45533</v>
      </c>
      <c r="E2488" s="280" t="str">
        <f>작성용!B2485</f>
        <v>KB손해보험</v>
      </c>
      <c r="F2488" s="280" t="str">
        <f>작성용!C2485</f>
        <v>재평가</v>
      </c>
      <c r="G2488" s="280" t="str">
        <f>작성용!D2485</f>
        <v>한화글로벌인프라전문투자형사모특별자산투자신탁3호</v>
      </c>
      <c r="H2488" s="281" t="str">
        <f>작성용!E2485</f>
        <v>KBP2016120116</v>
      </c>
      <c r="I2488" s="280" t="str">
        <f>작성용!F2485</f>
        <v>B02</v>
      </c>
      <c r="J2488" s="280">
        <f>작성용!G2485</f>
        <v>0</v>
      </c>
      <c r="K2488" s="280" t="str">
        <f>작성용!H2485</f>
        <v>Y</v>
      </c>
      <c r="L2488" s="280" t="str">
        <f>작성용!N2485</f>
        <v>분기</v>
      </c>
      <c r="M2488" s="279" t="str">
        <f>작성용!U2485</f>
        <v>2024.09.30</v>
      </c>
      <c r="N2488" s="284">
        <f>작성용!V2485</f>
        <v>45569</v>
      </c>
      <c r="O2488" s="284">
        <f>작성용!W2485</f>
        <v>45583</v>
      </c>
      <c r="P2488" s="284">
        <f>작성용!X2485</f>
        <v>45576</v>
      </c>
      <c r="Q2488" s="280" t="str">
        <f>작성용!AD2485</f>
        <v>대체평가3사업본부</v>
      </c>
      <c r="R2488" s="282">
        <f>작성용!AE2485</f>
        <v>0</v>
      </c>
      <c r="S2488" s="280" t="str">
        <f>작성용!AF2485</f>
        <v>대체평가3사업본부</v>
      </c>
      <c r="T2488" s="283" t="str">
        <f>작성용!AG2485</f>
        <v>정은채/박재현</v>
      </c>
      <c r="U2488" s="283" t="str">
        <f>작성용!AH2485</f>
        <v>정은채/박재현</v>
      </c>
      <c r="V2488" s="278">
        <f>작성용!AA2485</f>
        <v>202409</v>
      </c>
      <c r="W2488" s="280" t="str">
        <f>작성용!AC2485</f>
        <v>[T]기타보험기관[1본부]</v>
      </c>
      <c r="X2488" s="280" t="str">
        <f>작성용!O2485</f>
        <v>자산운용기획부정호우주임</v>
      </c>
      <c r="Y2488" s="280" t="str">
        <f>작성용!P2485</f>
        <v>02-6913-3051</v>
      </c>
      <c r="Z2488" s="280" t="str">
        <f>작성용!Q2485</f>
        <v>jieun1977@kbinsure.co.kr</v>
      </c>
      <c r="AA2488" s="278" t="str">
        <f>작성용!AJ2485</f>
        <v>-</v>
      </c>
      <c r="AB2488" s="278">
        <f>작성용!AB2485</f>
        <v>8</v>
      </c>
    </row>
    <row r="2489" spans="1:28" s="12" customFormat="1" ht="16.5" customHeight="1" x14ac:dyDescent="0.3">
      <c r="A2489" s="54">
        <f>작성용!AL2486</f>
        <v>2485</v>
      </c>
      <c r="B2489" s="292" t="str">
        <f>작성용!AI2486</f>
        <v>가평가값 : 2024-09-10(퇴근전), 최종가격 : 2024-10-04, 민감도/듀레이션 : 2024-10-11</v>
      </c>
      <c r="C2489" s="278" t="str">
        <f>작성용!AK2486</f>
        <v>개별종목</v>
      </c>
      <c r="D2489" s="279">
        <f>작성용!T2486</f>
        <v>45533</v>
      </c>
      <c r="E2489" s="280" t="str">
        <f>작성용!B2486</f>
        <v>KB손해보험</v>
      </c>
      <c r="F2489" s="280" t="str">
        <f>작성용!C2486</f>
        <v>재평가</v>
      </c>
      <c r="G2489" s="280" t="str">
        <f>작성용!D2486</f>
        <v>신한글로벌전문투자형사모부동산투자신탁제5호</v>
      </c>
      <c r="H2489" s="281" t="str">
        <f>작성용!E2486</f>
        <v>KBP2016120105</v>
      </c>
      <c r="I2489" s="280" t="str">
        <f>작성용!F2486</f>
        <v>B02</v>
      </c>
      <c r="J2489" s="280">
        <f>작성용!G2486</f>
        <v>0</v>
      </c>
      <c r="K2489" s="280" t="str">
        <f>작성용!H2486</f>
        <v>Y</v>
      </c>
      <c r="L2489" s="280" t="str">
        <f>작성용!N2486</f>
        <v>분기</v>
      </c>
      <c r="M2489" s="279" t="str">
        <f>작성용!U2486</f>
        <v>2024.09.30</v>
      </c>
      <c r="N2489" s="284">
        <f>작성용!V2486</f>
        <v>45569</v>
      </c>
      <c r="O2489" s="284">
        <f>작성용!W2486</f>
        <v>45583</v>
      </c>
      <c r="P2489" s="284">
        <f>작성용!X2486</f>
        <v>45576</v>
      </c>
      <c r="Q2489" s="280" t="str">
        <f>작성용!AD2486</f>
        <v>대체평가3사업본부</v>
      </c>
      <c r="R2489" s="282">
        <f>작성용!AE2486</f>
        <v>0</v>
      </c>
      <c r="S2489" s="280" t="str">
        <f>작성용!AF2486</f>
        <v>대체평가3사업본부</v>
      </c>
      <c r="T2489" s="283" t="str">
        <f>작성용!AG2486</f>
        <v>정은채/박재현</v>
      </c>
      <c r="U2489" s="283" t="str">
        <f>작성용!AH2486</f>
        <v>정은채/박재현</v>
      </c>
      <c r="V2489" s="278">
        <f>작성용!AA2486</f>
        <v>202409</v>
      </c>
      <c r="W2489" s="280" t="str">
        <f>작성용!AC2486</f>
        <v>[T]기타보험기관[1본부]</v>
      </c>
      <c r="X2489" s="280" t="str">
        <f>작성용!O2486</f>
        <v>자산운용기획부정호우주임</v>
      </c>
      <c r="Y2489" s="280" t="str">
        <f>작성용!P2486</f>
        <v>02-6913-3051</v>
      </c>
      <c r="Z2489" s="280" t="str">
        <f>작성용!Q2486</f>
        <v>jieun1977@kbinsure.co.kr</v>
      </c>
      <c r="AA2489" s="278" t="str">
        <f>작성용!AJ2486</f>
        <v>-</v>
      </c>
      <c r="AB2489" s="278">
        <f>작성용!AB2486</f>
        <v>8</v>
      </c>
    </row>
    <row r="2490" spans="1:28" s="12" customFormat="1" ht="16.5" customHeight="1" x14ac:dyDescent="0.3">
      <c r="A2490" s="54">
        <f>작성용!AL2487</f>
        <v>2486</v>
      </c>
      <c r="B2490" s="292" t="str">
        <f>작성용!AI2487</f>
        <v>가평가값 : 2024-09-10(퇴근전), 최종가격 : 2024-10-04, 민감도/듀레이션 : 2024-10-11</v>
      </c>
      <c r="C2490" s="278" t="str">
        <f>작성용!AK2487</f>
        <v>개별종목</v>
      </c>
      <c r="D2490" s="279">
        <f>작성용!T2487</f>
        <v>45533</v>
      </c>
      <c r="E2490" s="280" t="str">
        <f>작성용!B2487</f>
        <v>KB손해보험</v>
      </c>
      <c r="F2490" s="280" t="str">
        <f>작성용!C2487</f>
        <v>재평가</v>
      </c>
      <c r="G2490" s="280" t="str">
        <f>작성용!D2487</f>
        <v>한화태양광발전사모특별자산투자신탁3호</v>
      </c>
      <c r="H2490" s="281" t="str">
        <f>작성용!E2487</f>
        <v>KBP2016120117</v>
      </c>
      <c r="I2490" s="280" t="str">
        <f>작성용!F2487</f>
        <v>B02</v>
      </c>
      <c r="J2490" s="280">
        <f>작성용!G2487</f>
        <v>0</v>
      </c>
      <c r="K2490" s="280" t="str">
        <f>작성용!H2487</f>
        <v>Y</v>
      </c>
      <c r="L2490" s="280" t="str">
        <f>작성용!N2487</f>
        <v>분기</v>
      </c>
      <c r="M2490" s="279" t="str">
        <f>작성용!U2487</f>
        <v>2024.09.30</v>
      </c>
      <c r="N2490" s="279">
        <f>작성용!V2487</f>
        <v>45545</v>
      </c>
      <c r="O2490" s="284">
        <f>작성용!W2487</f>
        <v>45583</v>
      </c>
      <c r="P2490" s="284">
        <f>작성용!X2487</f>
        <v>45576</v>
      </c>
      <c r="Q2490" s="280" t="str">
        <f>작성용!AD2487</f>
        <v>대체평가3사업본부</v>
      </c>
      <c r="R2490" s="282">
        <f>작성용!AE2487</f>
        <v>0</v>
      </c>
      <c r="S2490" s="280" t="str">
        <f>작성용!AF2487</f>
        <v>대체평가3사업본부</v>
      </c>
      <c r="T2490" s="283" t="str">
        <f>작성용!AG2487</f>
        <v>정은채/박재현</v>
      </c>
      <c r="U2490" s="283" t="str">
        <f>작성용!AH2487</f>
        <v>정은채/박재현</v>
      </c>
      <c r="V2490" s="278">
        <f>작성용!AA2487</f>
        <v>202409</v>
      </c>
      <c r="W2490" s="280" t="str">
        <f>작성용!AC2487</f>
        <v>[T]기타보험기관[1본부]</v>
      </c>
      <c r="X2490" s="280" t="str">
        <f>작성용!O2487</f>
        <v>자산운용기획부정호우주임</v>
      </c>
      <c r="Y2490" s="280" t="str">
        <f>작성용!P2487</f>
        <v>02-6913-3051</v>
      </c>
      <c r="Z2490" s="280" t="str">
        <f>작성용!Q2487</f>
        <v>jieun1977@kbinsure.co.kr</v>
      </c>
      <c r="AA2490" s="278" t="str">
        <f>작성용!AJ2487</f>
        <v>가평가</v>
      </c>
      <c r="AB2490" s="278">
        <f>작성용!AB2487</f>
        <v>8</v>
      </c>
    </row>
    <row r="2491" spans="1:28" s="12" customFormat="1" ht="16.5" customHeight="1" x14ac:dyDescent="0.3">
      <c r="A2491" s="54">
        <f>작성용!AL2488</f>
        <v>2487</v>
      </c>
      <c r="B2491" s="292" t="str">
        <f>작성용!AI2488</f>
        <v>가평가값 : 2024-09-10(퇴근전), 최종가격 : 2024-10-04, 민감도/듀레이션 : 2024-10-11</v>
      </c>
      <c r="C2491" s="278" t="str">
        <f>작성용!AK2488</f>
        <v>개별종목</v>
      </c>
      <c r="D2491" s="279">
        <f>작성용!T2488</f>
        <v>45533</v>
      </c>
      <c r="E2491" s="280" t="str">
        <f>작성용!B2488</f>
        <v>KB손해보험</v>
      </c>
      <c r="F2491" s="280" t="str">
        <f>작성용!C2488</f>
        <v>재평가</v>
      </c>
      <c r="G2491" s="280" t="str">
        <f>작성용!D2488</f>
        <v>메리츠전문투자형사모부동산투자신탁3호</v>
      </c>
      <c r="H2491" s="281" t="str">
        <f>작성용!E2488</f>
        <v>KBP2016120101</v>
      </c>
      <c r="I2491" s="280" t="str">
        <f>작성용!F2488</f>
        <v>B02</v>
      </c>
      <c r="J2491" s="280">
        <f>작성용!G2488</f>
        <v>0</v>
      </c>
      <c r="K2491" s="280" t="str">
        <f>작성용!H2488</f>
        <v>Y</v>
      </c>
      <c r="L2491" s="280" t="str">
        <f>작성용!N2488</f>
        <v>분기</v>
      </c>
      <c r="M2491" s="279" t="str">
        <f>작성용!U2488</f>
        <v>2024.09.30</v>
      </c>
      <c r="N2491" s="279">
        <f>작성용!V2488</f>
        <v>45545</v>
      </c>
      <c r="O2491" s="284">
        <f>작성용!W2488</f>
        <v>45583</v>
      </c>
      <c r="P2491" s="284">
        <f>작성용!X2488</f>
        <v>45576</v>
      </c>
      <c r="Q2491" s="280" t="str">
        <f>작성용!AD2488</f>
        <v>대체평가3사업본부</v>
      </c>
      <c r="R2491" s="282">
        <f>작성용!AE2488</f>
        <v>0</v>
      </c>
      <c r="S2491" s="280" t="str">
        <f>작성용!AF2488</f>
        <v>대체평가3사업본부</v>
      </c>
      <c r="T2491" s="283" t="str">
        <f>작성용!AG2488</f>
        <v>정은채/박재현</v>
      </c>
      <c r="U2491" s="283" t="str">
        <f>작성용!AH2488</f>
        <v>정은채/박재현</v>
      </c>
      <c r="V2491" s="278">
        <f>작성용!AA2488</f>
        <v>202409</v>
      </c>
      <c r="W2491" s="280" t="str">
        <f>작성용!AC2488</f>
        <v>[T]기타보험기관[1본부]</v>
      </c>
      <c r="X2491" s="280" t="str">
        <f>작성용!O2488</f>
        <v>자산운용기획부정호우주임</v>
      </c>
      <c r="Y2491" s="280" t="str">
        <f>작성용!P2488</f>
        <v>02-6913-3051</v>
      </c>
      <c r="Z2491" s="280" t="str">
        <f>작성용!Q2488</f>
        <v>jieun1977@kbinsure.co.kr</v>
      </c>
      <c r="AA2491" s="278" t="str">
        <f>작성용!AJ2488</f>
        <v>가평가</v>
      </c>
      <c r="AB2491" s="278">
        <f>작성용!AB2488</f>
        <v>8</v>
      </c>
    </row>
    <row r="2492" spans="1:28" s="12" customFormat="1" ht="16.5" customHeight="1" x14ac:dyDescent="0.3">
      <c r="A2492" s="54">
        <f>작성용!AL2489</f>
        <v>2488</v>
      </c>
      <c r="B2492" s="292" t="str">
        <f>작성용!AI2489</f>
        <v>가평가값 : 2024-09-10(퇴근전), 최종가격 : 2024-10-04, 민감도/듀레이션 : 2024-10-11</v>
      </c>
      <c r="C2492" s="278" t="str">
        <f>작성용!AK2489</f>
        <v>개별종목</v>
      </c>
      <c r="D2492" s="279">
        <f>작성용!T2489</f>
        <v>45533</v>
      </c>
      <c r="E2492" s="280" t="str">
        <f>작성용!B2489</f>
        <v>KB손해보험</v>
      </c>
      <c r="F2492" s="280" t="str">
        <f>작성용!C2489</f>
        <v>재평가</v>
      </c>
      <c r="G2492" s="280" t="str">
        <f>작성용!D2489</f>
        <v>NH-AMUNDI북미중견기업선순위대출전문투자형사모특별자산투자신탁1호</v>
      </c>
      <c r="H2492" s="281" t="str">
        <f>작성용!E2489</f>
        <v>KBP2019060004</v>
      </c>
      <c r="I2492" s="280" t="str">
        <f>작성용!F2489</f>
        <v>B02</v>
      </c>
      <c r="J2492" s="280">
        <f>작성용!G2489</f>
        <v>0</v>
      </c>
      <c r="K2492" s="280" t="str">
        <f>작성용!H2489</f>
        <v>Y</v>
      </c>
      <c r="L2492" s="280" t="str">
        <f>작성용!N2489</f>
        <v>분기</v>
      </c>
      <c r="M2492" s="279" t="str">
        <f>작성용!U2489</f>
        <v>2024.09.30</v>
      </c>
      <c r="N2492" s="284">
        <f>작성용!V2489</f>
        <v>45569</v>
      </c>
      <c r="O2492" s="284">
        <f>작성용!W2489</f>
        <v>45583</v>
      </c>
      <c r="P2492" s="284">
        <f>작성용!X2489</f>
        <v>45576</v>
      </c>
      <c r="Q2492" s="280" t="str">
        <f>작성용!AD2489</f>
        <v>대체평가3사업본부</v>
      </c>
      <c r="R2492" s="282">
        <f>작성용!AE2489</f>
        <v>0</v>
      </c>
      <c r="S2492" s="280" t="str">
        <f>작성용!AF2489</f>
        <v>대체평가3사업본부</v>
      </c>
      <c r="T2492" s="283" t="str">
        <f>작성용!AG2489</f>
        <v>정은채/박재현</v>
      </c>
      <c r="U2492" s="283" t="str">
        <f>작성용!AH2489</f>
        <v>정은채/박재현</v>
      </c>
      <c r="V2492" s="278">
        <f>작성용!AA2489</f>
        <v>202409</v>
      </c>
      <c r="W2492" s="280" t="str">
        <f>작성용!AC2489</f>
        <v>[T]기타보험기관[1본부]</v>
      </c>
      <c r="X2492" s="280" t="str">
        <f>작성용!O2489</f>
        <v>자산운용기획부정호우주임</v>
      </c>
      <c r="Y2492" s="280" t="str">
        <f>작성용!P2489</f>
        <v>02-6913-3051</v>
      </c>
      <c r="Z2492" s="280" t="str">
        <f>작성용!Q2489</f>
        <v>jieun1977@kbinsure.co.kr</v>
      </c>
      <c r="AA2492" s="278" t="str">
        <f>작성용!AJ2489</f>
        <v>-</v>
      </c>
      <c r="AB2492" s="278">
        <f>작성용!AB2489</f>
        <v>8</v>
      </c>
    </row>
    <row r="2493" spans="1:28" s="12" customFormat="1" ht="16.5" customHeight="1" x14ac:dyDescent="0.3">
      <c r="A2493" s="54">
        <f>작성용!AL2490</f>
        <v>2489</v>
      </c>
      <c r="B2493" s="292" t="str">
        <f>작성용!AI2490</f>
        <v>가평가값 : 2024-09-10(퇴근전), 최종가격 : 2024-10-04, 민감도/듀레이션 : 2024-10-11</v>
      </c>
      <c r="C2493" s="278" t="str">
        <f>작성용!AK2490</f>
        <v>개별종목</v>
      </c>
      <c r="D2493" s="279">
        <f>작성용!T2490</f>
        <v>45533</v>
      </c>
      <c r="E2493" s="280" t="str">
        <f>작성용!B2490</f>
        <v>KB손해보험</v>
      </c>
      <c r="F2493" s="280" t="str">
        <f>작성용!C2490</f>
        <v>재평가</v>
      </c>
      <c r="G2493" s="280" t="str">
        <f>작성용!D2490</f>
        <v>흥국US하이클래스전문투자형사모부동산투자신탁31호</v>
      </c>
      <c r="H2493" s="281" t="str">
        <f>작성용!E2490</f>
        <v>KBP2019060011</v>
      </c>
      <c r="I2493" s="280" t="str">
        <f>작성용!F2490</f>
        <v>B02</v>
      </c>
      <c r="J2493" s="280">
        <f>작성용!G2490</f>
        <v>0</v>
      </c>
      <c r="K2493" s="280" t="str">
        <f>작성용!H2490</f>
        <v>Y</v>
      </c>
      <c r="L2493" s="280" t="str">
        <f>작성용!N2490</f>
        <v>분기</v>
      </c>
      <c r="M2493" s="279" t="str">
        <f>작성용!U2490</f>
        <v>2024.09.30</v>
      </c>
      <c r="N2493" s="279">
        <f>작성용!V2490</f>
        <v>45545</v>
      </c>
      <c r="O2493" s="284">
        <f>작성용!W2490</f>
        <v>45583</v>
      </c>
      <c r="P2493" s="284">
        <f>작성용!X2490</f>
        <v>45576</v>
      </c>
      <c r="Q2493" s="280" t="str">
        <f>작성용!AD2490</f>
        <v>대체평가3사업본부</v>
      </c>
      <c r="R2493" s="282">
        <f>작성용!AE2490</f>
        <v>0</v>
      </c>
      <c r="S2493" s="280" t="str">
        <f>작성용!AF2490</f>
        <v>대체평가3사업본부</v>
      </c>
      <c r="T2493" s="283" t="str">
        <f>작성용!AG2490</f>
        <v>정은채/박재현</v>
      </c>
      <c r="U2493" s="283" t="str">
        <f>작성용!AH2490</f>
        <v>정은채/박재현</v>
      </c>
      <c r="V2493" s="278">
        <f>작성용!AA2490</f>
        <v>202409</v>
      </c>
      <c r="W2493" s="280" t="str">
        <f>작성용!AC2490</f>
        <v>[T]기타보험기관[1본부]</v>
      </c>
      <c r="X2493" s="280" t="str">
        <f>작성용!O2490</f>
        <v>자산운용기획부정호우주임</v>
      </c>
      <c r="Y2493" s="280" t="str">
        <f>작성용!P2490</f>
        <v>02-6913-3051</v>
      </c>
      <c r="Z2493" s="280" t="str">
        <f>작성용!Q2490</f>
        <v>jieun1977@kbinsure.co.kr</v>
      </c>
      <c r="AA2493" s="278" t="str">
        <f>작성용!AJ2490</f>
        <v>가평가</v>
      </c>
      <c r="AB2493" s="278">
        <f>작성용!AB2490</f>
        <v>8</v>
      </c>
    </row>
    <row r="2494" spans="1:28" s="12" customFormat="1" ht="16.5" customHeight="1" x14ac:dyDescent="0.3">
      <c r="A2494" s="54">
        <f>작성용!AL2491</f>
        <v>2490</v>
      </c>
      <c r="B2494" s="292" t="str">
        <f>작성용!AI2491</f>
        <v>가평가값 : 2024-09-10(퇴근전), 최종가격 : 2024-10-04, 민감도/듀레이션 : 2024-10-11</v>
      </c>
      <c r="C2494" s="278" t="str">
        <f>작성용!AK2491</f>
        <v>개별종목</v>
      </c>
      <c r="D2494" s="279">
        <f>작성용!T2491</f>
        <v>45533</v>
      </c>
      <c r="E2494" s="280" t="str">
        <f>작성용!B2491</f>
        <v>KB손해보험</v>
      </c>
      <c r="F2494" s="280" t="str">
        <f>작성용!C2491</f>
        <v>재평가</v>
      </c>
      <c r="G2494" s="280" t="str">
        <f>작성용!D2491</f>
        <v>메리츠전문투자형사모부동산투자신탁재간접형1호</v>
      </c>
      <c r="H2494" s="281" t="str">
        <f>작성용!E2491</f>
        <v>KBP2017090001</v>
      </c>
      <c r="I2494" s="280" t="str">
        <f>작성용!F2491</f>
        <v>B02</v>
      </c>
      <c r="J2494" s="280">
        <f>작성용!G2491</f>
        <v>0</v>
      </c>
      <c r="K2494" s="280" t="str">
        <f>작성용!H2491</f>
        <v>Y</v>
      </c>
      <c r="L2494" s="280" t="str">
        <f>작성용!N2491</f>
        <v>분기</v>
      </c>
      <c r="M2494" s="279" t="str">
        <f>작성용!U2491</f>
        <v>2024.09.30</v>
      </c>
      <c r="N2494" s="284">
        <f>작성용!V2491</f>
        <v>45569</v>
      </c>
      <c r="O2494" s="284">
        <f>작성용!W2491</f>
        <v>45583</v>
      </c>
      <c r="P2494" s="284">
        <f>작성용!X2491</f>
        <v>45576</v>
      </c>
      <c r="Q2494" s="280" t="str">
        <f>작성용!AD2491</f>
        <v>대체평가3사업본부</v>
      </c>
      <c r="R2494" s="282">
        <f>작성용!AE2491</f>
        <v>0</v>
      </c>
      <c r="S2494" s="280" t="str">
        <f>작성용!AF2491</f>
        <v>대체평가3사업본부</v>
      </c>
      <c r="T2494" s="283" t="str">
        <f>작성용!AG2491</f>
        <v>정은채/박재현</v>
      </c>
      <c r="U2494" s="283" t="str">
        <f>작성용!AH2491</f>
        <v>정은채/박재현</v>
      </c>
      <c r="V2494" s="278">
        <f>작성용!AA2491</f>
        <v>202409</v>
      </c>
      <c r="W2494" s="280" t="str">
        <f>작성용!AC2491</f>
        <v>[T]기타보험기관[1본부]</v>
      </c>
      <c r="X2494" s="280" t="str">
        <f>작성용!O2491</f>
        <v>자산운용기획부정호우주임</v>
      </c>
      <c r="Y2494" s="280" t="str">
        <f>작성용!P2491</f>
        <v>02-6913-3051</v>
      </c>
      <c r="Z2494" s="280" t="str">
        <f>작성용!Q2491</f>
        <v>jieun1977@kbinsure.co.kr</v>
      </c>
      <c r="AA2494" s="278" t="str">
        <f>작성용!AJ2491</f>
        <v>-</v>
      </c>
      <c r="AB2494" s="278">
        <f>작성용!AB2491</f>
        <v>8</v>
      </c>
    </row>
    <row r="2495" spans="1:28" s="12" customFormat="1" ht="16.5" customHeight="1" x14ac:dyDescent="0.3">
      <c r="A2495" s="54">
        <f>작성용!AL2492</f>
        <v>2491</v>
      </c>
      <c r="B2495" s="292" t="str">
        <f>작성용!AI2492</f>
        <v>가평가값 : 2024-09-10(퇴근전), 최종가격 : 2024-10-04, 민감도/듀레이션 : 2024-10-11</v>
      </c>
      <c r="C2495" s="278" t="str">
        <f>작성용!AK2492</f>
        <v>개별종목</v>
      </c>
      <c r="D2495" s="279">
        <f>작성용!T2492</f>
        <v>45533</v>
      </c>
      <c r="E2495" s="280" t="str">
        <f>작성용!B2492</f>
        <v>KB손해보험</v>
      </c>
      <c r="F2495" s="280" t="str">
        <f>작성용!C2492</f>
        <v>재평가</v>
      </c>
      <c r="G2495" s="280" t="str">
        <f>작성용!D2492</f>
        <v>베어링북미대출채권A전문투자형사모특별자산투자신탁3호</v>
      </c>
      <c r="H2495" s="281" t="str">
        <f>작성용!E2492</f>
        <v>KBP2019060008</v>
      </c>
      <c r="I2495" s="280" t="str">
        <f>작성용!F2492</f>
        <v>B02</v>
      </c>
      <c r="J2495" s="280">
        <f>작성용!G2492</f>
        <v>0</v>
      </c>
      <c r="K2495" s="280" t="str">
        <f>작성용!H2492</f>
        <v>Y</v>
      </c>
      <c r="L2495" s="280" t="str">
        <f>작성용!N2492</f>
        <v>분기</v>
      </c>
      <c r="M2495" s="279" t="str">
        <f>작성용!U2492</f>
        <v>2024.09.30</v>
      </c>
      <c r="N2495" s="284">
        <f>작성용!V2492</f>
        <v>45569</v>
      </c>
      <c r="O2495" s="284">
        <f>작성용!W2492</f>
        <v>45583</v>
      </c>
      <c r="P2495" s="284">
        <f>작성용!X2492</f>
        <v>45576</v>
      </c>
      <c r="Q2495" s="280" t="str">
        <f>작성용!AD2492</f>
        <v>대체평가3사업본부</v>
      </c>
      <c r="R2495" s="282">
        <f>작성용!AE2492</f>
        <v>0</v>
      </c>
      <c r="S2495" s="280" t="str">
        <f>작성용!AF2492</f>
        <v>대체평가3사업본부</v>
      </c>
      <c r="T2495" s="283" t="str">
        <f>작성용!AG2492</f>
        <v>정은채/박재현</v>
      </c>
      <c r="U2495" s="283" t="str">
        <f>작성용!AH2492</f>
        <v>정은채/박재현</v>
      </c>
      <c r="V2495" s="278">
        <f>작성용!AA2492</f>
        <v>202409</v>
      </c>
      <c r="W2495" s="280" t="str">
        <f>작성용!AC2492</f>
        <v>[T]기타보험기관[1본부]</v>
      </c>
      <c r="X2495" s="280" t="str">
        <f>작성용!O2492</f>
        <v>자산운용기획부정호우주임</v>
      </c>
      <c r="Y2495" s="280" t="str">
        <f>작성용!P2492</f>
        <v>02-6913-3051</v>
      </c>
      <c r="Z2495" s="280" t="str">
        <f>작성용!Q2492</f>
        <v>jieun1977@kbinsure.co.kr</v>
      </c>
      <c r="AA2495" s="278" t="str">
        <f>작성용!AJ2492</f>
        <v>-</v>
      </c>
      <c r="AB2495" s="278">
        <f>작성용!AB2492</f>
        <v>8</v>
      </c>
    </row>
    <row r="2496" spans="1:28" s="12" customFormat="1" ht="16.5" customHeight="1" x14ac:dyDescent="0.3">
      <c r="A2496" s="54">
        <f>작성용!AL2493</f>
        <v>2492</v>
      </c>
      <c r="B2496" s="292" t="str">
        <f>작성용!AI2493</f>
        <v>가평가값 : 2024-09-10(퇴근전), 최종가격 : 2024-10-04, 민감도/듀레이션 : 2024-10-11</v>
      </c>
      <c r="C2496" s="278" t="str">
        <f>작성용!AK2493</f>
        <v>개별종목</v>
      </c>
      <c r="D2496" s="279">
        <f>작성용!T2493</f>
        <v>45533</v>
      </c>
      <c r="E2496" s="280" t="str">
        <f>작성용!B2493</f>
        <v>KB손해보험</v>
      </c>
      <c r="F2496" s="280" t="str">
        <f>작성용!C2493</f>
        <v>재평가</v>
      </c>
      <c r="G2496" s="280" t="str">
        <f>작성용!D2493</f>
        <v>보고DEBTSTRATEGY전문투자형사모부동산투자신탁2호</v>
      </c>
      <c r="H2496" s="281" t="str">
        <f>작성용!E2493</f>
        <v>KBP2019060009</v>
      </c>
      <c r="I2496" s="280" t="str">
        <f>작성용!F2493</f>
        <v>B02</v>
      </c>
      <c r="J2496" s="280">
        <f>작성용!G2493</f>
        <v>0</v>
      </c>
      <c r="K2496" s="280" t="str">
        <f>작성용!H2493</f>
        <v>Y</v>
      </c>
      <c r="L2496" s="280" t="str">
        <f>작성용!N2493</f>
        <v>분기</v>
      </c>
      <c r="M2496" s="279" t="str">
        <f>작성용!U2493</f>
        <v>2024.09.30</v>
      </c>
      <c r="N2496" s="284">
        <f>작성용!V2493</f>
        <v>45569</v>
      </c>
      <c r="O2496" s="284">
        <f>작성용!W2493</f>
        <v>45583</v>
      </c>
      <c r="P2496" s="284">
        <f>작성용!X2493</f>
        <v>45576</v>
      </c>
      <c r="Q2496" s="280" t="str">
        <f>작성용!AD2493</f>
        <v>대체평가3사업본부</v>
      </c>
      <c r="R2496" s="282">
        <f>작성용!AE2493</f>
        <v>0</v>
      </c>
      <c r="S2496" s="280" t="str">
        <f>작성용!AF2493</f>
        <v>대체평가3사업본부</v>
      </c>
      <c r="T2496" s="283" t="str">
        <f>작성용!AG2493</f>
        <v>정은채/박재현</v>
      </c>
      <c r="U2496" s="283" t="str">
        <f>작성용!AH2493</f>
        <v>정은채/박재현</v>
      </c>
      <c r="V2496" s="278">
        <f>작성용!AA2493</f>
        <v>202409</v>
      </c>
      <c r="W2496" s="280" t="str">
        <f>작성용!AC2493</f>
        <v>[T]기타보험기관[1본부]</v>
      </c>
      <c r="X2496" s="280" t="str">
        <f>작성용!O2493</f>
        <v>자산운용기획부정호우주임</v>
      </c>
      <c r="Y2496" s="280" t="str">
        <f>작성용!P2493</f>
        <v>02-6913-3051</v>
      </c>
      <c r="Z2496" s="280" t="str">
        <f>작성용!Q2493</f>
        <v>jieun1977@kbinsure.co.kr</v>
      </c>
      <c r="AA2496" s="278" t="str">
        <f>작성용!AJ2493</f>
        <v>-</v>
      </c>
      <c r="AB2496" s="278">
        <f>작성용!AB2493</f>
        <v>8</v>
      </c>
    </row>
    <row r="2497" spans="1:28" s="12" customFormat="1" ht="16.5" customHeight="1" x14ac:dyDescent="0.3">
      <c r="A2497" s="54">
        <f>작성용!AL2494</f>
        <v>2493</v>
      </c>
      <c r="B2497" s="292" t="str">
        <f>작성용!AI2494</f>
        <v>가평가값 : 2024-09-10(퇴근전), 최종가격 : 2024-10-04, 민감도/듀레이션 : 2024-10-11</v>
      </c>
      <c r="C2497" s="278" t="str">
        <f>작성용!AK2494</f>
        <v>개별종목</v>
      </c>
      <c r="D2497" s="279">
        <f>작성용!T2494</f>
        <v>45533</v>
      </c>
      <c r="E2497" s="280" t="str">
        <f>작성용!B2494</f>
        <v>KB손해보험</v>
      </c>
      <c r="F2497" s="280" t="str">
        <f>작성용!C2494</f>
        <v>재평가</v>
      </c>
      <c r="G2497" s="280" t="str">
        <f>작성용!D2494</f>
        <v>한화봉담송산고속도로전문투자형사모특별자산투자신탁1호</v>
      </c>
      <c r="H2497" s="281" t="str">
        <f>작성용!E2494</f>
        <v>KBP2017120075</v>
      </c>
      <c r="I2497" s="280" t="str">
        <f>작성용!F2494</f>
        <v>B02</v>
      </c>
      <c r="J2497" s="280">
        <f>작성용!G2494</f>
        <v>0</v>
      </c>
      <c r="K2497" s="280" t="str">
        <f>작성용!H2494</f>
        <v>Y</v>
      </c>
      <c r="L2497" s="280" t="str">
        <f>작성용!N2494</f>
        <v>분기</v>
      </c>
      <c r="M2497" s="279" t="str">
        <f>작성용!U2494</f>
        <v>2024.09.30</v>
      </c>
      <c r="N2497" s="279">
        <f>작성용!V2494</f>
        <v>45545</v>
      </c>
      <c r="O2497" s="284">
        <f>작성용!W2494</f>
        <v>45583</v>
      </c>
      <c r="P2497" s="284">
        <f>작성용!X2494</f>
        <v>45576</v>
      </c>
      <c r="Q2497" s="280" t="str">
        <f>작성용!AD2494</f>
        <v>대체평가3사업본부</v>
      </c>
      <c r="R2497" s="282">
        <f>작성용!AE2494</f>
        <v>0</v>
      </c>
      <c r="S2497" s="280" t="str">
        <f>작성용!AF2494</f>
        <v>대체평가3사업본부</v>
      </c>
      <c r="T2497" s="283" t="str">
        <f>작성용!AG2494</f>
        <v>정은채/박재현</v>
      </c>
      <c r="U2497" s="283" t="str">
        <f>작성용!AH2494</f>
        <v>정은채/박재현</v>
      </c>
      <c r="V2497" s="278">
        <f>작성용!AA2494</f>
        <v>202409</v>
      </c>
      <c r="W2497" s="280" t="str">
        <f>작성용!AC2494</f>
        <v>[T]기타보험기관[1본부]</v>
      </c>
      <c r="X2497" s="280" t="str">
        <f>작성용!O2494</f>
        <v>자산운용기획부정호우주임</v>
      </c>
      <c r="Y2497" s="280" t="str">
        <f>작성용!P2494</f>
        <v>02-6913-3051</v>
      </c>
      <c r="Z2497" s="280" t="str">
        <f>작성용!Q2494</f>
        <v>jieun1977@kbinsure.co.kr</v>
      </c>
      <c r="AA2497" s="278" t="str">
        <f>작성용!AJ2494</f>
        <v>가평가</v>
      </c>
      <c r="AB2497" s="278">
        <f>작성용!AB2494</f>
        <v>8</v>
      </c>
    </row>
    <row r="2498" spans="1:28" s="12" customFormat="1" ht="16.5" customHeight="1" x14ac:dyDescent="0.3">
      <c r="A2498" s="54">
        <f>작성용!AL2495</f>
        <v>2494</v>
      </c>
      <c r="B2498" s="292" t="str">
        <f>작성용!AI2495</f>
        <v>가평가값 : 2024-09-10(퇴근전), 최종가격 : 2024-10-04, 민감도/듀레이션 : 2024-10-11</v>
      </c>
      <c r="C2498" s="278" t="str">
        <f>작성용!AK2495</f>
        <v>개별종목</v>
      </c>
      <c r="D2498" s="279">
        <f>작성용!T2495</f>
        <v>45533</v>
      </c>
      <c r="E2498" s="280" t="str">
        <f>작성용!B2495</f>
        <v>KB손해보험</v>
      </c>
      <c r="F2498" s="280" t="str">
        <f>작성용!C2495</f>
        <v>재평가</v>
      </c>
      <c r="G2498" s="280" t="str">
        <f>작성용!D2495</f>
        <v>KB컨티넨탈유럽인프라전문투자형사모특별자산투자신탁</v>
      </c>
      <c r="H2498" s="281" t="str">
        <f>작성용!E2495</f>
        <v>KBP2018090008</v>
      </c>
      <c r="I2498" s="280" t="str">
        <f>작성용!F2495</f>
        <v>B02</v>
      </c>
      <c r="J2498" s="280">
        <f>작성용!G2495</f>
        <v>0</v>
      </c>
      <c r="K2498" s="280" t="str">
        <f>작성용!H2495</f>
        <v>Y</v>
      </c>
      <c r="L2498" s="280" t="str">
        <f>작성용!N2495</f>
        <v>분기</v>
      </c>
      <c r="M2498" s="279" t="str">
        <f>작성용!U2495</f>
        <v>2024.09.30</v>
      </c>
      <c r="N2498" s="279">
        <f>작성용!V2495</f>
        <v>45545</v>
      </c>
      <c r="O2498" s="284">
        <f>작성용!W2495</f>
        <v>45583</v>
      </c>
      <c r="P2498" s="284">
        <f>작성용!X2495</f>
        <v>45576</v>
      </c>
      <c r="Q2498" s="280" t="str">
        <f>작성용!AD2495</f>
        <v>대체평가3사업본부</v>
      </c>
      <c r="R2498" s="282">
        <f>작성용!AE2495</f>
        <v>0</v>
      </c>
      <c r="S2498" s="280" t="str">
        <f>작성용!AF2495</f>
        <v>대체평가3사업본부</v>
      </c>
      <c r="T2498" s="283" t="str">
        <f>작성용!AG2495</f>
        <v>정은채/박재현</v>
      </c>
      <c r="U2498" s="283" t="str">
        <f>작성용!AH2495</f>
        <v>정은채/박재현</v>
      </c>
      <c r="V2498" s="278">
        <f>작성용!AA2495</f>
        <v>202409</v>
      </c>
      <c r="W2498" s="280" t="str">
        <f>작성용!AC2495</f>
        <v>[T]기타보험기관[1본부]</v>
      </c>
      <c r="X2498" s="280" t="str">
        <f>작성용!O2495</f>
        <v>자산운용기획부정호우주임</v>
      </c>
      <c r="Y2498" s="280" t="str">
        <f>작성용!P2495</f>
        <v>02-6913-3051</v>
      </c>
      <c r="Z2498" s="280" t="str">
        <f>작성용!Q2495</f>
        <v>jieun1977@kbinsure.co.kr</v>
      </c>
      <c r="AA2498" s="278" t="str">
        <f>작성용!AJ2495</f>
        <v>가평가</v>
      </c>
      <c r="AB2498" s="278">
        <f>작성용!AB2495</f>
        <v>8</v>
      </c>
    </row>
    <row r="2499" spans="1:28" s="12" customFormat="1" ht="16.5" customHeight="1" x14ac:dyDescent="0.3">
      <c r="A2499" s="54">
        <f>작성용!AL2496</f>
        <v>2495</v>
      </c>
      <c r="B2499" s="292" t="str">
        <f>작성용!AI2496</f>
        <v>가평가값 : 2024-09-10(퇴근전), 최종가격 : 2024-10-04, 민감도/듀레이션 : 2024-10-11</v>
      </c>
      <c r="C2499" s="278" t="str">
        <f>작성용!AK2496</f>
        <v>개별종목</v>
      </c>
      <c r="D2499" s="279">
        <f>작성용!T2496</f>
        <v>45533</v>
      </c>
      <c r="E2499" s="280" t="str">
        <f>작성용!B2496</f>
        <v>KB손해보험</v>
      </c>
      <c r="F2499" s="280" t="str">
        <f>작성용!C2496</f>
        <v>재평가</v>
      </c>
      <c r="G2499" s="280" t="str">
        <f>작성용!D2496</f>
        <v>삼성Axium전문투자형사모투자신탁제1호</v>
      </c>
      <c r="H2499" s="281" t="str">
        <f>작성용!E2496</f>
        <v>KBP2018090003</v>
      </c>
      <c r="I2499" s="280" t="str">
        <f>작성용!F2496</f>
        <v>B02</v>
      </c>
      <c r="J2499" s="280">
        <f>작성용!G2496</f>
        <v>0</v>
      </c>
      <c r="K2499" s="280" t="str">
        <f>작성용!H2496</f>
        <v>Y</v>
      </c>
      <c r="L2499" s="280" t="str">
        <f>작성용!N2496</f>
        <v>분기</v>
      </c>
      <c r="M2499" s="279" t="str">
        <f>작성용!U2496</f>
        <v>2024.09.30</v>
      </c>
      <c r="N2499" s="279">
        <f>작성용!V2496</f>
        <v>45545</v>
      </c>
      <c r="O2499" s="284">
        <f>작성용!W2496</f>
        <v>45583</v>
      </c>
      <c r="P2499" s="284">
        <f>작성용!X2496</f>
        <v>45576</v>
      </c>
      <c r="Q2499" s="280" t="str">
        <f>작성용!AD2496</f>
        <v>대체평가3사업본부</v>
      </c>
      <c r="R2499" s="282">
        <f>작성용!AE2496</f>
        <v>0</v>
      </c>
      <c r="S2499" s="280" t="str">
        <f>작성용!AF2496</f>
        <v>대체평가3사업본부</v>
      </c>
      <c r="T2499" s="283" t="str">
        <f>작성용!AG2496</f>
        <v>정은채/박재현</v>
      </c>
      <c r="U2499" s="283" t="str">
        <f>작성용!AH2496</f>
        <v>정은채/박재현</v>
      </c>
      <c r="V2499" s="278">
        <f>작성용!AA2496</f>
        <v>202409</v>
      </c>
      <c r="W2499" s="280" t="str">
        <f>작성용!AC2496</f>
        <v>[T]기타보험기관[1본부]</v>
      </c>
      <c r="X2499" s="280" t="str">
        <f>작성용!O2496</f>
        <v>자산운용기획부정호우주임</v>
      </c>
      <c r="Y2499" s="280" t="str">
        <f>작성용!P2496</f>
        <v>02-6913-3051</v>
      </c>
      <c r="Z2499" s="280" t="str">
        <f>작성용!Q2496</f>
        <v>jieun1977@kbinsure.co.kr</v>
      </c>
      <c r="AA2499" s="278" t="str">
        <f>작성용!AJ2496</f>
        <v>가평가</v>
      </c>
      <c r="AB2499" s="278">
        <f>작성용!AB2496</f>
        <v>8</v>
      </c>
    </row>
    <row r="2500" spans="1:28" s="12" customFormat="1" ht="16.5" customHeight="1" x14ac:dyDescent="0.3">
      <c r="A2500" s="54">
        <f>작성용!AL2497</f>
        <v>2496</v>
      </c>
      <c r="B2500" s="292" t="str">
        <f>작성용!AI2497</f>
        <v>가평가값 : 2024-09-10(퇴근전), 최종가격 : 2024-10-04, 민감도/듀레이션 : 2024-10-11</v>
      </c>
      <c r="C2500" s="278" t="str">
        <f>작성용!AK2497</f>
        <v>개별종목</v>
      </c>
      <c r="D2500" s="279">
        <f>작성용!T2497</f>
        <v>45533</v>
      </c>
      <c r="E2500" s="280" t="str">
        <f>작성용!B2497</f>
        <v>KB손해보험</v>
      </c>
      <c r="F2500" s="280" t="str">
        <f>작성용!C2497</f>
        <v>재평가</v>
      </c>
      <c r="G2500" s="280" t="str">
        <f>작성용!D2497</f>
        <v>KB해외투자전문투자형사모부동산투자신탁제1호</v>
      </c>
      <c r="H2500" s="281" t="str">
        <f>작성용!E2497</f>
        <v>KBP2018030051</v>
      </c>
      <c r="I2500" s="280" t="str">
        <f>작성용!F2497</f>
        <v>B02</v>
      </c>
      <c r="J2500" s="280">
        <f>작성용!G2497</f>
        <v>0</v>
      </c>
      <c r="K2500" s="280" t="str">
        <f>작성용!H2497</f>
        <v>Y</v>
      </c>
      <c r="L2500" s="280" t="str">
        <f>작성용!N2497</f>
        <v>분기</v>
      </c>
      <c r="M2500" s="279" t="str">
        <f>작성용!U2497</f>
        <v>2024.09.30</v>
      </c>
      <c r="N2500" s="284">
        <f>작성용!V2497</f>
        <v>45569</v>
      </c>
      <c r="O2500" s="284">
        <f>작성용!W2497</f>
        <v>45583</v>
      </c>
      <c r="P2500" s="284">
        <f>작성용!X2497</f>
        <v>45576</v>
      </c>
      <c r="Q2500" s="280" t="str">
        <f>작성용!AD2497</f>
        <v>대체평가3사업본부</v>
      </c>
      <c r="R2500" s="282">
        <f>작성용!AE2497</f>
        <v>0</v>
      </c>
      <c r="S2500" s="280" t="str">
        <f>작성용!AF2497</f>
        <v>대체평가3사업본부</v>
      </c>
      <c r="T2500" s="283" t="str">
        <f>작성용!AG2497</f>
        <v>정은채/박재현</v>
      </c>
      <c r="U2500" s="283" t="str">
        <f>작성용!AH2497</f>
        <v>정은채/박재현</v>
      </c>
      <c r="V2500" s="278">
        <f>작성용!AA2497</f>
        <v>202409</v>
      </c>
      <c r="W2500" s="280" t="str">
        <f>작성용!AC2497</f>
        <v>[T]기타보험기관[1본부]</v>
      </c>
      <c r="X2500" s="280" t="str">
        <f>작성용!O2497</f>
        <v>자산운용기획부정호우주임</v>
      </c>
      <c r="Y2500" s="280" t="str">
        <f>작성용!P2497</f>
        <v>02-6913-3051</v>
      </c>
      <c r="Z2500" s="280" t="str">
        <f>작성용!Q2497</f>
        <v>jieun1977@kbinsure.co.kr</v>
      </c>
      <c r="AA2500" s="278" t="str">
        <f>작성용!AJ2497</f>
        <v>-</v>
      </c>
      <c r="AB2500" s="278">
        <f>작성용!AB2497</f>
        <v>8</v>
      </c>
    </row>
    <row r="2501" spans="1:28" s="12" customFormat="1" ht="16.5" customHeight="1" x14ac:dyDescent="0.3">
      <c r="A2501" s="54">
        <f>작성용!AL2498</f>
        <v>2497</v>
      </c>
      <c r="B2501" s="292" t="str">
        <f>작성용!AI2498</f>
        <v>가평가값 : 2024-09-10(퇴근전), 최종가격 : 2024-10-04, 민감도/듀레이션 : 2024-10-11</v>
      </c>
      <c r="C2501" s="278" t="str">
        <f>작성용!AK2498</f>
        <v>개별종목</v>
      </c>
      <c r="D2501" s="279">
        <f>작성용!T2498</f>
        <v>45533</v>
      </c>
      <c r="E2501" s="280" t="str">
        <f>작성용!B2498</f>
        <v>KB손해보험</v>
      </c>
      <c r="F2501" s="280" t="str">
        <f>작성용!C2498</f>
        <v>재평가</v>
      </c>
      <c r="G2501" s="280" t="str">
        <f>작성용!D2498</f>
        <v>KB북미MCF선순위전문투자형사모특별자산투자신탁제1호</v>
      </c>
      <c r="H2501" s="281" t="str">
        <f>작성용!E2498</f>
        <v>KBP2018030054</v>
      </c>
      <c r="I2501" s="280" t="str">
        <f>작성용!F2498</f>
        <v>B02</v>
      </c>
      <c r="J2501" s="280">
        <f>작성용!G2498</f>
        <v>0</v>
      </c>
      <c r="K2501" s="280" t="str">
        <f>작성용!H2498</f>
        <v>Y</v>
      </c>
      <c r="L2501" s="280" t="str">
        <f>작성용!N2498</f>
        <v>분기</v>
      </c>
      <c r="M2501" s="279" t="str">
        <f>작성용!U2498</f>
        <v>2024.09.30</v>
      </c>
      <c r="N2501" s="279">
        <f>작성용!V2498</f>
        <v>45545</v>
      </c>
      <c r="O2501" s="284">
        <f>작성용!W2498</f>
        <v>45583</v>
      </c>
      <c r="P2501" s="284">
        <f>작성용!X2498</f>
        <v>45576</v>
      </c>
      <c r="Q2501" s="280" t="str">
        <f>작성용!AD2498</f>
        <v>대체평가3사업본부</v>
      </c>
      <c r="R2501" s="282">
        <f>작성용!AE2498</f>
        <v>0</v>
      </c>
      <c r="S2501" s="280" t="str">
        <f>작성용!AF2498</f>
        <v>대체평가3사업본부</v>
      </c>
      <c r="T2501" s="283" t="str">
        <f>작성용!AG2498</f>
        <v>정은채/박재현</v>
      </c>
      <c r="U2501" s="283" t="str">
        <f>작성용!AH2498</f>
        <v>정은채/박재현</v>
      </c>
      <c r="V2501" s="278">
        <f>작성용!AA2498</f>
        <v>202409</v>
      </c>
      <c r="W2501" s="280" t="str">
        <f>작성용!AC2498</f>
        <v>[T]기타보험기관[1본부]</v>
      </c>
      <c r="X2501" s="280" t="str">
        <f>작성용!O2498</f>
        <v>자산운용기획부정호우주임</v>
      </c>
      <c r="Y2501" s="280" t="str">
        <f>작성용!P2498</f>
        <v>02-6913-3051</v>
      </c>
      <c r="Z2501" s="280" t="str">
        <f>작성용!Q2498</f>
        <v>jieun1977@kbinsure.co.kr</v>
      </c>
      <c r="AA2501" s="278" t="str">
        <f>작성용!AJ2498</f>
        <v>가평가</v>
      </c>
      <c r="AB2501" s="278">
        <f>작성용!AB2498</f>
        <v>8</v>
      </c>
    </row>
    <row r="2502" spans="1:28" s="12" customFormat="1" ht="16.5" customHeight="1" x14ac:dyDescent="0.3">
      <c r="A2502" s="54">
        <f>작성용!AL2499</f>
        <v>2498</v>
      </c>
      <c r="B2502" s="292" t="str">
        <f>작성용!AI2499</f>
        <v>가평가값 : 2024-09-10(퇴근전), 최종가격 : 2024-10-04, 민감도/듀레이션 : 2024-10-11</v>
      </c>
      <c r="C2502" s="278" t="str">
        <f>작성용!AK2499</f>
        <v>개별종목</v>
      </c>
      <c r="D2502" s="279">
        <f>작성용!T2499</f>
        <v>45533</v>
      </c>
      <c r="E2502" s="280" t="str">
        <f>작성용!B2499</f>
        <v>KB손해보험</v>
      </c>
      <c r="F2502" s="280" t="str">
        <f>작성용!C2499</f>
        <v>재평가</v>
      </c>
      <c r="G2502" s="280" t="str">
        <f>작성용!D2499</f>
        <v>KB미국시니어인프라채권전문투자형사모특별자산투자신탁</v>
      </c>
      <c r="H2502" s="281" t="str">
        <f>작성용!E2499</f>
        <v>KBP2018060077</v>
      </c>
      <c r="I2502" s="280" t="str">
        <f>작성용!F2499</f>
        <v>B02</v>
      </c>
      <c r="J2502" s="280">
        <f>작성용!G2499</f>
        <v>0</v>
      </c>
      <c r="K2502" s="280" t="str">
        <f>작성용!H2499</f>
        <v>Y</v>
      </c>
      <c r="L2502" s="280" t="str">
        <f>작성용!N2499</f>
        <v>분기</v>
      </c>
      <c r="M2502" s="279" t="str">
        <f>작성용!U2499</f>
        <v>2024.09.30</v>
      </c>
      <c r="N2502" s="279">
        <f>작성용!V2499</f>
        <v>45545</v>
      </c>
      <c r="O2502" s="284">
        <f>작성용!W2499</f>
        <v>45583</v>
      </c>
      <c r="P2502" s="284">
        <f>작성용!X2499</f>
        <v>45576</v>
      </c>
      <c r="Q2502" s="280" t="str">
        <f>작성용!AD2499</f>
        <v>대체평가3사업본부</v>
      </c>
      <c r="R2502" s="282">
        <f>작성용!AE2499</f>
        <v>0</v>
      </c>
      <c r="S2502" s="280" t="str">
        <f>작성용!AF2499</f>
        <v>대체평가3사업본부</v>
      </c>
      <c r="T2502" s="283" t="str">
        <f>작성용!AG2499</f>
        <v>정은채/박재현</v>
      </c>
      <c r="U2502" s="283" t="str">
        <f>작성용!AH2499</f>
        <v>정은채/박재현</v>
      </c>
      <c r="V2502" s="278">
        <f>작성용!AA2499</f>
        <v>202409</v>
      </c>
      <c r="W2502" s="280" t="str">
        <f>작성용!AC2499</f>
        <v>[T]기타보험기관[1본부]</v>
      </c>
      <c r="X2502" s="280" t="str">
        <f>작성용!O2499</f>
        <v>자산운용기획부정호우주임</v>
      </c>
      <c r="Y2502" s="280" t="str">
        <f>작성용!P2499</f>
        <v>02-6913-3051</v>
      </c>
      <c r="Z2502" s="280" t="str">
        <f>작성용!Q2499</f>
        <v>jieun1977@kbinsure.co.kr</v>
      </c>
      <c r="AA2502" s="278" t="str">
        <f>작성용!AJ2499</f>
        <v>가평가</v>
      </c>
      <c r="AB2502" s="278">
        <f>작성용!AB2499</f>
        <v>8</v>
      </c>
    </row>
    <row r="2503" spans="1:28" s="12" customFormat="1" ht="16.5" customHeight="1" x14ac:dyDescent="0.3">
      <c r="A2503" s="54">
        <f>작성용!AL2500</f>
        <v>2499</v>
      </c>
      <c r="B2503" s="292" t="str">
        <f>작성용!AI2500</f>
        <v>가평가값 : 2024-09-10(퇴근전), 최종가격 : 2024-10-04, 민감도/듀레이션 : 2024-10-11</v>
      </c>
      <c r="C2503" s="278" t="str">
        <f>작성용!AK2500</f>
        <v>개별종목</v>
      </c>
      <c r="D2503" s="279">
        <f>작성용!T2500</f>
        <v>45533</v>
      </c>
      <c r="E2503" s="280" t="str">
        <f>작성용!B2500</f>
        <v>KB손해보험</v>
      </c>
      <c r="F2503" s="280" t="str">
        <f>작성용!C2500</f>
        <v>재평가</v>
      </c>
      <c r="G2503" s="280" t="str">
        <f>작성용!D2500</f>
        <v>NH-AMUNDI전문투자형사모부동산투자신탁8호</v>
      </c>
      <c r="H2503" s="281" t="str">
        <f>작성용!E2500</f>
        <v>KBP2019060005</v>
      </c>
      <c r="I2503" s="280" t="str">
        <f>작성용!F2500</f>
        <v>B02</v>
      </c>
      <c r="J2503" s="280">
        <f>작성용!G2500</f>
        <v>0</v>
      </c>
      <c r="K2503" s="280" t="str">
        <f>작성용!H2500</f>
        <v>Y</v>
      </c>
      <c r="L2503" s="280" t="str">
        <f>작성용!N2500</f>
        <v>분기</v>
      </c>
      <c r="M2503" s="279" t="str">
        <f>작성용!U2500</f>
        <v>2024.09.30</v>
      </c>
      <c r="N2503" s="284">
        <f>작성용!V2500</f>
        <v>45569</v>
      </c>
      <c r="O2503" s="284">
        <f>작성용!W2500</f>
        <v>45583</v>
      </c>
      <c r="P2503" s="284">
        <f>작성용!X2500</f>
        <v>45576</v>
      </c>
      <c r="Q2503" s="280" t="str">
        <f>작성용!AD2500</f>
        <v>대체평가3사업본부</v>
      </c>
      <c r="R2503" s="282">
        <f>작성용!AE2500</f>
        <v>0</v>
      </c>
      <c r="S2503" s="280" t="str">
        <f>작성용!AF2500</f>
        <v>대체평가3사업본부</v>
      </c>
      <c r="T2503" s="283" t="str">
        <f>작성용!AG2500</f>
        <v>정은채/박재현</v>
      </c>
      <c r="U2503" s="283" t="str">
        <f>작성용!AH2500</f>
        <v>정은채/박재현</v>
      </c>
      <c r="V2503" s="278">
        <f>작성용!AA2500</f>
        <v>202409</v>
      </c>
      <c r="W2503" s="280" t="str">
        <f>작성용!AC2500</f>
        <v>[T]기타보험기관[1본부]</v>
      </c>
      <c r="X2503" s="280" t="str">
        <f>작성용!O2500</f>
        <v>자산운용기획부정호우주임</v>
      </c>
      <c r="Y2503" s="280" t="str">
        <f>작성용!P2500</f>
        <v>02-6913-3051</v>
      </c>
      <c r="Z2503" s="280" t="str">
        <f>작성용!Q2500</f>
        <v>jieun1977@kbinsure.co.kr</v>
      </c>
      <c r="AA2503" s="278" t="str">
        <f>작성용!AJ2500</f>
        <v>-</v>
      </c>
      <c r="AB2503" s="278">
        <f>작성용!AB2500</f>
        <v>8</v>
      </c>
    </row>
    <row r="2504" spans="1:28" s="12" customFormat="1" ht="16.5" customHeight="1" x14ac:dyDescent="0.3">
      <c r="A2504" s="54">
        <f>작성용!AL2501</f>
        <v>2500</v>
      </c>
      <c r="B2504" s="292" t="str">
        <f>작성용!AI2501</f>
        <v>가평가값 : 2024-09-10(퇴근전), 최종가격 : 2024-10-04, 민감도/듀레이션 : 2024-10-11</v>
      </c>
      <c r="C2504" s="278" t="str">
        <f>작성용!AK2501</f>
        <v>개별종목</v>
      </c>
      <c r="D2504" s="279">
        <f>작성용!T2501</f>
        <v>45533</v>
      </c>
      <c r="E2504" s="280" t="str">
        <f>작성용!B2501</f>
        <v>KB손해보험</v>
      </c>
      <c r="F2504" s="280" t="str">
        <f>작성용!C2501</f>
        <v>재평가</v>
      </c>
      <c r="G2504" s="280" t="str">
        <f>작성용!D2501</f>
        <v>미래에셋맵스미국전문투자형사모부동산투자신탁13호</v>
      </c>
      <c r="H2504" s="281" t="str">
        <f>작성용!E2501</f>
        <v>KBP2018060040</v>
      </c>
      <c r="I2504" s="280" t="str">
        <f>작성용!F2501</f>
        <v>B02</v>
      </c>
      <c r="J2504" s="280">
        <f>작성용!G2501</f>
        <v>0</v>
      </c>
      <c r="K2504" s="280" t="str">
        <f>작성용!H2501</f>
        <v>Y</v>
      </c>
      <c r="L2504" s="280" t="str">
        <f>작성용!N2501</f>
        <v>분기</v>
      </c>
      <c r="M2504" s="279" t="str">
        <f>작성용!U2501</f>
        <v>2024.09.30</v>
      </c>
      <c r="N2504" s="279">
        <f>작성용!V2501</f>
        <v>45545</v>
      </c>
      <c r="O2504" s="284">
        <f>작성용!W2501</f>
        <v>45583</v>
      </c>
      <c r="P2504" s="284">
        <f>작성용!X2501</f>
        <v>45576</v>
      </c>
      <c r="Q2504" s="280" t="str">
        <f>작성용!AD2501</f>
        <v>대체평가3사업본부</v>
      </c>
      <c r="R2504" s="282">
        <f>작성용!AE2501</f>
        <v>0</v>
      </c>
      <c r="S2504" s="280" t="str">
        <f>작성용!AF2501</f>
        <v>대체평가3사업본부</v>
      </c>
      <c r="T2504" s="283" t="str">
        <f>작성용!AG2501</f>
        <v>정은채/박재현</v>
      </c>
      <c r="U2504" s="283" t="str">
        <f>작성용!AH2501</f>
        <v>정은채/박재현</v>
      </c>
      <c r="V2504" s="278">
        <f>작성용!AA2501</f>
        <v>202409</v>
      </c>
      <c r="W2504" s="280" t="str">
        <f>작성용!AC2501</f>
        <v>[T]기타보험기관[1본부]</v>
      </c>
      <c r="X2504" s="280" t="str">
        <f>작성용!O2501</f>
        <v>자산운용기획부정호우주임</v>
      </c>
      <c r="Y2504" s="280" t="str">
        <f>작성용!P2501</f>
        <v>02-6913-3051</v>
      </c>
      <c r="Z2504" s="280" t="str">
        <f>작성용!Q2501</f>
        <v>jieun1977@kbinsure.co.kr</v>
      </c>
      <c r="AA2504" s="278" t="str">
        <f>작성용!AJ2501</f>
        <v>가평가</v>
      </c>
      <c r="AB2504" s="278">
        <f>작성용!AB2501</f>
        <v>8</v>
      </c>
    </row>
    <row r="2505" spans="1:28" s="12" customFormat="1" ht="16.5" customHeight="1" x14ac:dyDescent="0.3">
      <c r="A2505" s="54">
        <f>작성용!AL2502</f>
        <v>2501</v>
      </c>
      <c r="B2505" s="292" t="str">
        <f>작성용!AI2502</f>
        <v>가평가값 : 2024-09-10(퇴근전), 최종가격 : 2024-10-04, 민감도/듀레이션 : 2024-10-11</v>
      </c>
      <c r="C2505" s="278" t="str">
        <f>작성용!AK2502</f>
        <v>개별종목</v>
      </c>
      <c r="D2505" s="279">
        <f>작성용!T2502</f>
        <v>45533</v>
      </c>
      <c r="E2505" s="280" t="str">
        <f>작성용!B2502</f>
        <v>KB손해보험</v>
      </c>
      <c r="F2505" s="280" t="str">
        <f>작성용!C2502</f>
        <v>재평가</v>
      </c>
      <c r="G2505" s="280" t="str">
        <f>작성용!D2502</f>
        <v>신한목포신항만전문투자형사모특별자산투자신탁</v>
      </c>
      <c r="H2505" s="281" t="str">
        <f>작성용!E2502</f>
        <v>KBP2018090004</v>
      </c>
      <c r="I2505" s="280" t="str">
        <f>작성용!F2502</f>
        <v>B02</v>
      </c>
      <c r="J2505" s="280">
        <f>작성용!G2502</f>
        <v>0</v>
      </c>
      <c r="K2505" s="280" t="str">
        <f>작성용!H2502</f>
        <v>Y</v>
      </c>
      <c r="L2505" s="280" t="str">
        <f>작성용!N2502</f>
        <v>분기</v>
      </c>
      <c r="M2505" s="279" t="str">
        <f>작성용!U2502</f>
        <v>2024.09.30</v>
      </c>
      <c r="N2505" s="279">
        <f>작성용!V2502</f>
        <v>45545</v>
      </c>
      <c r="O2505" s="284">
        <f>작성용!W2502</f>
        <v>45583</v>
      </c>
      <c r="P2505" s="284">
        <f>작성용!X2502</f>
        <v>45576</v>
      </c>
      <c r="Q2505" s="280" t="str">
        <f>작성용!AD2502</f>
        <v>대체평가3사업본부</v>
      </c>
      <c r="R2505" s="282">
        <f>작성용!AE2502</f>
        <v>0</v>
      </c>
      <c r="S2505" s="280" t="str">
        <f>작성용!AF2502</f>
        <v>대체평가3사업본부</v>
      </c>
      <c r="T2505" s="283" t="str">
        <f>작성용!AG2502</f>
        <v>정은채/박재현</v>
      </c>
      <c r="U2505" s="283" t="str">
        <f>작성용!AH2502</f>
        <v>정은채/박재현</v>
      </c>
      <c r="V2505" s="278">
        <f>작성용!AA2502</f>
        <v>202409</v>
      </c>
      <c r="W2505" s="280" t="str">
        <f>작성용!AC2502</f>
        <v>[T]기타보험기관[1본부]</v>
      </c>
      <c r="X2505" s="280" t="str">
        <f>작성용!O2502</f>
        <v>자산운용기획부정호우주임</v>
      </c>
      <c r="Y2505" s="280" t="str">
        <f>작성용!P2502</f>
        <v>02-6913-3051</v>
      </c>
      <c r="Z2505" s="280" t="str">
        <f>작성용!Q2502</f>
        <v>jieun1977@kbinsure.co.kr</v>
      </c>
      <c r="AA2505" s="278" t="str">
        <f>작성용!AJ2502</f>
        <v>가평가</v>
      </c>
      <c r="AB2505" s="278">
        <f>작성용!AB2502</f>
        <v>8</v>
      </c>
    </row>
    <row r="2506" spans="1:28" s="12" customFormat="1" ht="16.5" customHeight="1" x14ac:dyDescent="0.3">
      <c r="A2506" s="54">
        <f>작성용!AL2503</f>
        <v>2502</v>
      </c>
      <c r="B2506" s="292" t="str">
        <f>작성용!AI2503</f>
        <v>가평가값 : 2024-09-10(퇴근전), 최종가격 : 2024-10-04, 민감도/듀레이션 : 2024-10-11</v>
      </c>
      <c r="C2506" s="278" t="str">
        <f>작성용!AK2503</f>
        <v>개별종목</v>
      </c>
      <c r="D2506" s="279">
        <f>작성용!T2503</f>
        <v>45533</v>
      </c>
      <c r="E2506" s="280" t="str">
        <f>작성용!B2503</f>
        <v>KB손해보험</v>
      </c>
      <c r="F2506" s="280" t="str">
        <f>작성용!C2503</f>
        <v>재평가</v>
      </c>
      <c r="G2506" s="280" t="str">
        <f>작성용!D2503</f>
        <v>신한AIM인프라전문투자형사모투자신탁제1호</v>
      </c>
      <c r="H2506" s="281" t="str">
        <f>작성용!E2503</f>
        <v>KBP2018120251</v>
      </c>
      <c r="I2506" s="280" t="str">
        <f>작성용!F2503</f>
        <v>B02</v>
      </c>
      <c r="J2506" s="280">
        <f>작성용!G2503</f>
        <v>0</v>
      </c>
      <c r="K2506" s="280" t="str">
        <f>작성용!H2503</f>
        <v>Y</v>
      </c>
      <c r="L2506" s="280" t="str">
        <f>작성용!N2503</f>
        <v>분기</v>
      </c>
      <c r="M2506" s="279" t="str">
        <f>작성용!U2503</f>
        <v>2024.09.30</v>
      </c>
      <c r="N2506" s="279">
        <f>작성용!V2503</f>
        <v>45545</v>
      </c>
      <c r="O2506" s="284">
        <f>작성용!W2503</f>
        <v>45583</v>
      </c>
      <c r="P2506" s="284">
        <f>작성용!X2503</f>
        <v>45576</v>
      </c>
      <c r="Q2506" s="280" t="str">
        <f>작성용!AD2503</f>
        <v>대체평가3사업본부</v>
      </c>
      <c r="R2506" s="282">
        <f>작성용!AE2503</f>
        <v>0</v>
      </c>
      <c r="S2506" s="280" t="str">
        <f>작성용!AF2503</f>
        <v>대체평가3사업본부</v>
      </c>
      <c r="T2506" s="283" t="str">
        <f>작성용!AG2503</f>
        <v>정은채/박재현</v>
      </c>
      <c r="U2506" s="283" t="str">
        <f>작성용!AH2503</f>
        <v>정은채/박재현</v>
      </c>
      <c r="V2506" s="278">
        <f>작성용!AA2503</f>
        <v>202409</v>
      </c>
      <c r="W2506" s="280" t="str">
        <f>작성용!AC2503</f>
        <v>[T]기타보험기관[1본부]</v>
      </c>
      <c r="X2506" s="280" t="str">
        <f>작성용!O2503</f>
        <v>자산운용기획부정호우주임</v>
      </c>
      <c r="Y2506" s="280" t="str">
        <f>작성용!P2503</f>
        <v>02-6913-3051</v>
      </c>
      <c r="Z2506" s="280" t="str">
        <f>작성용!Q2503</f>
        <v>jieun1977@kbinsure.co.kr</v>
      </c>
      <c r="AA2506" s="278" t="str">
        <f>작성용!AJ2503</f>
        <v>가평가</v>
      </c>
      <c r="AB2506" s="278">
        <f>작성용!AB2503</f>
        <v>8</v>
      </c>
    </row>
    <row r="2507" spans="1:28" s="12" customFormat="1" ht="16.5" customHeight="1" x14ac:dyDescent="0.3">
      <c r="A2507" s="54">
        <f>작성용!AL2504</f>
        <v>2503</v>
      </c>
      <c r="B2507" s="292" t="str">
        <f>작성용!AI2504</f>
        <v>가평가값 : 2024-09-10(퇴근전), 최종가격 : 2024-10-04, 민감도/듀레이션 : 2024-10-11</v>
      </c>
      <c r="C2507" s="278" t="str">
        <f>작성용!AK2504</f>
        <v>개별종목</v>
      </c>
      <c r="D2507" s="279">
        <f>작성용!T2504</f>
        <v>45533</v>
      </c>
      <c r="E2507" s="280" t="str">
        <f>작성용!B2504</f>
        <v>KB손해보험</v>
      </c>
      <c r="F2507" s="280" t="str">
        <f>작성용!C2504</f>
        <v>재평가</v>
      </c>
      <c r="G2507" s="280" t="str">
        <f>작성용!D2504</f>
        <v>메리츠전문투자형사모부동산투자신탁16호</v>
      </c>
      <c r="H2507" s="281" t="str">
        <f>작성용!E2504</f>
        <v>KBP2018090002</v>
      </c>
      <c r="I2507" s="280" t="str">
        <f>작성용!F2504</f>
        <v>B02</v>
      </c>
      <c r="J2507" s="280">
        <f>작성용!G2504</f>
        <v>0</v>
      </c>
      <c r="K2507" s="280" t="str">
        <f>작성용!H2504</f>
        <v>Y</v>
      </c>
      <c r="L2507" s="280" t="str">
        <f>작성용!N2504</f>
        <v>분기</v>
      </c>
      <c r="M2507" s="279" t="str">
        <f>작성용!U2504</f>
        <v>2024.09.30</v>
      </c>
      <c r="N2507" s="284">
        <f>작성용!V2504</f>
        <v>45569</v>
      </c>
      <c r="O2507" s="284">
        <f>작성용!W2504</f>
        <v>45583</v>
      </c>
      <c r="P2507" s="284">
        <f>작성용!X2504</f>
        <v>45576</v>
      </c>
      <c r="Q2507" s="280" t="str">
        <f>작성용!AD2504</f>
        <v>대체평가3사업본부</v>
      </c>
      <c r="R2507" s="282">
        <f>작성용!AE2504</f>
        <v>0</v>
      </c>
      <c r="S2507" s="280" t="str">
        <f>작성용!AF2504</f>
        <v>대체평가3사업본부</v>
      </c>
      <c r="T2507" s="283" t="str">
        <f>작성용!AG2504</f>
        <v>정은채/박재현</v>
      </c>
      <c r="U2507" s="283" t="str">
        <f>작성용!AH2504</f>
        <v>정은채/박재현</v>
      </c>
      <c r="V2507" s="278">
        <f>작성용!AA2504</f>
        <v>202409</v>
      </c>
      <c r="W2507" s="280" t="str">
        <f>작성용!AC2504</f>
        <v>[T]기타보험기관[1본부]</v>
      </c>
      <c r="X2507" s="280" t="str">
        <f>작성용!O2504</f>
        <v>자산운용기획부정호우주임</v>
      </c>
      <c r="Y2507" s="280" t="str">
        <f>작성용!P2504</f>
        <v>02-6913-3051</v>
      </c>
      <c r="Z2507" s="280" t="str">
        <f>작성용!Q2504</f>
        <v>jieun1977@kbinsure.co.kr</v>
      </c>
      <c r="AA2507" s="278" t="str">
        <f>작성용!AJ2504</f>
        <v>-</v>
      </c>
      <c r="AB2507" s="278">
        <f>작성용!AB2504</f>
        <v>8</v>
      </c>
    </row>
    <row r="2508" spans="1:28" s="12" customFormat="1" ht="16.5" customHeight="1" x14ac:dyDescent="0.3">
      <c r="A2508" s="54">
        <f>작성용!AL2505</f>
        <v>2504</v>
      </c>
      <c r="B2508" s="292" t="str">
        <f>작성용!AI2505</f>
        <v>가평가값 : 2024-09-10(퇴근전), 최종가격 : 2024-10-04, 민감도/듀레이션 : 2024-10-11</v>
      </c>
      <c r="C2508" s="278" t="str">
        <f>작성용!AK2505</f>
        <v>개별종목</v>
      </c>
      <c r="D2508" s="279">
        <f>작성용!T2505</f>
        <v>45533</v>
      </c>
      <c r="E2508" s="280" t="str">
        <f>작성용!B2505</f>
        <v>KB손해보험</v>
      </c>
      <c r="F2508" s="280" t="str">
        <f>작성용!C2505</f>
        <v>재평가</v>
      </c>
      <c r="G2508" s="280" t="str">
        <f>작성용!D2505</f>
        <v>칸서스UK태양광전문투자형사모특별자산투자신탁</v>
      </c>
      <c r="H2508" s="281" t="str">
        <f>작성용!E2505</f>
        <v>KBP2018090034</v>
      </c>
      <c r="I2508" s="280" t="str">
        <f>작성용!F2505</f>
        <v>B02</v>
      </c>
      <c r="J2508" s="280">
        <f>작성용!G2505</f>
        <v>0</v>
      </c>
      <c r="K2508" s="280" t="str">
        <f>작성용!H2505</f>
        <v>Y</v>
      </c>
      <c r="L2508" s="280" t="str">
        <f>작성용!N2505</f>
        <v>분기</v>
      </c>
      <c r="M2508" s="279" t="str">
        <f>작성용!U2505</f>
        <v>2024.09.30</v>
      </c>
      <c r="N2508" s="284">
        <f>작성용!V2505</f>
        <v>45569</v>
      </c>
      <c r="O2508" s="284">
        <f>작성용!W2505</f>
        <v>45583</v>
      </c>
      <c r="P2508" s="284">
        <f>작성용!X2505</f>
        <v>45576</v>
      </c>
      <c r="Q2508" s="280" t="str">
        <f>작성용!AD2505</f>
        <v>대체평가3사업본부</v>
      </c>
      <c r="R2508" s="282">
        <f>작성용!AE2505</f>
        <v>0</v>
      </c>
      <c r="S2508" s="280" t="str">
        <f>작성용!AF2505</f>
        <v>대체평가3사업본부</v>
      </c>
      <c r="T2508" s="283" t="str">
        <f>작성용!AG2505</f>
        <v>정은채/박재현</v>
      </c>
      <c r="U2508" s="283" t="str">
        <f>작성용!AH2505</f>
        <v>정은채/박재현</v>
      </c>
      <c r="V2508" s="278">
        <f>작성용!AA2505</f>
        <v>202409</v>
      </c>
      <c r="W2508" s="280" t="str">
        <f>작성용!AC2505</f>
        <v>[T]기타보험기관[1본부]</v>
      </c>
      <c r="X2508" s="280" t="str">
        <f>작성용!O2505</f>
        <v>자산운용기획부정호우주임</v>
      </c>
      <c r="Y2508" s="280" t="str">
        <f>작성용!P2505</f>
        <v>02-6913-3051</v>
      </c>
      <c r="Z2508" s="280" t="str">
        <f>작성용!Q2505</f>
        <v>jieun1977@kbinsure.co.kr</v>
      </c>
      <c r="AA2508" s="278" t="str">
        <f>작성용!AJ2505</f>
        <v>-</v>
      </c>
      <c r="AB2508" s="278">
        <f>작성용!AB2505</f>
        <v>8</v>
      </c>
    </row>
    <row r="2509" spans="1:28" s="12" customFormat="1" ht="16.5" customHeight="1" x14ac:dyDescent="0.3">
      <c r="A2509" s="54">
        <f>작성용!AL2506</f>
        <v>2505</v>
      </c>
      <c r="B2509" s="292" t="str">
        <f>작성용!AI2506</f>
        <v>가평가값 : 2024-09-10(퇴근전), 최종가격 : 2024-10-04, 민감도/듀레이션 : 2024-10-11</v>
      </c>
      <c r="C2509" s="278" t="str">
        <f>작성용!AK2506</f>
        <v>개별종목</v>
      </c>
      <c r="D2509" s="279">
        <f>작성용!T2506</f>
        <v>45533</v>
      </c>
      <c r="E2509" s="280" t="str">
        <f>작성용!B2506</f>
        <v>KB손해보험</v>
      </c>
      <c r="F2509" s="280" t="str">
        <f>작성용!C2506</f>
        <v>재평가</v>
      </c>
      <c r="G2509" s="280" t="str">
        <f>작성용!D2506</f>
        <v>한화영국환경인프라전문투자형사모특별자산신탁1호</v>
      </c>
      <c r="H2509" s="281" t="str">
        <f>작성용!E2506</f>
        <v>KBP2018120066</v>
      </c>
      <c r="I2509" s="280" t="str">
        <f>작성용!F2506</f>
        <v>B02</v>
      </c>
      <c r="J2509" s="280">
        <f>작성용!G2506</f>
        <v>0</v>
      </c>
      <c r="K2509" s="280" t="str">
        <f>작성용!H2506</f>
        <v>Y</v>
      </c>
      <c r="L2509" s="280" t="str">
        <f>작성용!N2506</f>
        <v>분기</v>
      </c>
      <c r="M2509" s="279" t="str">
        <f>작성용!U2506</f>
        <v>2024.09.30</v>
      </c>
      <c r="N2509" s="279">
        <f>작성용!V2506</f>
        <v>45545</v>
      </c>
      <c r="O2509" s="284">
        <f>작성용!W2506</f>
        <v>45583</v>
      </c>
      <c r="P2509" s="284">
        <f>작성용!X2506</f>
        <v>45576</v>
      </c>
      <c r="Q2509" s="280" t="str">
        <f>작성용!AD2506</f>
        <v>대체평가3사업본부</v>
      </c>
      <c r="R2509" s="282">
        <f>작성용!AE2506</f>
        <v>0</v>
      </c>
      <c r="S2509" s="280" t="str">
        <f>작성용!AF2506</f>
        <v>대체평가3사업본부</v>
      </c>
      <c r="T2509" s="283" t="str">
        <f>작성용!AG2506</f>
        <v>정은채/박재현</v>
      </c>
      <c r="U2509" s="283" t="str">
        <f>작성용!AH2506</f>
        <v>정은채/박재현</v>
      </c>
      <c r="V2509" s="278">
        <f>작성용!AA2506</f>
        <v>202409</v>
      </c>
      <c r="W2509" s="280" t="str">
        <f>작성용!AC2506</f>
        <v>[T]기타보험기관[1본부]</v>
      </c>
      <c r="X2509" s="280" t="str">
        <f>작성용!O2506</f>
        <v>자산운용기획부정호우주임</v>
      </c>
      <c r="Y2509" s="280" t="str">
        <f>작성용!P2506</f>
        <v>02-6913-3051</v>
      </c>
      <c r="Z2509" s="280" t="str">
        <f>작성용!Q2506</f>
        <v>jieun1977@kbinsure.co.kr</v>
      </c>
      <c r="AA2509" s="278" t="str">
        <f>작성용!AJ2506</f>
        <v>가평가</v>
      </c>
      <c r="AB2509" s="278">
        <f>작성용!AB2506</f>
        <v>8</v>
      </c>
    </row>
    <row r="2510" spans="1:28" s="12" customFormat="1" ht="16.5" customHeight="1" x14ac:dyDescent="0.3">
      <c r="A2510" s="54">
        <f>작성용!AL2507</f>
        <v>2506</v>
      </c>
      <c r="B2510" s="292" t="str">
        <f>작성용!AI2507</f>
        <v>가평가값 : 2024-09-10(퇴근전), 최종가격 : 2024-10-04, 민감도/듀레이션 : 2024-10-11</v>
      </c>
      <c r="C2510" s="278" t="str">
        <f>작성용!AK2507</f>
        <v>개별종목</v>
      </c>
      <c r="D2510" s="279">
        <f>작성용!T2507</f>
        <v>45533</v>
      </c>
      <c r="E2510" s="280" t="str">
        <f>작성용!B2507</f>
        <v>KB손해보험</v>
      </c>
      <c r="F2510" s="280" t="str">
        <f>작성용!C2507</f>
        <v>재평가</v>
      </c>
      <c r="G2510" s="280" t="str">
        <f>작성용!D2507</f>
        <v>KB해외투자전문투자형사모부동산투자신탁제2호</v>
      </c>
      <c r="H2510" s="281" t="str">
        <f>작성용!E2507</f>
        <v>KBP2019060033</v>
      </c>
      <c r="I2510" s="280" t="str">
        <f>작성용!F2507</f>
        <v>B02</v>
      </c>
      <c r="J2510" s="280">
        <f>작성용!G2507</f>
        <v>0</v>
      </c>
      <c r="K2510" s="280" t="str">
        <f>작성용!H2507</f>
        <v>Y</v>
      </c>
      <c r="L2510" s="280" t="str">
        <f>작성용!N2507</f>
        <v>분기</v>
      </c>
      <c r="M2510" s="279" t="str">
        <f>작성용!U2507</f>
        <v>2024.09.30</v>
      </c>
      <c r="N2510" s="284">
        <f>작성용!V2507</f>
        <v>45569</v>
      </c>
      <c r="O2510" s="284">
        <f>작성용!W2507</f>
        <v>45583</v>
      </c>
      <c r="P2510" s="284">
        <f>작성용!X2507</f>
        <v>45576</v>
      </c>
      <c r="Q2510" s="280" t="str">
        <f>작성용!AD2507</f>
        <v>대체평가3사업본부</v>
      </c>
      <c r="R2510" s="282">
        <f>작성용!AE2507</f>
        <v>0</v>
      </c>
      <c r="S2510" s="280" t="str">
        <f>작성용!AF2507</f>
        <v>대체평가3사업본부</v>
      </c>
      <c r="T2510" s="283" t="str">
        <f>작성용!AG2507</f>
        <v>정은채/박재현</v>
      </c>
      <c r="U2510" s="283" t="str">
        <f>작성용!AH2507</f>
        <v>정은채/박재현</v>
      </c>
      <c r="V2510" s="278">
        <f>작성용!AA2507</f>
        <v>202409</v>
      </c>
      <c r="W2510" s="280" t="str">
        <f>작성용!AC2507</f>
        <v>[T]기타보험기관[1본부]</v>
      </c>
      <c r="X2510" s="280" t="str">
        <f>작성용!O2507</f>
        <v>자산운용기획부정호우주임</v>
      </c>
      <c r="Y2510" s="280" t="str">
        <f>작성용!P2507</f>
        <v>02-6913-3051</v>
      </c>
      <c r="Z2510" s="280" t="str">
        <f>작성용!Q2507</f>
        <v>jieun1977@kbinsure.co.kr</v>
      </c>
      <c r="AA2510" s="278" t="str">
        <f>작성용!AJ2507</f>
        <v>-</v>
      </c>
      <c r="AB2510" s="278">
        <f>작성용!AB2507</f>
        <v>8</v>
      </c>
    </row>
    <row r="2511" spans="1:28" s="12" customFormat="1" ht="16.5" customHeight="1" x14ac:dyDescent="0.3">
      <c r="A2511" s="54">
        <f>작성용!AL2508</f>
        <v>2507</v>
      </c>
      <c r="B2511" s="292" t="str">
        <f>작성용!AI2508</f>
        <v>가평가값 : 2024-09-10(퇴근전), 최종가격 : 2024-10-04, 민감도/듀레이션 : 2024-10-11</v>
      </c>
      <c r="C2511" s="278" t="str">
        <f>작성용!AK2508</f>
        <v>개별종목</v>
      </c>
      <c r="D2511" s="279">
        <f>작성용!T2508</f>
        <v>45533</v>
      </c>
      <c r="E2511" s="280" t="str">
        <f>작성용!B2508</f>
        <v>KB손해보험</v>
      </c>
      <c r="F2511" s="280" t="str">
        <f>작성용!C2508</f>
        <v>재평가</v>
      </c>
      <c r="G2511" s="280" t="str">
        <f>작성용!D2508</f>
        <v>KB유럽TIKEHAUPDF전문투자형사모특별자산투자신탁제1호</v>
      </c>
      <c r="H2511" s="281" t="str">
        <f>작성용!E2508</f>
        <v>KBP2018120062</v>
      </c>
      <c r="I2511" s="280" t="str">
        <f>작성용!F2508</f>
        <v>B02</v>
      </c>
      <c r="J2511" s="280">
        <f>작성용!G2508</f>
        <v>0</v>
      </c>
      <c r="K2511" s="280" t="str">
        <f>작성용!H2508</f>
        <v>Y</v>
      </c>
      <c r="L2511" s="280" t="str">
        <f>작성용!N2508</f>
        <v>분기</v>
      </c>
      <c r="M2511" s="279" t="str">
        <f>작성용!U2508</f>
        <v>2024.09.30</v>
      </c>
      <c r="N2511" s="284">
        <f>작성용!V2508</f>
        <v>45569</v>
      </c>
      <c r="O2511" s="284">
        <f>작성용!W2508</f>
        <v>45583</v>
      </c>
      <c r="P2511" s="284">
        <f>작성용!X2508</f>
        <v>45576</v>
      </c>
      <c r="Q2511" s="280" t="str">
        <f>작성용!AD2508</f>
        <v>대체평가3사업본부</v>
      </c>
      <c r="R2511" s="282">
        <f>작성용!AE2508</f>
        <v>0</v>
      </c>
      <c r="S2511" s="280" t="str">
        <f>작성용!AF2508</f>
        <v>대체평가3사업본부</v>
      </c>
      <c r="T2511" s="283" t="str">
        <f>작성용!AG2508</f>
        <v>정은채/박재현</v>
      </c>
      <c r="U2511" s="283" t="str">
        <f>작성용!AH2508</f>
        <v>정은채/박재현</v>
      </c>
      <c r="V2511" s="278">
        <f>작성용!AA2508</f>
        <v>202409</v>
      </c>
      <c r="W2511" s="280" t="str">
        <f>작성용!AC2508</f>
        <v>[T]기타보험기관[1본부]</v>
      </c>
      <c r="X2511" s="280" t="str">
        <f>작성용!O2508</f>
        <v>자산운용기획부정호우주임</v>
      </c>
      <c r="Y2511" s="280" t="str">
        <f>작성용!P2508</f>
        <v>02-6913-3051</v>
      </c>
      <c r="Z2511" s="280" t="str">
        <f>작성용!Q2508</f>
        <v>jieun1977@kbinsure.co.kr</v>
      </c>
      <c r="AA2511" s="278" t="str">
        <f>작성용!AJ2508</f>
        <v>-</v>
      </c>
      <c r="AB2511" s="278">
        <f>작성용!AB2508</f>
        <v>8</v>
      </c>
    </row>
    <row r="2512" spans="1:28" s="12" customFormat="1" ht="16.5" customHeight="1" x14ac:dyDescent="0.3">
      <c r="A2512" s="54">
        <f>작성용!AL2509</f>
        <v>2508</v>
      </c>
      <c r="B2512" s="292" t="str">
        <f>작성용!AI2509</f>
        <v>가평가값 : 2024-09-10(퇴근전), 최종가격 : 2024-10-04, 민감도/듀레이션 : 2024-10-11</v>
      </c>
      <c r="C2512" s="278" t="str">
        <f>작성용!AK2509</f>
        <v>개별종목</v>
      </c>
      <c r="D2512" s="279">
        <f>작성용!T2509</f>
        <v>45533</v>
      </c>
      <c r="E2512" s="280" t="str">
        <f>작성용!B2509</f>
        <v>KB손해보험</v>
      </c>
      <c r="F2512" s="280" t="str">
        <f>작성용!C2509</f>
        <v>재평가</v>
      </c>
      <c r="G2512" s="280" t="str">
        <f>작성용!D2509</f>
        <v>한화기업형ESS전문투자형사모특별자산투자신탁1호</v>
      </c>
      <c r="H2512" s="281" t="str">
        <f>작성용!E2509</f>
        <v>KBP2018120065</v>
      </c>
      <c r="I2512" s="280" t="str">
        <f>작성용!F2509</f>
        <v>B02</v>
      </c>
      <c r="J2512" s="280">
        <f>작성용!G2509</f>
        <v>0</v>
      </c>
      <c r="K2512" s="280" t="str">
        <f>작성용!H2509</f>
        <v>Y</v>
      </c>
      <c r="L2512" s="280" t="str">
        <f>작성용!N2509</f>
        <v>분기</v>
      </c>
      <c r="M2512" s="279" t="str">
        <f>작성용!U2509</f>
        <v>2024.09.30</v>
      </c>
      <c r="N2512" s="279">
        <f>작성용!V2509</f>
        <v>45545</v>
      </c>
      <c r="O2512" s="284">
        <f>작성용!W2509</f>
        <v>45583</v>
      </c>
      <c r="P2512" s="284">
        <f>작성용!X2509</f>
        <v>45576</v>
      </c>
      <c r="Q2512" s="280" t="str">
        <f>작성용!AD2509</f>
        <v>대체평가3사업본부</v>
      </c>
      <c r="R2512" s="282">
        <f>작성용!AE2509</f>
        <v>0</v>
      </c>
      <c r="S2512" s="280" t="str">
        <f>작성용!AF2509</f>
        <v>대체평가3사업본부</v>
      </c>
      <c r="T2512" s="283" t="str">
        <f>작성용!AG2509</f>
        <v>정은채/박재현</v>
      </c>
      <c r="U2512" s="283" t="str">
        <f>작성용!AH2509</f>
        <v>정은채/박재현</v>
      </c>
      <c r="V2512" s="278">
        <f>작성용!AA2509</f>
        <v>202409</v>
      </c>
      <c r="W2512" s="280" t="str">
        <f>작성용!AC2509</f>
        <v>[T]기타보험기관[1본부]</v>
      </c>
      <c r="X2512" s="280" t="str">
        <f>작성용!O2509</f>
        <v>자산운용기획부정호우주임</v>
      </c>
      <c r="Y2512" s="280" t="str">
        <f>작성용!P2509</f>
        <v>02-6913-3051</v>
      </c>
      <c r="Z2512" s="280" t="str">
        <f>작성용!Q2509</f>
        <v>jieun1977@kbinsure.co.kr</v>
      </c>
      <c r="AA2512" s="278" t="str">
        <f>작성용!AJ2509</f>
        <v>가평가</v>
      </c>
      <c r="AB2512" s="278">
        <f>작성용!AB2509</f>
        <v>8</v>
      </c>
    </row>
    <row r="2513" spans="1:28" s="12" customFormat="1" ht="16.5" customHeight="1" x14ac:dyDescent="0.3">
      <c r="A2513" s="54">
        <f>작성용!AL2510</f>
        <v>2509</v>
      </c>
      <c r="B2513" s="292" t="str">
        <f>작성용!AI2510</f>
        <v>가평가값 : 2024-09-10(퇴근전), 최종가격 : 2024-10-04, 민감도/듀레이션 : 2024-10-11</v>
      </c>
      <c r="C2513" s="278" t="str">
        <f>작성용!AK2510</f>
        <v>개별종목</v>
      </c>
      <c r="D2513" s="279">
        <f>작성용!T2510</f>
        <v>45533</v>
      </c>
      <c r="E2513" s="280" t="str">
        <f>작성용!B2510</f>
        <v>KB손해보험</v>
      </c>
      <c r="F2513" s="280" t="str">
        <f>작성용!C2510</f>
        <v>재평가</v>
      </c>
      <c r="G2513" s="280" t="str">
        <f>작성용!D2510</f>
        <v>한화호주인프라전문투자형사모특별자산투자신탁5호</v>
      </c>
      <c r="H2513" s="281" t="str">
        <f>작성용!E2510</f>
        <v>KBP2018120067</v>
      </c>
      <c r="I2513" s="280" t="str">
        <f>작성용!F2510</f>
        <v>B02</v>
      </c>
      <c r="J2513" s="280">
        <f>작성용!G2510</f>
        <v>0</v>
      </c>
      <c r="K2513" s="280" t="str">
        <f>작성용!H2510</f>
        <v>Y</v>
      </c>
      <c r="L2513" s="280" t="str">
        <f>작성용!N2510</f>
        <v>분기</v>
      </c>
      <c r="M2513" s="279" t="str">
        <f>작성용!U2510</f>
        <v>2024.09.30</v>
      </c>
      <c r="N2513" s="284">
        <f>작성용!V2510</f>
        <v>45569</v>
      </c>
      <c r="O2513" s="284">
        <f>작성용!W2510</f>
        <v>45583</v>
      </c>
      <c r="P2513" s="284">
        <f>작성용!X2510</f>
        <v>45576</v>
      </c>
      <c r="Q2513" s="280" t="str">
        <f>작성용!AD2510</f>
        <v>대체평가3사업본부</v>
      </c>
      <c r="R2513" s="282">
        <f>작성용!AE2510</f>
        <v>0</v>
      </c>
      <c r="S2513" s="280" t="str">
        <f>작성용!AF2510</f>
        <v>대체평가3사업본부</v>
      </c>
      <c r="T2513" s="283" t="str">
        <f>작성용!AG2510</f>
        <v>정은채/박재현</v>
      </c>
      <c r="U2513" s="283" t="str">
        <f>작성용!AH2510</f>
        <v>정은채/박재현</v>
      </c>
      <c r="V2513" s="278">
        <f>작성용!AA2510</f>
        <v>202409</v>
      </c>
      <c r="W2513" s="280" t="str">
        <f>작성용!AC2510</f>
        <v>[T]기타보험기관[1본부]</v>
      </c>
      <c r="X2513" s="280" t="str">
        <f>작성용!O2510</f>
        <v>자산운용기획부정호우주임</v>
      </c>
      <c r="Y2513" s="280" t="str">
        <f>작성용!P2510</f>
        <v>02-6913-3051</v>
      </c>
      <c r="Z2513" s="280" t="str">
        <f>작성용!Q2510</f>
        <v>jieun1977@kbinsure.co.kr</v>
      </c>
      <c r="AA2513" s="278" t="str">
        <f>작성용!AJ2510</f>
        <v>-</v>
      </c>
      <c r="AB2513" s="278">
        <f>작성용!AB2510</f>
        <v>8</v>
      </c>
    </row>
    <row r="2514" spans="1:28" s="12" customFormat="1" ht="16.5" customHeight="1" x14ac:dyDescent="0.3">
      <c r="A2514" s="54">
        <f>작성용!AL2511</f>
        <v>2510</v>
      </c>
      <c r="B2514" s="292" t="str">
        <f>작성용!AI2511</f>
        <v>가평가값 : 2024-09-10(퇴근전), 최종가격 : 2024-10-04, 민감도/듀레이션 : 2024-10-11</v>
      </c>
      <c r="C2514" s="278" t="str">
        <f>작성용!AK2511</f>
        <v>개별종목</v>
      </c>
      <c r="D2514" s="279">
        <f>작성용!T2511</f>
        <v>45533</v>
      </c>
      <c r="E2514" s="280" t="str">
        <f>작성용!B2511</f>
        <v>KB손해보험</v>
      </c>
      <c r="F2514" s="280" t="str">
        <f>작성용!C2511</f>
        <v>재평가</v>
      </c>
      <c r="G2514" s="280" t="str">
        <f>작성용!D2511</f>
        <v>NH-AMUNDI글로벌인프라전문투자형사모특별자산투자신탁4호</v>
      </c>
      <c r="H2514" s="281" t="str">
        <f>작성용!E2511</f>
        <v>KBP2018120063</v>
      </c>
      <c r="I2514" s="280" t="str">
        <f>작성용!F2511</f>
        <v>B02</v>
      </c>
      <c r="J2514" s="280">
        <f>작성용!G2511</f>
        <v>0</v>
      </c>
      <c r="K2514" s="280" t="str">
        <f>작성용!H2511</f>
        <v>Y</v>
      </c>
      <c r="L2514" s="280" t="str">
        <f>작성용!N2511</f>
        <v>분기</v>
      </c>
      <c r="M2514" s="279" t="str">
        <f>작성용!U2511</f>
        <v>2024.09.30</v>
      </c>
      <c r="N2514" s="284">
        <f>작성용!V2511</f>
        <v>45569</v>
      </c>
      <c r="O2514" s="284">
        <f>작성용!W2511</f>
        <v>45583</v>
      </c>
      <c r="P2514" s="284">
        <f>작성용!X2511</f>
        <v>45576</v>
      </c>
      <c r="Q2514" s="280" t="str">
        <f>작성용!AD2511</f>
        <v>대체평가3사업본부</v>
      </c>
      <c r="R2514" s="282">
        <f>작성용!AE2511</f>
        <v>0</v>
      </c>
      <c r="S2514" s="280" t="str">
        <f>작성용!AF2511</f>
        <v>대체평가3사업본부</v>
      </c>
      <c r="T2514" s="283" t="str">
        <f>작성용!AG2511</f>
        <v>정은채/박재현</v>
      </c>
      <c r="U2514" s="283" t="str">
        <f>작성용!AH2511</f>
        <v>정은채/박재현</v>
      </c>
      <c r="V2514" s="278">
        <f>작성용!AA2511</f>
        <v>202409</v>
      </c>
      <c r="W2514" s="280" t="str">
        <f>작성용!AC2511</f>
        <v>[T]기타보험기관[1본부]</v>
      </c>
      <c r="X2514" s="280" t="str">
        <f>작성용!O2511</f>
        <v>자산운용기획부정호우주임</v>
      </c>
      <c r="Y2514" s="280" t="str">
        <f>작성용!P2511</f>
        <v>02-6913-3051</v>
      </c>
      <c r="Z2514" s="280" t="str">
        <f>작성용!Q2511</f>
        <v>jieun1977@kbinsure.co.kr</v>
      </c>
      <c r="AA2514" s="278" t="str">
        <f>작성용!AJ2511</f>
        <v>-</v>
      </c>
      <c r="AB2514" s="278">
        <f>작성용!AB2511</f>
        <v>8</v>
      </c>
    </row>
    <row r="2515" spans="1:28" s="12" customFormat="1" ht="16.5" customHeight="1" x14ac:dyDescent="0.3">
      <c r="A2515" s="54">
        <f>작성용!AL2512</f>
        <v>2511</v>
      </c>
      <c r="B2515" s="292" t="str">
        <f>작성용!AI2512</f>
        <v>가평가값 : 2024-09-10(퇴근전), 최종가격 : 2024-10-04, 민감도/듀레이션 : 2024-10-11</v>
      </c>
      <c r="C2515" s="278" t="str">
        <f>작성용!AK2512</f>
        <v>개별종목</v>
      </c>
      <c r="D2515" s="279">
        <f>작성용!T2512</f>
        <v>45533</v>
      </c>
      <c r="E2515" s="280" t="str">
        <f>작성용!B2512</f>
        <v>KB손해보험</v>
      </c>
      <c r="F2515" s="280" t="str">
        <f>작성용!C2512</f>
        <v>재평가</v>
      </c>
      <c r="G2515" s="280" t="str">
        <f>작성용!D2512</f>
        <v>미래에셋EF전문투자형사모특별자산투자신탁2-4호(H)</v>
      </c>
      <c r="H2515" s="281" t="str">
        <f>작성용!E2512</f>
        <v>KBP2019060007</v>
      </c>
      <c r="I2515" s="280" t="str">
        <f>작성용!F2512</f>
        <v>B02</v>
      </c>
      <c r="J2515" s="280">
        <f>작성용!G2512</f>
        <v>0</v>
      </c>
      <c r="K2515" s="280" t="str">
        <f>작성용!H2512</f>
        <v>Y</v>
      </c>
      <c r="L2515" s="280" t="str">
        <f>작성용!N2512</f>
        <v>분기</v>
      </c>
      <c r="M2515" s="279" t="str">
        <f>작성용!U2512</f>
        <v>2024.09.30</v>
      </c>
      <c r="N2515" s="284">
        <f>작성용!V2512</f>
        <v>45569</v>
      </c>
      <c r="O2515" s="284">
        <f>작성용!W2512</f>
        <v>45583</v>
      </c>
      <c r="P2515" s="284">
        <f>작성용!X2512</f>
        <v>45576</v>
      </c>
      <c r="Q2515" s="280" t="str">
        <f>작성용!AD2512</f>
        <v>대체평가3사업본부</v>
      </c>
      <c r="R2515" s="282">
        <f>작성용!AE2512</f>
        <v>0</v>
      </c>
      <c r="S2515" s="280" t="str">
        <f>작성용!AF2512</f>
        <v>대체평가3사업본부</v>
      </c>
      <c r="T2515" s="283" t="str">
        <f>작성용!AG2512</f>
        <v>정은채/박재현</v>
      </c>
      <c r="U2515" s="283" t="str">
        <f>작성용!AH2512</f>
        <v>정은채/박재현</v>
      </c>
      <c r="V2515" s="278">
        <f>작성용!AA2512</f>
        <v>202409</v>
      </c>
      <c r="W2515" s="280" t="str">
        <f>작성용!AC2512</f>
        <v>[T]기타보험기관[1본부]</v>
      </c>
      <c r="X2515" s="280" t="str">
        <f>작성용!O2512</f>
        <v>자산운용기획부정호우주임</v>
      </c>
      <c r="Y2515" s="280" t="str">
        <f>작성용!P2512</f>
        <v>02-6913-3051</v>
      </c>
      <c r="Z2515" s="280" t="str">
        <f>작성용!Q2512</f>
        <v>jieun1977@kbinsure.co.kr</v>
      </c>
      <c r="AA2515" s="278" t="str">
        <f>작성용!AJ2512</f>
        <v>-</v>
      </c>
      <c r="AB2515" s="278">
        <f>작성용!AB2512</f>
        <v>8</v>
      </c>
    </row>
    <row r="2516" spans="1:28" s="12" customFormat="1" ht="16.5" customHeight="1" x14ac:dyDescent="0.3">
      <c r="A2516" s="54">
        <f>작성용!AL2513</f>
        <v>2512</v>
      </c>
      <c r="B2516" s="292" t="str">
        <f>작성용!AI2513</f>
        <v>가평가값 : 2024-09-10(퇴근전), 최종가격 : 2024-10-04, 민감도/듀레이션 : 2024-10-11</v>
      </c>
      <c r="C2516" s="278" t="str">
        <f>작성용!AK2513</f>
        <v>개별종목</v>
      </c>
      <c r="D2516" s="279">
        <f>작성용!T2513</f>
        <v>45533</v>
      </c>
      <c r="E2516" s="280" t="str">
        <f>작성용!B2513</f>
        <v>KB손해보험</v>
      </c>
      <c r="F2516" s="280" t="str">
        <f>작성용!C2513</f>
        <v>재평가</v>
      </c>
      <c r="G2516" s="280" t="str">
        <f>작성용!D2513</f>
        <v>한강태양광발전전문투자형사모특별자산투자신탁제4호</v>
      </c>
      <c r="H2516" s="281" t="str">
        <f>작성용!E2513</f>
        <v>KBP2019060010</v>
      </c>
      <c r="I2516" s="280" t="str">
        <f>작성용!F2513</f>
        <v>B02</v>
      </c>
      <c r="J2516" s="280">
        <f>작성용!G2513</f>
        <v>0</v>
      </c>
      <c r="K2516" s="280" t="str">
        <f>작성용!H2513</f>
        <v>Y</v>
      </c>
      <c r="L2516" s="280" t="str">
        <f>작성용!N2513</f>
        <v>분기</v>
      </c>
      <c r="M2516" s="279" t="str">
        <f>작성용!U2513</f>
        <v>2024.09.30</v>
      </c>
      <c r="N2516" s="279">
        <f>작성용!V2513</f>
        <v>45545</v>
      </c>
      <c r="O2516" s="284">
        <f>작성용!W2513</f>
        <v>45583</v>
      </c>
      <c r="P2516" s="284">
        <f>작성용!X2513</f>
        <v>45576</v>
      </c>
      <c r="Q2516" s="280" t="str">
        <f>작성용!AD2513</f>
        <v>대체평가3사업본부</v>
      </c>
      <c r="R2516" s="282">
        <f>작성용!AE2513</f>
        <v>0</v>
      </c>
      <c r="S2516" s="280" t="str">
        <f>작성용!AF2513</f>
        <v>대체평가3사업본부</v>
      </c>
      <c r="T2516" s="283" t="str">
        <f>작성용!AG2513</f>
        <v>정은채/박재현</v>
      </c>
      <c r="U2516" s="283" t="str">
        <f>작성용!AH2513</f>
        <v>정은채/박재현</v>
      </c>
      <c r="V2516" s="278">
        <f>작성용!AA2513</f>
        <v>202409</v>
      </c>
      <c r="W2516" s="280" t="str">
        <f>작성용!AC2513</f>
        <v>[T]기타보험기관[1본부]</v>
      </c>
      <c r="X2516" s="280" t="str">
        <f>작성용!O2513</f>
        <v>자산운용기획부정호우주임</v>
      </c>
      <c r="Y2516" s="280" t="str">
        <f>작성용!P2513</f>
        <v>02-6913-3051</v>
      </c>
      <c r="Z2516" s="280" t="str">
        <f>작성용!Q2513</f>
        <v>jieun1977@kbinsure.co.kr</v>
      </c>
      <c r="AA2516" s="278" t="str">
        <f>작성용!AJ2513</f>
        <v>가평가</v>
      </c>
      <c r="AB2516" s="278">
        <f>작성용!AB2513</f>
        <v>8</v>
      </c>
    </row>
    <row r="2517" spans="1:28" s="12" customFormat="1" ht="16.5" customHeight="1" x14ac:dyDescent="0.3">
      <c r="A2517" s="54">
        <f>작성용!AL2514</f>
        <v>2513</v>
      </c>
      <c r="B2517" s="292" t="str">
        <f>작성용!AI2514</f>
        <v>가평가값 : 2024-09-10(퇴근전), 최종가격 : 2024-10-04, 민감도/듀레이션 : 2024-10-11</v>
      </c>
      <c r="C2517" s="278" t="str">
        <f>작성용!AK2514</f>
        <v>개별종목</v>
      </c>
      <c r="D2517" s="279">
        <f>작성용!T2514</f>
        <v>45533</v>
      </c>
      <c r="E2517" s="280" t="str">
        <f>작성용!B2514</f>
        <v>KB손해보험</v>
      </c>
      <c r="F2517" s="280" t="str">
        <f>작성용!C2514</f>
        <v>재평가</v>
      </c>
      <c r="G2517" s="280" t="str">
        <f>작성용!D2514</f>
        <v>KBIDF인프라일반사모특별자산투자신탁제5호(대출채권-재간접형)(전문)</v>
      </c>
      <c r="H2517" s="281" t="str">
        <f>작성용!E2514</f>
        <v>KBP2019120176</v>
      </c>
      <c r="I2517" s="280" t="str">
        <f>작성용!F2514</f>
        <v>B02</v>
      </c>
      <c r="J2517" s="280">
        <f>작성용!G2514</f>
        <v>0</v>
      </c>
      <c r="K2517" s="280" t="str">
        <f>작성용!H2514</f>
        <v>Y</v>
      </c>
      <c r="L2517" s="280" t="str">
        <f>작성용!N2514</f>
        <v>분기</v>
      </c>
      <c r="M2517" s="279" t="str">
        <f>작성용!U2514</f>
        <v>2024.09.30</v>
      </c>
      <c r="N2517" s="279">
        <f>작성용!V2514</f>
        <v>45545</v>
      </c>
      <c r="O2517" s="284">
        <f>작성용!W2514</f>
        <v>45583</v>
      </c>
      <c r="P2517" s="284">
        <f>작성용!X2514</f>
        <v>45576</v>
      </c>
      <c r="Q2517" s="280" t="str">
        <f>작성용!AD2514</f>
        <v>대체평가3사업본부</v>
      </c>
      <c r="R2517" s="282">
        <f>작성용!AE2514</f>
        <v>0</v>
      </c>
      <c r="S2517" s="280" t="str">
        <f>작성용!AF2514</f>
        <v>대체평가3사업본부</v>
      </c>
      <c r="T2517" s="283" t="str">
        <f>작성용!AG2514</f>
        <v>정은채/박재현</v>
      </c>
      <c r="U2517" s="283" t="str">
        <f>작성용!AH2514</f>
        <v>정은채/박재현</v>
      </c>
      <c r="V2517" s="278">
        <f>작성용!AA2514</f>
        <v>202409</v>
      </c>
      <c r="W2517" s="280" t="str">
        <f>작성용!AC2514</f>
        <v>[T]기타보험기관[1본부]</v>
      </c>
      <c r="X2517" s="280" t="str">
        <f>작성용!O2514</f>
        <v>자산운용기획부정호우주임</v>
      </c>
      <c r="Y2517" s="280" t="str">
        <f>작성용!P2514</f>
        <v>02-6913-3051</v>
      </c>
      <c r="Z2517" s="280" t="str">
        <f>작성용!Q2514</f>
        <v>jieun1977@kbinsure.co.kr</v>
      </c>
      <c r="AA2517" s="278" t="str">
        <f>작성용!AJ2514</f>
        <v>가평가</v>
      </c>
      <c r="AB2517" s="278">
        <f>작성용!AB2514</f>
        <v>8</v>
      </c>
    </row>
    <row r="2518" spans="1:28" s="12" customFormat="1" ht="16.5" customHeight="1" x14ac:dyDescent="0.3">
      <c r="A2518" s="54">
        <f>작성용!AL2515</f>
        <v>2514</v>
      </c>
      <c r="B2518" s="292" t="str">
        <f>작성용!AI2515</f>
        <v>가평가값 : 2024-09-10(퇴근전), 최종가격 : 2024-10-04, 민감도/듀레이션 : 2024-10-11</v>
      </c>
      <c r="C2518" s="278" t="str">
        <f>작성용!AK2515</f>
        <v>개별종목</v>
      </c>
      <c r="D2518" s="279">
        <f>작성용!T2515</f>
        <v>45533</v>
      </c>
      <c r="E2518" s="280" t="str">
        <f>작성용!B2515</f>
        <v>KB손해보험</v>
      </c>
      <c r="F2518" s="280" t="str">
        <f>작성용!C2515</f>
        <v>재평가</v>
      </c>
      <c r="G2518" s="280" t="str">
        <f>작성용!D2515</f>
        <v>파인스트리트글로벌기업금융전문투자사모투자신탁1호</v>
      </c>
      <c r="H2518" s="281" t="str">
        <f>작성용!E2515</f>
        <v>KBP2020030010</v>
      </c>
      <c r="I2518" s="280" t="str">
        <f>작성용!F2515</f>
        <v>B02</v>
      </c>
      <c r="J2518" s="280">
        <f>작성용!G2515</f>
        <v>0</v>
      </c>
      <c r="K2518" s="280" t="str">
        <f>작성용!H2515</f>
        <v>Y</v>
      </c>
      <c r="L2518" s="280" t="str">
        <f>작성용!N2515</f>
        <v>분기</v>
      </c>
      <c r="M2518" s="279" t="str">
        <f>작성용!U2515</f>
        <v>2024.09.30</v>
      </c>
      <c r="N2518" s="279">
        <f>작성용!V2515</f>
        <v>45545</v>
      </c>
      <c r="O2518" s="284">
        <f>작성용!W2515</f>
        <v>45583</v>
      </c>
      <c r="P2518" s="284">
        <f>작성용!X2515</f>
        <v>45576</v>
      </c>
      <c r="Q2518" s="280" t="str">
        <f>작성용!AD2515</f>
        <v>대체평가3사업본부</v>
      </c>
      <c r="R2518" s="282">
        <f>작성용!AE2515</f>
        <v>0</v>
      </c>
      <c r="S2518" s="280" t="str">
        <f>작성용!AF2515</f>
        <v>대체평가3사업본부</v>
      </c>
      <c r="T2518" s="283" t="str">
        <f>작성용!AG2515</f>
        <v>정은채/박재현</v>
      </c>
      <c r="U2518" s="283" t="str">
        <f>작성용!AH2515</f>
        <v>정은채/박재현</v>
      </c>
      <c r="V2518" s="278">
        <f>작성용!AA2515</f>
        <v>202409</v>
      </c>
      <c r="W2518" s="280" t="str">
        <f>작성용!AC2515</f>
        <v>[T]기타보험기관[1본부]</v>
      </c>
      <c r="X2518" s="280" t="str">
        <f>작성용!O2515</f>
        <v>자산운용기획부정호우주임</v>
      </c>
      <c r="Y2518" s="280" t="str">
        <f>작성용!P2515</f>
        <v>02-6913-3051</v>
      </c>
      <c r="Z2518" s="280" t="str">
        <f>작성용!Q2515</f>
        <v>jieun1977@kbinsure.co.kr</v>
      </c>
      <c r="AA2518" s="278" t="str">
        <f>작성용!AJ2515</f>
        <v>가평가</v>
      </c>
      <c r="AB2518" s="278">
        <f>작성용!AB2515</f>
        <v>8</v>
      </c>
    </row>
    <row r="2519" spans="1:28" s="12" customFormat="1" ht="16.5" customHeight="1" x14ac:dyDescent="0.3">
      <c r="A2519" s="54">
        <f>작성용!AL2516</f>
        <v>2515</v>
      </c>
      <c r="B2519" s="292" t="str">
        <f>작성용!AI2516</f>
        <v>가평가값 : 2024-09-10(퇴근전), 최종가격 : 2024-10-04, 민감도/듀레이션 : 2024-10-11</v>
      </c>
      <c r="C2519" s="278" t="str">
        <f>작성용!AK2516</f>
        <v>개별종목</v>
      </c>
      <c r="D2519" s="279">
        <f>작성용!T2516</f>
        <v>45533</v>
      </c>
      <c r="E2519" s="280" t="str">
        <f>작성용!B2516</f>
        <v>KB손해보험</v>
      </c>
      <c r="F2519" s="280" t="str">
        <f>작성용!C2516</f>
        <v>재평가</v>
      </c>
      <c r="G2519" s="280" t="str">
        <f>작성용!D2516</f>
        <v>KB유럽ICGPDF전문투자형사모특별자산투자신탁제1호</v>
      </c>
      <c r="H2519" s="281" t="str">
        <f>작성용!E2516</f>
        <v>KBP2020030011</v>
      </c>
      <c r="I2519" s="280" t="str">
        <f>작성용!F2516</f>
        <v>B02</v>
      </c>
      <c r="J2519" s="280">
        <f>작성용!G2516</f>
        <v>0</v>
      </c>
      <c r="K2519" s="280" t="str">
        <f>작성용!H2516</f>
        <v>Y</v>
      </c>
      <c r="L2519" s="280" t="str">
        <f>작성용!N2516</f>
        <v>분기</v>
      </c>
      <c r="M2519" s="279" t="str">
        <f>작성용!U2516</f>
        <v>2024.09.30</v>
      </c>
      <c r="N2519" s="284">
        <f>작성용!V2516</f>
        <v>45569</v>
      </c>
      <c r="O2519" s="284">
        <f>작성용!W2516</f>
        <v>45583</v>
      </c>
      <c r="P2519" s="284">
        <f>작성용!X2516</f>
        <v>45576</v>
      </c>
      <c r="Q2519" s="280" t="str">
        <f>작성용!AD2516</f>
        <v>대체평가3사업본부</v>
      </c>
      <c r="R2519" s="282">
        <f>작성용!AE2516</f>
        <v>0</v>
      </c>
      <c r="S2519" s="280" t="str">
        <f>작성용!AF2516</f>
        <v>대체평가3사업본부</v>
      </c>
      <c r="T2519" s="283" t="str">
        <f>작성용!AG2516</f>
        <v>정은채/박재현</v>
      </c>
      <c r="U2519" s="283" t="str">
        <f>작성용!AH2516</f>
        <v>정은채/박재현</v>
      </c>
      <c r="V2519" s="278">
        <f>작성용!AA2516</f>
        <v>202409</v>
      </c>
      <c r="W2519" s="280" t="str">
        <f>작성용!AC2516</f>
        <v>[T]기타보험기관[1본부]</v>
      </c>
      <c r="X2519" s="280" t="str">
        <f>작성용!O2516</f>
        <v>자산운용기획부정호우주임</v>
      </c>
      <c r="Y2519" s="280" t="str">
        <f>작성용!P2516</f>
        <v>02-6913-3051</v>
      </c>
      <c r="Z2519" s="280" t="str">
        <f>작성용!Q2516</f>
        <v>jieun1977@kbinsure.co.kr</v>
      </c>
      <c r="AA2519" s="278" t="str">
        <f>작성용!AJ2516</f>
        <v>-</v>
      </c>
      <c r="AB2519" s="278">
        <f>작성용!AB2516</f>
        <v>8</v>
      </c>
    </row>
    <row r="2520" spans="1:28" s="12" customFormat="1" ht="16.5" customHeight="1" x14ac:dyDescent="0.3">
      <c r="A2520" s="54">
        <f>작성용!AL2517</f>
        <v>2516</v>
      </c>
      <c r="B2520" s="292" t="str">
        <f>작성용!AI2517</f>
        <v>가평가값 : 2024-09-10(퇴근전), 최종가격 : 2024-10-04, 민감도/듀레이션 : 2024-10-11</v>
      </c>
      <c r="C2520" s="278" t="str">
        <f>작성용!AK2517</f>
        <v>개별종목</v>
      </c>
      <c r="D2520" s="279">
        <f>작성용!T2517</f>
        <v>45533</v>
      </c>
      <c r="E2520" s="280" t="str">
        <f>작성용!B2517</f>
        <v>KB손해보험</v>
      </c>
      <c r="F2520" s="280" t="str">
        <f>작성용!C2517</f>
        <v>재평가</v>
      </c>
      <c r="G2520" s="280" t="str">
        <f>작성용!D2517</f>
        <v>신한시니어론전문투자형사모혼합자산투자신탁제4호</v>
      </c>
      <c r="H2520" s="281" t="str">
        <f>작성용!E2517</f>
        <v>KBP2020090070</v>
      </c>
      <c r="I2520" s="280" t="str">
        <f>작성용!F2517</f>
        <v>B02</v>
      </c>
      <c r="J2520" s="280">
        <f>작성용!G2517</f>
        <v>0</v>
      </c>
      <c r="K2520" s="280" t="str">
        <f>작성용!H2517</f>
        <v>Y</v>
      </c>
      <c r="L2520" s="280" t="str">
        <f>작성용!N2517</f>
        <v>분기</v>
      </c>
      <c r="M2520" s="279" t="str">
        <f>작성용!U2517</f>
        <v>2024.09.30</v>
      </c>
      <c r="N2520" s="279">
        <f>작성용!V2517</f>
        <v>45545</v>
      </c>
      <c r="O2520" s="284">
        <f>작성용!W2517</f>
        <v>45583</v>
      </c>
      <c r="P2520" s="284">
        <f>작성용!X2517</f>
        <v>45576</v>
      </c>
      <c r="Q2520" s="280" t="str">
        <f>작성용!AD2517</f>
        <v>대체평가3사업본부</v>
      </c>
      <c r="R2520" s="282">
        <f>작성용!AE2517</f>
        <v>0</v>
      </c>
      <c r="S2520" s="280" t="str">
        <f>작성용!AF2517</f>
        <v>대체평가3사업본부</v>
      </c>
      <c r="T2520" s="283" t="str">
        <f>작성용!AG2517</f>
        <v>정은채/박재현</v>
      </c>
      <c r="U2520" s="283" t="str">
        <f>작성용!AH2517</f>
        <v>정은채/박재현</v>
      </c>
      <c r="V2520" s="278">
        <f>작성용!AA2517</f>
        <v>202409</v>
      </c>
      <c r="W2520" s="280" t="str">
        <f>작성용!AC2517</f>
        <v>[T]기타보험기관[1본부]</v>
      </c>
      <c r="X2520" s="280" t="str">
        <f>작성용!O2517</f>
        <v>자산운용기획부정호우주임</v>
      </c>
      <c r="Y2520" s="280" t="str">
        <f>작성용!P2517</f>
        <v>02-6913-3051</v>
      </c>
      <c r="Z2520" s="280" t="str">
        <f>작성용!Q2517</f>
        <v>jieun1977@kbinsure.co.kr</v>
      </c>
      <c r="AA2520" s="278" t="str">
        <f>작성용!AJ2517</f>
        <v>가평가</v>
      </c>
      <c r="AB2520" s="278">
        <f>작성용!AB2517</f>
        <v>8</v>
      </c>
    </row>
    <row r="2521" spans="1:28" s="12" customFormat="1" ht="16.5" customHeight="1" x14ac:dyDescent="0.3">
      <c r="A2521" s="54">
        <f>작성용!AL2518</f>
        <v>2517</v>
      </c>
      <c r="B2521" s="292" t="str">
        <f>작성용!AI2518</f>
        <v>가평가값 : 2024-09-10(퇴근전), 최종가격 : 2024-10-04, 민감도/듀레이션 : 2024-10-11</v>
      </c>
      <c r="C2521" s="278" t="str">
        <f>작성용!AK2518</f>
        <v>개별종목</v>
      </c>
      <c r="D2521" s="279">
        <f>작성용!T2518</f>
        <v>45533</v>
      </c>
      <c r="E2521" s="280" t="str">
        <f>작성용!B2518</f>
        <v>KB손해보험</v>
      </c>
      <c r="F2521" s="280" t="str">
        <f>작성용!C2518</f>
        <v>재평가</v>
      </c>
      <c r="G2521" s="280" t="str">
        <f>작성용!D2518</f>
        <v>신한브룩필드인프라대출전문투자형사모특별투자신탁7호</v>
      </c>
      <c r="H2521" s="281" t="str">
        <f>작성용!E2518</f>
        <v>KBP2021030033</v>
      </c>
      <c r="I2521" s="280" t="str">
        <f>작성용!F2518</f>
        <v>B02</v>
      </c>
      <c r="J2521" s="280">
        <f>작성용!G2518</f>
        <v>0</v>
      </c>
      <c r="K2521" s="280" t="str">
        <f>작성용!H2518</f>
        <v>Y</v>
      </c>
      <c r="L2521" s="280" t="str">
        <f>작성용!N2518</f>
        <v>분기</v>
      </c>
      <c r="M2521" s="279" t="str">
        <f>작성용!U2518</f>
        <v>2024.09.30</v>
      </c>
      <c r="N2521" s="284">
        <f>작성용!V2518</f>
        <v>45569</v>
      </c>
      <c r="O2521" s="284">
        <f>작성용!W2518</f>
        <v>45583</v>
      </c>
      <c r="P2521" s="284">
        <f>작성용!X2518</f>
        <v>45576</v>
      </c>
      <c r="Q2521" s="280" t="str">
        <f>작성용!AD2518</f>
        <v>대체평가3사업본부</v>
      </c>
      <c r="R2521" s="282">
        <f>작성용!AE2518</f>
        <v>0</v>
      </c>
      <c r="S2521" s="280" t="str">
        <f>작성용!AF2518</f>
        <v>대체평가3사업본부</v>
      </c>
      <c r="T2521" s="283" t="str">
        <f>작성용!AG2518</f>
        <v>정은채/박재현</v>
      </c>
      <c r="U2521" s="283" t="str">
        <f>작성용!AH2518</f>
        <v>정은채/박재현</v>
      </c>
      <c r="V2521" s="278">
        <f>작성용!AA2518</f>
        <v>202409</v>
      </c>
      <c r="W2521" s="280" t="str">
        <f>작성용!AC2518</f>
        <v>[T]기타보험기관[1본부]</v>
      </c>
      <c r="X2521" s="280" t="str">
        <f>작성용!O2518</f>
        <v>자산운용기획부정호우주임</v>
      </c>
      <c r="Y2521" s="280" t="str">
        <f>작성용!P2518</f>
        <v>02-6913-3051</v>
      </c>
      <c r="Z2521" s="280" t="str">
        <f>작성용!Q2518</f>
        <v>jieun1977@kbinsure.co.kr</v>
      </c>
      <c r="AA2521" s="278" t="str">
        <f>작성용!AJ2518</f>
        <v>-</v>
      </c>
      <c r="AB2521" s="278">
        <f>작성용!AB2518</f>
        <v>8</v>
      </c>
    </row>
    <row r="2522" spans="1:28" s="12" customFormat="1" ht="16.5" customHeight="1" x14ac:dyDescent="0.3">
      <c r="A2522" s="54">
        <f>작성용!AL2519</f>
        <v>2518</v>
      </c>
      <c r="B2522" s="292" t="str">
        <f>작성용!AI2519</f>
        <v>가평가값 : 2024-09-10(퇴근전), 최종가격 : 2024-10-04, 민감도/듀레이션 : 2024-10-11</v>
      </c>
      <c r="C2522" s="278" t="str">
        <f>작성용!AK2519</f>
        <v>개별종목</v>
      </c>
      <c r="D2522" s="279">
        <f>작성용!T2519</f>
        <v>45533</v>
      </c>
      <c r="E2522" s="280" t="str">
        <f>작성용!B2519</f>
        <v>KB손해보험</v>
      </c>
      <c r="F2522" s="280" t="str">
        <f>작성용!C2519</f>
        <v>재평가</v>
      </c>
      <c r="G2522" s="280" t="str">
        <f>작성용!D2519</f>
        <v>칸서스환경인프라전문투자형사모특별자산투자신탁1호</v>
      </c>
      <c r="H2522" s="281" t="str">
        <f>작성용!E2519</f>
        <v>KBP2021030002</v>
      </c>
      <c r="I2522" s="280" t="str">
        <f>작성용!F2519</f>
        <v>B02</v>
      </c>
      <c r="J2522" s="280">
        <f>작성용!G2519</f>
        <v>0</v>
      </c>
      <c r="K2522" s="280" t="str">
        <f>작성용!H2519</f>
        <v>Y</v>
      </c>
      <c r="L2522" s="280" t="str">
        <f>작성용!N2519</f>
        <v>분기</v>
      </c>
      <c r="M2522" s="279" t="str">
        <f>작성용!U2519</f>
        <v>2024.09.30</v>
      </c>
      <c r="N2522" s="284">
        <f>작성용!V2519</f>
        <v>45569</v>
      </c>
      <c r="O2522" s="284">
        <f>작성용!W2519</f>
        <v>45583</v>
      </c>
      <c r="P2522" s="284">
        <f>작성용!X2519</f>
        <v>45576</v>
      </c>
      <c r="Q2522" s="280" t="str">
        <f>작성용!AD2519</f>
        <v>대체평가3사업본부</v>
      </c>
      <c r="R2522" s="282">
        <f>작성용!AE2519</f>
        <v>0</v>
      </c>
      <c r="S2522" s="280" t="str">
        <f>작성용!AF2519</f>
        <v>대체평가3사업본부</v>
      </c>
      <c r="T2522" s="283" t="str">
        <f>작성용!AG2519</f>
        <v>정은채/박재현</v>
      </c>
      <c r="U2522" s="283" t="str">
        <f>작성용!AH2519</f>
        <v>정은채/박재현</v>
      </c>
      <c r="V2522" s="278">
        <f>작성용!AA2519</f>
        <v>202409</v>
      </c>
      <c r="W2522" s="280" t="str">
        <f>작성용!AC2519</f>
        <v>[T]기타보험기관[1본부]</v>
      </c>
      <c r="X2522" s="280" t="str">
        <f>작성용!O2519</f>
        <v>자산운용기획부정호우주임</v>
      </c>
      <c r="Y2522" s="280" t="str">
        <f>작성용!P2519</f>
        <v>02-6913-3051</v>
      </c>
      <c r="Z2522" s="280" t="str">
        <f>작성용!Q2519</f>
        <v>jieun1977@kbinsure.co.kr</v>
      </c>
      <c r="AA2522" s="278" t="str">
        <f>작성용!AJ2519</f>
        <v>-</v>
      </c>
      <c r="AB2522" s="278">
        <f>작성용!AB2519</f>
        <v>8</v>
      </c>
    </row>
    <row r="2523" spans="1:28" s="12" customFormat="1" ht="16.5" customHeight="1" x14ac:dyDescent="0.3">
      <c r="A2523" s="54">
        <f>작성용!AL2520</f>
        <v>2519</v>
      </c>
      <c r="B2523" s="292" t="str">
        <f>작성용!AI2520</f>
        <v>가평가값 : 2024-09-10(퇴근전), 최종가격 : 2024-10-04, 민감도/듀레이션 : 2024-10-11</v>
      </c>
      <c r="C2523" s="278" t="str">
        <f>작성용!AK2520</f>
        <v>개별종목</v>
      </c>
      <c r="D2523" s="279">
        <f>작성용!T2520</f>
        <v>45533</v>
      </c>
      <c r="E2523" s="280" t="str">
        <f>작성용!B2520</f>
        <v>KB손해보험</v>
      </c>
      <c r="F2523" s="280" t="str">
        <f>작성용!C2520</f>
        <v>재평가</v>
      </c>
      <c r="G2523" s="280" t="str">
        <f>작성용!D2520</f>
        <v>현대인베3I유럽인프라전문투자형사모특별자산투자신탁10호</v>
      </c>
      <c r="H2523" s="281" t="str">
        <f>작성용!E2520</f>
        <v>KBP2021060048</v>
      </c>
      <c r="I2523" s="280" t="str">
        <f>작성용!F2520</f>
        <v>B02</v>
      </c>
      <c r="J2523" s="280">
        <f>작성용!G2520</f>
        <v>0</v>
      </c>
      <c r="K2523" s="280" t="str">
        <f>작성용!H2520</f>
        <v>Y</v>
      </c>
      <c r="L2523" s="280" t="str">
        <f>작성용!N2520</f>
        <v>분기</v>
      </c>
      <c r="M2523" s="279" t="str">
        <f>작성용!U2520</f>
        <v>2024.09.30</v>
      </c>
      <c r="N2523" s="279">
        <f>작성용!V2520</f>
        <v>45545</v>
      </c>
      <c r="O2523" s="284">
        <f>작성용!W2520</f>
        <v>45583</v>
      </c>
      <c r="P2523" s="284">
        <f>작성용!X2520</f>
        <v>45576</v>
      </c>
      <c r="Q2523" s="280" t="str">
        <f>작성용!AD2520</f>
        <v>대체평가3사업본부</v>
      </c>
      <c r="R2523" s="282">
        <f>작성용!AE2520</f>
        <v>0</v>
      </c>
      <c r="S2523" s="280" t="str">
        <f>작성용!AF2520</f>
        <v>대체평가3사업본부</v>
      </c>
      <c r="T2523" s="283" t="str">
        <f>작성용!AG2520</f>
        <v>정은채/박재현</v>
      </c>
      <c r="U2523" s="283" t="str">
        <f>작성용!AH2520</f>
        <v>정은채/박재현</v>
      </c>
      <c r="V2523" s="278">
        <f>작성용!AA2520</f>
        <v>202409</v>
      </c>
      <c r="W2523" s="280" t="str">
        <f>작성용!AC2520</f>
        <v>[T]기타보험기관[1본부]</v>
      </c>
      <c r="X2523" s="280" t="str">
        <f>작성용!O2520</f>
        <v>자산운용기획부정호우주임</v>
      </c>
      <c r="Y2523" s="280" t="str">
        <f>작성용!P2520</f>
        <v>02-6913-3051</v>
      </c>
      <c r="Z2523" s="280" t="str">
        <f>작성용!Q2520</f>
        <v>jieun1977@kbinsure.co.kr</v>
      </c>
      <c r="AA2523" s="278" t="str">
        <f>작성용!AJ2520</f>
        <v>가평가</v>
      </c>
      <c r="AB2523" s="278">
        <f>작성용!AB2520</f>
        <v>8</v>
      </c>
    </row>
    <row r="2524" spans="1:28" s="12" customFormat="1" ht="16.5" customHeight="1" x14ac:dyDescent="0.3">
      <c r="A2524" s="54">
        <f>작성용!AL2521</f>
        <v>2520</v>
      </c>
      <c r="B2524" s="292" t="str">
        <f>작성용!AI2521</f>
        <v>가평가값 : 2024-09-10(퇴근전), 최종가격 : 2024-10-04, 민감도/듀레이션 : 2024-10-11</v>
      </c>
      <c r="C2524" s="278" t="str">
        <f>작성용!AK2521</f>
        <v>개별종목</v>
      </c>
      <c r="D2524" s="279">
        <f>작성용!T2521</f>
        <v>45533</v>
      </c>
      <c r="E2524" s="280" t="str">
        <f>작성용!B2521</f>
        <v>KB손해보험</v>
      </c>
      <c r="F2524" s="280" t="str">
        <f>작성용!C2521</f>
        <v>재평가</v>
      </c>
      <c r="G2524" s="280" t="str">
        <f>작성용!D2521</f>
        <v>파인스트리트글로벌기업금융전문투자사모투자신탁9-1호</v>
      </c>
      <c r="H2524" s="281" t="str">
        <f>작성용!E2521</f>
        <v>KBP2021090008</v>
      </c>
      <c r="I2524" s="280" t="str">
        <f>작성용!F2521</f>
        <v>B02</v>
      </c>
      <c r="J2524" s="280">
        <f>작성용!G2521</f>
        <v>0</v>
      </c>
      <c r="K2524" s="280" t="str">
        <f>작성용!H2521</f>
        <v>Y</v>
      </c>
      <c r="L2524" s="280" t="str">
        <f>작성용!N2521</f>
        <v>분기</v>
      </c>
      <c r="M2524" s="279" t="str">
        <f>작성용!U2521</f>
        <v>2024.09.30</v>
      </c>
      <c r="N2524" s="279">
        <f>작성용!V2521</f>
        <v>45545</v>
      </c>
      <c r="O2524" s="284">
        <f>작성용!W2521</f>
        <v>45583</v>
      </c>
      <c r="P2524" s="284">
        <f>작성용!X2521</f>
        <v>45576</v>
      </c>
      <c r="Q2524" s="280" t="str">
        <f>작성용!AD2521</f>
        <v>대체평가3사업본부</v>
      </c>
      <c r="R2524" s="282">
        <f>작성용!AE2521</f>
        <v>0</v>
      </c>
      <c r="S2524" s="280" t="str">
        <f>작성용!AF2521</f>
        <v>대체평가3사업본부</v>
      </c>
      <c r="T2524" s="283" t="str">
        <f>작성용!AG2521</f>
        <v>정은채/박재현</v>
      </c>
      <c r="U2524" s="283" t="str">
        <f>작성용!AH2521</f>
        <v>정은채/박재현</v>
      </c>
      <c r="V2524" s="278">
        <f>작성용!AA2521</f>
        <v>202409</v>
      </c>
      <c r="W2524" s="280" t="str">
        <f>작성용!AC2521</f>
        <v>[T]기타보험기관[1본부]</v>
      </c>
      <c r="X2524" s="280" t="str">
        <f>작성용!O2521</f>
        <v>자산운용기획부정호우주임</v>
      </c>
      <c r="Y2524" s="280" t="str">
        <f>작성용!P2521</f>
        <v>02-6913-3051</v>
      </c>
      <c r="Z2524" s="280" t="str">
        <f>작성용!Q2521</f>
        <v>jieun1977@kbinsure.co.kr</v>
      </c>
      <c r="AA2524" s="278" t="str">
        <f>작성용!AJ2521</f>
        <v>가평가</v>
      </c>
      <c r="AB2524" s="278">
        <f>작성용!AB2521</f>
        <v>8</v>
      </c>
    </row>
    <row r="2525" spans="1:28" s="12" customFormat="1" ht="16.5" customHeight="1" x14ac:dyDescent="0.3">
      <c r="A2525" s="54">
        <f>작성용!AL2522</f>
        <v>2521</v>
      </c>
      <c r="B2525" s="292" t="str">
        <f>작성용!AI2522</f>
        <v>가평가값 : 2024-09-10(퇴근전), 최종가격 : 2024-10-04, 민감도/듀레이션 : 2024-10-11</v>
      </c>
      <c r="C2525" s="278" t="str">
        <f>작성용!AK2522</f>
        <v>개별종목</v>
      </c>
      <c r="D2525" s="279">
        <f>작성용!T2522</f>
        <v>45533</v>
      </c>
      <c r="E2525" s="280" t="str">
        <f>작성용!B2522</f>
        <v>KB손해보험</v>
      </c>
      <c r="F2525" s="280" t="str">
        <f>작성용!C2522</f>
        <v>재평가</v>
      </c>
      <c r="G2525" s="280" t="str">
        <f>작성용!D2522</f>
        <v>KBIDF인프라일반사모특별자산투자신탁제13호(대출채권-재간접형)(전문)</v>
      </c>
      <c r="H2525" s="281" t="str">
        <f>작성용!E2522</f>
        <v>KBP2021090009</v>
      </c>
      <c r="I2525" s="280" t="str">
        <f>작성용!F2522</f>
        <v>B02</v>
      </c>
      <c r="J2525" s="280">
        <f>작성용!G2522</f>
        <v>0</v>
      </c>
      <c r="K2525" s="280" t="str">
        <f>작성용!H2522</f>
        <v>Y</v>
      </c>
      <c r="L2525" s="280" t="str">
        <f>작성용!N2522</f>
        <v>분기</v>
      </c>
      <c r="M2525" s="279" t="str">
        <f>작성용!U2522</f>
        <v>2024.09.30</v>
      </c>
      <c r="N2525" s="284">
        <f>작성용!V2522</f>
        <v>45569</v>
      </c>
      <c r="O2525" s="284">
        <f>작성용!W2522</f>
        <v>45583</v>
      </c>
      <c r="P2525" s="284">
        <f>작성용!X2522</f>
        <v>45576</v>
      </c>
      <c r="Q2525" s="280" t="str">
        <f>작성용!AD2522</f>
        <v>대체평가3사업본부</v>
      </c>
      <c r="R2525" s="282">
        <f>작성용!AE2522</f>
        <v>0</v>
      </c>
      <c r="S2525" s="280" t="str">
        <f>작성용!AF2522</f>
        <v>대체평가3사업본부</v>
      </c>
      <c r="T2525" s="283" t="str">
        <f>작성용!AG2522</f>
        <v>정은채/박재현</v>
      </c>
      <c r="U2525" s="283" t="str">
        <f>작성용!AH2522</f>
        <v>정은채/박재현</v>
      </c>
      <c r="V2525" s="278">
        <f>작성용!AA2522</f>
        <v>202409</v>
      </c>
      <c r="W2525" s="280" t="str">
        <f>작성용!AC2522</f>
        <v>[T]기타보험기관[1본부]</v>
      </c>
      <c r="X2525" s="280" t="str">
        <f>작성용!O2522</f>
        <v>자산운용기획부정호우주임</v>
      </c>
      <c r="Y2525" s="280" t="str">
        <f>작성용!P2522</f>
        <v>02-6913-3051</v>
      </c>
      <c r="Z2525" s="280" t="str">
        <f>작성용!Q2522</f>
        <v>jieun1977@kbinsure.co.kr</v>
      </c>
      <c r="AA2525" s="278" t="str">
        <f>작성용!AJ2522</f>
        <v>-</v>
      </c>
      <c r="AB2525" s="278">
        <f>작성용!AB2522</f>
        <v>8</v>
      </c>
    </row>
    <row r="2526" spans="1:28" s="12" customFormat="1" ht="16.5" customHeight="1" x14ac:dyDescent="0.3">
      <c r="A2526" s="54">
        <f>작성용!AL2523</f>
        <v>2522</v>
      </c>
      <c r="B2526" s="292" t="str">
        <f>작성용!AI2523</f>
        <v>가평가값 : 2024-09-10(퇴근전), 최종가격 : 2024-10-04, 민감도/듀레이션 : 2024-10-11</v>
      </c>
      <c r="C2526" s="278" t="str">
        <f>작성용!AK2523</f>
        <v>개별종목</v>
      </c>
      <c r="D2526" s="279">
        <f>작성용!T2523</f>
        <v>45533</v>
      </c>
      <c r="E2526" s="280" t="str">
        <f>작성용!B2523</f>
        <v>KB손해보험</v>
      </c>
      <c r="F2526" s="280" t="str">
        <f>작성용!C2523</f>
        <v>재평가</v>
      </c>
      <c r="G2526" s="280" t="str">
        <f>작성용!D2523</f>
        <v>키움벨로체일반사모투자신탁</v>
      </c>
      <c r="H2526" s="281" t="str">
        <f>작성용!E2523</f>
        <v>KBP2018120064</v>
      </c>
      <c r="I2526" s="280" t="str">
        <f>작성용!F2523</f>
        <v>B02</v>
      </c>
      <c r="J2526" s="280">
        <f>작성용!G2523</f>
        <v>0</v>
      </c>
      <c r="K2526" s="280" t="str">
        <f>작성용!H2523</f>
        <v>Y</v>
      </c>
      <c r="L2526" s="280" t="str">
        <f>작성용!N2523</f>
        <v>분기</v>
      </c>
      <c r="M2526" s="279" t="str">
        <f>작성용!U2523</f>
        <v>2024.09.30</v>
      </c>
      <c r="N2526" s="279">
        <f>작성용!V2523</f>
        <v>45545</v>
      </c>
      <c r="O2526" s="284">
        <f>작성용!W2523</f>
        <v>45583</v>
      </c>
      <c r="P2526" s="284">
        <f>작성용!X2523</f>
        <v>45576</v>
      </c>
      <c r="Q2526" s="280" t="str">
        <f>작성용!AD2523</f>
        <v>대체평가3사업본부</v>
      </c>
      <c r="R2526" s="282">
        <f>작성용!AE2523</f>
        <v>0</v>
      </c>
      <c r="S2526" s="280" t="str">
        <f>작성용!AF2523</f>
        <v>대체평가3사업본부</v>
      </c>
      <c r="T2526" s="283" t="str">
        <f>작성용!AG2523</f>
        <v>정은채/박재현</v>
      </c>
      <c r="U2526" s="283" t="str">
        <f>작성용!AH2523</f>
        <v>정은채/박재현</v>
      </c>
      <c r="V2526" s="278">
        <f>작성용!AA2523</f>
        <v>202409</v>
      </c>
      <c r="W2526" s="280" t="str">
        <f>작성용!AC2523</f>
        <v>[T]기타보험기관[1본부]</v>
      </c>
      <c r="X2526" s="280" t="str">
        <f>작성용!O2523</f>
        <v>자산운용기획부정호우주임</v>
      </c>
      <c r="Y2526" s="280" t="str">
        <f>작성용!P2523</f>
        <v>02-6913-3051</v>
      </c>
      <c r="Z2526" s="280" t="str">
        <f>작성용!Q2523</f>
        <v>jieun1977@kbinsure.co.kr</v>
      </c>
      <c r="AA2526" s="278" t="str">
        <f>작성용!AJ2523</f>
        <v>가평가</v>
      </c>
      <c r="AB2526" s="278">
        <f>작성용!AB2523</f>
        <v>8</v>
      </c>
    </row>
    <row r="2527" spans="1:28" s="12" customFormat="1" ht="16.5" customHeight="1" x14ac:dyDescent="0.3">
      <c r="A2527" s="54">
        <f>작성용!AL2524</f>
        <v>2523</v>
      </c>
      <c r="B2527" s="292" t="str">
        <f>작성용!AI2524</f>
        <v>가평가값 : 2024-09-10(퇴근전), 최종가격 : 2024-10-04, 민감도/듀레이션 : 2024-10-11</v>
      </c>
      <c r="C2527" s="278" t="str">
        <f>작성용!AK2524</f>
        <v>개별종목</v>
      </c>
      <c r="D2527" s="279">
        <f>작성용!T2524</f>
        <v>45533</v>
      </c>
      <c r="E2527" s="280" t="str">
        <f>작성용!B2524</f>
        <v>KB손해보험</v>
      </c>
      <c r="F2527" s="280" t="str">
        <f>작성용!C2524</f>
        <v>재평가</v>
      </c>
      <c r="G2527" s="280" t="str">
        <f>작성용!D2524</f>
        <v>미래에셋GLOBALPRIVATEDEBT전문투자형사모투자신탁제6호</v>
      </c>
      <c r="H2527" s="281" t="str">
        <f>작성용!E2524</f>
        <v>KBP2019120210</v>
      </c>
      <c r="I2527" s="280" t="str">
        <f>작성용!F2524</f>
        <v>B02</v>
      </c>
      <c r="J2527" s="280">
        <f>작성용!G2524</f>
        <v>0</v>
      </c>
      <c r="K2527" s="280" t="str">
        <f>작성용!H2524</f>
        <v>Y</v>
      </c>
      <c r="L2527" s="280" t="str">
        <f>작성용!N2524</f>
        <v>분기</v>
      </c>
      <c r="M2527" s="279" t="str">
        <f>작성용!U2524</f>
        <v>2024.09.30</v>
      </c>
      <c r="N2527" s="284">
        <f>작성용!V2524</f>
        <v>45569</v>
      </c>
      <c r="O2527" s="284">
        <f>작성용!W2524</f>
        <v>45583</v>
      </c>
      <c r="P2527" s="284">
        <f>작성용!X2524</f>
        <v>45576</v>
      </c>
      <c r="Q2527" s="280" t="str">
        <f>작성용!AD2524</f>
        <v>대체평가3사업본부</v>
      </c>
      <c r="R2527" s="282">
        <f>작성용!AE2524</f>
        <v>0</v>
      </c>
      <c r="S2527" s="280" t="str">
        <f>작성용!AF2524</f>
        <v>대체평가3사업본부</v>
      </c>
      <c r="T2527" s="283" t="str">
        <f>작성용!AG2524</f>
        <v>정은채/박재현</v>
      </c>
      <c r="U2527" s="283" t="str">
        <f>작성용!AH2524</f>
        <v>정은채/박재현</v>
      </c>
      <c r="V2527" s="278">
        <f>작성용!AA2524</f>
        <v>202409</v>
      </c>
      <c r="W2527" s="280" t="str">
        <f>작성용!AC2524</f>
        <v>[T]기타보험기관[1본부]</v>
      </c>
      <c r="X2527" s="280" t="str">
        <f>작성용!O2524</f>
        <v>자산운용기획부정호우주임</v>
      </c>
      <c r="Y2527" s="280" t="str">
        <f>작성용!P2524</f>
        <v>02-6913-3051</v>
      </c>
      <c r="Z2527" s="280" t="str">
        <f>작성용!Q2524</f>
        <v>jieun1977@kbinsure.co.kr</v>
      </c>
      <c r="AA2527" s="278" t="str">
        <f>작성용!AJ2524</f>
        <v>-</v>
      </c>
      <c r="AB2527" s="278">
        <f>작성용!AB2524</f>
        <v>8</v>
      </c>
    </row>
    <row r="2528" spans="1:28" s="12" customFormat="1" ht="16.5" customHeight="1" x14ac:dyDescent="0.3">
      <c r="A2528" s="54">
        <f>작성용!AL2525</f>
        <v>2524</v>
      </c>
      <c r="B2528" s="292" t="str">
        <f>작성용!AI2525</f>
        <v>가평가값 : 2024-09-10(퇴근전), 최종가격 : 2024-10-04, 민감도/듀레이션 : 2024-10-11</v>
      </c>
      <c r="C2528" s="278" t="str">
        <f>작성용!AK2525</f>
        <v>개별종목</v>
      </c>
      <c r="D2528" s="279">
        <f>작성용!T2525</f>
        <v>45533</v>
      </c>
      <c r="E2528" s="280" t="str">
        <f>작성용!B2525</f>
        <v>KB손해보험</v>
      </c>
      <c r="F2528" s="280" t="str">
        <f>작성용!C2525</f>
        <v>재평가</v>
      </c>
      <c r="G2528" s="280" t="str">
        <f>작성용!D2525</f>
        <v>KBRIVERROCK유럽PDF전문투자형사모투자신탁제1호</v>
      </c>
      <c r="H2528" s="281" t="str">
        <f>작성용!E2525</f>
        <v>KBP2019120177</v>
      </c>
      <c r="I2528" s="280" t="str">
        <f>작성용!F2525</f>
        <v>B02</v>
      </c>
      <c r="J2528" s="280">
        <f>작성용!G2525</f>
        <v>0</v>
      </c>
      <c r="K2528" s="280" t="str">
        <f>작성용!H2525</f>
        <v>Y</v>
      </c>
      <c r="L2528" s="280" t="str">
        <f>작성용!N2525</f>
        <v>분기</v>
      </c>
      <c r="M2528" s="279" t="str">
        <f>작성용!U2525</f>
        <v>2024.09.30</v>
      </c>
      <c r="N2528" s="284">
        <f>작성용!V2525</f>
        <v>45569</v>
      </c>
      <c r="O2528" s="284">
        <f>작성용!W2525</f>
        <v>45583</v>
      </c>
      <c r="P2528" s="284">
        <f>작성용!X2525</f>
        <v>45576</v>
      </c>
      <c r="Q2528" s="280" t="str">
        <f>작성용!AD2525</f>
        <v>대체평가3사업본부</v>
      </c>
      <c r="R2528" s="282">
        <f>작성용!AE2525</f>
        <v>0</v>
      </c>
      <c r="S2528" s="280" t="str">
        <f>작성용!AF2525</f>
        <v>대체평가3사업본부</v>
      </c>
      <c r="T2528" s="283" t="str">
        <f>작성용!AG2525</f>
        <v>정은채/박재현</v>
      </c>
      <c r="U2528" s="283" t="str">
        <f>작성용!AH2525</f>
        <v>정은채/박재현</v>
      </c>
      <c r="V2528" s="278">
        <f>작성용!AA2525</f>
        <v>202409</v>
      </c>
      <c r="W2528" s="280" t="str">
        <f>작성용!AC2525</f>
        <v>[T]기타보험기관[1본부]</v>
      </c>
      <c r="X2528" s="280" t="str">
        <f>작성용!O2525</f>
        <v>자산운용기획부정호우주임</v>
      </c>
      <c r="Y2528" s="280" t="str">
        <f>작성용!P2525</f>
        <v>02-6913-3051</v>
      </c>
      <c r="Z2528" s="280" t="str">
        <f>작성용!Q2525</f>
        <v>jieun1977@kbinsure.co.kr</v>
      </c>
      <c r="AA2528" s="278" t="str">
        <f>작성용!AJ2525</f>
        <v>-</v>
      </c>
      <c r="AB2528" s="278">
        <f>작성용!AB2525</f>
        <v>8</v>
      </c>
    </row>
    <row r="2529" spans="1:28" s="12" customFormat="1" ht="16.5" customHeight="1" x14ac:dyDescent="0.3">
      <c r="A2529" s="54">
        <f>작성용!AL2526</f>
        <v>2525</v>
      </c>
      <c r="B2529" s="292" t="str">
        <f>작성용!AI2526</f>
        <v>가평가값 : 2024-09-10(퇴근전), 최종가격 : 2024-10-04, 민감도/듀레이션 : 2024-10-11</v>
      </c>
      <c r="C2529" s="278" t="str">
        <f>작성용!AK2526</f>
        <v>개별종목</v>
      </c>
      <c r="D2529" s="279">
        <f>작성용!T2526</f>
        <v>45533</v>
      </c>
      <c r="E2529" s="280" t="str">
        <f>작성용!B2526</f>
        <v>KB손해보험</v>
      </c>
      <c r="F2529" s="280" t="str">
        <f>작성용!C2526</f>
        <v>재평가</v>
      </c>
      <c r="G2529" s="280" t="str">
        <f>작성용!D2526</f>
        <v>트러스톤유럽인프라전문투자형사모투자신탁제1호</v>
      </c>
      <c r="H2529" s="281" t="str">
        <f>작성용!E2526</f>
        <v>KBP2019090014</v>
      </c>
      <c r="I2529" s="280" t="str">
        <f>작성용!F2526</f>
        <v>B02</v>
      </c>
      <c r="J2529" s="280">
        <f>작성용!G2526</f>
        <v>0</v>
      </c>
      <c r="K2529" s="280" t="str">
        <f>작성용!H2526</f>
        <v>Y</v>
      </c>
      <c r="L2529" s="280" t="str">
        <f>작성용!N2526</f>
        <v>분기</v>
      </c>
      <c r="M2529" s="279" t="str">
        <f>작성용!U2526</f>
        <v>2024.09.30</v>
      </c>
      <c r="N2529" s="284">
        <f>작성용!V2526</f>
        <v>45569</v>
      </c>
      <c r="O2529" s="284">
        <f>작성용!W2526</f>
        <v>45583</v>
      </c>
      <c r="P2529" s="284">
        <f>작성용!X2526</f>
        <v>45576</v>
      </c>
      <c r="Q2529" s="280" t="str">
        <f>작성용!AD2526</f>
        <v>대체평가3사업본부</v>
      </c>
      <c r="R2529" s="282">
        <f>작성용!AE2526</f>
        <v>0</v>
      </c>
      <c r="S2529" s="280" t="str">
        <f>작성용!AF2526</f>
        <v>대체평가3사업본부</v>
      </c>
      <c r="T2529" s="283" t="str">
        <f>작성용!AG2526</f>
        <v>정은채/박재현</v>
      </c>
      <c r="U2529" s="283" t="str">
        <f>작성용!AH2526</f>
        <v>정은채/박재현</v>
      </c>
      <c r="V2529" s="278">
        <f>작성용!AA2526</f>
        <v>202409</v>
      </c>
      <c r="W2529" s="280" t="str">
        <f>작성용!AC2526</f>
        <v>[T]기타보험기관[1본부]</v>
      </c>
      <c r="X2529" s="280" t="str">
        <f>작성용!O2526</f>
        <v>자산운용기획부정호우주임</v>
      </c>
      <c r="Y2529" s="280" t="str">
        <f>작성용!P2526</f>
        <v>02-6913-3051</v>
      </c>
      <c r="Z2529" s="280" t="str">
        <f>작성용!Q2526</f>
        <v>jieun1977@kbinsure.co.kr</v>
      </c>
      <c r="AA2529" s="278" t="str">
        <f>작성용!AJ2526</f>
        <v>-</v>
      </c>
      <c r="AB2529" s="278">
        <f>작성용!AB2526</f>
        <v>8</v>
      </c>
    </row>
    <row r="2530" spans="1:28" s="12" customFormat="1" ht="16.5" customHeight="1" x14ac:dyDescent="0.3">
      <c r="A2530" s="54">
        <f>작성용!AL2527</f>
        <v>2526</v>
      </c>
      <c r="B2530" s="292" t="str">
        <f>작성용!AI2527</f>
        <v>가평가값 : 2024-09-10(퇴근전), 최종가격 : 2024-10-04, 민감도/듀레이션 : 2024-10-11</v>
      </c>
      <c r="C2530" s="278" t="str">
        <f>작성용!AK2527</f>
        <v>개별종목</v>
      </c>
      <c r="D2530" s="279">
        <f>작성용!T2527</f>
        <v>45533</v>
      </c>
      <c r="E2530" s="280" t="str">
        <f>작성용!B2527</f>
        <v>KB손해보험</v>
      </c>
      <c r="F2530" s="280" t="str">
        <f>작성용!C2527</f>
        <v>재평가</v>
      </c>
      <c r="G2530" s="280" t="str">
        <f>작성용!D2527</f>
        <v>미래에셋서부내륙고속도로전문투자형사모특별자산투자신탁1호1종</v>
      </c>
      <c r="H2530" s="281" t="str">
        <f>작성용!E2527</f>
        <v>KBP2020060063</v>
      </c>
      <c r="I2530" s="280" t="str">
        <f>작성용!F2527</f>
        <v>B02</v>
      </c>
      <c r="J2530" s="280">
        <f>작성용!G2527</f>
        <v>0</v>
      </c>
      <c r="K2530" s="280" t="str">
        <f>작성용!H2527</f>
        <v>Y</v>
      </c>
      <c r="L2530" s="280" t="str">
        <f>작성용!N2527</f>
        <v>분기</v>
      </c>
      <c r="M2530" s="279" t="str">
        <f>작성용!U2527</f>
        <v>2024.09.30</v>
      </c>
      <c r="N2530" s="284">
        <f>작성용!V2527</f>
        <v>45569</v>
      </c>
      <c r="O2530" s="284">
        <f>작성용!W2527</f>
        <v>45583</v>
      </c>
      <c r="P2530" s="284">
        <f>작성용!X2527</f>
        <v>45576</v>
      </c>
      <c r="Q2530" s="280" t="str">
        <f>작성용!AD2527</f>
        <v>대체평가3사업본부</v>
      </c>
      <c r="R2530" s="282">
        <f>작성용!AE2527</f>
        <v>0</v>
      </c>
      <c r="S2530" s="280" t="str">
        <f>작성용!AF2527</f>
        <v>대체평가3사업본부</v>
      </c>
      <c r="T2530" s="283" t="str">
        <f>작성용!AG2527</f>
        <v>정은채/박재현</v>
      </c>
      <c r="U2530" s="283" t="str">
        <f>작성용!AH2527</f>
        <v>정은채/박재현</v>
      </c>
      <c r="V2530" s="278">
        <f>작성용!AA2527</f>
        <v>202409</v>
      </c>
      <c r="W2530" s="280" t="str">
        <f>작성용!AC2527</f>
        <v>[T]기타보험기관[1본부]</v>
      </c>
      <c r="X2530" s="280" t="str">
        <f>작성용!O2527</f>
        <v>자산운용기획부정호우주임</v>
      </c>
      <c r="Y2530" s="280" t="str">
        <f>작성용!P2527</f>
        <v>02-6913-3051</v>
      </c>
      <c r="Z2530" s="280" t="str">
        <f>작성용!Q2527</f>
        <v>jieun1977@kbinsure.co.kr</v>
      </c>
      <c r="AA2530" s="278" t="str">
        <f>작성용!AJ2527</f>
        <v>-</v>
      </c>
      <c r="AB2530" s="278">
        <f>작성용!AB2527</f>
        <v>8</v>
      </c>
    </row>
    <row r="2531" spans="1:28" s="12" customFormat="1" ht="16.5" customHeight="1" x14ac:dyDescent="0.3">
      <c r="A2531" s="54">
        <f>작성용!AL2528</f>
        <v>2527</v>
      </c>
      <c r="B2531" s="292" t="str">
        <f>작성용!AI2528</f>
        <v>가평가값 : 2024-09-10(퇴근전), 최종가격 : 2024-10-04, 민감도/듀레이션 : 2024-10-11</v>
      </c>
      <c r="C2531" s="278" t="str">
        <f>작성용!AK2528</f>
        <v>개별종목</v>
      </c>
      <c r="D2531" s="279">
        <f>작성용!T2528</f>
        <v>45533</v>
      </c>
      <c r="E2531" s="280" t="str">
        <f>작성용!B2528</f>
        <v>KB손해보험</v>
      </c>
      <c r="F2531" s="280" t="str">
        <f>작성용!C2528</f>
        <v>재평가</v>
      </c>
      <c r="G2531" s="280" t="str">
        <f>작성용!D2528</f>
        <v>칸서스서부내륙고속도로전문투자형사모특별자산투자신탁1호2종</v>
      </c>
      <c r="H2531" s="281" t="str">
        <f>작성용!E2528</f>
        <v>KBP2021120122</v>
      </c>
      <c r="I2531" s="280" t="str">
        <f>작성용!F2528</f>
        <v>B02</v>
      </c>
      <c r="J2531" s="280">
        <f>작성용!G2528</f>
        <v>0</v>
      </c>
      <c r="K2531" s="280" t="str">
        <f>작성용!H2528</f>
        <v>Y</v>
      </c>
      <c r="L2531" s="280" t="str">
        <f>작성용!N2528</f>
        <v>분기</v>
      </c>
      <c r="M2531" s="279" t="str">
        <f>작성용!U2528</f>
        <v>2024.09.30</v>
      </c>
      <c r="N2531" s="284">
        <f>작성용!V2528</f>
        <v>45569</v>
      </c>
      <c r="O2531" s="284">
        <f>작성용!W2528</f>
        <v>45583</v>
      </c>
      <c r="P2531" s="284">
        <f>작성용!X2528</f>
        <v>45576</v>
      </c>
      <c r="Q2531" s="280" t="str">
        <f>작성용!AD2528</f>
        <v>대체평가3사업본부</v>
      </c>
      <c r="R2531" s="282">
        <f>작성용!AE2528</f>
        <v>0</v>
      </c>
      <c r="S2531" s="280" t="str">
        <f>작성용!AF2528</f>
        <v>대체평가3사업본부</v>
      </c>
      <c r="T2531" s="283" t="str">
        <f>작성용!AG2528</f>
        <v>정은채/박재현</v>
      </c>
      <c r="U2531" s="283" t="str">
        <f>작성용!AH2528</f>
        <v>정은채/박재현</v>
      </c>
      <c r="V2531" s="278">
        <f>작성용!AA2528</f>
        <v>202409</v>
      </c>
      <c r="W2531" s="280" t="str">
        <f>작성용!AC2528</f>
        <v>[T]기타보험기관[1본부]</v>
      </c>
      <c r="X2531" s="280" t="str">
        <f>작성용!O2528</f>
        <v>자산운용기획부정호우주임</v>
      </c>
      <c r="Y2531" s="280" t="str">
        <f>작성용!P2528</f>
        <v>02-6913-3051</v>
      </c>
      <c r="Z2531" s="280" t="str">
        <f>작성용!Q2528</f>
        <v>jieun1977@kbinsure.co.kr</v>
      </c>
      <c r="AA2531" s="278" t="str">
        <f>작성용!AJ2528</f>
        <v>-</v>
      </c>
      <c r="AB2531" s="278">
        <f>작성용!AB2528</f>
        <v>8</v>
      </c>
    </row>
    <row r="2532" spans="1:28" s="12" customFormat="1" ht="16.5" customHeight="1" x14ac:dyDescent="0.3">
      <c r="A2532" s="54">
        <f>작성용!AL2529</f>
        <v>2528</v>
      </c>
      <c r="B2532" s="292" t="str">
        <f>작성용!AI2529</f>
        <v>가평가값 : 2024-09-10(퇴근전), 최종가격 : 2024-10-04, 민감도/듀레이션 : 2024-10-11</v>
      </c>
      <c r="C2532" s="278" t="str">
        <f>작성용!AK2529</f>
        <v>개별종목</v>
      </c>
      <c r="D2532" s="279">
        <f>작성용!T2529</f>
        <v>45533</v>
      </c>
      <c r="E2532" s="280" t="str">
        <f>작성용!B2529</f>
        <v>KB손해보험</v>
      </c>
      <c r="F2532" s="280" t="str">
        <f>작성용!C2529</f>
        <v>재평가</v>
      </c>
      <c r="G2532" s="280" t="str">
        <f>작성용!D2529</f>
        <v>KB해외투자일반사모부동산투자신탁15호</v>
      </c>
      <c r="H2532" s="281" t="str">
        <f>작성용!E2529</f>
        <v>KBP2021120123</v>
      </c>
      <c r="I2532" s="280" t="str">
        <f>작성용!F2529</f>
        <v>B02</v>
      </c>
      <c r="J2532" s="280">
        <f>작성용!G2529</f>
        <v>0</v>
      </c>
      <c r="K2532" s="280" t="str">
        <f>작성용!H2529</f>
        <v>Y</v>
      </c>
      <c r="L2532" s="280" t="str">
        <f>작성용!N2529</f>
        <v>분기</v>
      </c>
      <c r="M2532" s="279" t="str">
        <f>작성용!U2529</f>
        <v>2024.09.30</v>
      </c>
      <c r="N2532" s="284">
        <f>작성용!V2529</f>
        <v>45569</v>
      </c>
      <c r="O2532" s="284">
        <f>작성용!W2529</f>
        <v>45583</v>
      </c>
      <c r="P2532" s="284">
        <f>작성용!X2529</f>
        <v>45576</v>
      </c>
      <c r="Q2532" s="280" t="str">
        <f>작성용!AD2529</f>
        <v>대체평가3사업본부</v>
      </c>
      <c r="R2532" s="282">
        <f>작성용!AE2529</f>
        <v>0</v>
      </c>
      <c r="S2532" s="280" t="str">
        <f>작성용!AF2529</f>
        <v>대체평가3사업본부</v>
      </c>
      <c r="T2532" s="283" t="str">
        <f>작성용!AG2529</f>
        <v>정은채/박재현</v>
      </c>
      <c r="U2532" s="283" t="str">
        <f>작성용!AH2529</f>
        <v>정은채/박재현</v>
      </c>
      <c r="V2532" s="278">
        <f>작성용!AA2529</f>
        <v>202409</v>
      </c>
      <c r="W2532" s="280" t="str">
        <f>작성용!AC2529</f>
        <v>[T]기타보험기관[1본부]</v>
      </c>
      <c r="X2532" s="280" t="str">
        <f>작성용!O2529</f>
        <v>자산운용기획부정호우주임</v>
      </c>
      <c r="Y2532" s="280" t="str">
        <f>작성용!P2529</f>
        <v>02-6913-3051</v>
      </c>
      <c r="Z2532" s="280" t="str">
        <f>작성용!Q2529</f>
        <v>jieun1977@kbinsure.co.kr</v>
      </c>
      <c r="AA2532" s="278" t="str">
        <f>작성용!AJ2529</f>
        <v>-</v>
      </c>
      <c r="AB2532" s="278">
        <f>작성용!AB2529</f>
        <v>8</v>
      </c>
    </row>
    <row r="2533" spans="1:28" s="12" customFormat="1" ht="16.5" customHeight="1" x14ac:dyDescent="0.3">
      <c r="A2533" s="54">
        <f>작성용!AL2530</f>
        <v>2529</v>
      </c>
      <c r="B2533" s="292" t="str">
        <f>작성용!AI2530</f>
        <v>가평가값 : 2024-09-10(퇴근전), 최종가격 : 2024-10-04, 민감도/듀레이션 : 2024-10-11</v>
      </c>
      <c r="C2533" s="278" t="str">
        <f>작성용!AK2530</f>
        <v>개별종목</v>
      </c>
      <c r="D2533" s="279">
        <f>작성용!T2530</f>
        <v>45533</v>
      </c>
      <c r="E2533" s="280" t="str">
        <f>작성용!B2530</f>
        <v>KB손해보험</v>
      </c>
      <c r="F2533" s="280" t="str">
        <f>작성용!C2530</f>
        <v>재평가</v>
      </c>
      <c r="G2533" s="280" t="str">
        <f>작성용!D2530</f>
        <v>파인스트리트글로벌기업금융일반사모11호</v>
      </c>
      <c r="H2533" s="281" t="str">
        <f>작성용!E2530</f>
        <v>KBP2022090034</v>
      </c>
      <c r="I2533" s="280" t="str">
        <f>작성용!F2530</f>
        <v>B02</v>
      </c>
      <c r="J2533" s="280">
        <f>작성용!G2530</f>
        <v>0</v>
      </c>
      <c r="K2533" s="280" t="str">
        <f>작성용!H2530</f>
        <v>Y</v>
      </c>
      <c r="L2533" s="280" t="str">
        <f>작성용!N2530</f>
        <v>분기</v>
      </c>
      <c r="M2533" s="279" t="str">
        <f>작성용!U2530</f>
        <v>2024.09.30</v>
      </c>
      <c r="N2533" s="279">
        <f>작성용!V2530</f>
        <v>45545</v>
      </c>
      <c r="O2533" s="284">
        <f>작성용!W2530</f>
        <v>45583</v>
      </c>
      <c r="P2533" s="284">
        <f>작성용!X2530</f>
        <v>45576</v>
      </c>
      <c r="Q2533" s="280" t="str">
        <f>작성용!AD2530</f>
        <v>대체평가3사업본부</v>
      </c>
      <c r="R2533" s="282">
        <f>작성용!AE2530</f>
        <v>0</v>
      </c>
      <c r="S2533" s="280" t="str">
        <f>작성용!AF2530</f>
        <v>대체평가3사업본부</v>
      </c>
      <c r="T2533" s="283" t="str">
        <f>작성용!AG2530</f>
        <v>정은채/박재현</v>
      </c>
      <c r="U2533" s="283" t="str">
        <f>작성용!AH2530</f>
        <v>정은채/박재현</v>
      </c>
      <c r="V2533" s="278">
        <f>작성용!AA2530</f>
        <v>202409</v>
      </c>
      <c r="W2533" s="280" t="str">
        <f>작성용!AC2530</f>
        <v>[T]기타보험기관[1본부]</v>
      </c>
      <c r="X2533" s="280" t="str">
        <f>작성용!O2530</f>
        <v>자산운용기획부정호우주임</v>
      </c>
      <c r="Y2533" s="280" t="str">
        <f>작성용!P2530</f>
        <v>02-6913-3051</v>
      </c>
      <c r="Z2533" s="280" t="str">
        <f>작성용!Q2530</f>
        <v>jieun1977@kbinsure.co.kr</v>
      </c>
      <c r="AA2533" s="278" t="str">
        <f>작성용!AJ2530</f>
        <v>가평가</v>
      </c>
      <c r="AB2533" s="278">
        <f>작성용!AB2530</f>
        <v>8</v>
      </c>
    </row>
    <row r="2534" spans="1:28" s="12" customFormat="1" ht="16.5" customHeight="1" x14ac:dyDescent="0.3">
      <c r="A2534" s="54">
        <f>작성용!AL2531</f>
        <v>2530</v>
      </c>
      <c r="B2534" s="292" t="str">
        <f>작성용!AI2531</f>
        <v>가평가값 : 2024-09-10(퇴근전), 최종가격 : 2024-10-04, 민감도/듀레이션 : 2024-10-11</v>
      </c>
      <c r="C2534" s="278" t="str">
        <f>작성용!AK2531</f>
        <v>개별종목</v>
      </c>
      <c r="D2534" s="279">
        <f>작성용!T2531</f>
        <v>45533</v>
      </c>
      <c r="E2534" s="280" t="str">
        <f>작성용!B2531</f>
        <v>KB손해보험</v>
      </c>
      <c r="F2534" s="280" t="str">
        <f>작성용!C2531</f>
        <v>재평가</v>
      </c>
      <c r="G2534" s="280" t="str">
        <f>작성용!D2531</f>
        <v>이지스디더블유에스미국중순위크레딧일반사모464호</v>
      </c>
      <c r="H2534" s="281" t="str">
        <f>작성용!E2531</f>
        <v>KBP2022090035</v>
      </c>
      <c r="I2534" s="280" t="str">
        <f>작성용!F2531</f>
        <v>B02</v>
      </c>
      <c r="J2534" s="280">
        <f>작성용!G2531</f>
        <v>0</v>
      </c>
      <c r="K2534" s="280" t="str">
        <f>작성용!H2531</f>
        <v>Y</v>
      </c>
      <c r="L2534" s="280" t="str">
        <f>작성용!N2531</f>
        <v>분기</v>
      </c>
      <c r="M2534" s="279" t="str">
        <f>작성용!U2531</f>
        <v>2024.09.30</v>
      </c>
      <c r="N2534" s="284">
        <f>작성용!V2531</f>
        <v>45569</v>
      </c>
      <c r="O2534" s="284">
        <f>작성용!W2531</f>
        <v>45583</v>
      </c>
      <c r="P2534" s="284">
        <f>작성용!X2531</f>
        <v>45576</v>
      </c>
      <c r="Q2534" s="280" t="str">
        <f>작성용!AD2531</f>
        <v>대체평가3사업본부</v>
      </c>
      <c r="R2534" s="282">
        <f>작성용!AE2531</f>
        <v>0</v>
      </c>
      <c r="S2534" s="280" t="str">
        <f>작성용!AF2531</f>
        <v>대체평가3사업본부</v>
      </c>
      <c r="T2534" s="283" t="str">
        <f>작성용!AG2531</f>
        <v>정은채/박재현</v>
      </c>
      <c r="U2534" s="283" t="str">
        <f>작성용!AH2531</f>
        <v>정은채/박재현</v>
      </c>
      <c r="V2534" s="278">
        <f>작성용!AA2531</f>
        <v>202409</v>
      </c>
      <c r="W2534" s="280" t="str">
        <f>작성용!AC2531</f>
        <v>[T]기타보험기관[1본부]</v>
      </c>
      <c r="X2534" s="280" t="str">
        <f>작성용!O2531</f>
        <v>자산운용기획부정호우주임</v>
      </c>
      <c r="Y2534" s="280" t="str">
        <f>작성용!P2531</f>
        <v>02-6913-3051</v>
      </c>
      <c r="Z2534" s="280" t="str">
        <f>작성용!Q2531</f>
        <v>jieun1977@kbinsure.co.kr</v>
      </c>
      <c r="AA2534" s="278" t="str">
        <f>작성용!AJ2531</f>
        <v>-</v>
      </c>
      <c r="AB2534" s="278">
        <f>작성용!AB2531</f>
        <v>8</v>
      </c>
    </row>
    <row r="2535" spans="1:28" s="12" customFormat="1" ht="16.5" customHeight="1" x14ac:dyDescent="0.3">
      <c r="A2535" s="54">
        <f>작성용!AL2532</f>
        <v>2531</v>
      </c>
      <c r="B2535" s="292" t="str">
        <f>작성용!AI2532</f>
        <v>가평가값 : 2024-09-10(퇴근전), 최종가격 : 2024-10-04, 민감도/듀레이션 : 2024-10-11</v>
      </c>
      <c r="C2535" s="278" t="str">
        <f>작성용!AK2532</f>
        <v>개별종목</v>
      </c>
      <c r="D2535" s="279">
        <f>작성용!T2532</f>
        <v>45533</v>
      </c>
      <c r="E2535" s="280" t="str">
        <f>작성용!B2532</f>
        <v>KB손해보험</v>
      </c>
      <c r="F2535" s="280" t="str">
        <f>작성용!C2532</f>
        <v>재평가</v>
      </c>
      <c r="G2535" s="280" t="str">
        <f>작성용!D2532</f>
        <v>파인스트리트글로벌일반사모투자신탁9호</v>
      </c>
      <c r="H2535" s="281" t="str">
        <f>작성용!E2532</f>
        <v>KBP2022090036</v>
      </c>
      <c r="I2535" s="280" t="str">
        <f>작성용!F2532</f>
        <v>B02</v>
      </c>
      <c r="J2535" s="280">
        <f>작성용!G2532</f>
        <v>0</v>
      </c>
      <c r="K2535" s="280" t="str">
        <f>작성용!H2532</f>
        <v>Y</v>
      </c>
      <c r="L2535" s="280" t="str">
        <f>작성용!N2532</f>
        <v>분기</v>
      </c>
      <c r="M2535" s="279" t="str">
        <f>작성용!U2532</f>
        <v>2024.09.30</v>
      </c>
      <c r="N2535" s="284">
        <f>작성용!V2532</f>
        <v>45569</v>
      </c>
      <c r="O2535" s="284">
        <f>작성용!W2532</f>
        <v>45583</v>
      </c>
      <c r="P2535" s="284">
        <f>작성용!X2532</f>
        <v>45576</v>
      </c>
      <c r="Q2535" s="280" t="str">
        <f>작성용!AD2532</f>
        <v>대체평가3사업본부</v>
      </c>
      <c r="R2535" s="282">
        <f>작성용!AE2532</f>
        <v>0</v>
      </c>
      <c r="S2535" s="280" t="str">
        <f>작성용!AF2532</f>
        <v>대체평가3사업본부</v>
      </c>
      <c r="T2535" s="283" t="str">
        <f>작성용!AG2532</f>
        <v>정은채/박재현</v>
      </c>
      <c r="U2535" s="283" t="str">
        <f>작성용!AH2532</f>
        <v>정은채/박재현</v>
      </c>
      <c r="V2535" s="278">
        <f>작성용!AA2532</f>
        <v>202409</v>
      </c>
      <c r="W2535" s="280" t="str">
        <f>작성용!AC2532</f>
        <v>[T]기타보험기관[1본부]</v>
      </c>
      <c r="X2535" s="280" t="str">
        <f>작성용!O2532</f>
        <v>자산운용기획부정호우주임</v>
      </c>
      <c r="Y2535" s="280" t="str">
        <f>작성용!P2532</f>
        <v>02-6913-3051</v>
      </c>
      <c r="Z2535" s="280" t="str">
        <f>작성용!Q2532</f>
        <v>jieun1977@kbinsure.co.kr</v>
      </c>
      <c r="AA2535" s="278" t="str">
        <f>작성용!AJ2532</f>
        <v>-</v>
      </c>
      <c r="AB2535" s="278">
        <f>작성용!AB2532</f>
        <v>8</v>
      </c>
    </row>
    <row r="2536" spans="1:28" s="12" customFormat="1" ht="16.5" customHeight="1" x14ac:dyDescent="0.3">
      <c r="A2536" s="54">
        <f>작성용!AL2533</f>
        <v>2532</v>
      </c>
      <c r="B2536" s="292" t="str">
        <f>작성용!AI2533</f>
        <v>가평가값 : 2024-09-10(퇴근전), 최종가격 : 2024-10-04, 민감도/듀레이션 : 2024-10-11</v>
      </c>
      <c r="C2536" s="278" t="str">
        <f>작성용!AK2533</f>
        <v>개별종목</v>
      </c>
      <c r="D2536" s="279">
        <f>작성용!T2533</f>
        <v>45533</v>
      </c>
      <c r="E2536" s="280" t="str">
        <f>작성용!B2533</f>
        <v>KB손해보험</v>
      </c>
      <c r="F2536" s="280" t="str">
        <f>작성용!C2533</f>
        <v>재평가</v>
      </c>
      <c r="G2536" s="280" t="str">
        <f>작성용!D2533</f>
        <v>신한ICGSEIV일반사모투자신탁제1호</v>
      </c>
      <c r="H2536" s="281" t="str">
        <f>작성용!E2533</f>
        <v>KBP2022090037</v>
      </c>
      <c r="I2536" s="280" t="str">
        <f>작성용!F2533</f>
        <v>B02</v>
      </c>
      <c r="J2536" s="280">
        <f>작성용!G2533</f>
        <v>0</v>
      </c>
      <c r="K2536" s="280" t="str">
        <f>작성용!H2533</f>
        <v>Y</v>
      </c>
      <c r="L2536" s="280" t="str">
        <f>작성용!N2533</f>
        <v>분기</v>
      </c>
      <c r="M2536" s="279" t="str">
        <f>작성용!U2533</f>
        <v>2024.09.30</v>
      </c>
      <c r="N2536" s="279">
        <f>작성용!V2533</f>
        <v>45545</v>
      </c>
      <c r="O2536" s="284">
        <f>작성용!W2533</f>
        <v>45583</v>
      </c>
      <c r="P2536" s="284">
        <f>작성용!X2533</f>
        <v>45576</v>
      </c>
      <c r="Q2536" s="280" t="str">
        <f>작성용!AD2533</f>
        <v>대체평가3사업본부</v>
      </c>
      <c r="R2536" s="282">
        <f>작성용!AE2533</f>
        <v>0</v>
      </c>
      <c r="S2536" s="280" t="str">
        <f>작성용!AF2533</f>
        <v>대체평가3사업본부</v>
      </c>
      <c r="T2536" s="283" t="str">
        <f>작성용!AG2533</f>
        <v>정은채/박재현</v>
      </c>
      <c r="U2536" s="283" t="str">
        <f>작성용!AH2533</f>
        <v>정은채/박재현</v>
      </c>
      <c r="V2536" s="278">
        <f>작성용!AA2533</f>
        <v>202409</v>
      </c>
      <c r="W2536" s="280" t="str">
        <f>작성용!AC2533</f>
        <v>[T]기타보험기관[1본부]</v>
      </c>
      <c r="X2536" s="280" t="str">
        <f>작성용!O2533</f>
        <v>자산운용기획부정호우주임</v>
      </c>
      <c r="Y2536" s="280" t="str">
        <f>작성용!P2533</f>
        <v>02-6913-3051</v>
      </c>
      <c r="Z2536" s="280" t="str">
        <f>작성용!Q2533</f>
        <v>jieun1977@kbinsure.co.kr</v>
      </c>
      <c r="AA2536" s="278" t="str">
        <f>작성용!AJ2533</f>
        <v>가평가</v>
      </c>
      <c r="AB2536" s="278">
        <f>작성용!AB2533</f>
        <v>8</v>
      </c>
    </row>
    <row r="2537" spans="1:28" s="12" customFormat="1" ht="16.5" customHeight="1" x14ac:dyDescent="0.3">
      <c r="A2537" s="54">
        <f>작성용!AL2534</f>
        <v>2533</v>
      </c>
      <c r="B2537" s="292" t="str">
        <f>작성용!AI2534</f>
        <v>가평가값 : 2024-09-10(퇴근전), 최종가격 : 2024-10-04, 민감도/듀레이션 : 2024-10-11</v>
      </c>
      <c r="C2537" s="278" t="str">
        <f>작성용!AK2534</f>
        <v>개별종목</v>
      </c>
      <c r="D2537" s="279">
        <f>작성용!T2534</f>
        <v>45533</v>
      </c>
      <c r="E2537" s="280" t="str">
        <f>작성용!B2534</f>
        <v>KB손해보험</v>
      </c>
      <c r="F2537" s="280" t="str">
        <f>작성용!C2534</f>
        <v>재평가</v>
      </c>
      <c r="G2537" s="280" t="str">
        <f>작성용!D2534</f>
        <v>한화글로벌인프라일반사모특별자산투자신탁33호</v>
      </c>
      <c r="H2537" s="281" t="str">
        <f>작성용!E2534</f>
        <v>KBP2022090032</v>
      </c>
      <c r="I2537" s="280" t="str">
        <f>작성용!F2534</f>
        <v>B02</v>
      </c>
      <c r="J2537" s="280">
        <f>작성용!G2534</f>
        <v>0</v>
      </c>
      <c r="K2537" s="280" t="str">
        <f>작성용!H2534</f>
        <v>Y</v>
      </c>
      <c r="L2537" s="280" t="str">
        <f>작성용!N2534</f>
        <v>분기</v>
      </c>
      <c r="M2537" s="279" t="str">
        <f>작성용!U2534</f>
        <v>2024.09.30</v>
      </c>
      <c r="N2537" s="284">
        <f>작성용!V2534</f>
        <v>45569</v>
      </c>
      <c r="O2537" s="284">
        <f>작성용!W2534</f>
        <v>45583</v>
      </c>
      <c r="P2537" s="284">
        <f>작성용!X2534</f>
        <v>45576</v>
      </c>
      <c r="Q2537" s="280" t="str">
        <f>작성용!AD2534</f>
        <v>대체평가3사업본부</v>
      </c>
      <c r="R2537" s="282">
        <f>작성용!AE2534</f>
        <v>0</v>
      </c>
      <c r="S2537" s="280" t="str">
        <f>작성용!AF2534</f>
        <v>대체평가3사업본부</v>
      </c>
      <c r="T2537" s="283" t="str">
        <f>작성용!AG2534</f>
        <v>정은채/박재현</v>
      </c>
      <c r="U2537" s="283" t="str">
        <f>작성용!AH2534</f>
        <v>정은채/박재현</v>
      </c>
      <c r="V2537" s="278">
        <f>작성용!AA2534</f>
        <v>202409</v>
      </c>
      <c r="W2537" s="280" t="str">
        <f>작성용!AC2534</f>
        <v>[T]기타보험기관[1본부]</v>
      </c>
      <c r="X2537" s="280" t="str">
        <f>작성용!O2534</f>
        <v>자산운용기획부정호우주임</v>
      </c>
      <c r="Y2537" s="280" t="str">
        <f>작성용!P2534</f>
        <v>02-6913-3051</v>
      </c>
      <c r="Z2537" s="280" t="str">
        <f>작성용!Q2534</f>
        <v>jieun1977@kbinsure.co.kr</v>
      </c>
      <c r="AA2537" s="278" t="str">
        <f>작성용!AJ2534</f>
        <v>-</v>
      </c>
      <c r="AB2537" s="278">
        <f>작성용!AB2534</f>
        <v>8</v>
      </c>
    </row>
    <row r="2538" spans="1:28" s="12" customFormat="1" ht="16.5" customHeight="1" x14ac:dyDescent="0.3">
      <c r="A2538" s="54">
        <f>작성용!AL2535</f>
        <v>2534</v>
      </c>
      <c r="B2538" s="292" t="str">
        <f>작성용!AI2535</f>
        <v>가평가값 : 2024-09-10(퇴근전), 최종가격 : 2024-10-04, 민감도/듀레이션 : 2024-10-11</v>
      </c>
      <c r="C2538" s="278" t="str">
        <f>작성용!AK2535</f>
        <v>개별종목</v>
      </c>
      <c r="D2538" s="279">
        <f>작성용!T2535</f>
        <v>45533</v>
      </c>
      <c r="E2538" s="280" t="str">
        <f>작성용!B2535</f>
        <v>KB손해보험</v>
      </c>
      <c r="F2538" s="280" t="str">
        <f>작성용!C2535</f>
        <v>재평가</v>
      </c>
      <c r="G2538" s="280" t="str">
        <f>작성용!D2535</f>
        <v>KB유럽리뉴어블일반사모투자신탁제3호</v>
      </c>
      <c r="H2538" s="281" t="str">
        <f>작성용!E2535</f>
        <v>KBP2022090069</v>
      </c>
      <c r="I2538" s="280" t="str">
        <f>작성용!F2535</f>
        <v>B02</v>
      </c>
      <c r="J2538" s="280">
        <f>작성용!G2535</f>
        <v>0</v>
      </c>
      <c r="K2538" s="280" t="str">
        <f>작성용!H2535</f>
        <v>Y</v>
      </c>
      <c r="L2538" s="280" t="str">
        <f>작성용!N2535</f>
        <v>분기</v>
      </c>
      <c r="M2538" s="279" t="str">
        <f>작성용!U2535</f>
        <v>2024.09.30</v>
      </c>
      <c r="N2538" s="284">
        <f>작성용!V2535</f>
        <v>45569</v>
      </c>
      <c r="O2538" s="284">
        <f>작성용!W2535</f>
        <v>45583</v>
      </c>
      <c r="P2538" s="284">
        <f>작성용!X2535</f>
        <v>45576</v>
      </c>
      <c r="Q2538" s="280" t="str">
        <f>작성용!AD2535</f>
        <v>대체평가3사업본부</v>
      </c>
      <c r="R2538" s="282">
        <f>작성용!AE2535</f>
        <v>0</v>
      </c>
      <c r="S2538" s="280" t="str">
        <f>작성용!AF2535</f>
        <v>대체평가3사업본부</v>
      </c>
      <c r="T2538" s="283" t="str">
        <f>작성용!AG2535</f>
        <v>정은채/박재현</v>
      </c>
      <c r="U2538" s="283" t="str">
        <f>작성용!AH2535</f>
        <v>정은채/박재현</v>
      </c>
      <c r="V2538" s="278">
        <f>작성용!AA2535</f>
        <v>202409</v>
      </c>
      <c r="W2538" s="280" t="str">
        <f>작성용!AC2535</f>
        <v>[T]기타보험기관[1본부]</v>
      </c>
      <c r="X2538" s="280" t="str">
        <f>작성용!O2535</f>
        <v>자산운용기획부정호우주임</v>
      </c>
      <c r="Y2538" s="280" t="str">
        <f>작성용!P2535</f>
        <v>02-6913-3051</v>
      </c>
      <c r="Z2538" s="280" t="str">
        <f>작성용!Q2535</f>
        <v>jieun1977@kbinsure.co.kr</v>
      </c>
      <c r="AA2538" s="278" t="str">
        <f>작성용!AJ2535</f>
        <v>-</v>
      </c>
      <c r="AB2538" s="278">
        <f>작성용!AB2535</f>
        <v>8</v>
      </c>
    </row>
    <row r="2539" spans="1:28" s="12" customFormat="1" ht="16.5" customHeight="1" x14ac:dyDescent="0.3">
      <c r="A2539" s="54">
        <f>작성용!AL2536</f>
        <v>2535</v>
      </c>
      <c r="B2539" s="292" t="str">
        <f>작성용!AI2536</f>
        <v>가평가값 : 2024-09-10(퇴근전), 최종가격 : 2024-10-04, 민감도/듀레이션 : 2024-10-11</v>
      </c>
      <c r="C2539" s="278" t="str">
        <f>작성용!AK2536</f>
        <v>개별종목</v>
      </c>
      <c r="D2539" s="279">
        <f>작성용!T2536</f>
        <v>45533</v>
      </c>
      <c r="E2539" s="280" t="str">
        <f>작성용!B2536</f>
        <v>KB손해보험</v>
      </c>
      <c r="F2539" s="280" t="str">
        <f>작성용!C2536</f>
        <v>재평가</v>
      </c>
      <c r="G2539" s="280" t="str">
        <f>작성용!D2536</f>
        <v>파인스트리트글로벌일반사모투자신탁10-4호</v>
      </c>
      <c r="H2539" s="281" t="str">
        <f>작성용!E2536</f>
        <v>KBP2022090070</v>
      </c>
      <c r="I2539" s="280" t="str">
        <f>작성용!F2536</f>
        <v>B02</v>
      </c>
      <c r="J2539" s="280">
        <f>작성용!G2536</f>
        <v>0</v>
      </c>
      <c r="K2539" s="280" t="str">
        <f>작성용!H2536</f>
        <v>Y</v>
      </c>
      <c r="L2539" s="280" t="str">
        <f>작성용!N2536</f>
        <v>분기</v>
      </c>
      <c r="M2539" s="279" t="str">
        <f>작성용!U2536</f>
        <v>2024.09.30</v>
      </c>
      <c r="N2539" s="284">
        <f>작성용!V2536</f>
        <v>45569</v>
      </c>
      <c r="O2539" s="284">
        <f>작성용!W2536</f>
        <v>45583</v>
      </c>
      <c r="P2539" s="284">
        <f>작성용!X2536</f>
        <v>45576</v>
      </c>
      <c r="Q2539" s="280" t="str">
        <f>작성용!AD2536</f>
        <v>대체평가3사업본부</v>
      </c>
      <c r="R2539" s="282">
        <f>작성용!AE2536</f>
        <v>0</v>
      </c>
      <c r="S2539" s="280" t="str">
        <f>작성용!AF2536</f>
        <v>대체평가3사업본부</v>
      </c>
      <c r="T2539" s="283" t="str">
        <f>작성용!AG2536</f>
        <v>정은채/박재현</v>
      </c>
      <c r="U2539" s="283" t="str">
        <f>작성용!AH2536</f>
        <v>정은채/박재현</v>
      </c>
      <c r="V2539" s="278">
        <f>작성용!AA2536</f>
        <v>202409</v>
      </c>
      <c r="W2539" s="280" t="str">
        <f>작성용!AC2536</f>
        <v>[T]기타보험기관[1본부]</v>
      </c>
      <c r="X2539" s="280" t="str">
        <f>작성용!O2536</f>
        <v>자산운용기획부정호우주임</v>
      </c>
      <c r="Y2539" s="280" t="str">
        <f>작성용!P2536</f>
        <v>02-6913-3051</v>
      </c>
      <c r="Z2539" s="280" t="str">
        <f>작성용!Q2536</f>
        <v>jieun1977@kbinsure.co.kr</v>
      </c>
      <c r="AA2539" s="278" t="str">
        <f>작성용!AJ2536</f>
        <v>-</v>
      </c>
      <c r="AB2539" s="278">
        <f>작성용!AB2536</f>
        <v>8</v>
      </c>
    </row>
    <row r="2540" spans="1:28" s="12" customFormat="1" ht="16.5" customHeight="1" x14ac:dyDescent="0.3">
      <c r="A2540" s="54">
        <f>작성용!AL2537</f>
        <v>2536</v>
      </c>
      <c r="B2540" s="292" t="str">
        <f>작성용!AI2537</f>
        <v>가평가값 : 2024-09-10(퇴근전), 최종가격 : 2024-10-04, 민감도/듀레이션 : 2024-10-11</v>
      </c>
      <c r="C2540" s="278" t="str">
        <f>작성용!AK2537</f>
        <v>개별종목</v>
      </c>
      <c r="D2540" s="279">
        <f>작성용!T2537</f>
        <v>45533</v>
      </c>
      <c r="E2540" s="280" t="str">
        <f>작성용!B2537</f>
        <v>KB손해보험</v>
      </c>
      <c r="F2540" s="280" t="str">
        <f>작성용!C2537</f>
        <v>재평가</v>
      </c>
      <c r="G2540" s="280" t="str">
        <f>작성용!D2537</f>
        <v>신한AIM부동산일반투자형사모투자신탁제25-D호</v>
      </c>
      <c r="H2540" s="281" t="str">
        <f>작성용!E2537</f>
        <v>KBP2022120030</v>
      </c>
      <c r="I2540" s="280" t="str">
        <f>작성용!F2537</f>
        <v>B02</v>
      </c>
      <c r="J2540" s="280">
        <f>작성용!G2537</f>
        <v>0</v>
      </c>
      <c r="K2540" s="280" t="str">
        <f>작성용!H2537</f>
        <v>Y</v>
      </c>
      <c r="L2540" s="280" t="str">
        <f>작성용!N2537</f>
        <v>분기</v>
      </c>
      <c r="M2540" s="279" t="str">
        <f>작성용!U2537</f>
        <v>2024.09.30</v>
      </c>
      <c r="N2540" s="284">
        <f>작성용!V2537</f>
        <v>45569</v>
      </c>
      <c r="O2540" s="284">
        <f>작성용!W2537</f>
        <v>45583</v>
      </c>
      <c r="P2540" s="284">
        <f>작성용!X2537</f>
        <v>45576</v>
      </c>
      <c r="Q2540" s="280" t="str">
        <f>작성용!AD2537</f>
        <v>대체평가3사업본부</v>
      </c>
      <c r="R2540" s="282">
        <f>작성용!AE2537</f>
        <v>0</v>
      </c>
      <c r="S2540" s="280" t="str">
        <f>작성용!AF2537</f>
        <v>대체평가3사업본부</v>
      </c>
      <c r="T2540" s="283" t="str">
        <f>작성용!AG2537</f>
        <v>정은채/박재현</v>
      </c>
      <c r="U2540" s="283" t="str">
        <f>작성용!AH2537</f>
        <v>정은채/박재현</v>
      </c>
      <c r="V2540" s="278">
        <f>작성용!AA2537</f>
        <v>202409</v>
      </c>
      <c r="W2540" s="280" t="str">
        <f>작성용!AC2537</f>
        <v>[T]기타보험기관[1본부]</v>
      </c>
      <c r="X2540" s="280" t="str">
        <f>작성용!O2537</f>
        <v>자산운용기획부정호우주임</v>
      </c>
      <c r="Y2540" s="280" t="str">
        <f>작성용!P2537</f>
        <v>02-6913-3051</v>
      </c>
      <c r="Z2540" s="280" t="str">
        <f>작성용!Q2537</f>
        <v>jieun1977@kbinsure.co.kr</v>
      </c>
      <c r="AA2540" s="278" t="str">
        <f>작성용!AJ2537</f>
        <v>-</v>
      </c>
      <c r="AB2540" s="278">
        <f>작성용!AB2537</f>
        <v>8</v>
      </c>
    </row>
    <row r="2541" spans="1:28" s="12" customFormat="1" ht="16.5" customHeight="1" x14ac:dyDescent="0.3">
      <c r="A2541" s="54">
        <f>작성용!AL2538</f>
        <v>2537</v>
      </c>
      <c r="B2541" s="292" t="str">
        <f>작성용!AI2538</f>
        <v>가평가값 : 2024-09-10(퇴근전), 최종가격 : 2024-10-04, 민감도/듀레이션 : 2024-10-11</v>
      </c>
      <c r="C2541" s="278" t="str">
        <f>작성용!AK2538</f>
        <v>개별종목</v>
      </c>
      <c r="D2541" s="279">
        <f>작성용!T2538</f>
        <v>45533</v>
      </c>
      <c r="E2541" s="280" t="str">
        <f>작성용!B2538</f>
        <v>KB손해보험</v>
      </c>
      <c r="F2541" s="280" t="str">
        <f>작성용!C2538</f>
        <v>재평가</v>
      </c>
      <c r="G2541" s="280" t="str">
        <f>작성용!D2538</f>
        <v>NH-AMUNDI호주인프라일반사모투자신탁제4호</v>
      </c>
      <c r="H2541" s="281" t="str">
        <f>작성용!E2538</f>
        <v>KBP2022120031</v>
      </c>
      <c r="I2541" s="280" t="str">
        <f>작성용!F2538</f>
        <v>B02</v>
      </c>
      <c r="J2541" s="280">
        <f>작성용!G2538</f>
        <v>0</v>
      </c>
      <c r="K2541" s="280" t="str">
        <f>작성용!H2538</f>
        <v>Y</v>
      </c>
      <c r="L2541" s="280" t="str">
        <f>작성용!N2538</f>
        <v>분기</v>
      </c>
      <c r="M2541" s="279" t="str">
        <f>작성용!U2538</f>
        <v>2024.09.30</v>
      </c>
      <c r="N2541" s="284">
        <f>작성용!V2538</f>
        <v>45569</v>
      </c>
      <c r="O2541" s="284">
        <f>작성용!W2538</f>
        <v>45583</v>
      </c>
      <c r="P2541" s="284">
        <f>작성용!X2538</f>
        <v>45576</v>
      </c>
      <c r="Q2541" s="280" t="str">
        <f>작성용!AD2538</f>
        <v>대체평가3사업본부</v>
      </c>
      <c r="R2541" s="282">
        <f>작성용!AE2538</f>
        <v>0</v>
      </c>
      <c r="S2541" s="280" t="str">
        <f>작성용!AF2538</f>
        <v>대체평가3사업본부</v>
      </c>
      <c r="T2541" s="283" t="str">
        <f>작성용!AG2538</f>
        <v>정은채/박재현</v>
      </c>
      <c r="U2541" s="283" t="str">
        <f>작성용!AH2538</f>
        <v>정은채/박재현</v>
      </c>
      <c r="V2541" s="278">
        <f>작성용!AA2538</f>
        <v>202409</v>
      </c>
      <c r="W2541" s="280" t="str">
        <f>작성용!AC2538</f>
        <v>[T]기타보험기관[1본부]</v>
      </c>
      <c r="X2541" s="280" t="str">
        <f>작성용!O2538</f>
        <v>자산운용기획부정호우주임</v>
      </c>
      <c r="Y2541" s="280" t="str">
        <f>작성용!P2538</f>
        <v>02-6913-3051</v>
      </c>
      <c r="Z2541" s="280" t="str">
        <f>작성용!Q2538</f>
        <v>jieun1977@kbinsure.co.kr</v>
      </c>
      <c r="AA2541" s="278" t="str">
        <f>작성용!AJ2538</f>
        <v>-</v>
      </c>
      <c r="AB2541" s="278">
        <f>작성용!AB2538</f>
        <v>8</v>
      </c>
    </row>
    <row r="2542" spans="1:28" s="12" customFormat="1" ht="16.5" customHeight="1" x14ac:dyDescent="0.3">
      <c r="A2542" s="54">
        <f>작성용!AL2539</f>
        <v>2538</v>
      </c>
      <c r="B2542" s="292" t="str">
        <f>작성용!AI2539</f>
        <v>가평가값 : 2024-09-10(퇴근전), 최종가격 : 2024-10-04, 민감도/듀레이션 : 2024-10-11</v>
      </c>
      <c r="C2542" s="278" t="str">
        <f>작성용!AK2539</f>
        <v>개별종목</v>
      </c>
      <c r="D2542" s="279">
        <f>작성용!T2539</f>
        <v>45533</v>
      </c>
      <c r="E2542" s="280" t="str">
        <f>작성용!B2539</f>
        <v>KB손해보험</v>
      </c>
      <c r="F2542" s="280" t="str">
        <f>작성용!C2539</f>
        <v>재평가</v>
      </c>
      <c r="G2542" s="280" t="str">
        <f>작성용!D2539</f>
        <v>NH-AMUNDI글로벌코어인프라일반사모특별자산투자신탁3호</v>
      </c>
      <c r="H2542" s="281" t="str">
        <f>작성용!E2539</f>
        <v>KBP2022060122</v>
      </c>
      <c r="I2542" s="280" t="str">
        <f>작성용!F2539</f>
        <v>B02</v>
      </c>
      <c r="J2542" s="280">
        <f>작성용!G2539</f>
        <v>0</v>
      </c>
      <c r="K2542" s="280" t="str">
        <f>작성용!H2539</f>
        <v>Y</v>
      </c>
      <c r="L2542" s="280" t="str">
        <f>작성용!N2539</f>
        <v>분기</v>
      </c>
      <c r="M2542" s="279" t="str">
        <f>작성용!U2539</f>
        <v>2024.09.30</v>
      </c>
      <c r="N2542" s="279">
        <f>작성용!V2539</f>
        <v>45545</v>
      </c>
      <c r="O2542" s="284">
        <f>작성용!W2539</f>
        <v>45583</v>
      </c>
      <c r="P2542" s="284">
        <f>작성용!X2539</f>
        <v>45576</v>
      </c>
      <c r="Q2542" s="280" t="str">
        <f>작성용!AD2539</f>
        <v>대체평가3사업본부</v>
      </c>
      <c r="R2542" s="282">
        <f>작성용!AE2539</f>
        <v>0</v>
      </c>
      <c r="S2542" s="280" t="str">
        <f>작성용!AF2539</f>
        <v>대체평가3사업본부</v>
      </c>
      <c r="T2542" s="283" t="str">
        <f>작성용!AG2539</f>
        <v>정은채/박재현</v>
      </c>
      <c r="U2542" s="283" t="str">
        <f>작성용!AH2539</f>
        <v>정은채/박재현</v>
      </c>
      <c r="V2542" s="278">
        <f>작성용!AA2539</f>
        <v>202409</v>
      </c>
      <c r="W2542" s="280" t="str">
        <f>작성용!AC2539</f>
        <v>[T]기타보험기관[1본부]</v>
      </c>
      <c r="X2542" s="280" t="str">
        <f>작성용!O2539</f>
        <v>자산운용기획부정호우주임</v>
      </c>
      <c r="Y2542" s="280" t="str">
        <f>작성용!P2539</f>
        <v>02-6913-3051</v>
      </c>
      <c r="Z2542" s="280" t="str">
        <f>작성용!Q2539</f>
        <v>jieun1977@kbinsure.co.kr</v>
      </c>
      <c r="AA2542" s="278" t="str">
        <f>작성용!AJ2539</f>
        <v>가평가</v>
      </c>
      <c r="AB2542" s="278">
        <f>작성용!AB2539</f>
        <v>8</v>
      </c>
    </row>
    <row r="2543" spans="1:28" s="12" customFormat="1" ht="16.5" customHeight="1" x14ac:dyDescent="0.3">
      <c r="A2543" s="54">
        <f>작성용!AL2540</f>
        <v>2539</v>
      </c>
      <c r="B2543" s="292" t="str">
        <f>작성용!AI2540</f>
        <v>가평가값 : 2024-09-10(퇴근전), 최종가격 : 2024-10-04, 민감도/듀레이션 : 2024-10-11</v>
      </c>
      <c r="C2543" s="278" t="str">
        <f>작성용!AK2540</f>
        <v>개별종목</v>
      </c>
      <c r="D2543" s="279">
        <f>작성용!T2540</f>
        <v>45533</v>
      </c>
      <c r="E2543" s="280" t="str">
        <f>작성용!B2540</f>
        <v>KB손해보험</v>
      </c>
      <c r="F2543" s="280" t="str">
        <f>작성용!C2540</f>
        <v>재평가</v>
      </c>
      <c r="G2543" s="280" t="str">
        <f>작성용!D2540</f>
        <v>엔브이메자닌펀드사모투자전문회사</v>
      </c>
      <c r="H2543" s="281">
        <f>작성용!E2540</f>
        <v>1101130018168</v>
      </c>
      <c r="I2543" s="280" t="str">
        <f>작성용!F2540</f>
        <v>B01</v>
      </c>
      <c r="J2543" s="280">
        <f>작성용!G2540</f>
        <v>0</v>
      </c>
      <c r="K2543" s="280" t="str">
        <f>작성용!H2540</f>
        <v>Y</v>
      </c>
      <c r="L2543" s="280" t="str">
        <f>작성용!N2540</f>
        <v>분기</v>
      </c>
      <c r="M2543" s="279" t="str">
        <f>작성용!U2540</f>
        <v>2024.09.30</v>
      </c>
      <c r="N2543" s="279">
        <f>작성용!V2540</f>
        <v>45545</v>
      </c>
      <c r="O2543" s="284">
        <f>작성용!W2540</f>
        <v>45583</v>
      </c>
      <c r="P2543" s="284">
        <f>작성용!X2540</f>
        <v>45576</v>
      </c>
      <c r="Q2543" s="280" t="str">
        <f>작성용!AD2540</f>
        <v>서동현</v>
      </c>
      <c r="R2543" s="282">
        <f>작성용!AE2540</f>
        <v>0</v>
      </c>
      <c r="S2543" s="280" t="str">
        <f>작성용!AF2540</f>
        <v>서동현</v>
      </c>
      <c r="T2543" s="283" t="str">
        <f>작성용!AG2540</f>
        <v>정은채/박재현</v>
      </c>
      <c r="U2543" s="283" t="str">
        <f>작성용!AH2540</f>
        <v>정은채/박재현</v>
      </c>
      <c r="V2543" s="278">
        <f>작성용!AA2540</f>
        <v>202409</v>
      </c>
      <c r="W2543" s="280" t="str">
        <f>작성용!AC2540</f>
        <v>[T]기타보험기관[1본부]</v>
      </c>
      <c r="X2543" s="280" t="str">
        <f>작성용!O2540</f>
        <v>자산운용기획부정호우주임</v>
      </c>
      <c r="Y2543" s="280" t="str">
        <f>작성용!P2540</f>
        <v>02-6913-3051</v>
      </c>
      <c r="Z2543" s="280" t="str">
        <f>작성용!Q2540</f>
        <v>jieun1977@kbinsure.co.kr</v>
      </c>
      <c r="AA2543" s="278" t="str">
        <f>작성용!AJ2540</f>
        <v>가평가</v>
      </c>
      <c r="AB2543" s="278">
        <f>작성용!AB2540</f>
        <v>8</v>
      </c>
    </row>
    <row r="2544" spans="1:28" s="12" customFormat="1" ht="16.5" customHeight="1" x14ac:dyDescent="0.3">
      <c r="A2544" s="54">
        <f>작성용!AL2541</f>
        <v>2540</v>
      </c>
      <c r="B2544" s="292" t="str">
        <f>작성용!AI2541</f>
        <v>가평가값 : 2024-09-10(퇴근전), 최종가격 : 2024-10-04, 민감도/듀레이션 : 2024-10-11</v>
      </c>
      <c r="C2544" s="278" t="str">
        <f>작성용!AK2541</f>
        <v>개별종목</v>
      </c>
      <c r="D2544" s="279">
        <f>작성용!T2541</f>
        <v>45533</v>
      </c>
      <c r="E2544" s="280" t="str">
        <f>작성용!B2541</f>
        <v>KB손해보험</v>
      </c>
      <c r="F2544" s="280" t="str">
        <f>작성용!C2541</f>
        <v>재평가</v>
      </c>
      <c r="G2544" s="280" t="str">
        <f>작성용!D2541</f>
        <v>유씨케이제일호사모투자(구,유니슨캐피탈사모투자전문회사)</v>
      </c>
      <c r="H2544" s="281">
        <f>작성용!E2541</f>
        <v>1101130018085</v>
      </c>
      <c r="I2544" s="280" t="str">
        <f>작성용!F2541</f>
        <v>B01</v>
      </c>
      <c r="J2544" s="280">
        <f>작성용!G2541</f>
        <v>0</v>
      </c>
      <c r="K2544" s="280" t="str">
        <f>작성용!H2541</f>
        <v>Y</v>
      </c>
      <c r="L2544" s="280" t="str">
        <f>작성용!N2541</f>
        <v>분기</v>
      </c>
      <c r="M2544" s="279" t="str">
        <f>작성용!U2541</f>
        <v>2024.09.30</v>
      </c>
      <c r="N2544" s="279">
        <f>작성용!V2541</f>
        <v>45545</v>
      </c>
      <c r="O2544" s="284">
        <f>작성용!W2541</f>
        <v>45583</v>
      </c>
      <c r="P2544" s="284">
        <f>작성용!X2541</f>
        <v>45576</v>
      </c>
      <c r="Q2544" s="280" t="str">
        <f>작성용!AD2541</f>
        <v>최수민</v>
      </c>
      <c r="R2544" s="282">
        <f>작성용!AE2541</f>
        <v>0</v>
      </c>
      <c r="S2544" s="280" t="str">
        <f>작성용!AF2541</f>
        <v>최수민</v>
      </c>
      <c r="T2544" s="283" t="str">
        <f>작성용!AG2541</f>
        <v>정은채/박재현</v>
      </c>
      <c r="U2544" s="283" t="str">
        <f>작성용!AH2541</f>
        <v>정은채/박재현</v>
      </c>
      <c r="V2544" s="278">
        <f>작성용!AA2541</f>
        <v>202409</v>
      </c>
      <c r="W2544" s="280" t="str">
        <f>작성용!AC2541</f>
        <v>[T]기타보험기관[1본부]</v>
      </c>
      <c r="X2544" s="280" t="str">
        <f>작성용!O2541</f>
        <v>자산운용기획부정호우주임</v>
      </c>
      <c r="Y2544" s="280" t="str">
        <f>작성용!P2541</f>
        <v>02-6913-3051</v>
      </c>
      <c r="Z2544" s="280" t="str">
        <f>작성용!Q2541</f>
        <v>jieun1977@kbinsure.co.kr</v>
      </c>
      <c r="AA2544" s="278" t="str">
        <f>작성용!AJ2541</f>
        <v>가평가</v>
      </c>
      <c r="AB2544" s="278">
        <f>작성용!AB2541</f>
        <v>8</v>
      </c>
    </row>
    <row r="2545" spans="1:28" s="12" customFormat="1" ht="16.5" customHeight="1" x14ac:dyDescent="0.3">
      <c r="A2545" s="54">
        <f>작성용!AL2542</f>
        <v>2541</v>
      </c>
      <c r="B2545" s="292" t="str">
        <f>작성용!AI2542</f>
        <v>가평가값 : 2024-09-10(퇴근전), 최종가격 : 2024-10-04, 민감도/듀레이션 : 2024-10-11</v>
      </c>
      <c r="C2545" s="278" t="str">
        <f>작성용!AK2542</f>
        <v>개별종목</v>
      </c>
      <c r="D2545" s="279">
        <f>작성용!T2542</f>
        <v>45533</v>
      </c>
      <c r="E2545" s="280" t="str">
        <f>작성용!B2542</f>
        <v>KB손해보험</v>
      </c>
      <c r="F2545" s="280" t="str">
        <f>작성용!C2542</f>
        <v>재평가</v>
      </c>
      <c r="G2545" s="280" t="str">
        <f>작성용!D2542</f>
        <v>아이엠엠로즈골드3사모투자전문회사</v>
      </c>
      <c r="H2545" s="281">
        <f>작성용!E2542</f>
        <v>1101130018580</v>
      </c>
      <c r="I2545" s="280" t="str">
        <f>작성용!F2542</f>
        <v>B01</v>
      </c>
      <c r="J2545" s="280">
        <f>작성용!G2542</f>
        <v>0</v>
      </c>
      <c r="K2545" s="280" t="str">
        <f>작성용!H2542</f>
        <v>Y</v>
      </c>
      <c r="L2545" s="280" t="str">
        <f>작성용!N2542</f>
        <v>분기</v>
      </c>
      <c r="M2545" s="279" t="str">
        <f>작성용!U2542</f>
        <v>2024.09.30</v>
      </c>
      <c r="N2545" s="279">
        <f>작성용!V2542</f>
        <v>45545</v>
      </c>
      <c r="O2545" s="284">
        <f>작성용!W2542</f>
        <v>45583</v>
      </c>
      <c r="P2545" s="284">
        <f>작성용!X2542</f>
        <v>45576</v>
      </c>
      <c r="Q2545" s="280" t="str">
        <f>작성용!AD2542</f>
        <v>이상민</v>
      </c>
      <c r="R2545" s="282">
        <f>작성용!AE2542</f>
        <v>2</v>
      </c>
      <c r="S2545" s="280" t="str">
        <f>작성용!AF2542</f>
        <v>김범준</v>
      </c>
      <c r="T2545" s="283" t="str">
        <f>작성용!AG2542</f>
        <v>정은채/박재현</v>
      </c>
      <c r="U2545" s="283" t="str">
        <f>작성용!AH2542</f>
        <v>정은채/박재현</v>
      </c>
      <c r="V2545" s="278">
        <f>작성용!AA2542</f>
        <v>202409</v>
      </c>
      <c r="W2545" s="280" t="str">
        <f>작성용!AC2542</f>
        <v>[T]기타보험기관[1본부]</v>
      </c>
      <c r="X2545" s="280" t="str">
        <f>작성용!O2542</f>
        <v>자산운용기획부정호우주임</v>
      </c>
      <c r="Y2545" s="280" t="str">
        <f>작성용!P2542</f>
        <v>02-6913-3051</v>
      </c>
      <c r="Z2545" s="280" t="str">
        <f>작성용!Q2542</f>
        <v>jieun1977@kbinsure.co.kr</v>
      </c>
      <c r="AA2545" s="278" t="str">
        <f>작성용!AJ2542</f>
        <v>가평가</v>
      </c>
      <c r="AB2545" s="278">
        <f>작성용!AB2542</f>
        <v>8</v>
      </c>
    </row>
    <row r="2546" spans="1:28" s="12" customFormat="1" ht="16.5" customHeight="1" x14ac:dyDescent="0.3">
      <c r="A2546" s="54">
        <f>작성용!AL2543</f>
        <v>2542</v>
      </c>
      <c r="B2546" s="292" t="str">
        <f>작성용!AI2543</f>
        <v>가평가값 : 2024-09-10(퇴근전), 최종가격 : 2024-10-04, 민감도/듀레이션 : 2024-10-11</v>
      </c>
      <c r="C2546" s="278" t="str">
        <f>작성용!AK2543</f>
        <v>개별종목</v>
      </c>
      <c r="D2546" s="279">
        <f>작성용!T2543</f>
        <v>45533</v>
      </c>
      <c r="E2546" s="280" t="str">
        <f>작성용!B2543</f>
        <v>KB손해보험</v>
      </c>
      <c r="F2546" s="280" t="str">
        <f>작성용!C2543</f>
        <v>재평가</v>
      </c>
      <c r="G2546" s="280" t="str">
        <f>작성용!D2543</f>
        <v>한국투자글로벌제약산업육성사모투자전문회사</v>
      </c>
      <c r="H2546" s="281">
        <f>작성용!E2543</f>
        <v>1101130018556</v>
      </c>
      <c r="I2546" s="280" t="str">
        <f>작성용!F2543</f>
        <v>B01</v>
      </c>
      <c r="J2546" s="280">
        <f>작성용!G2543</f>
        <v>0</v>
      </c>
      <c r="K2546" s="280" t="str">
        <f>작성용!H2543</f>
        <v>Y</v>
      </c>
      <c r="L2546" s="280" t="str">
        <f>작성용!N2543</f>
        <v>분기</v>
      </c>
      <c r="M2546" s="279" t="str">
        <f>작성용!U2543</f>
        <v>2024.09.30</v>
      </c>
      <c r="N2546" s="279">
        <f>작성용!V2543</f>
        <v>45545</v>
      </c>
      <c r="O2546" s="284">
        <f>작성용!W2543</f>
        <v>45583</v>
      </c>
      <c r="P2546" s="284">
        <f>작성용!X2543</f>
        <v>45576</v>
      </c>
      <c r="Q2546" s="280" t="str">
        <f>작성용!AD2543</f>
        <v>김수현</v>
      </c>
      <c r="R2546" s="282">
        <f>작성용!AE2543</f>
        <v>1</v>
      </c>
      <c r="S2546" s="280" t="str">
        <f>작성용!AF2543</f>
        <v>김수현</v>
      </c>
      <c r="T2546" s="283" t="str">
        <f>작성용!AG2543</f>
        <v>정은채/박재현</v>
      </c>
      <c r="U2546" s="283" t="str">
        <f>작성용!AH2543</f>
        <v>정은채/박재현</v>
      </c>
      <c r="V2546" s="278">
        <f>작성용!AA2543</f>
        <v>202409</v>
      </c>
      <c r="W2546" s="280" t="str">
        <f>작성용!AC2543</f>
        <v>[T]기타보험기관[1본부]</v>
      </c>
      <c r="X2546" s="280" t="str">
        <f>작성용!O2543</f>
        <v>자산운용기획부정호우주임</v>
      </c>
      <c r="Y2546" s="280" t="str">
        <f>작성용!P2543</f>
        <v>02-6913-3051</v>
      </c>
      <c r="Z2546" s="280" t="str">
        <f>작성용!Q2543</f>
        <v>jieun1977@kbinsure.co.kr</v>
      </c>
      <c r="AA2546" s="278" t="str">
        <f>작성용!AJ2543</f>
        <v>가평가</v>
      </c>
      <c r="AB2546" s="278">
        <f>작성용!AB2543</f>
        <v>8</v>
      </c>
    </row>
    <row r="2547" spans="1:28" s="12" customFormat="1" ht="16.5" customHeight="1" x14ac:dyDescent="0.3">
      <c r="A2547" s="54">
        <f>작성용!AL2544</f>
        <v>2543</v>
      </c>
      <c r="B2547" s="292" t="str">
        <f>작성용!AI2544</f>
        <v>가평가값 : 2024-09-10(퇴근전), 최종가격 : 2024-10-04, 민감도/듀레이션 : 2024-10-11</v>
      </c>
      <c r="C2547" s="278" t="str">
        <f>작성용!AK2544</f>
        <v>개별종목</v>
      </c>
      <c r="D2547" s="279">
        <f>작성용!T2544</f>
        <v>45533</v>
      </c>
      <c r="E2547" s="280" t="str">
        <f>작성용!B2544</f>
        <v>KB손해보험</v>
      </c>
      <c r="F2547" s="280" t="str">
        <f>작성용!C2544</f>
        <v>재평가</v>
      </c>
      <c r="G2547" s="280" t="str">
        <f>작성용!D2544</f>
        <v>우리성장파트너십신기술사모투자전문회사</v>
      </c>
      <c r="H2547" s="281">
        <f>작성용!E2544</f>
        <v>1101130018788</v>
      </c>
      <c r="I2547" s="280" t="str">
        <f>작성용!F2544</f>
        <v>B01</v>
      </c>
      <c r="J2547" s="280">
        <f>작성용!G2544</f>
        <v>0</v>
      </c>
      <c r="K2547" s="280" t="str">
        <f>작성용!H2544</f>
        <v>Y</v>
      </c>
      <c r="L2547" s="280" t="str">
        <f>작성용!N2544</f>
        <v>분기</v>
      </c>
      <c r="M2547" s="279" t="str">
        <f>작성용!U2544</f>
        <v>2024.09.30</v>
      </c>
      <c r="N2547" s="279">
        <f>작성용!V2544</f>
        <v>45545</v>
      </c>
      <c r="O2547" s="284">
        <f>작성용!W2544</f>
        <v>45583</v>
      </c>
      <c r="P2547" s="284">
        <f>작성용!X2544</f>
        <v>45576</v>
      </c>
      <c r="Q2547" s="280" t="str">
        <f>작성용!AD2544</f>
        <v>변혜진</v>
      </c>
      <c r="R2547" s="282">
        <f>작성용!AE2544</f>
        <v>1</v>
      </c>
      <c r="S2547" s="280" t="str">
        <f>작성용!AF2544</f>
        <v>변혜진</v>
      </c>
      <c r="T2547" s="283" t="str">
        <f>작성용!AG2544</f>
        <v>정은채/박재현</v>
      </c>
      <c r="U2547" s="283" t="str">
        <f>작성용!AH2544</f>
        <v>정은채/박재현</v>
      </c>
      <c r="V2547" s="278">
        <f>작성용!AA2544</f>
        <v>202409</v>
      </c>
      <c r="W2547" s="280" t="str">
        <f>작성용!AC2544</f>
        <v>[T]기타보험기관[1본부]</v>
      </c>
      <c r="X2547" s="280" t="str">
        <f>작성용!O2544</f>
        <v>자산운용기획부정호우주임</v>
      </c>
      <c r="Y2547" s="280" t="str">
        <f>작성용!P2544</f>
        <v>02-6913-3051</v>
      </c>
      <c r="Z2547" s="280" t="str">
        <f>작성용!Q2544</f>
        <v>jieun1977@kbinsure.co.kr</v>
      </c>
      <c r="AA2547" s="278" t="str">
        <f>작성용!AJ2544</f>
        <v>가평가</v>
      </c>
      <c r="AB2547" s="278">
        <f>작성용!AB2544</f>
        <v>8</v>
      </c>
    </row>
    <row r="2548" spans="1:28" s="12" customFormat="1" ht="16.5" customHeight="1" x14ac:dyDescent="0.3">
      <c r="A2548" s="54">
        <f>작성용!AL2545</f>
        <v>2544</v>
      </c>
      <c r="B2548" s="292" t="str">
        <f>작성용!AI2545</f>
        <v>가평가값 : 2024-09-10(퇴근전), 최종가격 : 2024-10-04, 민감도/듀레이션 : 2024-10-11</v>
      </c>
      <c r="C2548" s="278" t="str">
        <f>작성용!AK2545</f>
        <v>개별종목</v>
      </c>
      <c r="D2548" s="279">
        <f>작성용!T2545</f>
        <v>45533</v>
      </c>
      <c r="E2548" s="280" t="str">
        <f>작성용!B2545</f>
        <v>KB손해보험</v>
      </c>
      <c r="F2548" s="280" t="str">
        <f>작성용!C2545</f>
        <v>재평가</v>
      </c>
      <c r="G2548" s="280" t="str">
        <f>작성용!D2545</f>
        <v>케이티비뉴레이크의료글로벌진출사모투자전문회사</v>
      </c>
      <c r="H2548" s="281">
        <f>작성용!E2545</f>
        <v>1101130018803</v>
      </c>
      <c r="I2548" s="280" t="str">
        <f>작성용!F2545</f>
        <v>B01</v>
      </c>
      <c r="J2548" s="280">
        <f>작성용!G2545</f>
        <v>0</v>
      </c>
      <c r="K2548" s="280" t="str">
        <f>작성용!H2545</f>
        <v>Y</v>
      </c>
      <c r="L2548" s="280" t="str">
        <f>작성용!N2545</f>
        <v>분기</v>
      </c>
      <c r="M2548" s="279" t="str">
        <f>작성용!U2545</f>
        <v>2024.09.30</v>
      </c>
      <c r="N2548" s="279">
        <f>작성용!V2545</f>
        <v>45545</v>
      </c>
      <c r="O2548" s="284">
        <f>작성용!W2545</f>
        <v>45583</v>
      </c>
      <c r="P2548" s="284">
        <f>작성용!X2545</f>
        <v>45576</v>
      </c>
      <c r="Q2548" s="280" t="str">
        <f>작성용!AD2545</f>
        <v>김에스더</v>
      </c>
      <c r="R2548" s="282">
        <f>작성용!AE2545</f>
        <v>1</v>
      </c>
      <c r="S2548" s="280" t="str">
        <f>작성용!AF2545</f>
        <v>김에스더</v>
      </c>
      <c r="T2548" s="283" t="str">
        <f>작성용!AG2545</f>
        <v>정은채/박재현</v>
      </c>
      <c r="U2548" s="283" t="str">
        <f>작성용!AH2545</f>
        <v>정은채/박재현</v>
      </c>
      <c r="V2548" s="278">
        <f>작성용!AA2545</f>
        <v>202409</v>
      </c>
      <c r="W2548" s="280" t="str">
        <f>작성용!AC2545</f>
        <v>[T]기타보험기관[1본부]</v>
      </c>
      <c r="X2548" s="280" t="str">
        <f>작성용!O2545</f>
        <v>자산운용기획부정호우주임</v>
      </c>
      <c r="Y2548" s="280" t="str">
        <f>작성용!P2545</f>
        <v>02-6913-3051</v>
      </c>
      <c r="Z2548" s="280" t="str">
        <f>작성용!Q2545</f>
        <v>jieun1977@kbinsure.co.kr</v>
      </c>
      <c r="AA2548" s="278" t="str">
        <f>작성용!AJ2545</f>
        <v>가평가</v>
      </c>
      <c r="AB2548" s="278">
        <f>작성용!AB2545</f>
        <v>8</v>
      </c>
    </row>
    <row r="2549" spans="1:28" s="12" customFormat="1" ht="16.5" customHeight="1" x14ac:dyDescent="0.3">
      <c r="A2549" s="54">
        <f>작성용!AL2546</f>
        <v>2545</v>
      </c>
      <c r="B2549" s="292" t="str">
        <f>작성용!AI2546</f>
        <v>가평가값 : 2024-09-10(퇴근전), 최종가격 : 2024-10-04, 민감도/듀레이션 : 2024-10-11</v>
      </c>
      <c r="C2549" s="278" t="str">
        <f>작성용!AK2546</f>
        <v>개별종목</v>
      </c>
      <c r="D2549" s="279">
        <f>작성용!T2546</f>
        <v>45533</v>
      </c>
      <c r="E2549" s="280" t="str">
        <f>작성용!B2546</f>
        <v>KB손해보험</v>
      </c>
      <c r="F2549" s="280" t="str">
        <f>작성용!C2546</f>
        <v>재평가</v>
      </c>
      <c r="G2549" s="280" t="str">
        <f>작성용!D2546</f>
        <v>페트라6호사모투자</v>
      </c>
      <c r="H2549" s="281">
        <f>작성용!E2546</f>
        <v>1101130019497</v>
      </c>
      <c r="I2549" s="280" t="str">
        <f>작성용!F2546</f>
        <v>B01</v>
      </c>
      <c r="J2549" s="280">
        <f>작성용!G2546</f>
        <v>0</v>
      </c>
      <c r="K2549" s="280" t="str">
        <f>작성용!H2546</f>
        <v>Y</v>
      </c>
      <c r="L2549" s="280" t="str">
        <f>작성용!N2546</f>
        <v>분기</v>
      </c>
      <c r="M2549" s="279" t="str">
        <f>작성용!U2546</f>
        <v>2024.09.30</v>
      </c>
      <c r="N2549" s="279">
        <f>작성용!V2546</f>
        <v>45545</v>
      </c>
      <c r="O2549" s="284">
        <f>작성용!W2546</f>
        <v>45583</v>
      </c>
      <c r="P2549" s="284">
        <f>작성용!X2546</f>
        <v>45576</v>
      </c>
      <c r="Q2549" s="280" t="str">
        <f>작성용!AD2546</f>
        <v>최수민</v>
      </c>
      <c r="R2549" s="282">
        <f>작성용!AE2546</f>
        <v>1</v>
      </c>
      <c r="S2549" s="280" t="str">
        <f>작성용!AF2546</f>
        <v>최수민</v>
      </c>
      <c r="T2549" s="283" t="str">
        <f>작성용!AG2546</f>
        <v>정은채/박재현</v>
      </c>
      <c r="U2549" s="283" t="str">
        <f>작성용!AH2546</f>
        <v>정은채/박재현</v>
      </c>
      <c r="V2549" s="278">
        <f>작성용!AA2546</f>
        <v>202409</v>
      </c>
      <c r="W2549" s="280" t="str">
        <f>작성용!AC2546</f>
        <v>[T]기타보험기관[1본부]</v>
      </c>
      <c r="X2549" s="280" t="str">
        <f>작성용!O2546</f>
        <v>자산운용기획부정호우주임</v>
      </c>
      <c r="Y2549" s="280" t="str">
        <f>작성용!P2546</f>
        <v>02-6913-3051</v>
      </c>
      <c r="Z2549" s="280" t="str">
        <f>작성용!Q2546</f>
        <v>jieun1977@kbinsure.co.kr</v>
      </c>
      <c r="AA2549" s="278" t="str">
        <f>작성용!AJ2546</f>
        <v>가평가</v>
      </c>
      <c r="AB2549" s="278">
        <f>작성용!AB2546</f>
        <v>8</v>
      </c>
    </row>
    <row r="2550" spans="1:28" s="12" customFormat="1" ht="16.5" customHeight="1" x14ac:dyDescent="0.3">
      <c r="A2550" s="54">
        <f>작성용!AL2547</f>
        <v>2546</v>
      </c>
      <c r="B2550" s="292" t="str">
        <f>작성용!AI2547</f>
        <v>가평가값 : 2024-09-10(퇴근전), 최종가격 : 2024-10-04, 민감도/듀레이션 : 2024-10-11</v>
      </c>
      <c r="C2550" s="278" t="str">
        <f>작성용!AK2547</f>
        <v>개별종목</v>
      </c>
      <c r="D2550" s="279">
        <f>작성용!T2547</f>
        <v>45533</v>
      </c>
      <c r="E2550" s="280" t="str">
        <f>작성용!B2547</f>
        <v>KB손해보험</v>
      </c>
      <c r="F2550" s="280" t="str">
        <f>작성용!C2547</f>
        <v>재평가</v>
      </c>
      <c r="G2550" s="280" t="str">
        <f>작성용!D2547</f>
        <v>프랙시스밸류크리에이션사모투자</v>
      </c>
      <c r="H2550" s="281">
        <f>작성용!E2547</f>
        <v>1101130020816</v>
      </c>
      <c r="I2550" s="280" t="str">
        <f>작성용!F2547</f>
        <v>B01</v>
      </c>
      <c r="J2550" s="280">
        <f>작성용!G2547</f>
        <v>0</v>
      </c>
      <c r="K2550" s="280" t="str">
        <f>작성용!H2547</f>
        <v>Y</v>
      </c>
      <c r="L2550" s="280" t="str">
        <f>작성용!N2547</f>
        <v>분기</v>
      </c>
      <c r="M2550" s="279" t="str">
        <f>작성용!U2547</f>
        <v>2024.09.30</v>
      </c>
      <c r="N2550" s="279">
        <f>작성용!V2547</f>
        <v>45545</v>
      </c>
      <c r="O2550" s="284">
        <f>작성용!W2547</f>
        <v>45583</v>
      </c>
      <c r="P2550" s="284">
        <f>작성용!X2547</f>
        <v>45576</v>
      </c>
      <c r="Q2550" s="280" t="str">
        <f>작성용!AD2547</f>
        <v>이문수</v>
      </c>
      <c r="R2550" s="282">
        <f>작성용!AE2547</f>
        <v>1</v>
      </c>
      <c r="S2550" s="280" t="str">
        <f>작성용!AF2547</f>
        <v>이문수</v>
      </c>
      <c r="T2550" s="283" t="str">
        <f>작성용!AG2547</f>
        <v>정은채/박재현</v>
      </c>
      <c r="U2550" s="283" t="str">
        <f>작성용!AH2547</f>
        <v>정은채/박재현</v>
      </c>
      <c r="V2550" s="278">
        <f>작성용!AA2547</f>
        <v>202409</v>
      </c>
      <c r="W2550" s="280" t="str">
        <f>작성용!AC2547</f>
        <v>[T]기타보험기관[1본부]</v>
      </c>
      <c r="X2550" s="280" t="str">
        <f>작성용!O2547</f>
        <v>자산운용기획부정호우주임</v>
      </c>
      <c r="Y2550" s="280" t="str">
        <f>작성용!P2547</f>
        <v>02-6913-3051</v>
      </c>
      <c r="Z2550" s="280" t="str">
        <f>작성용!Q2547</f>
        <v>jieun1977@kbinsure.co.kr</v>
      </c>
      <c r="AA2550" s="278" t="str">
        <f>작성용!AJ2547</f>
        <v>가평가</v>
      </c>
      <c r="AB2550" s="278">
        <f>작성용!AB2547</f>
        <v>8</v>
      </c>
    </row>
    <row r="2551" spans="1:28" s="12" customFormat="1" ht="16.5" customHeight="1" x14ac:dyDescent="0.3">
      <c r="A2551" s="54">
        <f>작성용!AL2548</f>
        <v>2547</v>
      </c>
      <c r="B2551" s="292" t="str">
        <f>작성용!AI2548</f>
        <v>가평가값 : 2024-09-10(퇴근전), 최종가격 : 2024-10-04, 민감도/듀레이션 : 2024-10-11</v>
      </c>
      <c r="C2551" s="278" t="str">
        <f>작성용!AK2548</f>
        <v>개별종목</v>
      </c>
      <c r="D2551" s="279">
        <f>작성용!T2548</f>
        <v>45533</v>
      </c>
      <c r="E2551" s="280" t="str">
        <f>작성용!B2548</f>
        <v>KB손해보험</v>
      </c>
      <c r="F2551" s="280" t="str">
        <f>작성용!C2548</f>
        <v>재평가</v>
      </c>
      <c r="G2551" s="280" t="str">
        <f>작성용!D2548</f>
        <v>엔브이글로벌코리아메자닌사모투자</v>
      </c>
      <c r="H2551" s="281">
        <f>작성용!E2548</f>
        <v>1101130020709</v>
      </c>
      <c r="I2551" s="280" t="str">
        <f>작성용!F2548</f>
        <v>B01</v>
      </c>
      <c r="J2551" s="280">
        <f>작성용!G2548</f>
        <v>0</v>
      </c>
      <c r="K2551" s="280" t="str">
        <f>작성용!H2548</f>
        <v>Y</v>
      </c>
      <c r="L2551" s="280" t="str">
        <f>작성용!N2548</f>
        <v>분기</v>
      </c>
      <c r="M2551" s="279" t="str">
        <f>작성용!U2548</f>
        <v>2024.09.30</v>
      </c>
      <c r="N2551" s="279">
        <f>작성용!V2548</f>
        <v>45545</v>
      </c>
      <c r="O2551" s="284">
        <f>작성용!W2548</f>
        <v>45583</v>
      </c>
      <c r="P2551" s="284">
        <f>작성용!X2548</f>
        <v>45576</v>
      </c>
      <c r="Q2551" s="280" t="str">
        <f>작성용!AD2548</f>
        <v>김예림</v>
      </c>
      <c r="R2551" s="282">
        <f>작성용!AE2548</f>
        <v>1.5</v>
      </c>
      <c r="S2551" s="280" t="str">
        <f>작성용!AF2548</f>
        <v>김예림</v>
      </c>
      <c r="T2551" s="283" t="str">
        <f>작성용!AG2548</f>
        <v>정은채/박재현</v>
      </c>
      <c r="U2551" s="283" t="str">
        <f>작성용!AH2548</f>
        <v>정은채/박재현</v>
      </c>
      <c r="V2551" s="278">
        <f>작성용!AA2548</f>
        <v>202409</v>
      </c>
      <c r="W2551" s="280" t="str">
        <f>작성용!AC2548</f>
        <v>[T]기타보험기관[1본부]</v>
      </c>
      <c r="X2551" s="280" t="str">
        <f>작성용!O2548</f>
        <v>자산운용기획부정호우주임</v>
      </c>
      <c r="Y2551" s="280" t="str">
        <f>작성용!P2548</f>
        <v>02-6913-3051</v>
      </c>
      <c r="Z2551" s="280" t="str">
        <f>작성용!Q2548</f>
        <v>jieun1977@kbinsure.co.kr</v>
      </c>
      <c r="AA2551" s="278" t="str">
        <f>작성용!AJ2548</f>
        <v>가평가</v>
      </c>
      <c r="AB2551" s="278">
        <f>작성용!AB2548</f>
        <v>8</v>
      </c>
    </row>
    <row r="2552" spans="1:28" s="12" customFormat="1" ht="16.5" customHeight="1" x14ac:dyDescent="0.3">
      <c r="A2552" s="54">
        <f>작성용!AL2549</f>
        <v>2548</v>
      </c>
      <c r="B2552" s="292" t="str">
        <f>작성용!AI2549</f>
        <v>가평가값 : 2024-09-10(퇴근전), 최종가격 : 2024-10-04, 민감도/듀레이션 : 2024-10-11</v>
      </c>
      <c r="C2552" s="278" t="str">
        <f>작성용!AK2549</f>
        <v>개별종목</v>
      </c>
      <c r="D2552" s="279">
        <f>작성용!T2549</f>
        <v>45533</v>
      </c>
      <c r="E2552" s="280" t="str">
        <f>작성용!B2549</f>
        <v>KB손해보험</v>
      </c>
      <c r="F2552" s="280" t="str">
        <f>작성용!C2549</f>
        <v>재평가</v>
      </c>
      <c r="G2552" s="280" t="str">
        <f>작성용!D2549</f>
        <v>에스지2017사모투자</v>
      </c>
      <c r="H2552" s="281">
        <f>작성용!E2549</f>
        <v>1101130021179</v>
      </c>
      <c r="I2552" s="280" t="str">
        <f>작성용!F2549</f>
        <v>B01</v>
      </c>
      <c r="J2552" s="280">
        <f>작성용!G2549</f>
        <v>0</v>
      </c>
      <c r="K2552" s="280" t="str">
        <f>작성용!H2549</f>
        <v>Y</v>
      </c>
      <c r="L2552" s="280" t="str">
        <f>작성용!N2549</f>
        <v>분기</v>
      </c>
      <c r="M2552" s="279" t="str">
        <f>작성용!U2549</f>
        <v>2024.09.30</v>
      </c>
      <c r="N2552" s="279">
        <f>작성용!V2549</f>
        <v>45545</v>
      </c>
      <c r="O2552" s="284">
        <f>작성용!W2549</f>
        <v>45583</v>
      </c>
      <c r="P2552" s="284">
        <f>작성용!X2549</f>
        <v>45576</v>
      </c>
      <c r="Q2552" s="280" t="str">
        <f>작성용!AD2549</f>
        <v>원정우</v>
      </c>
      <c r="R2552" s="282">
        <f>작성용!AE2549</f>
        <v>1</v>
      </c>
      <c r="S2552" s="280" t="str">
        <f>작성용!AF2549</f>
        <v>고명주</v>
      </c>
      <c r="T2552" s="283" t="str">
        <f>작성용!AG2549</f>
        <v>정은채/박재현</v>
      </c>
      <c r="U2552" s="283" t="str">
        <f>작성용!AH2549</f>
        <v>정은채/박재현</v>
      </c>
      <c r="V2552" s="278">
        <f>작성용!AA2549</f>
        <v>202409</v>
      </c>
      <c r="W2552" s="280" t="str">
        <f>작성용!AC2549</f>
        <v>[T]기타보험기관[1본부]</v>
      </c>
      <c r="X2552" s="280" t="str">
        <f>작성용!O2549</f>
        <v>자산운용기획부정호우주임</v>
      </c>
      <c r="Y2552" s="280" t="str">
        <f>작성용!P2549</f>
        <v>02-6913-3051</v>
      </c>
      <c r="Z2552" s="280" t="str">
        <f>작성용!Q2549</f>
        <v>jieun1977@kbinsure.co.kr</v>
      </c>
      <c r="AA2552" s="278" t="str">
        <f>작성용!AJ2549</f>
        <v>가평가</v>
      </c>
      <c r="AB2552" s="278">
        <f>작성용!AB2549</f>
        <v>8</v>
      </c>
    </row>
    <row r="2553" spans="1:28" s="12" customFormat="1" ht="16.5" customHeight="1" x14ac:dyDescent="0.3">
      <c r="A2553" s="54">
        <f>작성용!AL2550</f>
        <v>2549</v>
      </c>
      <c r="B2553" s="292" t="str">
        <f>작성용!AI2550</f>
        <v>가평가값 : 2024-09-10(퇴근전), 최종가격 : 2024-10-04, 민감도/듀레이션 : 2024-10-11</v>
      </c>
      <c r="C2553" s="278" t="str">
        <f>작성용!AK2550</f>
        <v>개별종목</v>
      </c>
      <c r="D2553" s="279">
        <f>작성용!T2550</f>
        <v>45533</v>
      </c>
      <c r="E2553" s="280" t="str">
        <f>작성용!B2550</f>
        <v>KB손해보험</v>
      </c>
      <c r="F2553" s="280" t="str">
        <f>작성용!C2550</f>
        <v>재평가</v>
      </c>
      <c r="G2553" s="280" t="str">
        <f>작성용!D2550</f>
        <v>프랙시스밸류크리에이션2호사모투자</v>
      </c>
      <c r="H2553" s="281">
        <f>작성용!E2550</f>
        <v>1101130025890</v>
      </c>
      <c r="I2553" s="280" t="str">
        <f>작성용!F2550</f>
        <v>B01</v>
      </c>
      <c r="J2553" s="280">
        <f>작성용!G2550</f>
        <v>0</v>
      </c>
      <c r="K2553" s="280" t="str">
        <f>작성용!H2550</f>
        <v>Y</v>
      </c>
      <c r="L2553" s="280" t="str">
        <f>작성용!N2550</f>
        <v>분기</v>
      </c>
      <c r="M2553" s="279" t="str">
        <f>작성용!U2550</f>
        <v>2024.09.30</v>
      </c>
      <c r="N2553" s="279">
        <f>작성용!V2550</f>
        <v>45545</v>
      </c>
      <c r="O2553" s="284">
        <f>작성용!W2550</f>
        <v>45583</v>
      </c>
      <c r="P2553" s="284">
        <f>작성용!X2550</f>
        <v>45576</v>
      </c>
      <c r="Q2553" s="280" t="str">
        <f>작성용!AD2550</f>
        <v>강성은</v>
      </c>
      <c r="R2553" s="282">
        <f>작성용!AE2550</f>
        <v>2</v>
      </c>
      <c r="S2553" s="280" t="str">
        <f>작성용!AF2550</f>
        <v>강성은</v>
      </c>
      <c r="T2553" s="283" t="str">
        <f>작성용!AG2550</f>
        <v>정은채/박재현</v>
      </c>
      <c r="U2553" s="283" t="str">
        <f>작성용!AH2550</f>
        <v>정은채/박재현</v>
      </c>
      <c r="V2553" s="278">
        <f>작성용!AA2550</f>
        <v>202409</v>
      </c>
      <c r="W2553" s="280" t="str">
        <f>작성용!AC2550</f>
        <v>[T]기타보험기관[1본부]</v>
      </c>
      <c r="X2553" s="280" t="str">
        <f>작성용!O2550</f>
        <v>자산운용기획부정호우주임</v>
      </c>
      <c r="Y2553" s="280" t="str">
        <f>작성용!P2550</f>
        <v>02-6913-3051</v>
      </c>
      <c r="Z2553" s="280" t="str">
        <f>작성용!Q2550</f>
        <v>jieun1977@kbinsure.co.kr</v>
      </c>
      <c r="AA2553" s="278" t="str">
        <f>작성용!AJ2550</f>
        <v>가평가</v>
      </c>
      <c r="AB2553" s="278">
        <f>작성용!AB2550</f>
        <v>8</v>
      </c>
    </row>
    <row r="2554" spans="1:28" s="12" customFormat="1" ht="16.5" customHeight="1" x14ac:dyDescent="0.3">
      <c r="A2554" s="54">
        <f>작성용!AL2551</f>
        <v>2550</v>
      </c>
      <c r="B2554" s="292" t="str">
        <f>작성용!AI2551</f>
        <v>가평가값 : 2024-09-10(퇴근전), 최종가격 : 2024-10-04, 민감도/듀레이션 : 2024-10-11</v>
      </c>
      <c r="C2554" s="278" t="str">
        <f>작성용!AK2551</f>
        <v>개별종목</v>
      </c>
      <c r="D2554" s="279">
        <f>작성용!T2551</f>
        <v>45533</v>
      </c>
      <c r="E2554" s="280" t="str">
        <f>작성용!B2551</f>
        <v>KB손해보험</v>
      </c>
      <c r="F2554" s="280" t="str">
        <f>작성용!C2551</f>
        <v>재평가</v>
      </c>
      <c r="G2554" s="280" t="str">
        <f>작성용!D2551</f>
        <v>한국투자혁신성장스케일업사모투자</v>
      </c>
      <c r="H2554" s="281">
        <f>작성용!E2551</f>
        <v>1101130026559</v>
      </c>
      <c r="I2554" s="280" t="str">
        <f>작성용!F2551</f>
        <v>B01</v>
      </c>
      <c r="J2554" s="280">
        <f>작성용!G2551</f>
        <v>0</v>
      </c>
      <c r="K2554" s="280" t="str">
        <f>작성용!H2551</f>
        <v>Y</v>
      </c>
      <c r="L2554" s="280" t="str">
        <f>작성용!N2551</f>
        <v>분기</v>
      </c>
      <c r="M2554" s="279" t="str">
        <f>작성용!U2551</f>
        <v>2024.09.30</v>
      </c>
      <c r="N2554" s="279">
        <f>작성용!V2551</f>
        <v>45545</v>
      </c>
      <c r="O2554" s="284">
        <f>작성용!W2551</f>
        <v>45583</v>
      </c>
      <c r="P2554" s="284">
        <f>작성용!X2551</f>
        <v>45576</v>
      </c>
      <c r="Q2554" s="280" t="str">
        <f>작성용!AD2551</f>
        <v>김예림</v>
      </c>
      <c r="R2554" s="282">
        <f>작성용!AE2551</f>
        <v>1.5</v>
      </c>
      <c r="S2554" s="280" t="str">
        <f>작성용!AF2551</f>
        <v>김예림</v>
      </c>
      <c r="T2554" s="283" t="str">
        <f>작성용!AG2551</f>
        <v>정은채/박재현</v>
      </c>
      <c r="U2554" s="283" t="str">
        <f>작성용!AH2551</f>
        <v>정은채/박재현</v>
      </c>
      <c r="V2554" s="278">
        <f>작성용!AA2551</f>
        <v>202409</v>
      </c>
      <c r="W2554" s="280" t="str">
        <f>작성용!AC2551</f>
        <v>[T]기타보험기관[1본부]</v>
      </c>
      <c r="X2554" s="280" t="str">
        <f>작성용!O2551</f>
        <v>자산운용기획부정호우주임</v>
      </c>
      <c r="Y2554" s="280" t="str">
        <f>작성용!P2551</f>
        <v>02-6913-3051</v>
      </c>
      <c r="Z2554" s="280" t="str">
        <f>작성용!Q2551</f>
        <v>jieun1977@kbinsure.co.kr</v>
      </c>
      <c r="AA2554" s="278" t="str">
        <f>작성용!AJ2551</f>
        <v>가평가</v>
      </c>
      <c r="AB2554" s="278">
        <f>작성용!AB2551</f>
        <v>8</v>
      </c>
    </row>
    <row r="2555" spans="1:28" s="12" customFormat="1" ht="16.5" customHeight="1" x14ac:dyDescent="0.3">
      <c r="A2555" s="54">
        <f>작성용!AL2552</f>
        <v>2551</v>
      </c>
      <c r="B2555" s="292" t="str">
        <f>작성용!AI2552</f>
        <v>가평가값 : 2024-09-10(퇴근전), 최종가격 : 2024-10-04, 민감도/듀레이션 : 2024-10-11</v>
      </c>
      <c r="C2555" s="278" t="str">
        <f>작성용!AK2552</f>
        <v>개별종목</v>
      </c>
      <c r="D2555" s="279">
        <f>작성용!T2552</f>
        <v>45533</v>
      </c>
      <c r="E2555" s="280" t="str">
        <f>작성용!B2552</f>
        <v>KB손해보험</v>
      </c>
      <c r="F2555" s="280" t="str">
        <f>작성용!C2552</f>
        <v>재평가</v>
      </c>
      <c r="G2555" s="280" t="str">
        <f>작성용!D2552</f>
        <v>디에스씨홈런펀드제1호</v>
      </c>
      <c r="H2555" s="281" t="str">
        <f>작성용!E2552</f>
        <v>KBP2022120029</v>
      </c>
      <c r="I2555" s="280" t="str">
        <f>작성용!F2552</f>
        <v>B01</v>
      </c>
      <c r="J2555" s="280">
        <f>작성용!G2552</f>
        <v>0</v>
      </c>
      <c r="K2555" s="280" t="str">
        <f>작성용!H2552</f>
        <v>Y</v>
      </c>
      <c r="L2555" s="280" t="str">
        <f>작성용!N2552</f>
        <v>분기</v>
      </c>
      <c r="M2555" s="279" t="str">
        <f>작성용!U2552</f>
        <v>2024.09.30</v>
      </c>
      <c r="N2555" s="279">
        <f>작성용!V2552</f>
        <v>45545</v>
      </c>
      <c r="O2555" s="284">
        <f>작성용!W2552</f>
        <v>45583</v>
      </c>
      <c r="P2555" s="284">
        <f>작성용!X2552</f>
        <v>45576</v>
      </c>
      <c r="Q2555" s="280" t="str">
        <f>작성용!AD2552</f>
        <v>최수민</v>
      </c>
      <c r="R2555" s="282">
        <f>작성용!AE2552</f>
        <v>1</v>
      </c>
      <c r="S2555" s="280" t="str">
        <f>작성용!AF2552</f>
        <v>최수민</v>
      </c>
      <c r="T2555" s="283" t="str">
        <f>작성용!AG2552</f>
        <v>정은채/박재현</v>
      </c>
      <c r="U2555" s="283" t="str">
        <f>작성용!AH2552</f>
        <v>정은채/박재현</v>
      </c>
      <c r="V2555" s="278">
        <f>작성용!AA2552</f>
        <v>202409</v>
      </c>
      <c r="W2555" s="280" t="str">
        <f>작성용!AC2552</f>
        <v>[T]기타보험기관[1본부]</v>
      </c>
      <c r="X2555" s="280" t="str">
        <f>작성용!O2552</f>
        <v>자산운용기획부정호우주임</v>
      </c>
      <c r="Y2555" s="280" t="str">
        <f>작성용!P2552</f>
        <v>02-6913-3051</v>
      </c>
      <c r="Z2555" s="280" t="str">
        <f>작성용!Q2552</f>
        <v>jieun1977@kbinsure.co.kr</v>
      </c>
      <c r="AA2555" s="278" t="str">
        <f>작성용!AJ2552</f>
        <v>가평가</v>
      </c>
      <c r="AB2555" s="278">
        <f>작성용!AB2552</f>
        <v>8</v>
      </c>
    </row>
    <row r="2556" spans="1:28" s="12" customFormat="1" ht="16.5" customHeight="1" x14ac:dyDescent="0.3">
      <c r="A2556" s="54">
        <f>작성용!AL2553</f>
        <v>2552</v>
      </c>
      <c r="B2556" s="292" t="str">
        <f>작성용!AI2553</f>
        <v>가평가값 : 2024-09-10(퇴근전), 최종가격 : 2024-10-04, 민감도/듀레이션 : 2024-10-11</v>
      </c>
      <c r="C2556" s="278" t="str">
        <f>작성용!AK2553</f>
        <v>개별종목</v>
      </c>
      <c r="D2556" s="279">
        <f>작성용!T2553</f>
        <v>45533</v>
      </c>
      <c r="E2556" s="280" t="str">
        <f>작성용!B2553</f>
        <v>KB손해보험</v>
      </c>
      <c r="F2556" s="280" t="str">
        <f>작성용!C2553</f>
        <v>재평가</v>
      </c>
      <c r="G2556" s="280" t="str">
        <f>작성용!D2553</f>
        <v>스마트바이오헬스케어BNH5호투자조합</v>
      </c>
      <c r="H2556" s="281" t="str">
        <f>작성용!E2553</f>
        <v>KBP2022120032</v>
      </c>
      <c r="I2556" s="280" t="str">
        <f>작성용!F2553</f>
        <v>B01</v>
      </c>
      <c r="J2556" s="280">
        <f>작성용!G2553</f>
        <v>0</v>
      </c>
      <c r="K2556" s="280" t="str">
        <f>작성용!H2553</f>
        <v>Y</v>
      </c>
      <c r="L2556" s="280" t="str">
        <f>작성용!N2553</f>
        <v>분기</v>
      </c>
      <c r="M2556" s="279" t="str">
        <f>작성용!U2553</f>
        <v>2024.09.30</v>
      </c>
      <c r="N2556" s="279">
        <f>작성용!V2553</f>
        <v>45545</v>
      </c>
      <c r="O2556" s="284">
        <f>작성용!W2553</f>
        <v>45583</v>
      </c>
      <c r="P2556" s="284">
        <f>작성용!X2553</f>
        <v>45576</v>
      </c>
      <c r="Q2556" s="280" t="str">
        <f>작성용!AD2553</f>
        <v>변혜진</v>
      </c>
      <c r="R2556" s="282">
        <f>작성용!AE2553</f>
        <v>1</v>
      </c>
      <c r="S2556" s="280" t="str">
        <f>작성용!AF2553</f>
        <v>변혜진</v>
      </c>
      <c r="T2556" s="283" t="str">
        <f>작성용!AG2553</f>
        <v>정은채/박재현</v>
      </c>
      <c r="U2556" s="283" t="str">
        <f>작성용!AH2553</f>
        <v>정은채/박재현</v>
      </c>
      <c r="V2556" s="278">
        <f>작성용!AA2553</f>
        <v>202409</v>
      </c>
      <c r="W2556" s="280" t="str">
        <f>작성용!AC2553</f>
        <v>[T]기타보험기관[1본부]</v>
      </c>
      <c r="X2556" s="280" t="str">
        <f>작성용!O2553</f>
        <v>자산운용기획부정호우주임</v>
      </c>
      <c r="Y2556" s="280" t="str">
        <f>작성용!P2553</f>
        <v>02-6913-3051</v>
      </c>
      <c r="Z2556" s="280" t="str">
        <f>작성용!Q2553</f>
        <v>jieun1977@kbinsure.co.kr</v>
      </c>
      <c r="AA2556" s="278" t="str">
        <f>작성용!AJ2553</f>
        <v>가평가</v>
      </c>
      <c r="AB2556" s="278">
        <f>작성용!AB2553</f>
        <v>8</v>
      </c>
    </row>
    <row r="2557" spans="1:28" s="12" customFormat="1" ht="16.5" customHeight="1" x14ac:dyDescent="0.3">
      <c r="A2557" s="54">
        <f>작성용!AL2554</f>
        <v>2553</v>
      </c>
      <c r="B2557" s="292" t="str">
        <f>작성용!AI2554</f>
        <v>가평가값 : 2024-09-10(퇴근전), 최종가격 : 2024-10-04, 민감도/듀레이션 : 2024-10-11</v>
      </c>
      <c r="C2557" s="278" t="str">
        <f>작성용!AK2554</f>
        <v>개별종목</v>
      </c>
      <c r="D2557" s="279">
        <f>작성용!T2554</f>
        <v>45533</v>
      </c>
      <c r="E2557" s="280" t="str">
        <f>작성용!B2554</f>
        <v>KB손해보험</v>
      </c>
      <c r="F2557" s="280" t="str">
        <f>작성용!C2554</f>
        <v>재평가</v>
      </c>
      <c r="G2557" s="280" t="str">
        <f>작성용!D2554</f>
        <v>유씨케이제이호사모투자합자회사(구,유니슨캐피탈제이호사모투자)</v>
      </c>
      <c r="H2557" s="281">
        <f>작성용!E2554</f>
        <v>1101130023779</v>
      </c>
      <c r="I2557" s="280" t="str">
        <f>작성용!F2554</f>
        <v>B01</v>
      </c>
      <c r="J2557" s="280">
        <f>작성용!G2554</f>
        <v>0</v>
      </c>
      <c r="K2557" s="280" t="str">
        <f>작성용!H2554</f>
        <v>Y</v>
      </c>
      <c r="L2557" s="280" t="str">
        <f>작성용!N2554</f>
        <v>분기</v>
      </c>
      <c r="M2557" s="279" t="str">
        <f>작성용!U2554</f>
        <v>2024.09.30</v>
      </c>
      <c r="N2557" s="279">
        <f>작성용!V2554</f>
        <v>45545</v>
      </c>
      <c r="O2557" s="284">
        <f>작성용!W2554</f>
        <v>45583</v>
      </c>
      <c r="P2557" s="284">
        <f>작성용!X2554</f>
        <v>45576</v>
      </c>
      <c r="Q2557" s="280" t="str">
        <f>작성용!AD2554</f>
        <v>정은채</v>
      </c>
      <c r="R2557" s="282">
        <f>작성용!AE2554</f>
        <v>1.5</v>
      </c>
      <c r="S2557" s="280" t="str">
        <f>작성용!AF2554</f>
        <v>정은채</v>
      </c>
      <c r="T2557" s="283" t="str">
        <f>작성용!AG2554</f>
        <v>정은채/박재현</v>
      </c>
      <c r="U2557" s="283" t="str">
        <f>작성용!AH2554</f>
        <v>정은채/박재현</v>
      </c>
      <c r="V2557" s="278">
        <f>작성용!AA2554</f>
        <v>202409</v>
      </c>
      <c r="W2557" s="280" t="str">
        <f>작성용!AC2554</f>
        <v>[T]기타보험기관[1본부]</v>
      </c>
      <c r="X2557" s="280" t="str">
        <f>작성용!O2554</f>
        <v>자산운용기획부정호우주임</v>
      </c>
      <c r="Y2557" s="280" t="str">
        <f>작성용!P2554</f>
        <v>02-6913-3051</v>
      </c>
      <c r="Z2557" s="280" t="str">
        <f>작성용!Q2554</f>
        <v>jieun1977@kbinsure.co.kr</v>
      </c>
      <c r="AA2557" s="278" t="str">
        <f>작성용!AJ2554</f>
        <v>가평가</v>
      </c>
      <c r="AB2557" s="278">
        <f>작성용!AB2554</f>
        <v>8</v>
      </c>
    </row>
    <row r="2558" spans="1:28" s="12" customFormat="1" ht="16.5" customHeight="1" x14ac:dyDescent="0.3">
      <c r="A2558" s="54">
        <f>작성용!AL2555</f>
        <v>2554</v>
      </c>
      <c r="B2558" s="292" t="str">
        <f>작성용!AI2555</f>
        <v>가평가값 : 2024-09-10(퇴근전), 최종가격 : 2024-10-04, 민감도/듀레이션 : 2024-10-11</v>
      </c>
      <c r="C2558" s="278" t="str">
        <f>작성용!AK2555</f>
        <v>개별종목</v>
      </c>
      <c r="D2558" s="279">
        <f>작성용!T2555</f>
        <v>45533</v>
      </c>
      <c r="E2558" s="280" t="str">
        <f>작성용!B2555</f>
        <v>KB손해보험</v>
      </c>
      <c r="F2558" s="280" t="str">
        <f>작성용!C2555</f>
        <v>재평가</v>
      </c>
      <c r="G2558" s="280" t="str">
        <f>작성용!D2555</f>
        <v>SVIC59호신기술사업투자조합</v>
      </c>
      <c r="H2558" s="281" t="str">
        <f>작성용!E2555</f>
        <v>KBP2022120205</v>
      </c>
      <c r="I2558" s="280" t="str">
        <f>작성용!F2555</f>
        <v>B01</v>
      </c>
      <c r="J2558" s="280">
        <f>작성용!G2555</f>
        <v>0</v>
      </c>
      <c r="K2558" s="280" t="str">
        <f>작성용!H2555</f>
        <v>Y</v>
      </c>
      <c r="L2558" s="280" t="str">
        <f>작성용!N2555</f>
        <v>분기</v>
      </c>
      <c r="M2558" s="279" t="str">
        <f>작성용!U2555</f>
        <v>2024.09.30</v>
      </c>
      <c r="N2558" s="279">
        <f>작성용!V2555</f>
        <v>45545</v>
      </c>
      <c r="O2558" s="284">
        <f>작성용!W2555</f>
        <v>45583</v>
      </c>
      <c r="P2558" s="284">
        <f>작성용!X2555</f>
        <v>45576</v>
      </c>
      <c r="Q2558" s="280" t="str">
        <f>작성용!AD2555</f>
        <v>서경덕</v>
      </c>
      <c r="R2558" s="282">
        <f>작성용!AE2555</f>
        <v>1</v>
      </c>
      <c r="S2558" s="280" t="str">
        <f>작성용!AF2555</f>
        <v>고명주</v>
      </c>
      <c r="T2558" s="283" t="str">
        <f>작성용!AG2555</f>
        <v>정은채/박재현</v>
      </c>
      <c r="U2558" s="283" t="str">
        <f>작성용!AH2555</f>
        <v>정은채/박재현</v>
      </c>
      <c r="V2558" s="278">
        <f>작성용!AA2555</f>
        <v>202409</v>
      </c>
      <c r="W2558" s="280" t="str">
        <f>작성용!AC2555</f>
        <v>[T]기타보험기관[1본부]</v>
      </c>
      <c r="X2558" s="280" t="str">
        <f>작성용!O2555</f>
        <v>자산운용기획부정호우주임</v>
      </c>
      <c r="Y2558" s="280" t="str">
        <f>작성용!P2555</f>
        <v>02-6913-3051</v>
      </c>
      <c r="Z2558" s="280" t="str">
        <f>작성용!Q2555</f>
        <v>jieun1977@kbinsure.co.kr</v>
      </c>
      <c r="AA2558" s="278" t="str">
        <f>작성용!AJ2555</f>
        <v>가평가</v>
      </c>
      <c r="AB2558" s="278">
        <f>작성용!AB2555</f>
        <v>8</v>
      </c>
    </row>
    <row r="2559" spans="1:28" s="12" customFormat="1" ht="16.5" customHeight="1" x14ac:dyDescent="0.3">
      <c r="A2559" s="54">
        <f>작성용!AL2556</f>
        <v>2555</v>
      </c>
      <c r="B2559" s="292" t="str">
        <f>작성용!AI2556</f>
        <v>가평가값 : 2024-09-10(퇴근전), 최종가격 : 2024-10-04, 민감도/듀레이션 : 2024-10-11</v>
      </c>
      <c r="C2559" s="278" t="str">
        <f>작성용!AK2556</f>
        <v>개별종목</v>
      </c>
      <c r="D2559" s="279">
        <f>작성용!T2556</f>
        <v>45533</v>
      </c>
      <c r="E2559" s="280" t="str">
        <f>작성용!B2556</f>
        <v>KB손해보험</v>
      </c>
      <c r="F2559" s="280" t="str">
        <f>작성용!C2556</f>
        <v>재평가</v>
      </c>
      <c r="G2559" s="280" t="str">
        <f>작성용!D2556</f>
        <v>글랜우드크레딧제이호사모투자</v>
      </c>
      <c r="H2559" s="281">
        <f>작성용!E2556</f>
        <v>1101130033215</v>
      </c>
      <c r="I2559" s="280" t="str">
        <f>작성용!F2556</f>
        <v>B01</v>
      </c>
      <c r="J2559" s="280">
        <f>작성용!G2556</f>
        <v>0</v>
      </c>
      <c r="K2559" s="280" t="str">
        <f>작성용!H2556</f>
        <v>Y</v>
      </c>
      <c r="L2559" s="280" t="str">
        <f>작성용!N2556</f>
        <v>분기</v>
      </c>
      <c r="M2559" s="279" t="str">
        <f>작성용!U2556</f>
        <v>2024.09.30</v>
      </c>
      <c r="N2559" s="279">
        <f>작성용!V2556</f>
        <v>45545</v>
      </c>
      <c r="O2559" s="284">
        <f>작성용!W2556</f>
        <v>45583</v>
      </c>
      <c r="P2559" s="284">
        <f>작성용!X2556</f>
        <v>45576</v>
      </c>
      <c r="Q2559" s="280" t="str">
        <f>작성용!AD2556</f>
        <v>정은채</v>
      </c>
      <c r="R2559" s="282">
        <f>작성용!AE2556</f>
        <v>1</v>
      </c>
      <c r="S2559" s="280" t="str">
        <f>작성용!AF2556</f>
        <v>정은채</v>
      </c>
      <c r="T2559" s="283" t="str">
        <f>작성용!AG2556</f>
        <v>정은채/박재현</v>
      </c>
      <c r="U2559" s="283" t="str">
        <f>작성용!AH2556</f>
        <v>정은채/박재현</v>
      </c>
      <c r="V2559" s="278">
        <f>작성용!AA2556</f>
        <v>202409</v>
      </c>
      <c r="W2559" s="280" t="str">
        <f>작성용!AC2556</f>
        <v>[T]기타보험기관[1본부]</v>
      </c>
      <c r="X2559" s="280" t="str">
        <f>작성용!O2556</f>
        <v>자산운용기획부정호우주임</v>
      </c>
      <c r="Y2559" s="280" t="str">
        <f>작성용!P2556</f>
        <v>02-6913-3051</v>
      </c>
      <c r="Z2559" s="280" t="str">
        <f>작성용!Q2556</f>
        <v>jieun1977@kbinsure.co.kr</v>
      </c>
      <c r="AA2559" s="278" t="str">
        <f>작성용!AJ2556</f>
        <v>가평가</v>
      </c>
      <c r="AB2559" s="278">
        <f>작성용!AB2556</f>
        <v>8</v>
      </c>
    </row>
    <row r="2560" spans="1:28" s="12" customFormat="1" ht="16.5" customHeight="1" x14ac:dyDescent="0.3">
      <c r="A2560" s="54">
        <f>작성용!AL2557</f>
        <v>2556</v>
      </c>
      <c r="B2560" s="292" t="str">
        <f>작성용!AI2557</f>
        <v>가평가값 : 2024-09-10(퇴근전), 최종가격 : 2024-10-04, 민감도/듀레이션 : 2024-10-11</v>
      </c>
      <c r="C2560" s="278" t="str">
        <f>작성용!AK2557</f>
        <v>개별종목</v>
      </c>
      <c r="D2560" s="279">
        <f>작성용!T2557</f>
        <v>45533</v>
      </c>
      <c r="E2560" s="280" t="str">
        <f>작성용!B2557</f>
        <v>KB손해보험</v>
      </c>
      <c r="F2560" s="280" t="str">
        <f>작성용!C2557</f>
        <v>신규</v>
      </c>
      <c r="G2560" s="280" t="str">
        <f>작성용!D2557</f>
        <v>파인트리스페셜시튜에이션즈제10호사모투자</v>
      </c>
      <c r="H2560" s="281">
        <f>작성용!E2557</f>
        <v>1101130036152</v>
      </c>
      <c r="I2560" s="280" t="str">
        <f>작성용!F2557</f>
        <v>B01</v>
      </c>
      <c r="J2560" s="280">
        <f>작성용!G2557</f>
        <v>0</v>
      </c>
      <c r="K2560" s="280" t="str">
        <f>작성용!H2557</f>
        <v>Y</v>
      </c>
      <c r="L2560" s="280" t="str">
        <f>작성용!N2557</f>
        <v>분기</v>
      </c>
      <c r="M2560" s="279" t="str">
        <f>작성용!U2557</f>
        <v>2024.09.30</v>
      </c>
      <c r="N2560" s="279">
        <f>작성용!V2557</f>
        <v>45545</v>
      </c>
      <c r="O2560" s="284">
        <f>작성용!W2557</f>
        <v>45583</v>
      </c>
      <c r="P2560" s="284">
        <f>작성용!X2557</f>
        <v>45576</v>
      </c>
      <c r="Q2560" s="280" t="str">
        <f>작성용!AD2557</f>
        <v>윤광일</v>
      </c>
      <c r="R2560" s="282">
        <f>작성용!AE2557</f>
        <v>1</v>
      </c>
      <c r="S2560" s="280" t="str">
        <f>작성용!AF2557</f>
        <v>신규</v>
      </c>
      <c r="T2560" s="283" t="str">
        <f>작성용!AG2557</f>
        <v>정은채/박재현</v>
      </c>
      <c r="U2560" s="283" t="str">
        <f>작성용!AH2557</f>
        <v>정은채/박재현</v>
      </c>
      <c r="V2560" s="278">
        <f>작성용!AA2557</f>
        <v>202409</v>
      </c>
      <c r="W2560" s="280" t="str">
        <f>작성용!AC2557</f>
        <v>[T]기타보험기관[1본부]</v>
      </c>
      <c r="X2560" s="280" t="str">
        <f>작성용!O2557</f>
        <v>자산운용기획부정호우주임</v>
      </c>
      <c r="Y2560" s="280" t="str">
        <f>작성용!P2557</f>
        <v>02-6913-3051</v>
      </c>
      <c r="Z2560" s="280" t="str">
        <f>작성용!Q2557</f>
        <v>jieun1977@kbinsure.co.kr</v>
      </c>
      <c r="AA2560" s="278" t="str">
        <f>작성용!AJ2557</f>
        <v>가평가</v>
      </c>
      <c r="AB2560" s="278">
        <f>작성용!AB2557</f>
        <v>8</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t="str">
        <f>작성용!U2558</f>
        <v>2024.09.30</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t="str">
        <f>작성용!U2559</f>
        <v>2024.09.30</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t="str">
        <f>작성용!U2560</f>
        <v>2024.09.30</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t="str">
        <f>작성용!U2561</f>
        <v>2024.09.30</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t="str">
        <f>작성용!U2562</f>
        <v>2024.09.30</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hidden="1" customHeight="1" x14ac:dyDescent="0.3">
      <c r="A2566" s="54">
        <f>작성용!AL2563</f>
        <v>2562</v>
      </c>
      <c r="B2566" s="55" t="str">
        <f>작성용!AI2563</f>
        <v>-</v>
      </c>
      <c r="C2566" s="56" t="str">
        <f>작성용!AK2563</f>
        <v>기초자산</v>
      </c>
      <c r="D2566" s="57" t="str">
        <f>작성용!T2563</f>
        <v>KB손해보험펀드(기초자산)</v>
      </c>
      <c r="E2566" s="58" t="str">
        <f>작성용!B2563</f>
        <v>한국투자글로벌제약산업육성사모투자전문회사</v>
      </c>
      <c r="F2566" s="58" t="str">
        <f>작성용!C2563</f>
        <v>재평가</v>
      </c>
      <c r="G2566" s="58" t="str">
        <f>작성용!D2563</f>
        <v>한패스</v>
      </c>
      <c r="H2566" s="59">
        <f>작성용!E2563</f>
        <v>1101116306420</v>
      </c>
      <c r="I2566" s="58" t="str">
        <f>작성용!F2563</f>
        <v>A07</v>
      </c>
      <c r="J2566" s="58">
        <f>작성용!G2563</f>
        <v>0</v>
      </c>
      <c r="K2566" s="58" t="str">
        <f>작성용!H2563</f>
        <v>-</v>
      </c>
      <c r="L2566" s="58" t="str">
        <f>작성용!N2563</f>
        <v>분기</v>
      </c>
      <c r="M2566" s="57" t="str">
        <f>작성용!U2563</f>
        <v>2024.09.30</v>
      </c>
      <c r="N2566" s="57">
        <f>작성용!V2563</f>
        <v>45545</v>
      </c>
      <c r="O2566" s="57" t="str">
        <f>작성용!W2563</f>
        <v>보고서제공X</v>
      </c>
      <c r="P2566" s="57" t="str">
        <f>작성용!X2563</f>
        <v>-</v>
      </c>
      <c r="Q2566" s="58" t="str">
        <f>작성용!AD2563</f>
        <v>정은채</v>
      </c>
      <c r="R2566" s="60">
        <f>작성용!AE2563</f>
        <v>0</v>
      </c>
      <c r="S2566" s="58" t="str">
        <f>작성용!AF2563</f>
        <v>정은채</v>
      </c>
      <c r="T2566" s="61" t="str">
        <f>작성용!AG2563</f>
        <v>-</v>
      </c>
      <c r="U2566" s="61" t="str">
        <f>작성용!AH2563</f>
        <v>-</v>
      </c>
      <c r="V2566" s="56">
        <f>작성용!AA2563</f>
        <v>202409</v>
      </c>
      <c r="W2566" s="58" t="str">
        <f>작성용!AC2563</f>
        <v>[6]기타기관펀드(기초자산)</v>
      </c>
      <c r="X2566" s="58">
        <f>작성용!O2563</f>
        <v>0</v>
      </c>
      <c r="Y2566" s="58">
        <f>작성용!P2563</f>
        <v>0</v>
      </c>
      <c r="Z2566" s="58">
        <f>작성용!Q2563</f>
        <v>0</v>
      </c>
      <c r="AA2566" s="56" t="str">
        <f>작성용!AJ2563</f>
        <v>-</v>
      </c>
      <c r="AB2566" s="56">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t="str">
        <f>작성용!U2564</f>
        <v>2024.09.30</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t="str">
        <f>작성용!U2565</f>
        <v>2024.09.30</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t="str">
        <f>작성용!U2566</f>
        <v>2024.09.30</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t="str">
        <f>작성용!U2567</f>
        <v>2024.09.30</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t="str">
        <f>작성용!U2568</f>
        <v>2024.09.30</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t="str">
        <f>작성용!U2569</f>
        <v>2024.09.30</v>
      </c>
      <c r="N2572" s="57">
        <f>작성용!V2569</f>
        <v>45545</v>
      </c>
      <c r="O2572" s="57" t="str">
        <f>작성용!W2569</f>
        <v>보고서제공X</v>
      </c>
      <c r="P2572" s="57" t="str">
        <f>작성용!X2569</f>
        <v>-</v>
      </c>
      <c r="Q2572" s="58" t="str">
        <f>작성용!AD2569</f>
        <v>변혜진</v>
      </c>
      <c r="R2572" s="60">
        <f>작성용!AE2569</f>
        <v>0.4</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t="str">
        <f>작성용!U2570</f>
        <v>2024.09.30</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t="str">
        <f>작성용!U2571</f>
        <v>2024.09.30</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t="str">
        <f>작성용!U2572</f>
        <v>2024.09.30</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t="str">
        <f>작성용!U2573</f>
        <v>2024.09.30</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t="str">
        <f>작성용!U2574</f>
        <v>2024.09.30</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t="str">
        <f>작성용!U2575</f>
        <v>2024.09.30</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t="str">
        <f>작성용!U2576</f>
        <v>2024.09.30</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t="str">
        <f>작성용!U2577</f>
        <v>2024.09.30</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t="str">
        <f>작성용!U2578</f>
        <v>2024.09.30</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t="str">
        <f>작성용!U2579</f>
        <v>2024.09.30</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t="str">
        <f>작성용!U2580</f>
        <v>2024.09.30</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t="str">
        <f>작성용!U2581</f>
        <v>2024.09.30</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t="str">
        <f>작성용!U2582</f>
        <v>2024.09.30</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t="str">
        <f>작성용!U2583</f>
        <v>2024.09.30</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t="str">
        <f>작성용!U2584</f>
        <v>2024.09.30</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t="str">
        <f>작성용!U2585</f>
        <v>2024.09.30</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hidden="1" customHeight="1" x14ac:dyDescent="0.3">
      <c r="A2589" s="54">
        <f>작성용!AL2586</f>
        <v>2585</v>
      </c>
      <c r="B2589" s="55" t="str">
        <f>작성용!AI2586</f>
        <v>-</v>
      </c>
      <c r="C2589" s="56" t="str">
        <f>작성용!AK2586</f>
        <v>기초자산</v>
      </c>
      <c r="D2589" s="57" t="str">
        <f>작성용!T2586</f>
        <v>KB손해보험펀드(기초자산)</v>
      </c>
      <c r="E2589" s="58" t="str">
        <f>작성용!B2586</f>
        <v>에스지2017사모투자</v>
      </c>
      <c r="F2589" s="58" t="str">
        <f>작성용!C2586</f>
        <v>재평가</v>
      </c>
      <c r="G2589" s="58" t="str">
        <f>작성용!D2586</f>
        <v>창원에너텍</v>
      </c>
      <c r="H2589" s="59">
        <f>작성용!E2586</f>
        <v>1942110225434</v>
      </c>
      <c r="I2589" s="58" t="str">
        <f>작성용!F2586</f>
        <v>D02</v>
      </c>
      <c r="J2589" s="58">
        <f>작성용!G2586</f>
        <v>1</v>
      </c>
      <c r="K2589" s="58" t="str">
        <f>작성용!H2586</f>
        <v>-</v>
      </c>
      <c r="L2589" s="58" t="str">
        <f>작성용!N2586</f>
        <v>분기</v>
      </c>
      <c r="M2589" s="57" t="str">
        <f>작성용!U2586</f>
        <v>2024.09.30</v>
      </c>
      <c r="N2589" s="57">
        <f>작성용!V2586</f>
        <v>45545</v>
      </c>
      <c r="O2589" s="57" t="str">
        <f>작성용!W2586</f>
        <v>보고서제공X</v>
      </c>
      <c r="P2589" s="57" t="str">
        <f>작성용!X2586</f>
        <v>-</v>
      </c>
      <c r="Q2589" s="58" t="str">
        <f>작성용!AD2586</f>
        <v>변혜진</v>
      </c>
      <c r="R2589" s="60">
        <f>작성용!AE2586</f>
        <v>0</v>
      </c>
      <c r="S2589" s="58" t="str">
        <f>작성용!AF2586</f>
        <v>변혜진</v>
      </c>
      <c r="T2589" s="61" t="str">
        <f>작성용!AG2586</f>
        <v>-</v>
      </c>
      <c r="U2589" s="61" t="str">
        <f>작성용!AH2586</f>
        <v>-</v>
      </c>
      <c r="V2589" s="56">
        <f>작성용!AA2586</f>
        <v>202409</v>
      </c>
      <c r="W2589" s="58" t="str">
        <f>작성용!AC2586</f>
        <v>[6]기타기관펀드(기초자산)</v>
      </c>
      <c r="X2589" s="58">
        <f>작성용!O2586</f>
        <v>0</v>
      </c>
      <c r="Y2589" s="58">
        <f>작성용!P2586</f>
        <v>0</v>
      </c>
      <c r="Z2589" s="58">
        <f>작성용!Q2586</f>
        <v>0</v>
      </c>
      <c r="AA2589" s="56" t="str">
        <f>작성용!AJ2586</f>
        <v>-</v>
      </c>
      <c r="AB2589" s="56">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t="str">
        <f>작성용!U2587</f>
        <v>2024.09.30</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t="str">
        <f>작성용!U2588</f>
        <v>2024.09.30</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t="str">
        <f>작성용!U2589</f>
        <v>2024.09.30</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t="str">
        <f>작성용!U2590</f>
        <v>2024.09.30</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t="str">
        <f>작성용!U2591</f>
        <v>2024.09.30</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t="str">
        <f>작성용!U2592</f>
        <v>2024.09.30</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t="str">
        <f>작성용!U2593</f>
        <v>2024.09.30</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t="str">
        <f>작성용!U2594</f>
        <v>2024.09.30</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t="str">
        <f>작성용!U2595</f>
        <v>2024.09.30</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t="str">
        <f>작성용!U2596</f>
        <v>2024.09.30</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t="str">
        <f>작성용!U2597</f>
        <v>2024.09.30</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hidden="1" customHeight="1" x14ac:dyDescent="0.3">
      <c r="A2601" s="54">
        <f>작성용!AL2598</f>
        <v>2597</v>
      </c>
      <c r="B2601" s="55" t="str">
        <f>작성용!AI2598</f>
        <v>-</v>
      </c>
      <c r="C2601" s="56" t="str">
        <f>작성용!AK2598</f>
        <v>기초자산</v>
      </c>
      <c r="D2601" s="57" t="str">
        <f>작성용!T2598</f>
        <v>KB손해보험펀드(기초자산)</v>
      </c>
      <c r="E2601" s="58" t="str">
        <f>작성용!B2598</f>
        <v>에스지2017사모투자</v>
      </c>
      <c r="F2601" s="58" t="str">
        <f>작성용!C2598</f>
        <v>재평가</v>
      </c>
      <c r="G2601" s="58" t="str">
        <f>작성용!D2598</f>
        <v>창원에너텍</v>
      </c>
      <c r="H2601" s="59">
        <f>작성용!E2598</f>
        <v>1942110225434</v>
      </c>
      <c r="I2601" s="58" t="str">
        <f>작성용!F2598</f>
        <v>D02</v>
      </c>
      <c r="J2601" s="58">
        <f>작성용!G2598</f>
        <v>2</v>
      </c>
      <c r="K2601" s="58" t="str">
        <f>작성용!H2598</f>
        <v>-</v>
      </c>
      <c r="L2601" s="58" t="str">
        <f>작성용!N2598</f>
        <v>분기</v>
      </c>
      <c r="M2601" s="57" t="str">
        <f>작성용!U2598</f>
        <v>2024.09.30</v>
      </c>
      <c r="N2601" s="57">
        <f>작성용!V2598</f>
        <v>45545</v>
      </c>
      <c r="O2601" s="57" t="str">
        <f>작성용!W2598</f>
        <v>보고서제공X</v>
      </c>
      <c r="P2601" s="57" t="str">
        <f>작성용!X2598</f>
        <v>-</v>
      </c>
      <c r="Q2601" s="58" t="str">
        <f>작성용!AD2598</f>
        <v>변혜진</v>
      </c>
      <c r="R2601" s="60">
        <f>작성용!AE2598</f>
        <v>0</v>
      </c>
      <c r="S2601" s="58" t="str">
        <f>작성용!AF2598</f>
        <v>변혜진</v>
      </c>
      <c r="T2601" s="61" t="str">
        <f>작성용!AG2598</f>
        <v>-</v>
      </c>
      <c r="U2601" s="61" t="str">
        <f>작성용!AH2598</f>
        <v>-</v>
      </c>
      <c r="V2601" s="56">
        <f>작성용!AA2598</f>
        <v>202409</v>
      </c>
      <c r="W2601" s="58" t="str">
        <f>작성용!AC2598</f>
        <v>[6]기타기관펀드(기초자산)</v>
      </c>
      <c r="X2601" s="58">
        <f>작성용!O2598</f>
        <v>0</v>
      </c>
      <c r="Y2601" s="58">
        <f>작성용!P2598</f>
        <v>0</v>
      </c>
      <c r="Z2601" s="58">
        <f>작성용!Q2598</f>
        <v>0</v>
      </c>
      <c r="AA2601" s="56" t="str">
        <f>작성용!AJ2598</f>
        <v>-</v>
      </c>
      <c r="AB2601" s="56">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t="str">
        <f>작성용!U2599</f>
        <v>2024.09.30</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t="str">
        <f>작성용!U2600</f>
        <v>2024.09.30</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t="str">
        <f>작성용!U2601</f>
        <v>2024.09.30</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t="str">
        <f>작성용!U2602</f>
        <v>2024.09.30</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t="str">
        <f>작성용!U2603</f>
        <v>2024.09.30</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t="str">
        <f>작성용!U2604</f>
        <v>2024.09.30</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t="str">
        <f>작성용!U2605</f>
        <v>2024.09.30</v>
      </c>
      <c r="N2608" s="57">
        <f>작성용!V2605</f>
        <v>45545</v>
      </c>
      <c r="O2608" s="57" t="str">
        <f>작성용!W2605</f>
        <v>보고서제공X</v>
      </c>
      <c r="P2608" s="57" t="str">
        <f>작성용!X2605</f>
        <v>-</v>
      </c>
      <c r="Q2608" s="58" t="str">
        <f>작성용!AD2605</f>
        <v>강승현</v>
      </c>
      <c r="R2608" s="60">
        <f>작성용!AE2605</f>
        <v>0</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t="str">
        <f>작성용!U2606</f>
        <v>2024.09.30</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t="str">
        <f>작성용!U2607</f>
        <v>2024.09.30</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t="str">
        <f>작성용!U2608</f>
        <v>2024.09.30</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t="str">
        <f>작성용!U2609</f>
        <v>2024.09.30</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t="str">
        <f>작성용!U2610</f>
        <v>2024.09.30</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t="str">
        <f>작성용!U2611</f>
        <v>2024.09.30</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t="str">
        <f>작성용!U2612</f>
        <v>2024.09.30</v>
      </c>
      <c r="N2615" s="57">
        <f>작성용!V2612</f>
        <v>45545</v>
      </c>
      <c r="O2615" s="57" t="str">
        <f>작성용!W2612</f>
        <v>보고서제공X</v>
      </c>
      <c r="P2615" s="57" t="str">
        <f>작성용!X2612</f>
        <v>-</v>
      </c>
      <c r="Q2615" s="58" t="str">
        <f>작성용!AD2612</f>
        <v>강승현</v>
      </c>
      <c r="R2615" s="60">
        <f>작성용!AE2612</f>
        <v>0.4</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t="str">
        <f>작성용!U2613</f>
        <v>2024.09.30</v>
      </c>
      <c r="N2616" s="57">
        <f>작성용!V2613</f>
        <v>45545</v>
      </c>
      <c r="O2616" s="57" t="str">
        <f>작성용!W2613</f>
        <v>보고서제공X</v>
      </c>
      <c r="P2616" s="57" t="str">
        <f>작성용!X2613</f>
        <v>-</v>
      </c>
      <c r="Q2616" s="58" t="str">
        <f>작성용!AD2613</f>
        <v>변혜진</v>
      </c>
      <c r="R2616" s="60">
        <f>작성용!AE2613</f>
        <v>0.4</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t="str">
        <f>작성용!U2614</f>
        <v>2024.09.30</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t="str">
        <f>작성용!U2615</f>
        <v>2024.09.30</v>
      </c>
      <c r="N2618" s="57">
        <f>작성용!V2615</f>
        <v>45545</v>
      </c>
      <c r="O2618" s="57" t="str">
        <f>작성용!W2615</f>
        <v>보고서제공X</v>
      </c>
      <c r="P2618" s="57" t="str">
        <f>작성용!X2615</f>
        <v>-</v>
      </c>
      <c r="Q2618" s="58" t="str">
        <f>작성용!AD2615</f>
        <v>강성은</v>
      </c>
      <c r="R2618" s="60">
        <f>작성용!AE2615</f>
        <v>0.4</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t="str">
        <f>작성용!U2616</f>
        <v>2024.09.30</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t="str">
        <f>작성용!U2617</f>
        <v>2024.09.30</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t="str">
        <f>작성용!U2618</f>
        <v>2024.09.30</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t="str">
        <f>작성용!U2619</f>
        <v>2024.09.30</v>
      </c>
      <c r="N2622" s="57">
        <f>작성용!V2619</f>
        <v>45545</v>
      </c>
      <c r="O2622" s="57" t="str">
        <f>작성용!W2619</f>
        <v>보고서제공X</v>
      </c>
      <c r="P2622" s="57" t="str">
        <f>작성용!X2619</f>
        <v>-</v>
      </c>
      <c r="Q2622" s="58" t="str">
        <f>작성용!AD2619</f>
        <v>강성은</v>
      </c>
      <c r="R2622" s="60">
        <f>작성용!AE2619</f>
        <v>0.4</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t="str">
        <f>작성용!U2620</f>
        <v>2024.09.30</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t="str">
        <f>작성용!U2621</f>
        <v>2024.09.30</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t="str">
        <f>작성용!U2622</f>
        <v>2024.09.30</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t="str">
        <f>작성용!U2623</f>
        <v>2024.09.30</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t="str">
        <f>작성용!U2624</f>
        <v>2024.09.30</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t="str">
        <f>작성용!U2625</f>
        <v>2024.09.30</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t="str">
        <f>작성용!U2626</f>
        <v>2024.09.30</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t="str">
        <f>작성용!U2627</f>
        <v>2024.09.30</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t="str">
        <f>작성용!U2628</f>
        <v>2024.09.30</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t="str">
        <f>작성용!U2629</f>
        <v>2024.09.30</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t="str">
        <f>작성용!U2630</f>
        <v>2024.09.30</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t="str">
        <f>작성용!U2631</f>
        <v>2024.09.30</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t="str">
        <f>작성용!U2632</f>
        <v>2024.09.30</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t="str">
        <f>작성용!U2633</f>
        <v>2024.09.30</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t="str">
        <f>작성용!U2634</f>
        <v>2024.09.30</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t="str">
        <f>작성용!U2635</f>
        <v>2024.09.30</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t="str">
        <f>작성용!U2636</f>
        <v>2024.09.30</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t="str">
        <f>작성용!U2637</f>
        <v>2024.09.30</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t="str">
        <f>작성용!U2638</f>
        <v>2024.09.30</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t="str">
        <f>작성용!U2639</f>
        <v>2024.09.30</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t="str">
        <f>작성용!U2640</f>
        <v>2024.09.30</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t="str">
        <f>작성용!U2641</f>
        <v>2024.09.30</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t="str">
        <f>작성용!U2642</f>
        <v>2024.09.30</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t="str">
        <f>작성용!U2643</f>
        <v>2024.09.30</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t="str">
        <f>작성용!U2644</f>
        <v>2024.09.30</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t="str">
        <f>작성용!U2645</f>
        <v>2024.09.30</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t="str">
        <f>작성용!U2646</f>
        <v>2024.09.30</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t="str">
        <f>작성용!U2647</f>
        <v>2024.09.30</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t="str">
        <f>작성용!U2648</f>
        <v>2024.09.30</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t="str">
        <f>작성용!U2649</f>
        <v>2024.09.30</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t="str">
        <f>작성용!U2650</f>
        <v>2024.09.30</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t="str">
        <f>작성용!U2651</f>
        <v>2024.09.30</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t="str">
        <f>작성용!U2652</f>
        <v>2024.09.30</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t="str">
        <f>작성용!U2653</f>
        <v>2024.09.30</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t="str">
        <f>작성용!U2654</f>
        <v>2024.09.30</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t="str">
        <f>작성용!U2655</f>
        <v>2024.09.30</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t="str">
        <f>작성용!U2656</f>
        <v>2024.09.30</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t="str">
        <f>작성용!U2657</f>
        <v>2024.09.30</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t="str">
        <f>작성용!U2658</f>
        <v>2024.09.30</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t="str">
        <f>작성용!U2659</f>
        <v>2024.09.30</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t="str">
        <f>작성용!U2660</f>
        <v>2024.09.30</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t="str">
        <f>작성용!U2661</f>
        <v>2024.09.30</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t="str">
        <f>작성용!U2662</f>
        <v>2024.09.30</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t="str">
        <f>작성용!U2663</f>
        <v>2024.09.30</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t="str">
        <f>작성용!U2664</f>
        <v>2024.09.30</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t="str">
        <f>작성용!U2665</f>
        <v>2024.09.30</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t="str">
        <f>작성용!U2666</f>
        <v>2024.09.30</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t="str">
        <f>작성용!U2667</f>
        <v>2024.09.30</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t="str">
        <f>작성용!U2668</f>
        <v>2024.09.30</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t="str">
        <f>작성용!U2669</f>
        <v>2024.09.30</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t="str">
        <f>작성용!U2670</f>
        <v>2024.09.30</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t="str">
        <f>작성용!U2671</f>
        <v>2024.09.30</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t="str">
        <f>작성용!U2672</f>
        <v>2024.09.30</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t="str">
        <f>작성용!U2673</f>
        <v>2024.09.30</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t="str">
        <f>작성용!U2674</f>
        <v>2024.09.30</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t="str">
        <f>작성용!U2675</f>
        <v>2024.09.30</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t="str">
        <f>작성용!U2676</f>
        <v>2024.09.30</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t="str">
        <f>작성용!U2677</f>
        <v>2024.09.30</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t="str">
        <f>작성용!U2678</f>
        <v>2024.09.30</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t="str">
        <f>작성용!U2679</f>
        <v>2024.09.30</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t="str">
        <f>작성용!U2680</f>
        <v>2024.09.30</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t="str">
        <f>작성용!U2681</f>
        <v>2024.09.30</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t="str">
        <f>작성용!U2682</f>
        <v>2024.09.30</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t="str">
        <f>작성용!U2683</f>
        <v>2024.09.30</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t="str">
        <f>작성용!U2684</f>
        <v>2024.09.30</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t="str">
        <f>작성용!U2685</f>
        <v>2024.09.30</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t="str">
        <f>작성용!U2686</f>
        <v>2024.09.30</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t="str">
        <f>작성용!U2687</f>
        <v>2024.09.30</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t="str">
        <f>작성용!U2688</f>
        <v>2024.09.30</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t="str">
        <f>작성용!U2689</f>
        <v>2024.09.30</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t="str">
        <f>작성용!U2690</f>
        <v>2024.09.30</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t="str">
        <f>작성용!U2691</f>
        <v>2024.09.30</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t="str">
        <f>작성용!U2692</f>
        <v>2024.09.30</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t="str">
        <f>작성용!U2693</f>
        <v>2024.09.30</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t="str">
        <f>작성용!U2694</f>
        <v>2024.09.30</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t="str">
        <f>작성용!U2695</f>
        <v>2024.09.30</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t="str">
        <f>작성용!U2696</f>
        <v>2024.09.30</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t="str">
        <f>작성용!U2697</f>
        <v>2024.09.30</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t="str">
        <f>작성용!U2698</f>
        <v>2024.09.30</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t="str">
        <f>작성용!U2699</f>
        <v>2024.09.30</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t="str">
        <f>작성용!U2700</f>
        <v>2024.09.30</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t="str">
        <f>작성용!U2701</f>
        <v>2024.09.30</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t="str">
        <f>작성용!U2702</f>
        <v>2024.09.30</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t="str">
        <f>작성용!U2703</f>
        <v>2024.09.30</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t="str">
        <f>작성용!U2704</f>
        <v>2024.09.30</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t="str">
        <f>작성용!U2705</f>
        <v>2024.09.30</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customHeight="1" x14ac:dyDescent="0.3">
      <c r="A2709" s="54">
        <f>작성용!AL2706</f>
        <v>2705</v>
      </c>
      <c r="B2709" s="292" t="str">
        <f>작성용!AI2706</f>
        <v>1차가격 : 2024-10-07, 2차가격 : 2024-10-10, 최종가격 : 2024-10-14</v>
      </c>
      <c r="C2709" s="278" t="str">
        <f>작성용!AK2706</f>
        <v>개별종목</v>
      </c>
      <c r="D2709" s="279">
        <f>작성용!T2706</f>
        <v>45534</v>
      </c>
      <c r="E2709" s="280" t="str">
        <f>작성용!B2706</f>
        <v>롯데손해보험</v>
      </c>
      <c r="F2709" s="280" t="str">
        <f>작성용!C2706</f>
        <v>재평가</v>
      </c>
      <c r="G2709" s="280" t="str">
        <f>작성용!D2706</f>
        <v>INMARK비엔나전문투자형사모부동산투자신탁제17호</v>
      </c>
      <c r="H2709" s="281" t="str">
        <f>작성용!E2706</f>
        <v>KBP2019090110</v>
      </c>
      <c r="I2709" s="280" t="str">
        <f>작성용!F2706</f>
        <v>B02</v>
      </c>
      <c r="J2709" s="280">
        <f>작성용!G2706</f>
        <v>0</v>
      </c>
      <c r="K2709" s="280" t="str">
        <f>작성용!H2706</f>
        <v>-</v>
      </c>
      <c r="L2709" s="280" t="str">
        <f>작성용!N2706</f>
        <v xml:space="preserve">분기 </v>
      </c>
      <c r="M2709" s="279" t="str">
        <f>작성용!U2706</f>
        <v>2024.09.30</v>
      </c>
      <c r="N2709" s="284">
        <f>작성용!V2706</f>
        <v>45572</v>
      </c>
      <c r="O2709" s="284">
        <f>작성용!W2706</f>
        <v>45586</v>
      </c>
      <c r="P2709" s="279" t="str">
        <f>작성용!X2706</f>
        <v>-</v>
      </c>
      <c r="Q2709" s="280" t="str">
        <f>작성용!AD2706</f>
        <v>대체평가3사업본부</v>
      </c>
      <c r="R2709" s="282">
        <f>작성용!AE2706</f>
        <v>0</v>
      </c>
      <c r="S2709" s="280" t="str">
        <f>작성용!AF2706</f>
        <v>대체평가3사업본부</v>
      </c>
      <c r="T2709" s="283" t="str">
        <f>작성용!AG2706</f>
        <v>정창수</v>
      </c>
      <c r="U2709" s="283" t="str">
        <f>작성용!AH2706</f>
        <v>정창수</v>
      </c>
      <c r="V2709" s="278">
        <f>작성용!AA2706</f>
        <v>202409</v>
      </c>
      <c r="W2709" s="280" t="str">
        <f>작성용!AC2706</f>
        <v>[T]기타보험기관[1본부]</v>
      </c>
      <c r="X2709" s="280" t="str">
        <f>작성용!O2706</f>
        <v>정현진수석</v>
      </c>
      <c r="Y2709" s="280" t="str">
        <f>작성용!P2706</f>
        <v>hyunjin.chung@lotteins.co.kr</v>
      </c>
      <c r="Z2709" s="280">
        <f>작성용!Q2706</f>
        <v>410000254</v>
      </c>
      <c r="AA2709" s="278" t="str">
        <f>작성용!AJ2706</f>
        <v>-</v>
      </c>
      <c r="AB2709" s="278">
        <f>작성용!AB2706</f>
        <v>0</v>
      </c>
    </row>
    <row r="2710" spans="1:28" s="12" customFormat="1" ht="16.5" customHeight="1" x14ac:dyDescent="0.3">
      <c r="A2710" s="54">
        <f>작성용!AL2707</f>
        <v>2706</v>
      </c>
      <c r="B2710" s="292" t="str">
        <f>작성용!AI2707</f>
        <v>1차가격 : 2024-10-07, 2차가격 : 2024-10-10, 최종가격 : 2024-10-14</v>
      </c>
      <c r="C2710" s="278" t="str">
        <f>작성용!AK2707</f>
        <v>개별종목</v>
      </c>
      <c r="D2710" s="279">
        <f>작성용!T2707</f>
        <v>45534</v>
      </c>
      <c r="E2710" s="280" t="str">
        <f>작성용!B2707</f>
        <v>롯데손해보험</v>
      </c>
      <c r="F2710" s="280" t="str">
        <f>작성용!C2707</f>
        <v>재평가</v>
      </c>
      <c r="G2710" s="280" t="str">
        <f>작성용!D2707</f>
        <v>JB메이플유가스전사모특별자산투자신탁1호</v>
      </c>
      <c r="H2710" s="281" t="str">
        <f>작성용!E2707</f>
        <v>KBP2019090049</v>
      </c>
      <c r="I2710" s="280" t="str">
        <f>작성용!F2707</f>
        <v>B02</v>
      </c>
      <c r="J2710" s="280">
        <f>작성용!G2707</f>
        <v>0</v>
      </c>
      <c r="K2710" s="280" t="str">
        <f>작성용!H2707</f>
        <v>-</v>
      </c>
      <c r="L2710" s="280" t="str">
        <f>작성용!N2707</f>
        <v xml:space="preserve">분기 </v>
      </c>
      <c r="M2710" s="279" t="str">
        <f>작성용!U2707</f>
        <v>2024.09.30</v>
      </c>
      <c r="N2710" s="284">
        <f>작성용!V2707</f>
        <v>45572</v>
      </c>
      <c r="O2710" s="284">
        <f>작성용!W2707</f>
        <v>45586</v>
      </c>
      <c r="P2710" s="279" t="str">
        <f>작성용!X2707</f>
        <v>-</v>
      </c>
      <c r="Q2710" s="280" t="str">
        <f>작성용!AD2707</f>
        <v>대체평가3사업본부</v>
      </c>
      <c r="R2710" s="282">
        <f>작성용!AE2707</f>
        <v>0</v>
      </c>
      <c r="S2710" s="280" t="str">
        <f>작성용!AF2707</f>
        <v>대체평가3사업본부</v>
      </c>
      <c r="T2710" s="283" t="str">
        <f>작성용!AG2707</f>
        <v>정창수</v>
      </c>
      <c r="U2710" s="283" t="str">
        <f>작성용!AH2707</f>
        <v>정창수</v>
      </c>
      <c r="V2710" s="278">
        <f>작성용!AA2707</f>
        <v>202409</v>
      </c>
      <c r="W2710" s="280" t="str">
        <f>작성용!AC2707</f>
        <v>[T]기타보험기관[1본부]</v>
      </c>
      <c r="X2710" s="280" t="str">
        <f>작성용!O2707</f>
        <v>정현진수석</v>
      </c>
      <c r="Y2710" s="280" t="str">
        <f>작성용!P2707</f>
        <v>hyunjin.chung@lotteins.co.kr</v>
      </c>
      <c r="Z2710" s="280">
        <f>작성용!Q2707</f>
        <v>410000052</v>
      </c>
      <c r="AA2710" s="278" t="str">
        <f>작성용!AJ2707</f>
        <v>-</v>
      </c>
      <c r="AB2710" s="278">
        <f>작성용!AB2707</f>
        <v>0</v>
      </c>
    </row>
    <row r="2711" spans="1:28" s="12" customFormat="1" ht="16.5" customHeight="1" x14ac:dyDescent="0.3">
      <c r="A2711" s="54">
        <f>작성용!AL2708</f>
        <v>2707</v>
      </c>
      <c r="B2711" s="292" t="str">
        <f>작성용!AI2708</f>
        <v>1차가격 : 2024-10-07, 2차가격 : 2024-10-10, 최종가격 : 2024-10-14</v>
      </c>
      <c r="C2711" s="278" t="str">
        <f>작성용!AK2708</f>
        <v>개별종목</v>
      </c>
      <c r="D2711" s="279">
        <f>작성용!T2708</f>
        <v>45534</v>
      </c>
      <c r="E2711" s="280" t="str">
        <f>작성용!B2708</f>
        <v>롯데손해보험</v>
      </c>
      <c r="F2711" s="280" t="str">
        <f>작성용!C2708</f>
        <v>재평가</v>
      </c>
      <c r="G2711" s="280" t="str">
        <f>작성용!D2708</f>
        <v>JB모빌리티전문투자형사모투자신탁1호</v>
      </c>
      <c r="H2711" s="281" t="str">
        <f>작성용!E2708</f>
        <v>KBP2019090125</v>
      </c>
      <c r="I2711" s="280" t="str">
        <f>작성용!F2708</f>
        <v>B02</v>
      </c>
      <c r="J2711" s="280">
        <f>작성용!G2708</f>
        <v>0</v>
      </c>
      <c r="K2711" s="280" t="str">
        <f>작성용!H2708</f>
        <v>-</v>
      </c>
      <c r="L2711" s="280" t="str">
        <f>작성용!N2708</f>
        <v xml:space="preserve">분기 </v>
      </c>
      <c r="M2711" s="279" t="str">
        <f>작성용!U2708</f>
        <v>2024.09.30</v>
      </c>
      <c r="N2711" s="284">
        <f>작성용!V2708</f>
        <v>45572</v>
      </c>
      <c r="O2711" s="284">
        <f>작성용!W2708</f>
        <v>45586</v>
      </c>
      <c r="P2711" s="279" t="str">
        <f>작성용!X2708</f>
        <v>-</v>
      </c>
      <c r="Q2711" s="280" t="str">
        <f>작성용!AD2708</f>
        <v>대체평가3사업본부</v>
      </c>
      <c r="R2711" s="282">
        <f>작성용!AE2708</f>
        <v>0</v>
      </c>
      <c r="S2711" s="280" t="str">
        <f>작성용!AF2708</f>
        <v>대체평가3사업본부</v>
      </c>
      <c r="T2711" s="283" t="str">
        <f>작성용!AG2708</f>
        <v>정창수</v>
      </c>
      <c r="U2711" s="283" t="str">
        <f>작성용!AH2708</f>
        <v>정창수</v>
      </c>
      <c r="V2711" s="278">
        <f>작성용!AA2708</f>
        <v>202409</v>
      </c>
      <c r="W2711" s="280" t="str">
        <f>작성용!AC2708</f>
        <v>[T]기타보험기관[1본부]</v>
      </c>
      <c r="X2711" s="280" t="str">
        <f>작성용!O2708</f>
        <v>정현진수석</v>
      </c>
      <c r="Y2711" s="280" t="str">
        <f>작성용!P2708</f>
        <v>hyunjin.chung@lotteins.co.kr</v>
      </c>
      <c r="Z2711" s="280">
        <f>작성용!Q2708</f>
        <v>410000288</v>
      </c>
      <c r="AA2711" s="278" t="str">
        <f>작성용!AJ2708</f>
        <v>-</v>
      </c>
      <c r="AB2711" s="278">
        <f>작성용!AB2708</f>
        <v>0</v>
      </c>
    </row>
    <row r="2712" spans="1:28" s="12" customFormat="1" ht="16.5" customHeight="1" x14ac:dyDescent="0.3">
      <c r="A2712" s="54">
        <f>작성용!AL2709</f>
        <v>2708</v>
      </c>
      <c r="B2712" s="292" t="str">
        <f>작성용!AI2709</f>
        <v>1차가격 : 2024-10-07, 2차가격 : 2024-10-10, 최종가격 : 2024-10-14</v>
      </c>
      <c r="C2712" s="278" t="str">
        <f>작성용!AK2709</f>
        <v>개별종목</v>
      </c>
      <c r="D2712" s="279">
        <f>작성용!T2709</f>
        <v>45534</v>
      </c>
      <c r="E2712" s="280" t="str">
        <f>작성용!B2709</f>
        <v>롯데손해보험</v>
      </c>
      <c r="F2712" s="280" t="str">
        <f>작성용!C2709</f>
        <v>재평가</v>
      </c>
      <c r="G2712" s="280" t="str">
        <f>작성용!D2709</f>
        <v>JB에어라인사모특별자산투자신탁2호</v>
      </c>
      <c r="H2712" s="281" t="str">
        <f>작성용!E2709</f>
        <v>KBP2018120068</v>
      </c>
      <c r="I2712" s="280" t="str">
        <f>작성용!F2709</f>
        <v>B02</v>
      </c>
      <c r="J2712" s="280">
        <f>작성용!G2709</f>
        <v>0</v>
      </c>
      <c r="K2712" s="280" t="str">
        <f>작성용!H2709</f>
        <v>-</v>
      </c>
      <c r="L2712" s="280" t="str">
        <f>작성용!N2709</f>
        <v xml:space="preserve">분기 </v>
      </c>
      <c r="M2712" s="279" t="str">
        <f>작성용!U2709</f>
        <v>2024.09.30</v>
      </c>
      <c r="N2712" s="284">
        <f>작성용!V2709</f>
        <v>45572</v>
      </c>
      <c r="O2712" s="284">
        <f>작성용!W2709</f>
        <v>45586</v>
      </c>
      <c r="P2712" s="279" t="str">
        <f>작성용!X2709</f>
        <v>-</v>
      </c>
      <c r="Q2712" s="280" t="str">
        <f>작성용!AD2709</f>
        <v>대체평가3사업본부</v>
      </c>
      <c r="R2712" s="282">
        <f>작성용!AE2709</f>
        <v>0</v>
      </c>
      <c r="S2712" s="280" t="str">
        <f>작성용!AF2709</f>
        <v>대체평가3사업본부</v>
      </c>
      <c r="T2712" s="283" t="str">
        <f>작성용!AG2709</f>
        <v>정창수</v>
      </c>
      <c r="U2712" s="283" t="str">
        <f>작성용!AH2709</f>
        <v>정창수</v>
      </c>
      <c r="V2712" s="278">
        <f>작성용!AA2709</f>
        <v>202409</v>
      </c>
      <c r="W2712" s="280" t="str">
        <f>작성용!AC2709</f>
        <v>[T]기타보험기관[1본부]</v>
      </c>
      <c r="X2712" s="280" t="str">
        <f>작성용!O2709</f>
        <v>정현진수석</v>
      </c>
      <c r="Y2712" s="280" t="str">
        <f>작성용!P2709</f>
        <v>hyunjin.chung@lotteins.co.kr</v>
      </c>
      <c r="Z2712" s="280">
        <f>작성용!Q2709</f>
        <v>410000109</v>
      </c>
      <c r="AA2712" s="278" t="str">
        <f>작성용!AJ2709</f>
        <v>-</v>
      </c>
      <c r="AB2712" s="278">
        <f>작성용!AB2709</f>
        <v>0</v>
      </c>
    </row>
    <row r="2713" spans="1:28" s="12" customFormat="1" ht="16.5" customHeight="1" x14ac:dyDescent="0.3">
      <c r="A2713" s="54">
        <f>작성용!AL2710</f>
        <v>2709</v>
      </c>
      <c r="B2713" s="292" t="str">
        <f>작성용!AI2710</f>
        <v>1차가격 : 2024-10-07, 2차가격 : 2024-10-10, 최종가격 : 2024-10-14</v>
      </c>
      <c r="C2713" s="278" t="str">
        <f>작성용!AK2710</f>
        <v>개별종목</v>
      </c>
      <c r="D2713" s="279">
        <f>작성용!T2710</f>
        <v>45534</v>
      </c>
      <c r="E2713" s="280" t="str">
        <f>작성용!B2710</f>
        <v>롯데손해보험</v>
      </c>
      <c r="F2713" s="280" t="str">
        <f>작성용!C2710</f>
        <v>재평가</v>
      </c>
      <c r="G2713" s="280" t="str">
        <f>작성용!D2710</f>
        <v>JB에어라인사모특별자산투자신탁3호</v>
      </c>
      <c r="H2713" s="281" t="str">
        <f>작성용!E2710</f>
        <v>KBP2018120069</v>
      </c>
      <c r="I2713" s="280" t="str">
        <f>작성용!F2710</f>
        <v>B02</v>
      </c>
      <c r="J2713" s="280">
        <f>작성용!G2710</f>
        <v>0</v>
      </c>
      <c r="K2713" s="280" t="str">
        <f>작성용!H2710</f>
        <v>-</v>
      </c>
      <c r="L2713" s="280" t="str">
        <f>작성용!N2710</f>
        <v xml:space="preserve">분기 </v>
      </c>
      <c r="M2713" s="279" t="str">
        <f>작성용!U2710</f>
        <v>2024.09.30</v>
      </c>
      <c r="N2713" s="284">
        <f>작성용!V2710</f>
        <v>45572</v>
      </c>
      <c r="O2713" s="284">
        <f>작성용!W2710</f>
        <v>45586</v>
      </c>
      <c r="P2713" s="279" t="str">
        <f>작성용!X2710</f>
        <v>-</v>
      </c>
      <c r="Q2713" s="280" t="str">
        <f>작성용!AD2710</f>
        <v>대체평가3사업본부</v>
      </c>
      <c r="R2713" s="282">
        <f>작성용!AE2710</f>
        <v>0</v>
      </c>
      <c r="S2713" s="280" t="str">
        <f>작성용!AF2710</f>
        <v>대체평가3사업본부</v>
      </c>
      <c r="T2713" s="283" t="str">
        <f>작성용!AG2710</f>
        <v>정창수</v>
      </c>
      <c r="U2713" s="283" t="str">
        <f>작성용!AH2710</f>
        <v>정창수</v>
      </c>
      <c r="V2713" s="278">
        <f>작성용!AA2710</f>
        <v>202409</v>
      </c>
      <c r="W2713" s="280" t="str">
        <f>작성용!AC2710</f>
        <v>[T]기타보험기관[1본부]</v>
      </c>
      <c r="X2713" s="280" t="str">
        <f>작성용!O2710</f>
        <v>정현진수석</v>
      </c>
      <c r="Y2713" s="280" t="str">
        <f>작성용!P2710</f>
        <v>hyunjin.chung@lotteins.co.kr</v>
      </c>
      <c r="Z2713" s="280">
        <f>작성용!Q2710</f>
        <v>410000110</v>
      </c>
      <c r="AA2713" s="278" t="str">
        <f>작성용!AJ2710</f>
        <v>-</v>
      </c>
      <c r="AB2713" s="278">
        <f>작성용!AB2710</f>
        <v>0</v>
      </c>
    </row>
    <row r="2714" spans="1:28" s="12" customFormat="1" ht="16.5" customHeight="1" x14ac:dyDescent="0.3">
      <c r="A2714" s="54">
        <f>작성용!AL2711</f>
        <v>2710</v>
      </c>
      <c r="B2714" s="292" t="str">
        <f>작성용!AI2711</f>
        <v>1차가격 : 2024-10-07, 2차가격 : 2024-10-10, 최종가격 : 2024-10-14</v>
      </c>
      <c r="C2714" s="278" t="str">
        <f>작성용!AK2711</f>
        <v>개별종목</v>
      </c>
      <c r="D2714" s="279">
        <f>작성용!T2711</f>
        <v>45534</v>
      </c>
      <c r="E2714" s="280" t="str">
        <f>작성용!B2711</f>
        <v>롯데손해보험</v>
      </c>
      <c r="F2714" s="280" t="str">
        <f>작성용!C2711</f>
        <v>재평가</v>
      </c>
      <c r="G2714" s="280" t="str">
        <f>작성용!D2711</f>
        <v>KIAMCO영국HS1재간접사모특별자산투자신탁</v>
      </c>
      <c r="H2714" s="281" t="str">
        <f>작성용!E2711</f>
        <v>KBP2019090085</v>
      </c>
      <c r="I2714" s="280" t="str">
        <f>작성용!F2711</f>
        <v>B02</v>
      </c>
      <c r="J2714" s="280">
        <f>작성용!G2711</f>
        <v>0</v>
      </c>
      <c r="K2714" s="280" t="str">
        <f>작성용!H2711</f>
        <v>-</v>
      </c>
      <c r="L2714" s="280" t="str">
        <f>작성용!N2711</f>
        <v xml:space="preserve">분기 </v>
      </c>
      <c r="M2714" s="279" t="str">
        <f>작성용!U2711</f>
        <v>2024.09.30</v>
      </c>
      <c r="N2714" s="284">
        <f>작성용!V2711</f>
        <v>45572</v>
      </c>
      <c r="O2714" s="284">
        <f>작성용!W2711</f>
        <v>45586</v>
      </c>
      <c r="P2714" s="279" t="str">
        <f>작성용!X2711</f>
        <v>-</v>
      </c>
      <c r="Q2714" s="280" t="str">
        <f>작성용!AD2711</f>
        <v>대체평가3사업본부</v>
      </c>
      <c r="R2714" s="282">
        <f>작성용!AE2711</f>
        <v>0</v>
      </c>
      <c r="S2714" s="280" t="str">
        <f>작성용!AF2711</f>
        <v>대체평가3사업본부</v>
      </c>
      <c r="T2714" s="283" t="str">
        <f>작성용!AG2711</f>
        <v>정창수</v>
      </c>
      <c r="U2714" s="283" t="str">
        <f>작성용!AH2711</f>
        <v>정창수</v>
      </c>
      <c r="V2714" s="278">
        <f>작성용!AA2711</f>
        <v>202409</v>
      </c>
      <c r="W2714" s="280" t="str">
        <f>작성용!AC2711</f>
        <v>[T]기타보험기관[1본부]</v>
      </c>
      <c r="X2714" s="280" t="str">
        <f>작성용!O2711</f>
        <v>정현진수석</v>
      </c>
      <c r="Y2714" s="280" t="str">
        <f>작성용!P2711</f>
        <v>hyunjin.chung@lotteins.co.kr</v>
      </c>
      <c r="Z2714" s="280">
        <f>작성용!Q2711</f>
        <v>410000193</v>
      </c>
      <c r="AA2714" s="278" t="str">
        <f>작성용!AJ2711</f>
        <v>-</v>
      </c>
      <c r="AB2714" s="278">
        <f>작성용!AB2711</f>
        <v>0</v>
      </c>
    </row>
    <row r="2715" spans="1:28" s="12" customFormat="1" ht="16.5" customHeight="1" x14ac:dyDescent="0.3">
      <c r="A2715" s="54">
        <f>작성용!AL2712</f>
        <v>2711</v>
      </c>
      <c r="B2715" s="292" t="str">
        <f>작성용!AI2712</f>
        <v>1차가격 : 2024-10-07, 2차가격 : 2024-10-10, 최종가격 : 2024-10-14</v>
      </c>
      <c r="C2715" s="278" t="str">
        <f>작성용!AK2712</f>
        <v>개별종목</v>
      </c>
      <c r="D2715" s="279">
        <f>작성용!T2712</f>
        <v>45534</v>
      </c>
      <c r="E2715" s="280" t="str">
        <f>작성용!B2712</f>
        <v>롯데손해보험</v>
      </c>
      <c r="F2715" s="280" t="str">
        <f>작성용!C2712</f>
        <v>재평가</v>
      </c>
      <c r="G2715" s="280" t="str">
        <f>작성용!D2712</f>
        <v>KIAMCO파워서비스전문투자형사모투자신탁</v>
      </c>
      <c r="H2715" s="281" t="str">
        <f>작성용!E2712</f>
        <v>KBP2019090147</v>
      </c>
      <c r="I2715" s="280" t="str">
        <f>작성용!F2712</f>
        <v>B02</v>
      </c>
      <c r="J2715" s="280">
        <f>작성용!G2712</f>
        <v>0</v>
      </c>
      <c r="K2715" s="280" t="str">
        <f>작성용!H2712</f>
        <v>-</v>
      </c>
      <c r="L2715" s="280" t="str">
        <f>작성용!N2712</f>
        <v xml:space="preserve">분기 </v>
      </c>
      <c r="M2715" s="279" t="str">
        <f>작성용!U2712</f>
        <v>2024.09.30</v>
      </c>
      <c r="N2715" s="284">
        <f>작성용!V2712</f>
        <v>45572</v>
      </c>
      <c r="O2715" s="284">
        <f>작성용!W2712</f>
        <v>45586</v>
      </c>
      <c r="P2715" s="279" t="str">
        <f>작성용!X2712</f>
        <v>-</v>
      </c>
      <c r="Q2715" s="280" t="str">
        <f>작성용!AD2712</f>
        <v>대체평가3사업본부</v>
      </c>
      <c r="R2715" s="282">
        <f>작성용!AE2712</f>
        <v>0</v>
      </c>
      <c r="S2715" s="280" t="str">
        <f>작성용!AF2712</f>
        <v>대체평가3사업본부</v>
      </c>
      <c r="T2715" s="283" t="str">
        <f>작성용!AG2712</f>
        <v>정창수</v>
      </c>
      <c r="U2715" s="283" t="str">
        <f>작성용!AH2712</f>
        <v>정창수</v>
      </c>
      <c r="V2715" s="278">
        <f>작성용!AA2712</f>
        <v>202409</v>
      </c>
      <c r="W2715" s="280" t="str">
        <f>작성용!AC2712</f>
        <v>[T]기타보험기관[1본부]</v>
      </c>
      <c r="X2715" s="280" t="str">
        <f>작성용!O2712</f>
        <v>정현진수석</v>
      </c>
      <c r="Y2715" s="280" t="str">
        <f>작성용!P2712</f>
        <v>hyunjin.chung@lotteins.co.kr</v>
      </c>
      <c r="Z2715" s="280">
        <f>작성용!Q2712</f>
        <v>410000255</v>
      </c>
      <c r="AA2715" s="278" t="str">
        <f>작성용!AJ2712</f>
        <v>-</v>
      </c>
      <c r="AB2715" s="278">
        <f>작성용!AB2712</f>
        <v>0</v>
      </c>
    </row>
    <row r="2716" spans="1:28" s="12" customFormat="1" ht="16.5" customHeight="1" x14ac:dyDescent="0.3">
      <c r="A2716" s="54">
        <f>작성용!AL2713</f>
        <v>2712</v>
      </c>
      <c r="B2716" s="292" t="str">
        <f>작성용!AI2713</f>
        <v>1차가격 : 2024-10-07, 2차가격 : 2024-10-10, 최종가격 : 2024-10-14</v>
      </c>
      <c r="C2716" s="278" t="str">
        <f>작성용!AK2713</f>
        <v>개별종목</v>
      </c>
      <c r="D2716" s="279">
        <f>작성용!T2713</f>
        <v>45534</v>
      </c>
      <c r="E2716" s="280" t="str">
        <f>작성용!B2713</f>
        <v>롯데손해보험</v>
      </c>
      <c r="F2716" s="280" t="str">
        <f>작성용!C2713</f>
        <v>재평가</v>
      </c>
      <c r="G2716" s="280" t="str">
        <f>작성용!D2713</f>
        <v>KTB글로벌CREDEBT전문투자형사모부동산투자신탁제4호</v>
      </c>
      <c r="H2716" s="281" t="str">
        <f>작성용!E2713</f>
        <v>KBP2018120335</v>
      </c>
      <c r="I2716" s="280" t="str">
        <f>작성용!F2713</f>
        <v>B02</v>
      </c>
      <c r="J2716" s="280">
        <f>작성용!G2713</f>
        <v>0</v>
      </c>
      <c r="K2716" s="280" t="str">
        <f>작성용!H2713</f>
        <v>-</v>
      </c>
      <c r="L2716" s="280" t="str">
        <f>작성용!N2713</f>
        <v xml:space="preserve">분기 </v>
      </c>
      <c r="M2716" s="279" t="str">
        <f>작성용!U2713</f>
        <v>2024.09.30</v>
      </c>
      <c r="N2716" s="284">
        <f>작성용!V2713</f>
        <v>45572</v>
      </c>
      <c r="O2716" s="284">
        <f>작성용!W2713</f>
        <v>45586</v>
      </c>
      <c r="P2716" s="279" t="str">
        <f>작성용!X2713</f>
        <v>-</v>
      </c>
      <c r="Q2716" s="280" t="str">
        <f>작성용!AD2713</f>
        <v>대체평가3사업본부</v>
      </c>
      <c r="R2716" s="282">
        <f>작성용!AE2713</f>
        <v>0</v>
      </c>
      <c r="S2716" s="280" t="str">
        <f>작성용!AF2713</f>
        <v>대체평가3사업본부</v>
      </c>
      <c r="T2716" s="283" t="str">
        <f>작성용!AG2713</f>
        <v>정창수</v>
      </c>
      <c r="U2716" s="283" t="str">
        <f>작성용!AH2713</f>
        <v>정창수</v>
      </c>
      <c r="V2716" s="278">
        <f>작성용!AA2713</f>
        <v>202409</v>
      </c>
      <c r="W2716" s="280" t="str">
        <f>작성용!AC2713</f>
        <v>[T]기타보험기관[1본부]</v>
      </c>
      <c r="X2716" s="280" t="str">
        <f>작성용!O2713</f>
        <v>정현진수석</v>
      </c>
      <c r="Y2716" s="280" t="str">
        <f>작성용!P2713</f>
        <v>hyunjin.chung@lotteins.co.kr</v>
      </c>
      <c r="Z2716" s="280">
        <f>작성용!Q2713</f>
        <v>410000167</v>
      </c>
      <c r="AA2716" s="278" t="str">
        <f>작성용!AJ2713</f>
        <v>-</v>
      </c>
      <c r="AB2716" s="278">
        <f>작성용!AB2713</f>
        <v>0</v>
      </c>
    </row>
    <row r="2717" spans="1:28" s="12" customFormat="1" ht="16.5" customHeight="1" x14ac:dyDescent="0.3">
      <c r="A2717" s="54">
        <f>작성용!AL2714</f>
        <v>2713</v>
      </c>
      <c r="B2717" s="292" t="str">
        <f>작성용!AI2714</f>
        <v>1차가격 : 2024-10-07, 2차가격 : 2024-10-10, 최종가격 : 2024-10-14</v>
      </c>
      <c r="C2717" s="278" t="str">
        <f>작성용!AK2714</f>
        <v>개별종목</v>
      </c>
      <c r="D2717" s="279">
        <f>작성용!T2714</f>
        <v>45534</v>
      </c>
      <c r="E2717" s="280" t="str">
        <f>작성용!B2714</f>
        <v>롯데손해보험</v>
      </c>
      <c r="F2717" s="280" t="str">
        <f>작성용!C2714</f>
        <v>재평가</v>
      </c>
      <c r="G2717" s="280" t="str">
        <f>작성용!D2714</f>
        <v>KTB글로벌CREDEBT전문투자형사모투자신탁제12호</v>
      </c>
      <c r="H2717" s="281" t="str">
        <f>작성용!E2714</f>
        <v>KBP2018030160</v>
      </c>
      <c r="I2717" s="280" t="str">
        <f>작성용!F2714</f>
        <v>B02</v>
      </c>
      <c r="J2717" s="280">
        <f>작성용!G2714</f>
        <v>0</v>
      </c>
      <c r="K2717" s="280" t="str">
        <f>작성용!H2714</f>
        <v>-</v>
      </c>
      <c r="L2717" s="280" t="str">
        <f>작성용!N2714</f>
        <v xml:space="preserve">분기 </v>
      </c>
      <c r="M2717" s="279" t="str">
        <f>작성용!U2714</f>
        <v>2024.09.30</v>
      </c>
      <c r="N2717" s="284">
        <f>작성용!V2714</f>
        <v>45572</v>
      </c>
      <c r="O2717" s="284">
        <f>작성용!W2714</f>
        <v>45586</v>
      </c>
      <c r="P2717" s="279" t="str">
        <f>작성용!X2714</f>
        <v>-</v>
      </c>
      <c r="Q2717" s="280" t="str">
        <f>작성용!AD2714</f>
        <v>대체평가3사업본부</v>
      </c>
      <c r="R2717" s="282">
        <f>작성용!AE2714</f>
        <v>0</v>
      </c>
      <c r="S2717" s="280" t="str">
        <f>작성용!AF2714</f>
        <v>대체평가3사업본부</v>
      </c>
      <c r="T2717" s="283" t="str">
        <f>작성용!AG2714</f>
        <v>정창수</v>
      </c>
      <c r="U2717" s="283" t="str">
        <f>작성용!AH2714</f>
        <v>정창수</v>
      </c>
      <c r="V2717" s="278">
        <f>작성용!AA2714</f>
        <v>202409</v>
      </c>
      <c r="W2717" s="280" t="str">
        <f>작성용!AC2714</f>
        <v>[T]기타보험기관[1본부]</v>
      </c>
      <c r="X2717" s="280" t="str">
        <f>작성용!O2714</f>
        <v>정현진수석</v>
      </c>
      <c r="Y2717" s="280" t="str">
        <f>작성용!P2714</f>
        <v>hyunjin.chung@lotteins.co.kr</v>
      </c>
      <c r="Z2717" s="280">
        <f>작성용!Q2714</f>
        <v>410000224</v>
      </c>
      <c r="AA2717" s="278" t="str">
        <f>작성용!AJ2714</f>
        <v>-</v>
      </c>
      <c r="AB2717" s="278">
        <f>작성용!AB2714</f>
        <v>0</v>
      </c>
    </row>
    <row r="2718" spans="1:28" s="12" customFormat="1" ht="16.5" customHeight="1" x14ac:dyDescent="0.3">
      <c r="A2718" s="54">
        <f>작성용!AL2715</f>
        <v>2714</v>
      </c>
      <c r="B2718" s="292" t="str">
        <f>작성용!AI2715</f>
        <v>1차가격 : 2024-10-07, 2차가격 : 2024-10-10, 최종가격 : 2024-10-14</v>
      </c>
      <c r="C2718" s="278" t="str">
        <f>작성용!AK2715</f>
        <v>개별종목</v>
      </c>
      <c r="D2718" s="279">
        <f>작성용!T2715</f>
        <v>45534</v>
      </c>
      <c r="E2718" s="280" t="str">
        <f>작성용!B2715</f>
        <v>롯데손해보험</v>
      </c>
      <c r="F2718" s="280" t="str">
        <f>작성용!C2715</f>
        <v>재평가</v>
      </c>
      <c r="G2718" s="280" t="str">
        <f>작성용!D2715</f>
        <v>KTB글로벌CRE전문투자형사모투자신탁제25호</v>
      </c>
      <c r="H2718" s="281" t="str">
        <f>작성용!E2715</f>
        <v>KBP2019090114</v>
      </c>
      <c r="I2718" s="280" t="str">
        <f>작성용!F2715</f>
        <v>B02</v>
      </c>
      <c r="J2718" s="280">
        <f>작성용!G2715</f>
        <v>0</v>
      </c>
      <c r="K2718" s="280" t="str">
        <f>작성용!H2715</f>
        <v>-</v>
      </c>
      <c r="L2718" s="280" t="str">
        <f>작성용!N2715</f>
        <v xml:space="preserve">분기 </v>
      </c>
      <c r="M2718" s="279" t="str">
        <f>작성용!U2715</f>
        <v>2024.09.30</v>
      </c>
      <c r="N2718" s="284">
        <f>작성용!V2715</f>
        <v>45572</v>
      </c>
      <c r="O2718" s="284">
        <f>작성용!W2715</f>
        <v>45586</v>
      </c>
      <c r="P2718" s="279" t="str">
        <f>작성용!X2715</f>
        <v>-</v>
      </c>
      <c r="Q2718" s="280" t="str">
        <f>작성용!AD2715</f>
        <v>대체평가3사업본부</v>
      </c>
      <c r="R2718" s="282">
        <f>작성용!AE2715</f>
        <v>0</v>
      </c>
      <c r="S2718" s="280" t="str">
        <f>작성용!AF2715</f>
        <v>대체평가3사업본부</v>
      </c>
      <c r="T2718" s="283" t="str">
        <f>작성용!AG2715</f>
        <v>정창수</v>
      </c>
      <c r="U2718" s="283" t="str">
        <f>작성용!AH2715</f>
        <v>정창수</v>
      </c>
      <c r="V2718" s="278">
        <f>작성용!AA2715</f>
        <v>202409</v>
      </c>
      <c r="W2718" s="280" t="str">
        <f>작성용!AC2715</f>
        <v>[T]기타보험기관[1본부]</v>
      </c>
      <c r="X2718" s="280" t="str">
        <f>작성용!O2715</f>
        <v>정현진수석</v>
      </c>
      <c r="Y2718" s="280" t="str">
        <f>작성용!P2715</f>
        <v>hyunjin.chung@lotteins.co.kr</v>
      </c>
      <c r="Z2718" s="280">
        <f>작성용!Q2715</f>
        <v>410000263</v>
      </c>
      <c r="AA2718" s="278" t="str">
        <f>작성용!AJ2715</f>
        <v>-</v>
      </c>
      <c r="AB2718" s="278">
        <f>작성용!AB2715</f>
        <v>0</v>
      </c>
    </row>
    <row r="2719" spans="1:28" s="12" customFormat="1" ht="16.5" customHeight="1" x14ac:dyDescent="0.3">
      <c r="A2719" s="54">
        <f>작성용!AL2716</f>
        <v>2715</v>
      </c>
      <c r="B2719" s="292" t="str">
        <f>작성용!AI2716</f>
        <v>1차가격 : 2024-10-07, 2차가격 : 2024-10-10, 최종가격 : 2024-10-14</v>
      </c>
      <c r="C2719" s="278" t="str">
        <f>작성용!AK2716</f>
        <v>개별종목</v>
      </c>
      <c r="D2719" s="279">
        <f>작성용!T2716</f>
        <v>45534</v>
      </c>
      <c r="E2719" s="280" t="str">
        <f>작성용!B2716</f>
        <v>롯데손해보험</v>
      </c>
      <c r="F2719" s="280" t="str">
        <f>작성용!C2716</f>
        <v>재평가</v>
      </c>
      <c r="G2719" s="280" t="str">
        <f>작성용!D2716</f>
        <v>NH-AMUNDI유럽발전전문투자형사모특별자산투자신탁1호</v>
      </c>
      <c r="H2719" s="281" t="str">
        <f>작성용!E2716</f>
        <v>KBP2018120336</v>
      </c>
      <c r="I2719" s="280" t="str">
        <f>작성용!F2716</f>
        <v>B02</v>
      </c>
      <c r="J2719" s="280">
        <f>작성용!G2716</f>
        <v>0</v>
      </c>
      <c r="K2719" s="280" t="str">
        <f>작성용!H2716</f>
        <v>-</v>
      </c>
      <c r="L2719" s="280" t="str">
        <f>작성용!N2716</f>
        <v xml:space="preserve">분기 </v>
      </c>
      <c r="M2719" s="279" t="str">
        <f>작성용!U2716</f>
        <v>2024.09.30</v>
      </c>
      <c r="N2719" s="284">
        <f>작성용!V2716</f>
        <v>45572</v>
      </c>
      <c r="O2719" s="284">
        <f>작성용!W2716</f>
        <v>45586</v>
      </c>
      <c r="P2719" s="279" t="str">
        <f>작성용!X2716</f>
        <v>-</v>
      </c>
      <c r="Q2719" s="280" t="str">
        <f>작성용!AD2716</f>
        <v>대체평가3사업본부</v>
      </c>
      <c r="R2719" s="282">
        <f>작성용!AE2716</f>
        <v>0</v>
      </c>
      <c r="S2719" s="280" t="str">
        <f>작성용!AF2716</f>
        <v>대체평가3사업본부</v>
      </c>
      <c r="T2719" s="283" t="str">
        <f>작성용!AG2716</f>
        <v>정창수</v>
      </c>
      <c r="U2719" s="283" t="str">
        <f>작성용!AH2716</f>
        <v>정창수</v>
      </c>
      <c r="V2719" s="278">
        <f>작성용!AA2716</f>
        <v>202409</v>
      </c>
      <c r="W2719" s="280" t="str">
        <f>작성용!AC2716</f>
        <v>[T]기타보험기관[1본부]</v>
      </c>
      <c r="X2719" s="280" t="str">
        <f>작성용!O2716</f>
        <v>정현진수석</v>
      </c>
      <c r="Y2719" s="280" t="str">
        <f>작성용!P2716</f>
        <v>hyunjin.chung@lotteins.co.kr</v>
      </c>
      <c r="Z2719" s="280">
        <f>작성용!Q2716</f>
        <v>410000203</v>
      </c>
      <c r="AA2719" s="278" t="str">
        <f>작성용!AJ2716</f>
        <v>-</v>
      </c>
      <c r="AB2719" s="278">
        <f>작성용!AB2716</f>
        <v>0</v>
      </c>
    </row>
    <row r="2720" spans="1:28" s="12" customFormat="1" ht="16.5" customHeight="1" x14ac:dyDescent="0.3">
      <c r="A2720" s="54">
        <f>작성용!AL2717</f>
        <v>2716</v>
      </c>
      <c r="B2720" s="292" t="str">
        <f>작성용!AI2717</f>
        <v>1차가격 : 2024-10-07, 2차가격 : 2024-10-10, 최종가격 : 2024-10-14</v>
      </c>
      <c r="C2720" s="278" t="str">
        <f>작성용!AK2717</f>
        <v>개별종목</v>
      </c>
      <c r="D2720" s="279">
        <f>작성용!T2717</f>
        <v>45534</v>
      </c>
      <c r="E2720" s="280" t="str">
        <f>작성용!B2717</f>
        <v>롯데손해보험</v>
      </c>
      <c r="F2720" s="280" t="str">
        <f>작성용!C2717</f>
        <v>재평가</v>
      </c>
      <c r="G2720" s="280" t="str">
        <f>작성용!D2717</f>
        <v>NH-AMUNDI전문투자형사모부동산투자신탁7호</v>
      </c>
      <c r="H2720" s="281" t="str">
        <f>작성용!E2717</f>
        <v>KBP2019090086</v>
      </c>
      <c r="I2720" s="280" t="str">
        <f>작성용!F2717</f>
        <v>B02</v>
      </c>
      <c r="J2720" s="280">
        <f>작성용!G2717</f>
        <v>0</v>
      </c>
      <c r="K2720" s="280" t="str">
        <f>작성용!H2717</f>
        <v>-</v>
      </c>
      <c r="L2720" s="280" t="str">
        <f>작성용!N2717</f>
        <v xml:space="preserve">분기 </v>
      </c>
      <c r="M2720" s="279" t="str">
        <f>작성용!U2717</f>
        <v>2024.09.30</v>
      </c>
      <c r="N2720" s="284">
        <f>작성용!V2717</f>
        <v>45572</v>
      </c>
      <c r="O2720" s="284">
        <f>작성용!W2717</f>
        <v>45586</v>
      </c>
      <c r="P2720" s="279" t="str">
        <f>작성용!X2717</f>
        <v>-</v>
      </c>
      <c r="Q2720" s="280" t="str">
        <f>작성용!AD2717</f>
        <v>대체평가3사업본부</v>
      </c>
      <c r="R2720" s="282">
        <f>작성용!AE2717</f>
        <v>0</v>
      </c>
      <c r="S2720" s="280" t="str">
        <f>작성용!AF2717</f>
        <v>대체평가3사업본부</v>
      </c>
      <c r="T2720" s="283" t="str">
        <f>작성용!AG2717</f>
        <v>정창수</v>
      </c>
      <c r="U2720" s="283" t="str">
        <f>작성용!AH2717</f>
        <v>정창수</v>
      </c>
      <c r="V2720" s="278">
        <f>작성용!AA2717</f>
        <v>202409</v>
      </c>
      <c r="W2720" s="280" t="str">
        <f>작성용!AC2717</f>
        <v>[T]기타보험기관[1본부]</v>
      </c>
      <c r="X2720" s="280" t="str">
        <f>작성용!O2717</f>
        <v>정현진수석</v>
      </c>
      <c r="Y2720" s="280" t="str">
        <f>작성용!P2717</f>
        <v>hyunjin.chung@lotteins.co.kr</v>
      </c>
      <c r="Z2720" s="280">
        <f>작성용!Q2717</f>
        <v>410000195</v>
      </c>
      <c r="AA2720" s="278" t="str">
        <f>작성용!AJ2717</f>
        <v>-</v>
      </c>
      <c r="AB2720" s="278">
        <f>작성용!AB2717</f>
        <v>0</v>
      </c>
    </row>
    <row r="2721" spans="1:28" s="12" customFormat="1" ht="16.5" customHeight="1" x14ac:dyDescent="0.3">
      <c r="A2721" s="54">
        <f>작성용!AL2718</f>
        <v>2717</v>
      </c>
      <c r="B2721" s="292" t="str">
        <f>작성용!AI2718</f>
        <v>1차가격 : 2024-10-07, 2차가격 : 2024-10-10, 최종가격 : 2024-10-14</v>
      </c>
      <c r="C2721" s="278" t="str">
        <f>작성용!AK2718</f>
        <v>개별종목</v>
      </c>
      <c r="D2721" s="279">
        <f>작성용!T2718</f>
        <v>45534</v>
      </c>
      <c r="E2721" s="280" t="str">
        <f>작성용!B2718</f>
        <v>롯데손해보험</v>
      </c>
      <c r="F2721" s="280" t="str">
        <f>작성용!C2718</f>
        <v>재평가</v>
      </c>
      <c r="G2721" s="280" t="str">
        <f>작성용!D2718</f>
        <v>NH-Amundi해외간접CDCF전문투자형사모부동산투자신탁2호</v>
      </c>
      <c r="H2721" s="281" t="str">
        <f>작성용!E2718</f>
        <v>KBP2018030097</v>
      </c>
      <c r="I2721" s="280" t="str">
        <f>작성용!F2718</f>
        <v>B02</v>
      </c>
      <c r="J2721" s="280">
        <f>작성용!G2718</f>
        <v>0</v>
      </c>
      <c r="K2721" s="280" t="str">
        <f>작성용!H2718</f>
        <v>-</v>
      </c>
      <c r="L2721" s="280" t="str">
        <f>작성용!N2718</f>
        <v xml:space="preserve">분기 </v>
      </c>
      <c r="M2721" s="279" t="str">
        <f>작성용!U2718</f>
        <v>2024.09.30</v>
      </c>
      <c r="N2721" s="284">
        <f>작성용!V2718</f>
        <v>45572</v>
      </c>
      <c r="O2721" s="284">
        <f>작성용!W2718</f>
        <v>45586</v>
      </c>
      <c r="P2721" s="279" t="str">
        <f>작성용!X2718</f>
        <v>-</v>
      </c>
      <c r="Q2721" s="280" t="str">
        <f>작성용!AD2718</f>
        <v>대체평가3사업본부</v>
      </c>
      <c r="R2721" s="282">
        <f>작성용!AE2718</f>
        <v>0</v>
      </c>
      <c r="S2721" s="280" t="str">
        <f>작성용!AF2718</f>
        <v>대체평가3사업본부</v>
      </c>
      <c r="T2721" s="283" t="str">
        <f>작성용!AG2718</f>
        <v>정창수</v>
      </c>
      <c r="U2721" s="283" t="str">
        <f>작성용!AH2718</f>
        <v>정창수</v>
      </c>
      <c r="V2721" s="278">
        <f>작성용!AA2718</f>
        <v>202409</v>
      </c>
      <c r="W2721" s="280" t="str">
        <f>작성용!AC2718</f>
        <v>[T]기타보험기관[1본부]</v>
      </c>
      <c r="X2721" s="280" t="str">
        <f>작성용!O2718</f>
        <v>정현진수석</v>
      </c>
      <c r="Y2721" s="280" t="str">
        <f>작성용!P2718</f>
        <v>hyunjin.chung@lotteins.co.kr</v>
      </c>
      <c r="Z2721" s="280">
        <f>작성용!Q2718</f>
        <v>410000170</v>
      </c>
      <c r="AA2721" s="278" t="str">
        <f>작성용!AJ2718</f>
        <v>-</v>
      </c>
      <c r="AB2721" s="278">
        <f>작성용!AB2718</f>
        <v>0</v>
      </c>
    </row>
    <row r="2722" spans="1:28" s="12" customFormat="1" ht="16.5" customHeight="1" x14ac:dyDescent="0.3">
      <c r="A2722" s="54">
        <f>작성용!AL2719</f>
        <v>2718</v>
      </c>
      <c r="B2722" s="292" t="str">
        <f>작성용!AI2719</f>
        <v>1차가격 : 2024-10-07, 2차가격 : 2024-10-10, 최종가격 : 2024-10-14</v>
      </c>
      <c r="C2722" s="278" t="str">
        <f>작성용!AK2719</f>
        <v>개별종목</v>
      </c>
      <c r="D2722" s="279">
        <f>작성용!T2719</f>
        <v>45534</v>
      </c>
      <c r="E2722" s="280" t="str">
        <f>작성용!B2719</f>
        <v>롯데손해보험</v>
      </c>
      <c r="F2722" s="280" t="str">
        <f>작성용!C2719</f>
        <v>재평가</v>
      </c>
      <c r="G2722" s="280" t="str">
        <f>작성용!D2719</f>
        <v>리치먼드아울렛전문투자형사모부동산투자신탁1호</v>
      </c>
      <c r="H2722" s="281" t="str">
        <f>작성용!E2719</f>
        <v>KBP2017120026</v>
      </c>
      <c r="I2722" s="280" t="str">
        <f>작성용!F2719</f>
        <v>B02</v>
      </c>
      <c r="J2722" s="280">
        <f>작성용!G2719</f>
        <v>0</v>
      </c>
      <c r="K2722" s="280" t="str">
        <f>작성용!H2719</f>
        <v>-</v>
      </c>
      <c r="L2722" s="280" t="str">
        <f>작성용!N2719</f>
        <v xml:space="preserve">분기 </v>
      </c>
      <c r="M2722" s="279" t="str">
        <f>작성용!U2719</f>
        <v>2024.09.30</v>
      </c>
      <c r="N2722" s="284">
        <f>작성용!V2719</f>
        <v>45572</v>
      </c>
      <c r="O2722" s="284">
        <f>작성용!W2719</f>
        <v>45586</v>
      </c>
      <c r="P2722" s="279" t="str">
        <f>작성용!X2719</f>
        <v>-</v>
      </c>
      <c r="Q2722" s="280" t="str">
        <f>작성용!AD2719</f>
        <v>대체평가3사업본부</v>
      </c>
      <c r="R2722" s="282">
        <f>작성용!AE2719</f>
        <v>0</v>
      </c>
      <c r="S2722" s="280" t="str">
        <f>작성용!AF2719</f>
        <v>대체평가3사업본부</v>
      </c>
      <c r="T2722" s="283" t="str">
        <f>작성용!AG2719</f>
        <v>정창수</v>
      </c>
      <c r="U2722" s="283" t="str">
        <f>작성용!AH2719</f>
        <v>정창수</v>
      </c>
      <c r="V2722" s="278">
        <f>작성용!AA2719</f>
        <v>202409</v>
      </c>
      <c r="W2722" s="280" t="str">
        <f>작성용!AC2719</f>
        <v>[T]기타보험기관[1본부]</v>
      </c>
      <c r="X2722" s="280" t="str">
        <f>작성용!O2719</f>
        <v>정현진수석</v>
      </c>
      <c r="Y2722" s="280" t="str">
        <f>작성용!P2719</f>
        <v>hyunjin.chung@lotteins.co.kr</v>
      </c>
      <c r="Z2722" s="280">
        <f>작성용!Q2719</f>
        <v>410000185</v>
      </c>
      <c r="AA2722" s="278" t="str">
        <f>작성용!AJ2719</f>
        <v>-</v>
      </c>
      <c r="AB2722" s="278">
        <f>작성용!AB2719</f>
        <v>0</v>
      </c>
    </row>
    <row r="2723" spans="1:28" s="12" customFormat="1" ht="16.5" customHeight="1" x14ac:dyDescent="0.3">
      <c r="A2723" s="54">
        <f>작성용!AL2720</f>
        <v>2719</v>
      </c>
      <c r="B2723" s="292" t="str">
        <f>작성용!AI2720</f>
        <v>1차가격 : 2024-10-07, 2차가격 : 2024-10-10, 최종가격 : 2024-10-14</v>
      </c>
      <c r="C2723" s="278" t="str">
        <f>작성용!AK2720</f>
        <v>개별종목</v>
      </c>
      <c r="D2723" s="279">
        <f>작성용!T2720</f>
        <v>45534</v>
      </c>
      <c r="E2723" s="280" t="str">
        <f>작성용!B2720</f>
        <v>롯데손해보험</v>
      </c>
      <c r="F2723" s="280" t="str">
        <f>작성용!C2720</f>
        <v>재평가</v>
      </c>
      <c r="G2723" s="280" t="str">
        <f>작성용!D2720</f>
        <v>리치먼드전문투자형사모부동산투자신탁91호제2종</v>
      </c>
      <c r="H2723" s="281" t="str">
        <f>작성용!E2720</f>
        <v>KBP2020060184</v>
      </c>
      <c r="I2723" s="280" t="str">
        <f>작성용!F2720</f>
        <v>B02</v>
      </c>
      <c r="J2723" s="280">
        <f>작성용!G2720</f>
        <v>0</v>
      </c>
      <c r="K2723" s="280" t="str">
        <f>작성용!H2720</f>
        <v>-</v>
      </c>
      <c r="L2723" s="280" t="str">
        <f>작성용!N2720</f>
        <v xml:space="preserve">분기 </v>
      </c>
      <c r="M2723" s="279" t="str">
        <f>작성용!U2720</f>
        <v>2024.09.30</v>
      </c>
      <c r="N2723" s="284">
        <f>작성용!V2720</f>
        <v>45572</v>
      </c>
      <c r="O2723" s="284">
        <f>작성용!W2720</f>
        <v>45586</v>
      </c>
      <c r="P2723" s="279" t="str">
        <f>작성용!X2720</f>
        <v>-</v>
      </c>
      <c r="Q2723" s="280" t="str">
        <f>작성용!AD2720</f>
        <v>대체평가3사업본부</v>
      </c>
      <c r="R2723" s="282">
        <f>작성용!AE2720</f>
        <v>0</v>
      </c>
      <c r="S2723" s="280" t="str">
        <f>작성용!AF2720</f>
        <v>대체평가3사업본부</v>
      </c>
      <c r="T2723" s="283" t="str">
        <f>작성용!AG2720</f>
        <v>정창수</v>
      </c>
      <c r="U2723" s="283" t="str">
        <f>작성용!AH2720</f>
        <v>정창수</v>
      </c>
      <c r="V2723" s="278">
        <f>작성용!AA2720</f>
        <v>202409</v>
      </c>
      <c r="W2723" s="280" t="str">
        <f>작성용!AC2720</f>
        <v>[T]기타보험기관[1본부]</v>
      </c>
      <c r="X2723" s="280" t="str">
        <f>작성용!O2720</f>
        <v>정현진수석</v>
      </c>
      <c r="Y2723" s="280" t="str">
        <f>작성용!P2720</f>
        <v>hyunjin.chung@lotteins.co.kr</v>
      </c>
      <c r="Z2723" s="280">
        <f>작성용!Q2720</f>
        <v>410000318</v>
      </c>
      <c r="AA2723" s="278" t="str">
        <f>작성용!AJ2720</f>
        <v>-</v>
      </c>
      <c r="AB2723" s="278">
        <f>작성용!AB2720</f>
        <v>0</v>
      </c>
    </row>
    <row r="2724" spans="1:28" s="12" customFormat="1" ht="16.5" customHeight="1" x14ac:dyDescent="0.3">
      <c r="A2724" s="54">
        <f>작성용!AL2721</f>
        <v>2720</v>
      </c>
      <c r="B2724" s="292" t="str">
        <f>작성용!AI2721</f>
        <v>1차가격 : 2024-10-07, 2차가격 : 2024-10-10, 최종가격 : 2024-10-14</v>
      </c>
      <c r="C2724" s="278" t="str">
        <f>작성용!AK2721</f>
        <v>개별종목</v>
      </c>
      <c r="D2724" s="279">
        <f>작성용!T2721</f>
        <v>45534</v>
      </c>
      <c r="E2724" s="280" t="str">
        <f>작성용!B2721</f>
        <v>롯데손해보험</v>
      </c>
      <c r="F2724" s="280" t="str">
        <f>작성용!C2721</f>
        <v>재평가</v>
      </c>
      <c r="G2724" s="280" t="str">
        <f>작성용!D2721</f>
        <v>마스턴유럽전문투자형사모부동산투자신탁5호제1종</v>
      </c>
      <c r="H2724" s="281" t="str">
        <f>작성용!E2721</f>
        <v>KBP2020060177</v>
      </c>
      <c r="I2724" s="280" t="str">
        <f>작성용!F2721</f>
        <v>B02</v>
      </c>
      <c r="J2724" s="280">
        <f>작성용!G2721</f>
        <v>0</v>
      </c>
      <c r="K2724" s="280" t="str">
        <f>작성용!H2721</f>
        <v>-</v>
      </c>
      <c r="L2724" s="280" t="str">
        <f>작성용!N2721</f>
        <v xml:space="preserve">분기 </v>
      </c>
      <c r="M2724" s="279" t="str">
        <f>작성용!U2721</f>
        <v>2024.09.30</v>
      </c>
      <c r="N2724" s="284">
        <f>작성용!V2721</f>
        <v>45572</v>
      </c>
      <c r="O2724" s="284">
        <f>작성용!W2721</f>
        <v>45586</v>
      </c>
      <c r="P2724" s="279" t="str">
        <f>작성용!X2721</f>
        <v>-</v>
      </c>
      <c r="Q2724" s="280" t="str">
        <f>작성용!AD2721</f>
        <v>대체평가3사업본부</v>
      </c>
      <c r="R2724" s="282">
        <f>작성용!AE2721</f>
        <v>0</v>
      </c>
      <c r="S2724" s="280" t="str">
        <f>작성용!AF2721</f>
        <v>대체평가3사업본부</v>
      </c>
      <c r="T2724" s="283" t="str">
        <f>작성용!AG2721</f>
        <v>정창수</v>
      </c>
      <c r="U2724" s="283" t="str">
        <f>작성용!AH2721</f>
        <v>정창수</v>
      </c>
      <c r="V2724" s="278">
        <f>작성용!AA2721</f>
        <v>202409</v>
      </c>
      <c r="W2724" s="280" t="str">
        <f>작성용!AC2721</f>
        <v>[T]기타보험기관[1본부]</v>
      </c>
      <c r="X2724" s="280" t="str">
        <f>작성용!O2721</f>
        <v>정현진수석</v>
      </c>
      <c r="Y2724" s="280" t="str">
        <f>작성용!P2721</f>
        <v>hyunjin.chung@lotteins.co.kr</v>
      </c>
      <c r="Z2724" s="280">
        <f>작성용!Q2721</f>
        <v>410000316</v>
      </c>
      <c r="AA2724" s="278" t="str">
        <f>작성용!AJ2721</f>
        <v>-</v>
      </c>
      <c r="AB2724" s="278">
        <f>작성용!AB2721</f>
        <v>0</v>
      </c>
    </row>
    <row r="2725" spans="1:28" s="12" customFormat="1" ht="16.5" customHeight="1" x14ac:dyDescent="0.3">
      <c r="A2725" s="54">
        <f>작성용!AL2722</f>
        <v>2721</v>
      </c>
      <c r="B2725" s="292" t="str">
        <f>작성용!AI2722</f>
        <v>1차가격 : 2024-10-07, 2차가격 : 2024-10-10, 최종가격 : 2024-10-14</v>
      </c>
      <c r="C2725" s="278" t="str">
        <f>작성용!AK2722</f>
        <v>개별종목</v>
      </c>
      <c r="D2725" s="279">
        <f>작성용!T2722</f>
        <v>45534</v>
      </c>
      <c r="E2725" s="280" t="str">
        <f>작성용!B2722</f>
        <v>롯데손해보험</v>
      </c>
      <c r="F2725" s="280" t="str">
        <f>작성용!C2722</f>
        <v>재평가</v>
      </c>
      <c r="G2725" s="280" t="str">
        <f>작성용!D2722</f>
        <v>마일스톤전문투자형사모부동산투자신탁3호</v>
      </c>
      <c r="H2725" s="281" t="str">
        <f>작성용!E2722</f>
        <v>KBP2019090105</v>
      </c>
      <c r="I2725" s="280" t="str">
        <f>작성용!F2722</f>
        <v>B02</v>
      </c>
      <c r="J2725" s="280">
        <f>작성용!G2722</f>
        <v>0</v>
      </c>
      <c r="K2725" s="280" t="str">
        <f>작성용!H2722</f>
        <v>-</v>
      </c>
      <c r="L2725" s="280" t="str">
        <f>작성용!N2722</f>
        <v xml:space="preserve">분기 </v>
      </c>
      <c r="M2725" s="279" t="str">
        <f>작성용!U2722</f>
        <v>2024.09.30</v>
      </c>
      <c r="N2725" s="284">
        <f>작성용!V2722</f>
        <v>45572</v>
      </c>
      <c r="O2725" s="284">
        <f>작성용!W2722</f>
        <v>45586</v>
      </c>
      <c r="P2725" s="279" t="str">
        <f>작성용!X2722</f>
        <v>-</v>
      </c>
      <c r="Q2725" s="280" t="str">
        <f>작성용!AD2722</f>
        <v>대체평가3사업본부</v>
      </c>
      <c r="R2725" s="282">
        <f>작성용!AE2722</f>
        <v>0</v>
      </c>
      <c r="S2725" s="280" t="str">
        <f>작성용!AF2722</f>
        <v>대체평가3사업본부</v>
      </c>
      <c r="T2725" s="283" t="str">
        <f>작성용!AG2722</f>
        <v>정창수</v>
      </c>
      <c r="U2725" s="283" t="str">
        <f>작성용!AH2722</f>
        <v>정창수</v>
      </c>
      <c r="V2725" s="278">
        <f>작성용!AA2722</f>
        <v>202409</v>
      </c>
      <c r="W2725" s="280" t="str">
        <f>작성용!AC2722</f>
        <v>[T]기타보험기관[1본부]</v>
      </c>
      <c r="X2725" s="280" t="str">
        <f>작성용!O2722</f>
        <v>정현진수석</v>
      </c>
      <c r="Y2725" s="280" t="str">
        <f>작성용!P2722</f>
        <v>hyunjin.chung@lotteins.co.kr</v>
      </c>
      <c r="Z2725" s="280">
        <f>작성용!Q2722</f>
        <v>410000243</v>
      </c>
      <c r="AA2725" s="278" t="str">
        <f>작성용!AJ2722</f>
        <v>-</v>
      </c>
      <c r="AB2725" s="278">
        <f>작성용!AB2722</f>
        <v>0</v>
      </c>
    </row>
    <row r="2726" spans="1:28" s="12" customFormat="1" ht="16.5" customHeight="1" x14ac:dyDescent="0.3">
      <c r="A2726" s="54">
        <f>작성용!AL2723</f>
        <v>2722</v>
      </c>
      <c r="B2726" s="292" t="str">
        <f>작성용!AI2723</f>
        <v>1차가격 : 2024-10-07, 2차가격 : 2024-10-10, 최종가격 : 2024-10-14</v>
      </c>
      <c r="C2726" s="278" t="str">
        <f>작성용!AK2723</f>
        <v>개별종목</v>
      </c>
      <c r="D2726" s="279">
        <f>작성용!T2723</f>
        <v>45534</v>
      </c>
      <c r="E2726" s="280" t="str">
        <f>작성용!B2723</f>
        <v>롯데손해보험</v>
      </c>
      <c r="F2726" s="280" t="str">
        <f>작성용!C2723</f>
        <v>재평가</v>
      </c>
      <c r="G2726" s="280" t="str">
        <f>작성용!D2723</f>
        <v>KCGI-SingA330-A일반사모특별자산투자신탁</v>
      </c>
      <c r="H2726" s="281" t="str">
        <f>작성용!E2723</f>
        <v>KBP2016120058</v>
      </c>
      <c r="I2726" s="280" t="str">
        <f>작성용!F2723</f>
        <v>B02</v>
      </c>
      <c r="J2726" s="280">
        <f>작성용!G2723</f>
        <v>0</v>
      </c>
      <c r="K2726" s="280" t="str">
        <f>작성용!H2723</f>
        <v>-</v>
      </c>
      <c r="L2726" s="280" t="str">
        <f>작성용!N2723</f>
        <v xml:space="preserve">분기 </v>
      </c>
      <c r="M2726" s="279" t="str">
        <f>작성용!U2723</f>
        <v>2024.09.30</v>
      </c>
      <c r="N2726" s="284">
        <f>작성용!V2723</f>
        <v>45572</v>
      </c>
      <c r="O2726" s="284">
        <f>작성용!W2723</f>
        <v>45586</v>
      </c>
      <c r="P2726" s="279" t="str">
        <f>작성용!X2723</f>
        <v>-</v>
      </c>
      <c r="Q2726" s="280" t="str">
        <f>작성용!AD2723</f>
        <v>대체평가3사업본부</v>
      </c>
      <c r="R2726" s="282">
        <f>작성용!AE2723</f>
        <v>0</v>
      </c>
      <c r="S2726" s="280" t="str">
        <f>작성용!AF2723</f>
        <v>대체평가3사업본부</v>
      </c>
      <c r="T2726" s="283" t="str">
        <f>작성용!AG2723</f>
        <v>정창수</v>
      </c>
      <c r="U2726" s="283" t="str">
        <f>작성용!AH2723</f>
        <v>정창수</v>
      </c>
      <c r="V2726" s="278">
        <f>작성용!AA2723</f>
        <v>202409</v>
      </c>
      <c r="W2726" s="280" t="str">
        <f>작성용!AC2723</f>
        <v>[T]기타보험기관[1본부]</v>
      </c>
      <c r="X2726" s="280" t="str">
        <f>작성용!O2723</f>
        <v>정현진수석</v>
      </c>
      <c r="Y2726" s="280" t="str">
        <f>작성용!P2723</f>
        <v>hyunjin.chung@lotteins.co.kr</v>
      </c>
      <c r="Z2726" s="280">
        <f>작성용!Q2723</f>
        <v>410000141</v>
      </c>
      <c r="AA2726" s="278" t="str">
        <f>작성용!AJ2723</f>
        <v>-</v>
      </c>
      <c r="AB2726" s="278">
        <f>작성용!AB2723</f>
        <v>0</v>
      </c>
    </row>
    <row r="2727" spans="1:28" s="12" customFormat="1" ht="16.5" customHeight="1" x14ac:dyDescent="0.3">
      <c r="A2727" s="54">
        <f>작성용!AL2724</f>
        <v>2723</v>
      </c>
      <c r="B2727" s="292" t="str">
        <f>작성용!AI2724</f>
        <v>1차가격 : 2024-10-07, 2차가격 : 2024-10-10, 최종가격 : 2024-10-14</v>
      </c>
      <c r="C2727" s="278" t="str">
        <f>작성용!AK2724</f>
        <v>개별종목</v>
      </c>
      <c r="D2727" s="279">
        <f>작성용!T2724</f>
        <v>45534</v>
      </c>
      <c r="E2727" s="280" t="str">
        <f>작성용!B2724</f>
        <v>롯데손해보험</v>
      </c>
      <c r="F2727" s="280" t="str">
        <f>작성용!C2724</f>
        <v>재평가</v>
      </c>
      <c r="G2727" s="280" t="str">
        <f>작성용!D2724</f>
        <v>KCGI-SingA330-B일반사모특별자산투자신탁</v>
      </c>
      <c r="H2727" s="281" t="str">
        <f>작성용!E2724</f>
        <v>KBP2016120059</v>
      </c>
      <c r="I2727" s="280" t="str">
        <f>작성용!F2724</f>
        <v>B02</v>
      </c>
      <c r="J2727" s="280">
        <f>작성용!G2724</f>
        <v>0</v>
      </c>
      <c r="K2727" s="280" t="str">
        <f>작성용!H2724</f>
        <v>-</v>
      </c>
      <c r="L2727" s="280" t="str">
        <f>작성용!N2724</f>
        <v xml:space="preserve">분기 </v>
      </c>
      <c r="M2727" s="279" t="str">
        <f>작성용!U2724</f>
        <v>2024.09.30</v>
      </c>
      <c r="N2727" s="284">
        <f>작성용!V2724</f>
        <v>45572</v>
      </c>
      <c r="O2727" s="284">
        <f>작성용!W2724</f>
        <v>45586</v>
      </c>
      <c r="P2727" s="279" t="str">
        <f>작성용!X2724</f>
        <v>-</v>
      </c>
      <c r="Q2727" s="280" t="str">
        <f>작성용!AD2724</f>
        <v>대체평가3사업본부</v>
      </c>
      <c r="R2727" s="282">
        <f>작성용!AE2724</f>
        <v>0</v>
      </c>
      <c r="S2727" s="280" t="str">
        <f>작성용!AF2724</f>
        <v>대체평가3사업본부</v>
      </c>
      <c r="T2727" s="283" t="str">
        <f>작성용!AG2724</f>
        <v>정창수</v>
      </c>
      <c r="U2727" s="283" t="str">
        <f>작성용!AH2724</f>
        <v>정창수</v>
      </c>
      <c r="V2727" s="278">
        <f>작성용!AA2724</f>
        <v>202409</v>
      </c>
      <c r="W2727" s="280" t="str">
        <f>작성용!AC2724</f>
        <v>[T]기타보험기관[1본부]</v>
      </c>
      <c r="X2727" s="280" t="str">
        <f>작성용!O2724</f>
        <v>정현진수석</v>
      </c>
      <c r="Y2727" s="280" t="str">
        <f>작성용!P2724</f>
        <v>hyunjin.chung@lotteins.co.kr</v>
      </c>
      <c r="Z2727" s="280">
        <f>작성용!Q2724</f>
        <v>410000142</v>
      </c>
      <c r="AA2727" s="278" t="str">
        <f>작성용!AJ2724</f>
        <v>-</v>
      </c>
      <c r="AB2727" s="278">
        <f>작성용!AB2724</f>
        <v>0</v>
      </c>
    </row>
    <row r="2728" spans="1:28" s="12" customFormat="1" ht="16.5" customHeight="1" x14ac:dyDescent="0.3">
      <c r="A2728" s="54">
        <f>작성용!AL2725</f>
        <v>2724</v>
      </c>
      <c r="B2728" s="292" t="str">
        <f>작성용!AI2725</f>
        <v>1차가격 : 2024-10-07, 2차가격 : 2024-10-10, 최종가격 : 2024-10-14</v>
      </c>
      <c r="C2728" s="278" t="str">
        <f>작성용!AK2725</f>
        <v>개별종목</v>
      </c>
      <c r="D2728" s="279">
        <f>작성용!T2725</f>
        <v>45534</v>
      </c>
      <c r="E2728" s="280" t="str">
        <f>작성용!B2725</f>
        <v>롯데손해보험</v>
      </c>
      <c r="F2728" s="280" t="str">
        <f>작성용!C2725</f>
        <v>재평가</v>
      </c>
      <c r="G2728" s="280" t="str">
        <f>작성용!D2725</f>
        <v>KCGI-SINGA330TA일반사모특별자산투자신탁</v>
      </c>
      <c r="H2728" s="281" t="str">
        <f>작성용!E2725</f>
        <v>KBP2016120178</v>
      </c>
      <c r="I2728" s="280" t="str">
        <f>작성용!F2725</f>
        <v>B02</v>
      </c>
      <c r="J2728" s="280">
        <f>작성용!G2725</f>
        <v>0</v>
      </c>
      <c r="K2728" s="280" t="str">
        <f>작성용!H2725</f>
        <v>-</v>
      </c>
      <c r="L2728" s="280" t="str">
        <f>작성용!N2725</f>
        <v xml:space="preserve">분기 </v>
      </c>
      <c r="M2728" s="279" t="str">
        <f>작성용!U2725</f>
        <v>2024.09.30</v>
      </c>
      <c r="N2728" s="284">
        <f>작성용!V2725</f>
        <v>45572</v>
      </c>
      <c r="O2728" s="284">
        <f>작성용!W2725</f>
        <v>45586</v>
      </c>
      <c r="P2728" s="279" t="str">
        <f>작성용!X2725</f>
        <v>-</v>
      </c>
      <c r="Q2728" s="280" t="str">
        <f>작성용!AD2725</f>
        <v>대체평가3사업본부</v>
      </c>
      <c r="R2728" s="282">
        <f>작성용!AE2725</f>
        <v>0</v>
      </c>
      <c r="S2728" s="280" t="str">
        <f>작성용!AF2725</f>
        <v>대체평가3사업본부</v>
      </c>
      <c r="T2728" s="283" t="str">
        <f>작성용!AG2725</f>
        <v>정창수</v>
      </c>
      <c r="U2728" s="283" t="str">
        <f>작성용!AH2725</f>
        <v>정창수</v>
      </c>
      <c r="V2728" s="278">
        <f>작성용!AA2725</f>
        <v>202409</v>
      </c>
      <c r="W2728" s="280" t="str">
        <f>작성용!AC2725</f>
        <v>[T]기타보험기관[1본부]</v>
      </c>
      <c r="X2728" s="280" t="str">
        <f>작성용!O2725</f>
        <v>정현진수석</v>
      </c>
      <c r="Y2728" s="280" t="str">
        <f>작성용!P2725</f>
        <v>hyunjin.chung@lotteins.co.kr</v>
      </c>
      <c r="Z2728" s="280">
        <f>작성용!Q2725</f>
        <v>410000159</v>
      </c>
      <c r="AA2728" s="278" t="str">
        <f>작성용!AJ2725</f>
        <v>-</v>
      </c>
      <c r="AB2728" s="278">
        <f>작성용!AB2725</f>
        <v>0</v>
      </c>
    </row>
    <row r="2729" spans="1:28" s="12" customFormat="1" ht="16.5" customHeight="1" x14ac:dyDescent="0.3">
      <c r="A2729" s="54">
        <f>작성용!AL2726</f>
        <v>2725</v>
      </c>
      <c r="B2729" s="292" t="str">
        <f>작성용!AI2726</f>
        <v>1차가격 : 2024-10-07, 2차가격 : 2024-10-10, 최종가격 : 2024-10-14</v>
      </c>
      <c r="C2729" s="278" t="str">
        <f>작성용!AK2726</f>
        <v>개별종목</v>
      </c>
      <c r="D2729" s="279">
        <f>작성용!T2726</f>
        <v>45534</v>
      </c>
      <c r="E2729" s="280" t="str">
        <f>작성용!B2726</f>
        <v>롯데손해보험</v>
      </c>
      <c r="F2729" s="280" t="str">
        <f>작성용!C2726</f>
        <v>재평가</v>
      </c>
      <c r="G2729" s="280" t="str">
        <f>작성용!D2726</f>
        <v>KCGI-SINGA330사모특별자산투자신탁1호</v>
      </c>
      <c r="H2729" s="281" t="str">
        <f>작성용!E2726</f>
        <v>KBP2018120077</v>
      </c>
      <c r="I2729" s="280" t="str">
        <f>작성용!F2726</f>
        <v>B02</v>
      </c>
      <c r="J2729" s="280">
        <f>작성용!G2726</f>
        <v>0</v>
      </c>
      <c r="K2729" s="280" t="str">
        <f>작성용!H2726</f>
        <v>-</v>
      </c>
      <c r="L2729" s="280" t="str">
        <f>작성용!N2726</f>
        <v xml:space="preserve">분기 </v>
      </c>
      <c r="M2729" s="279" t="str">
        <f>작성용!U2726</f>
        <v>2024.09.30</v>
      </c>
      <c r="N2729" s="284">
        <f>작성용!V2726</f>
        <v>45572</v>
      </c>
      <c r="O2729" s="284">
        <f>작성용!W2726</f>
        <v>45586</v>
      </c>
      <c r="P2729" s="279" t="str">
        <f>작성용!X2726</f>
        <v>-</v>
      </c>
      <c r="Q2729" s="280" t="str">
        <f>작성용!AD2726</f>
        <v>대체평가3사업본부</v>
      </c>
      <c r="R2729" s="282">
        <f>작성용!AE2726</f>
        <v>0</v>
      </c>
      <c r="S2729" s="280" t="str">
        <f>작성용!AF2726</f>
        <v>대체평가3사업본부</v>
      </c>
      <c r="T2729" s="283" t="str">
        <f>작성용!AG2726</f>
        <v>정창수</v>
      </c>
      <c r="U2729" s="283" t="str">
        <f>작성용!AH2726</f>
        <v>정창수</v>
      </c>
      <c r="V2729" s="278">
        <f>작성용!AA2726</f>
        <v>202409</v>
      </c>
      <c r="W2729" s="280" t="str">
        <f>작성용!AC2726</f>
        <v>[T]기타보험기관[1본부]</v>
      </c>
      <c r="X2729" s="280" t="str">
        <f>작성용!O2726</f>
        <v>정현진수석</v>
      </c>
      <c r="Y2729" s="280" t="str">
        <f>작성용!P2726</f>
        <v>hyunjin.chung@lotteins.co.kr</v>
      </c>
      <c r="Z2729" s="280">
        <f>작성용!Q2726</f>
        <v>410000107</v>
      </c>
      <c r="AA2729" s="278" t="str">
        <f>작성용!AJ2726</f>
        <v>-</v>
      </c>
      <c r="AB2729" s="278">
        <f>작성용!AB2726</f>
        <v>0</v>
      </c>
    </row>
    <row r="2730" spans="1:28" s="12" customFormat="1" ht="16.5" customHeight="1" x14ac:dyDescent="0.3">
      <c r="A2730" s="54">
        <f>작성용!AL2727</f>
        <v>2726</v>
      </c>
      <c r="B2730" s="292" t="str">
        <f>작성용!AI2727</f>
        <v>1차가격 : 2024-10-07, 2차가격 : 2024-10-10, 최종가격 : 2024-10-14</v>
      </c>
      <c r="C2730" s="278" t="str">
        <f>작성용!AK2727</f>
        <v>개별종목</v>
      </c>
      <c r="D2730" s="279">
        <f>작성용!T2727</f>
        <v>45534</v>
      </c>
      <c r="E2730" s="280" t="str">
        <f>작성용!B2727</f>
        <v>롯데손해보험</v>
      </c>
      <c r="F2730" s="280" t="str">
        <f>작성용!C2727</f>
        <v>재평가</v>
      </c>
      <c r="G2730" s="280" t="str">
        <f>작성용!D2727</f>
        <v>KCGI-SINGA330사모특별자산투자신탁2호</v>
      </c>
      <c r="H2730" s="281" t="str">
        <f>작성용!E2727</f>
        <v>KBP2018120078</v>
      </c>
      <c r="I2730" s="280" t="str">
        <f>작성용!F2727</f>
        <v>B02</v>
      </c>
      <c r="J2730" s="280">
        <f>작성용!G2727</f>
        <v>0</v>
      </c>
      <c r="K2730" s="280" t="str">
        <f>작성용!H2727</f>
        <v>-</v>
      </c>
      <c r="L2730" s="280" t="str">
        <f>작성용!N2727</f>
        <v xml:space="preserve">분기 </v>
      </c>
      <c r="M2730" s="279" t="str">
        <f>작성용!U2727</f>
        <v>2024.09.30</v>
      </c>
      <c r="N2730" s="284">
        <f>작성용!V2727</f>
        <v>45572</v>
      </c>
      <c r="O2730" s="284">
        <f>작성용!W2727</f>
        <v>45586</v>
      </c>
      <c r="P2730" s="279" t="str">
        <f>작성용!X2727</f>
        <v>-</v>
      </c>
      <c r="Q2730" s="280" t="str">
        <f>작성용!AD2727</f>
        <v>대체평가3사업본부</v>
      </c>
      <c r="R2730" s="282">
        <f>작성용!AE2727</f>
        <v>0</v>
      </c>
      <c r="S2730" s="280" t="str">
        <f>작성용!AF2727</f>
        <v>대체평가3사업본부</v>
      </c>
      <c r="T2730" s="283" t="str">
        <f>작성용!AG2727</f>
        <v>정창수</v>
      </c>
      <c r="U2730" s="283" t="str">
        <f>작성용!AH2727</f>
        <v>정창수</v>
      </c>
      <c r="V2730" s="278">
        <f>작성용!AA2727</f>
        <v>202409</v>
      </c>
      <c r="W2730" s="280" t="str">
        <f>작성용!AC2727</f>
        <v>[T]기타보험기관[1본부]</v>
      </c>
      <c r="X2730" s="280" t="str">
        <f>작성용!O2727</f>
        <v>정현진수석</v>
      </c>
      <c r="Y2730" s="280" t="str">
        <f>작성용!P2727</f>
        <v>hyunjin.chung@lotteins.co.kr</v>
      </c>
      <c r="Z2730" s="280">
        <f>작성용!Q2727</f>
        <v>410000108</v>
      </c>
      <c r="AA2730" s="278" t="str">
        <f>작성용!AJ2727</f>
        <v>-</v>
      </c>
      <c r="AB2730" s="278">
        <f>작성용!AB2727</f>
        <v>0</v>
      </c>
    </row>
    <row r="2731" spans="1:28" s="12" customFormat="1" ht="16.5" customHeight="1" x14ac:dyDescent="0.3">
      <c r="A2731" s="54">
        <f>작성용!AL2728</f>
        <v>2727</v>
      </c>
      <c r="B2731" s="292" t="str">
        <f>작성용!AI2728</f>
        <v>1차가격 : 2024-10-07, 2차가격 : 2024-10-10, 최종가격 : 2024-10-14</v>
      </c>
      <c r="C2731" s="278" t="str">
        <f>작성용!AK2728</f>
        <v>개별종목</v>
      </c>
      <c r="D2731" s="279">
        <f>작성용!T2728</f>
        <v>45534</v>
      </c>
      <c r="E2731" s="280" t="str">
        <f>작성용!B2728</f>
        <v>롯데손해보험</v>
      </c>
      <c r="F2731" s="280" t="str">
        <f>작성용!C2728</f>
        <v>재평가</v>
      </c>
      <c r="G2731" s="280" t="str">
        <f>작성용!D2728</f>
        <v>메리츠전문투자형사모부동산투자신탁재간접형1호</v>
      </c>
      <c r="H2731" s="281" t="str">
        <f>작성용!E2728</f>
        <v>KBP2017090001</v>
      </c>
      <c r="I2731" s="280" t="str">
        <f>작성용!F2728</f>
        <v>B02</v>
      </c>
      <c r="J2731" s="280">
        <f>작성용!G2728</f>
        <v>0</v>
      </c>
      <c r="K2731" s="280" t="str">
        <f>작성용!H2728</f>
        <v>-</v>
      </c>
      <c r="L2731" s="280" t="str">
        <f>작성용!N2728</f>
        <v xml:space="preserve">분기 </v>
      </c>
      <c r="M2731" s="279" t="str">
        <f>작성용!U2728</f>
        <v>2024.09.30</v>
      </c>
      <c r="N2731" s="284">
        <f>작성용!V2728</f>
        <v>45572</v>
      </c>
      <c r="O2731" s="284">
        <f>작성용!W2728</f>
        <v>45586</v>
      </c>
      <c r="P2731" s="279" t="str">
        <f>작성용!X2728</f>
        <v>-</v>
      </c>
      <c r="Q2731" s="280" t="str">
        <f>작성용!AD2728</f>
        <v>대체평가3사업본부</v>
      </c>
      <c r="R2731" s="282">
        <f>작성용!AE2728</f>
        <v>0</v>
      </c>
      <c r="S2731" s="280" t="str">
        <f>작성용!AF2728</f>
        <v>대체평가3사업본부</v>
      </c>
      <c r="T2731" s="283" t="str">
        <f>작성용!AG2728</f>
        <v>정창수</v>
      </c>
      <c r="U2731" s="283" t="str">
        <f>작성용!AH2728</f>
        <v>정창수</v>
      </c>
      <c r="V2731" s="278">
        <f>작성용!AA2728</f>
        <v>202409</v>
      </c>
      <c r="W2731" s="280" t="str">
        <f>작성용!AC2728</f>
        <v>[T]기타보험기관[1본부]</v>
      </c>
      <c r="X2731" s="280" t="str">
        <f>작성용!O2728</f>
        <v>정현진수석</v>
      </c>
      <c r="Y2731" s="280" t="str">
        <f>작성용!P2728</f>
        <v>hyunjin.chung@lotteins.co.kr</v>
      </c>
      <c r="Z2731" s="280">
        <f>작성용!Q2728</f>
        <v>410000178</v>
      </c>
      <c r="AA2731" s="278" t="str">
        <f>작성용!AJ2728</f>
        <v>-</v>
      </c>
      <c r="AB2731" s="278">
        <f>작성용!AB2728</f>
        <v>0</v>
      </c>
    </row>
    <row r="2732" spans="1:28" s="12" customFormat="1" ht="16.5" customHeight="1" x14ac:dyDescent="0.3">
      <c r="A2732" s="54">
        <f>작성용!AL2729</f>
        <v>2728</v>
      </c>
      <c r="B2732" s="292" t="str">
        <f>작성용!AI2729</f>
        <v>1차가격 : 2024-10-07, 2차가격 : 2024-10-10, 최종가격 : 2024-10-14</v>
      </c>
      <c r="C2732" s="278" t="str">
        <f>작성용!AK2729</f>
        <v>개별종목</v>
      </c>
      <c r="D2732" s="279">
        <f>작성용!T2729</f>
        <v>45534</v>
      </c>
      <c r="E2732" s="280" t="str">
        <f>작성용!B2729</f>
        <v>롯데손해보험</v>
      </c>
      <c r="F2732" s="280" t="str">
        <f>작성용!C2729</f>
        <v>재평가</v>
      </c>
      <c r="G2732" s="280" t="str">
        <f>작성용!D2729</f>
        <v>신한AIM부동산일반사모투자신탁24호</v>
      </c>
      <c r="H2732" s="281" t="str">
        <f>작성용!E2729</f>
        <v>KBP2020060179</v>
      </c>
      <c r="I2732" s="280" t="str">
        <f>작성용!F2729</f>
        <v>B02</v>
      </c>
      <c r="J2732" s="280">
        <f>작성용!G2729</f>
        <v>0</v>
      </c>
      <c r="K2732" s="280" t="str">
        <f>작성용!H2729</f>
        <v>-</v>
      </c>
      <c r="L2732" s="280" t="str">
        <f>작성용!N2729</f>
        <v xml:space="preserve">분기 </v>
      </c>
      <c r="M2732" s="279" t="str">
        <f>작성용!U2729</f>
        <v>2024.09.30</v>
      </c>
      <c r="N2732" s="284">
        <f>작성용!V2729</f>
        <v>45572</v>
      </c>
      <c r="O2732" s="284">
        <f>작성용!W2729</f>
        <v>45586</v>
      </c>
      <c r="P2732" s="279" t="str">
        <f>작성용!X2729</f>
        <v>-</v>
      </c>
      <c r="Q2732" s="280" t="str">
        <f>작성용!AD2729</f>
        <v>대체평가3사업본부</v>
      </c>
      <c r="R2732" s="282">
        <f>작성용!AE2729</f>
        <v>0</v>
      </c>
      <c r="S2732" s="280" t="str">
        <f>작성용!AF2729</f>
        <v>대체평가3사업본부</v>
      </c>
      <c r="T2732" s="283" t="str">
        <f>작성용!AG2729</f>
        <v>정창수</v>
      </c>
      <c r="U2732" s="283" t="str">
        <f>작성용!AH2729</f>
        <v>정창수</v>
      </c>
      <c r="V2732" s="278">
        <f>작성용!AA2729</f>
        <v>202409</v>
      </c>
      <c r="W2732" s="280" t="str">
        <f>작성용!AC2729</f>
        <v>[T]기타보험기관[1본부]</v>
      </c>
      <c r="X2732" s="280" t="str">
        <f>작성용!O2729</f>
        <v>정현진수석</v>
      </c>
      <c r="Y2732" s="280" t="str">
        <f>작성용!P2729</f>
        <v>hyunjin.chung@lotteins.co.kr</v>
      </c>
      <c r="Z2732" s="280">
        <f>작성용!Q2729</f>
        <v>410000306</v>
      </c>
      <c r="AA2732" s="278" t="str">
        <f>작성용!AJ2729</f>
        <v>-</v>
      </c>
      <c r="AB2732" s="278">
        <f>작성용!AB2729</f>
        <v>0</v>
      </c>
    </row>
    <row r="2733" spans="1:28" s="12" customFormat="1" ht="16.5" customHeight="1" x14ac:dyDescent="0.3">
      <c r="A2733" s="54">
        <f>작성용!AL2730</f>
        <v>2729</v>
      </c>
      <c r="B2733" s="292" t="str">
        <f>작성용!AI2730</f>
        <v>1차가격 : 2024-10-07, 2차가격 : 2024-10-10, 최종가격 : 2024-10-14</v>
      </c>
      <c r="C2733" s="278" t="str">
        <f>작성용!AK2730</f>
        <v>개별종목</v>
      </c>
      <c r="D2733" s="279">
        <f>작성용!T2730</f>
        <v>45534</v>
      </c>
      <c r="E2733" s="280" t="str">
        <f>작성용!B2730</f>
        <v>롯데손해보험</v>
      </c>
      <c r="F2733" s="280" t="str">
        <f>작성용!C2730</f>
        <v>재평가</v>
      </c>
      <c r="G2733" s="280" t="str">
        <f>작성용!D2730</f>
        <v>신한AIM부동산전문투자형사모투자신탁제2호</v>
      </c>
      <c r="H2733" s="281" t="str">
        <f>작성용!E2730</f>
        <v>KBP2018030171</v>
      </c>
      <c r="I2733" s="280" t="str">
        <f>작성용!F2730</f>
        <v>B02</v>
      </c>
      <c r="J2733" s="280">
        <f>작성용!G2730</f>
        <v>0</v>
      </c>
      <c r="K2733" s="280" t="str">
        <f>작성용!H2730</f>
        <v>-</v>
      </c>
      <c r="L2733" s="280" t="str">
        <f>작성용!N2730</f>
        <v xml:space="preserve">분기 </v>
      </c>
      <c r="M2733" s="279" t="str">
        <f>작성용!U2730</f>
        <v>2024.09.30</v>
      </c>
      <c r="N2733" s="284">
        <f>작성용!V2730</f>
        <v>45572</v>
      </c>
      <c r="O2733" s="284">
        <f>작성용!W2730</f>
        <v>45586</v>
      </c>
      <c r="P2733" s="279" t="str">
        <f>작성용!X2730</f>
        <v>-</v>
      </c>
      <c r="Q2733" s="280" t="str">
        <f>작성용!AD2730</f>
        <v>대체평가3사업본부</v>
      </c>
      <c r="R2733" s="282">
        <f>작성용!AE2730</f>
        <v>0</v>
      </c>
      <c r="S2733" s="280" t="str">
        <f>작성용!AF2730</f>
        <v>대체평가3사업본부</v>
      </c>
      <c r="T2733" s="283" t="str">
        <f>작성용!AG2730</f>
        <v>정창수</v>
      </c>
      <c r="U2733" s="283" t="str">
        <f>작성용!AH2730</f>
        <v>정창수</v>
      </c>
      <c r="V2733" s="278">
        <f>작성용!AA2730</f>
        <v>202409</v>
      </c>
      <c r="W2733" s="280" t="str">
        <f>작성용!AC2730</f>
        <v>[T]기타보험기관[1본부]</v>
      </c>
      <c r="X2733" s="280" t="str">
        <f>작성용!O2730</f>
        <v>정현진수석</v>
      </c>
      <c r="Y2733" s="280" t="str">
        <f>작성용!P2730</f>
        <v>hyunjin.chung@lotteins.co.kr</v>
      </c>
      <c r="Z2733" s="280">
        <f>작성용!Q2730</f>
        <v>410000221</v>
      </c>
      <c r="AA2733" s="278" t="str">
        <f>작성용!AJ2730</f>
        <v>-</v>
      </c>
      <c r="AB2733" s="278">
        <f>작성용!AB2730</f>
        <v>0</v>
      </c>
    </row>
    <row r="2734" spans="1:28" s="12" customFormat="1" ht="16.5" customHeight="1" x14ac:dyDescent="0.3">
      <c r="A2734" s="54">
        <f>작성용!AL2731</f>
        <v>2730</v>
      </c>
      <c r="B2734" s="292" t="str">
        <f>작성용!AI2731</f>
        <v>1차가격 : 2024-10-07, 2차가격 : 2024-10-10, 최종가격 : 2024-10-14</v>
      </c>
      <c r="C2734" s="278" t="str">
        <f>작성용!AK2731</f>
        <v>개별종목</v>
      </c>
      <c r="D2734" s="279">
        <f>작성용!T2731</f>
        <v>45534</v>
      </c>
      <c r="E2734" s="280" t="str">
        <f>작성용!B2731</f>
        <v>롯데손해보험</v>
      </c>
      <c r="F2734" s="280" t="str">
        <f>작성용!C2731</f>
        <v>재평가</v>
      </c>
      <c r="G2734" s="280" t="str">
        <f>작성용!D2731</f>
        <v>신한여수집단에너지사모특별자산투자신탁</v>
      </c>
      <c r="H2734" s="281" t="str">
        <f>작성용!E2731</f>
        <v>KBP2013120035</v>
      </c>
      <c r="I2734" s="280" t="str">
        <f>작성용!F2731</f>
        <v>B02</v>
      </c>
      <c r="J2734" s="280">
        <f>작성용!G2731</f>
        <v>0</v>
      </c>
      <c r="K2734" s="280" t="str">
        <f>작성용!H2731</f>
        <v>-</v>
      </c>
      <c r="L2734" s="280" t="str">
        <f>작성용!N2731</f>
        <v xml:space="preserve">분기 </v>
      </c>
      <c r="M2734" s="279" t="str">
        <f>작성용!U2731</f>
        <v>2024.09.30</v>
      </c>
      <c r="N2734" s="284">
        <f>작성용!V2731</f>
        <v>45572</v>
      </c>
      <c r="O2734" s="284">
        <f>작성용!W2731</f>
        <v>45586</v>
      </c>
      <c r="P2734" s="279" t="str">
        <f>작성용!X2731</f>
        <v>-</v>
      </c>
      <c r="Q2734" s="280" t="str">
        <f>작성용!AD2731</f>
        <v>대체평가3사업본부</v>
      </c>
      <c r="R2734" s="282">
        <f>작성용!AE2731</f>
        <v>0</v>
      </c>
      <c r="S2734" s="280" t="str">
        <f>작성용!AF2731</f>
        <v>대체평가3사업본부</v>
      </c>
      <c r="T2734" s="283" t="str">
        <f>작성용!AG2731</f>
        <v>정창수</v>
      </c>
      <c r="U2734" s="283" t="str">
        <f>작성용!AH2731</f>
        <v>정창수</v>
      </c>
      <c r="V2734" s="278">
        <f>작성용!AA2731</f>
        <v>202409</v>
      </c>
      <c r="W2734" s="280" t="str">
        <f>작성용!AC2731</f>
        <v>[T]기타보험기관[1본부]</v>
      </c>
      <c r="X2734" s="280" t="str">
        <f>작성용!O2731</f>
        <v>정현진수석</v>
      </c>
      <c r="Y2734" s="280" t="str">
        <f>작성용!P2731</f>
        <v>hyunjin.chung@lotteins.co.kr</v>
      </c>
      <c r="Z2734" s="280">
        <f>작성용!Q2731</f>
        <v>410000004</v>
      </c>
      <c r="AA2734" s="278" t="str">
        <f>작성용!AJ2731</f>
        <v>-</v>
      </c>
      <c r="AB2734" s="278">
        <f>작성용!AB2731</f>
        <v>0</v>
      </c>
    </row>
    <row r="2735" spans="1:28" s="12" customFormat="1" ht="16.5" customHeight="1" x14ac:dyDescent="0.3">
      <c r="A2735" s="54">
        <f>작성용!AL2732</f>
        <v>2731</v>
      </c>
      <c r="B2735" s="292" t="str">
        <f>작성용!AI2732</f>
        <v>1차가격 : 2024-10-07, 2차가격 : 2024-10-10, 최종가격 : 2024-10-14</v>
      </c>
      <c r="C2735" s="278" t="str">
        <f>작성용!AK2732</f>
        <v>개별종목</v>
      </c>
      <c r="D2735" s="279">
        <f>작성용!T2732</f>
        <v>45534</v>
      </c>
      <c r="E2735" s="280" t="str">
        <f>작성용!B2732</f>
        <v>롯데손해보험</v>
      </c>
      <c r="F2735" s="280" t="str">
        <f>작성용!C2732</f>
        <v>재평가</v>
      </c>
      <c r="G2735" s="280" t="str">
        <f>작성용!D2732</f>
        <v>에이아이파트너스EdR유럽코어인프라1호(로스차일드인프라)</v>
      </c>
      <c r="H2735" s="281" t="str">
        <f>작성용!E2732</f>
        <v>KBP2019120218</v>
      </c>
      <c r="I2735" s="280" t="str">
        <f>작성용!F2732</f>
        <v>B02</v>
      </c>
      <c r="J2735" s="280">
        <f>작성용!G2732</f>
        <v>0</v>
      </c>
      <c r="K2735" s="280" t="str">
        <f>작성용!H2732</f>
        <v>-</v>
      </c>
      <c r="L2735" s="280" t="str">
        <f>작성용!N2732</f>
        <v xml:space="preserve">분기 </v>
      </c>
      <c r="M2735" s="279" t="str">
        <f>작성용!U2732</f>
        <v>2024.09.30</v>
      </c>
      <c r="N2735" s="284">
        <f>작성용!V2732</f>
        <v>45572</v>
      </c>
      <c r="O2735" s="284">
        <f>작성용!W2732</f>
        <v>45586</v>
      </c>
      <c r="P2735" s="279" t="str">
        <f>작성용!X2732</f>
        <v>-</v>
      </c>
      <c r="Q2735" s="280" t="str">
        <f>작성용!AD2732</f>
        <v>대체평가3사업본부</v>
      </c>
      <c r="R2735" s="282">
        <f>작성용!AE2732</f>
        <v>0</v>
      </c>
      <c r="S2735" s="280" t="str">
        <f>작성용!AF2732</f>
        <v>대체평가3사업본부</v>
      </c>
      <c r="T2735" s="283" t="str">
        <f>작성용!AG2732</f>
        <v>정창수</v>
      </c>
      <c r="U2735" s="283" t="str">
        <f>작성용!AH2732</f>
        <v>정창수</v>
      </c>
      <c r="V2735" s="278">
        <f>작성용!AA2732</f>
        <v>202409</v>
      </c>
      <c r="W2735" s="280" t="str">
        <f>작성용!AC2732</f>
        <v>[T]기타보험기관[1본부]</v>
      </c>
      <c r="X2735" s="280" t="str">
        <f>작성용!O2732</f>
        <v>정현진수석</v>
      </c>
      <c r="Y2735" s="280" t="str">
        <f>작성용!P2732</f>
        <v>hyunjin.chung@lotteins.co.kr</v>
      </c>
      <c r="Z2735" s="280">
        <f>작성용!Q2732</f>
        <v>410000302</v>
      </c>
      <c r="AA2735" s="278" t="str">
        <f>작성용!AJ2732</f>
        <v>-</v>
      </c>
      <c r="AB2735" s="278">
        <f>작성용!AB2732</f>
        <v>0</v>
      </c>
    </row>
    <row r="2736" spans="1:28" s="12" customFormat="1" ht="16.5" customHeight="1" x14ac:dyDescent="0.3">
      <c r="A2736" s="54">
        <f>작성용!AL2733</f>
        <v>2732</v>
      </c>
      <c r="B2736" s="292" t="str">
        <f>작성용!AI2733</f>
        <v>1차가격 : 2024-10-07, 2차가격 : 2024-10-10, 최종가격 : 2024-10-14</v>
      </c>
      <c r="C2736" s="278" t="str">
        <f>작성용!AK2733</f>
        <v>개별종목</v>
      </c>
      <c r="D2736" s="279">
        <f>작성용!T2733</f>
        <v>45534</v>
      </c>
      <c r="E2736" s="280" t="str">
        <f>작성용!B2733</f>
        <v>롯데손해보험</v>
      </c>
      <c r="F2736" s="280" t="str">
        <f>작성용!C2733</f>
        <v>재평가</v>
      </c>
      <c r="G2736" s="280" t="str">
        <f>작성용!D2733</f>
        <v>엠플러스스카이전문투자형사모투자신탁1호</v>
      </c>
      <c r="H2736" s="281" t="str">
        <f>작성용!E2733</f>
        <v>KBP2018120339</v>
      </c>
      <c r="I2736" s="280" t="str">
        <f>작성용!F2733</f>
        <v>B02</v>
      </c>
      <c r="J2736" s="280">
        <f>작성용!G2733</f>
        <v>0</v>
      </c>
      <c r="K2736" s="280" t="str">
        <f>작성용!H2733</f>
        <v>-</v>
      </c>
      <c r="L2736" s="280" t="str">
        <f>작성용!N2733</f>
        <v xml:space="preserve">분기 </v>
      </c>
      <c r="M2736" s="279" t="str">
        <f>작성용!U2733</f>
        <v>2024.09.30</v>
      </c>
      <c r="N2736" s="284">
        <f>작성용!V2733</f>
        <v>45572</v>
      </c>
      <c r="O2736" s="284">
        <f>작성용!W2733</f>
        <v>45586</v>
      </c>
      <c r="P2736" s="279" t="str">
        <f>작성용!X2733</f>
        <v>-</v>
      </c>
      <c r="Q2736" s="280" t="str">
        <f>작성용!AD2733</f>
        <v>대체평가3사업본부</v>
      </c>
      <c r="R2736" s="282">
        <f>작성용!AE2733</f>
        <v>0</v>
      </c>
      <c r="S2736" s="280" t="str">
        <f>작성용!AF2733</f>
        <v>대체평가3사업본부</v>
      </c>
      <c r="T2736" s="283" t="str">
        <f>작성용!AG2733</f>
        <v>정창수</v>
      </c>
      <c r="U2736" s="283" t="str">
        <f>작성용!AH2733</f>
        <v>정창수</v>
      </c>
      <c r="V2736" s="278">
        <f>작성용!AA2733</f>
        <v>202409</v>
      </c>
      <c r="W2736" s="280" t="str">
        <f>작성용!AC2733</f>
        <v>[T]기타보험기관[1본부]</v>
      </c>
      <c r="X2736" s="280" t="str">
        <f>작성용!O2733</f>
        <v>정현진수석</v>
      </c>
      <c r="Y2736" s="280" t="str">
        <f>작성용!P2733</f>
        <v>hyunjin.chung@lotteins.co.kr</v>
      </c>
      <c r="Z2736" s="280">
        <f>작성용!Q2733</f>
        <v>410000176</v>
      </c>
      <c r="AA2736" s="278" t="str">
        <f>작성용!AJ2733</f>
        <v>-</v>
      </c>
      <c r="AB2736" s="278">
        <f>작성용!AB2733</f>
        <v>0</v>
      </c>
    </row>
    <row r="2737" spans="1:28" s="12" customFormat="1" ht="16.5" customHeight="1" x14ac:dyDescent="0.3">
      <c r="A2737" s="54">
        <f>작성용!AL2734</f>
        <v>2733</v>
      </c>
      <c r="B2737" s="292" t="str">
        <f>작성용!AI2734</f>
        <v>1차가격 : 2024-10-07, 2차가격 : 2024-10-10, 최종가격 : 2024-10-14</v>
      </c>
      <c r="C2737" s="278" t="str">
        <f>작성용!AK2734</f>
        <v>개별종목</v>
      </c>
      <c r="D2737" s="279">
        <f>작성용!T2734</f>
        <v>45534</v>
      </c>
      <c r="E2737" s="280" t="str">
        <f>작성용!B2734</f>
        <v>롯데손해보험</v>
      </c>
      <c r="F2737" s="280" t="str">
        <f>작성용!C2734</f>
        <v>재평가</v>
      </c>
      <c r="G2737" s="280" t="str">
        <f>작성용!D2734</f>
        <v>유나이티드파트너스전문투자형사모부동산투자신탁유럽제1호</v>
      </c>
      <c r="H2737" s="281" t="str">
        <f>작성용!E2734</f>
        <v>KBP2019090096</v>
      </c>
      <c r="I2737" s="280" t="str">
        <f>작성용!F2734</f>
        <v>B02</v>
      </c>
      <c r="J2737" s="280">
        <f>작성용!G2734</f>
        <v>0</v>
      </c>
      <c r="K2737" s="280" t="str">
        <f>작성용!H2734</f>
        <v>-</v>
      </c>
      <c r="L2737" s="280" t="str">
        <f>작성용!N2734</f>
        <v xml:space="preserve">분기 </v>
      </c>
      <c r="M2737" s="279" t="str">
        <f>작성용!U2734</f>
        <v>2024.09.30</v>
      </c>
      <c r="N2737" s="284">
        <f>작성용!V2734</f>
        <v>45572</v>
      </c>
      <c r="O2737" s="284">
        <f>작성용!W2734</f>
        <v>45586</v>
      </c>
      <c r="P2737" s="279" t="str">
        <f>작성용!X2734</f>
        <v>-</v>
      </c>
      <c r="Q2737" s="280" t="str">
        <f>작성용!AD2734</f>
        <v>대체평가3사업본부</v>
      </c>
      <c r="R2737" s="282">
        <f>작성용!AE2734</f>
        <v>0</v>
      </c>
      <c r="S2737" s="280" t="str">
        <f>작성용!AF2734</f>
        <v>대체평가3사업본부</v>
      </c>
      <c r="T2737" s="283" t="str">
        <f>작성용!AG2734</f>
        <v>정창수</v>
      </c>
      <c r="U2737" s="283" t="str">
        <f>작성용!AH2734</f>
        <v>정창수</v>
      </c>
      <c r="V2737" s="278">
        <f>작성용!AA2734</f>
        <v>202409</v>
      </c>
      <c r="W2737" s="280" t="str">
        <f>작성용!AC2734</f>
        <v>[T]기타보험기관[1본부]</v>
      </c>
      <c r="X2737" s="280" t="str">
        <f>작성용!O2734</f>
        <v>정현진수석</v>
      </c>
      <c r="Y2737" s="280" t="str">
        <f>작성용!P2734</f>
        <v>hyunjin.chung@lotteins.co.kr</v>
      </c>
      <c r="Z2737" s="280">
        <f>작성용!Q2734</f>
        <v>410000226</v>
      </c>
      <c r="AA2737" s="278" t="str">
        <f>작성용!AJ2734</f>
        <v>-</v>
      </c>
      <c r="AB2737" s="278">
        <f>작성용!AB2734</f>
        <v>0</v>
      </c>
    </row>
    <row r="2738" spans="1:28" s="12" customFormat="1" ht="16.5" customHeight="1" x14ac:dyDescent="0.3">
      <c r="A2738" s="54">
        <f>작성용!AL2735</f>
        <v>2734</v>
      </c>
      <c r="B2738" s="292" t="str">
        <f>작성용!AI2735</f>
        <v>1차가격 : 2024-10-07, 2차가격 : 2024-10-10, 최종가격 : 2024-10-14</v>
      </c>
      <c r="C2738" s="278" t="str">
        <f>작성용!AK2735</f>
        <v>개별종목</v>
      </c>
      <c r="D2738" s="279">
        <f>작성용!T2735</f>
        <v>45534</v>
      </c>
      <c r="E2738" s="280" t="str">
        <f>작성용!B2735</f>
        <v>롯데손해보험</v>
      </c>
      <c r="F2738" s="280" t="str">
        <f>작성용!C2735</f>
        <v>재평가</v>
      </c>
      <c r="G2738" s="280" t="str">
        <f>작성용!D2735</f>
        <v>이지스리얼에셋솔라전문투자형사모투자신탁2호</v>
      </c>
      <c r="H2738" s="281" t="str">
        <f>작성용!E2735</f>
        <v>KBP2020090003</v>
      </c>
      <c r="I2738" s="280" t="str">
        <f>작성용!F2735</f>
        <v>B02</v>
      </c>
      <c r="J2738" s="280">
        <f>작성용!G2735</f>
        <v>0</v>
      </c>
      <c r="K2738" s="280" t="str">
        <f>작성용!H2735</f>
        <v>-</v>
      </c>
      <c r="L2738" s="280" t="str">
        <f>작성용!N2735</f>
        <v xml:space="preserve">분기 </v>
      </c>
      <c r="M2738" s="279" t="str">
        <f>작성용!U2735</f>
        <v>2024.09.30</v>
      </c>
      <c r="N2738" s="284">
        <f>작성용!V2735</f>
        <v>45572</v>
      </c>
      <c r="O2738" s="284">
        <f>작성용!W2735</f>
        <v>45586</v>
      </c>
      <c r="P2738" s="279" t="str">
        <f>작성용!X2735</f>
        <v>-</v>
      </c>
      <c r="Q2738" s="280" t="str">
        <f>작성용!AD2735</f>
        <v>대체평가3사업본부</v>
      </c>
      <c r="R2738" s="282">
        <f>작성용!AE2735</f>
        <v>0</v>
      </c>
      <c r="S2738" s="280" t="str">
        <f>작성용!AF2735</f>
        <v>대체평가3사업본부</v>
      </c>
      <c r="T2738" s="283" t="str">
        <f>작성용!AG2735</f>
        <v>정창수</v>
      </c>
      <c r="U2738" s="283" t="str">
        <f>작성용!AH2735</f>
        <v>정창수</v>
      </c>
      <c r="V2738" s="278">
        <f>작성용!AA2735</f>
        <v>202409</v>
      </c>
      <c r="W2738" s="280" t="str">
        <f>작성용!AC2735</f>
        <v>[T]기타보험기관[1본부]</v>
      </c>
      <c r="X2738" s="280" t="str">
        <f>작성용!O2735</f>
        <v>정현진수석</v>
      </c>
      <c r="Y2738" s="280" t="str">
        <f>작성용!P2735</f>
        <v>hyunjin.chung@lotteins.co.kr</v>
      </c>
      <c r="Z2738" s="280">
        <f>작성용!Q2735</f>
        <v>410000328</v>
      </c>
      <c r="AA2738" s="278" t="str">
        <f>작성용!AJ2735</f>
        <v>-</v>
      </c>
      <c r="AB2738" s="278">
        <f>작성용!AB2735</f>
        <v>0</v>
      </c>
    </row>
    <row r="2739" spans="1:28" s="12" customFormat="1" ht="16.5" customHeight="1" x14ac:dyDescent="0.3">
      <c r="A2739" s="54">
        <f>작성용!AL2736</f>
        <v>2735</v>
      </c>
      <c r="B2739" s="292" t="str">
        <f>작성용!AI2736</f>
        <v>1차가격 : 2024-10-07, 2차가격 : 2024-10-10, 최종가격 : 2024-10-14</v>
      </c>
      <c r="C2739" s="278" t="str">
        <f>작성용!AK2736</f>
        <v>개별종목</v>
      </c>
      <c r="D2739" s="279">
        <f>작성용!T2736</f>
        <v>45534</v>
      </c>
      <c r="E2739" s="280" t="str">
        <f>작성용!B2736</f>
        <v>롯데손해보험</v>
      </c>
      <c r="F2739" s="280" t="str">
        <f>작성용!C2736</f>
        <v>재평가</v>
      </c>
      <c r="G2739" s="280" t="str">
        <f>작성용!D2736</f>
        <v>제이알전문투자형사모부동산투자신탁제4호</v>
      </c>
      <c r="H2739" s="281" t="str">
        <f>작성용!E2736</f>
        <v>KBP2019090121</v>
      </c>
      <c r="I2739" s="280" t="str">
        <f>작성용!F2736</f>
        <v>B02</v>
      </c>
      <c r="J2739" s="280">
        <f>작성용!G2736</f>
        <v>0</v>
      </c>
      <c r="K2739" s="280" t="str">
        <f>작성용!H2736</f>
        <v>-</v>
      </c>
      <c r="L2739" s="280" t="str">
        <f>작성용!N2736</f>
        <v xml:space="preserve">분기 </v>
      </c>
      <c r="M2739" s="279" t="str">
        <f>작성용!U2736</f>
        <v>2024.09.30</v>
      </c>
      <c r="N2739" s="284">
        <f>작성용!V2736</f>
        <v>45572</v>
      </c>
      <c r="O2739" s="284">
        <f>작성용!W2736</f>
        <v>45586</v>
      </c>
      <c r="P2739" s="279" t="str">
        <f>작성용!X2736</f>
        <v>-</v>
      </c>
      <c r="Q2739" s="280" t="str">
        <f>작성용!AD2736</f>
        <v>대체평가3사업본부</v>
      </c>
      <c r="R2739" s="282">
        <f>작성용!AE2736</f>
        <v>0</v>
      </c>
      <c r="S2739" s="280" t="str">
        <f>작성용!AF2736</f>
        <v>대체평가3사업본부</v>
      </c>
      <c r="T2739" s="283" t="str">
        <f>작성용!AG2736</f>
        <v>정창수</v>
      </c>
      <c r="U2739" s="283" t="str">
        <f>작성용!AH2736</f>
        <v>정창수</v>
      </c>
      <c r="V2739" s="278">
        <f>작성용!AA2736</f>
        <v>202409</v>
      </c>
      <c r="W2739" s="280" t="str">
        <f>작성용!AC2736</f>
        <v>[T]기타보험기관[1본부]</v>
      </c>
      <c r="X2739" s="280" t="str">
        <f>작성용!O2736</f>
        <v>정현진수석</v>
      </c>
      <c r="Y2739" s="280" t="str">
        <f>작성용!P2736</f>
        <v>hyunjin.chung@lotteins.co.kr</v>
      </c>
      <c r="Z2739" s="280">
        <f>작성용!Q2736</f>
        <v>410000284</v>
      </c>
      <c r="AA2739" s="278" t="str">
        <f>작성용!AJ2736</f>
        <v>-</v>
      </c>
      <c r="AB2739" s="278">
        <f>작성용!AB2736</f>
        <v>0</v>
      </c>
    </row>
    <row r="2740" spans="1:28" s="12" customFormat="1" ht="16.5" customHeight="1" x14ac:dyDescent="0.3">
      <c r="A2740" s="54">
        <f>작성용!AL2737</f>
        <v>2736</v>
      </c>
      <c r="B2740" s="292" t="str">
        <f>작성용!AI2737</f>
        <v>1차가격 : 2024-10-07, 2차가격 : 2024-10-10, 최종가격 : 2024-10-14</v>
      </c>
      <c r="C2740" s="278" t="str">
        <f>작성용!AK2737</f>
        <v>개별종목</v>
      </c>
      <c r="D2740" s="279">
        <f>작성용!T2737</f>
        <v>45534</v>
      </c>
      <c r="E2740" s="280" t="str">
        <f>작성용!B2737</f>
        <v>롯데손해보험</v>
      </c>
      <c r="F2740" s="280" t="str">
        <f>작성용!C2737</f>
        <v>재평가</v>
      </c>
      <c r="G2740" s="280" t="str">
        <f>작성용!D2737</f>
        <v>캡스톤EU전문투자형사모투자신탁2호</v>
      </c>
      <c r="H2740" s="281" t="str">
        <f>작성용!E2737</f>
        <v>KBP2018120158</v>
      </c>
      <c r="I2740" s="280" t="str">
        <f>작성용!F2737</f>
        <v>B02</v>
      </c>
      <c r="J2740" s="280">
        <f>작성용!G2737</f>
        <v>0</v>
      </c>
      <c r="K2740" s="280" t="str">
        <f>작성용!H2737</f>
        <v>-</v>
      </c>
      <c r="L2740" s="280" t="str">
        <f>작성용!N2737</f>
        <v xml:space="preserve">분기 </v>
      </c>
      <c r="M2740" s="279" t="str">
        <f>작성용!U2737</f>
        <v>2024.09.30</v>
      </c>
      <c r="N2740" s="284">
        <f>작성용!V2737</f>
        <v>45572</v>
      </c>
      <c r="O2740" s="284">
        <f>작성용!W2737</f>
        <v>45586</v>
      </c>
      <c r="P2740" s="279" t="str">
        <f>작성용!X2737</f>
        <v>-</v>
      </c>
      <c r="Q2740" s="280" t="str">
        <f>작성용!AD2737</f>
        <v>대체평가3사업본부</v>
      </c>
      <c r="R2740" s="282">
        <f>작성용!AE2737</f>
        <v>0</v>
      </c>
      <c r="S2740" s="280" t="str">
        <f>작성용!AF2737</f>
        <v>대체평가3사업본부</v>
      </c>
      <c r="T2740" s="283" t="str">
        <f>작성용!AG2737</f>
        <v>정창수</v>
      </c>
      <c r="U2740" s="283" t="str">
        <f>작성용!AH2737</f>
        <v>정창수</v>
      </c>
      <c r="V2740" s="278">
        <f>작성용!AA2737</f>
        <v>202409</v>
      </c>
      <c r="W2740" s="280" t="str">
        <f>작성용!AC2737</f>
        <v>[T]기타보험기관[1본부]</v>
      </c>
      <c r="X2740" s="280" t="str">
        <f>작성용!O2737</f>
        <v>정현진수석</v>
      </c>
      <c r="Y2740" s="280" t="str">
        <f>작성용!P2737</f>
        <v>hyunjin.chung@lotteins.co.kr</v>
      </c>
      <c r="Z2740" s="280">
        <f>작성용!Q2737</f>
        <v>410000235</v>
      </c>
      <c r="AA2740" s="278" t="str">
        <f>작성용!AJ2737</f>
        <v>-</v>
      </c>
      <c r="AB2740" s="278">
        <f>작성용!AB2737</f>
        <v>0</v>
      </c>
    </row>
    <row r="2741" spans="1:28" s="12" customFormat="1" ht="16.5" customHeight="1" x14ac:dyDescent="0.3">
      <c r="A2741" s="54">
        <f>작성용!AL2738</f>
        <v>2737</v>
      </c>
      <c r="B2741" s="292" t="str">
        <f>작성용!AI2738</f>
        <v>1차가격 : 2024-10-07, 2차가격 : 2024-10-10, 최종가격 : 2024-10-14</v>
      </c>
      <c r="C2741" s="278" t="str">
        <f>작성용!AK2738</f>
        <v>개별종목</v>
      </c>
      <c r="D2741" s="279">
        <f>작성용!T2738</f>
        <v>45534</v>
      </c>
      <c r="E2741" s="280" t="str">
        <f>작성용!B2738</f>
        <v>롯데손해보험</v>
      </c>
      <c r="F2741" s="280" t="str">
        <f>작성용!C2738</f>
        <v>재평가</v>
      </c>
      <c r="G2741" s="280" t="str">
        <f>작성용!D2738</f>
        <v>키움글로벌파워AI전문투자형사모투자신탁제3호</v>
      </c>
      <c r="H2741" s="281" t="str">
        <f>작성용!E2738</f>
        <v>KBP2017030012</v>
      </c>
      <c r="I2741" s="280" t="str">
        <f>작성용!F2738</f>
        <v>B02</v>
      </c>
      <c r="J2741" s="280">
        <f>작성용!G2738</f>
        <v>0</v>
      </c>
      <c r="K2741" s="280" t="str">
        <f>작성용!H2738</f>
        <v>-</v>
      </c>
      <c r="L2741" s="280" t="str">
        <f>작성용!N2738</f>
        <v xml:space="preserve">분기 </v>
      </c>
      <c r="M2741" s="279" t="str">
        <f>작성용!U2738</f>
        <v>2024.09.30</v>
      </c>
      <c r="N2741" s="284">
        <f>작성용!V2738</f>
        <v>45572</v>
      </c>
      <c r="O2741" s="284">
        <f>작성용!W2738</f>
        <v>45586</v>
      </c>
      <c r="P2741" s="279" t="str">
        <f>작성용!X2738</f>
        <v>-</v>
      </c>
      <c r="Q2741" s="280" t="str">
        <f>작성용!AD2738</f>
        <v>대체평가3사업본부</v>
      </c>
      <c r="R2741" s="282">
        <f>작성용!AE2738</f>
        <v>0</v>
      </c>
      <c r="S2741" s="280" t="str">
        <f>작성용!AF2738</f>
        <v>대체평가3사업본부</v>
      </c>
      <c r="T2741" s="283" t="str">
        <f>작성용!AG2738</f>
        <v>정창수</v>
      </c>
      <c r="U2741" s="283" t="str">
        <f>작성용!AH2738</f>
        <v>정창수</v>
      </c>
      <c r="V2741" s="278">
        <f>작성용!AA2738</f>
        <v>202409</v>
      </c>
      <c r="W2741" s="280" t="str">
        <f>작성용!AC2738</f>
        <v>[T]기타보험기관[1본부]</v>
      </c>
      <c r="X2741" s="280" t="str">
        <f>작성용!O2738</f>
        <v>정현진수석</v>
      </c>
      <c r="Y2741" s="280" t="str">
        <f>작성용!P2738</f>
        <v>hyunjin.chung@lotteins.co.kr</v>
      </c>
      <c r="Z2741" s="280">
        <f>작성용!Q2738</f>
        <v>410000166</v>
      </c>
      <c r="AA2741" s="278" t="str">
        <f>작성용!AJ2738</f>
        <v>-</v>
      </c>
      <c r="AB2741" s="278">
        <f>작성용!AB2738</f>
        <v>0</v>
      </c>
    </row>
    <row r="2742" spans="1:28" s="12" customFormat="1" ht="16.5" customHeight="1" x14ac:dyDescent="0.3">
      <c r="A2742" s="54">
        <f>작성용!AL2739</f>
        <v>2738</v>
      </c>
      <c r="B2742" s="292" t="str">
        <f>작성용!AI2739</f>
        <v>1차가격 : 2024-10-07, 2차가격 : 2024-10-10, 최종가격 : 2024-10-14</v>
      </c>
      <c r="C2742" s="278" t="str">
        <f>작성용!AK2739</f>
        <v>개별종목</v>
      </c>
      <c r="D2742" s="279">
        <f>작성용!T2739</f>
        <v>45534</v>
      </c>
      <c r="E2742" s="280" t="str">
        <f>작성용!B2739</f>
        <v>롯데손해보험</v>
      </c>
      <c r="F2742" s="280" t="str">
        <f>작성용!C2739</f>
        <v>재평가</v>
      </c>
      <c r="G2742" s="280" t="str">
        <f>작성용!D2739</f>
        <v>키움유럽인프라AI전문투자형사모투자신탁제4호</v>
      </c>
      <c r="H2742" s="281" t="str">
        <f>작성용!E2739</f>
        <v>KBP2019090099</v>
      </c>
      <c r="I2742" s="280" t="str">
        <f>작성용!F2739</f>
        <v>B02</v>
      </c>
      <c r="J2742" s="280">
        <f>작성용!G2739</f>
        <v>0</v>
      </c>
      <c r="K2742" s="280" t="str">
        <f>작성용!H2739</f>
        <v>-</v>
      </c>
      <c r="L2742" s="280" t="str">
        <f>작성용!N2739</f>
        <v xml:space="preserve">분기 </v>
      </c>
      <c r="M2742" s="279" t="str">
        <f>작성용!U2739</f>
        <v>2024.09.30</v>
      </c>
      <c r="N2742" s="284">
        <f>작성용!V2739</f>
        <v>45572</v>
      </c>
      <c r="O2742" s="284">
        <f>작성용!W2739</f>
        <v>45586</v>
      </c>
      <c r="P2742" s="279" t="str">
        <f>작성용!X2739</f>
        <v>-</v>
      </c>
      <c r="Q2742" s="280" t="str">
        <f>작성용!AD2739</f>
        <v>대체평가3사업본부</v>
      </c>
      <c r="R2742" s="282">
        <f>작성용!AE2739</f>
        <v>0</v>
      </c>
      <c r="S2742" s="280" t="str">
        <f>작성용!AF2739</f>
        <v>대체평가3사업본부</v>
      </c>
      <c r="T2742" s="283" t="str">
        <f>작성용!AG2739</f>
        <v>정창수</v>
      </c>
      <c r="U2742" s="283" t="str">
        <f>작성용!AH2739</f>
        <v>정창수</v>
      </c>
      <c r="V2742" s="278">
        <f>작성용!AA2739</f>
        <v>202409</v>
      </c>
      <c r="W2742" s="280" t="str">
        <f>작성용!AC2739</f>
        <v>[T]기타보험기관[1본부]</v>
      </c>
      <c r="X2742" s="280" t="str">
        <f>작성용!O2739</f>
        <v>정현진수석</v>
      </c>
      <c r="Y2742" s="280" t="str">
        <f>작성용!P2739</f>
        <v>hyunjin.chung@lotteins.co.kr</v>
      </c>
      <c r="Z2742" s="280">
        <f>작성용!Q2739</f>
        <v>410000233</v>
      </c>
      <c r="AA2742" s="278" t="str">
        <f>작성용!AJ2739</f>
        <v>-</v>
      </c>
      <c r="AB2742" s="278">
        <f>작성용!AB2739</f>
        <v>0</v>
      </c>
    </row>
    <row r="2743" spans="1:28" s="12" customFormat="1" ht="16.5" customHeight="1" x14ac:dyDescent="0.3">
      <c r="A2743" s="54">
        <f>작성용!AL2740</f>
        <v>2739</v>
      </c>
      <c r="B2743" s="292" t="str">
        <f>작성용!AI2740</f>
        <v>1차가격 : 2024-10-07, 2차가격 : 2024-10-10, 최종가격 : 2024-10-14</v>
      </c>
      <c r="C2743" s="278" t="str">
        <f>작성용!AK2740</f>
        <v>개별종목</v>
      </c>
      <c r="D2743" s="279">
        <f>작성용!T2740</f>
        <v>45534</v>
      </c>
      <c r="E2743" s="280" t="str">
        <f>작성용!B2740</f>
        <v>롯데손해보험</v>
      </c>
      <c r="F2743" s="280" t="str">
        <f>작성용!C2740</f>
        <v>재평가</v>
      </c>
      <c r="G2743" s="280" t="str">
        <f>작성용!D2740</f>
        <v>키움피카전문투자형사모투자신탁</v>
      </c>
      <c r="H2743" s="281" t="str">
        <f>작성용!E2740</f>
        <v>KBP2019090091</v>
      </c>
      <c r="I2743" s="280" t="str">
        <f>작성용!F2740</f>
        <v>B02</v>
      </c>
      <c r="J2743" s="280">
        <f>작성용!G2740</f>
        <v>0</v>
      </c>
      <c r="K2743" s="280" t="str">
        <f>작성용!H2740</f>
        <v>-</v>
      </c>
      <c r="L2743" s="280" t="str">
        <f>작성용!N2740</f>
        <v xml:space="preserve">분기 </v>
      </c>
      <c r="M2743" s="279" t="str">
        <f>작성용!U2740</f>
        <v>2024.09.30</v>
      </c>
      <c r="N2743" s="284">
        <f>작성용!V2740</f>
        <v>45572</v>
      </c>
      <c r="O2743" s="284">
        <f>작성용!W2740</f>
        <v>45586</v>
      </c>
      <c r="P2743" s="279" t="str">
        <f>작성용!X2740</f>
        <v>-</v>
      </c>
      <c r="Q2743" s="280" t="str">
        <f>작성용!AD2740</f>
        <v>대체평가3사업본부</v>
      </c>
      <c r="R2743" s="282">
        <f>작성용!AE2740</f>
        <v>0</v>
      </c>
      <c r="S2743" s="280" t="str">
        <f>작성용!AF2740</f>
        <v>대체평가3사업본부</v>
      </c>
      <c r="T2743" s="283" t="str">
        <f>작성용!AG2740</f>
        <v>정창수</v>
      </c>
      <c r="U2743" s="283" t="str">
        <f>작성용!AH2740</f>
        <v>정창수</v>
      </c>
      <c r="V2743" s="278">
        <f>작성용!AA2740</f>
        <v>202409</v>
      </c>
      <c r="W2743" s="280" t="str">
        <f>작성용!AC2740</f>
        <v>[T]기타보험기관[1본부]</v>
      </c>
      <c r="X2743" s="280" t="str">
        <f>작성용!O2740</f>
        <v>정현진수석</v>
      </c>
      <c r="Y2743" s="280" t="str">
        <f>작성용!P2740</f>
        <v>hyunjin.chung@lotteins.co.kr</v>
      </c>
      <c r="Z2743" s="280">
        <f>작성용!Q2740</f>
        <v>410000211</v>
      </c>
      <c r="AA2743" s="278" t="str">
        <f>작성용!AJ2740</f>
        <v>-</v>
      </c>
      <c r="AB2743" s="278">
        <f>작성용!AB2740</f>
        <v>0</v>
      </c>
    </row>
    <row r="2744" spans="1:28" s="12" customFormat="1" ht="16.5" customHeight="1" x14ac:dyDescent="0.3">
      <c r="A2744" s="54">
        <f>작성용!AL2741</f>
        <v>2740</v>
      </c>
      <c r="B2744" s="292" t="str">
        <f>작성용!AI2741</f>
        <v>1차가격 : 2024-10-07, 2차가격 : 2024-10-10, 최종가격 : 2024-10-14</v>
      </c>
      <c r="C2744" s="278" t="str">
        <f>작성용!AK2741</f>
        <v>개별종목</v>
      </c>
      <c r="D2744" s="279">
        <f>작성용!T2741</f>
        <v>45534</v>
      </c>
      <c r="E2744" s="280" t="str">
        <f>작성용!B2741</f>
        <v>롯데손해보험</v>
      </c>
      <c r="F2744" s="280" t="str">
        <f>작성용!C2741</f>
        <v>재평가</v>
      </c>
      <c r="G2744" s="280" t="str">
        <f>작성용!D2741</f>
        <v>타이거대체전문투자형사모부동산7호(독일 물류창고)</v>
      </c>
      <c r="H2744" s="281" t="str">
        <f>작성용!E2741</f>
        <v>KBP2019120215</v>
      </c>
      <c r="I2744" s="280" t="str">
        <f>작성용!F2741</f>
        <v>B02</v>
      </c>
      <c r="J2744" s="280">
        <f>작성용!G2741</f>
        <v>0</v>
      </c>
      <c r="K2744" s="280" t="str">
        <f>작성용!H2741</f>
        <v>-</v>
      </c>
      <c r="L2744" s="280" t="str">
        <f>작성용!N2741</f>
        <v xml:space="preserve">분기 </v>
      </c>
      <c r="M2744" s="279" t="str">
        <f>작성용!U2741</f>
        <v>2024.09.30</v>
      </c>
      <c r="N2744" s="284">
        <f>작성용!V2741</f>
        <v>45572</v>
      </c>
      <c r="O2744" s="284">
        <f>작성용!W2741</f>
        <v>45586</v>
      </c>
      <c r="P2744" s="279" t="str">
        <f>작성용!X2741</f>
        <v>-</v>
      </c>
      <c r="Q2744" s="280" t="str">
        <f>작성용!AD2741</f>
        <v>대체평가3사업본부</v>
      </c>
      <c r="R2744" s="282">
        <f>작성용!AE2741</f>
        <v>0</v>
      </c>
      <c r="S2744" s="280" t="str">
        <f>작성용!AF2741</f>
        <v>대체평가3사업본부</v>
      </c>
      <c r="T2744" s="283" t="str">
        <f>작성용!AG2741</f>
        <v>정창수</v>
      </c>
      <c r="U2744" s="283" t="str">
        <f>작성용!AH2741</f>
        <v>정창수</v>
      </c>
      <c r="V2744" s="278">
        <f>작성용!AA2741</f>
        <v>202409</v>
      </c>
      <c r="W2744" s="280" t="str">
        <f>작성용!AC2741</f>
        <v>[T]기타보험기관[1본부]</v>
      </c>
      <c r="X2744" s="280" t="str">
        <f>작성용!O2741</f>
        <v>정현진수석</v>
      </c>
      <c r="Y2744" s="280" t="str">
        <f>작성용!P2741</f>
        <v>hyunjin.chung@lotteins.co.kr</v>
      </c>
      <c r="Z2744" s="280">
        <f>작성용!Q2741</f>
        <v>410000299</v>
      </c>
      <c r="AA2744" s="278" t="str">
        <f>작성용!AJ2741</f>
        <v>-</v>
      </c>
      <c r="AB2744" s="278">
        <f>작성용!AB2741</f>
        <v>0</v>
      </c>
    </row>
    <row r="2745" spans="1:28" s="12" customFormat="1" ht="16.5" customHeight="1" x14ac:dyDescent="0.3">
      <c r="A2745" s="54">
        <f>작성용!AL2742</f>
        <v>2741</v>
      </c>
      <c r="B2745" s="292" t="str">
        <f>작성용!AI2742</f>
        <v>1차가격 : 2024-10-07, 2차가격 : 2024-10-10, 최종가격 : 2024-10-14</v>
      </c>
      <c r="C2745" s="278" t="str">
        <f>작성용!AK2742</f>
        <v>개별종목</v>
      </c>
      <c r="D2745" s="279">
        <f>작성용!T2742</f>
        <v>45534</v>
      </c>
      <c r="E2745" s="280" t="str">
        <f>작성용!B2742</f>
        <v>롯데손해보험</v>
      </c>
      <c r="F2745" s="280" t="str">
        <f>작성용!C2742</f>
        <v>재평가</v>
      </c>
      <c r="G2745" s="280" t="str">
        <f>작성용!D2742</f>
        <v>하나대체투자사모부동산101호</v>
      </c>
      <c r="H2745" s="281" t="str">
        <f>작성용!E2742</f>
        <v>KBP2019120216</v>
      </c>
      <c r="I2745" s="280" t="str">
        <f>작성용!F2742</f>
        <v>B02</v>
      </c>
      <c r="J2745" s="280">
        <f>작성용!G2742</f>
        <v>0</v>
      </c>
      <c r="K2745" s="280" t="str">
        <f>작성용!H2742</f>
        <v>-</v>
      </c>
      <c r="L2745" s="280" t="str">
        <f>작성용!N2742</f>
        <v xml:space="preserve">분기 </v>
      </c>
      <c r="M2745" s="279" t="str">
        <f>작성용!U2742</f>
        <v>2024.09.30</v>
      </c>
      <c r="N2745" s="284">
        <f>작성용!V2742</f>
        <v>45572</v>
      </c>
      <c r="O2745" s="284">
        <f>작성용!W2742</f>
        <v>45586</v>
      </c>
      <c r="P2745" s="279" t="str">
        <f>작성용!X2742</f>
        <v>-</v>
      </c>
      <c r="Q2745" s="280" t="str">
        <f>작성용!AD2742</f>
        <v>대체평가3사업본부</v>
      </c>
      <c r="R2745" s="282">
        <f>작성용!AE2742</f>
        <v>0</v>
      </c>
      <c r="S2745" s="280" t="str">
        <f>작성용!AF2742</f>
        <v>대체평가3사업본부</v>
      </c>
      <c r="T2745" s="283" t="str">
        <f>작성용!AG2742</f>
        <v>정창수</v>
      </c>
      <c r="U2745" s="283" t="str">
        <f>작성용!AH2742</f>
        <v>정창수</v>
      </c>
      <c r="V2745" s="278">
        <f>작성용!AA2742</f>
        <v>202409</v>
      </c>
      <c r="W2745" s="280" t="str">
        <f>작성용!AC2742</f>
        <v>[T]기타보험기관[1본부]</v>
      </c>
      <c r="X2745" s="280" t="str">
        <f>작성용!O2742</f>
        <v>정현진수석</v>
      </c>
      <c r="Y2745" s="280" t="str">
        <f>작성용!P2742</f>
        <v>hyunjin.chung@lotteins.co.kr</v>
      </c>
      <c r="Z2745" s="280">
        <f>작성용!Q2742</f>
        <v>410000303</v>
      </c>
      <c r="AA2745" s="278" t="str">
        <f>작성용!AJ2742</f>
        <v>-</v>
      </c>
      <c r="AB2745" s="278">
        <f>작성용!AB2742</f>
        <v>0</v>
      </c>
    </row>
    <row r="2746" spans="1:28" s="12" customFormat="1" ht="16.5" customHeight="1" x14ac:dyDescent="0.3">
      <c r="A2746" s="54">
        <f>작성용!AL2743</f>
        <v>2742</v>
      </c>
      <c r="B2746" s="292" t="str">
        <f>작성용!AI2743</f>
        <v>1차가격 : 2024-10-07, 2차가격 : 2024-10-10, 최종가격 : 2024-10-14</v>
      </c>
      <c r="C2746" s="278" t="str">
        <f>작성용!AK2743</f>
        <v>개별종목</v>
      </c>
      <c r="D2746" s="279">
        <f>작성용!T2743</f>
        <v>45534</v>
      </c>
      <c r="E2746" s="280" t="str">
        <f>작성용!B2743</f>
        <v>롯데손해보험</v>
      </c>
      <c r="F2746" s="280" t="str">
        <f>작성용!C2743</f>
        <v>재평가</v>
      </c>
      <c r="G2746" s="280" t="str">
        <f>작성용!D2743</f>
        <v>한강US전문투자형사모부동산투자신탁2호</v>
      </c>
      <c r="H2746" s="281" t="str">
        <f>작성용!E2743</f>
        <v>KBP2017090076</v>
      </c>
      <c r="I2746" s="280" t="str">
        <f>작성용!F2743</f>
        <v>B02</v>
      </c>
      <c r="J2746" s="280">
        <f>작성용!G2743</f>
        <v>0</v>
      </c>
      <c r="K2746" s="280" t="str">
        <f>작성용!H2743</f>
        <v>-</v>
      </c>
      <c r="L2746" s="280" t="str">
        <f>작성용!N2743</f>
        <v xml:space="preserve">분기 </v>
      </c>
      <c r="M2746" s="279" t="str">
        <f>작성용!U2743</f>
        <v>2024.09.30</v>
      </c>
      <c r="N2746" s="284">
        <f>작성용!V2743</f>
        <v>45572</v>
      </c>
      <c r="O2746" s="284">
        <f>작성용!W2743</f>
        <v>45586</v>
      </c>
      <c r="P2746" s="279" t="str">
        <f>작성용!X2743</f>
        <v>-</v>
      </c>
      <c r="Q2746" s="280" t="str">
        <f>작성용!AD2743</f>
        <v>대체평가3사업본부</v>
      </c>
      <c r="R2746" s="282">
        <f>작성용!AE2743</f>
        <v>0</v>
      </c>
      <c r="S2746" s="280" t="str">
        <f>작성용!AF2743</f>
        <v>대체평가3사업본부</v>
      </c>
      <c r="T2746" s="283" t="str">
        <f>작성용!AG2743</f>
        <v>정창수</v>
      </c>
      <c r="U2746" s="283" t="str">
        <f>작성용!AH2743</f>
        <v>정창수</v>
      </c>
      <c r="V2746" s="278">
        <f>작성용!AA2743</f>
        <v>202409</v>
      </c>
      <c r="W2746" s="280" t="str">
        <f>작성용!AC2743</f>
        <v>[T]기타보험기관[1본부]</v>
      </c>
      <c r="X2746" s="280" t="str">
        <f>작성용!O2743</f>
        <v>정현진수석</v>
      </c>
      <c r="Y2746" s="280" t="str">
        <f>작성용!P2743</f>
        <v>hyunjin.chung@lotteins.co.kr</v>
      </c>
      <c r="Z2746" s="280">
        <f>작성용!Q2743</f>
        <v>410000182</v>
      </c>
      <c r="AA2746" s="278" t="str">
        <f>작성용!AJ2743</f>
        <v>-</v>
      </c>
      <c r="AB2746" s="278">
        <f>작성용!AB2743</f>
        <v>0</v>
      </c>
    </row>
    <row r="2747" spans="1:28" s="12" customFormat="1" ht="16.5" customHeight="1" x14ac:dyDescent="0.3">
      <c r="A2747" s="54">
        <f>작성용!AL2744</f>
        <v>2743</v>
      </c>
      <c r="B2747" s="292" t="str">
        <f>작성용!AI2744</f>
        <v>1차가격 : 2024-10-07, 2차가격 : 2024-10-10, 최종가격 : 2024-10-14</v>
      </c>
      <c r="C2747" s="278" t="str">
        <f>작성용!AK2744</f>
        <v>개별종목</v>
      </c>
      <c r="D2747" s="279">
        <f>작성용!T2744</f>
        <v>45534</v>
      </c>
      <c r="E2747" s="280" t="str">
        <f>작성용!B2744</f>
        <v>롯데손해보험</v>
      </c>
      <c r="F2747" s="280" t="str">
        <f>작성용!C2744</f>
        <v>재평가</v>
      </c>
      <c r="G2747" s="280" t="str">
        <f>작성용!D2744</f>
        <v>한국투자성수동리테일전문투자형사모부동산투자신탁2종</v>
      </c>
      <c r="H2747" s="281" t="str">
        <f>작성용!E2744</f>
        <v>KBP2020060183</v>
      </c>
      <c r="I2747" s="280" t="str">
        <f>작성용!F2744</f>
        <v>B02</v>
      </c>
      <c r="J2747" s="280">
        <f>작성용!G2744</f>
        <v>0</v>
      </c>
      <c r="K2747" s="280" t="str">
        <f>작성용!H2744</f>
        <v>-</v>
      </c>
      <c r="L2747" s="280" t="str">
        <f>작성용!N2744</f>
        <v xml:space="preserve">분기 </v>
      </c>
      <c r="M2747" s="279" t="str">
        <f>작성용!U2744</f>
        <v>2024.09.30</v>
      </c>
      <c r="N2747" s="284">
        <f>작성용!V2744</f>
        <v>45572</v>
      </c>
      <c r="O2747" s="284">
        <f>작성용!W2744</f>
        <v>45586</v>
      </c>
      <c r="P2747" s="279" t="str">
        <f>작성용!X2744</f>
        <v>-</v>
      </c>
      <c r="Q2747" s="280" t="str">
        <f>작성용!AD2744</f>
        <v>대체평가3사업본부</v>
      </c>
      <c r="R2747" s="282">
        <f>작성용!AE2744</f>
        <v>0</v>
      </c>
      <c r="S2747" s="280" t="str">
        <f>작성용!AF2744</f>
        <v>대체평가3사업본부</v>
      </c>
      <c r="T2747" s="283" t="str">
        <f>작성용!AG2744</f>
        <v>정창수</v>
      </c>
      <c r="U2747" s="283" t="str">
        <f>작성용!AH2744</f>
        <v>정창수</v>
      </c>
      <c r="V2747" s="278">
        <f>작성용!AA2744</f>
        <v>202409</v>
      </c>
      <c r="W2747" s="280" t="str">
        <f>작성용!AC2744</f>
        <v>[T]기타보험기관[1본부]</v>
      </c>
      <c r="X2747" s="280" t="str">
        <f>작성용!O2744</f>
        <v>정현진수석</v>
      </c>
      <c r="Y2747" s="280" t="str">
        <f>작성용!P2744</f>
        <v>hyunjin.chung@lotteins.co.kr</v>
      </c>
      <c r="Z2747" s="280">
        <f>작성용!Q2744</f>
        <v>410000319</v>
      </c>
      <c r="AA2747" s="278" t="str">
        <f>작성용!AJ2744</f>
        <v>-</v>
      </c>
      <c r="AB2747" s="278">
        <f>작성용!AB2744</f>
        <v>0</v>
      </c>
    </row>
    <row r="2748" spans="1:28" s="12" customFormat="1" ht="16.5" customHeight="1" x14ac:dyDescent="0.3">
      <c r="A2748" s="54">
        <f>작성용!AL2745</f>
        <v>2744</v>
      </c>
      <c r="B2748" s="292" t="str">
        <f>작성용!AI2745</f>
        <v>1차가격 : 2024-10-07, 2차가격 : 2024-10-10, 최종가격 : 2024-10-14</v>
      </c>
      <c r="C2748" s="278" t="str">
        <f>작성용!AK2745</f>
        <v>개별종목</v>
      </c>
      <c r="D2748" s="279">
        <f>작성용!T2745</f>
        <v>45534</v>
      </c>
      <c r="E2748" s="280" t="str">
        <f>작성용!B2745</f>
        <v>롯데손해보험</v>
      </c>
      <c r="F2748" s="280" t="str">
        <f>작성용!C2745</f>
        <v>재평가</v>
      </c>
      <c r="G2748" s="280" t="str">
        <f>작성용!D2745</f>
        <v>한국투자항공기전문투자형사모특별자산투자신탁5호</v>
      </c>
      <c r="H2748" s="281" t="str">
        <f>작성용!E2745</f>
        <v>KBP2018120341</v>
      </c>
      <c r="I2748" s="280" t="str">
        <f>작성용!F2745</f>
        <v>B02</v>
      </c>
      <c r="J2748" s="280">
        <f>작성용!G2745</f>
        <v>0</v>
      </c>
      <c r="K2748" s="280" t="str">
        <f>작성용!H2745</f>
        <v>-</v>
      </c>
      <c r="L2748" s="280" t="str">
        <f>작성용!N2745</f>
        <v xml:space="preserve">분기 </v>
      </c>
      <c r="M2748" s="279" t="str">
        <f>작성용!U2745</f>
        <v>2024.09.30</v>
      </c>
      <c r="N2748" s="284">
        <f>작성용!V2745</f>
        <v>45572</v>
      </c>
      <c r="O2748" s="284">
        <f>작성용!W2745</f>
        <v>45586</v>
      </c>
      <c r="P2748" s="279" t="str">
        <f>작성용!X2745</f>
        <v>-</v>
      </c>
      <c r="Q2748" s="280" t="str">
        <f>작성용!AD2745</f>
        <v>대체평가3사업본부</v>
      </c>
      <c r="R2748" s="282">
        <f>작성용!AE2745</f>
        <v>0</v>
      </c>
      <c r="S2748" s="280" t="str">
        <f>작성용!AF2745</f>
        <v>대체평가3사업본부</v>
      </c>
      <c r="T2748" s="283" t="str">
        <f>작성용!AG2745</f>
        <v>정창수</v>
      </c>
      <c r="U2748" s="283" t="str">
        <f>작성용!AH2745</f>
        <v>정창수</v>
      </c>
      <c r="V2748" s="278">
        <f>작성용!AA2745</f>
        <v>202409</v>
      </c>
      <c r="W2748" s="280" t="str">
        <f>작성용!AC2745</f>
        <v>[T]기타보험기관[1본부]</v>
      </c>
      <c r="X2748" s="280" t="str">
        <f>작성용!O2745</f>
        <v>정현진수석</v>
      </c>
      <c r="Y2748" s="280" t="str">
        <f>작성용!P2745</f>
        <v>hyunjin.chung@lotteins.co.kr</v>
      </c>
      <c r="Z2748" s="280">
        <f>작성용!Q2745</f>
        <v>410000161</v>
      </c>
      <c r="AA2748" s="278" t="str">
        <f>작성용!AJ2745</f>
        <v>-</v>
      </c>
      <c r="AB2748" s="278">
        <f>작성용!AB2745</f>
        <v>0</v>
      </c>
    </row>
    <row r="2749" spans="1:28" s="12" customFormat="1" ht="16.5" customHeight="1" x14ac:dyDescent="0.3">
      <c r="A2749" s="54">
        <f>작성용!AL2746</f>
        <v>2745</v>
      </c>
      <c r="B2749" s="292" t="str">
        <f>작성용!AI2746</f>
        <v>1차가격 : 2024-10-07, 2차가격 : 2024-10-10, 최종가격 : 2024-10-14</v>
      </c>
      <c r="C2749" s="278" t="str">
        <f>작성용!AK2746</f>
        <v>개별종목</v>
      </c>
      <c r="D2749" s="279">
        <f>작성용!T2746</f>
        <v>45534</v>
      </c>
      <c r="E2749" s="280" t="str">
        <f>작성용!B2746</f>
        <v>롯데손해보험</v>
      </c>
      <c r="F2749" s="280" t="str">
        <f>작성용!C2746</f>
        <v>재평가</v>
      </c>
      <c r="G2749" s="280" t="str">
        <f>작성용!D2746</f>
        <v>한화USEQUITYSTRATEGY전문투자형사모부동산투자신탁2호</v>
      </c>
      <c r="H2749" s="281" t="str">
        <f>작성용!E2746</f>
        <v>KBP2020060178</v>
      </c>
      <c r="I2749" s="280" t="str">
        <f>작성용!F2746</f>
        <v>B02</v>
      </c>
      <c r="J2749" s="280">
        <f>작성용!G2746</f>
        <v>0</v>
      </c>
      <c r="K2749" s="280" t="str">
        <f>작성용!H2746</f>
        <v>-</v>
      </c>
      <c r="L2749" s="280" t="str">
        <f>작성용!N2746</f>
        <v xml:space="preserve">분기 </v>
      </c>
      <c r="M2749" s="279" t="str">
        <f>작성용!U2746</f>
        <v>2024.09.30</v>
      </c>
      <c r="N2749" s="284">
        <f>작성용!V2746</f>
        <v>45572</v>
      </c>
      <c r="O2749" s="284">
        <f>작성용!W2746</f>
        <v>45586</v>
      </c>
      <c r="P2749" s="279" t="str">
        <f>작성용!X2746</f>
        <v>-</v>
      </c>
      <c r="Q2749" s="280" t="str">
        <f>작성용!AD2746</f>
        <v>대체평가3사업본부</v>
      </c>
      <c r="R2749" s="282">
        <f>작성용!AE2746</f>
        <v>0</v>
      </c>
      <c r="S2749" s="280" t="str">
        <f>작성용!AF2746</f>
        <v>대체평가3사업본부</v>
      </c>
      <c r="T2749" s="283" t="str">
        <f>작성용!AG2746</f>
        <v>정창수</v>
      </c>
      <c r="U2749" s="283" t="str">
        <f>작성용!AH2746</f>
        <v>정창수</v>
      </c>
      <c r="V2749" s="278">
        <f>작성용!AA2746</f>
        <v>202409</v>
      </c>
      <c r="W2749" s="280" t="str">
        <f>작성용!AC2746</f>
        <v>[T]기타보험기관[1본부]</v>
      </c>
      <c r="X2749" s="280" t="str">
        <f>작성용!O2746</f>
        <v>정현진수석</v>
      </c>
      <c r="Y2749" s="280" t="str">
        <f>작성용!P2746</f>
        <v>hyunjin.chung@lotteins.co.kr</v>
      </c>
      <c r="Z2749" s="280">
        <f>작성용!Q2746</f>
        <v>410000317</v>
      </c>
      <c r="AA2749" s="278" t="str">
        <f>작성용!AJ2746</f>
        <v>-</v>
      </c>
      <c r="AB2749" s="278">
        <f>작성용!AB2746</f>
        <v>0</v>
      </c>
    </row>
    <row r="2750" spans="1:28" s="12" customFormat="1" ht="16.5" customHeight="1" x14ac:dyDescent="0.3">
      <c r="A2750" s="54">
        <f>작성용!AL2747</f>
        <v>2746</v>
      </c>
      <c r="B2750" s="292" t="str">
        <f>작성용!AI2747</f>
        <v>1차가격 : 2024-10-07, 2차가격 : 2024-10-10, 최종가격 : 2024-10-14</v>
      </c>
      <c r="C2750" s="278" t="str">
        <f>작성용!AK2747</f>
        <v>개별종목</v>
      </c>
      <c r="D2750" s="279">
        <f>작성용!T2747</f>
        <v>45534</v>
      </c>
      <c r="E2750" s="280" t="str">
        <f>작성용!B2747</f>
        <v>롯데손해보험</v>
      </c>
      <c r="F2750" s="280" t="str">
        <f>작성용!C2747</f>
        <v>재평가</v>
      </c>
      <c r="G2750" s="280" t="str">
        <f>작성용!D2747</f>
        <v>현대인프라전문투자형사모투자신탁9호</v>
      </c>
      <c r="H2750" s="281" t="str">
        <f>작성용!E2747</f>
        <v>KBP2019090028</v>
      </c>
      <c r="I2750" s="280" t="str">
        <f>작성용!F2747</f>
        <v>B02</v>
      </c>
      <c r="J2750" s="280">
        <f>작성용!G2747</f>
        <v>0</v>
      </c>
      <c r="K2750" s="280" t="str">
        <f>작성용!H2747</f>
        <v>-</v>
      </c>
      <c r="L2750" s="280" t="str">
        <f>작성용!N2747</f>
        <v xml:space="preserve">분기 </v>
      </c>
      <c r="M2750" s="279" t="str">
        <f>작성용!U2747</f>
        <v>2024.09.30</v>
      </c>
      <c r="N2750" s="284">
        <f>작성용!V2747</f>
        <v>45572</v>
      </c>
      <c r="O2750" s="284">
        <f>작성용!W2747</f>
        <v>45586</v>
      </c>
      <c r="P2750" s="279" t="str">
        <f>작성용!X2747</f>
        <v>-</v>
      </c>
      <c r="Q2750" s="280" t="str">
        <f>작성용!AD2747</f>
        <v>대체평가3사업본부</v>
      </c>
      <c r="R2750" s="282">
        <f>작성용!AE2747</f>
        <v>0</v>
      </c>
      <c r="S2750" s="280" t="str">
        <f>작성용!AF2747</f>
        <v>대체평가3사업본부</v>
      </c>
      <c r="T2750" s="283" t="str">
        <f>작성용!AG2747</f>
        <v>정창수</v>
      </c>
      <c r="U2750" s="283" t="str">
        <f>작성용!AH2747</f>
        <v>정창수</v>
      </c>
      <c r="V2750" s="278">
        <f>작성용!AA2747</f>
        <v>202409</v>
      </c>
      <c r="W2750" s="280" t="str">
        <f>작성용!AC2747</f>
        <v>[T]기타보험기관[1본부]</v>
      </c>
      <c r="X2750" s="280" t="str">
        <f>작성용!O2747</f>
        <v>정현진수석</v>
      </c>
      <c r="Y2750" s="280" t="str">
        <f>작성용!P2747</f>
        <v>hyunjin.chung@lotteins.co.kr</v>
      </c>
      <c r="Z2750" s="280">
        <f>작성용!Q2747</f>
        <v>410000276</v>
      </c>
      <c r="AA2750" s="278" t="str">
        <f>작성용!AJ2747</f>
        <v>-</v>
      </c>
      <c r="AB2750" s="278">
        <f>작성용!AB2747</f>
        <v>0</v>
      </c>
    </row>
    <row r="2751" spans="1:28" s="12" customFormat="1" ht="16.5" customHeight="1" x14ac:dyDescent="0.3">
      <c r="A2751" s="54">
        <f>작성용!AL2748</f>
        <v>2747</v>
      </c>
      <c r="B2751" s="292" t="str">
        <f>작성용!AI2748</f>
        <v>1차가격 : 2024-10-07, 2차가격 : 2024-10-10, 최종가격 : 2024-10-14</v>
      </c>
      <c r="C2751" s="278" t="str">
        <f>작성용!AK2748</f>
        <v>개별종목</v>
      </c>
      <c r="D2751" s="279">
        <f>작성용!T2748</f>
        <v>45534</v>
      </c>
      <c r="E2751" s="280" t="str">
        <f>작성용!B2748</f>
        <v>롯데손해보험</v>
      </c>
      <c r="F2751" s="280" t="str">
        <f>작성용!C2748</f>
        <v>재평가</v>
      </c>
      <c r="G2751" s="280" t="str">
        <f>작성용!D2748</f>
        <v>화인얼터너티브인사이트코인베투자사모1호(2종)</v>
      </c>
      <c r="H2751" s="281" t="str">
        <f>작성용!E2748</f>
        <v>KBP2020060180</v>
      </c>
      <c r="I2751" s="280" t="str">
        <f>작성용!F2748</f>
        <v>B02</v>
      </c>
      <c r="J2751" s="280">
        <f>작성용!G2748</f>
        <v>0</v>
      </c>
      <c r="K2751" s="280" t="str">
        <f>작성용!H2748</f>
        <v>-</v>
      </c>
      <c r="L2751" s="280" t="str">
        <f>작성용!N2748</f>
        <v xml:space="preserve">분기 </v>
      </c>
      <c r="M2751" s="279" t="str">
        <f>작성용!U2748</f>
        <v>2024.09.30</v>
      </c>
      <c r="N2751" s="284">
        <f>작성용!V2748</f>
        <v>45572</v>
      </c>
      <c r="O2751" s="284">
        <f>작성용!W2748</f>
        <v>45586</v>
      </c>
      <c r="P2751" s="279" t="str">
        <f>작성용!X2748</f>
        <v>-</v>
      </c>
      <c r="Q2751" s="280" t="str">
        <f>작성용!AD2748</f>
        <v>대체평가3사업본부</v>
      </c>
      <c r="R2751" s="282">
        <f>작성용!AE2748</f>
        <v>0</v>
      </c>
      <c r="S2751" s="280" t="str">
        <f>작성용!AF2748</f>
        <v>대체평가3사업본부</v>
      </c>
      <c r="T2751" s="283" t="str">
        <f>작성용!AG2748</f>
        <v>정창수</v>
      </c>
      <c r="U2751" s="283" t="str">
        <f>작성용!AH2748</f>
        <v>정창수</v>
      </c>
      <c r="V2751" s="278">
        <f>작성용!AA2748</f>
        <v>202409</v>
      </c>
      <c r="W2751" s="280" t="str">
        <f>작성용!AC2748</f>
        <v>[T]기타보험기관[1본부]</v>
      </c>
      <c r="X2751" s="280" t="str">
        <f>작성용!O2748</f>
        <v>정현진수석</v>
      </c>
      <c r="Y2751" s="280" t="str">
        <f>작성용!P2748</f>
        <v>hyunjin.chung@lotteins.co.kr</v>
      </c>
      <c r="Z2751" s="280">
        <f>작성용!Q2748</f>
        <v>410000312</v>
      </c>
      <c r="AA2751" s="278" t="str">
        <f>작성용!AJ2748</f>
        <v>-</v>
      </c>
      <c r="AB2751" s="278">
        <f>작성용!AB2748</f>
        <v>0</v>
      </c>
    </row>
    <row r="2752" spans="1:28" s="12" customFormat="1" ht="16.5" customHeight="1" x14ac:dyDescent="0.3">
      <c r="A2752" s="54">
        <f>작성용!AL2749</f>
        <v>2748</v>
      </c>
      <c r="B2752" s="292" t="str">
        <f>작성용!AI2749</f>
        <v>1차가격 : 2024-10-07, 2차가격 : 2024-10-10, 최종가격 : 2024-10-14</v>
      </c>
      <c r="C2752" s="278" t="str">
        <f>작성용!AK2749</f>
        <v>개별종목</v>
      </c>
      <c r="D2752" s="279">
        <f>작성용!T2749</f>
        <v>45534</v>
      </c>
      <c r="E2752" s="280" t="str">
        <f>작성용!B2749</f>
        <v>롯데손해보험</v>
      </c>
      <c r="F2752" s="280" t="str">
        <f>작성용!C2749</f>
        <v>재평가</v>
      </c>
      <c r="G2752" s="280" t="str">
        <f>작성용!D2749</f>
        <v>흥국플라이트전문투자형사모특별자산투자신탁10호</v>
      </c>
      <c r="H2752" s="281" t="str">
        <f>작성용!E2749</f>
        <v>KBP2019090107</v>
      </c>
      <c r="I2752" s="280" t="str">
        <f>작성용!F2749</f>
        <v>B02</v>
      </c>
      <c r="J2752" s="280">
        <f>작성용!G2749</f>
        <v>0</v>
      </c>
      <c r="K2752" s="280" t="str">
        <f>작성용!H2749</f>
        <v>-</v>
      </c>
      <c r="L2752" s="280" t="str">
        <f>작성용!N2749</f>
        <v xml:space="preserve">분기 </v>
      </c>
      <c r="M2752" s="279" t="str">
        <f>작성용!U2749</f>
        <v>2024.09.30</v>
      </c>
      <c r="N2752" s="284">
        <f>작성용!V2749</f>
        <v>45572</v>
      </c>
      <c r="O2752" s="284">
        <f>작성용!W2749</f>
        <v>45586</v>
      </c>
      <c r="P2752" s="279" t="str">
        <f>작성용!X2749</f>
        <v>-</v>
      </c>
      <c r="Q2752" s="280" t="str">
        <f>작성용!AD2749</f>
        <v>대체평가3사업본부</v>
      </c>
      <c r="R2752" s="282">
        <f>작성용!AE2749</f>
        <v>0</v>
      </c>
      <c r="S2752" s="280" t="str">
        <f>작성용!AF2749</f>
        <v>대체평가3사업본부</v>
      </c>
      <c r="T2752" s="283" t="str">
        <f>작성용!AG2749</f>
        <v>정창수</v>
      </c>
      <c r="U2752" s="283" t="str">
        <f>작성용!AH2749</f>
        <v>정창수</v>
      </c>
      <c r="V2752" s="278">
        <f>작성용!AA2749</f>
        <v>202409</v>
      </c>
      <c r="W2752" s="280" t="str">
        <f>작성용!AC2749</f>
        <v>[T]기타보험기관[1본부]</v>
      </c>
      <c r="X2752" s="280" t="str">
        <f>작성용!O2749</f>
        <v>정현진수석</v>
      </c>
      <c r="Y2752" s="280" t="str">
        <f>작성용!P2749</f>
        <v>hyunjin.chung@lotteins.co.kr</v>
      </c>
      <c r="Z2752" s="280">
        <f>작성용!Q2749</f>
        <v>410000250</v>
      </c>
      <c r="AA2752" s="278" t="str">
        <f>작성용!AJ2749</f>
        <v>-</v>
      </c>
      <c r="AB2752" s="278">
        <f>작성용!AB2749</f>
        <v>0</v>
      </c>
    </row>
    <row r="2753" spans="1:28" s="12" customFormat="1" ht="16.5" customHeight="1" x14ac:dyDescent="0.3">
      <c r="A2753" s="54">
        <f>작성용!AL2750</f>
        <v>2749</v>
      </c>
      <c r="B2753" s="292" t="str">
        <f>작성용!AI2750</f>
        <v>1차가격 : 2024-10-07, 2차가격 : 2024-10-10, 최종가격 : 2024-10-14</v>
      </c>
      <c r="C2753" s="278" t="str">
        <f>작성용!AK2750</f>
        <v>개별종목</v>
      </c>
      <c r="D2753" s="279">
        <f>작성용!T2750</f>
        <v>45534</v>
      </c>
      <c r="E2753" s="280" t="str">
        <f>작성용!B2750</f>
        <v>롯데손해보험</v>
      </c>
      <c r="F2753" s="280" t="str">
        <f>작성용!C2750</f>
        <v>재평가</v>
      </c>
      <c r="G2753" s="280" t="str">
        <f>작성용!D2750</f>
        <v>흥국플라이트전문투자형사모특별자산투자신탁12호</v>
      </c>
      <c r="H2753" s="281" t="str">
        <f>작성용!E2750</f>
        <v>KBP2019120220</v>
      </c>
      <c r="I2753" s="280" t="str">
        <f>작성용!F2750</f>
        <v>B02</v>
      </c>
      <c r="J2753" s="280">
        <f>작성용!G2750</f>
        <v>0</v>
      </c>
      <c r="K2753" s="280" t="str">
        <f>작성용!H2750</f>
        <v>-</v>
      </c>
      <c r="L2753" s="280" t="str">
        <f>작성용!N2750</f>
        <v xml:space="preserve">분기 </v>
      </c>
      <c r="M2753" s="279" t="str">
        <f>작성용!U2750</f>
        <v>2024.09.30</v>
      </c>
      <c r="N2753" s="284">
        <f>작성용!V2750</f>
        <v>45572</v>
      </c>
      <c r="O2753" s="284">
        <f>작성용!W2750</f>
        <v>45586</v>
      </c>
      <c r="P2753" s="279" t="str">
        <f>작성용!X2750</f>
        <v>-</v>
      </c>
      <c r="Q2753" s="280" t="str">
        <f>작성용!AD2750</f>
        <v>대체평가3사업본부</v>
      </c>
      <c r="R2753" s="282">
        <f>작성용!AE2750</f>
        <v>0</v>
      </c>
      <c r="S2753" s="280" t="str">
        <f>작성용!AF2750</f>
        <v>대체평가3사업본부</v>
      </c>
      <c r="T2753" s="283" t="str">
        <f>작성용!AG2750</f>
        <v>정창수</v>
      </c>
      <c r="U2753" s="283" t="str">
        <f>작성용!AH2750</f>
        <v>정창수</v>
      </c>
      <c r="V2753" s="278">
        <f>작성용!AA2750</f>
        <v>202409</v>
      </c>
      <c r="W2753" s="280" t="str">
        <f>작성용!AC2750</f>
        <v>[T]기타보험기관[1본부]</v>
      </c>
      <c r="X2753" s="280" t="str">
        <f>작성용!O2750</f>
        <v>정현진수석</v>
      </c>
      <c r="Y2753" s="280" t="str">
        <f>작성용!P2750</f>
        <v>hyunjin.chung@lotteins.co.kr</v>
      </c>
      <c r="Z2753" s="280">
        <f>작성용!Q2750</f>
        <v>410000298</v>
      </c>
      <c r="AA2753" s="278" t="str">
        <f>작성용!AJ2750</f>
        <v>-</v>
      </c>
      <c r="AB2753" s="278">
        <f>작성용!AB2750</f>
        <v>0</v>
      </c>
    </row>
    <row r="2754" spans="1:28" s="12" customFormat="1" ht="16.5" customHeight="1" x14ac:dyDescent="0.3">
      <c r="A2754" s="54">
        <f>작성용!AL2751</f>
        <v>2750</v>
      </c>
      <c r="B2754" s="292" t="str">
        <f>작성용!AI2751</f>
        <v>1차가격 : 2024-10-07, 2차가격 : 2024-10-10, 최종가격 : 2024-10-14</v>
      </c>
      <c r="C2754" s="278" t="str">
        <f>작성용!AK2751</f>
        <v>개별종목</v>
      </c>
      <c r="D2754" s="279">
        <f>작성용!T2751</f>
        <v>45534</v>
      </c>
      <c r="E2754" s="280" t="str">
        <f>작성용!B2751</f>
        <v>롯데손해보험</v>
      </c>
      <c r="F2754" s="280" t="str">
        <f>작성용!C2751</f>
        <v>재평가</v>
      </c>
      <c r="G2754" s="280" t="str">
        <f>작성용!D2751</f>
        <v>흥국하이클래스사모특별자산투자신탁40호</v>
      </c>
      <c r="H2754" s="281" t="str">
        <f>작성용!E2751</f>
        <v>KBP2018120342</v>
      </c>
      <c r="I2754" s="280" t="str">
        <f>작성용!F2751</f>
        <v>B02</v>
      </c>
      <c r="J2754" s="280">
        <f>작성용!G2751</f>
        <v>0</v>
      </c>
      <c r="K2754" s="280" t="str">
        <f>작성용!H2751</f>
        <v>-</v>
      </c>
      <c r="L2754" s="280" t="str">
        <f>작성용!N2751</f>
        <v xml:space="preserve">분기 </v>
      </c>
      <c r="M2754" s="279" t="str">
        <f>작성용!U2751</f>
        <v>2024.09.30</v>
      </c>
      <c r="N2754" s="284">
        <f>작성용!V2751</f>
        <v>45572</v>
      </c>
      <c r="O2754" s="284">
        <f>작성용!W2751</f>
        <v>45586</v>
      </c>
      <c r="P2754" s="279" t="str">
        <f>작성용!X2751</f>
        <v>-</v>
      </c>
      <c r="Q2754" s="280" t="str">
        <f>작성용!AD2751</f>
        <v>대체평가3사업본부</v>
      </c>
      <c r="R2754" s="282">
        <f>작성용!AE2751</f>
        <v>0</v>
      </c>
      <c r="S2754" s="280" t="str">
        <f>작성용!AF2751</f>
        <v>대체평가3사업본부</v>
      </c>
      <c r="T2754" s="283" t="str">
        <f>작성용!AG2751</f>
        <v>정창수</v>
      </c>
      <c r="U2754" s="283" t="str">
        <f>작성용!AH2751</f>
        <v>정창수</v>
      </c>
      <c r="V2754" s="278">
        <f>작성용!AA2751</f>
        <v>202409</v>
      </c>
      <c r="W2754" s="280" t="str">
        <f>작성용!AC2751</f>
        <v>[T]기타보험기관[1본부]</v>
      </c>
      <c r="X2754" s="280" t="str">
        <f>작성용!O2751</f>
        <v>정현진수석</v>
      </c>
      <c r="Y2754" s="280" t="str">
        <f>작성용!P2751</f>
        <v>hyunjin.chung@lotteins.co.kr</v>
      </c>
      <c r="Z2754" s="280">
        <f>작성용!Q2751</f>
        <v>410000067</v>
      </c>
      <c r="AA2754" s="278" t="str">
        <f>작성용!AJ2751</f>
        <v>-</v>
      </c>
      <c r="AB2754" s="278">
        <f>작성용!AB2751</f>
        <v>0</v>
      </c>
    </row>
    <row r="2755" spans="1:28" s="12" customFormat="1" ht="16.5" customHeight="1" x14ac:dyDescent="0.3">
      <c r="A2755" s="54">
        <f>작성용!AL2752</f>
        <v>2751</v>
      </c>
      <c r="B2755" s="292" t="str">
        <f>작성용!AI2752</f>
        <v>1차가격 : 2024-10-07, 2차가격 : 2024-10-10, 최종가격 : 2024-10-14</v>
      </c>
      <c r="C2755" s="278" t="str">
        <f>작성용!AK2752</f>
        <v>개별종목</v>
      </c>
      <c r="D2755" s="279">
        <f>작성용!T2752</f>
        <v>45534</v>
      </c>
      <c r="E2755" s="280" t="str">
        <f>작성용!B2752</f>
        <v>롯데손해보험</v>
      </c>
      <c r="F2755" s="280" t="str">
        <f>작성용!C2752</f>
        <v>재평가</v>
      </c>
      <c r="G2755" s="280" t="str">
        <f>작성용!D2752</f>
        <v>이지스리얼에셋솔라전문투자형사모투자신탁제3호</v>
      </c>
      <c r="H2755" s="281" t="str">
        <f>작성용!E2752</f>
        <v>KBP2021030046</v>
      </c>
      <c r="I2755" s="280" t="str">
        <f>작성용!F2752</f>
        <v>B02</v>
      </c>
      <c r="J2755" s="280">
        <f>작성용!G2752</f>
        <v>0</v>
      </c>
      <c r="K2755" s="280" t="str">
        <f>작성용!H2752</f>
        <v>-</v>
      </c>
      <c r="L2755" s="280" t="str">
        <f>작성용!N2752</f>
        <v xml:space="preserve">분기 </v>
      </c>
      <c r="M2755" s="279" t="str">
        <f>작성용!U2752</f>
        <v>2024.09.30</v>
      </c>
      <c r="N2755" s="284">
        <f>작성용!V2752</f>
        <v>45572</v>
      </c>
      <c r="O2755" s="284">
        <f>작성용!W2752</f>
        <v>45586</v>
      </c>
      <c r="P2755" s="279" t="str">
        <f>작성용!X2752</f>
        <v>-</v>
      </c>
      <c r="Q2755" s="280" t="str">
        <f>작성용!AD2752</f>
        <v>대체평가3사업본부</v>
      </c>
      <c r="R2755" s="282">
        <f>작성용!AE2752</f>
        <v>0</v>
      </c>
      <c r="S2755" s="280" t="str">
        <f>작성용!AF2752</f>
        <v>대체평가3사업본부</v>
      </c>
      <c r="T2755" s="283" t="str">
        <f>작성용!AG2752</f>
        <v>정창수</v>
      </c>
      <c r="U2755" s="283" t="str">
        <f>작성용!AH2752</f>
        <v>정창수</v>
      </c>
      <c r="V2755" s="278">
        <f>작성용!AA2752</f>
        <v>202409</v>
      </c>
      <c r="W2755" s="280" t="str">
        <f>작성용!AC2752</f>
        <v>[T]기타보험기관[1본부]</v>
      </c>
      <c r="X2755" s="280" t="str">
        <f>작성용!O2752</f>
        <v>정현진수석</v>
      </c>
      <c r="Y2755" s="280" t="str">
        <f>작성용!P2752</f>
        <v>hyunjin.chung@lotteins.co.kr</v>
      </c>
      <c r="Z2755" s="280">
        <f>작성용!Q2752</f>
        <v>410000339</v>
      </c>
      <c r="AA2755" s="278" t="str">
        <f>작성용!AJ2752</f>
        <v>-</v>
      </c>
      <c r="AB2755" s="278">
        <f>작성용!AB2752</f>
        <v>0</v>
      </c>
    </row>
    <row r="2756" spans="1:28" s="12" customFormat="1" ht="16.5" customHeight="1" x14ac:dyDescent="0.3">
      <c r="A2756" s="54">
        <f>작성용!AL2753</f>
        <v>2752</v>
      </c>
      <c r="B2756" s="292" t="str">
        <f>작성용!AI2753</f>
        <v>1차가격 : 2024-10-07, 2차가격 : 2024-10-10, 최종가격 : 2024-10-14</v>
      </c>
      <c r="C2756" s="278" t="str">
        <f>작성용!AK2753</f>
        <v>개별종목</v>
      </c>
      <c r="D2756" s="279">
        <f>작성용!T2753</f>
        <v>45534</v>
      </c>
      <c r="E2756" s="280" t="str">
        <f>작성용!B2753</f>
        <v>롯데손해보험</v>
      </c>
      <c r="F2756" s="280" t="str">
        <f>작성용!C2753</f>
        <v>재평가</v>
      </c>
      <c r="G2756" s="280" t="str">
        <f>작성용!D2753</f>
        <v>KB물류블라인드전문투자형사모부동산투자신탁제1호</v>
      </c>
      <c r="H2756" s="281" t="str">
        <f>작성용!E2753</f>
        <v>KBP2022030071</v>
      </c>
      <c r="I2756" s="280" t="str">
        <f>작성용!F2753</f>
        <v>B02</v>
      </c>
      <c r="J2756" s="280">
        <f>작성용!G2753</f>
        <v>0</v>
      </c>
      <c r="K2756" s="280" t="str">
        <f>작성용!H2753</f>
        <v>-</v>
      </c>
      <c r="L2756" s="280" t="str">
        <f>작성용!N2753</f>
        <v xml:space="preserve">분기 </v>
      </c>
      <c r="M2756" s="279" t="str">
        <f>작성용!U2753</f>
        <v>2024.09.30</v>
      </c>
      <c r="N2756" s="284">
        <f>작성용!V2753</f>
        <v>45572</v>
      </c>
      <c r="O2756" s="284">
        <f>작성용!W2753</f>
        <v>45586</v>
      </c>
      <c r="P2756" s="279" t="str">
        <f>작성용!X2753</f>
        <v>-</v>
      </c>
      <c r="Q2756" s="280" t="str">
        <f>작성용!AD2753</f>
        <v>대체평가3사업본부</v>
      </c>
      <c r="R2756" s="282">
        <f>작성용!AE2753</f>
        <v>0</v>
      </c>
      <c r="S2756" s="280" t="str">
        <f>작성용!AF2753</f>
        <v>대체평가3사업본부</v>
      </c>
      <c r="T2756" s="283" t="str">
        <f>작성용!AG2753</f>
        <v>정창수</v>
      </c>
      <c r="U2756" s="283" t="str">
        <f>작성용!AH2753</f>
        <v>정창수</v>
      </c>
      <c r="V2756" s="278">
        <f>작성용!AA2753</f>
        <v>202409</v>
      </c>
      <c r="W2756" s="280" t="str">
        <f>작성용!AC2753</f>
        <v>[T]기타보험기관[1본부]</v>
      </c>
      <c r="X2756" s="280" t="str">
        <f>작성용!O2753</f>
        <v>정현진수석</v>
      </c>
      <c r="Y2756" s="280" t="str">
        <f>작성용!P2753</f>
        <v>hyunjin.chung@lotteins.co.kr</v>
      </c>
      <c r="Z2756" s="280">
        <f>작성용!Q2753</f>
        <v>410000347</v>
      </c>
      <c r="AA2756" s="278" t="str">
        <f>작성용!AJ2753</f>
        <v>-</v>
      </c>
      <c r="AB2756" s="278">
        <f>작성용!AB2753</f>
        <v>0</v>
      </c>
    </row>
    <row r="2757" spans="1:28" s="12" customFormat="1" ht="16.5" customHeight="1" x14ac:dyDescent="0.3">
      <c r="A2757" s="54">
        <f>작성용!AL2754</f>
        <v>2753</v>
      </c>
      <c r="B2757" s="292" t="str">
        <f>작성용!AI2754</f>
        <v>1차가격 : 2024-10-07, 2차가격 : 2024-10-10, 최종가격 : 2024-10-14</v>
      </c>
      <c r="C2757" s="278" t="str">
        <f>작성용!AK2754</f>
        <v>개별종목</v>
      </c>
      <c r="D2757" s="279">
        <f>작성용!T2754</f>
        <v>45534</v>
      </c>
      <c r="E2757" s="280" t="str">
        <f>작성용!B2754</f>
        <v>롯데손해보험</v>
      </c>
      <c r="F2757" s="280" t="str">
        <f>작성용!C2754</f>
        <v>재평가</v>
      </c>
      <c r="G2757" s="280" t="str">
        <f>작성용!D2754</f>
        <v>마스턴유럽전문투자형사모부동산투자신탁5호제2종</v>
      </c>
      <c r="H2757" s="281" t="str">
        <f>작성용!E2754</f>
        <v>KBP2019090119</v>
      </c>
      <c r="I2757" s="280" t="str">
        <f>작성용!F2754</f>
        <v>B02</v>
      </c>
      <c r="J2757" s="280">
        <f>작성용!G2754</f>
        <v>0</v>
      </c>
      <c r="K2757" s="280" t="str">
        <f>작성용!H2754</f>
        <v>-</v>
      </c>
      <c r="L2757" s="280" t="str">
        <f>작성용!N2754</f>
        <v xml:space="preserve">분기 </v>
      </c>
      <c r="M2757" s="279" t="str">
        <f>작성용!U2754</f>
        <v>2024.09.30</v>
      </c>
      <c r="N2757" s="284">
        <f>작성용!V2754</f>
        <v>45572</v>
      </c>
      <c r="O2757" s="284">
        <f>작성용!W2754</f>
        <v>45586</v>
      </c>
      <c r="P2757" s="279" t="str">
        <f>작성용!X2754</f>
        <v>-</v>
      </c>
      <c r="Q2757" s="280" t="str">
        <f>작성용!AD2754</f>
        <v>대체평가3사업본부</v>
      </c>
      <c r="R2757" s="282">
        <f>작성용!AE2754</f>
        <v>0</v>
      </c>
      <c r="S2757" s="280" t="str">
        <f>작성용!AF2754</f>
        <v>대체평가3사업본부</v>
      </c>
      <c r="T2757" s="283" t="str">
        <f>작성용!AG2754</f>
        <v>정창수</v>
      </c>
      <c r="U2757" s="283" t="str">
        <f>작성용!AH2754</f>
        <v>정창수</v>
      </c>
      <c r="V2757" s="278">
        <f>작성용!AA2754</f>
        <v>202409</v>
      </c>
      <c r="W2757" s="280" t="str">
        <f>작성용!AC2754</f>
        <v>[T]기타보험기관[1본부]</v>
      </c>
      <c r="X2757" s="280" t="str">
        <f>작성용!O2754</f>
        <v>정현진수석</v>
      </c>
      <c r="Y2757" s="280" t="str">
        <f>작성용!P2754</f>
        <v>hyunjin.chung@lotteins.co.kr</v>
      </c>
      <c r="Z2757" s="280">
        <f>작성용!Q2754</f>
        <v>410000280</v>
      </c>
      <c r="AA2757" s="278" t="str">
        <f>작성용!AJ2754</f>
        <v>-</v>
      </c>
      <c r="AB2757" s="278">
        <f>작성용!AB2754</f>
        <v>0</v>
      </c>
    </row>
    <row r="2758" spans="1:28" s="12" customFormat="1" ht="16.5" customHeight="1" x14ac:dyDescent="0.3">
      <c r="A2758" s="54">
        <f>작성용!AL2755</f>
        <v>2754</v>
      </c>
      <c r="B2758" s="292" t="str">
        <f>작성용!AI2755</f>
        <v>1차가격 : 2024-10-07, 2차가격 : 2024-10-10, 최종가격 : 2024-10-14</v>
      </c>
      <c r="C2758" s="278" t="str">
        <f>작성용!AK2755</f>
        <v>개별종목</v>
      </c>
      <c r="D2758" s="279">
        <f>작성용!T2755</f>
        <v>45534</v>
      </c>
      <c r="E2758" s="280" t="str">
        <f>작성용!B2755</f>
        <v>롯데손해보험</v>
      </c>
      <c r="F2758" s="280" t="str">
        <f>작성용!C2755</f>
        <v>재평가</v>
      </c>
      <c r="G2758" s="280" t="str">
        <f>작성용!D2755</f>
        <v>HDC유로캐피탈전문투자형사모특별자산투자신탁1호</v>
      </c>
      <c r="H2758" s="281" t="str">
        <f>작성용!E2755</f>
        <v>KBP2019090066</v>
      </c>
      <c r="I2758" s="280" t="str">
        <f>작성용!F2755</f>
        <v>B02</v>
      </c>
      <c r="J2758" s="280">
        <f>작성용!G2755</f>
        <v>0</v>
      </c>
      <c r="K2758" s="280" t="str">
        <f>작성용!H2755</f>
        <v>-</v>
      </c>
      <c r="L2758" s="280" t="str">
        <f>작성용!N2755</f>
        <v xml:space="preserve">분기 </v>
      </c>
      <c r="M2758" s="279" t="str">
        <f>작성용!U2755</f>
        <v>2024.09.30</v>
      </c>
      <c r="N2758" s="284">
        <f>작성용!V2755</f>
        <v>45572</v>
      </c>
      <c r="O2758" s="284">
        <f>작성용!W2755</f>
        <v>45586</v>
      </c>
      <c r="P2758" s="279" t="str">
        <f>작성용!X2755</f>
        <v>-</v>
      </c>
      <c r="Q2758" s="280" t="str">
        <f>작성용!AD2755</f>
        <v>대체평가3사업본부</v>
      </c>
      <c r="R2758" s="282">
        <f>작성용!AE2755</f>
        <v>0</v>
      </c>
      <c r="S2758" s="280" t="str">
        <f>작성용!AF2755</f>
        <v>대체평가3사업본부</v>
      </c>
      <c r="T2758" s="283" t="str">
        <f>작성용!AG2755</f>
        <v>정창수</v>
      </c>
      <c r="U2758" s="283" t="str">
        <f>작성용!AH2755</f>
        <v>정창수</v>
      </c>
      <c r="V2758" s="278">
        <f>작성용!AA2755</f>
        <v>202409</v>
      </c>
      <c r="W2758" s="280" t="str">
        <f>작성용!AC2755</f>
        <v>[T]기타보험기관[1본부]</v>
      </c>
      <c r="X2758" s="280" t="str">
        <f>작성용!O2755</f>
        <v>정현진수석</v>
      </c>
      <c r="Y2758" s="280" t="str">
        <f>작성용!P2755</f>
        <v>hyunjin.chung@lotteins.co.kr</v>
      </c>
      <c r="Z2758" s="280">
        <f>작성용!Q2755</f>
        <v>410000136</v>
      </c>
      <c r="AA2758" s="278" t="str">
        <f>작성용!AJ2755</f>
        <v>-</v>
      </c>
      <c r="AB2758" s="278">
        <f>작성용!AB2755</f>
        <v>0</v>
      </c>
    </row>
    <row r="2759" spans="1:28" s="12" customFormat="1" ht="16.5" customHeight="1" x14ac:dyDescent="0.3">
      <c r="A2759" s="54">
        <f>작성용!AL2756</f>
        <v>2755</v>
      </c>
      <c r="B2759" s="292" t="str">
        <f>작성용!AI2756</f>
        <v>1차가격 : 2024-10-07, 2차가격 : 2024-10-10, 최종가격 : 2024-10-14</v>
      </c>
      <c r="C2759" s="278" t="str">
        <f>작성용!AK2756</f>
        <v>개별종목</v>
      </c>
      <c r="D2759" s="279">
        <f>작성용!T2756</f>
        <v>45534</v>
      </c>
      <c r="E2759" s="280" t="str">
        <f>작성용!B2756</f>
        <v>롯데손해보험</v>
      </c>
      <c r="F2759" s="280" t="str">
        <f>작성용!C2756</f>
        <v>재평가</v>
      </c>
      <c r="G2759" s="280" t="str">
        <f>작성용!D2756</f>
        <v>HDC이머징아시아전문투자형사모재간접투자신탁1호</v>
      </c>
      <c r="H2759" s="281" t="str">
        <f>작성용!E2756</f>
        <v>KBP2019090069</v>
      </c>
      <c r="I2759" s="280" t="str">
        <f>작성용!F2756</f>
        <v>B02</v>
      </c>
      <c r="J2759" s="280">
        <f>작성용!G2756</f>
        <v>0</v>
      </c>
      <c r="K2759" s="280" t="str">
        <f>작성용!H2756</f>
        <v>-</v>
      </c>
      <c r="L2759" s="280" t="str">
        <f>작성용!N2756</f>
        <v xml:space="preserve">분기 </v>
      </c>
      <c r="M2759" s="279" t="str">
        <f>작성용!U2756</f>
        <v>2024.09.30</v>
      </c>
      <c r="N2759" s="284">
        <f>작성용!V2756</f>
        <v>45572</v>
      </c>
      <c r="O2759" s="284">
        <f>작성용!W2756</f>
        <v>45586</v>
      </c>
      <c r="P2759" s="279" t="str">
        <f>작성용!X2756</f>
        <v>-</v>
      </c>
      <c r="Q2759" s="280" t="str">
        <f>작성용!AD2756</f>
        <v>대체평가3사업본부</v>
      </c>
      <c r="R2759" s="282">
        <f>작성용!AE2756</f>
        <v>0</v>
      </c>
      <c r="S2759" s="280" t="str">
        <f>작성용!AF2756</f>
        <v>대체평가3사업본부</v>
      </c>
      <c r="T2759" s="283" t="str">
        <f>작성용!AG2756</f>
        <v>정창수</v>
      </c>
      <c r="U2759" s="283" t="str">
        <f>작성용!AH2756</f>
        <v>정창수</v>
      </c>
      <c r="V2759" s="278">
        <f>작성용!AA2756</f>
        <v>202409</v>
      </c>
      <c r="W2759" s="280" t="str">
        <f>작성용!AC2756</f>
        <v>[T]기타보험기관[1본부]</v>
      </c>
      <c r="X2759" s="280" t="str">
        <f>작성용!O2756</f>
        <v>정현진수석</v>
      </c>
      <c r="Y2759" s="280" t="str">
        <f>작성용!P2756</f>
        <v>hyunjin.chung@lotteins.co.kr</v>
      </c>
      <c r="Z2759" s="280">
        <f>작성용!Q2756</f>
        <v>410000139</v>
      </c>
      <c r="AA2759" s="278" t="str">
        <f>작성용!AJ2756</f>
        <v>-</v>
      </c>
      <c r="AB2759" s="278">
        <f>작성용!AB2756</f>
        <v>0</v>
      </c>
    </row>
    <row r="2760" spans="1:28" s="12" customFormat="1" ht="16.5" customHeight="1" x14ac:dyDescent="0.3">
      <c r="A2760" s="54">
        <f>작성용!AL2757</f>
        <v>2756</v>
      </c>
      <c r="B2760" s="292" t="str">
        <f>작성용!AI2757</f>
        <v>1차가격 : 2024-10-07, 2차가격 : 2024-10-10, 최종가격 : 2024-10-14</v>
      </c>
      <c r="C2760" s="278" t="str">
        <f>작성용!AK2757</f>
        <v>개별종목</v>
      </c>
      <c r="D2760" s="279">
        <f>작성용!T2757</f>
        <v>45534</v>
      </c>
      <c r="E2760" s="280" t="str">
        <f>작성용!B2757</f>
        <v>롯데손해보험</v>
      </c>
      <c r="F2760" s="280" t="str">
        <f>작성용!C2757</f>
        <v>재평가</v>
      </c>
      <c r="G2760" s="280" t="str">
        <f>작성용!D2757</f>
        <v>IBK글로벌신재생에너지전문투자형사모특별자산투자신탁2호</v>
      </c>
      <c r="H2760" s="281" t="str">
        <f>작성용!E2757</f>
        <v>KBP2020060182</v>
      </c>
      <c r="I2760" s="280" t="str">
        <f>작성용!F2757</f>
        <v>B02</v>
      </c>
      <c r="J2760" s="280">
        <f>작성용!G2757</f>
        <v>0</v>
      </c>
      <c r="K2760" s="280" t="str">
        <f>작성용!H2757</f>
        <v>-</v>
      </c>
      <c r="L2760" s="280" t="str">
        <f>작성용!N2757</f>
        <v xml:space="preserve">분기 </v>
      </c>
      <c r="M2760" s="279" t="str">
        <f>작성용!U2757</f>
        <v>2024.09.30</v>
      </c>
      <c r="N2760" s="284">
        <f>작성용!V2757</f>
        <v>45572</v>
      </c>
      <c r="O2760" s="284">
        <f>작성용!W2757</f>
        <v>45586</v>
      </c>
      <c r="P2760" s="279" t="str">
        <f>작성용!X2757</f>
        <v>-</v>
      </c>
      <c r="Q2760" s="280" t="str">
        <f>작성용!AD2757</f>
        <v>대체평가3사업본부</v>
      </c>
      <c r="R2760" s="282">
        <f>작성용!AE2757</f>
        <v>0</v>
      </c>
      <c r="S2760" s="280" t="str">
        <f>작성용!AF2757</f>
        <v>대체평가3사업본부</v>
      </c>
      <c r="T2760" s="283" t="str">
        <f>작성용!AG2757</f>
        <v>정창수</v>
      </c>
      <c r="U2760" s="283" t="str">
        <f>작성용!AH2757</f>
        <v>정창수</v>
      </c>
      <c r="V2760" s="278">
        <f>작성용!AA2757</f>
        <v>202409</v>
      </c>
      <c r="W2760" s="280" t="str">
        <f>작성용!AC2757</f>
        <v>[T]기타보험기관[1본부]</v>
      </c>
      <c r="X2760" s="280" t="str">
        <f>작성용!O2757</f>
        <v>정현진수석</v>
      </c>
      <c r="Y2760" s="280" t="str">
        <f>작성용!P2757</f>
        <v>hyunjin.chung@lotteins.co.kr</v>
      </c>
      <c r="Z2760" s="280">
        <f>작성용!Q2757</f>
        <v>410000322</v>
      </c>
      <c r="AA2760" s="278" t="str">
        <f>작성용!AJ2757</f>
        <v>-</v>
      </c>
      <c r="AB2760" s="278">
        <f>작성용!AB2757</f>
        <v>0</v>
      </c>
    </row>
    <row r="2761" spans="1:28" s="12" customFormat="1" ht="16.5" customHeight="1" x14ac:dyDescent="0.3">
      <c r="A2761" s="54">
        <f>작성용!AL2758</f>
        <v>2757</v>
      </c>
      <c r="B2761" s="292" t="str">
        <f>작성용!AI2758</f>
        <v>1차가격 : 2024-10-07, 2차가격 : 2024-10-10, 최종가격 : 2024-10-14</v>
      </c>
      <c r="C2761" s="278" t="str">
        <f>작성용!AK2758</f>
        <v>개별종목</v>
      </c>
      <c r="D2761" s="279">
        <f>작성용!T2758</f>
        <v>45534</v>
      </c>
      <c r="E2761" s="280" t="str">
        <f>작성용!B2758</f>
        <v>롯데손해보험</v>
      </c>
      <c r="F2761" s="280" t="str">
        <f>작성용!C2758</f>
        <v>재평가</v>
      </c>
      <c r="G2761" s="280" t="str">
        <f>작성용!D2758</f>
        <v>INMARK핀란드전문투자형사모부동산투자신탁제6호</v>
      </c>
      <c r="H2761" s="281" t="str">
        <f>작성용!E2758</f>
        <v>KBP2019090083</v>
      </c>
      <c r="I2761" s="280" t="str">
        <f>작성용!F2758</f>
        <v>B02</v>
      </c>
      <c r="J2761" s="280">
        <f>작성용!G2758</f>
        <v>0</v>
      </c>
      <c r="K2761" s="280" t="str">
        <f>작성용!H2758</f>
        <v>-</v>
      </c>
      <c r="L2761" s="280" t="str">
        <f>작성용!N2758</f>
        <v xml:space="preserve">분기 </v>
      </c>
      <c r="M2761" s="279" t="str">
        <f>작성용!U2758</f>
        <v>2024.09.30</v>
      </c>
      <c r="N2761" s="284">
        <f>작성용!V2758</f>
        <v>45572</v>
      </c>
      <c r="O2761" s="284">
        <f>작성용!W2758</f>
        <v>45586</v>
      </c>
      <c r="P2761" s="279" t="str">
        <f>작성용!X2758</f>
        <v>-</v>
      </c>
      <c r="Q2761" s="280" t="str">
        <f>작성용!AD2758</f>
        <v>대체평가3사업본부</v>
      </c>
      <c r="R2761" s="282">
        <f>작성용!AE2758</f>
        <v>0</v>
      </c>
      <c r="S2761" s="280" t="str">
        <f>작성용!AF2758</f>
        <v>대체평가3사업본부</v>
      </c>
      <c r="T2761" s="283" t="str">
        <f>작성용!AG2758</f>
        <v>정창수</v>
      </c>
      <c r="U2761" s="283" t="str">
        <f>작성용!AH2758</f>
        <v>정창수</v>
      </c>
      <c r="V2761" s="278">
        <f>작성용!AA2758</f>
        <v>202409</v>
      </c>
      <c r="W2761" s="280" t="str">
        <f>작성용!AC2758</f>
        <v>[T]기타보험기관[1본부]</v>
      </c>
      <c r="X2761" s="280" t="str">
        <f>작성용!O2758</f>
        <v>정현진수석</v>
      </c>
      <c r="Y2761" s="280" t="str">
        <f>작성용!P2758</f>
        <v>hyunjin.chung@lotteins.co.kr</v>
      </c>
      <c r="Z2761" s="280">
        <f>작성용!Q2758</f>
        <v>410000187</v>
      </c>
      <c r="AA2761" s="278" t="str">
        <f>작성용!AJ2758</f>
        <v>-</v>
      </c>
      <c r="AB2761" s="278">
        <f>작성용!AB2758</f>
        <v>0</v>
      </c>
    </row>
    <row r="2762" spans="1:28" s="12" customFormat="1" ht="16.5" customHeight="1" x14ac:dyDescent="0.3">
      <c r="A2762" s="54">
        <f>작성용!AL2759</f>
        <v>2758</v>
      </c>
      <c r="B2762" s="292" t="str">
        <f>작성용!AI2759</f>
        <v>1차가격 : 2024-10-07, 2차가격 : 2024-10-10, 최종가격 : 2024-10-14</v>
      </c>
      <c r="C2762" s="278" t="str">
        <f>작성용!AK2759</f>
        <v>개별종목</v>
      </c>
      <c r="D2762" s="279">
        <f>작성용!T2759</f>
        <v>45534</v>
      </c>
      <c r="E2762" s="280" t="str">
        <f>작성용!B2759</f>
        <v>롯데손해보험</v>
      </c>
      <c r="F2762" s="280" t="str">
        <f>작성용!C2759</f>
        <v>재평가</v>
      </c>
      <c r="G2762" s="280" t="str">
        <f>작성용!D2759</f>
        <v>INMARK호주전문투자형사모부동산투자신탁제1호</v>
      </c>
      <c r="H2762" s="281" t="str">
        <f>작성용!E2759</f>
        <v>KBP2019090059</v>
      </c>
      <c r="I2762" s="280" t="str">
        <f>작성용!F2759</f>
        <v>B02</v>
      </c>
      <c r="J2762" s="280">
        <f>작성용!G2759</f>
        <v>0</v>
      </c>
      <c r="K2762" s="280" t="str">
        <f>작성용!H2759</f>
        <v>-</v>
      </c>
      <c r="L2762" s="280" t="str">
        <f>작성용!N2759</f>
        <v xml:space="preserve">분기 </v>
      </c>
      <c r="M2762" s="279" t="str">
        <f>작성용!U2759</f>
        <v>2024.09.30</v>
      </c>
      <c r="N2762" s="284">
        <f>작성용!V2759</f>
        <v>45572</v>
      </c>
      <c r="O2762" s="284">
        <f>작성용!W2759</f>
        <v>45586</v>
      </c>
      <c r="P2762" s="279" t="str">
        <f>작성용!X2759</f>
        <v>-</v>
      </c>
      <c r="Q2762" s="280" t="str">
        <f>작성용!AD2759</f>
        <v>대체평가3사업본부</v>
      </c>
      <c r="R2762" s="282">
        <f>작성용!AE2759</f>
        <v>0</v>
      </c>
      <c r="S2762" s="280" t="str">
        <f>작성용!AF2759</f>
        <v>대체평가3사업본부</v>
      </c>
      <c r="T2762" s="283" t="str">
        <f>작성용!AG2759</f>
        <v>정창수</v>
      </c>
      <c r="U2762" s="283" t="str">
        <f>작성용!AH2759</f>
        <v>정창수</v>
      </c>
      <c r="V2762" s="278">
        <f>작성용!AA2759</f>
        <v>202409</v>
      </c>
      <c r="W2762" s="280" t="str">
        <f>작성용!AC2759</f>
        <v>[T]기타보험기관[1본부]</v>
      </c>
      <c r="X2762" s="280" t="str">
        <f>작성용!O2759</f>
        <v>정현진수석</v>
      </c>
      <c r="Y2762" s="280" t="str">
        <f>작성용!P2759</f>
        <v>hyunjin.chung@lotteins.co.kr</v>
      </c>
      <c r="Z2762" s="280">
        <f>작성용!Q2759</f>
        <v>410000126</v>
      </c>
      <c r="AA2762" s="278" t="str">
        <f>작성용!AJ2759</f>
        <v>-</v>
      </c>
      <c r="AB2762" s="278">
        <f>작성용!AB2759</f>
        <v>0</v>
      </c>
    </row>
    <row r="2763" spans="1:28" s="12" customFormat="1" ht="16.5" customHeight="1" x14ac:dyDescent="0.3">
      <c r="A2763" s="54">
        <f>작성용!AL2760</f>
        <v>2759</v>
      </c>
      <c r="B2763" s="292" t="str">
        <f>작성용!AI2760</f>
        <v>1차가격 : 2024-10-07, 2차가격 : 2024-10-10, 최종가격 : 2024-10-14</v>
      </c>
      <c r="C2763" s="278" t="str">
        <f>작성용!AK2760</f>
        <v>개별종목</v>
      </c>
      <c r="D2763" s="279">
        <f>작성용!T2760</f>
        <v>45534</v>
      </c>
      <c r="E2763" s="280" t="str">
        <f>작성용!B2760</f>
        <v>롯데손해보험</v>
      </c>
      <c r="F2763" s="280" t="str">
        <f>작성용!C2760</f>
        <v>재평가</v>
      </c>
      <c r="G2763" s="280" t="str">
        <f>작성용!D2760</f>
        <v>JB에어라인사모특별자산투자신탁7호</v>
      </c>
      <c r="H2763" s="281" t="str">
        <f>작성용!E2760</f>
        <v>KBP2019090090</v>
      </c>
      <c r="I2763" s="280" t="str">
        <f>작성용!F2760</f>
        <v>B02</v>
      </c>
      <c r="J2763" s="280">
        <f>작성용!G2760</f>
        <v>0</v>
      </c>
      <c r="K2763" s="280" t="str">
        <f>작성용!H2760</f>
        <v>-</v>
      </c>
      <c r="L2763" s="280" t="str">
        <f>작성용!N2760</f>
        <v xml:space="preserve">분기 </v>
      </c>
      <c r="M2763" s="279" t="str">
        <f>작성용!U2760</f>
        <v>2024.09.30</v>
      </c>
      <c r="N2763" s="284">
        <f>작성용!V2760</f>
        <v>45572</v>
      </c>
      <c r="O2763" s="284">
        <f>작성용!W2760</f>
        <v>45586</v>
      </c>
      <c r="P2763" s="279" t="str">
        <f>작성용!X2760</f>
        <v>-</v>
      </c>
      <c r="Q2763" s="280" t="str">
        <f>작성용!AD2760</f>
        <v>대체평가3사업본부</v>
      </c>
      <c r="R2763" s="282">
        <f>작성용!AE2760</f>
        <v>0</v>
      </c>
      <c r="S2763" s="280" t="str">
        <f>작성용!AF2760</f>
        <v>대체평가3사업본부</v>
      </c>
      <c r="T2763" s="283" t="str">
        <f>작성용!AG2760</f>
        <v>정창수</v>
      </c>
      <c r="U2763" s="283" t="str">
        <f>작성용!AH2760</f>
        <v>정창수</v>
      </c>
      <c r="V2763" s="278">
        <f>작성용!AA2760</f>
        <v>202409</v>
      </c>
      <c r="W2763" s="280" t="str">
        <f>작성용!AC2760</f>
        <v>[T]기타보험기관[1본부]</v>
      </c>
      <c r="X2763" s="280" t="str">
        <f>작성용!O2760</f>
        <v>정현진수석</v>
      </c>
      <c r="Y2763" s="280" t="str">
        <f>작성용!P2760</f>
        <v>hyunjin.chung@lotteins.co.kr</v>
      </c>
      <c r="Z2763" s="280">
        <f>작성용!Q2760</f>
        <v>410000207</v>
      </c>
      <c r="AA2763" s="278" t="str">
        <f>작성용!AJ2760</f>
        <v>-</v>
      </c>
      <c r="AB2763" s="278">
        <f>작성용!AB2760</f>
        <v>0</v>
      </c>
    </row>
    <row r="2764" spans="1:28" s="12" customFormat="1" ht="16.5" customHeight="1" x14ac:dyDescent="0.3">
      <c r="A2764" s="54">
        <f>작성용!AL2761</f>
        <v>2760</v>
      </c>
      <c r="B2764" s="292" t="str">
        <f>작성용!AI2761</f>
        <v>1차가격 : 2024-10-07, 2차가격 : 2024-10-10, 최종가격 : 2024-10-14</v>
      </c>
      <c r="C2764" s="278" t="str">
        <f>작성용!AK2761</f>
        <v>개별종목</v>
      </c>
      <c r="D2764" s="279">
        <f>작성용!T2761</f>
        <v>45534</v>
      </c>
      <c r="E2764" s="280" t="str">
        <f>작성용!B2761</f>
        <v>롯데손해보험</v>
      </c>
      <c r="F2764" s="280" t="str">
        <f>작성용!C2761</f>
        <v>재평가</v>
      </c>
      <c r="G2764" s="280" t="str">
        <f>작성용!D2761</f>
        <v>KB_CVC북미전문투자형사모투자신탁제2호</v>
      </c>
      <c r="H2764" s="281" t="str">
        <f>작성용!E2761</f>
        <v>KBP2020060186</v>
      </c>
      <c r="I2764" s="280" t="str">
        <f>작성용!F2761</f>
        <v>B02</v>
      </c>
      <c r="J2764" s="280">
        <f>작성용!G2761</f>
        <v>0</v>
      </c>
      <c r="K2764" s="280" t="str">
        <f>작성용!H2761</f>
        <v>-</v>
      </c>
      <c r="L2764" s="280" t="str">
        <f>작성용!N2761</f>
        <v xml:space="preserve">분기 </v>
      </c>
      <c r="M2764" s="279" t="str">
        <f>작성용!U2761</f>
        <v>2024.09.30</v>
      </c>
      <c r="N2764" s="284">
        <f>작성용!V2761</f>
        <v>45572</v>
      </c>
      <c r="O2764" s="284">
        <f>작성용!W2761</f>
        <v>45586</v>
      </c>
      <c r="P2764" s="279" t="str">
        <f>작성용!X2761</f>
        <v>-</v>
      </c>
      <c r="Q2764" s="280" t="str">
        <f>작성용!AD2761</f>
        <v>대체평가3사업본부</v>
      </c>
      <c r="R2764" s="282">
        <f>작성용!AE2761</f>
        <v>0</v>
      </c>
      <c r="S2764" s="280" t="str">
        <f>작성용!AF2761</f>
        <v>대체평가3사업본부</v>
      </c>
      <c r="T2764" s="283" t="str">
        <f>작성용!AG2761</f>
        <v>정창수</v>
      </c>
      <c r="U2764" s="283" t="str">
        <f>작성용!AH2761</f>
        <v>정창수</v>
      </c>
      <c r="V2764" s="278">
        <f>작성용!AA2761</f>
        <v>202409</v>
      </c>
      <c r="W2764" s="280" t="str">
        <f>작성용!AC2761</f>
        <v>[T]기타보험기관[1본부]</v>
      </c>
      <c r="X2764" s="280" t="str">
        <f>작성용!O2761</f>
        <v>정현진수석</v>
      </c>
      <c r="Y2764" s="280" t="str">
        <f>작성용!P2761</f>
        <v>hyunjin.chung@lotteins.co.kr</v>
      </c>
      <c r="Z2764" s="280">
        <f>작성용!Q2761</f>
        <v>410000323</v>
      </c>
      <c r="AA2764" s="278" t="str">
        <f>작성용!AJ2761</f>
        <v>-</v>
      </c>
      <c r="AB2764" s="278">
        <f>작성용!AB2761</f>
        <v>0</v>
      </c>
    </row>
    <row r="2765" spans="1:28" s="12" customFormat="1" ht="16.5" customHeight="1" x14ac:dyDescent="0.3">
      <c r="A2765" s="54">
        <f>작성용!AL2762</f>
        <v>2761</v>
      </c>
      <c r="B2765" s="292" t="str">
        <f>작성용!AI2762</f>
        <v>1차가격 : 2024-10-07, 2차가격 : 2024-10-10, 최종가격 : 2024-10-14</v>
      </c>
      <c r="C2765" s="278" t="str">
        <f>작성용!AK2762</f>
        <v>개별종목</v>
      </c>
      <c r="D2765" s="279">
        <f>작성용!T2762</f>
        <v>45534</v>
      </c>
      <c r="E2765" s="280" t="str">
        <f>작성용!B2762</f>
        <v>롯데손해보험</v>
      </c>
      <c r="F2765" s="280" t="str">
        <f>작성용!C2762</f>
        <v>재평가</v>
      </c>
      <c r="G2765" s="280" t="str">
        <f>작성용!D2762</f>
        <v>KBIDF인프라일반사모특별자산자투자신탁제2-2호(대출채권-재간접형)(H)(전문)</v>
      </c>
      <c r="H2765" s="281" t="str">
        <f>작성용!E2762</f>
        <v>KBP2019090065</v>
      </c>
      <c r="I2765" s="280" t="str">
        <f>작성용!F2762</f>
        <v>B02</v>
      </c>
      <c r="J2765" s="280">
        <f>작성용!G2762</f>
        <v>0</v>
      </c>
      <c r="K2765" s="280" t="str">
        <f>작성용!H2762</f>
        <v>-</v>
      </c>
      <c r="L2765" s="280" t="str">
        <f>작성용!N2762</f>
        <v xml:space="preserve">분기 </v>
      </c>
      <c r="M2765" s="279" t="str">
        <f>작성용!U2762</f>
        <v>2024.09.30</v>
      </c>
      <c r="N2765" s="284">
        <f>작성용!V2762</f>
        <v>45572</v>
      </c>
      <c r="O2765" s="284">
        <f>작성용!W2762</f>
        <v>45586</v>
      </c>
      <c r="P2765" s="279" t="str">
        <f>작성용!X2762</f>
        <v>-</v>
      </c>
      <c r="Q2765" s="280" t="str">
        <f>작성용!AD2762</f>
        <v>대체평가3사업본부</v>
      </c>
      <c r="R2765" s="282">
        <f>작성용!AE2762</f>
        <v>0</v>
      </c>
      <c r="S2765" s="280" t="str">
        <f>작성용!AF2762</f>
        <v>대체평가3사업본부</v>
      </c>
      <c r="T2765" s="283" t="str">
        <f>작성용!AG2762</f>
        <v>정창수</v>
      </c>
      <c r="U2765" s="283" t="str">
        <f>작성용!AH2762</f>
        <v>정창수</v>
      </c>
      <c r="V2765" s="278">
        <f>작성용!AA2762</f>
        <v>202409</v>
      </c>
      <c r="W2765" s="280" t="str">
        <f>작성용!AC2762</f>
        <v>[T]기타보험기관[1본부]</v>
      </c>
      <c r="X2765" s="280" t="str">
        <f>작성용!O2762</f>
        <v>정현진수석</v>
      </c>
      <c r="Y2765" s="280" t="str">
        <f>작성용!P2762</f>
        <v>hyunjin.chung@lotteins.co.kr</v>
      </c>
      <c r="Z2765" s="280">
        <f>작성용!Q2762</f>
        <v>410000135</v>
      </c>
      <c r="AA2765" s="278" t="str">
        <f>작성용!AJ2762</f>
        <v>-</v>
      </c>
      <c r="AB2765" s="278">
        <f>작성용!AB2762</f>
        <v>0</v>
      </c>
    </row>
    <row r="2766" spans="1:28" s="12" customFormat="1" ht="16.5" customHeight="1" x14ac:dyDescent="0.3">
      <c r="A2766" s="54">
        <f>작성용!AL2763</f>
        <v>2762</v>
      </c>
      <c r="B2766" s="292" t="str">
        <f>작성용!AI2763</f>
        <v>1차가격 : 2024-10-07, 2차가격 : 2024-10-10, 최종가격 : 2024-10-14</v>
      </c>
      <c r="C2766" s="278" t="str">
        <f>작성용!AK2763</f>
        <v>개별종목</v>
      </c>
      <c r="D2766" s="279">
        <f>작성용!T2763</f>
        <v>45534</v>
      </c>
      <c r="E2766" s="280" t="str">
        <f>작성용!B2763</f>
        <v>롯데손해보험</v>
      </c>
      <c r="F2766" s="280" t="str">
        <f>작성용!C2763</f>
        <v>재평가</v>
      </c>
      <c r="G2766" s="280" t="str">
        <f>작성용!D2763</f>
        <v>KBIDF인프라일반사모특별자산투자신탁제4호(대출채권-재간접형)(전문)</v>
      </c>
      <c r="H2766" s="281" t="str">
        <f>작성용!E2763</f>
        <v>KBP2019090126</v>
      </c>
      <c r="I2766" s="280" t="str">
        <f>작성용!F2763</f>
        <v>B02</v>
      </c>
      <c r="J2766" s="280">
        <f>작성용!G2763</f>
        <v>0</v>
      </c>
      <c r="K2766" s="280" t="str">
        <f>작성용!H2763</f>
        <v>-</v>
      </c>
      <c r="L2766" s="280" t="str">
        <f>작성용!N2763</f>
        <v xml:space="preserve">분기 </v>
      </c>
      <c r="M2766" s="279" t="str">
        <f>작성용!U2763</f>
        <v>2024.09.30</v>
      </c>
      <c r="N2766" s="284">
        <f>작성용!V2763</f>
        <v>45572</v>
      </c>
      <c r="O2766" s="284">
        <f>작성용!W2763</f>
        <v>45586</v>
      </c>
      <c r="P2766" s="279" t="str">
        <f>작성용!X2763</f>
        <v>-</v>
      </c>
      <c r="Q2766" s="280" t="str">
        <f>작성용!AD2763</f>
        <v>대체평가3사업본부</v>
      </c>
      <c r="R2766" s="282">
        <f>작성용!AE2763</f>
        <v>0</v>
      </c>
      <c r="S2766" s="280" t="str">
        <f>작성용!AF2763</f>
        <v>대체평가3사업본부</v>
      </c>
      <c r="T2766" s="283" t="str">
        <f>작성용!AG2763</f>
        <v>정창수</v>
      </c>
      <c r="U2766" s="283" t="str">
        <f>작성용!AH2763</f>
        <v>정창수</v>
      </c>
      <c r="V2766" s="278">
        <f>작성용!AA2763</f>
        <v>202409</v>
      </c>
      <c r="W2766" s="280" t="str">
        <f>작성용!AC2763</f>
        <v>[T]기타보험기관[1본부]</v>
      </c>
      <c r="X2766" s="280" t="str">
        <f>작성용!O2763</f>
        <v>정현진수석</v>
      </c>
      <c r="Y2766" s="280" t="str">
        <f>작성용!P2763</f>
        <v>hyunjin.chung@lotteins.co.kr</v>
      </c>
      <c r="Z2766" s="280">
        <f>작성용!Q2763</f>
        <v>410000289</v>
      </c>
      <c r="AA2766" s="278" t="str">
        <f>작성용!AJ2763</f>
        <v>-</v>
      </c>
      <c r="AB2766" s="278">
        <f>작성용!AB2763</f>
        <v>0</v>
      </c>
    </row>
    <row r="2767" spans="1:28" s="12" customFormat="1" ht="16.5" customHeight="1" x14ac:dyDescent="0.3">
      <c r="A2767" s="54">
        <f>작성용!AL2764</f>
        <v>2763</v>
      </c>
      <c r="B2767" s="292" t="str">
        <f>작성용!AI2764</f>
        <v>1차가격 : 2024-10-07, 2차가격 : 2024-10-10, 최종가격 : 2024-10-14</v>
      </c>
      <c r="C2767" s="278" t="str">
        <f>작성용!AK2764</f>
        <v>개별종목</v>
      </c>
      <c r="D2767" s="279">
        <f>작성용!T2764</f>
        <v>45534</v>
      </c>
      <c r="E2767" s="280" t="str">
        <f>작성용!B2764</f>
        <v>롯데손해보험</v>
      </c>
      <c r="F2767" s="280" t="str">
        <f>작성용!C2764</f>
        <v>재평가</v>
      </c>
      <c r="G2767" s="280" t="str">
        <f>작성용!D2764</f>
        <v>KBRPSFOCUS전문투자형사모특별자산투자신탁3호</v>
      </c>
      <c r="H2767" s="281" t="str">
        <f>작성용!E2764</f>
        <v>KBP2019090138</v>
      </c>
      <c r="I2767" s="280" t="str">
        <f>작성용!F2764</f>
        <v>B02</v>
      </c>
      <c r="J2767" s="280">
        <f>작성용!G2764</f>
        <v>0</v>
      </c>
      <c r="K2767" s="280" t="str">
        <f>작성용!H2764</f>
        <v>-</v>
      </c>
      <c r="L2767" s="280" t="str">
        <f>작성용!N2764</f>
        <v xml:space="preserve">분기 </v>
      </c>
      <c r="M2767" s="279" t="str">
        <f>작성용!U2764</f>
        <v>2024.09.30</v>
      </c>
      <c r="N2767" s="284">
        <f>작성용!V2764</f>
        <v>45572</v>
      </c>
      <c r="O2767" s="284">
        <f>작성용!W2764</f>
        <v>45586</v>
      </c>
      <c r="P2767" s="279" t="str">
        <f>작성용!X2764</f>
        <v>-</v>
      </c>
      <c r="Q2767" s="280" t="str">
        <f>작성용!AD2764</f>
        <v>대체평가3사업본부</v>
      </c>
      <c r="R2767" s="282">
        <f>작성용!AE2764</f>
        <v>0</v>
      </c>
      <c r="S2767" s="280" t="str">
        <f>작성용!AF2764</f>
        <v>대체평가3사업본부</v>
      </c>
      <c r="T2767" s="283" t="str">
        <f>작성용!AG2764</f>
        <v>정창수</v>
      </c>
      <c r="U2767" s="283" t="str">
        <f>작성용!AH2764</f>
        <v>정창수</v>
      </c>
      <c r="V2767" s="278">
        <f>작성용!AA2764</f>
        <v>202409</v>
      </c>
      <c r="W2767" s="280" t="str">
        <f>작성용!AC2764</f>
        <v>[T]기타보험기관[1본부]</v>
      </c>
      <c r="X2767" s="280" t="str">
        <f>작성용!O2764</f>
        <v>정현진수석</v>
      </c>
      <c r="Y2767" s="280" t="str">
        <f>작성용!P2764</f>
        <v>hyunjin.chung@lotteins.co.kr</v>
      </c>
      <c r="Z2767" s="280">
        <f>작성용!Q2764</f>
        <v>410000181</v>
      </c>
      <c r="AA2767" s="278" t="str">
        <f>작성용!AJ2764</f>
        <v>-</v>
      </c>
      <c r="AB2767" s="278">
        <f>작성용!AB2764</f>
        <v>0</v>
      </c>
    </row>
    <row r="2768" spans="1:28" s="12" customFormat="1" ht="16.5" customHeight="1" x14ac:dyDescent="0.3">
      <c r="A2768" s="54">
        <f>작성용!AL2765</f>
        <v>2764</v>
      </c>
      <c r="B2768" s="292" t="str">
        <f>작성용!AI2765</f>
        <v>1차가격 : 2024-10-07, 2차가격 : 2024-10-10, 최종가격 : 2024-10-14</v>
      </c>
      <c r="C2768" s="278" t="str">
        <f>작성용!AK2765</f>
        <v>개별종목</v>
      </c>
      <c r="D2768" s="279">
        <f>작성용!T2765</f>
        <v>45534</v>
      </c>
      <c r="E2768" s="280" t="str">
        <f>작성용!B2765</f>
        <v>롯데손해보험</v>
      </c>
      <c r="F2768" s="280" t="str">
        <f>작성용!C2765</f>
        <v>재평가</v>
      </c>
      <c r="G2768" s="280" t="str">
        <f>작성용!D2765</f>
        <v>KBRPSFOCUS전문투자형사모특별자산투자신탁4호</v>
      </c>
      <c r="H2768" s="281" t="str">
        <f>작성용!E2765</f>
        <v>KBP2019120312</v>
      </c>
      <c r="I2768" s="280" t="str">
        <f>작성용!F2765</f>
        <v>B02</v>
      </c>
      <c r="J2768" s="280">
        <f>작성용!G2765</f>
        <v>0</v>
      </c>
      <c r="K2768" s="280" t="str">
        <f>작성용!H2765</f>
        <v>-</v>
      </c>
      <c r="L2768" s="280" t="str">
        <f>작성용!N2765</f>
        <v xml:space="preserve">분기 </v>
      </c>
      <c r="M2768" s="279" t="str">
        <f>작성용!U2765</f>
        <v>2024.09.30</v>
      </c>
      <c r="N2768" s="284">
        <f>작성용!V2765</f>
        <v>45572</v>
      </c>
      <c r="O2768" s="284">
        <f>작성용!W2765</f>
        <v>45586</v>
      </c>
      <c r="P2768" s="279" t="str">
        <f>작성용!X2765</f>
        <v>-</v>
      </c>
      <c r="Q2768" s="280" t="str">
        <f>작성용!AD2765</f>
        <v>대체평가3사업본부</v>
      </c>
      <c r="R2768" s="282">
        <f>작성용!AE2765</f>
        <v>0</v>
      </c>
      <c r="S2768" s="280" t="str">
        <f>작성용!AF2765</f>
        <v>대체평가3사업본부</v>
      </c>
      <c r="T2768" s="283" t="str">
        <f>작성용!AG2765</f>
        <v>정창수</v>
      </c>
      <c r="U2768" s="283" t="str">
        <f>작성용!AH2765</f>
        <v>정창수</v>
      </c>
      <c r="V2768" s="278">
        <f>작성용!AA2765</f>
        <v>202409</v>
      </c>
      <c r="W2768" s="280" t="str">
        <f>작성용!AC2765</f>
        <v>[T]기타보험기관[1본부]</v>
      </c>
      <c r="X2768" s="280" t="str">
        <f>작성용!O2765</f>
        <v>정현진수석</v>
      </c>
      <c r="Y2768" s="280" t="str">
        <f>작성용!P2765</f>
        <v>hyunjin.chung@lotteins.co.kr</v>
      </c>
      <c r="Z2768" s="280">
        <f>작성용!Q2765</f>
        <v>410000305</v>
      </c>
      <c r="AA2768" s="278" t="str">
        <f>작성용!AJ2765</f>
        <v>-</v>
      </c>
      <c r="AB2768" s="278">
        <f>작성용!AB2765</f>
        <v>0</v>
      </c>
    </row>
    <row r="2769" spans="1:28" s="12" customFormat="1" ht="16.5" customHeight="1" x14ac:dyDescent="0.3">
      <c r="A2769" s="54">
        <f>작성용!AL2766</f>
        <v>2765</v>
      </c>
      <c r="B2769" s="292" t="str">
        <f>작성용!AI2766</f>
        <v>1차가격 : 2024-10-07, 2차가격 : 2024-10-10, 최종가격 : 2024-10-14</v>
      </c>
      <c r="C2769" s="278" t="str">
        <f>작성용!AK2766</f>
        <v>개별종목</v>
      </c>
      <c r="D2769" s="279">
        <f>작성용!T2766</f>
        <v>45534</v>
      </c>
      <c r="E2769" s="280" t="str">
        <f>작성용!B2766</f>
        <v>롯데손해보험</v>
      </c>
      <c r="F2769" s="280" t="str">
        <f>작성용!C2766</f>
        <v>재평가</v>
      </c>
      <c r="G2769" s="280" t="str">
        <f>작성용!D2766</f>
        <v>KB강릉에코파워전문투자형사모특별자산투자신탁</v>
      </c>
      <c r="H2769" s="281" t="str">
        <f>작성용!E2766</f>
        <v>KBP2016060125</v>
      </c>
      <c r="I2769" s="280" t="str">
        <f>작성용!F2766</f>
        <v>B02</v>
      </c>
      <c r="J2769" s="280">
        <f>작성용!G2766</f>
        <v>0</v>
      </c>
      <c r="K2769" s="280" t="str">
        <f>작성용!H2766</f>
        <v>-</v>
      </c>
      <c r="L2769" s="280" t="str">
        <f>작성용!N2766</f>
        <v xml:space="preserve">분기 </v>
      </c>
      <c r="M2769" s="279" t="str">
        <f>작성용!U2766</f>
        <v>2024.09.30</v>
      </c>
      <c r="N2769" s="284">
        <f>작성용!V2766</f>
        <v>45572</v>
      </c>
      <c r="O2769" s="284">
        <f>작성용!W2766</f>
        <v>45586</v>
      </c>
      <c r="P2769" s="279" t="str">
        <f>작성용!X2766</f>
        <v>-</v>
      </c>
      <c r="Q2769" s="280" t="str">
        <f>작성용!AD2766</f>
        <v>대체평가3사업본부</v>
      </c>
      <c r="R2769" s="282">
        <f>작성용!AE2766</f>
        <v>0</v>
      </c>
      <c r="S2769" s="280" t="str">
        <f>작성용!AF2766</f>
        <v>대체평가3사업본부</v>
      </c>
      <c r="T2769" s="283" t="str">
        <f>작성용!AG2766</f>
        <v>정창수</v>
      </c>
      <c r="U2769" s="283" t="str">
        <f>작성용!AH2766</f>
        <v>정창수</v>
      </c>
      <c r="V2769" s="278">
        <f>작성용!AA2766</f>
        <v>202409</v>
      </c>
      <c r="W2769" s="280" t="str">
        <f>작성용!AC2766</f>
        <v>[T]기타보험기관[1본부]</v>
      </c>
      <c r="X2769" s="280" t="str">
        <f>작성용!O2766</f>
        <v>정현진수석</v>
      </c>
      <c r="Y2769" s="280" t="str">
        <f>작성용!P2766</f>
        <v>hyunjin.chung@lotteins.co.kr</v>
      </c>
      <c r="Z2769" s="280">
        <f>작성용!Q2766</f>
        <v>410000050</v>
      </c>
      <c r="AA2769" s="278" t="str">
        <f>작성용!AJ2766</f>
        <v>-</v>
      </c>
      <c r="AB2769" s="278">
        <f>작성용!AB2766</f>
        <v>0</v>
      </c>
    </row>
    <row r="2770" spans="1:28" s="12" customFormat="1" ht="16.5" customHeight="1" x14ac:dyDescent="0.3">
      <c r="A2770" s="54">
        <f>작성용!AL2767</f>
        <v>2766</v>
      </c>
      <c r="B2770" s="292" t="str">
        <f>작성용!AI2767</f>
        <v>1차가격 : 2024-10-07, 2차가격 : 2024-10-10, 최종가격 : 2024-10-14</v>
      </c>
      <c r="C2770" s="278" t="str">
        <f>작성용!AK2767</f>
        <v>개별종목</v>
      </c>
      <c r="D2770" s="279">
        <f>작성용!T2767</f>
        <v>45534</v>
      </c>
      <c r="E2770" s="280" t="str">
        <f>작성용!B2767</f>
        <v>롯데손해보험</v>
      </c>
      <c r="F2770" s="280" t="str">
        <f>작성용!C2767</f>
        <v>재평가</v>
      </c>
      <c r="G2770" s="280" t="str">
        <f>작성용!D2767</f>
        <v>KB공항철도사모특별자산투자신탁</v>
      </c>
      <c r="H2770" s="281" t="str">
        <f>작성용!E2767</f>
        <v>KBP2016060091</v>
      </c>
      <c r="I2770" s="280" t="str">
        <f>작성용!F2767</f>
        <v>B02</v>
      </c>
      <c r="J2770" s="280">
        <f>작성용!G2767</f>
        <v>0</v>
      </c>
      <c r="K2770" s="280" t="str">
        <f>작성용!H2767</f>
        <v>-</v>
      </c>
      <c r="L2770" s="280" t="str">
        <f>작성용!N2767</f>
        <v xml:space="preserve">분기 </v>
      </c>
      <c r="M2770" s="279" t="str">
        <f>작성용!U2767</f>
        <v>2024.09.30</v>
      </c>
      <c r="N2770" s="284">
        <f>작성용!V2767</f>
        <v>45572</v>
      </c>
      <c r="O2770" s="284">
        <f>작성용!W2767</f>
        <v>45586</v>
      </c>
      <c r="P2770" s="279" t="str">
        <f>작성용!X2767</f>
        <v>-</v>
      </c>
      <c r="Q2770" s="280" t="str">
        <f>작성용!AD2767</f>
        <v>대체평가3사업본부</v>
      </c>
      <c r="R2770" s="282">
        <f>작성용!AE2767</f>
        <v>0</v>
      </c>
      <c r="S2770" s="280" t="str">
        <f>작성용!AF2767</f>
        <v>대체평가3사업본부</v>
      </c>
      <c r="T2770" s="283" t="str">
        <f>작성용!AG2767</f>
        <v>정창수</v>
      </c>
      <c r="U2770" s="283" t="str">
        <f>작성용!AH2767</f>
        <v>정창수</v>
      </c>
      <c r="V2770" s="278">
        <f>작성용!AA2767</f>
        <v>202409</v>
      </c>
      <c r="W2770" s="280" t="str">
        <f>작성용!AC2767</f>
        <v>[T]기타보험기관[1본부]</v>
      </c>
      <c r="X2770" s="280" t="str">
        <f>작성용!O2767</f>
        <v>정현진수석</v>
      </c>
      <c r="Y2770" s="280" t="str">
        <f>작성용!P2767</f>
        <v>hyunjin.chung@lotteins.co.kr</v>
      </c>
      <c r="Z2770" s="280">
        <f>작성용!Q2767</f>
        <v>410000086</v>
      </c>
      <c r="AA2770" s="278" t="str">
        <f>작성용!AJ2767</f>
        <v>-</v>
      </c>
      <c r="AB2770" s="278">
        <f>작성용!AB2767</f>
        <v>0</v>
      </c>
    </row>
    <row r="2771" spans="1:28" s="12" customFormat="1" ht="16.5" customHeight="1" x14ac:dyDescent="0.3">
      <c r="A2771" s="54">
        <f>작성용!AL2768</f>
        <v>2767</v>
      </c>
      <c r="B2771" s="292" t="str">
        <f>작성용!AI2768</f>
        <v>1차가격 : 2024-10-07, 2차가격 : 2024-10-10, 최종가격 : 2024-10-14</v>
      </c>
      <c r="C2771" s="278" t="str">
        <f>작성용!AK2768</f>
        <v>개별종목</v>
      </c>
      <c r="D2771" s="279">
        <f>작성용!T2768</f>
        <v>45534</v>
      </c>
      <c r="E2771" s="280" t="str">
        <f>작성용!B2768</f>
        <v>롯데손해보험</v>
      </c>
      <c r="F2771" s="280" t="str">
        <f>작성용!C2768</f>
        <v>재평가</v>
      </c>
      <c r="G2771" s="280" t="str">
        <f>작성용!D2768</f>
        <v>KB광명서울고속도로전문투자형사모특별자산투자신탁</v>
      </c>
      <c r="H2771" s="281" t="str">
        <f>작성용!E2768</f>
        <v>KBP2019090155</v>
      </c>
      <c r="I2771" s="280" t="str">
        <f>작성용!F2768</f>
        <v>B02</v>
      </c>
      <c r="J2771" s="280">
        <f>작성용!G2768</f>
        <v>0</v>
      </c>
      <c r="K2771" s="280" t="str">
        <f>작성용!H2768</f>
        <v>-</v>
      </c>
      <c r="L2771" s="280" t="str">
        <f>작성용!N2768</f>
        <v xml:space="preserve">분기 </v>
      </c>
      <c r="M2771" s="279" t="str">
        <f>작성용!U2768</f>
        <v>2024.09.30</v>
      </c>
      <c r="N2771" s="284">
        <f>작성용!V2768</f>
        <v>45572</v>
      </c>
      <c r="O2771" s="284">
        <f>작성용!W2768</f>
        <v>45586</v>
      </c>
      <c r="P2771" s="279" t="str">
        <f>작성용!X2768</f>
        <v>-</v>
      </c>
      <c r="Q2771" s="280" t="str">
        <f>작성용!AD2768</f>
        <v>대체평가3사업본부</v>
      </c>
      <c r="R2771" s="282">
        <f>작성용!AE2768</f>
        <v>0</v>
      </c>
      <c r="S2771" s="280" t="str">
        <f>작성용!AF2768</f>
        <v>대체평가3사업본부</v>
      </c>
      <c r="T2771" s="283" t="str">
        <f>작성용!AG2768</f>
        <v>정창수</v>
      </c>
      <c r="U2771" s="283" t="str">
        <f>작성용!AH2768</f>
        <v>정창수</v>
      </c>
      <c r="V2771" s="278">
        <f>작성용!AA2768</f>
        <v>202409</v>
      </c>
      <c r="W2771" s="280" t="str">
        <f>작성용!AC2768</f>
        <v>[T]기타보험기관[1본부]</v>
      </c>
      <c r="X2771" s="280" t="str">
        <f>작성용!O2768</f>
        <v>정현진수석</v>
      </c>
      <c r="Y2771" s="280" t="str">
        <f>작성용!P2768</f>
        <v>hyunjin.chung@lotteins.co.kr</v>
      </c>
      <c r="Z2771" s="280">
        <f>작성용!Q2768</f>
        <v>410000293</v>
      </c>
      <c r="AA2771" s="278" t="str">
        <f>작성용!AJ2768</f>
        <v>-</v>
      </c>
      <c r="AB2771" s="278">
        <f>작성용!AB2768</f>
        <v>0</v>
      </c>
    </row>
    <row r="2772" spans="1:28" s="12" customFormat="1" ht="16.5" customHeight="1" x14ac:dyDescent="0.3">
      <c r="A2772" s="54">
        <f>작성용!AL2769</f>
        <v>2768</v>
      </c>
      <c r="B2772" s="292" t="str">
        <f>작성용!AI2769</f>
        <v>1차가격 : 2024-10-07, 2차가격 : 2024-10-10, 최종가격 : 2024-10-14</v>
      </c>
      <c r="C2772" s="278" t="str">
        <f>작성용!AK2769</f>
        <v>개별종목</v>
      </c>
      <c r="D2772" s="279">
        <f>작성용!T2769</f>
        <v>45534</v>
      </c>
      <c r="E2772" s="280" t="str">
        <f>작성용!B2769</f>
        <v>롯데손해보험</v>
      </c>
      <c r="F2772" s="280" t="str">
        <f>작성용!C2769</f>
        <v>재평가</v>
      </c>
      <c r="G2772" s="280" t="str">
        <f>작성용!D2769</f>
        <v>KB무안솔라파크사모투자신탁</v>
      </c>
      <c r="H2772" s="281" t="str">
        <f>작성용!E2769</f>
        <v>KBP2020060185</v>
      </c>
      <c r="I2772" s="280" t="str">
        <f>작성용!F2769</f>
        <v>B02</v>
      </c>
      <c r="J2772" s="280">
        <f>작성용!G2769</f>
        <v>0</v>
      </c>
      <c r="K2772" s="280" t="str">
        <f>작성용!H2769</f>
        <v>-</v>
      </c>
      <c r="L2772" s="280" t="str">
        <f>작성용!N2769</f>
        <v xml:space="preserve">분기 </v>
      </c>
      <c r="M2772" s="279" t="str">
        <f>작성용!U2769</f>
        <v>2024.09.30</v>
      </c>
      <c r="N2772" s="284">
        <f>작성용!V2769</f>
        <v>45572</v>
      </c>
      <c r="O2772" s="284">
        <f>작성용!W2769</f>
        <v>45586</v>
      </c>
      <c r="P2772" s="279" t="str">
        <f>작성용!X2769</f>
        <v>-</v>
      </c>
      <c r="Q2772" s="280" t="str">
        <f>작성용!AD2769</f>
        <v>대체평가3사업본부</v>
      </c>
      <c r="R2772" s="282">
        <f>작성용!AE2769</f>
        <v>0</v>
      </c>
      <c r="S2772" s="280" t="str">
        <f>작성용!AF2769</f>
        <v>대체평가3사업본부</v>
      </c>
      <c r="T2772" s="283" t="str">
        <f>작성용!AG2769</f>
        <v>정창수</v>
      </c>
      <c r="U2772" s="283" t="str">
        <f>작성용!AH2769</f>
        <v>정창수</v>
      </c>
      <c r="V2772" s="278">
        <f>작성용!AA2769</f>
        <v>202409</v>
      </c>
      <c r="W2772" s="280" t="str">
        <f>작성용!AC2769</f>
        <v>[T]기타보험기관[1본부]</v>
      </c>
      <c r="X2772" s="280" t="str">
        <f>작성용!O2769</f>
        <v>정현진수석</v>
      </c>
      <c r="Y2772" s="280" t="str">
        <f>작성용!P2769</f>
        <v>hyunjin.chung@lotteins.co.kr</v>
      </c>
      <c r="Z2772" s="280">
        <f>작성용!Q2769</f>
        <v>410000325</v>
      </c>
      <c r="AA2772" s="278" t="str">
        <f>작성용!AJ2769</f>
        <v>-</v>
      </c>
      <c r="AB2772" s="278">
        <f>작성용!AB2769</f>
        <v>0</v>
      </c>
    </row>
    <row r="2773" spans="1:28" s="12" customFormat="1" ht="16.5" customHeight="1" x14ac:dyDescent="0.3">
      <c r="A2773" s="54">
        <f>작성용!AL2770</f>
        <v>2769</v>
      </c>
      <c r="B2773" s="292" t="str">
        <f>작성용!AI2770</f>
        <v>1차가격 : 2024-10-07, 2차가격 : 2024-10-10, 최종가격 : 2024-10-14</v>
      </c>
      <c r="C2773" s="278" t="str">
        <f>작성용!AK2770</f>
        <v>개별종목</v>
      </c>
      <c r="D2773" s="279">
        <f>작성용!T2770</f>
        <v>45534</v>
      </c>
      <c r="E2773" s="280" t="str">
        <f>작성용!B2770</f>
        <v>롯데손해보험</v>
      </c>
      <c r="F2773" s="280" t="str">
        <f>작성용!C2770</f>
        <v>재평가</v>
      </c>
      <c r="G2773" s="280" t="str">
        <f>작성용!D2770</f>
        <v>KB북미MCF선순위전문투자형사모특별자산투자신탁제1호</v>
      </c>
      <c r="H2773" s="281" t="str">
        <f>작성용!E2770</f>
        <v>KBP2018030054</v>
      </c>
      <c r="I2773" s="280" t="str">
        <f>작성용!F2770</f>
        <v>B02</v>
      </c>
      <c r="J2773" s="280">
        <f>작성용!G2770</f>
        <v>0</v>
      </c>
      <c r="K2773" s="280" t="str">
        <f>작성용!H2770</f>
        <v>-</v>
      </c>
      <c r="L2773" s="280" t="str">
        <f>작성용!N2770</f>
        <v xml:space="preserve">분기 </v>
      </c>
      <c r="M2773" s="279" t="str">
        <f>작성용!U2770</f>
        <v>2024.09.30</v>
      </c>
      <c r="N2773" s="284">
        <f>작성용!V2770</f>
        <v>45572</v>
      </c>
      <c r="O2773" s="284">
        <f>작성용!W2770</f>
        <v>45586</v>
      </c>
      <c r="P2773" s="279" t="str">
        <f>작성용!X2770</f>
        <v>-</v>
      </c>
      <c r="Q2773" s="280" t="str">
        <f>작성용!AD2770</f>
        <v>대체평가3사업본부</v>
      </c>
      <c r="R2773" s="282">
        <f>작성용!AE2770</f>
        <v>0</v>
      </c>
      <c r="S2773" s="280" t="str">
        <f>작성용!AF2770</f>
        <v>대체평가3사업본부</v>
      </c>
      <c r="T2773" s="283" t="str">
        <f>작성용!AG2770</f>
        <v>정창수</v>
      </c>
      <c r="U2773" s="283" t="str">
        <f>작성용!AH2770</f>
        <v>정창수</v>
      </c>
      <c r="V2773" s="278">
        <f>작성용!AA2770</f>
        <v>202409</v>
      </c>
      <c r="W2773" s="280" t="str">
        <f>작성용!AC2770</f>
        <v>[T]기타보험기관[1본부]</v>
      </c>
      <c r="X2773" s="280" t="str">
        <f>작성용!O2770</f>
        <v>정현진수석</v>
      </c>
      <c r="Y2773" s="280" t="str">
        <f>작성용!P2770</f>
        <v>hyunjin.chung@lotteins.co.kr</v>
      </c>
      <c r="Z2773" s="280">
        <f>작성용!Q2770</f>
        <v>410000213</v>
      </c>
      <c r="AA2773" s="278" t="str">
        <f>작성용!AJ2770</f>
        <v>-</v>
      </c>
      <c r="AB2773" s="278">
        <f>작성용!AB2770</f>
        <v>0</v>
      </c>
    </row>
    <row r="2774" spans="1:28" s="12" customFormat="1" ht="16.5" customHeight="1" x14ac:dyDescent="0.3">
      <c r="A2774" s="54">
        <f>작성용!AL2771</f>
        <v>2770</v>
      </c>
      <c r="B2774" s="292" t="str">
        <f>작성용!AI2771</f>
        <v>1차가격 : 2024-10-07, 2차가격 : 2024-10-10, 최종가격 : 2024-10-14</v>
      </c>
      <c r="C2774" s="278" t="str">
        <f>작성용!AK2771</f>
        <v>개별종목</v>
      </c>
      <c r="D2774" s="279">
        <f>작성용!T2771</f>
        <v>45534</v>
      </c>
      <c r="E2774" s="280" t="str">
        <f>작성용!B2771</f>
        <v>롯데손해보험</v>
      </c>
      <c r="F2774" s="280" t="str">
        <f>작성용!C2771</f>
        <v>재평가</v>
      </c>
      <c r="G2774" s="280" t="str">
        <f>작성용!D2771</f>
        <v>KB신평택발전전문투자형사모특별자산투자신탁제2호</v>
      </c>
      <c r="H2774" s="281" t="str">
        <f>작성용!E2771</f>
        <v>KBP2017060005</v>
      </c>
      <c r="I2774" s="280" t="str">
        <f>작성용!F2771</f>
        <v>B02</v>
      </c>
      <c r="J2774" s="280">
        <f>작성용!G2771</f>
        <v>0</v>
      </c>
      <c r="K2774" s="280" t="str">
        <f>작성용!H2771</f>
        <v>-</v>
      </c>
      <c r="L2774" s="280" t="str">
        <f>작성용!N2771</f>
        <v xml:space="preserve">분기 </v>
      </c>
      <c r="M2774" s="279" t="str">
        <f>작성용!U2771</f>
        <v>2024.09.30</v>
      </c>
      <c r="N2774" s="284">
        <f>작성용!V2771</f>
        <v>45572</v>
      </c>
      <c r="O2774" s="284">
        <f>작성용!W2771</f>
        <v>45586</v>
      </c>
      <c r="P2774" s="279" t="str">
        <f>작성용!X2771</f>
        <v>-</v>
      </c>
      <c r="Q2774" s="280" t="str">
        <f>작성용!AD2771</f>
        <v>대체평가3사업본부</v>
      </c>
      <c r="R2774" s="282">
        <f>작성용!AE2771</f>
        <v>0</v>
      </c>
      <c r="S2774" s="280" t="str">
        <f>작성용!AF2771</f>
        <v>대체평가3사업본부</v>
      </c>
      <c r="T2774" s="283" t="str">
        <f>작성용!AG2771</f>
        <v>정창수</v>
      </c>
      <c r="U2774" s="283" t="str">
        <f>작성용!AH2771</f>
        <v>정창수</v>
      </c>
      <c r="V2774" s="278">
        <f>작성용!AA2771</f>
        <v>202409</v>
      </c>
      <c r="W2774" s="280" t="str">
        <f>작성용!AC2771</f>
        <v>[T]기타보험기관[1본부]</v>
      </c>
      <c r="X2774" s="280" t="str">
        <f>작성용!O2771</f>
        <v>정현진수석</v>
      </c>
      <c r="Y2774" s="280" t="str">
        <f>작성용!P2771</f>
        <v>hyunjin.chung@lotteins.co.kr</v>
      </c>
      <c r="Z2774" s="280">
        <f>작성용!Q2771</f>
        <v>410000177</v>
      </c>
      <c r="AA2774" s="278" t="str">
        <f>작성용!AJ2771</f>
        <v>-</v>
      </c>
      <c r="AB2774" s="278">
        <f>작성용!AB2771</f>
        <v>0</v>
      </c>
    </row>
    <row r="2775" spans="1:28" s="12" customFormat="1" ht="16.5" customHeight="1" x14ac:dyDescent="0.3">
      <c r="A2775" s="54">
        <f>작성용!AL2772</f>
        <v>2771</v>
      </c>
      <c r="B2775" s="292" t="str">
        <f>작성용!AI2772</f>
        <v>1차가격 : 2024-10-07, 2차가격 : 2024-10-10, 최종가격 : 2024-10-14</v>
      </c>
      <c r="C2775" s="278" t="str">
        <f>작성용!AK2772</f>
        <v>개별종목</v>
      </c>
      <c r="D2775" s="279">
        <f>작성용!T2772</f>
        <v>45534</v>
      </c>
      <c r="E2775" s="280" t="str">
        <f>작성용!B2772</f>
        <v>롯데손해보험</v>
      </c>
      <c r="F2775" s="280" t="str">
        <f>작성용!C2772</f>
        <v>재평가</v>
      </c>
      <c r="G2775" s="280" t="str">
        <f>작성용!D2772</f>
        <v>KB이천오산고속도로전문투자형사모특별자산투자신탁</v>
      </c>
      <c r="H2775" s="281" t="str">
        <f>작성용!E2772</f>
        <v>KBP2017120018</v>
      </c>
      <c r="I2775" s="280" t="str">
        <f>작성용!F2772</f>
        <v>B02</v>
      </c>
      <c r="J2775" s="280">
        <f>작성용!G2772</f>
        <v>0</v>
      </c>
      <c r="K2775" s="280" t="str">
        <f>작성용!H2772</f>
        <v>-</v>
      </c>
      <c r="L2775" s="280" t="str">
        <f>작성용!N2772</f>
        <v xml:space="preserve">분기 </v>
      </c>
      <c r="M2775" s="279" t="str">
        <f>작성용!U2772</f>
        <v>2024.09.30</v>
      </c>
      <c r="N2775" s="284">
        <f>작성용!V2772</f>
        <v>45572</v>
      </c>
      <c r="O2775" s="284">
        <f>작성용!W2772</f>
        <v>45586</v>
      </c>
      <c r="P2775" s="279" t="str">
        <f>작성용!X2772</f>
        <v>-</v>
      </c>
      <c r="Q2775" s="280" t="str">
        <f>작성용!AD2772</f>
        <v>대체평가3사업본부</v>
      </c>
      <c r="R2775" s="282">
        <f>작성용!AE2772</f>
        <v>0</v>
      </c>
      <c r="S2775" s="280" t="str">
        <f>작성용!AF2772</f>
        <v>대체평가3사업본부</v>
      </c>
      <c r="T2775" s="283" t="str">
        <f>작성용!AG2772</f>
        <v>정창수</v>
      </c>
      <c r="U2775" s="283" t="str">
        <f>작성용!AH2772</f>
        <v>정창수</v>
      </c>
      <c r="V2775" s="278">
        <f>작성용!AA2772</f>
        <v>202409</v>
      </c>
      <c r="W2775" s="280" t="str">
        <f>작성용!AC2772</f>
        <v>[T]기타보험기관[1본부]</v>
      </c>
      <c r="X2775" s="280" t="str">
        <f>작성용!O2772</f>
        <v>정현진수석</v>
      </c>
      <c r="Y2775" s="280" t="str">
        <f>작성용!P2772</f>
        <v>hyunjin.chung@lotteins.co.kr</v>
      </c>
      <c r="Z2775" s="280">
        <f>작성용!Q2772</f>
        <v>410000191</v>
      </c>
      <c r="AA2775" s="278" t="str">
        <f>작성용!AJ2772</f>
        <v>-</v>
      </c>
      <c r="AB2775" s="278">
        <f>작성용!AB2772</f>
        <v>0</v>
      </c>
    </row>
    <row r="2776" spans="1:28" s="12" customFormat="1" ht="16.5" customHeight="1" x14ac:dyDescent="0.3">
      <c r="A2776" s="54">
        <f>작성용!AL2773</f>
        <v>2772</v>
      </c>
      <c r="B2776" s="292" t="str">
        <f>작성용!AI2773</f>
        <v>1차가격 : 2024-10-07, 2차가격 : 2024-10-10, 최종가격 : 2024-10-14</v>
      </c>
      <c r="C2776" s="278" t="str">
        <f>작성용!AK2773</f>
        <v>개별종목</v>
      </c>
      <c r="D2776" s="279">
        <f>작성용!T2773</f>
        <v>45534</v>
      </c>
      <c r="E2776" s="280" t="str">
        <f>작성용!B2773</f>
        <v>롯데손해보험</v>
      </c>
      <c r="F2776" s="280" t="str">
        <f>작성용!C2773</f>
        <v>재평가</v>
      </c>
      <c r="G2776" s="280" t="str">
        <f>작성용!D2773</f>
        <v>KB자은풍력발전전문투자형사모특별자산투자신탁</v>
      </c>
      <c r="H2776" s="281" t="str">
        <f>작성용!E2773</f>
        <v>KBP2019060037</v>
      </c>
      <c r="I2776" s="280" t="str">
        <f>작성용!F2773</f>
        <v>B02</v>
      </c>
      <c r="J2776" s="280">
        <f>작성용!G2773</f>
        <v>0</v>
      </c>
      <c r="K2776" s="280" t="str">
        <f>작성용!H2773</f>
        <v>-</v>
      </c>
      <c r="L2776" s="280" t="str">
        <f>작성용!N2773</f>
        <v xml:space="preserve">분기 </v>
      </c>
      <c r="M2776" s="279" t="str">
        <f>작성용!U2773</f>
        <v>2024.09.30</v>
      </c>
      <c r="N2776" s="284">
        <f>작성용!V2773</f>
        <v>45572</v>
      </c>
      <c r="O2776" s="284">
        <f>작성용!W2773</f>
        <v>45586</v>
      </c>
      <c r="P2776" s="279" t="str">
        <f>작성용!X2773</f>
        <v>-</v>
      </c>
      <c r="Q2776" s="280" t="str">
        <f>작성용!AD2773</f>
        <v>대체평가3사업본부</v>
      </c>
      <c r="R2776" s="282">
        <f>작성용!AE2773</f>
        <v>0</v>
      </c>
      <c r="S2776" s="280" t="str">
        <f>작성용!AF2773</f>
        <v>대체평가3사업본부</v>
      </c>
      <c r="T2776" s="283" t="str">
        <f>작성용!AG2773</f>
        <v>정창수</v>
      </c>
      <c r="U2776" s="283" t="str">
        <f>작성용!AH2773</f>
        <v>정창수</v>
      </c>
      <c r="V2776" s="278">
        <f>작성용!AA2773</f>
        <v>202409</v>
      </c>
      <c r="W2776" s="280" t="str">
        <f>작성용!AC2773</f>
        <v>[T]기타보험기관[1본부]</v>
      </c>
      <c r="X2776" s="280" t="str">
        <f>작성용!O2773</f>
        <v>정현진수석</v>
      </c>
      <c r="Y2776" s="280" t="str">
        <f>작성용!P2773</f>
        <v>hyunjin.chung@lotteins.co.kr</v>
      </c>
      <c r="Z2776" s="280">
        <f>작성용!Q2773</f>
        <v>410000271</v>
      </c>
      <c r="AA2776" s="278" t="str">
        <f>작성용!AJ2773</f>
        <v>-</v>
      </c>
      <c r="AB2776" s="278">
        <f>작성용!AB2773</f>
        <v>0</v>
      </c>
    </row>
    <row r="2777" spans="1:28" s="12" customFormat="1" ht="16.5" customHeight="1" x14ac:dyDescent="0.3">
      <c r="A2777" s="54">
        <f>작성용!AL2774</f>
        <v>2773</v>
      </c>
      <c r="B2777" s="292" t="str">
        <f>작성용!AI2774</f>
        <v>1차가격 : 2024-10-07, 2차가격 : 2024-10-10, 최종가격 : 2024-10-14</v>
      </c>
      <c r="C2777" s="278" t="str">
        <f>작성용!AK2774</f>
        <v>개별종목</v>
      </c>
      <c r="D2777" s="279">
        <f>작성용!T2774</f>
        <v>45534</v>
      </c>
      <c r="E2777" s="280" t="str">
        <f>작성용!B2774</f>
        <v>롯데손해보험</v>
      </c>
      <c r="F2777" s="280" t="str">
        <f>작성용!C2774</f>
        <v>재평가</v>
      </c>
      <c r="G2777" s="280" t="str">
        <f>작성용!D2774</f>
        <v>KB컨티넨탈유럽인프라전문투자형사모특별자산투자신탁</v>
      </c>
      <c r="H2777" s="281" t="str">
        <f>작성용!E2774</f>
        <v>KBP2018090008</v>
      </c>
      <c r="I2777" s="280" t="str">
        <f>작성용!F2774</f>
        <v>B02</v>
      </c>
      <c r="J2777" s="280">
        <f>작성용!G2774</f>
        <v>0</v>
      </c>
      <c r="K2777" s="280" t="str">
        <f>작성용!H2774</f>
        <v>-</v>
      </c>
      <c r="L2777" s="280" t="str">
        <f>작성용!N2774</f>
        <v xml:space="preserve">분기 </v>
      </c>
      <c r="M2777" s="279" t="str">
        <f>작성용!U2774</f>
        <v>2024.09.30</v>
      </c>
      <c r="N2777" s="284">
        <f>작성용!V2774</f>
        <v>45572</v>
      </c>
      <c r="O2777" s="284">
        <f>작성용!W2774</f>
        <v>45586</v>
      </c>
      <c r="P2777" s="279" t="str">
        <f>작성용!X2774</f>
        <v>-</v>
      </c>
      <c r="Q2777" s="280" t="str">
        <f>작성용!AD2774</f>
        <v>대체평가3사업본부</v>
      </c>
      <c r="R2777" s="282">
        <f>작성용!AE2774</f>
        <v>0</v>
      </c>
      <c r="S2777" s="280" t="str">
        <f>작성용!AF2774</f>
        <v>대체평가3사업본부</v>
      </c>
      <c r="T2777" s="283" t="str">
        <f>작성용!AG2774</f>
        <v>정창수</v>
      </c>
      <c r="U2777" s="283" t="str">
        <f>작성용!AH2774</f>
        <v>정창수</v>
      </c>
      <c r="V2777" s="278">
        <f>작성용!AA2774</f>
        <v>202409</v>
      </c>
      <c r="W2777" s="280" t="str">
        <f>작성용!AC2774</f>
        <v>[T]기타보험기관[1본부]</v>
      </c>
      <c r="X2777" s="280" t="str">
        <f>작성용!O2774</f>
        <v>정현진수석</v>
      </c>
      <c r="Y2777" s="280" t="str">
        <f>작성용!P2774</f>
        <v>hyunjin.chung@lotteins.co.kr</v>
      </c>
      <c r="Z2777" s="280">
        <f>작성용!Q2774</f>
        <v>410000198</v>
      </c>
      <c r="AA2777" s="278" t="str">
        <f>작성용!AJ2774</f>
        <v>-</v>
      </c>
      <c r="AB2777" s="278">
        <f>작성용!AB2774</f>
        <v>0</v>
      </c>
    </row>
    <row r="2778" spans="1:28" s="12" customFormat="1" ht="16.5" customHeight="1" x14ac:dyDescent="0.3">
      <c r="A2778" s="54">
        <f>작성용!AL2775</f>
        <v>2774</v>
      </c>
      <c r="B2778" s="292" t="str">
        <f>작성용!AI2775</f>
        <v>1차가격 : 2024-10-07, 2차가격 : 2024-10-10, 최종가격 : 2024-10-14</v>
      </c>
      <c r="C2778" s="278" t="str">
        <f>작성용!AK2775</f>
        <v>개별종목</v>
      </c>
      <c r="D2778" s="279">
        <f>작성용!T2775</f>
        <v>45534</v>
      </c>
      <c r="E2778" s="280" t="str">
        <f>작성용!B2775</f>
        <v>롯데손해보험</v>
      </c>
      <c r="F2778" s="280" t="str">
        <f>작성용!C2775</f>
        <v>재평가</v>
      </c>
      <c r="G2778" s="280" t="str">
        <f>작성용!D2775</f>
        <v>KB컨티넨탈유럽인프라전문투자형사모특별자산투자신탁제3호</v>
      </c>
      <c r="H2778" s="281" t="str">
        <f>작성용!E2775</f>
        <v>KBP2019090100</v>
      </c>
      <c r="I2778" s="280" t="str">
        <f>작성용!F2775</f>
        <v>B02</v>
      </c>
      <c r="J2778" s="280">
        <f>작성용!G2775</f>
        <v>0</v>
      </c>
      <c r="K2778" s="280" t="str">
        <f>작성용!H2775</f>
        <v>-</v>
      </c>
      <c r="L2778" s="280" t="str">
        <f>작성용!N2775</f>
        <v xml:space="preserve">분기 </v>
      </c>
      <c r="M2778" s="279" t="str">
        <f>작성용!U2775</f>
        <v>2024.09.30</v>
      </c>
      <c r="N2778" s="284">
        <f>작성용!V2775</f>
        <v>45572</v>
      </c>
      <c r="O2778" s="284">
        <f>작성용!W2775</f>
        <v>45586</v>
      </c>
      <c r="P2778" s="279" t="str">
        <f>작성용!X2775</f>
        <v>-</v>
      </c>
      <c r="Q2778" s="280" t="str">
        <f>작성용!AD2775</f>
        <v>대체평가3사업본부</v>
      </c>
      <c r="R2778" s="282">
        <f>작성용!AE2775</f>
        <v>0</v>
      </c>
      <c r="S2778" s="280" t="str">
        <f>작성용!AF2775</f>
        <v>대체평가3사업본부</v>
      </c>
      <c r="T2778" s="283" t="str">
        <f>작성용!AG2775</f>
        <v>정창수</v>
      </c>
      <c r="U2778" s="283" t="str">
        <f>작성용!AH2775</f>
        <v>정창수</v>
      </c>
      <c r="V2778" s="278">
        <f>작성용!AA2775</f>
        <v>202409</v>
      </c>
      <c r="W2778" s="280" t="str">
        <f>작성용!AC2775</f>
        <v>[T]기타보험기관[1본부]</v>
      </c>
      <c r="X2778" s="280" t="str">
        <f>작성용!O2775</f>
        <v>정현진수석</v>
      </c>
      <c r="Y2778" s="280" t="str">
        <f>작성용!P2775</f>
        <v>hyunjin.chung@lotteins.co.kr</v>
      </c>
      <c r="Z2778" s="280">
        <f>작성용!Q2775</f>
        <v>410000234</v>
      </c>
      <c r="AA2778" s="278" t="str">
        <f>작성용!AJ2775</f>
        <v>-</v>
      </c>
      <c r="AB2778" s="278">
        <f>작성용!AB2775</f>
        <v>0</v>
      </c>
    </row>
    <row r="2779" spans="1:28" s="12" customFormat="1" ht="16.5" customHeight="1" x14ac:dyDescent="0.3">
      <c r="A2779" s="54">
        <f>작성용!AL2776</f>
        <v>2775</v>
      </c>
      <c r="B2779" s="292" t="str">
        <f>작성용!AI2776</f>
        <v>1차가격 : 2024-10-07, 2차가격 : 2024-10-10, 최종가격 : 2024-10-14</v>
      </c>
      <c r="C2779" s="278" t="str">
        <f>작성용!AK2776</f>
        <v>개별종목</v>
      </c>
      <c r="D2779" s="279">
        <f>작성용!T2776</f>
        <v>45534</v>
      </c>
      <c r="E2779" s="280" t="str">
        <f>작성용!B2776</f>
        <v>롯데손해보험</v>
      </c>
      <c r="F2779" s="280" t="str">
        <f>작성용!C2776</f>
        <v>재평가</v>
      </c>
      <c r="G2779" s="280" t="str">
        <f>작성용!D2776</f>
        <v>KIAMCO도로투자사모특별자산투자신탁제11호</v>
      </c>
      <c r="H2779" s="281" t="str">
        <f>작성용!E2776</f>
        <v>KBP2019090154</v>
      </c>
      <c r="I2779" s="280" t="str">
        <f>작성용!F2776</f>
        <v>B02</v>
      </c>
      <c r="J2779" s="280">
        <f>작성용!G2776</f>
        <v>0</v>
      </c>
      <c r="K2779" s="280" t="str">
        <f>작성용!H2776</f>
        <v>-</v>
      </c>
      <c r="L2779" s="280" t="str">
        <f>작성용!N2776</f>
        <v xml:space="preserve">분기 </v>
      </c>
      <c r="M2779" s="279" t="str">
        <f>작성용!U2776</f>
        <v>2024.09.30</v>
      </c>
      <c r="N2779" s="284">
        <f>작성용!V2776</f>
        <v>45572</v>
      </c>
      <c r="O2779" s="284">
        <f>작성용!W2776</f>
        <v>45586</v>
      </c>
      <c r="P2779" s="279" t="str">
        <f>작성용!X2776</f>
        <v>-</v>
      </c>
      <c r="Q2779" s="280" t="str">
        <f>작성용!AD2776</f>
        <v>대체평가3사업본부</v>
      </c>
      <c r="R2779" s="282">
        <f>작성용!AE2776</f>
        <v>0</v>
      </c>
      <c r="S2779" s="280" t="str">
        <f>작성용!AF2776</f>
        <v>대체평가3사업본부</v>
      </c>
      <c r="T2779" s="283" t="str">
        <f>작성용!AG2776</f>
        <v>정창수</v>
      </c>
      <c r="U2779" s="283" t="str">
        <f>작성용!AH2776</f>
        <v>정창수</v>
      </c>
      <c r="V2779" s="278">
        <f>작성용!AA2776</f>
        <v>202409</v>
      </c>
      <c r="W2779" s="280" t="str">
        <f>작성용!AC2776</f>
        <v>[T]기타보험기관[1본부]</v>
      </c>
      <c r="X2779" s="280" t="str">
        <f>작성용!O2776</f>
        <v>정현진수석</v>
      </c>
      <c r="Y2779" s="280" t="str">
        <f>작성용!P2776</f>
        <v>hyunjin.chung@lotteins.co.kr</v>
      </c>
      <c r="Z2779" s="280">
        <f>작성용!Q2776</f>
        <v>410000294</v>
      </c>
      <c r="AA2779" s="278" t="str">
        <f>작성용!AJ2776</f>
        <v>-</v>
      </c>
      <c r="AB2779" s="278">
        <f>작성용!AB2776</f>
        <v>0</v>
      </c>
    </row>
    <row r="2780" spans="1:28" s="12" customFormat="1" ht="16.5" customHeight="1" x14ac:dyDescent="0.3">
      <c r="A2780" s="54">
        <f>작성용!AL2777</f>
        <v>2776</v>
      </c>
      <c r="B2780" s="292" t="str">
        <f>작성용!AI2777</f>
        <v>1차가격 : 2024-10-07, 2차가격 : 2024-10-10, 최종가격 : 2024-10-14</v>
      </c>
      <c r="C2780" s="278" t="str">
        <f>작성용!AK2777</f>
        <v>개별종목</v>
      </c>
      <c r="D2780" s="279">
        <f>작성용!T2777</f>
        <v>45534</v>
      </c>
      <c r="E2780" s="280" t="str">
        <f>작성용!B2777</f>
        <v>롯데손해보험</v>
      </c>
      <c r="F2780" s="280" t="str">
        <f>작성용!C2777</f>
        <v>재평가</v>
      </c>
      <c r="G2780" s="280" t="str">
        <f>작성용!D2777</f>
        <v>KIAMCO도로투자사모특별자산투자신탁제8호</v>
      </c>
      <c r="H2780" s="281" t="str">
        <f>작성용!E2777</f>
        <v>KBP2017120022</v>
      </c>
      <c r="I2780" s="280" t="str">
        <f>작성용!F2777</f>
        <v>B02</v>
      </c>
      <c r="J2780" s="280">
        <f>작성용!G2777</f>
        <v>0</v>
      </c>
      <c r="K2780" s="280" t="str">
        <f>작성용!H2777</f>
        <v>-</v>
      </c>
      <c r="L2780" s="280" t="str">
        <f>작성용!N2777</f>
        <v xml:space="preserve">분기 </v>
      </c>
      <c r="M2780" s="279" t="str">
        <f>작성용!U2777</f>
        <v>2024.09.30</v>
      </c>
      <c r="N2780" s="284">
        <f>작성용!V2777</f>
        <v>45572</v>
      </c>
      <c r="O2780" s="284">
        <f>작성용!W2777</f>
        <v>45586</v>
      </c>
      <c r="P2780" s="279" t="str">
        <f>작성용!X2777</f>
        <v>-</v>
      </c>
      <c r="Q2780" s="280" t="str">
        <f>작성용!AD2777</f>
        <v>대체평가3사업본부</v>
      </c>
      <c r="R2780" s="282">
        <f>작성용!AE2777</f>
        <v>0</v>
      </c>
      <c r="S2780" s="280" t="str">
        <f>작성용!AF2777</f>
        <v>대체평가3사업본부</v>
      </c>
      <c r="T2780" s="283" t="str">
        <f>작성용!AG2777</f>
        <v>정창수</v>
      </c>
      <c r="U2780" s="283" t="str">
        <f>작성용!AH2777</f>
        <v>정창수</v>
      </c>
      <c r="V2780" s="278">
        <f>작성용!AA2777</f>
        <v>202409</v>
      </c>
      <c r="W2780" s="280" t="str">
        <f>작성용!AC2777</f>
        <v>[T]기타보험기관[1본부]</v>
      </c>
      <c r="X2780" s="280" t="str">
        <f>작성용!O2777</f>
        <v>정현진수석</v>
      </c>
      <c r="Y2780" s="280" t="str">
        <f>작성용!P2777</f>
        <v>hyunjin.chung@lotteins.co.kr</v>
      </c>
      <c r="Z2780" s="280">
        <f>작성용!Q2777</f>
        <v>410000190</v>
      </c>
      <c r="AA2780" s="278" t="str">
        <f>작성용!AJ2777</f>
        <v>-</v>
      </c>
      <c r="AB2780" s="278">
        <f>작성용!AB2777</f>
        <v>0</v>
      </c>
    </row>
    <row r="2781" spans="1:28" s="12" customFormat="1" ht="16.5" customHeight="1" x14ac:dyDescent="0.3">
      <c r="A2781" s="54">
        <f>작성용!AL2778</f>
        <v>2777</v>
      </c>
      <c r="B2781" s="292" t="str">
        <f>작성용!AI2778</f>
        <v>1차가격 : 2024-10-07, 2차가격 : 2024-10-10, 최종가격 : 2024-10-14</v>
      </c>
      <c r="C2781" s="278" t="str">
        <f>작성용!AK2778</f>
        <v>개별종목</v>
      </c>
      <c r="D2781" s="279">
        <f>작성용!T2778</f>
        <v>45534</v>
      </c>
      <c r="E2781" s="280" t="str">
        <f>작성용!B2778</f>
        <v>롯데손해보험</v>
      </c>
      <c r="F2781" s="280" t="str">
        <f>작성용!C2778</f>
        <v>재평가</v>
      </c>
      <c r="G2781" s="280" t="str">
        <f>작성용!D2778</f>
        <v>KIAMCO태양광발전사모투자2호</v>
      </c>
      <c r="H2781" s="281" t="str">
        <f>작성용!E2778</f>
        <v>KBP2019120222</v>
      </c>
      <c r="I2781" s="280" t="str">
        <f>작성용!F2778</f>
        <v>B02</v>
      </c>
      <c r="J2781" s="280">
        <f>작성용!G2778</f>
        <v>0</v>
      </c>
      <c r="K2781" s="280" t="str">
        <f>작성용!H2778</f>
        <v>-</v>
      </c>
      <c r="L2781" s="280" t="str">
        <f>작성용!N2778</f>
        <v xml:space="preserve">분기 </v>
      </c>
      <c r="M2781" s="279" t="str">
        <f>작성용!U2778</f>
        <v>2024.09.30</v>
      </c>
      <c r="N2781" s="284">
        <f>작성용!V2778</f>
        <v>45572</v>
      </c>
      <c r="O2781" s="284">
        <f>작성용!W2778</f>
        <v>45586</v>
      </c>
      <c r="P2781" s="279" t="str">
        <f>작성용!X2778</f>
        <v>-</v>
      </c>
      <c r="Q2781" s="280" t="str">
        <f>작성용!AD2778</f>
        <v>대체평가3사업본부</v>
      </c>
      <c r="R2781" s="282">
        <f>작성용!AE2778</f>
        <v>0</v>
      </c>
      <c r="S2781" s="280" t="str">
        <f>작성용!AF2778</f>
        <v>대체평가3사업본부</v>
      </c>
      <c r="T2781" s="283" t="str">
        <f>작성용!AG2778</f>
        <v>정창수</v>
      </c>
      <c r="U2781" s="283" t="str">
        <f>작성용!AH2778</f>
        <v>정창수</v>
      </c>
      <c r="V2781" s="278">
        <f>작성용!AA2778</f>
        <v>202409</v>
      </c>
      <c r="W2781" s="280" t="str">
        <f>작성용!AC2778</f>
        <v>[T]기타보험기관[1본부]</v>
      </c>
      <c r="X2781" s="280" t="str">
        <f>작성용!O2778</f>
        <v>정현진수석</v>
      </c>
      <c r="Y2781" s="280" t="str">
        <f>작성용!P2778</f>
        <v>hyunjin.chung@lotteins.co.kr</v>
      </c>
      <c r="Z2781" s="280">
        <f>작성용!Q2778</f>
        <v>410000304</v>
      </c>
      <c r="AA2781" s="278" t="str">
        <f>작성용!AJ2778</f>
        <v>-</v>
      </c>
      <c r="AB2781" s="278">
        <f>작성용!AB2778</f>
        <v>0</v>
      </c>
    </row>
    <row r="2782" spans="1:28" s="12" customFormat="1" ht="16.5" customHeight="1" x14ac:dyDescent="0.3">
      <c r="A2782" s="54">
        <f>작성용!AL2779</f>
        <v>2778</v>
      </c>
      <c r="B2782" s="292" t="str">
        <f>작성용!AI2779</f>
        <v>1차가격 : 2024-10-07, 2차가격 : 2024-10-10, 최종가격 : 2024-10-14</v>
      </c>
      <c r="C2782" s="278" t="str">
        <f>작성용!AK2779</f>
        <v>개별종목</v>
      </c>
      <c r="D2782" s="279">
        <f>작성용!T2779</f>
        <v>45534</v>
      </c>
      <c r="E2782" s="280" t="str">
        <f>작성용!B2779</f>
        <v>롯데손해보험</v>
      </c>
      <c r="F2782" s="280" t="str">
        <f>작성용!C2779</f>
        <v>재평가</v>
      </c>
      <c r="G2782" s="280" t="str">
        <f>작성용!D2779</f>
        <v>KTBDH선박사모특별자산투자신탁1호</v>
      </c>
      <c r="H2782" s="281" t="str">
        <f>작성용!E2779</f>
        <v>KBP2017120117</v>
      </c>
      <c r="I2782" s="280" t="str">
        <f>작성용!F2779</f>
        <v>B02</v>
      </c>
      <c r="J2782" s="280">
        <f>작성용!G2779</f>
        <v>0</v>
      </c>
      <c r="K2782" s="280" t="str">
        <f>작성용!H2779</f>
        <v>-</v>
      </c>
      <c r="L2782" s="280" t="str">
        <f>작성용!N2779</f>
        <v xml:space="preserve">분기 </v>
      </c>
      <c r="M2782" s="279" t="str">
        <f>작성용!U2779</f>
        <v>2024.09.30</v>
      </c>
      <c r="N2782" s="284">
        <f>작성용!V2779</f>
        <v>45572</v>
      </c>
      <c r="O2782" s="284">
        <f>작성용!W2779</f>
        <v>45586</v>
      </c>
      <c r="P2782" s="279" t="str">
        <f>작성용!X2779</f>
        <v>-</v>
      </c>
      <c r="Q2782" s="280" t="str">
        <f>작성용!AD2779</f>
        <v>대체평가3사업본부</v>
      </c>
      <c r="R2782" s="282">
        <f>작성용!AE2779</f>
        <v>0</v>
      </c>
      <c r="S2782" s="280" t="str">
        <f>작성용!AF2779</f>
        <v>대체평가3사업본부</v>
      </c>
      <c r="T2782" s="283" t="str">
        <f>작성용!AG2779</f>
        <v>정창수</v>
      </c>
      <c r="U2782" s="283" t="str">
        <f>작성용!AH2779</f>
        <v>정창수</v>
      </c>
      <c r="V2782" s="278">
        <f>작성용!AA2779</f>
        <v>202409</v>
      </c>
      <c r="W2782" s="280" t="str">
        <f>작성용!AC2779</f>
        <v>[T]기타보험기관[1본부]</v>
      </c>
      <c r="X2782" s="280" t="str">
        <f>작성용!O2779</f>
        <v>정현진수석</v>
      </c>
      <c r="Y2782" s="280" t="str">
        <f>작성용!P2779</f>
        <v>hyunjin.chung@lotteins.co.kr</v>
      </c>
      <c r="Z2782" s="280">
        <f>작성용!Q2779</f>
        <v>410000026</v>
      </c>
      <c r="AA2782" s="278" t="str">
        <f>작성용!AJ2779</f>
        <v>-</v>
      </c>
      <c r="AB2782" s="278">
        <f>작성용!AB2779</f>
        <v>0</v>
      </c>
    </row>
    <row r="2783" spans="1:28" s="12" customFormat="1" ht="16.5" customHeight="1" x14ac:dyDescent="0.3">
      <c r="A2783" s="54">
        <f>작성용!AL2780</f>
        <v>2779</v>
      </c>
      <c r="B2783" s="292" t="str">
        <f>작성용!AI2780</f>
        <v>1차가격 : 2024-10-07, 2차가격 : 2024-10-10, 최종가격 : 2024-10-14</v>
      </c>
      <c r="C2783" s="278" t="str">
        <f>작성용!AK2780</f>
        <v>개별종목</v>
      </c>
      <c r="D2783" s="279">
        <f>작성용!T2780</f>
        <v>45534</v>
      </c>
      <c r="E2783" s="280" t="str">
        <f>작성용!B2780</f>
        <v>롯데손해보험</v>
      </c>
      <c r="F2783" s="280" t="str">
        <f>작성용!C2780</f>
        <v>재평가</v>
      </c>
      <c r="G2783" s="280" t="str">
        <f>작성용!D2780</f>
        <v>NH-AMUNDI북미기업대출전문투자형사모특별자산투자신탁3호</v>
      </c>
      <c r="H2783" s="281" t="str">
        <f>작성용!E2780</f>
        <v>KBP2019090109</v>
      </c>
      <c r="I2783" s="280" t="str">
        <f>작성용!F2780</f>
        <v>B02</v>
      </c>
      <c r="J2783" s="280">
        <f>작성용!G2780</f>
        <v>0</v>
      </c>
      <c r="K2783" s="280" t="str">
        <f>작성용!H2780</f>
        <v>-</v>
      </c>
      <c r="L2783" s="280" t="str">
        <f>작성용!N2780</f>
        <v xml:space="preserve">분기 </v>
      </c>
      <c r="M2783" s="279" t="str">
        <f>작성용!U2780</f>
        <v>2024.09.30</v>
      </c>
      <c r="N2783" s="284">
        <f>작성용!V2780</f>
        <v>45572</v>
      </c>
      <c r="O2783" s="284">
        <f>작성용!W2780</f>
        <v>45586</v>
      </c>
      <c r="P2783" s="279" t="str">
        <f>작성용!X2780</f>
        <v>-</v>
      </c>
      <c r="Q2783" s="280" t="str">
        <f>작성용!AD2780</f>
        <v>대체평가3사업본부</v>
      </c>
      <c r="R2783" s="282">
        <f>작성용!AE2780</f>
        <v>0</v>
      </c>
      <c r="S2783" s="280" t="str">
        <f>작성용!AF2780</f>
        <v>대체평가3사업본부</v>
      </c>
      <c r="T2783" s="283" t="str">
        <f>작성용!AG2780</f>
        <v>정창수</v>
      </c>
      <c r="U2783" s="283" t="str">
        <f>작성용!AH2780</f>
        <v>정창수</v>
      </c>
      <c r="V2783" s="278">
        <f>작성용!AA2780</f>
        <v>202409</v>
      </c>
      <c r="W2783" s="280" t="str">
        <f>작성용!AC2780</f>
        <v>[T]기타보험기관[1본부]</v>
      </c>
      <c r="X2783" s="280" t="str">
        <f>작성용!O2780</f>
        <v>정현진수석</v>
      </c>
      <c r="Y2783" s="280" t="str">
        <f>작성용!P2780</f>
        <v>hyunjin.chung@lotteins.co.kr</v>
      </c>
      <c r="Z2783" s="280">
        <f>작성용!Q2780</f>
        <v>410000252</v>
      </c>
      <c r="AA2783" s="278" t="str">
        <f>작성용!AJ2780</f>
        <v>-</v>
      </c>
      <c r="AB2783" s="278">
        <f>작성용!AB2780</f>
        <v>0</v>
      </c>
    </row>
    <row r="2784" spans="1:28" s="12" customFormat="1" ht="16.5" customHeight="1" x14ac:dyDescent="0.3">
      <c r="A2784" s="54">
        <f>작성용!AL2781</f>
        <v>2780</v>
      </c>
      <c r="B2784" s="292" t="str">
        <f>작성용!AI2781</f>
        <v>1차가격 : 2024-10-07, 2차가격 : 2024-10-10, 최종가격 : 2024-10-14</v>
      </c>
      <c r="C2784" s="278" t="str">
        <f>작성용!AK2781</f>
        <v>개별종목</v>
      </c>
      <c r="D2784" s="279">
        <f>작성용!T2781</f>
        <v>45534</v>
      </c>
      <c r="E2784" s="280" t="str">
        <f>작성용!B2781</f>
        <v>롯데손해보험</v>
      </c>
      <c r="F2784" s="280" t="str">
        <f>작성용!C2781</f>
        <v>재평가</v>
      </c>
      <c r="G2784" s="280" t="str">
        <f>작성용!D2781</f>
        <v>NH-AMUNDI북미중견기업선순위대출전문투자형사모특별자산투자신탁1호</v>
      </c>
      <c r="H2784" s="281" t="str">
        <f>작성용!E2781</f>
        <v>KBP2019060004</v>
      </c>
      <c r="I2784" s="280" t="str">
        <f>작성용!F2781</f>
        <v>B02</v>
      </c>
      <c r="J2784" s="280">
        <f>작성용!G2781</f>
        <v>0</v>
      </c>
      <c r="K2784" s="280" t="str">
        <f>작성용!H2781</f>
        <v>-</v>
      </c>
      <c r="L2784" s="280" t="str">
        <f>작성용!N2781</f>
        <v xml:space="preserve">분기 </v>
      </c>
      <c r="M2784" s="279" t="str">
        <f>작성용!U2781</f>
        <v>2024.09.30</v>
      </c>
      <c r="N2784" s="284">
        <f>작성용!V2781</f>
        <v>45572</v>
      </c>
      <c r="O2784" s="284">
        <f>작성용!W2781</f>
        <v>45586</v>
      </c>
      <c r="P2784" s="279" t="str">
        <f>작성용!X2781</f>
        <v>-</v>
      </c>
      <c r="Q2784" s="280" t="str">
        <f>작성용!AD2781</f>
        <v>대체평가3사업본부</v>
      </c>
      <c r="R2784" s="282">
        <f>작성용!AE2781</f>
        <v>0</v>
      </c>
      <c r="S2784" s="280" t="str">
        <f>작성용!AF2781</f>
        <v>대체평가3사업본부</v>
      </c>
      <c r="T2784" s="283" t="str">
        <f>작성용!AG2781</f>
        <v>정창수</v>
      </c>
      <c r="U2784" s="283" t="str">
        <f>작성용!AH2781</f>
        <v>정창수</v>
      </c>
      <c r="V2784" s="278">
        <f>작성용!AA2781</f>
        <v>202409</v>
      </c>
      <c r="W2784" s="280" t="str">
        <f>작성용!AC2781</f>
        <v>[T]기타보험기관[1본부]</v>
      </c>
      <c r="X2784" s="280" t="str">
        <f>작성용!O2781</f>
        <v>정현진수석</v>
      </c>
      <c r="Y2784" s="280" t="str">
        <f>작성용!P2781</f>
        <v>hyunjin.chung@lotteins.co.kr</v>
      </c>
      <c r="Z2784" s="280">
        <f>작성용!Q2781</f>
        <v>410000162</v>
      </c>
      <c r="AA2784" s="278" t="str">
        <f>작성용!AJ2781</f>
        <v>-</v>
      </c>
      <c r="AB2784" s="278">
        <f>작성용!AB2781</f>
        <v>0</v>
      </c>
    </row>
    <row r="2785" spans="1:28" s="12" customFormat="1" ht="16.5" customHeight="1" x14ac:dyDescent="0.3">
      <c r="A2785" s="54">
        <f>작성용!AL2782</f>
        <v>2781</v>
      </c>
      <c r="B2785" s="292" t="str">
        <f>작성용!AI2782</f>
        <v>1차가격 : 2024-10-07, 2차가격 : 2024-10-10, 최종가격 : 2024-10-14</v>
      </c>
      <c r="C2785" s="278" t="str">
        <f>작성용!AK2782</f>
        <v>개별종목</v>
      </c>
      <c r="D2785" s="279">
        <f>작성용!T2782</f>
        <v>45534</v>
      </c>
      <c r="E2785" s="280" t="str">
        <f>작성용!B2782</f>
        <v>롯데손해보험</v>
      </c>
      <c r="F2785" s="280" t="str">
        <f>작성용!C2782</f>
        <v>재평가</v>
      </c>
      <c r="G2785" s="280" t="str">
        <f>작성용!D2782</f>
        <v>교보악사신재생에너지전문투자형사모특별자산투자신탁1호</v>
      </c>
      <c r="H2785" s="281" t="str">
        <f>작성용!E2782</f>
        <v>KBP2017120194</v>
      </c>
      <c r="I2785" s="280" t="str">
        <f>작성용!F2782</f>
        <v>B02</v>
      </c>
      <c r="J2785" s="280">
        <f>작성용!G2782</f>
        <v>0</v>
      </c>
      <c r="K2785" s="280" t="str">
        <f>작성용!H2782</f>
        <v>-</v>
      </c>
      <c r="L2785" s="280" t="str">
        <f>작성용!N2782</f>
        <v xml:space="preserve">분기 </v>
      </c>
      <c r="M2785" s="279" t="str">
        <f>작성용!U2782</f>
        <v>2024.09.30</v>
      </c>
      <c r="N2785" s="284">
        <f>작성용!V2782</f>
        <v>45572</v>
      </c>
      <c r="O2785" s="284">
        <f>작성용!W2782</f>
        <v>45586</v>
      </c>
      <c r="P2785" s="279" t="str">
        <f>작성용!X2782</f>
        <v>-</v>
      </c>
      <c r="Q2785" s="280" t="str">
        <f>작성용!AD2782</f>
        <v>대체평가3사업본부</v>
      </c>
      <c r="R2785" s="282">
        <f>작성용!AE2782</f>
        <v>0</v>
      </c>
      <c r="S2785" s="280" t="str">
        <f>작성용!AF2782</f>
        <v>대체평가3사업본부</v>
      </c>
      <c r="T2785" s="283" t="str">
        <f>작성용!AG2782</f>
        <v>정창수</v>
      </c>
      <c r="U2785" s="283" t="str">
        <f>작성용!AH2782</f>
        <v>정창수</v>
      </c>
      <c r="V2785" s="278">
        <f>작성용!AA2782</f>
        <v>202409</v>
      </c>
      <c r="W2785" s="280" t="str">
        <f>작성용!AC2782</f>
        <v>[T]기타보험기관[1본부]</v>
      </c>
      <c r="X2785" s="280" t="str">
        <f>작성용!O2782</f>
        <v>정현진수석</v>
      </c>
      <c r="Y2785" s="280" t="str">
        <f>작성용!P2782</f>
        <v>hyunjin.chung@lotteins.co.kr</v>
      </c>
      <c r="Z2785" s="280">
        <f>작성용!Q2782</f>
        <v>410000199</v>
      </c>
      <c r="AA2785" s="278" t="str">
        <f>작성용!AJ2782</f>
        <v>-</v>
      </c>
      <c r="AB2785" s="278">
        <f>작성용!AB2782</f>
        <v>0</v>
      </c>
    </row>
    <row r="2786" spans="1:28" s="12" customFormat="1" ht="16.5" customHeight="1" x14ac:dyDescent="0.3">
      <c r="A2786" s="54">
        <f>작성용!AL2783</f>
        <v>2782</v>
      </c>
      <c r="B2786" s="292" t="str">
        <f>작성용!AI2783</f>
        <v>1차가격 : 2024-10-07, 2차가격 : 2024-10-10, 최종가격 : 2024-10-14</v>
      </c>
      <c r="C2786" s="278" t="str">
        <f>작성용!AK2783</f>
        <v>개별종목</v>
      </c>
      <c r="D2786" s="279">
        <f>작성용!T2783</f>
        <v>45534</v>
      </c>
      <c r="E2786" s="280" t="str">
        <f>작성용!B2783</f>
        <v>롯데손해보험</v>
      </c>
      <c r="F2786" s="280" t="str">
        <f>작성용!C2783</f>
        <v>재평가</v>
      </c>
      <c r="G2786" s="280" t="str">
        <f>작성용!D2783</f>
        <v>다비하나제주수망풍력발전전문투자형사모투자신탁</v>
      </c>
      <c r="H2786" s="281" t="str">
        <f>작성용!E2783</f>
        <v>KBP2019090141</v>
      </c>
      <c r="I2786" s="280" t="str">
        <f>작성용!F2783</f>
        <v>B02</v>
      </c>
      <c r="J2786" s="280">
        <f>작성용!G2783</f>
        <v>0</v>
      </c>
      <c r="K2786" s="280" t="str">
        <f>작성용!H2783</f>
        <v>-</v>
      </c>
      <c r="L2786" s="280" t="str">
        <f>작성용!N2783</f>
        <v xml:space="preserve">분기 </v>
      </c>
      <c r="M2786" s="279" t="str">
        <f>작성용!U2783</f>
        <v>2024.09.30</v>
      </c>
      <c r="N2786" s="284">
        <f>작성용!V2783</f>
        <v>45572</v>
      </c>
      <c r="O2786" s="284">
        <f>작성용!W2783</f>
        <v>45586</v>
      </c>
      <c r="P2786" s="279" t="str">
        <f>작성용!X2783</f>
        <v>-</v>
      </c>
      <c r="Q2786" s="280" t="str">
        <f>작성용!AD2783</f>
        <v>대체평가3사업본부</v>
      </c>
      <c r="R2786" s="282">
        <f>작성용!AE2783</f>
        <v>0</v>
      </c>
      <c r="S2786" s="280" t="str">
        <f>작성용!AF2783</f>
        <v>대체평가3사업본부</v>
      </c>
      <c r="T2786" s="283" t="str">
        <f>작성용!AG2783</f>
        <v>정창수</v>
      </c>
      <c r="U2786" s="283" t="str">
        <f>작성용!AH2783</f>
        <v>정창수</v>
      </c>
      <c r="V2786" s="278">
        <f>작성용!AA2783</f>
        <v>202409</v>
      </c>
      <c r="W2786" s="280" t="str">
        <f>작성용!AC2783</f>
        <v>[T]기타보험기관[1본부]</v>
      </c>
      <c r="X2786" s="280" t="str">
        <f>작성용!O2783</f>
        <v>정현진수석</v>
      </c>
      <c r="Y2786" s="280" t="str">
        <f>작성용!P2783</f>
        <v>hyunjin.chung@lotteins.co.kr</v>
      </c>
      <c r="Z2786" s="280">
        <f>작성용!Q2783</f>
        <v>410000219</v>
      </c>
      <c r="AA2786" s="278" t="str">
        <f>작성용!AJ2783</f>
        <v>-</v>
      </c>
      <c r="AB2786" s="278">
        <f>작성용!AB2783</f>
        <v>0</v>
      </c>
    </row>
    <row r="2787" spans="1:28" s="12" customFormat="1" ht="16.5" customHeight="1" x14ac:dyDescent="0.3">
      <c r="A2787" s="54">
        <f>작성용!AL2784</f>
        <v>2783</v>
      </c>
      <c r="B2787" s="292" t="str">
        <f>작성용!AI2784</f>
        <v>1차가격 : 2024-10-07, 2차가격 : 2024-10-10, 최종가격 : 2024-10-14</v>
      </c>
      <c r="C2787" s="278" t="str">
        <f>작성용!AK2784</f>
        <v>개별종목</v>
      </c>
      <c r="D2787" s="279">
        <f>작성용!T2784</f>
        <v>45534</v>
      </c>
      <c r="E2787" s="280" t="str">
        <f>작성용!B2784</f>
        <v>롯데손해보험</v>
      </c>
      <c r="F2787" s="280" t="str">
        <f>작성용!C2784</f>
        <v>재평가</v>
      </c>
      <c r="G2787" s="280" t="str">
        <f>작성용!D2784</f>
        <v>KCGI-EMIRATESB777-300ER-TB일반사모특별자산투자신탁</v>
      </c>
      <c r="H2787" s="281" t="str">
        <f>작성용!E2784</f>
        <v>KBP2019090063</v>
      </c>
      <c r="I2787" s="280" t="str">
        <f>작성용!F2784</f>
        <v>B02</v>
      </c>
      <c r="J2787" s="280">
        <f>작성용!G2784</f>
        <v>0</v>
      </c>
      <c r="K2787" s="280" t="str">
        <f>작성용!H2784</f>
        <v>-</v>
      </c>
      <c r="L2787" s="280" t="str">
        <f>작성용!N2784</f>
        <v xml:space="preserve">분기 </v>
      </c>
      <c r="M2787" s="279" t="str">
        <f>작성용!U2784</f>
        <v>2024.09.30</v>
      </c>
      <c r="N2787" s="284">
        <f>작성용!V2784</f>
        <v>45572</v>
      </c>
      <c r="O2787" s="284">
        <f>작성용!W2784</f>
        <v>45586</v>
      </c>
      <c r="P2787" s="279" t="str">
        <f>작성용!X2784</f>
        <v>-</v>
      </c>
      <c r="Q2787" s="280" t="str">
        <f>작성용!AD2784</f>
        <v>대체평가3사업본부</v>
      </c>
      <c r="R2787" s="282">
        <f>작성용!AE2784</f>
        <v>0</v>
      </c>
      <c r="S2787" s="280" t="str">
        <f>작성용!AF2784</f>
        <v>대체평가3사업본부</v>
      </c>
      <c r="T2787" s="283" t="str">
        <f>작성용!AG2784</f>
        <v>정창수</v>
      </c>
      <c r="U2787" s="283" t="str">
        <f>작성용!AH2784</f>
        <v>정창수</v>
      </c>
      <c r="V2787" s="278">
        <f>작성용!AA2784</f>
        <v>202409</v>
      </c>
      <c r="W2787" s="280" t="str">
        <f>작성용!AC2784</f>
        <v>[T]기타보험기관[1본부]</v>
      </c>
      <c r="X2787" s="280" t="str">
        <f>작성용!O2784</f>
        <v>정현진수석</v>
      </c>
      <c r="Y2787" s="280" t="str">
        <f>작성용!P2784</f>
        <v>hyunjin.chung@lotteins.co.kr</v>
      </c>
      <c r="Z2787" s="280">
        <f>작성용!Q2784</f>
        <v>410000132</v>
      </c>
      <c r="AA2787" s="278" t="str">
        <f>작성용!AJ2784</f>
        <v>-</v>
      </c>
      <c r="AB2787" s="278">
        <f>작성용!AB2784</f>
        <v>0</v>
      </c>
    </row>
    <row r="2788" spans="1:28" s="12" customFormat="1" ht="16.5" customHeight="1" x14ac:dyDescent="0.3">
      <c r="A2788" s="54">
        <f>작성용!AL2785</f>
        <v>2784</v>
      </c>
      <c r="B2788" s="292" t="str">
        <f>작성용!AI2785</f>
        <v>1차가격 : 2024-10-07, 2차가격 : 2024-10-10, 최종가격 : 2024-10-14</v>
      </c>
      <c r="C2788" s="278" t="str">
        <f>작성용!AK2785</f>
        <v>개별종목</v>
      </c>
      <c r="D2788" s="279">
        <f>작성용!T2785</f>
        <v>45534</v>
      </c>
      <c r="E2788" s="280" t="str">
        <f>작성용!B2785</f>
        <v>롯데손해보험</v>
      </c>
      <c r="F2788" s="280" t="str">
        <f>작성용!C2785</f>
        <v>재평가</v>
      </c>
      <c r="G2788" s="280" t="str">
        <f>작성용!D2785</f>
        <v>KCGI-EMIRATESB777-300ER일반사모특별자산투자신탁</v>
      </c>
      <c r="H2788" s="281" t="str">
        <f>작성용!E2785</f>
        <v>KBP2018120075</v>
      </c>
      <c r="I2788" s="280" t="str">
        <f>작성용!F2785</f>
        <v>B02</v>
      </c>
      <c r="J2788" s="280">
        <f>작성용!G2785</f>
        <v>0</v>
      </c>
      <c r="K2788" s="280" t="str">
        <f>작성용!H2785</f>
        <v>-</v>
      </c>
      <c r="L2788" s="280" t="str">
        <f>작성용!N2785</f>
        <v xml:space="preserve">분기 </v>
      </c>
      <c r="M2788" s="279" t="str">
        <f>작성용!U2785</f>
        <v>2024.09.30</v>
      </c>
      <c r="N2788" s="284">
        <f>작성용!V2785</f>
        <v>45572</v>
      </c>
      <c r="O2788" s="284">
        <f>작성용!W2785</f>
        <v>45586</v>
      </c>
      <c r="P2788" s="279" t="str">
        <f>작성용!X2785</f>
        <v>-</v>
      </c>
      <c r="Q2788" s="280" t="str">
        <f>작성용!AD2785</f>
        <v>대체평가3사업본부</v>
      </c>
      <c r="R2788" s="282">
        <f>작성용!AE2785</f>
        <v>0</v>
      </c>
      <c r="S2788" s="280" t="str">
        <f>작성용!AF2785</f>
        <v>대체평가3사업본부</v>
      </c>
      <c r="T2788" s="283" t="str">
        <f>작성용!AG2785</f>
        <v>정창수</v>
      </c>
      <c r="U2788" s="283" t="str">
        <f>작성용!AH2785</f>
        <v>정창수</v>
      </c>
      <c r="V2788" s="278">
        <f>작성용!AA2785</f>
        <v>202409</v>
      </c>
      <c r="W2788" s="280" t="str">
        <f>작성용!AC2785</f>
        <v>[T]기타보험기관[1본부]</v>
      </c>
      <c r="X2788" s="280" t="str">
        <f>작성용!O2785</f>
        <v>정현진수석</v>
      </c>
      <c r="Y2788" s="280" t="str">
        <f>작성용!P2785</f>
        <v>hyunjin.chung@lotteins.co.kr</v>
      </c>
      <c r="Z2788" s="280">
        <f>작성용!Q2785</f>
        <v>410000131</v>
      </c>
      <c r="AA2788" s="278" t="str">
        <f>작성용!AJ2785</f>
        <v>-</v>
      </c>
      <c r="AB2788" s="278">
        <f>작성용!AB2785</f>
        <v>0</v>
      </c>
    </row>
    <row r="2789" spans="1:28" s="12" customFormat="1" ht="16.5" customHeight="1" x14ac:dyDescent="0.3">
      <c r="A2789" s="54">
        <f>작성용!AL2786</f>
        <v>2785</v>
      </c>
      <c r="B2789" s="292" t="str">
        <f>작성용!AI2786</f>
        <v>1차가격 : 2024-10-07, 2차가격 : 2024-10-10, 최종가격 : 2024-10-14</v>
      </c>
      <c r="C2789" s="278" t="str">
        <f>작성용!AK2786</f>
        <v>개별종목</v>
      </c>
      <c r="D2789" s="279">
        <f>작성용!T2786</f>
        <v>45534</v>
      </c>
      <c r="E2789" s="280" t="str">
        <f>작성용!B2786</f>
        <v>롯데손해보험</v>
      </c>
      <c r="F2789" s="280" t="str">
        <f>작성용!C2786</f>
        <v>재평가</v>
      </c>
      <c r="G2789" s="280" t="str">
        <f>작성용!D2786</f>
        <v>KCGI-EMIRATESA380사모특별자산투자신탁</v>
      </c>
      <c r="H2789" s="281" t="str">
        <f>작성용!E2786</f>
        <v>KBP2018120079</v>
      </c>
      <c r="I2789" s="280" t="str">
        <f>작성용!F2786</f>
        <v>B02</v>
      </c>
      <c r="J2789" s="280">
        <f>작성용!G2786</f>
        <v>0</v>
      </c>
      <c r="K2789" s="280" t="str">
        <f>작성용!H2786</f>
        <v>-</v>
      </c>
      <c r="L2789" s="280" t="str">
        <f>작성용!N2786</f>
        <v xml:space="preserve">분기 </v>
      </c>
      <c r="M2789" s="279" t="str">
        <f>작성용!U2786</f>
        <v>2024.09.30</v>
      </c>
      <c r="N2789" s="284">
        <f>작성용!V2786</f>
        <v>45572</v>
      </c>
      <c r="O2789" s="284">
        <f>작성용!W2786</f>
        <v>45586</v>
      </c>
      <c r="P2789" s="279" t="str">
        <f>작성용!X2786</f>
        <v>-</v>
      </c>
      <c r="Q2789" s="280" t="str">
        <f>작성용!AD2786</f>
        <v>대체평가3사업본부</v>
      </c>
      <c r="R2789" s="282">
        <f>작성용!AE2786</f>
        <v>0</v>
      </c>
      <c r="S2789" s="280" t="str">
        <f>작성용!AF2786</f>
        <v>대체평가3사업본부</v>
      </c>
      <c r="T2789" s="283" t="str">
        <f>작성용!AG2786</f>
        <v>정창수</v>
      </c>
      <c r="U2789" s="283" t="str">
        <f>작성용!AH2786</f>
        <v>정창수</v>
      </c>
      <c r="V2789" s="278">
        <f>작성용!AA2786</f>
        <v>202409</v>
      </c>
      <c r="W2789" s="280" t="str">
        <f>작성용!AC2786</f>
        <v>[T]기타보험기관[1본부]</v>
      </c>
      <c r="X2789" s="280" t="str">
        <f>작성용!O2786</f>
        <v>정현진수석</v>
      </c>
      <c r="Y2789" s="280" t="str">
        <f>작성용!P2786</f>
        <v>hyunjin.chung@lotteins.co.kr</v>
      </c>
      <c r="Z2789" s="280">
        <f>작성용!Q2786</f>
        <v>410000103</v>
      </c>
      <c r="AA2789" s="278" t="str">
        <f>작성용!AJ2786</f>
        <v>-</v>
      </c>
      <c r="AB2789" s="278">
        <f>작성용!AB2786</f>
        <v>0</v>
      </c>
    </row>
    <row r="2790" spans="1:28" s="12" customFormat="1" ht="16.5" customHeight="1" x14ac:dyDescent="0.3">
      <c r="A2790" s="54">
        <f>작성용!AL2787</f>
        <v>2786</v>
      </c>
      <c r="B2790" s="292" t="str">
        <f>작성용!AI2787</f>
        <v>1차가격 : 2024-10-07, 2차가격 : 2024-10-10, 최종가격 : 2024-10-14</v>
      </c>
      <c r="C2790" s="278" t="str">
        <f>작성용!AK2787</f>
        <v>개별종목</v>
      </c>
      <c r="D2790" s="279">
        <f>작성용!T2787</f>
        <v>45534</v>
      </c>
      <c r="E2790" s="280" t="str">
        <f>작성용!B2787</f>
        <v>롯데손해보험</v>
      </c>
      <c r="F2790" s="280" t="str">
        <f>작성용!C2787</f>
        <v>재평가</v>
      </c>
      <c r="G2790" s="280" t="str">
        <f>작성용!D2787</f>
        <v>미래에셋THAMESLINK전문투자형사모특별자산투자신탁1호</v>
      </c>
      <c r="H2790" s="281" t="str">
        <f>작성용!E2787</f>
        <v>KBP2019090124</v>
      </c>
      <c r="I2790" s="280" t="str">
        <f>작성용!F2787</f>
        <v>B02</v>
      </c>
      <c r="J2790" s="280">
        <f>작성용!G2787</f>
        <v>0</v>
      </c>
      <c r="K2790" s="280" t="str">
        <f>작성용!H2787</f>
        <v>-</v>
      </c>
      <c r="L2790" s="280" t="str">
        <f>작성용!N2787</f>
        <v xml:space="preserve">분기 </v>
      </c>
      <c r="M2790" s="279" t="str">
        <f>작성용!U2787</f>
        <v>2024.09.30</v>
      </c>
      <c r="N2790" s="284">
        <f>작성용!V2787</f>
        <v>45572</v>
      </c>
      <c r="O2790" s="284">
        <f>작성용!W2787</f>
        <v>45586</v>
      </c>
      <c r="P2790" s="279" t="str">
        <f>작성용!X2787</f>
        <v>-</v>
      </c>
      <c r="Q2790" s="280" t="str">
        <f>작성용!AD2787</f>
        <v>대체평가3사업본부</v>
      </c>
      <c r="R2790" s="282">
        <f>작성용!AE2787</f>
        <v>0</v>
      </c>
      <c r="S2790" s="280" t="str">
        <f>작성용!AF2787</f>
        <v>대체평가3사업본부</v>
      </c>
      <c r="T2790" s="283" t="str">
        <f>작성용!AG2787</f>
        <v>정창수</v>
      </c>
      <c r="U2790" s="283" t="str">
        <f>작성용!AH2787</f>
        <v>정창수</v>
      </c>
      <c r="V2790" s="278">
        <f>작성용!AA2787</f>
        <v>202409</v>
      </c>
      <c r="W2790" s="280" t="str">
        <f>작성용!AC2787</f>
        <v>[T]기타보험기관[1본부]</v>
      </c>
      <c r="X2790" s="280" t="str">
        <f>작성용!O2787</f>
        <v>정현진수석</v>
      </c>
      <c r="Y2790" s="280" t="str">
        <f>작성용!P2787</f>
        <v>hyunjin.chung@lotteins.co.kr</v>
      </c>
      <c r="Z2790" s="280">
        <f>작성용!Q2787</f>
        <v>410000287</v>
      </c>
      <c r="AA2790" s="278" t="str">
        <f>작성용!AJ2787</f>
        <v>-</v>
      </c>
      <c r="AB2790" s="278">
        <f>작성용!AB2787</f>
        <v>0</v>
      </c>
    </row>
    <row r="2791" spans="1:28" s="12" customFormat="1" ht="16.5" customHeight="1" x14ac:dyDescent="0.3">
      <c r="A2791" s="54">
        <f>작성용!AL2788</f>
        <v>2787</v>
      </c>
      <c r="B2791" s="292" t="str">
        <f>작성용!AI2788</f>
        <v>1차가격 : 2024-10-07, 2차가격 : 2024-10-10, 최종가격 : 2024-10-14</v>
      </c>
      <c r="C2791" s="278" t="str">
        <f>작성용!AK2788</f>
        <v>개별종목</v>
      </c>
      <c r="D2791" s="279">
        <f>작성용!T2788</f>
        <v>45534</v>
      </c>
      <c r="E2791" s="280" t="str">
        <f>작성용!B2788</f>
        <v>롯데손해보험</v>
      </c>
      <c r="F2791" s="280" t="str">
        <f>작성용!C2788</f>
        <v>재평가</v>
      </c>
      <c r="G2791" s="280" t="str">
        <f>작성용!D2788</f>
        <v>베스타스전문투자형사모부동산투자신탁제33A호</v>
      </c>
      <c r="H2791" s="281" t="str">
        <f>작성용!E2788</f>
        <v>KBP2019090095</v>
      </c>
      <c r="I2791" s="280" t="str">
        <f>작성용!F2788</f>
        <v>B02</v>
      </c>
      <c r="J2791" s="280">
        <f>작성용!G2788</f>
        <v>0</v>
      </c>
      <c r="K2791" s="280" t="str">
        <f>작성용!H2788</f>
        <v>-</v>
      </c>
      <c r="L2791" s="280" t="str">
        <f>작성용!N2788</f>
        <v xml:space="preserve">분기 </v>
      </c>
      <c r="M2791" s="279" t="str">
        <f>작성용!U2788</f>
        <v>2024.09.30</v>
      </c>
      <c r="N2791" s="284">
        <f>작성용!V2788</f>
        <v>45572</v>
      </c>
      <c r="O2791" s="284">
        <f>작성용!W2788</f>
        <v>45586</v>
      </c>
      <c r="P2791" s="279" t="str">
        <f>작성용!X2788</f>
        <v>-</v>
      </c>
      <c r="Q2791" s="280" t="str">
        <f>작성용!AD2788</f>
        <v>대체평가3사업본부</v>
      </c>
      <c r="R2791" s="282">
        <f>작성용!AE2788</f>
        <v>0</v>
      </c>
      <c r="S2791" s="280" t="str">
        <f>작성용!AF2788</f>
        <v>대체평가3사업본부</v>
      </c>
      <c r="T2791" s="283" t="str">
        <f>작성용!AG2788</f>
        <v>정창수</v>
      </c>
      <c r="U2791" s="283" t="str">
        <f>작성용!AH2788</f>
        <v>정창수</v>
      </c>
      <c r="V2791" s="278">
        <f>작성용!AA2788</f>
        <v>202409</v>
      </c>
      <c r="W2791" s="280" t="str">
        <f>작성용!AC2788</f>
        <v>[T]기타보험기관[1본부]</v>
      </c>
      <c r="X2791" s="280" t="str">
        <f>작성용!O2788</f>
        <v>정현진수석</v>
      </c>
      <c r="Y2791" s="280" t="str">
        <f>작성용!P2788</f>
        <v>hyunjin.chung@lotteins.co.kr</v>
      </c>
      <c r="Z2791" s="280">
        <f>작성용!Q2788</f>
        <v>410000222</v>
      </c>
      <c r="AA2791" s="278" t="str">
        <f>작성용!AJ2788</f>
        <v>-</v>
      </c>
      <c r="AB2791" s="278">
        <f>작성용!AB2788</f>
        <v>0</v>
      </c>
    </row>
    <row r="2792" spans="1:28" s="12" customFormat="1" ht="16.5" customHeight="1" x14ac:dyDescent="0.3">
      <c r="A2792" s="54">
        <f>작성용!AL2789</f>
        <v>2788</v>
      </c>
      <c r="B2792" s="292" t="str">
        <f>작성용!AI2789</f>
        <v>1차가격 : 2024-10-07, 2차가격 : 2024-10-10, 최종가격 : 2024-10-14</v>
      </c>
      <c r="C2792" s="278" t="str">
        <f>작성용!AK2789</f>
        <v>개별종목</v>
      </c>
      <c r="D2792" s="279">
        <f>작성용!T2789</f>
        <v>45534</v>
      </c>
      <c r="E2792" s="280" t="str">
        <f>작성용!B2789</f>
        <v>롯데손해보험</v>
      </c>
      <c r="F2792" s="280" t="str">
        <f>작성용!C2789</f>
        <v>재평가</v>
      </c>
      <c r="G2792" s="280" t="str">
        <f>작성용!D2789</f>
        <v>베스타스전문투자형사모부동산투자신탁제37호1종</v>
      </c>
      <c r="H2792" s="281" t="str">
        <f>작성용!E2789</f>
        <v>KBP2019090127</v>
      </c>
      <c r="I2792" s="280" t="str">
        <f>작성용!F2789</f>
        <v>B02</v>
      </c>
      <c r="J2792" s="280">
        <f>작성용!G2789</f>
        <v>0</v>
      </c>
      <c r="K2792" s="280" t="str">
        <f>작성용!H2789</f>
        <v>-</v>
      </c>
      <c r="L2792" s="280" t="str">
        <f>작성용!N2789</f>
        <v xml:space="preserve">분기 </v>
      </c>
      <c r="M2792" s="279" t="str">
        <f>작성용!U2789</f>
        <v>2024.09.30</v>
      </c>
      <c r="N2792" s="284">
        <f>작성용!V2789</f>
        <v>45572</v>
      </c>
      <c r="O2792" s="284">
        <f>작성용!W2789</f>
        <v>45586</v>
      </c>
      <c r="P2792" s="279" t="str">
        <f>작성용!X2789</f>
        <v>-</v>
      </c>
      <c r="Q2792" s="280" t="str">
        <f>작성용!AD2789</f>
        <v>대체평가3사업본부</v>
      </c>
      <c r="R2792" s="282">
        <f>작성용!AE2789</f>
        <v>0</v>
      </c>
      <c r="S2792" s="280" t="str">
        <f>작성용!AF2789</f>
        <v>대체평가3사업본부</v>
      </c>
      <c r="T2792" s="283" t="str">
        <f>작성용!AG2789</f>
        <v>정창수</v>
      </c>
      <c r="U2792" s="283" t="str">
        <f>작성용!AH2789</f>
        <v>정창수</v>
      </c>
      <c r="V2792" s="278">
        <f>작성용!AA2789</f>
        <v>202409</v>
      </c>
      <c r="W2792" s="280" t="str">
        <f>작성용!AC2789</f>
        <v>[T]기타보험기관[1본부]</v>
      </c>
      <c r="X2792" s="280" t="str">
        <f>작성용!O2789</f>
        <v>정현진수석</v>
      </c>
      <c r="Y2792" s="280" t="str">
        <f>작성용!P2789</f>
        <v>hyunjin.chung@lotteins.co.kr</v>
      </c>
      <c r="Z2792" s="280">
        <f>작성용!Q2789</f>
        <v>410000290</v>
      </c>
      <c r="AA2792" s="278" t="str">
        <f>작성용!AJ2789</f>
        <v>-</v>
      </c>
      <c r="AB2792" s="278">
        <f>작성용!AB2789</f>
        <v>0</v>
      </c>
    </row>
    <row r="2793" spans="1:28" s="12" customFormat="1" ht="16.5" customHeight="1" x14ac:dyDescent="0.3">
      <c r="A2793" s="54">
        <f>작성용!AL2790</f>
        <v>2789</v>
      </c>
      <c r="B2793" s="292" t="str">
        <f>작성용!AI2790</f>
        <v>1차가격 : 2024-10-07, 2차가격 : 2024-10-10, 최종가격 : 2024-10-14</v>
      </c>
      <c r="C2793" s="278" t="str">
        <f>작성용!AK2790</f>
        <v>개별종목</v>
      </c>
      <c r="D2793" s="279">
        <f>작성용!T2790</f>
        <v>45534</v>
      </c>
      <c r="E2793" s="280" t="str">
        <f>작성용!B2790</f>
        <v>롯데손해보험</v>
      </c>
      <c r="F2793" s="280" t="str">
        <f>작성용!C2790</f>
        <v>재평가</v>
      </c>
      <c r="G2793" s="280" t="str">
        <f>작성용!D2790</f>
        <v>보고DEBTSTRATEGY전문투자형사모부동산투자신탁4호</v>
      </c>
      <c r="H2793" s="281" t="str">
        <f>작성용!E2790</f>
        <v>KBP2019090081</v>
      </c>
      <c r="I2793" s="280" t="str">
        <f>작성용!F2790</f>
        <v>B02</v>
      </c>
      <c r="J2793" s="280">
        <f>작성용!G2790</f>
        <v>0</v>
      </c>
      <c r="K2793" s="280" t="str">
        <f>작성용!H2790</f>
        <v>-</v>
      </c>
      <c r="L2793" s="280" t="str">
        <f>작성용!N2790</f>
        <v xml:space="preserve">분기 </v>
      </c>
      <c r="M2793" s="279" t="str">
        <f>작성용!U2790</f>
        <v>2024.09.30</v>
      </c>
      <c r="N2793" s="284">
        <f>작성용!V2790</f>
        <v>45572</v>
      </c>
      <c r="O2793" s="284">
        <f>작성용!W2790</f>
        <v>45586</v>
      </c>
      <c r="P2793" s="279" t="str">
        <f>작성용!X2790</f>
        <v>-</v>
      </c>
      <c r="Q2793" s="280" t="str">
        <f>작성용!AD2790</f>
        <v>대체평가3사업본부</v>
      </c>
      <c r="R2793" s="282">
        <f>작성용!AE2790</f>
        <v>0</v>
      </c>
      <c r="S2793" s="280" t="str">
        <f>작성용!AF2790</f>
        <v>대체평가3사업본부</v>
      </c>
      <c r="T2793" s="283" t="str">
        <f>작성용!AG2790</f>
        <v>정창수</v>
      </c>
      <c r="U2793" s="283" t="str">
        <f>작성용!AH2790</f>
        <v>정창수</v>
      </c>
      <c r="V2793" s="278">
        <f>작성용!AA2790</f>
        <v>202409</v>
      </c>
      <c r="W2793" s="280" t="str">
        <f>작성용!AC2790</f>
        <v>[T]기타보험기관[1본부]</v>
      </c>
      <c r="X2793" s="280" t="str">
        <f>작성용!O2790</f>
        <v>정현진수석</v>
      </c>
      <c r="Y2793" s="280" t="str">
        <f>작성용!P2790</f>
        <v>hyunjin.chung@lotteins.co.kr</v>
      </c>
      <c r="Z2793" s="280">
        <f>작성용!Q2790</f>
        <v>410000183</v>
      </c>
      <c r="AA2793" s="278" t="str">
        <f>작성용!AJ2790</f>
        <v>-</v>
      </c>
      <c r="AB2793" s="278">
        <f>작성용!AB2790</f>
        <v>0</v>
      </c>
    </row>
    <row r="2794" spans="1:28" s="12" customFormat="1" ht="16.5" customHeight="1" x14ac:dyDescent="0.3">
      <c r="A2794" s="54">
        <f>작성용!AL2791</f>
        <v>2790</v>
      </c>
      <c r="B2794" s="292" t="str">
        <f>작성용!AI2791</f>
        <v>1차가격 : 2024-10-07, 2차가격 : 2024-10-10, 최종가격 : 2024-10-14</v>
      </c>
      <c r="C2794" s="278" t="str">
        <f>작성용!AK2791</f>
        <v>개별종목</v>
      </c>
      <c r="D2794" s="279">
        <f>작성용!T2791</f>
        <v>45534</v>
      </c>
      <c r="E2794" s="280" t="str">
        <f>작성용!B2791</f>
        <v>롯데손해보험</v>
      </c>
      <c r="F2794" s="280" t="str">
        <f>작성용!C2791</f>
        <v>재평가</v>
      </c>
      <c r="G2794" s="280" t="str">
        <f>작성용!D2791</f>
        <v>보고NETLEASESTRATEGY전문투자형사모부동산투자신탁6호</v>
      </c>
      <c r="H2794" s="281" t="str">
        <f>작성용!E2791</f>
        <v>KBP2020090064</v>
      </c>
      <c r="I2794" s="280" t="str">
        <f>작성용!F2791</f>
        <v>B02</v>
      </c>
      <c r="J2794" s="280">
        <f>작성용!G2791</f>
        <v>0</v>
      </c>
      <c r="K2794" s="280" t="str">
        <f>작성용!H2791</f>
        <v>-</v>
      </c>
      <c r="L2794" s="280" t="str">
        <f>작성용!N2791</f>
        <v xml:space="preserve">분기 </v>
      </c>
      <c r="M2794" s="279" t="str">
        <f>작성용!U2791</f>
        <v>2024.09.30</v>
      </c>
      <c r="N2794" s="284">
        <f>작성용!V2791</f>
        <v>45572</v>
      </c>
      <c r="O2794" s="284">
        <f>작성용!W2791</f>
        <v>45586</v>
      </c>
      <c r="P2794" s="279" t="str">
        <f>작성용!X2791</f>
        <v>-</v>
      </c>
      <c r="Q2794" s="280" t="str">
        <f>작성용!AD2791</f>
        <v>대체평가3사업본부</v>
      </c>
      <c r="R2794" s="282">
        <f>작성용!AE2791</f>
        <v>0</v>
      </c>
      <c r="S2794" s="280" t="str">
        <f>작성용!AF2791</f>
        <v>대체평가3사업본부</v>
      </c>
      <c r="T2794" s="283" t="str">
        <f>작성용!AG2791</f>
        <v>정창수</v>
      </c>
      <c r="U2794" s="283" t="str">
        <f>작성용!AH2791</f>
        <v>정창수</v>
      </c>
      <c r="V2794" s="278">
        <f>작성용!AA2791</f>
        <v>202409</v>
      </c>
      <c r="W2794" s="280" t="str">
        <f>작성용!AC2791</f>
        <v>[T]기타보험기관[1본부]</v>
      </c>
      <c r="X2794" s="280" t="str">
        <f>작성용!O2791</f>
        <v>정현진수석</v>
      </c>
      <c r="Y2794" s="280" t="str">
        <f>작성용!P2791</f>
        <v>hyunjin.chung@lotteins.co.kr</v>
      </c>
      <c r="Z2794" s="280">
        <f>작성용!Q2791</f>
        <v>410000329</v>
      </c>
      <c r="AA2794" s="278" t="str">
        <f>작성용!AJ2791</f>
        <v>-</v>
      </c>
      <c r="AB2794" s="278">
        <f>작성용!AB2791</f>
        <v>0</v>
      </c>
    </row>
    <row r="2795" spans="1:28" s="12" customFormat="1" ht="16.5" customHeight="1" x14ac:dyDescent="0.3">
      <c r="A2795" s="54">
        <f>작성용!AL2792</f>
        <v>2791</v>
      </c>
      <c r="B2795" s="292" t="str">
        <f>작성용!AI2792</f>
        <v>1차가격 : 2024-10-07, 2차가격 : 2024-10-10, 최종가격 : 2024-10-14</v>
      </c>
      <c r="C2795" s="278" t="str">
        <f>작성용!AK2792</f>
        <v>개별종목</v>
      </c>
      <c r="D2795" s="279">
        <f>작성용!T2792</f>
        <v>45534</v>
      </c>
      <c r="E2795" s="280" t="str">
        <f>작성용!B2792</f>
        <v>롯데손해보험</v>
      </c>
      <c r="F2795" s="280" t="str">
        <f>작성용!C2792</f>
        <v>재평가</v>
      </c>
      <c r="G2795" s="280" t="str">
        <f>작성용!D2792</f>
        <v>보고렉싱턴8글로벌세컨더리전문투자형사모투자신탁</v>
      </c>
      <c r="H2795" s="281" t="str">
        <f>작성용!E2792</f>
        <v>KBP2019090050</v>
      </c>
      <c r="I2795" s="280" t="str">
        <f>작성용!F2792</f>
        <v>B02</v>
      </c>
      <c r="J2795" s="280">
        <f>작성용!G2792</f>
        <v>0</v>
      </c>
      <c r="K2795" s="280" t="str">
        <f>작성용!H2792</f>
        <v>-</v>
      </c>
      <c r="L2795" s="280" t="str">
        <f>작성용!N2792</f>
        <v xml:space="preserve">분기 </v>
      </c>
      <c r="M2795" s="279" t="str">
        <f>작성용!U2792</f>
        <v>2024.09.30</v>
      </c>
      <c r="N2795" s="284">
        <f>작성용!V2792</f>
        <v>45572</v>
      </c>
      <c r="O2795" s="284">
        <f>작성용!W2792</f>
        <v>45586</v>
      </c>
      <c r="P2795" s="279" t="str">
        <f>작성용!X2792</f>
        <v>-</v>
      </c>
      <c r="Q2795" s="280" t="str">
        <f>작성용!AD2792</f>
        <v>대체평가3사업본부</v>
      </c>
      <c r="R2795" s="282">
        <f>작성용!AE2792</f>
        <v>0</v>
      </c>
      <c r="S2795" s="280" t="str">
        <f>작성용!AF2792</f>
        <v>대체평가3사업본부</v>
      </c>
      <c r="T2795" s="283" t="str">
        <f>작성용!AG2792</f>
        <v>정창수</v>
      </c>
      <c r="U2795" s="283" t="str">
        <f>작성용!AH2792</f>
        <v>정창수</v>
      </c>
      <c r="V2795" s="278">
        <f>작성용!AA2792</f>
        <v>202409</v>
      </c>
      <c r="W2795" s="280" t="str">
        <f>작성용!AC2792</f>
        <v>[T]기타보험기관[1본부]</v>
      </c>
      <c r="X2795" s="280" t="str">
        <f>작성용!O2792</f>
        <v>정현진수석</v>
      </c>
      <c r="Y2795" s="280" t="str">
        <f>작성용!P2792</f>
        <v>hyunjin.chung@lotteins.co.kr</v>
      </c>
      <c r="Z2795" s="280">
        <f>작성용!Q2792</f>
        <v>410000080</v>
      </c>
      <c r="AA2795" s="278" t="str">
        <f>작성용!AJ2792</f>
        <v>-</v>
      </c>
      <c r="AB2795" s="278">
        <f>작성용!AB2792</f>
        <v>0</v>
      </c>
    </row>
    <row r="2796" spans="1:28" s="12" customFormat="1" ht="16.5" customHeight="1" x14ac:dyDescent="0.3">
      <c r="A2796" s="54">
        <f>작성용!AL2793</f>
        <v>2792</v>
      </c>
      <c r="B2796" s="292" t="str">
        <f>작성용!AI2793</f>
        <v>1차가격 : 2024-10-07, 2차가격 : 2024-10-10, 최종가격 : 2024-10-14</v>
      </c>
      <c r="C2796" s="278" t="str">
        <f>작성용!AK2793</f>
        <v>개별종목</v>
      </c>
      <c r="D2796" s="279">
        <f>작성용!T2793</f>
        <v>45534</v>
      </c>
      <c r="E2796" s="280" t="str">
        <f>작성용!B2793</f>
        <v>롯데손해보험</v>
      </c>
      <c r="F2796" s="280" t="str">
        <f>작성용!C2793</f>
        <v>재평가</v>
      </c>
      <c r="G2796" s="280" t="str">
        <f>작성용!D2793</f>
        <v>보고북미크레딧전문투자형사모특별자산24호(골드포인트메자닌)</v>
      </c>
      <c r="H2796" s="281" t="str">
        <f>작성용!E2793</f>
        <v>KBP2020090066</v>
      </c>
      <c r="I2796" s="280" t="str">
        <f>작성용!F2793</f>
        <v>B02</v>
      </c>
      <c r="J2796" s="280">
        <f>작성용!G2793</f>
        <v>0</v>
      </c>
      <c r="K2796" s="280" t="str">
        <f>작성용!H2793</f>
        <v>-</v>
      </c>
      <c r="L2796" s="280" t="str">
        <f>작성용!N2793</f>
        <v xml:space="preserve">분기 </v>
      </c>
      <c r="M2796" s="279" t="str">
        <f>작성용!U2793</f>
        <v>2024.09.30</v>
      </c>
      <c r="N2796" s="284">
        <f>작성용!V2793</f>
        <v>45572</v>
      </c>
      <c r="O2796" s="284">
        <f>작성용!W2793</f>
        <v>45586</v>
      </c>
      <c r="P2796" s="279" t="str">
        <f>작성용!X2793</f>
        <v>-</v>
      </c>
      <c r="Q2796" s="280" t="str">
        <f>작성용!AD2793</f>
        <v>대체평가3사업본부</v>
      </c>
      <c r="R2796" s="282">
        <f>작성용!AE2793</f>
        <v>0</v>
      </c>
      <c r="S2796" s="280" t="str">
        <f>작성용!AF2793</f>
        <v>대체평가3사업본부</v>
      </c>
      <c r="T2796" s="283" t="str">
        <f>작성용!AG2793</f>
        <v>정창수</v>
      </c>
      <c r="U2796" s="283" t="str">
        <f>작성용!AH2793</f>
        <v>정창수</v>
      </c>
      <c r="V2796" s="278">
        <f>작성용!AA2793</f>
        <v>202409</v>
      </c>
      <c r="W2796" s="280" t="str">
        <f>작성용!AC2793</f>
        <v>[T]기타보험기관[1본부]</v>
      </c>
      <c r="X2796" s="280" t="str">
        <f>작성용!O2793</f>
        <v>정현진수석</v>
      </c>
      <c r="Y2796" s="280" t="str">
        <f>작성용!P2793</f>
        <v>hyunjin.chung@lotteins.co.kr</v>
      </c>
      <c r="Z2796" s="280">
        <f>작성용!Q2793</f>
        <v>410000331</v>
      </c>
      <c r="AA2796" s="278" t="str">
        <f>작성용!AJ2793</f>
        <v>-</v>
      </c>
      <c r="AB2796" s="278">
        <f>작성용!AB2793</f>
        <v>0</v>
      </c>
    </row>
    <row r="2797" spans="1:28" s="12" customFormat="1" ht="16.5" customHeight="1" x14ac:dyDescent="0.3">
      <c r="A2797" s="54">
        <f>작성용!AL2794</f>
        <v>2793</v>
      </c>
      <c r="B2797" s="292" t="str">
        <f>작성용!AI2794</f>
        <v>1차가격 : 2024-10-07, 2차가격 : 2024-10-10, 최종가격 : 2024-10-14</v>
      </c>
      <c r="C2797" s="278" t="str">
        <f>작성용!AK2794</f>
        <v>개별종목</v>
      </c>
      <c r="D2797" s="279">
        <f>작성용!T2794</f>
        <v>45534</v>
      </c>
      <c r="E2797" s="280" t="str">
        <f>작성용!B2794</f>
        <v>롯데손해보험</v>
      </c>
      <c r="F2797" s="280" t="str">
        <f>작성용!C2794</f>
        <v>재평가</v>
      </c>
      <c r="G2797" s="280" t="str">
        <f>작성용!D2794</f>
        <v>보고북미크레딧전문투자형사모특별자산투자신탁7호</v>
      </c>
      <c r="H2797" s="281" t="str">
        <f>작성용!E2794</f>
        <v>KBP2019090084</v>
      </c>
      <c r="I2797" s="280" t="str">
        <f>작성용!F2794</f>
        <v>B02</v>
      </c>
      <c r="J2797" s="280">
        <f>작성용!G2794</f>
        <v>0</v>
      </c>
      <c r="K2797" s="280" t="str">
        <f>작성용!H2794</f>
        <v>-</v>
      </c>
      <c r="L2797" s="280" t="str">
        <f>작성용!N2794</f>
        <v xml:space="preserve">분기 </v>
      </c>
      <c r="M2797" s="279" t="str">
        <f>작성용!U2794</f>
        <v>2024.09.30</v>
      </c>
      <c r="N2797" s="284">
        <f>작성용!V2794</f>
        <v>45572</v>
      </c>
      <c r="O2797" s="284">
        <f>작성용!W2794</f>
        <v>45586</v>
      </c>
      <c r="P2797" s="279" t="str">
        <f>작성용!X2794</f>
        <v>-</v>
      </c>
      <c r="Q2797" s="280" t="str">
        <f>작성용!AD2794</f>
        <v>대체평가3사업본부</v>
      </c>
      <c r="R2797" s="282">
        <f>작성용!AE2794</f>
        <v>0</v>
      </c>
      <c r="S2797" s="280" t="str">
        <f>작성용!AF2794</f>
        <v>대체평가3사업본부</v>
      </c>
      <c r="T2797" s="283" t="str">
        <f>작성용!AG2794</f>
        <v>정창수</v>
      </c>
      <c r="U2797" s="283" t="str">
        <f>작성용!AH2794</f>
        <v>정창수</v>
      </c>
      <c r="V2797" s="278">
        <f>작성용!AA2794</f>
        <v>202409</v>
      </c>
      <c r="W2797" s="280" t="str">
        <f>작성용!AC2794</f>
        <v>[T]기타보험기관[1본부]</v>
      </c>
      <c r="X2797" s="280" t="str">
        <f>작성용!O2794</f>
        <v>정현진수석</v>
      </c>
      <c r="Y2797" s="280" t="str">
        <f>작성용!P2794</f>
        <v>hyunjin.chung@lotteins.co.kr</v>
      </c>
      <c r="Z2797" s="280">
        <f>작성용!Q2794</f>
        <v>410000188</v>
      </c>
      <c r="AA2797" s="278" t="str">
        <f>작성용!AJ2794</f>
        <v>-</v>
      </c>
      <c r="AB2797" s="278">
        <f>작성용!AB2794</f>
        <v>0</v>
      </c>
    </row>
    <row r="2798" spans="1:28" s="12" customFormat="1" ht="16.5" customHeight="1" x14ac:dyDescent="0.3">
      <c r="A2798" s="54">
        <f>작성용!AL2795</f>
        <v>2794</v>
      </c>
      <c r="B2798" s="292" t="str">
        <f>작성용!AI2795</f>
        <v>1차가격 : 2024-10-07, 2차가격 : 2024-10-10, 최종가격 : 2024-10-14</v>
      </c>
      <c r="C2798" s="278" t="str">
        <f>작성용!AK2795</f>
        <v>개별종목</v>
      </c>
      <c r="D2798" s="279">
        <f>작성용!T2795</f>
        <v>45534</v>
      </c>
      <c r="E2798" s="280" t="str">
        <f>작성용!B2795</f>
        <v>롯데손해보험</v>
      </c>
      <c r="F2798" s="280" t="str">
        <f>작성용!C2795</f>
        <v>재평가</v>
      </c>
      <c r="G2798" s="280" t="str">
        <f>작성용!D2795</f>
        <v>브이아이실버스카이전문투자형사모투자신탁7호</v>
      </c>
      <c r="H2798" s="281" t="str">
        <f>작성용!E2795</f>
        <v>KBP2019090087</v>
      </c>
      <c r="I2798" s="280" t="str">
        <f>작성용!F2795</f>
        <v>B02</v>
      </c>
      <c r="J2798" s="280">
        <f>작성용!G2795</f>
        <v>0</v>
      </c>
      <c r="K2798" s="280" t="str">
        <f>작성용!H2795</f>
        <v>-</v>
      </c>
      <c r="L2798" s="280" t="str">
        <f>작성용!N2795</f>
        <v xml:space="preserve">분기 </v>
      </c>
      <c r="M2798" s="279" t="str">
        <f>작성용!U2795</f>
        <v>2024.09.30</v>
      </c>
      <c r="N2798" s="284">
        <f>작성용!V2795</f>
        <v>45572</v>
      </c>
      <c r="O2798" s="284">
        <f>작성용!W2795</f>
        <v>45586</v>
      </c>
      <c r="P2798" s="279" t="str">
        <f>작성용!X2795</f>
        <v>-</v>
      </c>
      <c r="Q2798" s="280" t="str">
        <f>작성용!AD2795</f>
        <v>대체평가3사업본부</v>
      </c>
      <c r="R2798" s="282">
        <f>작성용!AE2795</f>
        <v>0</v>
      </c>
      <c r="S2798" s="280" t="str">
        <f>작성용!AF2795</f>
        <v>대체평가3사업본부</v>
      </c>
      <c r="T2798" s="283" t="str">
        <f>작성용!AG2795</f>
        <v>정창수</v>
      </c>
      <c r="U2798" s="283" t="str">
        <f>작성용!AH2795</f>
        <v>정창수</v>
      </c>
      <c r="V2798" s="278">
        <f>작성용!AA2795</f>
        <v>202409</v>
      </c>
      <c r="W2798" s="280" t="str">
        <f>작성용!AC2795</f>
        <v>[T]기타보험기관[1본부]</v>
      </c>
      <c r="X2798" s="280" t="str">
        <f>작성용!O2795</f>
        <v>정현진수석</v>
      </c>
      <c r="Y2798" s="280" t="str">
        <f>작성용!P2795</f>
        <v>hyunjin.chung@lotteins.co.kr</v>
      </c>
      <c r="Z2798" s="280">
        <f>작성용!Q2795</f>
        <v>410000200</v>
      </c>
      <c r="AA2798" s="278" t="str">
        <f>작성용!AJ2795</f>
        <v>-</v>
      </c>
      <c r="AB2798" s="278">
        <f>작성용!AB2795</f>
        <v>0</v>
      </c>
    </row>
    <row r="2799" spans="1:28" s="12" customFormat="1" ht="16.5" customHeight="1" x14ac:dyDescent="0.3">
      <c r="A2799" s="54">
        <f>작성용!AL2796</f>
        <v>2795</v>
      </c>
      <c r="B2799" s="292" t="str">
        <f>작성용!AI2796</f>
        <v>1차가격 : 2024-10-07, 2차가격 : 2024-10-10, 최종가격 : 2024-10-14</v>
      </c>
      <c r="C2799" s="278" t="str">
        <f>작성용!AK2796</f>
        <v>개별종목</v>
      </c>
      <c r="D2799" s="279">
        <f>작성용!T2796</f>
        <v>45534</v>
      </c>
      <c r="E2799" s="280" t="str">
        <f>작성용!B2796</f>
        <v>롯데손해보험</v>
      </c>
      <c r="F2799" s="280" t="str">
        <f>작성용!C2796</f>
        <v>재평가</v>
      </c>
      <c r="G2799" s="280" t="str">
        <f>작성용!D2796</f>
        <v>삼성AIRCRAFT전문투자형사모특별자산제1호</v>
      </c>
      <c r="H2799" s="281" t="str">
        <f>작성용!E2796</f>
        <v>KBP2018120081</v>
      </c>
      <c r="I2799" s="280" t="str">
        <f>작성용!F2796</f>
        <v>B02</v>
      </c>
      <c r="J2799" s="280">
        <f>작성용!G2796</f>
        <v>0</v>
      </c>
      <c r="K2799" s="280" t="str">
        <f>작성용!H2796</f>
        <v>-</v>
      </c>
      <c r="L2799" s="280" t="str">
        <f>작성용!N2796</f>
        <v xml:space="preserve">분기 </v>
      </c>
      <c r="M2799" s="279" t="str">
        <f>작성용!U2796</f>
        <v>2024.09.30</v>
      </c>
      <c r="N2799" s="284">
        <f>작성용!V2796</f>
        <v>45572</v>
      </c>
      <c r="O2799" s="284">
        <f>작성용!W2796</f>
        <v>45586</v>
      </c>
      <c r="P2799" s="279" t="str">
        <f>작성용!X2796</f>
        <v>-</v>
      </c>
      <c r="Q2799" s="280" t="str">
        <f>작성용!AD2796</f>
        <v>대체평가3사업본부</v>
      </c>
      <c r="R2799" s="282">
        <f>작성용!AE2796</f>
        <v>0</v>
      </c>
      <c r="S2799" s="280" t="str">
        <f>작성용!AF2796</f>
        <v>대체평가3사업본부</v>
      </c>
      <c r="T2799" s="283" t="str">
        <f>작성용!AG2796</f>
        <v>정창수</v>
      </c>
      <c r="U2799" s="283" t="str">
        <f>작성용!AH2796</f>
        <v>정창수</v>
      </c>
      <c r="V2799" s="278">
        <f>작성용!AA2796</f>
        <v>202409</v>
      </c>
      <c r="W2799" s="280" t="str">
        <f>작성용!AC2796</f>
        <v>[T]기타보험기관[1본부]</v>
      </c>
      <c r="X2799" s="280" t="str">
        <f>작성용!O2796</f>
        <v>정현진수석</v>
      </c>
      <c r="Y2799" s="280" t="str">
        <f>작성용!P2796</f>
        <v>hyunjin.chung@lotteins.co.kr</v>
      </c>
      <c r="Z2799" s="280">
        <f>작성용!Q2796</f>
        <v>410000112</v>
      </c>
      <c r="AA2799" s="278" t="str">
        <f>작성용!AJ2796</f>
        <v>-</v>
      </c>
      <c r="AB2799" s="278">
        <f>작성용!AB2796</f>
        <v>0</v>
      </c>
    </row>
    <row r="2800" spans="1:28" s="12" customFormat="1" ht="16.5" customHeight="1" x14ac:dyDescent="0.3">
      <c r="A2800" s="54">
        <f>작성용!AL2797</f>
        <v>2796</v>
      </c>
      <c r="B2800" s="292" t="str">
        <f>작성용!AI2797</f>
        <v>1차가격 : 2024-10-07, 2차가격 : 2024-10-10, 최종가격 : 2024-10-14</v>
      </c>
      <c r="C2800" s="278" t="str">
        <f>작성용!AK2797</f>
        <v>개별종목</v>
      </c>
      <c r="D2800" s="279">
        <f>작성용!T2797</f>
        <v>45534</v>
      </c>
      <c r="E2800" s="280" t="str">
        <f>작성용!B2797</f>
        <v>롯데손해보험</v>
      </c>
      <c r="F2800" s="280" t="str">
        <f>작성용!C2797</f>
        <v>재평가</v>
      </c>
      <c r="G2800" s="280" t="str">
        <f>작성용!D2797</f>
        <v>삼성AIRCRAFT전문투자형사모특별자산제2호</v>
      </c>
      <c r="H2800" s="281" t="str">
        <f>작성용!E2797</f>
        <v>KBP2018120082</v>
      </c>
      <c r="I2800" s="280" t="str">
        <f>작성용!F2797</f>
        <v>B02</v>
      </c>
      <c r="J2800" s="280">
        <f>작성용!G2797</f>
        <v>0</v>
      </c>
      <c r="K2800" s="280" t="str">
        <f>작성용!H2797</f>
        <v>-</v>
      </c>
      <c r="L2800" s="280" t="str">
        <f>작성용!N2797</f>
        <v xml:space="preserve">분기 </v>
      </c>
      <c r="M2800" s="279" t="str">
        <f>작성용!U2797</f>
        <v>2024.09.30</v>
      </c>
      <c r="N2800" s="284">
        <f>작성용!V2797</f>
        <v>45572</v>
      </c>
      <c r="O2800" s="284">
        <f>작성용!W2797</f>
        <v>45586</v>
      </c>
      <c r="P2800" s="279" t="str">
        <f>작성용!X2797</f>
        <v>-</v>
      </c>
      <c r="Q2800" s="280" t="str">
        <f>작성용!AD2797</f>
        <v>대체평가3사업본부</v>
      </c>
      <c r="R2800" s="282">
        <f>작성용!AE2797</f>
        <v>0</v>
      </c>
      <c r="S2800" s="280" t="str">
        <f>작성용!AF2797</f>
        <v>대체평가3사업본부</v>
      </c>
      <c r="T2800" s="283" t="str">
        <f>작성용!AG2797</f>
        <v>정창수</v>
      </c>
      <c r="U2800" s="283" t="str">
        <f>작성용!AH2797</f>
        <v>정창수</v>
      </c>
      <c r="V2800" s="278">
        <f>작성용!AA2797</f>
        <v>202409</v>
      </c>
      <c r="W2800" s="280" t="str">
        <f>작성용!AC2797</f>
        <v>[T]기타보험기관[1본부]</v>
      </c>
      <c r="X2800" s="280" t="str">
        <f>작성용!O2797</f>
        <v>정현진수석</v>
      </c>
      <c r="Y2800" s="280" t="str">
        <f>작성용!P2797</f>
        <v>hyunjin.chung@lotteins.co.kr</v>
      </c>
      <c r="Z2800" s="280">
        <f>작성용!Q2797</f>
        <v>410000113</v>
      </c>
      <c r="AA2800" s="278" t="str">
        <f>작성용!AJ2797</f>
        <v>-</v>
      </c>
      <c r="AB2800" s="278">
        <f>작성용!AB2797</f>
        <v>0</v>
      </c>
    </row>
    <row r="2801" spans="1:28" s="12" customFormat="1" ht="16.5" customHeight="1" x14ac:dyDescent="0.3">
      <c r="A2801" s="54">
        <f>작성용!AL2798</f>
        <v>2797</v>
      </c>
      <c r="B2801" s="292" t="str">
        <f>작성용!AI2798</f>
        <v>1차가격 : 2024-10-07, 2차가격 : 2024-10-10, 최종가격 : 2024-10-14</v>
      </c>
      <c r="C2801" s="278" t="str">
        <f>작성용!AK2798</f>
        <v>개별종목</v>
      </c>
      <c r="D2801" s="279">
        <f>작성용!T2798</f>
        <v>45534</v>
      </c>
      <c r="E2801" s="280" t="str">
        <f>작성용!B2798</f>
        <v>롯데손해보험</v>
      </c>
      <c r="F2801" s="280" t="str">
        <f>작성용!C2798</f>
        <v>재평가</v>
      </c>
      <c r="G2801" s="280" t="str">
        <f>작성용!D2798</f>
        <v>삼성SRA글로벌코어오피스사모부동산제1호</v>
      </c>
      <c r="H2801" s="281" t="str">
        <f>작성용!E2798</f>
        <v>KBP2016060388</v>
      </c>
      <c r="I2801" s="280" t="str">
        <f>작성용!F2798</f>
        <v>B02</v>
      </c>
      <c r="J2801" s="280">
        <f>작성용!G2798</f>
        <v>0</v>
      </c>
      <c r="K2801" s="280" t="str">
        <f>작성용!H2798</f>
        <v>-</v>
      </c>
      <c r="L2801" s="280" t="str">
        <f>작성용!N2798</f>
        <v xml:space="preserve">분기 </v>
      </c>
      <c r="M2801" s="279" t="str">
        <f>작성용!U2798</f>
        <v>2024.09.30</v>
      </c>
      <c r="N2801" s="284">
        <f>작성용!V2798</f>
        <v>45572</v>
      </c>
      <c r="O2801" s="284">
        <f>작성용!W2798</f>
        <v>45586</v>
      </c>
      <c r="P2801" s="279" t="str">
        <f>작성용!X2798</f>
        <v>-</v>
      </c>
      <c r="Q2801" s="280" t="str">
        <f>작성용!AD2798</f>
        <v>대체평가3사업본부</v>
      </c>
      <c r="R2801" s="282">
        <f>작성용!AE2798</f>
        <v>0</v>
      </c>
      <c r="S2801" s="280" t="str">
        <f>작성용!AF2798</f>
        <v>대체평가3사업본부</v>
      </c>
      <c r="T2801" s="283" t="str">
        <f>작성용!AG2798</f>
        <v>정창수</v>
      </c>
      <c r="U2801" s="283" t="str">
        <f>작성용!AH2798</f>
        <v>정창수</v>
      </c>
      <c r="V2801" s="278">
        <f>작성용!AA2798</f>
        <v>202409</v>
      </c>
      <c r="W2801" s="280" t="str">
        <f>작성용!AC2798</f>
        <v>[T]기타보험기관[1본부]</v>
      </c>
      <c r="X2801" s="280" t="str">
        <f>작성용!O2798</f>
        <v>정현진수석</v>
      </c>
      <c r="Y2801" s="280" t="str">
        <f>작성용!P2798</f>
        <v>hyunjin.chung@lotteins.co.kr</v>
      </c>
      <c r="Z2801" s="280">
        <f>작성용!Q2798</f>
        <v>410000116</v>
      </c>
      <c r="AA2801" s="278" t="str">
        <f>작성용!AJ2798</f>
        <v>-</v>
      </c>
      <c r="AB2801" s="278">
        <f>작성용!AB2798</f>
        <v>0</v>
      </c>
    </row>
    <row r="2802" spans="1:28" s="12" customFormat="1" ht="16.5" customHeight="1" x14ac:dyDescent="0.3">
      <c r="A2802" s="54">
        <f>작성용!AL2799</f>
        <v>2798</v>
      </c>
      <c r="B2802" s="292" t="str">
        <f>작성용!AI2799</f>
        <v>1차가격 : 2024-10-07, 2차가격 : 2024-10-10, 최종가격 : 2024-10-14</v>
      </c>
      <c r="C2802" s="278" t="str">
        <f>작성용!AK2799</f>
        <v>개별종목</v>
      </c>
      <c r="D2802" s="279">
        <f>작성용!T2799</f>
        <v>45534</v>
      </c>
      <c r="E2802" s="280" t="str">
        <f>작성용!B2799</f>
        <v>롯데손해보험</v>
      </c>
      <c r="F2802" s="280" t="str">
        <f>작성용!C2799</f>
        <v>재평가</v>
      </c>
      <c r="G2802" s="280" t="str">
        <f>작성용!D2799</f>
        <v>삼성SRA미국오피스메자닌전문투자형사모부동산투자신탁제1호</v>
      </c>
      <c r="H2802" s="281" t="str">
        <f>작성용!E2799</f>
        <v>KBP2018090011</v>
      </c>
      <c r="I2802" s="280" t="str">
        <f>작성용!F2799</f>
        <v>B02</v>
      </c>
      <c r="J2802" s="280">
        <f>작성용!G2799</f>
        <v>0</v>
      </c>
      <c r="K2802" s="280" t="str">
        <f>작성용!H2799</f>
        <v>-</v>
      </c>
      <c r="L2802" s="280" t="str">
        <f>작성용!N2799</f>
        <v xml:space="preserve">분기 </v>
      </c>
      <c r="M2802" s="279" t="str">
        <f>작성용!U2799</f>
        <v>2024.09.30</v>
      </c>
      <c r="N2802" s="284">
        <f>작성용!V2799</f>
        <v>45572</v>
      </c>
      <c r="O2802" s="284">
        <f>작성용!W2799</f>
        <v>45586</v>
      </c>
      <c r="P2802" s="279" t="str">
        <f>작성용!X2799</f>
        <v>-</v>
      </c>
      <c r="Q2802" s="280" t="str">
        <f>작성용!AD2799</f>
        <v>대체평가3사업본부</v>
      </c>
      <c r="R2802" s="282">
        <f>작성용!AE2799</f>
        <v>0</v>
      </c>
      <c r="S2802" s="280" t="str">
        <f>작성용!AF2799</f>
        <v>대체평가3사업본부</v>
      </c>
      <c r="T2802" s="283" t="str">
        <f>작성용!AG2799</f>
        <v>정창수</v>
      </c>
      <c r="U2802" s="283" t="str">
        <f>작성용!AH2799</f>
        <v>정창수</v>
      </c>
      <c r="V2802" s="278">
        <f>작성용!AA2799</f>
        <v>202409</v>
      </c>
      <c r="W2802" s="280" t="str">
        <f>작성용!AC2799</f>
        <v>[T]기타보험기관[1본부]</v>
      </c>
      <c r="X2802" s="280" t="str">
        <f>작성용!O2799</f>
        <v>정현진수석</v>
      </c>
      <c r="Y2802" s="280" t="str">
        <f>작성용!P2799</f>
        <v>hyunjin.chung@lotteins.co.kr</v>
      </c>
      <c r="Z2802" s="280">
        <f>작성용!Q2799</f>
        <v>410000146</v>
      </c>
      <c r="AA2802" s="278" t="str">
        <f>작성용!AJ2799</f>
        <v>-</v>
      </c>
      <c r="AB2802" s="278">
        <f>작성용!AB2799</f>
        <v>0</v>
      </c>
    </row>
    <row r="2803" spans="1:28" s="12" customFormat="1" ht="16.5" customHeight="1" x14ac:dyDescent="0.3">
      <c r="A2803" s="54">
        <f>작성용!AL2800</f>
        <v>2799</v>
      </c>
      <c r="B2803" s="292" t="str">
        <f>작성용!AI2800</f>
        <v>1차가격 : 2024-10-07, 2차가격 : 2024-10-10, 최종가격 : 2024-10-14</v>
      </c>
      <c r="C2803" s="278" t="str">
        <f>작성용!AK2800</f>
        <v>개별종목</v>
      </c>
      <c r="D2803" s="279">
        <f>작성용!T2800</f>
        <v>45534</v>
      </c>
      <c r="E2803" s="280" t="str">
        <f>작성용!B2800</f>
        <v>롯데손해보험</v>
      </c>
      <c r="F2803" s="280" t="str">
        <f>작성용!C2800</f>
        <v>재평가</v>
      </c>
      <c r="G2803" s="280" t="str">
        <f>작성용!D2800</f>
        <v>삼성SRA미국오피스메자닌전문투자형사모부동산투자신탁제2호</v>
      </c>
      <c r="H2803" s="281" t="str">
        <f>작성용!E2800</f>
        <v>KBP2019030012</v>
      </c>
      <c r="I2803" s="280" t="str">
        <f>작성용!F2800</f>
        <v>B02</v>
      </c>
      <c r="J2803" s="280">
        <f>작성용!G2800</f>
        <v>0</v>
      </c>
      <c r="K2803" s="280" t="str">
        <f>작성용!H2800</f>
        <v>-</v>
      </c>
      <c r="L2803" s="280" t="str">
        <f>작성용!N2800</f>
        <v xml:space="preserve">분기 </v>
      </c>
      <c r="M2803" s="279" t="str">
        <f>작성용!U2800</f>
        <v>2024.09.30</v>
      </c>
      <c r="N2803" s="284">
        <f>작성용!V2800</f>
        <v>45572</v>
      </c>
      <c r="O2803" s="284">
        <f>작성용!W2800</f>
        <v>45586</v>
      </c>
      <c r="P2803" s="279" t="str">
        <f>작성용!X2800</f>
        <v>-</v>
      </c>
      <c r="Q2803" s="280" t="str">
        <f>작성용!AD2800</f>
        <v>대체평가3사업본부</v>
      </c>
      <c r="R2803" s="282">
        <f>작성용!AE2800</f>
        <v>0</v>
      </c>
      <c r="S2803" s="280" t="str">
        <f>작성용!AF2800</f>
        <v>대체평가3사업본부</v>
      </c>
      <c r="T2803" s="283" t="str">
        <f>작성용!AG2800</f>
        <v>정창수</v>
      </c>
      <c r="U2803" s="283" t="str">
        <f>작성용!AH2800</f>
        <v>정창수</v>
      </c>
      <c r="V2803" s="278">
        <f>작성용!AA2800</f>
        <v>202409</v>
      </c>
      <c r="W2803" s="280" t="str">
        <f>작성용!AC2800</f>
        <v>[T]기타보험기관[1본부]</v>
      </c>
      <c r="X2803" s="280" t="str">
        <f>작성용!O2800</f>
        <v>정현진수석</v>
      </c>
      <c r="Y2803" s="280" t="str">
        <f>작성용!P2800</f>
        <v>hyunjin.chung@lotteins.co.kr</v>
      </c>
      <c r="Z2803" s="280">
        <f>작성용!Q2800</f>
        <v>410000258</v>
      </c>
      <c r="AA2803" s="278" t="str">
        <f>작성용!AJ2800</f>
        <v>-</v>
      </c>
      <c r="AB2803" s="278">
        <f>작성용!AB2800</f>
        <v>0</v>
      </c>
    </row>
    <row r="2804" spans="1:28" s="12" customFormat="1" ht="16.5" customHeight="1" x14ac:dyDescent="0.3">
      <c r="A2804" s="54">
        <f>작성용!AL2801</f>
        <v>2800</v>
      </c>
      <c r="B2804" s="292" t="str">
        <f>작성용!AI2801</f>
        <v>1차가격 : 2024-10-07, 2차가격 : 2024-10-10, 최종가격 : 2024-10-14</v>
      </c>
      <c r="C2804" s="278" t="str">
        <f>작성용!AK2801</f>
        <v>개별종목</v>
      </c>
      <c r="D2804" s="279">
        <f>작성용!T2801</f>
        <v>45534</v>
      </c>
      <c r="E2804" s="280" t="str">
        <f>작성용!B2801</f>
        <v>롯데손해보험</v>
      </c>
      <c r="F2804" s="280" t="str">
        <f>작성용!C2801</f>
        <v>재평가</v>
      </c>
      <c r="G2804" s="280" t="str">
        <f>작성용!D2801</f>
        <v>삼성SRA사모부동산투자신탁제12호</v>
      </c>
      <c r="H2804" s="281" t="str">
        <f>작성용!E2801</f>
        <v>KBP2018120292</v>
      </c>
      <c r="I2804" s="280" t="str">
        <f>작성용!F2801</f>
        <v>B02</v>
      </c>
      <c r="J2804" s="280">
        <f>작성용!G2801</f>
        <v>0</v>
      </c>
      <c r="K2804" s="280" t="str">
        <f>작성용!H2801</f>
        <v>-</v>
      </c>
      <c r="L2804" s="280" t="str">
        <f>작성용!N2801</f>
        <v xml:space="preserve">분기 </v>
      </c>
      <c r="M2804" s="279" t="str">
        <f>작성용!U2801</f>
        <v>2024.09.30</v>
      </c>
      <c r="N2804" s="284">
        <f>작성용!V2801</f>
        <v>45572</v>
      </c>
      <c r="O2804" s="284">
        <f>작성용!W2801</f>
        <v>45586</v>
      </c>
      <c r="P2804" s="279" t="str">
        <f>작성용!X2801</f>
        <v>-</v>
      </c>
      <c r="Q2804" s="280" t="str">
        <f>작성용!AD2801</f>
        <v>대체평가3사업본부</v>
      </c>
      <c r="R2804" s="282">
        <f>작성용!AE2801</f>
        <v>0</v>
      </c>
      <c r="S2804" s="280" t="str">
        <f>작성용!AF2801</f>
        <v>대체평가3사업본부</v>
      </c>
      <c r="T2804" s="283" t="str">
        <f>작성용!AG2801</f>
        <v>정창수</v>
      </c>
      <c r="U2804" s="283" t="str">
        <f>작성용!AH2801</f>
        <v>정창수</v>
      </c>
      <c r="V2804" s="278">
        <f>작성용!AA2801</f>
        <v>202409</v>
      </c>
      <c r="W2804" s="280" t="str">
        <f>작성용!AC2801</f>
        <v>[T]기타보험기관[1본부]</v>
      </c>
      <c r="X2804" s="280" t="str">
        <f>작성용!O2801</f>
        <v>정현진수석</v>
      </c>
      <c r="Y2804" s="280" t="str">
        <f>작성용!P2801</f>
        <v>hyunjin.chung@lotteins.co.kr</v>
      </c>
      <c r="Z2804" s="280">
        <f>작성용!Q2801</f>
        <v>410000066</v>
      </c>
      <c r="AA2804" s="278" t="str">
        <f>작성용!AJ2801</f>
        <v>-</v>
      </c>
      <c r="AB2804" s="278">
        <f>작성용!AB2801</f>
        <v>0</v>
      </c>
    </row>
    <row r="2805" spans="1:28" s="12" customFormat="1" ht="16.5" customHeight="1" x14ac:dyDescent="0.3">
      <c r="A2805" s="54">
        <f>작성용!AL2802</f>
        <v>2801</v>
      </c>
      <c r="B2805" s="292" t="str">
        <f>작성용!AI2802</f>
        <v>1차가격 : 2024-10-07, 2차가격 : 2024-10-10, 최종가격 : 2024-10-14</v>
      </c>
      <c r="C2805" s="278" t="str">
        <f>작성용!AK2802</f>
        <v>개별종목</v>
      </c>
      <c r="D2805" s="279">
        <f>작성용!T2802</f>
        <v>45534</v>
      </c>
      <c r="E2805" s="280" t="str">
        <f>작성용!B2802</f>
        <v>롯데손해보험</v>
      </c>
      <c r="F2805" s="280" t="str">
        <f>작성용!C2802</f>
        <v>재평가</v>
      </c>
      <c r="G2805" s="280" t="str">
        <f>작성용!D2802</f>
        <v>삼천리미드스트림전문투자형사모투자신탁제7호</v>
      </c>
      <c r="H2805" s="281" t="str">
        <f>작성용!E2802</f>
        <v>KBP2019090027</v>
      </c>
      <c r="I2805" s="280" t="str">
        <f>작성용!F2802</f>
        <v>B02</v>
      </c>
      <c r="J2805" s="280">
        <f>작성용!G2802</f>
        <v>0</v>
      </c>
      <c r="K2805" s="280" t="str">
        <f>작성용!H2802</f>
        <v>-</v>
      </c>
      <c r="L2805" s="280" t="str">
        <f>작성용!N2802</f>
        <v xml:space="preserve">분기 </v>
      </c>
      <c r="M2805" s="279" t="str">
        <f>작성용!U2802</f>
        <v>2024.09.30</v>
      </c>
      <c r="N2805" s="284">
        <f>작성용!V2802</f>
        <v>45572</v>
      </c>
      <c r="O2805" s="284">
        <f>작성용!W2802</f>
        <v>45586</v>
      </c>
      <c r="P2805" s="279" t="str">
        <f>작성용!X2802</f>
        <v>-</v>
      </c>
      <c r="Q2805" s="280" t="str">
        <f>작성용!AD2802</f>
        <v>대체평가3사업본부</v>
      </c>
      <c r="R2805" s="282">
        <f>작성용!AE2802</f>
        <v>0</v>
      </c>
      <c r="S2805" s="280" t="str">
        <f>작성용!AF2802</f>
        <v>대체평가3사업본부</v>
      </c>
      <c r="T2805" s="283" t="str">
        <f>작성용!AG2802</f>
        <v>정창수</v>
      </c>
      <c r="U2805" s="283" t="str">
        <f>작성용!AH2802</f>
        <v>정창수</v>
      </c>
      <c r="V2805" s="278">
        <f>작성용!AA2802</f>
        <v>202409</v>
      </c>
      <c r="W2805" s="280" t="str">
        <f>작성용!AC2802</f>
        <v>[T]기타보험기관[1본부]</v>
      </c>
      <c r="X2805" s="280" t="str">
        <f>작성용!O2802</f>
        <v>정현진수석</v>
      </c>
      <c r="Y2805" s="280" t="str">
        <f>작성용!P2802</f>
        <v>hyunjin.chung@lotteins.co.kr</v>
      </c>
      <c r="Z2805" s="280">
        <f>작성용!Q2802</f>
        <v>410000275</v>
      </c>
      <c r="AA2805" s="278" t="str">
        <f>작성용!AJ2802</f>
        <v>-</v>
      </c>
      <c r="AB2805" s="278">
        <f>작성용!AB2802</f>
        <v>0</v>
      </c>
    </row>
    <row r="2806" spans="1:28" s="12" customFormat="1" ht="16.5" customHeight="1" x14ac:dyDescent="0.3">
      <c r="A2806" s="54">
        <f>작성용!AL2803</f>
        <v>2802</v>
      </c>
      <c r="B2806" s="292" t="str">
        <f>작성용!AI2803</f>
        <v>1차가격 : 2024-10-07, 2차가격 : 2024-10-10, 최종가격 : 2024-10-14</v>
      </c>
      <c r="C2806" s="278" t="str">
        <f>작성용!AK2803</f>
        <v>개별종목</v>
      </c>
      <c r="D2806" s="279">
        <f>작성용!T2803</f>
        <v>45534</v>
      </c>
      <c r="E2806" s="280" t="str">
        <f>작성용!B2803</f>
        <v>롯데손해보험</v>
      </c>
      <c r="F2806" s="280" t="str">
        <f>작성용!C2803</f>
        <v>재평가</v>
      </c>
      <c r="G2806" s="280" t="str">
        <f>작성용!D2803</f>
        <v>삼천리파워유틸리티사모특별자산투자신탁제1호</v>
      </c>
      <c r="H2806" s="281" t="str">
        <f>작성용!E2803</f>
        <v>KBP2017090031</v>
      </c>
      <c r="I2806" s="280" t="str">
        <f>작성용!F2803</f>
        <v>B02</v>
      </c>
      <c r="J2806" s="280">
        <f>작성용!G2803</f>
        <v>0</v>
      </c>
      <c r="K2806" s="280" t="str">
        <f>작성용!H2803</f>
        <v>-</v>
      </c>
      <c r="L2806" s="280" t="str">
        <f>작성용!N2803</f>
        <v xml:space="preserve">분기 </v>
      </c>
      <c r="M2806" s="279" t="str">
        <f>작성용!U2803</f>
        <v>2024.09.30</v>
      </c>
      <c r="N2806" s="284">
        <f>작성용!V2803</f>
        <v>45572</v>
      </c>
      <c r="O2806" s="284">
        <f>작성용!W2803</f>
        <v>45586</v>
      </c>
      <c r="P2806" s="279" t="str">
        <f>작성용!X2803</f>
        <v>-</v>
      </c>
      <c r="Q2806" s="280" t="str">
        <f>작성용!AD2803</f>
        <v>대체평가3사업본부</v>
      </c>
      <c r="R2806" s="282">
        <f>작성용!AE2803</f>
        <v>0</v>
      </c>
      <c r="S2806" s="280" t="str">
        <f>작성용!AF2803</f>
        <v>대체평가3사업본부</v>
      </c>
      <c r="T2806" s="283" t="str">
        <f>작성용!AG2803</f>
        <v>정창수</v>
      </c>
      <c r="U2806" s="283" t="str">
        <f>작성용!AH2803</f>
        <v>정창수</v>
      </c>
      <c r="V2806" s="278">
        <f>작성용!AA2803</f>
        <v>202409</v>
      </c>
      <c r="W2806" s="280" t="str">
        <f>작성용!AC2803</f>
        <v>[T]기타보험기관[1본부]</v>
      </c>
      <c r="X2806" s="280" t="str">
        <f>작성용!O2803</f>
        <v>정현진수석</v>
      </c>
      <c r="Y2806" s="280" t="str">
        <f>작성용!P2803</f>
        <v>hyunjin.chung@lotteins.co.kr</v>
      </c>
      <c r="Z2806" s="280">
        <f>작성용!Q2803</f>
        <v>410000053</v>
      </c>
      <c r="AA2806" s="278" t="str">
        <f>작성용!AJ2803</f>
        <v>-</v>
      </c>
      <c r="AB2806" s="278">
        <f>작성용!AB2803</f>
        <v>0</v>
      </c>
    </row>
    <row r="2807" spans="1:28" s="12" customFormat="1" ht="16.5" customHeight="1" x14ac:dyDescent="0.3">
      <c r="A2807" s="54">
        <f>작성용!AL2804</f>
        <v>2803</v>
      </c>
      <c r="B2807" s="292" t="str">
        <f>작성용!AI2804</f>
        <v>1차가격 : 2024-10-07, 2차가격 : 2024-10-10, 최종가격 : 2024-10-14</v>
      </c>
      <c r="C2807" s="278" t="str">
        <f>작성용!AK2804</f>
        <v>개별종목</v>
      </c>
      <c r="D2807" s="279">
        <f>작성용!T2804</f>
        <v>45534</v>
      </c>
      <c r="E2807" s="280" t="str">
        <f>작성용!B2804</f>
        <v>롯데손해보험</v>
      </c>
      <c r="F2807" s="280" t="str">
        <f>작성용!C2804</f>
        <v>재평가</v>
      </c>
      <c r="G2807" s="280" t="str">
        <f>작성용!D2804</f>
        <v>신한AIM부동산전문투자형사모투자신탁제3호A종</v>
      </c>
      <c r="H2807" s="281" t="str">
        <f>작성용!E2804</f>
        <v>KBP2018120182</v>
      </c>
      <c r="I2807" s="280" t="str">
        <f>작성용!F2804</f>
        <v>B02</v>
      </c>
      <c r="J2807" s="280">
        <f>작성용!G2804</f>
        <v>0</v>
      </c>
      <c r="K2807" s="280" t="str">
        <f>작성용!H2804</f>
        <v>-</v>
      </c>
      <c r="L2807" s="280" t="str">
        <f>작성용!N2804</f>
        <v xml:space="preserve">분기 </v>
      </c>
      <c r="M2807" s="279" t="str">
        <f>작성용!U2804</f>
        <v>2024.09.30</v>
      </c>
      <c r="N2807" s="284">
        <f>작성용!V2804</f>
        <v>45572</v>
      </c>
      <c r="O2807" s="284">
        <f>작성용!W2804</f>
        <v>45586</v>
      </c>
      <c r="P2807" s="279" t="str">
        <f>작성용!X2804</f>
        <v>-</v>
      </c>
      <c r="Q2807" s="280" t="str">
        <f>작성용!AD2804</f>
        <v>대체평가3사업본부</v>
      </c>
      <c r="R2807" s="282">
        <f>작성용!AE2804</f>
        <v>0</v>
      </c>
      <c r="S2807" s="280" t="str">
        <f>작성용!AF2804</f>
        <v>대체평가3사업본부</v>
      </c>
      <c r="T2807" s="283" t="str">
        <f>작성용!AG2804</f>
        <v>정창수</v>
      </c>
      <c r="U2807" s="283" t="str">
        <f>작성용!AH2804</f>
        <v>정창수</v>
      </c>
      <c r="V2807" s="278">
        <f>작성용!AA2804</f>
        <v>202409</v>
      </c>
      <c r="W2807" s="280" t="str">
        <f>작성용!AC2804</f>
        <v>[T]기타보험기관[1본부]</v>
      </c>
      <c r="X2807" s="280" t="str">
        <f>작성용!O2804</f>
        <v>정현진수석</v>
      </c>
      <c r="Y2807" s="280" t="str">
        <f>작성용!P2804</f>
        <v>hyunjin.chung@lotteins.co.kr</v>
      </c>
      <c r="Z2807" s="280">
        <f>작성용!Q2804</f>
        <v>410000231</v>
      </c>
      <c r="AA2807" s="278" t="str">
        <f>작성용!AJ2804</f>
        <v>-</v>
      </c>
      <c r="AB2807" s="278">
        <f>작성용!AB2804</f>
        <v>0</v>
      </c>
    </row>
    <row r="2808" spans="1:28" s="12" customFormat="1" ht="16.5" customHeight="1" x14ac:dyDescent="0.3">
      <c r="A2808" s="54">
        <f>작성용!AL2805</f>
        <v>2804</v>
      </c>
      <c r="B2808" s="292" t="str">
        <f>작성용!AI2805</f>
        <v>1차가격 : 2024-10-07, 2차가격 : 2024-10-10, 최종가격 : 2024-10-14</v>
      </c>
      <c r="C2808" s="278" t="str">
        <f>작성용!AK2805</f>
        <v>개별종목</v>
      </c>
      <c r="D2808" s="279">
        <f>작성용!T2805</f>
        <v>45534</v>
      </c>
      <c r="E2808" s="280" t="str">
        <f>작성용!B2805</f>
        <v>롯데손해보험</v>
      </c>
      <c r="F2808" s="280" t="str">
        <f>작성용!C2805</f>
        <v>재평가</v>
      </c>
      <c r="G2808" s="280" t="str">
        <f>작성용!D2805</f>
        <v>신한AIM부동산전문투자형사모투자신탁제3호B종</v>
      </c>
      <c r="H2808" s="281" t="str">
        <f>작성용!E2805</f>
        <v>KBP2018120183</v>
      </c>
      <c r="I2808" s="280" t="str">
        <f>작성용!F2805</f>
        <v>B02</v>
      </c>
      <c r="J2808" s="280">
        <f>작성용!G2805</f>
        <v>0</v>
      </c>
      <c r="K2808" s="280" t="str">
        <f>작성용!H2805</f>
        <v>-</v>
      </c>
      <c r="L2808" s="280" t="str">
        <f>작성용!N2805</f>
        <v xml:space="preserve">분기 </v>
      </c>
      <c r="M2808" s="279" t="str">
        <f>작성용!U2805</f>
        <v>2024.09.30</v>
      </c>
      <c r="N2808" s="284">
        <f>작성용!V2805</f>
        <v>45572</v>
      </c>
      <c r="O2808" s="284">
        <f>작성용!W2805</f>
        <v>45586</v>
      </c>
      <c r="P2808" s="279" t="str">
        <f>작성용!X2805</f>
        <v>-</v>
      </c>
      <c r="Q2808" s="280" t="str">
        <f>작성용!AD2805</f>
        <v>대체평가3사업본부</v>
      </c>
      <c r="R2808" s="282">
        <f>작성용!AE2805</f>
        <v>0</v>
      </c>
      <c r="S2808" s="280" t="str">
        <f>작성용!AF2805</f>
        <v>대체평가3사업본부</v>
      </c>
      <c r="T2808" s="283" t="str">
        <f>작성용!AG2805</f>
        <v>정창수</v>
      </c>
      <c r="U2808" s="283" t="str">
        <f>작성용!AH2805</f>
        <v>정창수</v>
      </c>
      <c r="V2808" s="278">
        <f>작성용!AA2805</f>
        <v>202409</v>
      </c>
      <c r="W2808" s="280" t="str">
        <f>작성용!AC2805</f>
        <v>[T]기타보험기관[1본부]</v>
      </c>
      <c r="X2808" s="280" t="str">
        <f>작성용!O2805</f>
        <v>정현진수석</v>
      </c>
      <c r="Y2808" s="280" t="str">
        <f>작성용!P2805</f>
        <v>hyunjin.chung@lotteins.co.kr</v>
      </c>
      <c r="Z2808" s="280">
        <f>작성용!Q2805</f>
        <v>410000232</v>
      </c>
      <c r="AA2808" s="278" t="str">
        <f>작성용!AJ2805</f>
        <v>-</v>
      </c>
      <c r="AB2808" s="278">
        <f>작성용!AB2805</f>
        <v>0</v>
      </c>
    </row>
    <row r="2809" spans="1:28" s="12" customFormat="1" ht="16.5" customHeight="1" x14ac:dyDescent="0.3">
      <c r="A2809" s="54">
        <f>작성용!AL2806</f>
        <v>2805</v>
      </c>
      <c r="B2809" s="292" t="str">
        <f>작성용!AI2806</f>
        <v>1차가격 : 2024-10-07, 2차가격 : 2024-10-10, 최종가격 : 2024-10-14</v>
      </c>
      <c r="C2809" s="278" t="str">
        <f>작성용!AK2806</f>
        <v>개별종목</v>
      </c>
      <c r="D2809" s="279">
        <f>작성용!T2806</f>
        <v>45534</v>
      </c>
      <c r="E2809" s="280" t="str">
        <f>작성용!B2806</f>
        <v>롯데손해보험</v>
      </c>
      <c r="F2809" s="280" t="str">
        <f>작성용!C2806</f>
        <v>재평가</v>
      </c>
      <c r="G2809" s="280" t="str">
        <f>작성용!D2806</f>
        <v>신한AIM인프라전문투자형사모투자신탁제2호</v>
      </c>
      <c r="H2809" s="281" t="str">
        <f>작성용!E2806</f>
        <v>KBP2018120274</v>
      </c>
      <c r="I2809" s="280" t="str">
        <f>작성용!F2806</f>
        <v>B02</v>
      </c>
      <c r="J2809" s="280">
        <f>작성용!G2806</f>
        <v>0</v>
      </c>
      <c r="K2809" s="280" t="str">
        <f>작성용!H2806</f>
        <v>-</v>
      </c>
      <c r="L2809" s="280" t="str">
        <f>작성용!N2806</f>
        <v xml:space="preserve">분기 </v>
      </c>
      <c r="M2809" s="279" t="str">
        <f>작성용!U2806</f>
        <v>2024.09.30</v>
      </c>
      <c r="N2809" s="284">
        <f>작성용!V2806</f>
        <v>45572</v>
      </c>
      <c r="O2809" s="284">
        <f>작성용!W2806</f>
        <v>45586</v>
      </c>
      <c r="P2809" s="279" t="str">
        <f>작성용!X2806</f>
        <v>-</v>
      </c>
      <c r="Q2809" s="280" t="str">
        <f>작성용!AD2806</f>
        <v>대체평가3사업본부</v>
      </c>
      <c r="R2809" s="282">
        <f>작성용!AE2806</f>
        <v>0</v>
      </c>
      <c r="S2809" s="280" t="str">
        <f>작성용!AF2806</f>
        <v>대체평가3사업본부</v>
      </c>
      <c r="T2809" s="283" t="str">
        <f>작성용!AG2806</f>
        <v>정창수</v>
      </c>
      <c r="U2809" s="283" t="str">
        <f>작성용!AH2806</f>
        <v>정창수</v>
      </c>
      <c r="V2809" s="278">
        <f>작성용!AA2806</f>
        <v>202409</v>
      </c>
      <c r="W2809" s="280" t="str">
        <f>작성용!AC2806</f>
        <v>[T]기타보험기관[1본부]</v>
      </c>
      <c r="X2809" s="280" t="str">
        <f>작성용!O2806</f>
        <v>정현진수석</v>
      </c>
      <c r="Y2809" s="280" t="str">
        <f>작성용!P2806</f>
        <v>hyunjin.chung@lotteins.co.kr</v>
      </c>
      <c r="Z2809" s="280">
        <f>작성용!Q2806</f>
        <v>410000253</v>
      </c>
      <c r="AA2809" s="278" t="str">
        <f>작성용!AJ2806</f>
        <v>-</v>
      </c>
      <c r="AB2809" s="278">
        <f>작성용!AB2806</f>
        <v>0</v>
      </c>
    </row>
    <row r="2810" spans="1:28" s="12" customFormat="1" ht="16.5" customHeight="1" x14ac:dyDescent="0.3">
      <c r="A2810" s="54">
        <f>작성용!AL2807</f>
        <v>2806</v>
      </c>
      <c r="B2810" s="292" t="str">
        <f>작성용!AI2807</f>
        <v>1차가격 : 2024-10-07, 2차가격 : 2024-10-10, 최종가격 : 2024-10-14</v>
      </c>
      <c r="C2810" s="278" t="str">
        <f>작성용!AK2807</f>
        <v>개별종목</v>
      </c>
      <c r="D2810" s="279">
        <f>작성용!T2807</f>
        <v>45534</v>
      </c>
      <c r="E2810" s="280" t="str">
        <f>작성용!B2807</f>
        <v>롯데손해보험</v>
      </c>
      <c r="F2810" s="280" t="str">
        <f>작성용!C2807</f>
        <v>재평가</v>
      </c>
      <c r="G2810" s="280" t="str">
        <f>작성용!D2807</f>
        <v>신한AIM재간접전문투자형사모투자신탁제1호</v>
      </c>
      <c r="H2810" s="281" t="str">
        <f>작성용!E2807</f>
        <v>KBP2019090092</v>
      </c>
      <c r="I2810" s="280" t="str">
        <f>작성용!F2807</f>
        <v>B02</v>
      </c>
      <c r="J2810" s="280">
        <f>작성용!G2807</f>
        <v>0</v>
      </c>
      <c r="K2810" s="280" t="str">
        <f>작성용!H2807</f>
        <v>-</v>
      </c>
      <c r="L2810" s="280" t="str">
        <f>작성용!N2807</f>
        <v xml:space="preserve">분기 </v>
      </c>
      <c r="M2810" s="279" t="str">
        <f>작성용!U2807</f>
        <v>2024.09.30</v>
      </c>
      <c r="N2810" s="284">
        <f>작성용!V2807</f>
        <v>45572</v>
      </c>
      <c r="O2810" s="284">
        <f>작성용!W2807</f>
        <v>45586</v>
      </c>
      <c r="P2810" s="279" t="str">
        <f>작성용!X2807</f>
        <v>-</v>
      </c>
      <c r="Q2810" s="280" t="str">
        <f>작성용!AD2807</f>
        <v>대체평가3사업본부</v>
      </c>
      <c r="R2810" s="282">
        <f>작성용!AE2807</f>
        <v>0</v>
      </c>
      <c r="S2810" s="280" t="str">
        <f>작성용!AF2807</f>
        <v>대체평가3사업본부</v>
      </c>
      <c r="T2810" s="283" t="str">
        <f>작성용!AG2807</f>
        <v>정창수</v>
      </c>
      <c r="U2810" s="283" t="str">
        <f>작성용!AH2807</f>
        <v>정창수</v>
      </c>
      <c r="V2810" s="278">
        <f>작성용!AA2807</f>
        <v>202409</v>
      </c>
      <c r="W2810" s="280" t="str">
        <f>작성용!AC2807</f>
        <v>[T]기타보험기관[1본부]</v>
      </c>
      <c r="X2810" s="280" t="str">
        <f>작성용!O2807</f>
        <v>정현진수석</v>
      </c>
      <c r="Y2810" s="280" t="str">
        <f>작성용!P2807</f>
        <v>hyunjin.chung@lotteins.co.kr</v>
      </c>
      <c r="Z2810" s="280">
        <f>작성용!Q2807</f>
        <v>410000214</v>
      </c>
      <c r="AA2810" s="278" t="str">
        <f>작성용!AJ2807</f>
        <v>-</v>
      </c>
      <c r="AB2810" s="278">
        <f>작성용!AB2807</f>
        <v>0</v>
      </c>
    </row>
    <row r="2811" spans="1:28" s="12" customFormat="1" ht="16.5" customHeight="1" x14ac:dyDescent="0.3">
      <c r="A2811" s="54">
        <f>작성용!AL2808</f>
        <v>2807</v>
      </c>
      <c r="B2811" s="292" t="str">
        <f>작성용!AI2808</f>
        <v>1차가격 : 2024-10-07, 2차가격 : 2024-10-10, 최종가격 : 2024-10-14</v>
      </c>
      <c r="C2811" s="278" t="str">
        <f>작성용!AK2808</f>
        <v>개별종목</v>
      </c>
      <c r="D2811" s="279">
        <f>작성용!T2808</f>
        <v>45534</v>
      </c>
      <c r="E2811" s="280" t="str">
        <f>작성용!B2808</f>
        <v>롯데손해보험</v>
      </c>
      <c r="F2811" s="280" t="str">
        <f>작성용!C2808</f>
        <v>재평가</v>
      </c>
      <c r="G2811" s="280" t="str">
        <f>작성용!D2808</f>
        <v>신한AIM재간접전문투자형사모투자신탁제3호</v>
      </c>
      <c r="H2811" s="281" t="str">
        <f>작성용!E2808</f>
        <v>KBP2019090129</v>
      </c>
      <c r="I2811" s="280" t="str">
        <f>작성용!F2808</f>
        <v>B02</v>
      </c>
      <c r="J2811" s="280">
        <f>작성용!G2808</f>
        <v>0</v>
      </c>
      <c r="K2811" s="280" t="str">
        <f>작성용!H2808</f>
        <v>-</v>
      </c>
      <c r="L2811" s="280" t="str">
        <f>작성용!N2808</f>
        <v xml:space="preserve">분기 </v>
      </c>
      <c r="M2811" s="279" t="str">
        <f>작성용!U2808</f>
        <v>2024.09.30</v>
      </c>
      <c r="N2811" s="284">
        <f>작성용!V2808</f>
        <v>45572</v>
      </c>
      <c r="O2811" s="284">
        <f>작성용!W2808</f>
        <v>45586</v>
      </c>
      <c r="P2811" s="279" t="str">
        <f>작성용!X2808</f>
        <v>-</v>
      </c>
      <c r="Q2811" s="280" t="str">
        <f>작성용!AD2808</f>
        <v>대체평가3사업본부</v>
      </c>
      <c r="R2811" s="282">
        <f>작성용!AE2808</f>
        <v>0</v>
      </c>
      <c r="S2811" s="280" t="str">
        <f>작성용!AF2808</f>
        <v>대체평가3사업본부</v>
      </c>
      <c r="T2811" s="283" t="str">
        <f>작성용!AG2808</f>
        <v>정창수</v>
      </c>
      <c r="U2811" s="283" t="str">
        <f>작성용!AH2808</f>
        <v>정창수</v>
      </c>
      <c r="V2811" s="278">
        <f>작성용!AA2808</f>
        <v>202409</v>
      </c>
      <c r="W2811" s="280" t="str">
        <f>작성용!AC2808</f>
        <v>[T]기타보험기관[1본부]</v>
      </c>
      <c r="X2811" s="280" t="str">
        <f>작성용!O2808</f>
        <v>정현진수석</v>
      </c>
      <c r="Y2811" s="280" t="str">
        <f>작성용!P2808</f>
        <v>hyunjin.chung@lotteins.co.kr</v>
      </c>
      <c r="Z2811" s="280">
        <f>작성용!Q2808</f>
        <v>410000292</v>
      </c>
      <c r="AA2811" s="278" t="str">
        <f>작성용!AJ2808</f>
        <v>-</v>
      </c>
      <c r="AB2811" s="278">
        <f>작성용!AB2808</f>
        <v>0</v>
      </c>
    </row>
    <row r="2812" spans="1:28" s="12" customFormat="1" ht="16.5" customHeight="1" x14ac:dyDescent="0.3">
      <c r="A2812" s="54">
        <f>작성용!AL2809</f>
        <v>2808</v>
      </c>
      <c r="B2812" s="292" t="str">
        <f>작성용!AI2809</f>
        <v>1차가격 : 2024-10-07, 2차가격 : 2024-10-10, 최종가격 : 2024-10-14</v>
      </c>
      <c r="C2812" s="278" t="str">
        <f>작성용!AK2809</f>
        <v>개별종목</v>
      </c>
      <c r="D2812" s="279">
        <f>작성용!T2809</f>
        <v>45534</v>
      </c>
      <c r="E2812" s="280" t="str">
        <f>작성용!B2809</f>
        <v>롯데손해보험</v>
      </c>
      <c r="F2812" s="280" t="str">
        <f>작성용!C2809</f>
        <v>재평가</v>
      </c>
      <c r="G2812" s="280" t="str">
        <f>작성용!D2809</f>
        <v>신한AIM크레딧전문투자형사모투자신탁제1호</v>
      </c>
      <c r="H2812" s="281" t="str">
        <f>작성용!E2809</f>
        <v>KBP2019090103</v>
      </c>
      <c r="I2812" s="280" t="str">
        <f>작성용!F2809</f>
        <v>B02</v>
      </c>
      <c r="J2812" s="280">
        <f>작성용!G2809</f>
        <v>0</v>
      </c>
      <c r="K2812" s="280" t="str">
        <f>작성용!H2809</f>
        <v>-</v>
      </c>
      <c r="L2812" s="280" t="str">
        <f>작성용!N2809</f>
        <v xml:space="preserve">분기 </v>
      </c>
      <c r="M2812" s="279" t="str">
        <f>작성용!U2809</f>
        <v>2024.09.30</v>
      </c>
      <c r="N2812" s="284">
        <f>작성용!V2809</f>
        <v>45572</v>
      </c>
      <c r="O2812" s="284">
        <f>작성용!W2809</f>
        <v>45586</v>
      </c>
      <c r="P2812" s="279" t="str">
        <f>작성용!X2809</f>
        <v>-</v>
      </c>
      <c r="Q2812" s="280" t="str">
        <f>작성용!AD2809</f>
        <v>대체평가3사업본부</v>
      </c>
      <c r="R2812" s="282">
        <f>작성용!AE2809</f>
        <v>0</v>
      </c>
      <c r="S2812" s="280" t="str">
        <f>작성용!AF2809</f>
        <v>대체평가3사업본부</v>
      </c>
      <c r="T2812" s="283" t="str">
        <f>작성용!AG2809</f>
        <v>정창수</v>
      </c>
      <c r="U2812" s="283" t="str">
        <f>작성용!AH2809</f>
        <v>정창수</v>
      </c>
      <c r="V2812" s="278">
        <f>작성용!AA2809</f>
        <v>202409</v>
      </c>
      <c r="W2812" s="280" t="str">
        <f>작성용!AC2809</f>
        <v>[T]기타보험기관[1본부]</v>
      </c>
      <c r="X2812" s="280" t="str">
        <f>작성용!O2809</f>
        <v>정현진수석</v>
      </c>
      <c r="Y2812" s="280" t="str">
        <f>작성용!P2809</f>
        <v>hyunjin.chung@lotteins.co.kr</v>
      </c>
      <c r="Z2812" s="280">
        <f>작성용!Q2809</f>
        <v>410000240</v>
      </c>
      <c r="AA2812" s="278" t="str">
        <f>작성용!AJ2809</f>
        <v>-</v>
      </c>
      <c r="AB2812" s="278">
        <f>작성용!AB2809</f>
        <v>0</v>
      </c>
    </row>
    <row r="2813" spans="1:28" s="12" customFormat="1" ht="16.5" customHeight="1" x14ac:dyDescent="0.3">
      <c r="A2813" s="54">
        <f>작성용!AL2810</f>
        <v>2809</v>
      </c>
      <c r="B2813" s="292" t="str">
        <f>작성용!AI2810</f>
        <v>1차가격 : 2024-10-07, 2차가격 : 2024-10-10, 최종가격 : 2024-10-14</v>
      </c>
      <c r="C2813" s="278" t="str">
        <f>작성용!AK2810</f>
        <v>개별종목</v>
      </c>
      <c r="D2813" s="279">
        <f>작성용!T2810</f>
        <v>45534</v>
      </c>
      <c r="E2813" s="280" t="str">
        <f>작성용!B2810</f>
        <v>롯데손해보험</v>
      </c>
      <c r="F2813" s="280" t="str">
        <f>작성용!C2810</f>
        <v>재평가</v>
      </c>
      <c r="G2813" s="280" t="str">
        <f>작성용!D2810</f>
        <v>신한AIM크레딧일반사모투자신탁제3-A호</v>
      </c>
      <c r="H2813" s="281" t="str">
        <f>작성용!E2810</f>
        <v>KBP2019090117</v>
      </c>
      <c r="I2813" s="280" t="str">
        <f>작성용!F2810</f>
        <v>B02</v>
      </c>
      <c r="J2813" s="280">
        <f>작성용!G2810</f>
        <v>0</v>
      </c>
      <c r="K2813" s="280" t="str">
        <f>작성용!H2810</f>
        <v>-</v>
      </c>
      <c r="L2813" s="280" t="str">
        <f>작성용!N2810</f>
        <v xml:space="preserve">분기 </v>
      </c>
      <c r="M2813" s="279" t="str">
        <f>작성용!U2810</f>
        <v>2024.09.30</v>
      </c>
      <c r="N2813" s="284">
        <f>작성용!V2810</f>
        <v>45572</v>
      </c>
      <c r="O2813" s="284">
        <f>작성용!W2810</f>
        <v>45586</v>
      </c>
      <c r="P2813" s="279" t="str">
        <f>작성용!X2810</f>
        <v>-</v>
      </c>
      <c r="Q2813" s="280" t="str">
        <f>작성용!AD2810</f>
        <v>대체평가3사업본부</v>
      </c>
      <c r="R2813" s="282">
        <f>작성용!AE2810</f>
        <v>0</v>
      </c>
      <c r="S2813" s="280" t="str">
        <f>작성용!AF2810</f>
        <v>대체평가3사업본부</v>
      </c>
      <c r="T2813" s="283" t="str">
        <f>작성용!AG2810</f>
        <v>정창수</v>
      </c>
      <c r="U2813" s="283" t="str">
        <f>작성용!AH2810</f>
        <v>정창수</v>
      </c>
      <c r="V2813" s="278">
        <f>작성용!AA2810</f>
        <v>202409</v>
      </c>
      <c r="W2813" s="280" t="str">
        <f>작성용!AC2810</f>
        <v>[T]기타보험기관[1본부]</v>
      </c>
      <c r="X2813" s="280" t="str">
        <f>작성용!O2810</f>
        <v>정현진수석</v>
      </c>
      <c r="Y2813" s="280" t="str">
        <f>작성용!P2810</f>
        <v>hyunjin.chung@lotteins.co.kr</v>
      </c>
      <c r="Z2813" s="280">
        <f>작성용!Q2810</f>
        <v>410000274</v>
      </c>
      <c r="AA2813" s="278" t="str">
        <f>작성용!AJ2810</f>
        <v>-</v>
      </c>
      <c r="AB2813" s="278">
        <f>작성용!AB2810</f>
        <v>0</v>
      </c>
    </row>
    <row r="2814" spans="1:28" s="12" customFormat="1" ht="16.5" customHeight="1" x14ac:dyDescent="0.3">
      <c r="A2814" s="54">
        <f>작성용!AL2811</f>
        <v>2810</v>
      </c>
      <c r="B2814" s="292" t="str">
        <f>작성용!AI2811</f>
        <v>1차가격 : 2024-10-07, 2차가격 : 2024-10-10, 최종가격 : 2024-10-14</v>
      </c>
      <c r="C2814" s="278" t="str">
        <f>작성용!AK2811</f>
        <v>개별종목</v>
      </c>
      <c r="D2814" s="279">
        <f>작성용!T2811</f>
        <v>45534</v>
      </c>
      <c r="E2814" s="280" t="str">
        <f>작성용!B2811</f>
        <v>롯데손해보험</v>
      </c>
      <c r="F2814" s="280" t="str">
        <f>작성용!C2811</f>
        <v>재평가</v>
      </c>
      <c r="G2814" s="280" t="str">
        <f>작성용!D2811</f>
        <v>신한AIM크레딧전문투자형사모투자신탁제4-A호</v>
      </c>
      <c r="H2814" s="281" t="str">
        <f>작성용!E2811</f>
        <v>KBP2019120427</v>
      </c>
      <c r="I2814" s="280" t="str">
        <f>작성용!F2811</f>
        <v>B02</v>
      </c>
      <c r="J2814" s="280">
        <f>작성용!G2811</f>
        <v>0</v>
      </c>
      <c r="K2814" s="280" t="str">
        <f>작성용!H2811</f>
        <v>-</v>
      </c>
      <c r="L2814" s="280" t="str">
        <f>작성용!N2811</f>
        <v xml:space="preserve">분기 </v>
      </c>
      <c r="M2814" s="279" t="str">
        <f>작성용!U2811</f>
        <v>2024.09.30</v>
      </c>
      <c r="N2814" s="284">
        <f>작성용!V2811</f>
        <v>45572</v>
      </c>
      <c r="O2814" s="284">
        <f>작성용!W2811</f>
        <v>45586</v>
      </c>
      <c r="P2814" s="279" t="str">
        <f>작성용!X2811</f>
        <v>-</v>
      </c>
      <c r="Q2814" s="280" t="str">
        <f>작성용!AD2811</f>
        <v>대체평가3사업본부</v>
      </c>
      <c r="R2814" s="282">
        <f>작성용!AE2811</f>
        <v>0</v>
      </c>
      <c r="S2814" s="280" t="str">
        <f>작성용!AF2811</f>
        <v>대체평가3사업본부</v>
      </c>
      <c r="T2814" s="283" t="str">
        <f>작성용!AG2811</f>
        <v>정창수</v>
      </c>
      <c r="U2814" s="283" t="str">
        <f>작성용!AH2811</f>
        <v>정창수</v>
      </c>
      <c r="V2814" s="278">
        <f>작성용!AA2811</f>
        <v>202409</v>
      </c>
      <c r="W2814" s="280" t="str">
        <f>작성용!AC2811</f>
        <v>[T]기타보험기관[1본부]</v>
      </c>
      <c r="X2814" s="280" t="str">
        <f>작성용!O2811</f>
        <v>정현진수석</v>
      </c>
      <c r="Y2814" s="280" t="str">
        <f>작성용!P2811</f>
        <v>hyunjin.chung@lotteins.co.kr</v>
      </c>
      <c r="Z2814" s="280">
        <f>작성용!Q2811</f>
        <v>410000310</v>
      </c>
      <c r="AA2814" s="278" t="str">
        <f>작성용!AJ2811</f>
        <v>-</v>
      </c>
      <c r="AB2814" s="278">
        <f>작성용!AB2811</f>
        <v>0</v>
      </c>
    </row>
    <row r="2815" spans="1:28" s="12" customFormat="1" ht="16.5" customHeight="1" x14ac:dyDescent="0.3">
      <c r="A2815" s="54">
        <f>작성용!AL2812</f>
        <v>2811</v>
      </c>
      <c r="B2815" s="292" t="str">
        <f>작성용!AI2812</f>
        <v>1차가격 : 2024-10-07, 2차가격 : 2024-10-10, 최종가격 : 2024-10-14</v>
      </c>
      <c r="C2815" s="278" t="str">
        <f>작성용!AK2812</f>
        <v>개별종목</v>
      </c>
      <c r="D2815" s="279">
        <f>작성용!T2812</f>
        <v>45534</v>
      </c>
      <c r="E2815" s="280" t="str">
        <f>작성용!B2812</f>
        <v>롯데손해보험</v>
      </c>
      <c r="F2815" s="280" t="str">
        <f>작성용!C2812</f>
        <v>재평가</v>
      </c>
      <c r="G2815" s="280" t="str">
        <f>작성용!D2812</f>
        <v>신한AIM크레딧전문투자형사모투자신탁제4-B호</v>
      </c>
      <c r="H2815" s="281" t="str">
        <f>작성용!E2812</f>
        <v>KBP2019120256</v>
      </c>
      <c r="I2815" s="280" t="str">
        <f>작성용!F2812</f>
        <v>B02</v>
      </c>
      <c r="J2815" s="280">
        <f>작성용!G2812</f>
        <v>0</v>
      </c>
      <c r="K2815" s="280" t="str">
        <f>작성용!H2812</f>
        <v>-</v>
      </c>
      <c r="L2815" s="280" t="str">
        <f>작성용!N2812</f>
        <v xml:space="preserve">분기 </v>
      </c>
      <c r="M2815" s="279" t="str">
        <f>작성용!U2812</f>
        <v>2024.09.30</v>
      </c>
      <c r="N2815" s="284">
        <f>작성용!V2812</f>
        <v>45572</v>
      </c>
      <c r="O2815" s="284">
        <f>작성용!W2812</f>
        <v>45586</v>
      </c>
      <c r="P2815" s="279" t="str">
        <f>작성용!X2812</f>
        <v>-</v>
      </c>
      <c r="Q2815" s="280" t="str">
        <f>작성용!AD2812</f>
        <v>대체평가3사업본부</v>
      </c>
      <c r="R2815" s="282">
        <f>작성용!AE2812</f>
        <v>0</v>
      </c>
      <c r="S2815" s="280" t="str">
        <f>작성용!AF2812</f>
        <v>대체평가3사업본부</v>
      </c>
      <c r="T2815" s="283" t="str">
        <f>작성용!AG2812</f>
        <v>정창수</v>
      </c>
      <c r="U2815" s="283" t="str">
        <f>작성용!AH2812</f>
        <v>정창수</v>
      </c>
      <c r="V2815" s="278">
        <f>작성용!AA2812</f>
        <v>202409</v>
      </c>
      <c r="W2815" s="280" t="str">
        <f>작성용!AC2812</f>
        <v>[T]기타보험기관[1본부]</v>
      </c>
      <c r="X2815" s="280" t="str">
        <f>작성용!O2812</f>
        <v>정현진수석</v>
      </c>
      <c r="Y2815" s="280" t="str">
        <f>작성용!P2812</f>
        <v>hyunjin.chung@lotteins.co.kr</v>
      </c>
      <c r="Z2815" s="280">
        <f>작성용!Q2812</f>
        <v>410000311</v>
      </c>
      <c r="AA2815" s="278" t="str">
        <f>작성용!AJ2812</f>
        <v>-</v>
      </c>
      <c r="AB2815" s="278">
        <f>작성용!AB2812</f>
        <v>0</v>
      </c>
    </row>
    <row r="2816" spans="1:28" s="12" customFormat="1" ht="16.5" customHeight="1" x14ac:dyDescent="0.3">
      <c r="A2816" s="54">
        <f>작성용!AL2813</f>
        <v>2812</v>
      </c>
      <c r="B2816" s="292" t="str">
        <f>작성용!AI2813</f>
        <v>1차가격 : 2024-10-07, 2차가격 : 2024-10-10, 최종가격 : 2024-10-14</v>
      </c>
      <c r="C2816" s="278" t="str">
        <f>작성용!AK2813</f>
        <v>개별종목</v>
      </c>
      <c r="D2816" s="279">
        <f>작성용!T2813</f>
        <v>45534</v>
      </c>
      <c r="E2816" s="280" t="str">
        <f>작성용!B2813</f>
        <v>롯데손해보험</v>
      </c>
      <c r="F2816" s="280" t="str">
        <f>작성용!C2813</f>
        <v>재평가</v>
      </c>
      <c r="G2816" s="280" t="str">
        <f>작성용!D2813</f>
        <v>신한CDGSV전문투자형사모투자신탁제1호(H)</v>
      </c>
      <c r="H2816" s="281" t="str">
        <f>작성용!E2813</f>
        <v>KBP2020060181</v>
      </c>
      <c r="I2816" s="280" t="str">
        <f>작성용!F2813</f>
        <v>B02</v>
      </c>
      <c r="J2816" s="280">
        <f>작성용!G2813</f>
        <v>0</v>
      </c>
      <c r="K2816" s="280" t="str">
        <f>작성용!H2813</f>
        <v>-</v>
      </c>
      <c r="L2816" s="280" t="str">
        <f>작성용!N2813</f>
        <v xml:space="preserve">분기 </v>
      </c>
      <c r="M2816" s="279" t="str">
        <f>작성용!U2813</f>
        <v>2024.09.30</v>
      </c>
      <c r="N2816" s="284">
        <f>작성용!V2813</f>
        <v>45572</v>
      </c>
      <c r="O2816" s="284">
        <f>작성용!W2813</f>
        <v>45586</v>
      </c>
      <c r="P2816" s="279" t="str">
        <f>작성용!X2813</f>
        <v>-</v>
      </c>
      <c r="Q2816" s="280" t="str">
        <f>작성용!AD2813</f>
        <v>대체평가3사업본부</v>
      </c>
      <c r="R2816" s="282">
        <f>작성용!AE2813</f>
        <v>0</v>
      </c>
      <c r="S2816" s="280" t="str">
        <f>작성용!AF2813</f>
        <v>대체평가3사업본부</v>
      </c>
      <c r="T2816" s="283" t="str">
        <f>작성용!AG2813</f>
        <v>정창수</v>
      </c>
      <c r="U2816" s="283" t="str">
        <f>작성용!AH2813</f>
        <v>정창수</v>
      </c>
      <c r="V2816" s="278">
        <f>작성용!AA2813</f>
        <v>202409</v>
      </c>
      <c r="W2816" s="280" t="str">
        <f>작성용!AC2813</f>
        <v>[T]기타보험기관[1본부]</v>
      </c>
      <c r="X2816" s="280" t="str">
        <f>작성용!O2813</f>
        <v>정현진수석</v>
      </c>
      <c r="Y2816" s="280" t="str">
        <f>작성용!P2813</f>
        <v>hyunjin.chung@lotteins.co.kr</v>
      </c>
      <c r="Z2816" s="280">
        <f>작성용!Q2813</f>
        <v>410000309</v>
      </c>
      <c r="AA2816" s="278" t="str">
        <f>작성용!AJ2813</f>
        <v>-</v>
      </c>
      <c r="AB2816" s="278">
        <f>작성용!AB2813</f>
        <v>0</v>
      </c>
    </row>
    <row r="2817" spans="1:28" s="12" customFormat="1" ht="16.5" customHeight="1" x14ac:dyDescent="0.3">
      <c r="A2817" s="54">
        <f>작성용!AL2814</f>
        <v>2813</v>
      </c>
      <c r="B2817" s="292" t="str">
        <f>작성용!AI2814</f>
        <v>1차가격 : 2024-10-07, 2차가격 : 2024-10-10, 최종가격 : 2024-10-14</v>
      </c>
      <c r="C2817" s="278" t="str">
        <f>작성용!AK2814</f>
        <v>개별종목</v>
      </c>
      <c r="D2817" s="279">
        <f>작성용!T2814</f>
        <v>45534</v>
      </c>
      <c r="E2817" s="280" t="str">
        <f>작성용!B2814</f>
        <v>롯데손해보험</v>
      </c>
      <c r="F2817" s="280" t="str">
        <f>작성용!C2814</f>
        <v>재평가</v>
      </c>
      <c r="G2817" s="280" t="str">
        <f>작성용!D2814</f>
        <v>신한대구그린파워열병합발전전문투자형사모특별자산투자신탁</v>
      </c>
      <c r="H2817" s="281" t="str">
        <f>작성용!E2814</f>
        <v>KBP2016120177</v>
      </c>
      <c r="I2817" s="280" t="str">
        <f>작성용!F2814</f>
        <v>B02</v>
      </c>
      <c r="J2817" s="280">
        <f>작성용!G2814</f>
        <v>0</v>
      </c>
      <c r="K2817" s="280" t="str">
        <f>작성용!H2814</f>
        <v>-</v>
      </c>
      <c r="L2817" s="280" t="str">
        <f>작성용!N2814</f>
        <v xml:space="preserve">분기 </v>
      </c>
      <c r="M2817" s="279" t="str">
        <f>작성용!U2814</f>
        <v>2024.09.30</v>
      </c>
      <c r="N2817" s="284">
        <f>작성용!V2814</f>
        <v>45572</v>
      </c>
      <c r="O2817" s="284">
        <f>작성용!W2814</f>
        <v>45586</v>
      </c>
      <c r="P2817" s="279" t="str">
        <f>작성용!X2814</f>
        <v>-</v>
      </c>
      <c r="Q2817" s="280" t="str">
        <f>작성용!AD2814</f>
        <v>대체평가3사업본부</v>
      </c>
      <c r="R2817" s="282">
        <f>작성용!AE2814</f>
        <v>0</v>
      </c>
      <c r="S2817" s="280" t="str">
        <f>작성용!AF2814</f>
        <v>대체평가3사업본부</v>
      </c>
      <c r="T2817" s="283" t="str">
        <f>작성용!AG2814</f>
        <v>정창수</v>
      </c>
      <c r="U2817" s="283" t="str">
        <f>작성용!AH2814</f>
        <v>정창수</v>
      </c>
      <c r="V2817" s="278">
        <f>작성용!AA2814</f>
        <v>202409</v>
      </c>
      <c r="W2817" s="280" t="str">
        <f>작성용!AC2814</f>
        <v>[T]기타보험기관[1본부]</v>
      </c>
      <c r="X2817" s="280" t="str">
        <f>작성용!O2814</f>
        <v>정현진수석</v>
      </c>
      <c r="Y2817" s="280" t="str">
        <f>작성용!P2814</f>
        <v>hyunjin.chung@lotteins.co.kr</v>
      </c>
      <c r="Z2817" s="280">
        <f>작성용!Q2814</f>
        <v>410000158</v>
      </c>
      <c r="AA2817" s="278" t="str">
        <f>작성용!AJ2814</f>
        <v>-</v>
      </c>
      <c r="AB2817" s="278">
        <f>작성용!AB2814</f>
        <v>0</v>
      </c>
    </row>
    <row r="2818" spans="1:28" s="12" customFormat="1" ht="16.5" customHeight="1" x14ac:dyDescent="0.3">
      <c r="A2818" s="54">
        <f>작성용!AL2815</f>
        <v>2814</v>
      </c>
      <c r="B2818" s="292" t="str">
        <f>작성용!AI2815</f>
        <v>1차가격 : 2024-10-07, 2차가격 : 2024-10-10, 최종가격 : 2024-10-14</v>
      </c>
      <c r="C2818" s="278" t="str">
        <f>작성용!AK2815</f>
        <v>개별종목</v>
      </c>
      <c r="D2818" s="279">
        <f>작성용!T2815</f>
        <v>45534</v>
      </c>
      <c r="E2818" s="280" t="str">
        <f>작성용!B2815</f>
        <v>롯데손해보험</v>
      </c>
      <c r="F2818" s="280" t="str">
        <f>작성용!C2815</f>
        <v>재평가</v>
      </c>
      <c r="G2818" s="280" t="str">
        <f>작성용!D2815</f>
        <v>신한비엔씨티전문투자형사모특별자산투자신탁제1종</v>
      </c>
      <c r="H2818" s="281" t="str">
        <f>작성용!E2815</f>
        <v>KBP2019090150</v>
      </c>
      <c r="I2818" s="280" t="str">
        <f>작성용!F2815</f>
        <v>B02</v>
      </c>
      <c r="J2818" s="280">
        <f>작성용!G2815</f>
        <v>0</v>
      </c>
      <c r="K2818" s="280" t="str">
        <f>작성용!H2815</f>
        <v>-</v>
      </c>
      <c r="L2818" s="280" t="str">
        <f>작성용!N2815</f>
        <v xml:space="preserve">분기 </v>
      </c>
      <c r="M2818" s="279" t="str">
        <f>작성용!U2815</f>
        <v>2024.09.30</v>
      </c>
      <c r="N2818" s="284">
        <f>작성용!V2815</f>
        <v>45572</v>
      </c>
      <c r="O2818" s="284">
        <f>작성용!W2815</f>
        <v>45586</v>
      </c>
      <c r="P2818" s="279" t="str">
        <f>작성용!X2815</f>
        <v>-</v>
      </c>
      <c r="Q2818" s="280" t="str">
        <f>작성용!AD2815</f>
        <v>대체평가3사업본부</v>
      </c>
      <c r="R2818" s="282">
        <f>작성용!AE2815</f>
        <v>0</v>
      </c>
      <c r="S2818" s="280" t="str">
        <f>작성용!AF2815</f>
        <v>대체평가3사업본부</v>
      </c>
      <c r="T2818" s="283" t="str">
        <f>작성용!AG2815</f>
        <v>정창수</v>
      </c>
      <c r="U2818" s="283" t="str">
        <f>작성용!AH2815</f>
        <v>정창수</v>
      </c>
      <c r="V2818" s="278">
        <f>작성용!AA2815</f>
        <v>202409</v>
      </c>
      <c r="W2818" s="280" t="str">
        <f>작성용!AC2815</f>
        <v>[T]기타보험기관[1본부]</v>
      </c>
      <c r="X2818" s="280" t="str">
        <f>작성용!O2815</f>
        <v>정현진수석</v>
      </c>
      <c r="Y2818" s="280" t="str">
        <f>작성용!P2815</f>
        <v>hyunjin.chung@lotteins.co.kr</v>
      </c>
      <c r="Z2818" s="280">
        <f>작성용!Q2815</f>
        <v>410000264</v>
      </c>
      <c r="AA2818" s="278" t="str">
        <f>작성용!AJ2815</f>
        <v>-</v>
      </c>
      <c r="AB2818" s="278">
        <f>작성용!AB2815</f>
        <v>0</v>
      </c>
    </row>
    <row r="2819" spans="1:28" s="12" customFormat="1" ht="16.5" customHeight="1" x14ac:dyDescent="0.3">
      <c r="A2819" s="54">
        <f>작성용!AL2816</f>
        <v>2815</v>
      </c>
      <c r="B2819" s="292" t="str">
        <f>작성용!AI2816</f>
        <v>1차가격 : 2024-10-07, 2차가격 : 2024-10-10, 최종가격 : 2024-10-14</v>
      </c>
      <c r="C2819" s="278" t="str">
        <f>작성용!AK2816</f>
        <v>개별종목</v>
      </c>
      <c r="D2819" s="279">
        <f>작성용!T2816</f>
        <v>45534</v>
      </c>
      <c r="E2819" s="280" t="str">
        <f>작성용!B2816</f>
        <v>롯데손해보험</v>
      </c>
      <c r="F2819" s="280" t="str">
        <f>작성용!C2816</f>
        <v>재평가</v>
      </c>
      <c r="G2819" s="280" t="str">
        <f>작성용!D2816</f>
        <v>신한에스지레일전문투자형사모특별자산투자신탁제1-1호</v>
      </c>
      <c r="H2819" s="281" t="str">
        <f>작성용!E2816</f>
        <v>KBP2019090153</v>
      </c>
      <c r="I2819" s="280" t="str">
        <f>작성용!F2816</f>
        <v>B02</v>
      </c>
      <c r="J2819" s="280">
        <f>작성용!G2816</f>
        <v>0</v>
      </c>
      <c r="K2819" s="280" t="str">
        <f>작성용!H2816</f>
        <v>-</v>
      </c>
      <c r="L2819" s="280" t="str">
        <f>작성용!N2816</f>
        <v xml:space="preserve">분기 </v>
      </c>
      <c r="M2819" s="279" t="str">
        <f>작성용!U2816</f>
        <v>2024.09.30</v>
      </c>
      <c r="N2819" s="284">
        <f>작성용!V2816</f>
        <v>45572</v>
      </c>
      <c r="O2819" s="284">
        <f>작성용!W2816</f>
        <v>45586</v>
      </c>
      <c r="P2819" s="279" t="str">
        <f>작성용!X2816</f>
        <v>-</v>
      </c>
      <c r="Q2819" s="280" t="str">
        <f>작성용!AD2816</f>
        <v>대체평가3사업본부</v>
      </c>
      <c r="R2819" s="282">
        <f>작성용!AE2816</f>
        <v>0</v>
      </c>
      <c r="S2819" s="280" t="str">
        <f>작성용!AF2816</f>
        <v>대체평가3사업본부</v>
      </c>
      <c r="T2819" s="283" t="str">
        <f>작성용!AG2816</f>
        <v>정창수</v>
      </c>
      <c r="U2819" s="283" t="str">
        <f>작성용!AH2816</f>
        <v>정창수</v>
      </c>
      <c r="V2819" s="278">
        <f>작성용!AA2816</f>
        <v>202409</v>
      </c>
      <c r="W2819" s="280" t="str">
        <f>작성용!AC2816</f>
        <v>[T]기타보험기관[1본부]</v>
      </c>
      <c r="X2819" s="280" t="str">
        <f>작성용!O2816</f>
        <v>정현진수석</v>
      </c>
      <c r="Y2819" s="280" t="str">
        <f>작성용!P2816</f>
        <v>hyunjin.chung@lotteins.co.kr</v>
      </c>
      <c r="Z2819" s="280">
        <f>작성용!Q2816</f>
        <v>410000281</v>
      </c>
      <c r="AA2819" s="278" t="str">
        <f>작성용!AJ2816</f>
        <v>-</v>
      </c>
      <c r="AB2819" s="278">
        <f>작성용!AB2816</f>
        <v>0</v>
      </c>
    </row>
    <row r="2820" spans="1:28" s="12" customFormat="1" ht="16.5" customHeight="1" x14ac:dyDescent="0.3">
      <c r="A2820" s="54">
        <f>작성용!AL2817</f>
        <v>2816</v>
      </c>
      <c r="B2820" s="292" t="str">
        <f>작성용!AI2817</f>
        <v>1차가격 : 2024-10-07, 2차가격 : 2024-10-10, 최종가격 : 2024-10-14</v>
      </c>
      <c r="C2820" s="278" t="str">
        <f>작성용!AK2817</f>
        <v>개별종목</v>
      </c>
      <c r="D2820" s="279">
        <f>작성용!T2817</f>
        <v>45534</v>
      </c>
      <c r="E2820" s="280" t="str">
        <f>작성용!B2817</f>
        <v>롯데손해보험</v>
      </c>
      <c r="F2820" s="280" t="str">
        <f>작성용!C2817</f>
        <v>재평가</v>
      </c>
      <c r="G2820" s="280" t="str">
        <f>작성용!D2817</f>
        <v>신한해외세컨더리전문투자형사모증권투자신탁제6호</v>
      </c>
      <c r="H2820" s="281" t="str">
        <f>작성용!E2817</f>
        <v>KBP2019090067</v>
      </c>
      <c r="I2820" s="280" t="str">
        <f>작성용!F2817</f>
        <v>B02</v>
      </c>
      <c r="J2820" s="280">
        <f>작성용!G2817</f>
        <v>0</v>
      </c>
      <c r="K2820" s="280" t="str">
        <f>작성용!H2817</f>
        <v>-</v>
      </c>
      <c r="L2820" s="280" t="str">
        <f>작성용!N2817</f>
        <v xml:space="preserve">분기 </v>
      </c>
      <c r="M2820" s="279" t="str">
        <f>작성용!U2817</f>
        <v>2024.09.30</v>
      </c>
      <c r="N2820" s="284">
        <f>작성용!V2817</f>
        <v>45572</v>
      </c>
      <c r="O2820" s="284">
        <f>작성용!W2817</f>
        <v>45586</v>
      </c>
      <c r="P2820" s="279" t="str">
        <f>작성용!X2817</f>
        <v>-</v>
      </c>
      <c r="Q2820" s="280" t="str">
        <f>작성용!AD2817</f>
        <v>대체평가3사업본부</v>
      </c>
      <c r="R2820" s="282">
        <f>작성용!AE2817</f>
        <v>0</v>
      </c>
      <c r="S2820" s="280" t="str">
        <f>작성용!AF2817</f>
        <v>대체평가3사업본부</v>
      </c>
      <c r="T2820" s="283" t="str">
        <f>작성용!AG2817</f>
        <v>정창수</v>
      </c>
      <c r="U2820" s="283" t="str">
        <f>작성용!AH2817</f>
        <v>정창수</v>
      </c>
      <c r="V2820" s="278">
        <f>작성용!AA2817</f>
        <v>202409</v>
      </c>
      <c r="W2820" s="280" t="str">
        <f>작성용!AC2817</f>
        <v>[T]기타보험기관[1본부]</v>
      </c>
      <c r="X2820" s="280" t="str">
        <f>작성용!O2817</f>
        <v>정현진수석</v>
      </c>
      <c r="Y2820" s="280" t="str">
        <f>작성용!P2817</f>
        <v>hyunjin.chung@lotteins.co.kr</v>
      </c>
      <c r="Z2820" s="280">
        <f>작성용!Q2817</f>
        <v>410000137</v>
      </c>
      <c r="AA2820" s="278" t="str">
        <f>작성용!AJ2817</f>
        <v>-</v>
      </c>
      <c r="AB2820" s="278">
        <f>작성용!AB2817</f>
        <v>0</v>
      </c>
    </row>
    <row r="2821" spans="1:28" s="12" customFormat="1" ht="16.5" customHeight="1" x14ac:dyDescent="0.3">
      <c r="A2821" s="54">
        <f>작성용!AL2818</f>
        <v>2817</v>
      </c>
      <c r="B2821" s="292" t="str">
        <f>작성용!AI2818</f>
        <v>1차가격 : 2024-10-07, 2차가격 : 2024-10-10, 최종가격 : 2024-10-14</v>
      </c>
      <c r="C2821" s="278" t="str">
        <f>작성용!AK2818</f>
        <v>개별종목</v>
      </c>
      <c r="D2821" s="279">
        <f>작성용!T2818</f>
        <v>45534</v>
      </c>
      <c r="E2821" s="280" t="str">
        <f>작성용!B2818</f>
        <v>롯데손해보험</v>
      </c>
      <c r="F2821" s="280" t="str">
        <f>작성용!C2818</f>
        <v>재평가</v>
      </c>
      <c r="G2821" s="280" t="str">
        <f>작성용!D2818</f>
        <v>우리부산신항2-1글로벌해양전문투자형사모특별자산투자신탁</v>
      </c>
      <c r="H2821" s="281" t="str">
        <f>작성용!E2818</f>
        <v>KBP2019090137</v>
      </c>
      <c r="I2821" s="280" t="str">
        <f>작성용!F2818</f>
        <v>B02</v>
      </c>
      <c r="J2821" s="280">
        <f>작성용!G2818</f>
        <v>0</v>
      </c>
      <c r="K2821" s="280" t="str">
        <f>작성용!H2818</f>
        <v>-</v>
      </c>
      <c r="L2821" s="280" t="str">
        <f>작성용!N2818</f>
        <v xml:space="preserve">분기 </v>
      </c>
      <c r="M2821" s="279" t="str">
        <f>작성용!U2818</f>
        <v>2024.09.30</v>
      </c>
      <c r="N2821" s="284">
        <f>작성용!V2818</f>
        <v>45572</v>
      </c>
      <c r="O2821" s="284">
        <f>작성용!W2818</f>
        <v>45586</v>
      </c>
      <c r="P2821" s="279" t="str">
        <f>작성용!X2818</f>
        <v>-</v>
      </c>
      <c r="Q2821" s="280" t="str">
        <f>작성용!AD2818</f>
        <v>대체평가3사업본부</v>
      </c>
      <c r="R2821" s="282">
        <f>작성용!AE2818</f>
        <v>0</v>
      </c>
      <c r="S2821" s="280" t="str">
        <f>작성용!AF2818</f>
        <v>대체평가3사업본부</v>
      </c>
      <c r="T2821" s="283" t="str">
        <f>작성용!AG2818</f>
        <v>정창수</v>
      </c>
      <c r="U2821" s="283" t="str">
        <f>작성용!AH2818</f>
        <v>정창수</v>
      </c>
      <c r="V2821" s="278">
        <f>작성용!AA2818</f>
        <v>202409</v>
      </c>
      <c r="W2821" s="280" t="str">
        <f>작성용!AC2818</f>
        <v>[T]기타보험기관[1본부]</v>
      </c>
      <c r="X2821" s="280" t="str">
        <f>작성용!O2818</f>
        <v>정현진수석</v>
      </c>
      <c r="Y2821" s="280" t="str">
        <f>작성용!P2818</f>
        <v>hyunjin.chung@lotteins.co.kr</v>
      </c>
      <c r="Z2821" s="280">
        <f>작성용!Q2818</f>
        <v>410000192</v>
      </c>
      <c r="AA2821" s="278" t="str">
        <f>작성용!AJ2818</f>
        <v>-</v>
      </c>
      <c r="AB2821" s="278">
        <f>작성용!AB2818</f>
        <v>0</v>
      </c>
    </row>
    <row r="2822" spans="1:28" s="12" customFormat="1" ht="16.5" customHeight="1" x14ac:dyDescent="0.3">
      <c r="A2822" s="54">
        <f>작성용!AL2819</f>
        <v>2818</v>
      </c>
      <c r="B2822" s="292" t="str">
        <f>작성용!AI2819</f>
        <v>1차가격 : 2024-10-07, 2차가격 : 2024-10-10, 최종가격 : 2024-10-14</v>
      </c>
      <c r="C2822" s="278" t="str">
        <f>작성용!AK2819</f>
        <v>개별종목</v>
      </c>
      <c r="D2822" s="279">
        <f>작성용!T2819</f>
        <v>45534</v>
      </c>
      <c r="E2822" s="280" t="str">
        <f>작성용!B2819</f>
        <v>롯데손해보험</v>
      </c>
      <c r="F2822" s="280" t="str">
        <f>작성용!C2819</f>
        <v>재평가</v>
      </c>
      <c r="G2822" s="280" t="str">
        <f>작성용!D2819</f>
        <v>우리포천화도고속도로전문투자형사모특별자산투자신탁</v>
      </c>
      <c r="H2822" s="281" t="str">
        <f>작성용!E2819</f>
        <v>KBP2019090013</v>
      </c>
      <c r="I2822" s="280" t="str">
        <f>작성용!F2819</f>
        <v>B02</v>
      </c>
      <c r="J2822" s="280">
        <f>작성용!G2819</f>
        <v>0</v>
      </c>
      <c r="K2822" s="280" t="str">
        <f>작성용!H2819</f>
        <v>-</v>
      </c>
      <c r="L2822" s="280" t="str">
        <f>작성용!N2819</f>
        <v xml:space="preserve">분기 </v>
      </c>
      <c r="M2822" s="279" t="str">
        <f>작성용!U2819</f>
        <v>2024.09.30</v>
      </c>
      <c r="N2822" s="284">
        <f>작성용!V2819</f>
        <v>45572</v>
      </c>
      <c r="O2822" s="284">
        <f>작성용!W2819</f>
        <v>45586</v>
      </c>
      <c r="P2822" s="279" t="str">
        <f>작성용!X2819</f>
        <v>-</v>
      </c>
      <c r="Q2822" s="280" t="str">
        <f>작성용!AD2819</f>
        <v>대체평가3사업본부</v>
      </c>
      <c r="R2822" s="282">
        <f>작성용!AE2819</f>
        <v>0</v>
      </c>
      <c r="S2822" s="280" t="str">
        <f>작성용!AF2819</f>
        <v>대체평가3사업본부</v>
      </c>
      <c r="T2822" s="283" t="str">
        <f>작성용!AG2819</f>
        <v>정창수</v>
      </c>
      <c r="U2822" s="283" t="str">
        <f>작성용!AH2819</f>
        <v>정창수</v>
      </c>
      <c r="V2822" s="278">
        <f>작성용!AA2819</f>
        <v>202409</v>
      </c>
      <c r="W2822" s="280" t="str">
        <f>작성용!AC2819</f>
        <v>[T]기타보험기관[1본부]</v>
      </c>
      <c r="X2822" s="280" t="str">
        <f>작성용!O2819</f>
        <v>정현진수석</v>
      </c>
      <c r="Y2822" s="280" t="str">
        <f>작성용!P2819</f>
        <v>hyunjin.chung@lotteins.co.kr</v>
      </c>
      <c r="Z2822" s="280">
        <f>작성용!Q2819</f>
        <v>410000270</v>
      </c>
      <c r="AA2822" s="278" t="str">
        <f>작성용!AJ2819</f>
        <v>-</v>
      </c>
      <c r="AB2822" s="278">
        <f>작성용!AB2819</f>
        <v>0</v>
      </c>
    </row>
    <row r="2823" spans="1:28" s="12" customFormat="1" ht="16.5" customHeight="1" x14ac:dyDescent="0.3">
      <c r="A2823" s="54">
        <f>작성용!AL2820</f>
        <v>2819</v>
      </c>
      <c r="B2823" s="292" t="str">
        <f>작성용!AI2820</f>
        <v>1차가격 : 2024-10-07, 2차가격 : 2024-10-10, 최종가격 : 2024-10-14</v>
      </c>
      <c r="C2823" s="278" t="str">
        <f>작성용!AK2820</f>
        <v>개별종목</v>
      </c>
      <c r="D2823" s="279">
        <f>작성용!T2820</f>
        <v>45534</v>
      </c>
      <c r="E2823" s="280" t="str">
        <f>작성용!B2820</f>
        <v>롯데손해보험</v>
      </c>
      <c r="F2823" s="280" t="str">
        <f>작성용!C2820</f>
        <v>재평가</v>
      </c>
      <c r="G2823" s="280" t="str">
        <f>작성용!D2820</f>
        <v>유진AVIATION사모특별자산투자신탁2호</v>
      </c>
      <c r="H2823" s="281" t="str">
        <f>작성용!E2820</f>
        <v>KBP2019090055</v>
      </c>
      <c r="I2823" s="280" t="str">
        <f>작성용!F2820</f>
        <v>B02</v>
      </c>
      <c r="J2823" s="280">
        <f>작성용!G2820</f>
        <v>0</v>
      </c>
      <c r="K2823" s="280" t="str">
        <f>작성용!H2820</f>
        <v>-</v>
      </c>
      <c r="L2823" s="280" t="str">
        <f>작성용!N2820</f>
        <v xml:space="preserve">분기 </v>
      </c>
      <c r="M2823" s="279" t="str">
        <f>작성용!U2820</f>
        <v>2024.09.30</v>
      </c>
      <c r="N2823" s="284">
        <f>작성용!V2820</f>
        <v>45572</v>
      </c>
      <c r="O2823" s="284">
        <f>작성용!W2820</f>
        <v>45586</v>
      </c>
      <c r="P2823" s="279" t="str">
        <f>작성용!X2820</f>
        <v>-</v>
      </c>
      <c r="Q2823" s="280" t="str">
        <f>작성용!AD2820</f>
        <v>대체평가3사업본부</v>
      </c>
      <c r="R2823" s="282">
        <f>작성용!AE2820</f>
        <v>0</v>
      </c>
      <c r="S2823" s="280" t="str">
        <f>작성용!AF2820</f>
        <v>대체평가3사업본부</v>
      </c>
      <c r="T2823" s="283" t="str">
        <f>작성용!AG2820</f>
        <v>정창수</v>
      </c>
      <c r="U2823" s="283" t="str">
        <f>작성용!AH2820</f>
        <v>정창수</v>
      </c>
      <c r="V2823" s="278">
        <f>작성용!AA2820</f>
        <v>202409</v>
      </c>
      <c r="W2823" s="280" t="str">
        <f>작성용!AC2820</f>
        <v>[T]기타보험기관[1본부]</v>
      </c>
      <c r="X2823" s="280" t="str">
        <f>작성용!O2820</f>
        <v>정현진수석</v>
      </c>
      <c r="Y2823" s="280" t="str">
        <f>작성용!P2820</f>
        <v>hyunjin.chung@lotteins.co.kr</v>
      </c>
      <c r="Z2823" s="280">
        <f>작성용!Q2820</f>
        <v>410000102</v>
      </c>
      <c r="AA2823" s="278" t="str">
        <f>작성용!AJ2820</f>
        <v>-</v>
      </c>
      <c r="AB2823" s="278">
        <f>작성용!AB2820</f>
        <v>0</v>
      </c>
    </row>
    <row r="2824" spans="1:28" s="12" customFormat="1" ht="16.5" customHeight="1" x14ac:dyDescent="0.3">
      <c r="A2824" s="54">
        <f>작성용!AL2821</f>
        <v>2820</v>
      </c>
      <c r="B2824" s="292" t="str">
        <f>작성용!AI2821</f>
        <v>1차가격 : 2024-10-07, 2차가격 : 2024-10-10, 최종가격 : 2024-10-14</v>
      </c>
      <c r="C2824" s="278" t="str">
        <f>작성용!AK2821</f>
        <v>개별종목</v>
      </c>
      <c r="D2824" s="279">
        <f>작성용!T2821</f>
        <v>45534</v>
      </c>
      <c r="E2824" s="280" t="str">
        <f>작성용!B2821</f>
        <v>롯데손해보험</v>
      </c>
      <c r="F2824" s="280" t="str">
        <f>작성용!C2821</f>
        <v>재평가</v>
      </c>
      <c r="G2824" s="280" t="str">
        <f>작성용!D2821</f>
        <v>유진MIF사모증권투자신탁1호</v>
      </c>
      <c r="H2824" s="281" t="str">
        <f>작성용!E2821</f>
        <v>KBP2019090058</v>
      </c>
      <c r="I2824" s="280" t="str">
        <f>작성용!F2821</f>
        <v>B02</v>
      </c>
      <c r="J2824" s="280">
        <f>작성용!G2821</f>
        <v>0</v>
      </c>
      <c r="K2824" s="280" t="str">
        <f>작성용!H2821</f>
        <v>-</v>
      </c>
      <c r="L2824" s="280" t="str">
        <f>작성용!N2821</f>
        <v xml:space="preserve">분기 </v>
      </c>
      <c r="M2824" s="279" t="str">
        <f>작성용!U2821</f>
        <v>2024.09.30</v>
      </c>
      <c r="N2824" s="284">
        <f>작성용!V2821</f>
        <v>45572</v>
      </c>
      <c r="O2824" s="284">
        <f>작성용!W2821</f>
        <v>45586</v>
      </c>
      <c r="P2824" s="279" t="str">
        <f>작성용!X2821</f>
        <v>-</v>
      </c>
      <c r="Q2824" s="280" t="str">
        <f>작성용!AD2821</f>
        <v>대체평가3사업본부</v>
      </c>
      <c r="R2824" s="282">
        <f>작성용!AE2821</f>
        <v>0</v>
      </c>
      <c r="S2824" s="280" t="str">
        <f>작성용!AF2821</f>
        <v>대체평가3사업본부</v>
      </c>
      <c r="T2824" s="283" t="str">
        <f>작성용!AG2821</f>
        <v>정창수</v>
      </c>
      <c r="U2824" s="283" t="str">
        <f>작성용!AH2821</f>
        <v>정창수</v>
      </c>
      <c r="V2824" s="278">
        <f>작성용!AA2821</f>
        <v>202409</v>
      </c>
      <c r="W2824" s="280" t="str">
        <f>작성용!AC2821</f>
        <v>[T]기타보험기관[1본부]</v>
      </c>
      <c r="X2824" s="280" t="str">
        <f>작성용!O2821</f>
        <v>정현진수석</v>
      </c>
      <c r="Y2824" s="280" t="str">
        <f>작성용!P2821</f>
        <v>hyunjin.chung@lotteins.co.kr</v>
      </c>
      <c r="Z2824" s="280">
        <f>작성용!Q2821</f>
        <v>410000106</v>
      </c>
      <c r="AA2824" s="278" t="str">
        <f>작성용!AJ2821</f>
        <v>-</v>
      </c>
      <c r="AB2824" s="278">
        <f>작성용!AB2821</f>
        <v>0</v>
      </c>
    </row>
    <row r="2825" spans="1:28" s="12" customFormat="1" ht="16.5" customHeight="1" x14ac:dyDescent="0.3">
      <c r="A2825" s="54">
        <f>작성용!AL2822</f>
        <v>2821</v>
      </c>
      <c r="B2825" s="292" t="str">
        <f>작성용!AI2822</f>
        <v>1차가격 : 2024-10-07, 2차가격 : 2024-10-10, 최종가격 : 2024-10-14</v>
      </c>
      <c r="C2825" s="278" t="str">
        <f>작성용!AK2822</f>
        <v>개별종목</v>
      </c>
      <c r="D2825" s="279">
        <f>작성용!T2822</f>
        <v>45534</v>
      </c>
      <c r="E2825" s="280" t="str">
        <f>작성용!B2822</f>
        <v>롯데손해보험</v>
      </c>
      <c r="F2825" s="280" t="str">
        <f>작성용!C2822</f>
        <v>재평가</v>
      </c>
      <c r="G2825" s="280" t="str">
        <f>작성용!D2822</f>
        <v>이지스글로벌사모부동산투자신탁37-1호</v>
      </c>
      <c r="H2825" s="281" t="str">
        <f>작성용!E2822</f>
        <v>KBP2017090042</v>
      </c>
      <c r="I2825" s="280" t="str">
        <f>작성용!F2822</f>
        <v>B02</v>
      </c>
      <c r="J2825" s="280">
        <f>작성용!G2822</f>
        <v>0</v>
      </c>
      <c r="K2825" s="280" t="str">
        <f>작성용!H2822</f>
        <v>-</v>
      </c>
      <c r="L2825" s="280" t="str">
        <f>작성용!N2822</f>
        <v xml:space="preserve">분기 </v>
      </c>
      <c r="M2825" s="279" t="str">
        <f>작성용!U2822</f>
        <v>2024.09.30</v>
      </c>
      <c r="N2825" s="284">
        <f>작성용!V2822</f>
        <v>45572</v>
      </c>
      <c r="O2825" s="284">
        <f>작성용!W2822</f>
        <v>45586</v>
      </c>
      <c r="P2825" s="279" t="str">
        <f>작성용!X2822</f>
        <v>-</v>
      </c>
      <c r="Q2825" s="280" t="str">
        <f>작성용!AD2822</f>
        <v>대체평가3사업본부</v>
      </c>
      <c r="R2825" s="282">
        <f>작성용!AE2822</f>
        <v>0</v>
      </c>
      <c r="S2825" s="280" t="str">
        <f>작성용!AF2822</f>
        <v>대체평가3사업본부</v>
      </c>
      <c r="T2825" s="283" t="str">
        <f>작성용!AG2822</f>
        <v>정창수</v>
      </c>
      <c r="U2825" s="283" t="str">
        <f>작성용!AH2822</f>
        <v>정창수</v>
      </c>
      <c r="V2825" s="278">
        <f>작성용!AA2822</f>
        <v>202409</v>
      </c>
      <c r="W2825" s="280" t="str">
        <f>작성용!AC2822</f>
        <v>[T]기타보험기관[1본부]</v>
      </c>
      <c r="X2825" s="280" t="str">
        <f>작성용!O2822</f>
        <v>정현진수석</v>
      </c>
      <c r="Y2825" s="280" t="str">
        <f>작성용!P2822</f>
        <v>hyunjin.chung@lotteins.co.kr</v>
      </c>
      <c r="Z2825" s="280">
        <f>작성용!Q2822</f>
        <v>410000074</v>
      </c>
      <c r="AA2825" s="278" t="str">
        <f>작성용!AJ2822</f>
        <v>-</v>
      </c>
      <c r="AB2825" s="278">
        <f>작성용!AB2822</f>
        <v>0</v>
      </c>
    </row>
    <row r="2826" spans="1:28" s="12" customFormat="1" ht="16.5" customHeight="1" x14ac:dyDescent="0.3">
      <c r="A2826" s="54">
        <f>작성용!AL2823</f>
        <v>2822</v>
      </c>
      <c r="B2826" s="292" t="str">
        <f>작성용!AI2823</f>
        <v>1차가격 : 2024-10-07, 2차가격 : 2024-10-10, 최종가격 : 2024-10-14</v>
      </c>
      <c r="C2826" s="278" t="str">
        <f>작성용!AK2823</f>
        <v>개별종목</v>
      </c>
      <c r="D2826" s="279">
        <f>작성용!T2823</f>
        <v>45534</v>
      </c>
      <c r="E2826" s="280" t="str">
        <f>작성용!B2823</f>
        <v>롯데손해보험</v>
      </c>
      <c r="F2826" s="280" t="str">
        <f>작성용!C2823</f>
        <v>재평가</v>
      </c>
      <c r="G2826" s="280" t="str">
        <f>작성용!D2823</f>
        <v>이지스글로벌사모부동산투자신탁37-2호</v>
      </c>
      <c r="H2826" s="281" t="str">
        <f>작성용!E2823</f>
        <v>KBP2017090043</v>
      </c>
      <c r="I2826" s="280" t="str">
        <f>작성용!F2823</f>
        <v>B02</v>
      </c>
      <c r="J2826" s="280">
        <f>작성용!G2823</f>
        <v>0</v>
      </c>
      <c r="K2826" s="280" t="str">
        <f>작성용!H2823</f>
        <v>-</v>
      </c>
      <c r="L2826" s="280" t="str">
        <f>작성용!N2823</f>
        <v xml:space="preserve">분기 </v>
      </c>
      <c r="M2826" s="279" t="str">
        <f>작성용!U2823</f>
        <v>2024.09.30</v>
      </c>
      <c r="N2826" s="284">
        <f>작성용!V2823</f>
        <v>45572</v>
      </c>
      <c r="O2826" s="284">
        <f>작성용!W2823</f>
        <v>45586</v>
      </c>
      <c r="P2826" s="279" t="str">
        <f>작성용!X2823</f>
        <v>-</v>
      </c>
      <c r="Q2826" s="280" t="str">
        <f>작성용!AD2823</f>
        <v>대체평가3사업본부</v>
      </c>
      <c r="R2826" s="282">
        <f>작성용!AE2823</f>
        <v>0</v>
      </c>
      <c r="S2826" s="280" t="str">
        <f>작성용!AF2823</f>
        <v>대체평가3사업본부</v>
      </c>
      <c r="T2826" s="283" t="str">
        <f>작성용!AG2823</f>
        <v>정창수</v>
      </c>
      <c r="U2826" s="283" t="str">
        <f>작성용!AH2823</f>
        <v>정창수</v>
      </c>
      <c r="V2826" s="278">
        <f>작성용!AA2823</f>
        <v>202409</v>
      </c>
      <c r="W2826" s="280" t="str">
        <f>작성용!AC2823</f>
        <v>[T]기타보험기관[1본부]</v>
      </c>
      <c r="X2826" s="280" t="str">
        <f>작성용!O2823</f>
        <v>정현진수석</v>
      </c>
      <c r="Y2826" s="280" t="str">
        <f>작성용!P2823</f>
        <v>hyunjin.chung@lotteins.co.kr</v>
      </c>
      <c r="Z2826" s="280">
        <f>작성용!Q2823</f>
        <v>410000075</v>
      </c>
      <c r="AA2826" s="278" t="str">
        <f>작성용!AJ2823</f>
        <v>-</v>
      </c>
      <c r="AB2826" s="278">
        <f>작성용!AB2823</f>
        <v>0</v>
      </c>
    </row>
    <row r="2827" spans="1:28" s="12" customFormat="1" ht="16.5" customHeight="1" x14ac:dyDescent="0.3">
      <c r="A2827" s="54">
        <f>작성용!AL2824</f>
        <v>2823</v>
      </c>
      <c r="B2827" s="292" t="str">
        <f>작성용!AI2824</f>
        <v>1차가격 : 2024-10-07, 2차가격 : 2024-10-10, 최종가격 : 2024-10-14</v>
      </c>
      <c r="C2827" s="278" t="str">
        <f>작성용!AK2824</f>
        <v>개별종목</v>
      </c>
      <c r="D2827" s="279">
        <f>작성용!T2824</f>
        <v>45534</v>
      </c>
      <c r="E2827" s="280" t="str">
        <f>작성용!B2824</f>
        <v>롯데손해보험</v>
      </c>
      <c r="F2827" s="280" t="str">
        <f>작성용!C2824</f>
        <v>재평가</v>
      </c>
      <c r="G2827" s="280" t="str">
        <f>작성용!D2824</f>
        <v>이지스리얼에셋솔라전문투자형사모투자신탁1호</v>
      </c>
      <c r="H2827" s="281" t="str">
        <f>작성용!E2824</f>
        <v>KBP2020030003</v>
      </c>
      <c r="I2827" s="280" t="str">
        <f>작성용!F2824</f>
        <v>B02</v>
      </c>
      <c r="J2827" s="280">
        <f>작성용!G2824</f>
        <v>0</v>
      </c>
      <c r="K2827" s="280" t="str">
        <f>작성용!H2824</f>
        <v>-</v>
      </c>
      <c r="L2827" s="280" t="str">
        <f>작성용!N2824</f>
        <v xml:space="preserve">분기 </v>
      </c>
      <c r="M2827" s="279" t="str">
        <f>작성용!U2824</f>
        <v>2024.09.30</v>
      </c>
      <c r="N2827" s="284">
        <f>작성용!V2824</f>
        <v>45572</v>
      </c>
      <c r="O2827" s="284">
        <f>작성용!W2824</f>
        <v>45586</v>
      </c>
      <c r="P2827" s="279" t="str">
        <f>작성용!X2824</f>
        <v>-</v>
      </c>
      <c r="Q2827" s="280" t="str">
        <f>작성용!AD2824</f>
        <v>대체평가3사업본부</v>
      </c>
      <c r="R2827" s="282">
        <f>작성용!AE2824</f>
        <v>0</v>
      </c>
      <c r="S2827" s="280" t="str">
        <f>작성용!AF2824</f>
        <v>대체평가3사업본부</v>
      </c>
      <c r="T2827" s="283" t="str">
        <f>작성용!AG2824</f>
        <v>정창수</v>
      </c>
      <c r="U2827" s="283" t="str">
        <f>작성용!AH2824</f>
        <v>정창수</v>
      </c>
      <c r="V2827" s="278">
        <f>작성용!AA2824</f>
        <v>202409</v>
      </c>
      <c r="W2827" s="280" t="str">
        <f>작성용!AC2824</f>
        <v>[T]기타보험기관[1본부]</v>
      </c>
      <c r="X2827" s="280" t="str">
        <f>작성용!O2824</f>
        <v>정현진수석</v>
      </c>
      <c r="Y2827" s="280" t="str">
        <f>작성용!P2824</f>
        <v>hyunjin.chung@lotteins.co.kr</v>
      </c>
      <c r="Z2827" s="280">
        <f>작성용!Q2824</f>
        <v>410000307</v>
      </c>
      <c r="AA2827" s="278" t="str">
        <f>작성용!AJ2824</f>
        <v>-</v>
      </c>
      <c r="AB2827" s="278">
        <f>작성용!AB2824</f>
        <v>0</v>
      </c>
    </row>
    <row r="2828" spans="1:28" s="12" customFormat="1" ht="16.5" customHeight="1" x14ac:dyDescent="0.3">
      <c r="A2828" s="54">
        <f>작성용!AL2825</f>
        <v>2824</v>
      </c>
      <c r="B2828" s="292" t="str">
        <f>작성용!AI2825</f>
        <v>1차가격 : 2024-10-07, 2차가격 : 2024-10-10, 최종가격 : 2024-10-14</v>
      </c>
      <c r="C2828" s="278" t="str">
        <f>작성용!AK2825</f>
        <v>개별종목</v>
      </c>
      <c r="D2828" s="279">
        <f>작성용!T2825</f>
        <v>45534</v>
      </c>
      <c r="E2828" s="280" t="str">
        <f>작성용!B2825</f>
        <v>롯데손해보험</v>
      </c>
      <c r="F2828" s="280" t="str">
        <f>작성용!C2825</f>
        <v>재평가</v>
      </c>
      <c r="G2828" s="280" t="str">
        <f>작성용!D2825</f>
        <v>이지스전문투자형사모투자신탁217호</v>
      </c>
      <c r="H2828" s="281" t="str">
        <f>작성용!E2825</f>
        <v>KBP2019090144</v>
      </c>
      <c r="I2828" s="280" t="str">
        <f>작성용!F2825</f>
        <v>B02</v>
      </c>
      <c r="J2828" s="280">
        <f>작성용!G2825</f>
        <v>0</v>
      </c>
      <c r="K2828" s="280" t="str">
        <f>작성용!H2825</f>
        <v>-</v>
      </c>
      <c r="L2828" s="280" t="str">
        <f>작성용!N2825</f>
        <v xml:space="preserve">분기 </v>
      </c>
      <c r="M2828" s="279" t="str">
        <f>작성용!U2825</f>
        <v>2024.09.30</v>
      </c>
      <c r="N2828" s="284">
        <f>작성용!V2825</f>
        <v>45572</v>
      </c>
      <c r="O2828" s="284">
        <f>작성용!W2825</f>
        <v>45586</v>
      </c>
      <c r="P2828" s="279" t="str">
        <f>작성용!X2825</f>
        <v>-</v>
      </c>
      <c r="Q2828" s="280" t="str">
        <f>작성용!AD2825</f>
        <v>대체평가3사업본부</v>
      </c>
      <c r="R2828" s="282">
        <f>작성용!AE2825</f>
        <v>0</v>
      </c>
      <c r="S2828" s="280" t="str">
        <f>작성용!AF2825</f>
        <v>대체평가3사업본부</v>
      </c>
      <c r="T2828" s="283" t="str">
        <f>작성용!AG2825</f>
        <v>정창수</v>
      </c>
      <c r="U2828" s="283" t="str">
        <f>작성용!AH2825</f>
        <v>정창수</v>
      </c>
      <c r="V2828" s="278">
        <f>작성용!AA2825</f>
        <v>202409</v>
      </c>
      <c r="W2828" s="280" t="str">
        <f>작성용!AC2825</f>
        <v>[T]기타보험기관[1본부]</v>
      </c>
      <c r="X2828" s="280" t="str">
        <f>작성용!O2825</f>
        <v>정현진수석</v>
      </c>
      <c r="Y2828" s="280" t="str">
        <f>작성용!P2825</f>
        <v>hyunjin.chung@lotteins.co.kr</v>
      </c>
      <c r="Z2828" s="280">
        <f>작성용!Q2825</f>
        <v>410000239</v>
      </c>
      <c r="AA2828" s="278" t="str">
        <f>작성용!AJ2825</f>
        <v>-</v>
      </c>
      <c r="AB2828" s="278">
        <f>작성용!AB2825</f>
        <v>0</v>
      </c>
    </row>
    <row r="2829" spans="1:28" s="12" customFormat="1" ht="16.5" customHeight="1" x14ac:dyDescent="0.3">
      <c r="A2829" s="54">
        <f>작성용!AL2826</f>
        <v>2825</v>
      </c>
      <c r="B2829" s="292" t="str">
        <f>작성용!AI2826</f>
        <v>1차가격 : 2024-10-07, 2차가격 : 2024-10-10, 최종가격 : 2024-10-14</v>
      </c>
      <c r="C2829" s="278" t="str">
        <f>작성용!AK2826</f>
        <v>개별종목</v>
      </c>
      <c r="D2829" s="279">
        <f>작성용!T2826</f>
        <v>45534</v>
      </c>
      <c r="E2829" s="280" t="str">
        <f>작성용!B2826</f>
        <v>롯데손해보험</v>
      </c>
      <c r="F2829" s="280" t="str">
        <f>작성용!C2826</f>
        <v>재평가</v>
      </c>
      <c r="G2829" s="280" t="str">
        <f>작성용!D2826</f>
        <v>채권시장안정전문투자형사모증권투자신탁</v>
      </c>
      <c r="H2829" s="281" t="str">
        <f>작성용!E2826</f>
        <v>KBP2020060046</v>
      </c>
      <c r="I2829" s="280" t="str">
        <f>작성용!F2826</f>
        <v>B02</v>
      </c>
      <c r="J2829" s="280">
        <f>작성용!G2826</f>
        <v>0</v>
      </c>
      <c r="K2829" s="280" t="str">
        <f>작성용!H2826</f>
        <v>-</v>
      </c>
      <c r="L2829" s="280" t="str">
        <f>작성용!N2826</f>
        <v xml:space="preserve">분기 </v>
      </c>
      <c r="M2829" s="279" t="str">
        <f>작성용!U2826</f>
        <v>2024.09.30</v>
      </c>
      <c r="N2829" s="284">
        <f>작성용!V2826</f>
        <v>45572</v>
      </c>
      <c r="O2829" s="284">
        <f>작성용!W2826</f>
        <v>45586</v>
      </c>
      <c r="P2829" s="279" t="str">
        <f>작성용!X2826</f>
        <v>-</v>
      </c>
      <c r="Q2829" s="280" t="str">
        <f>작성용!AD2826</f>
        <v>대체평가3사업본부</v>
      </c>
      <c r="R2829" s="282">
        <f>작성용!AE2826</f>
        <v>0</v>
      </c>
      <c r="S2829" s="280" t="str">
        <f>작성용!AF2826</f>
        <v>대체평가3사업본부</v>
      </c>
      <c r="T2829" s="283" t="str">
        <f>작성용!AG2826</f>
        <v>정창수</v>
      </c>
      <c r="U2829" s="283" t="str">
        <f>작성용!AH2826</f>
        <v>정창수</v>
      </c>
      <c r="V2829" s="278">
        <f>작성용!AA2826</f>
        <v>202409</v>
      </c>
      <c r="W2829" s="280" t="str">
        <f>작성용!AC2826</f>
        <v>[T]기타보험기관[1본부]</v>
      </c>
      <c r="X2829" s="280" t="str">
        <f>작성용!O2826</f>
        <v>정현진수석</v>
      </c>
      <c r="Y2829" s="280" t="str">
        <f>작성용!P2826</f>
        <v>hyunjin.chung@lotteins.co.kr</v>
      </c>
      <c r="Z2829" s="280">
        <f>작성용!Q2826</f>
        <v>410000321</v>
      </c>
      <c r="AA2829" s="278" t="str">
        <f>작성용!AJ2826</f>
        <v>-</v>
      </c>
      <c r="AB2829" s="278">
        <f>작성용!AB2826</f>
        <v>0</v>
      </c>
    </row>
    <row r="2830" spans="1:28" s="12" customFormat="1" ht="16.5" customHeight="1" x14ac:dyDescent="0.3">
      <c r="A2830" s="54">
        <f>작성용!AL2827</f>
        <v>2826</v>
      </c>
      <c r="B2830" s="292" t="str">
        <f>작성용!AI2827</f>
        <v>1차가격 : 2024-10-07, 2차가격 : 2024-10-10, 최종가격 : 2024-10-14</v>
      </c>
      <c r="C2830" s="278" t="str">
        <f>작성용!AK2827</f>
        <v>개별종목</v>
      </c>
      <c r="D2830" s="279">
        <f>작성용!T2827</f>
        <v>45534</v>
      </c>
      <c r="E2830" s="280" t="str">
        <f>작성용!B2827</f>
        <v>롯데손해보험</v>
      </c>
      <c r="F2830" s="280" t="str">
        <f>작성용!C2827</f>
        <v>재평가</v>
      </c>
      <c r="G2830" s="280" t="str">
        <f>작성용!D2827</f>
        <v>칸서스DISCOVERYNPL사모부동산투자신탁1호</v>
      </c>
      <c r="H2830" s="281" t="str">
        <f>작성용!E2827</f>
        <v>KBP2018030188</v>
      </c>
      <c r="I2830" s="280" t="str">
        <f>작성용!F2827</f>
        <v>B02</v>
      </c>
      <c r="J2830" s="280">
        <f>작성용!G2827</f>
        <v>0</v>
      </c>
      <c r="K2830" s="280" t="str">
        <f>작성용!H2827</f>
        <v>-</v>
      </c>
      <c r="L2830" s="280" t="str">
        <f>작성용!N2827</f>
        <v xml:space="preserve">분기 </v>
      </c>
      <c r="M2830" s="279" t="str">
        <f>작성용!U2827</f>
        <v>2024.09.30</v>
      </c>
      <c r="N2830" s="284">
        <f>작성용!V2827</f>
        <v>45572</v>
      </c>
      <c r="O2830" s="284">
        <f>작성용!W2827</f>
        <v>45586</v>
      </c>
      <c r="P2830" s="279" t="str">
        <f>작성용!X2827</f>
        <v>-</v>
      </c>
      <c r="Q2830" s="280" t="str">
        <f>작성용!AD2827</f>
        <v>대체평가3사업본부</v>
      </c>
      <c r="R2830" s="282">
        <f>작성용!AE2827</f>
        <v>0</v>
      </c>
      <c r="S2830" s="280" t="str">
        <f>작성용!AF2827</f>
        <v>대체평가3사업본부</v>
      </c>
      <c r="T2830" s="283" t="str">
        <f>작성용!AG2827</f>
        <v>정창수</v>
      </c>
      <c r="U2830" s="283" t="str">
        <f>작성용!AH2827</f>
        <v>정창수</v>
      </c>
      <c r="V2830" s="278">
        <f>작성용!AA2827</f>
        <v>202409</v>
      </c>
      <c r="W2830" s="280" t="str">
        <f>작성용!AC2827</f>
        <v>[T]기타보험기관[1본부]</v>
      </c>
      <c r="X2830" s="280" t="str">
        <f>작성용!O2827</f>
        <v>정현진수석</v>
      </c>
      <c r="Y2830" s="280" t="str">
        <f>작성용!P2827</f>
        <v>hyunjin.chung@lotteins.co.kr</v>
      </c>
      <c r="Z2830" s="280">
        <f>작성용!Q2827</f>
        <v>410000032</v>
      </c>
      <c r="AA2830" s="278" t="str">
        <f>작성용!AJ2827</f>
        <v>-</v>
      </c>
      <c r="AB2830" s="278">
        <f>작성용!AB2827</f>
        <v>0</v>
      </c>
    </row>
    <row r="2831" spans="1:28" s="12" customFormat="1" ht="16.5" customHeight="1" x14ac:dyDescent="0.3">
      <c r="A2831" s="54">
        <f>작성용!AL2828</f>
        <v>2827</v>
      </c>
      <c r="B2831" s="292" t="str">
        <f>작성용!AI2828</f>
        <v>1차가격 : 2024-10-07, 2차가격 : 2024-10-10, 최종가격 : 2024-10-14</v>
      </c>
      <c r="C2831" s="278" t="str">
        <f>작성용!AK2828</f>
        <v>개별종목</v>
      </c>
      <c r="D2831" s="279">
        <f>작성용!T2828</f>
        <v>45534</v>
      </c>
      <c r="E2831" s="280" t="str">
        <f>작성용!B2828</f>
        <v>롯데손해보험</v>
      </c>
      <c r="F2831" s="280" t="str">
        <f>작성용!C2828</f>
        <v>재평가</v>
      </c>
      <c r="G2831" s="280" t="str">
        <f>작성용!D2828</f>
        <v>칸서스경주그린전문투자형사모특별자산투자신탁1호</v>
      </c>
      <c r="H2831" s="281" t="str">
        <f>작성용!E2828</f>
        <v>KBP2018030002</v>
      </c>
      <c r="I2831" s="280" t="str">
        <f>작성용!F2828</f>
        <v>B02</v>
      </c>
      <c r="J2831" s="280">
        <f>작성용!G2828</f>
        <v>0</v>
      </c>
      <c r="K2831" s="280" t="str">
        <f>작성용!H2828</f>
        <v>-</v>
      </c>
      <c r="L2831" s="280" t="str">
        <f>작성용!N2828</f>
        <v xml:space="preserve">분기 </v>
      </c>
      <c r="M2831" s="279" t="str">
        <f>작성용!U2828</f>
        <v>2024.09.30</v>
      </c>
      <c r="N2831" s="284">
        <f>작성용!V2828</f>
        <v>45572</v>
      </c>
      <c r="O2831" s="284">
        <f>작성용!W2828</f>
        <v>45586</v>
      </c>
      <c r="P2831" s="279" t="str">
        <f>작성용!X2828</f>
        <v>-</v>
      </c>
      <c r="Q2831" s="280" t="str">
        <f>작성용!AD2828</f>
        <v>대체평가3사업본부</v>
      </c>
      <c r="R2831" s="282">
        <f>작성용!AE2828</f>
        <v>0</v>
      </c>
      <c r="S2831" s="280" t="str">
        <f>작성용!AF2828</f>
        <v>대체평가3사업본부</v>
      </c>
      <c r="T2831" s="283" t="str">
        <f>작성용!AG2828</f>
        <v>정창수</v>
      </c>
      <c r="U2831" s="283" t="str">
        <f>작성용!AH2828</f>
        <v>정창수</v>
      </c>
      <c r="V2831" s="278">
        <f>작성용!AA2828</f>
        <v>202409</v>
      </c>
      <c r="W2831" s="280" t="str">
        <f>작성용!AC2828</f>
        <v>[T]기타보험기관[1본부]</v>
      </c>
      <c r="X2831" s="280" t="str">
        <f>작성용!O2828</f>
        <v>정현진수석</v>
      </c>
      <c r="Y2831" s="280" t="str">
        <f>작성용!P2828</f>
        <v>hyunjin.chung@lotteins.co.kr</v>
      </c>
      <c r="Z2831" s="280">
        <f>작성용!Q2828</f>
        <v>410000212</v>
      </c>
      <c r="AA2831" s="278" t="str">
        <f>작성용!AJ2828</f>
        <v>-</v>
      </c>
      <c r="AB2831" s="278">
        <f>작성용!AB2828</f>
        <v>0</v>
      </c>
    </row>
    <row r="2832" spans="1:28" s="12" customFormat="1" ht="16.5" customHeight="1" x14ac:dyDescent="0.3">
      <c r="A2832" s="54">
        <f>작성용!AL2829</f>
        <v>2828</v>
      </c>
      <c r="B2832" s="292" t="str">
        <f>작성용!AI2829</f>
        <v>1차가격 : 2024-10-07, 2차가격 : 2024-10-10, 최종가격 : 2024-10-14</v>
      </c>
      <c r="C2832" s="278" t="str">
        <f>작성용!AK2829</f>
        <v>개별종목</v>
      </c>
      <c r="D2832" s="279">
        <f>작성용!T2829</f>
        <v>45534</v>
      </c>
      <c r="E2832" s="280" t="str">
        <f>작성용!B2829</f>
        <v>롯데손해보험</v>
      </c>
      <c r="F2832" s="280" t="str">
        <f>작성용!C2829</f>
        <v>재평가</v>
      </c>
      <c r="G2832" s="280" t="str">
        <f>작성용!D2829</f>
        <v>칸서스서부내륙고속도로전문투자형사모특별자산투자신탁1호1종</v>
      </c>
      <c r="H2832" s="281" t="str">
        <f>작성용!E2829</f>
        <v>KBP2020090089</v>
      </c>
      <c r="I2832" s="280" t="str">
        <f>작성용!F2829</f>
        <v>B02</v>
      </c>
      <c r="J2832" s="280">
        <f>작성용!G2829</f>
        <v>0</v>
      </c>
      <c r="K2832" s="280" t="str">
        <f>작성용!H2829</f>
        <v>-</v>
      </c>
      <c r="L2832" s="280" t="str">
        <f>작성용!N2829</f>
        <v xml:space="preserve">분기 </v>
      </c>
      <c r="M2832" s="279" t="str">
        <f>작성용!U2829</f>
        <v>2024.09.30</v>
      </c>
      <c r="N2832" s="284">
        <f>작성용!V2829</f>
        <v>45572</v>
      </c>
      <c r="O2832" s="284">
        <f>작성용!W2829</f>
        <v>45586</v>
      </c>
      <c r="P2832" s="279" t="str">
        <f>작성용!X2829</f>
        <v>-</v>
      </c>
      <c r="Q2832" s="280" t="str">
        <f>작성용!AD2829</f>
        <v>대체평가3사업본부</v>
      </c>
      <c r="R2832" s="282">
        <f>작성용!AE2829</f>
        <v>0</v>
      </c>
      <c r="S2832" s="280" t="str">
        <f>작성용!AF2829</f>
        <v>대체평가3사업본부</v>
      </c>
      <c r="T2832" s="283" t="str">
        <f>작성용!AG2829</f>
        <v>정창수</v>
      </c>
      <c r="U2832" s="283" t="str">
        <f>작성용!AH2829</f>
        <v>정창수</v>
      </c>
      <c r="V2832" s="278">
        <f>작성용!AA2829</f>
        <v>202409</v>
      </c>
      <c r="W2832" s="280" t="str">
        <f>작성용!AC2829</f>
        <v>[T]기타보험기관[1본부]</v>
      </c>
      <c r="X2832" s="280" t="str">
        <f>작성용!O2829</f>
        <v>정현진수석</v>
      </c>
      <c r="Y2832" s="280" t="str">
        <f>작성용!P2829</f>
        <v>hyunjin.chung@lotteins.co.kr</v>
      </c>
      <c r="Z2832" s="280">
        <f>작성용!Q2829</f>
        <v>410000223</v>
      </c>
      <c r="AA2832" s="278" t="str">
        <f>작성용!AJ2829</f>
        <v>-</v>
      </c>
      <c r="AB2832" s="278">
        <f>작성용!AB2829</f>
        <v>0</v>
      </c>
    </row>
    <row r="2833" spans="1:28" s="12" customFormat="1" ht="16.5" customHeight="1" x14ac:dyDescent="0.3">
      <c r="A2833" s="54">
        <f>작성용!AL2830</f>
        <v>2829</v>
      </c>
      <c r="B2833" s="292" t="str">
        <f>작성용!AI2830</f>
        <v>1차가격 : 2024-10-07, 2차가격 : 2024-10-10, 최종가격 : 2024-10-14</v>
      </c>
      <c r="C2833" s="278" t="str">
        <f>작성용!AK2830</f>
        <v>개별종목</v>
      </c>
      <c r="D2833" s="279">
        <f>작성용!T2830</f>
        <v>45534</v>
      </c>
      <c r="E2833" s="280" t="str">
        <f>작성용!B2830</f>
        <v>롯데손해보험</v>
      </c>
      <c r="F2833" s="280" t="str">
        <f>작성용!C2830</f>
        <v>재평가</v>
      </c>
      <c r="G2833" s="280" t="str">
        <f>작성용!D2830</f>
        <v>칸서스파주재이용전문투자형사모특별자산투자신탁1호</v>
      </c>
      <c r="H2833" s="281" t="str">
        <f>작성용!E2830</f>
        <v>KBP2019090135</v>
      </c>
      <c r="I2833" s="280" t="str">
        <f>작성용!F2830</f>
        <v>B02</v>
      </c>
      <c r="J2833" s="280">
        <f>작성용!G2830</f>
        <v>0</v>
      </c>
      <c r="K2833" s="280" t="str">
        <f>작성용!H2830</f>
        <v>-</v>
      </c>
      <c r="L2833" s="280" t="str">
        <f>작성용!N2830</f>
        <v xml:space="preserve">분기 </v>
      </c>
      <c r="M2833" s="279" t="str">
        <f>작성용!U2830</f>
        <v>2024.09.30</v>
      </c>
      <c r="N2833" s="284">
        <f>작성용!V2830</f>
        <v>45572</v>
      </c>
      <c r="O2833" s="284">
        <f>작성용!W2830</f>
        <v>45586</v>
      </c>
      <c r="P2833" s="279" t="str">
        <f>작성용!X2830</f>
        <v>-</v>
      </c>
      <c r="Q2833" s="280" t="str">
        <f>작성용!AD2830</f>
        <v>대체평가3사업본부</v>
      </c>
      <c r="R2833" s="282">
        <f>작성용!AE2830</f>
        <v>0</v>
      </c>
      <c r="S2833" s="280" t="str">
        <f>작성용!AF2830</f>
        <v>대체평가3사업본부</v>
      </c>
      <c r="T2833" s="283" t="str">
        <f>작성용!AG2830</f>
        <v>정창수</v>
      </c>
      <c r="U2833" s="283" t="str">
        <f>작성용!AH2830</f>
        <v>정창수</v>
      </c>
      <c r="V2833" s="278">
        <f>작성용!AA2830</f>
        <v>202409</v>
      </c>
      <c r="W2833" s="280" t="str">
        <f>작성용!AC2830</f>
        <v>[T]기타보험기관[1본부]</v>
      </c>
      <c r="X2833" s="280" t="str">
        <f>작성용!O2830</f>
        <v>정현진수석</v>
      </c>
      <c r="Y2833" s="280" t="str">
        <f>작성용!P2830</f>
        <v>hyunjin.chung@lotteins.co.kr</v>
      </c>
      <c r="Z2833" s="280">
        <f>작성용!Q2830</f>
        <v>410000155</v>
      </c>
      <c r="AA2833" s="278" t="str">
        <f>작성용!AJ2830</f>
        <v>-</v>
      </c>
      <c r="AB2833" s="278">
        <f>작성용!AB2830</f>
        <v>0</v>
      </c>
    </row>
    <row r="2834" spans="1:28" s="12" customFormat="1" ht="16.5" customHeight="1" x14ac:dyDescent="0.3">
      <c r="A2834" s="54">
        <f>작성용!AL2831</f>
        <v>2830</v>
      </c>
      <c r="B2834" s="292" t="str">
        <f>작성용!AI2831</f>
        <v>1차가격 : 2024-10-07, 2차가격 : 2024-10-10, 최종가격 : 2024-10-14</v>
      </c>
      <c r="C2834" s="278" t="str">
        <f>작성용!AK2831</f>
        <v>개별종목</v>
      </c>
      <c r="D2834" s="279">
        <f>작성용!T2831</f>
        <v>45534</v>
      </c>
      <c r="E2834" s="280" t="str">
        <f>작성용!B2831</f>
        <v>롯데손해보험</v>
      </c>
      <c r="F2834" s="280" t="str">
        <f>작성용!C2831</f>
        <v>재평가</v>
      </c>
      <c r="G2834" s="280" t="str">
        <f>작성용!D2831</f>
        <v>캡스톤사모부동산투자신탁11호</v>
      </c>
      <c r="H2834" s="281" t="str">
        <f>작성용!E2831</f>
        <v>KBP2018120093</v>
      </c>
      <c r="I2834" s="280" t="str">
        <f>작성용!F2831</f>
        <v>B02</v>
      </c>
      <c r="J2834" s="280">
        <f>작성용!G2831</f>
        <v>0</v>
      </c>
      <c r="K2834" s="280" t="str">
        <f>작성용!H2831</f>
        <v>-</v>
      </c>
      <c r="L2834" s="280" t="str">
        <f>작성용!N2831</f>
        <v xml:space="preserve">분기 </v>
      </c>
      <c r="M2834" s="279" t="str">
        <f>작성용!U2831</f>
        <v>2024.09.30</v>
      </c>
      <c r="N2834" s="284">
        <f>작성용!V2831</f>
        <v>45572</v>
      </c>
      <c r="O2834" s="284">
        <f>작성용!W2831</f>
        <v>45586</v>
      </c>
      <c r="P2834" s="279" t="str">
        <f>작성용!X2831</f>
        <v>-</v>
      </c>
      <c r="Q2834" s="280" t="str">
        <f>작성용!AD2831</f>
        <v>대체평가3사업본부</v>
      </c>
      <c r="R2834" s="282">
        <f>작성용!AE2831</f>
        <v>0</v>
      </c>
      <c r="S2834" s="280" t="str">
        <f>작성용!AF2831</f>
        <v>대체평가3사업본부</v>
      </c>
      <c r="T2834" s="283" t="str">
        <f>작성용!AG2831</f>
        <v>정창수</v>
      </c>
      <c r="U2834" s="283" t="str">
        <f>작성용!AH2831</f>
        <v>정창수</v>
      </c>
      <c r="V2834" s="278">
        <f>작성용!AA2831</f>
        <v>202409</v>
      </c>
      <c r="W2834" s="280" t="str">
        <f>작성용!AC2831</f>
        <v>[T]기타보험기관[1본부]</v>
      </c>
      <c r="X2834" s="280" t="str">
        <f>작성용!O2831</f>
        <v>정현진수석</v>
      </c>
      <c r="Y2834" s="280" t="str">
        <f>작성용!P2831</f>
        <v>hyunjin.chung@lotteins.co.kr</v>
      </c>
      <c r="Z2834" s="280">
        <f>작성용!Q2831</f>
        <v>410000063</v>
      </c>
      <c r="AA2834" s="278" t="str">
        <f>작성용!AJ2831</f>
        <v>-</v>
      </c>
      <c r="AB2834" s="278">
        <f>작성용!AB2831</f>
        <v>0</v>
      </c>
    </row>
    <row r="2835" spans="1:28" s="12" customFormat="1" ht="16.5" customHeight="1" x14ac:dyDescent="0.3">
      <c r="A2835" s="54">
        <f>작성용!AL2832</f>
        <v>2831</v>
      </c>
      <c r="B2835" s="292" t="str">
        <f>작성용!AI2832</f>
        <v>1차가격 : 2024-10-07, 2차가격 : 2024-10-10, 최종가격 : 2024-10-14</v>
      </c>
      <c r="C2835" s="278" t="str">
        <f>작성용!AK2832</f>
        <v>개별종목</v>
      </c>
      <c r="D2835" s="279">
        <f>작성용!T2832</f>
        <v>45534</v>
      </c>
      <c r="E2835" s="280" t="str">
        <f>작성용!B2832</f>
        <v>롯데손해보험</v>
      </c>
      <c r="F2835" s="280" t="str">
        <f>작성용!C2832</f>
        <v>재평가</v>
      </c>
      <c r="G2835" s="280" t="str">
        <f>작성용!D2832</f>
        <v>코람코NPL전문투자형사모부동산투자신탁제1호</v>
      </c>
      <c r="H2835" s="281" t="str">
        <f>작성용!E2832</f>
        <v>KBP2019090072</v>
      </c>
      <c r="I2835" s="280" t="str">
        <f>작성용!F2832</f>
        <v>B02</v>
      </c>
      <c r="J2835" s="280">
        <f>작성용!G2832</f>
        <v>0</v>
      </c>
      <c r="K2835" s="280" t="str">
        <f>작성용!H2832</f>
        <v>-</v>
      </c>
      <c r="L2835" s="280" t="str">
        <f>작성용!N2832</f>
        <v xml:space="preserve">분기 </v>
      </c>
      <c r="M2835" s="279" t="str">
        <f>작성용!U2832</f>
        <v>2024.09.30</v>
      </c>
      <c r="N2835" s="284">
        <f>작성용!V2832</f>
        <v>45572</v>
      </c>
      <c r="O2835" s="284">
        <f>작성용!W2832</f>
        <v>45586</v>
      </c>
      <c r="P2835" s="279" t="str">
        <f>작성용!X2832</f>
        <v>-</v>
      </c>
      <c r="Q2835" s="280" t="str">
        <f>작성용!AD2832</f>
        <v>대체평가3사업본부</v>
      </c>
      <c r="R2835" s="282">
        <f>작성용!AE2832</f>
        <v>0</v>
      </c>
      <c r="S2835" s="280" t="str">
        <f>작성용!AF2832</f>
        <v>대체평가3사업본부</v>
      </c>
      <c r="T2835" s="283" t="str">
        <f>작성용!AG2832</f>
        <v>정창수</v>
      </c>
      <c r="U2835" s="283" t="str">
        <f>작성용!AH2832</f>
        <v>정창수</v>
      </c>
      <c r="V2835" s="278">
        <f>작성용!AA2832</f>
        <v>202409</v>
      </c>
      <c r="W2835" s="280" t="str">
        <f>작성용!AC2832</f>
        <v>[T]기타보험기관[1본부]</v>
      </c>
      <c r="X2835" s="280" t="str">
        <f>작성용!O2832</f>
        <v>정현진수석</v>
      </c>
      <c r="Y2835" s="280" t="str">
        <f>작성용!P2832</f>
        <v>hyunjin.chung@lotteins.co.kr</v>
      </c>
      <c r="Z2835" s="280">
        <f>작성용!Q2832</f>
        <v>410000152</v>
      </c>
      <c r="AA2835" s="278" t="str">
        <f>작성용!AJ2832</f>
        <v>-</v>
      </c>
      <c r="AB2835" s="278">
        <f>작성용!AB2832</f>
        <v>0</v>
      </c>
    </row>
    <row r="2836" spans="1:28" s="12" customFormat="1" ht="16.5" customHeight="1" x14ac:dyDescent="0.3">
      <c r="A2836" s="54">
        <f>작성용!AL2833</f>
        <v>2832</v>
      </c>
      <c r="B2836" s="292" t="str">
        <f>작성용!AI2833</f>
        <v>1차가격 : 2024-10-07, 2차가격 : 2024-10-10, 최종가격 : 2024-10-14</v>
      </c>
      <c r="C2836" s="278" t="str">
        <f>작성용!AK2833</f>
        <v>개별종목</v>
      </c>
      <c r="D2836" s="279">
        <f>작성용!T2833</f>
        <v>45534</v>
      </c>
      <c r="E2836" s="280" t="str">
        <f>작성용!B2833</f>
        <v>롯데손해보험</v>
      </c>
      <c r="F2836" s="280" t="str">
        <f>작성용!C2833</f>
        <v>재평가</v>
      </c>
      <c r="G2836" s="280" t="str">
        <f>작성용!D2833</f>
        <v>키움고성바이오매스전문투자형사모투자신탁</v>
      </c>
      <c r="H2836" s="281" t="str">
        <f>작성용!E2833</f>
        <v>KBP2019090146</v>
      </c>
      <c r="I2836" s="280" t="str">
        <f>작성용!F2833</f>
        <v>B02</v>
      </c>
      <c r="J2836" s="280">
        <f>작성용!G2833</f>
        <v>0</v>
      </c>
      <c r="K2836" s="280" t="str">
        <f>작성용!H2833</f>
        <v>-</v>
      </c>
      <c r="L2836" s="280" t="str">
        <f>작성용!N2833</f>
        <v xml:space="preserve">분기 </v>
      </c>
      <c r="M2836" s="279" t="str">
        <f>작성용!U2833</f>
        <v>2024.09.30</v>
      </c>
      <c r="N2836" s="284">
        <f>작성용!V2833</f>
        <v>45572</v>
      </c>
      <c r="O2836" s="284">
        <f>작성용!W2833</f>
        <v>45586</v>
      </c>
      <c r="P2836" s="279" t="str">
        <f>작성용!X2833</f>
        <v>-</v>
      </c>
      <c r="Q2836" s="280" t="str">
        <f>작성용!AD2833</f>
        <v>대체평가3사업본부</v>
      </c>
      <c r="R2836" s="282">
        <f>작성용!AE2833</f>
        <v>0</v>
      </c>
      <c r="S2836" s="280" t="str">
        <f>작성용!AF2833</f>
        <v>대체평가3사업본부</v>
      </c>
      <c r="T2836" s="283" t="str">
        <f>작성용!AG2833</f>
        <v>정창수</v>
      </c>
      <c r="U2836" s="283" t="str">
        <f>작성용!AH2833</f>
        <v>정창수</v>
      </c>
      <c r="V2836" s="278">
        <f>작성용!AA2833</f>
        <v>202409</v>
      </c>
      <c r="W2836" s="280" t="str">
        <f>작성용!AC2833</f>
        <v>[T]기타보험기관[1본부]</v>
      </c>
      <c r="X2836" s="280" t="str">
        <f>작성용!O2833</f>
        <v>정현진수석</v>
      </c>
      <c r="Y2836" s="280" t="str">
        <f>작성용!P2833</f>
        <v>hyunjin.chung@lotteins.co.kr</v>
      </c>
      <c r="Z2836" s="280">
        <f>작성용!Q2833</f>
        <v>410000247</v>
      </c>
      <c r="AA2836" s="278" t="str">
        <f>작성용!AJ2833</f>
        <v>-</v>
      </c>
      <c r="AB2836" s="278">
        <f>작성용!AB2833</f>
        <v>0</v>
      </c>
    </row>
    <row r="2837" spans="1:28" s="12" customFormat="1" ht="16.5" customHeight="1" x14ac:dyDescent="0.3">
      <c r="A2837" s="54">
        <f>작성용!AL2834</f>
        <v>2833</v>
      </c>
      <c r="B2837" s="292" t="str">
        <f>작성용!AI2834</f>
        <v>1차가격 : 2024-10-07, 2차가격 : 2024-10-10, 최종가격 : 2024-10-14</v>
      </c>
      <c r="C2837" s="278" t="str">
        <f>작성용!AK2834</f>
        <v>개별종목</v>
      </c>
      <c r="D2837" s="279">
        <f>작성용!T2834</f>
        <v>45534</v>
      </c>
      <c r="E2837" s="280" t="str">
        <f>작성용!B2834</f>
        <v>롯데손해보험</v>
      </c>
      <c r="F2837" s="280" t="str">
        <f>작성용!C2834</f>
        <v>재평가</v>
      </c>
      <c r="G2837" s="280" t="str">
        <f>작성용!D2834</f>
        <v>키움북미인프라전문투자형사모투자신탁제1호</v>
      </c>
      <c r="H2837" s="281" t="str">
        <f>작성용!E2834</f>
        <v>KBP2019090113</v>
      </c>
      <c r="I2837" s="280" t="str">
        <f>작성용!F2834</f>
        <v>B02</v>
      </c>
      <c r="J2837" s="280">
        <f>작성용!G2834</f>
        <v>0</v>
      </c>
      <c r="K2837" s="280" t="str">
        <f>작성용!H2834</f>
        <v>-</v>
      </c>
      <c r="L2837" s="280" t="str">
        <f>작성용!N2834</f>
        <v xml:space="preserve">분기 </v>
      </c>
      <c r="M2837" s="279" t="str">
        <f>작성용!U2834</f>
        <v>2024.09.30</v>
      </c>
      <c r="N2837" s="284">
        <f>작성용!V2834</f>
        <v>45572</v>
      </c>
      <c r="O2837" s="284">
        <f>작성용!W2834</f>
        <v>45586</v>
      </c>
      <c r="P2837" s="279" t="str">
        <f>작성용!X2834</f>
        <v>-</v>
      </c>
      <c r="Q2837" s="280" t="str">
        <f>작성용!AD2834</f>
        <v>대체평가3사업본부</v>
      </c>
      <c r="R2837" s="282">
        <f>작성용!AE2834</f>
        <v>0</v>
      </c>
      <c r="S2837" s="280" t="str">
        <f>작성용!AF2834</f>
        <v>대체평가3사업본부</v>
      </c>
      <c r="T2837" s="283" t="str">
        <f>작성용!AG2834</f>
        <v>정창수</v>
      </c>
      <c r="U2837" s="283" t="str">
        <f>작성용!AH2834</f>
        <v>정창수</v>
      </c>
      <c r="V2837" s="278">
        <f>작성용!AA2834</f>
        <v>202409</v>
      </c>
      <c r="W2837" s="280" t="str">
        <f>작성용!AC2834</f>
        <v>[T]기타보험기관[1본부]</v>
      </c>
      <c r="X2837" s="280" t="str">
        <f>작성용!O2834</f>
        <v>정현진수석</v>
      </c>
      <c r="Y2837" s="280" t="str">
        <f>작성용!P2834</f>
        <v>hyunjin.chung@lotteins.co.kr</v>
      </c>
      <c r="Z2837" s="280">
        <f>작성용!Q2834</f>
        <v>410000262</v>
      </c>
      <c r="AA2837" s="278" t="str">
        <f>작성용!AJ2834</f>
        <v>-</v>
      </c>
      <c r="AB2837" s="278">
        <f>작성용!AB2834</f>
        <v>0</v>
      </c>
    </row>
    <row r="2838" spans="1:28" s="12" customFormat="1" ht="16.5" customHeight="1" x14ac:dyDescent="0.3">
      <c r="A2838" s="54">
        <f>작성용!AL2835</f>
        <v>2834</v>
      </c>
      <c r="B2838" s="292" t="str">
        <f>작성용!AI2835</f>
        <v>1차가격 : 2024-10-07, 2차가격 : 2024-10-10, 최종가격 : 2024-10-14</v>
      </c>
      <c r="C2838" s="278" t="str">
        <f>작성용!AK2835</f>
        <v>개별종목</v>
      </c>
      <c r="D2838" s="279">
        <f>작성용!T2835</f>
        <v>45534</v>
      </c>
      <c r="E2838" s="280" t="str">
        <f>작성용!B2835</f>
        <v>롯데손해보험</v>
      </c>
      <c r="F2838" s="280" t="str">
        <f>작성용!C2835</f>
        <v>재평가</v>
      </c>
      <c r="G2838" s="280" t="str">
        <f>작성용!D2835</f>
        <v>트러스톤글로벌인프라전문투자형사모투자신탁제8호</v>
      </c>
      <c r="H2838" s="281" t="str">
        <f>작성용!E2835</f>
        <v>KBP2019120217</v>
      </c>
      <c r="I2838" s="280" t="str">
        <f>작성용!F2835</f>
        <v>B02</v>
      </c>
      <c r="J2838" s="280">
        <f>작성용!G2835</f>
        <v>0</v>
      </c>
      <c r="K2838" s="280" t="str">
        <f>작성용!H2835</f>
        <v>-</v>
      </c>
      <c r="L2838" s="280" t="str">
        <f>작성용!N2835</f>
        <v xml:space="preserve">분기 </v>
      </c>
      <c r="M2838" s="279" t="str">
        <f>작성용!U2835</f>
        <v>2024.09.30</v>
      </c>
      <c r="N2838" s="284">
        <f>작성용!V2835</f>
        <v>45572</v>
      </c>
      <c r="O2838" s="284">
        <f>작성용!W2835</f>
        <v>45586</v>
      </c>
      <c r="P2838" s="279" t="str">
        <f>작성용!X2835</f>
        <v>-</v>
      </c>
      <c r="Q2838" s="280" t="str">
        <f>작성용!AD2835</f>
        <v>대체평가3사업본부</v>
      </c>
      <c r="R2838" s="282">
        <f>작성용!AE2835</f>
        <v>0</v>
      </c>
      <c r="S2838" s="280" t="str">
        <f>작성용!AF2835</f>
        <v>대체평가3사업본부</v>
      </c>
      <c r="T2838" s="283" t="str">
        <f>작성용!AG2835</f>
        <v>정창수</v>
      </c>
      <c r="U2838" s="283" t="str">
        <f>작성용!AH2835</f>
        <v>정창수</v>
      </c>
      <c r="V2838" s="278">
        <f>작성용!AA2835</f>
        <v>202409</v>
      </c>
      <c r="W2838" s="280" t="str">
        <f>작성용!AC2835</f>
        <v>[T]기타보험기관[1본부]</v>
      </c>
      <c r="X2838" s="280" t="str">
        <f>작성용!O2835</f>
        <v>정현진수석</v>
      </c>
      <c r="Y2838" s="280" t="str">
        <f>작성용!P2835</f>
        <v>hyunjin.chung@lotteins.co.kr</v>
      </c>
      <c r="Z2838" s="280">
        <f>작성용!Q2835</f>
        <v>410000301</v>
      </c>
      <c r="AA2838" s="278" t="str">
        <f>작성용!AJ2835</f>
        <v>-</v>
      </c>
      <c r="AB2838" s="278">
        <f>작성용!AB2835</f>
        <v>0</v>
      </c>
    </row>
    <row r="2839" spans="1:28" s="12" customFormat="1" ht="16.5" customHeight="1" x14ac:dyDescent="0.3">
      <c r="A2839" s="54">
        <f>작성용!AL2836</f>
        <v>2835</v>
      </c>
      <c r="B2839" s="292" t="str">
        <f>작성용!AI2836</f>
        <v>1차가격 : 2024-10-07, 2차가격 : 2024-10-10, 최종가격 : 2024-10-14</v>
      </c>
      <c r="C2839" s="278" t="str">
        <f>작성용!AK2836</f>
        <v>개별종목</v>
      </c>
      <c r="D2839" s="279">
        <f>작성용!T2836</f>
        <v>45534</v>
      </c>
      <c r="E2839" s="280" t="str">
        <f>작성용!B2836</f>
        <v>롯데손해보험</v>
      </c>
      <c r="F2839" s="280" t="str">
        <f>작성용!C2836</f>
        <v>재평가</v>
      </c>
      <c r="G2839" s="280" t="str">
        <f>작성용!D2836</f>
        <v>하나대체미국발전소전문투자형사모특별자산투자신탁5-1호</v>
      </c>
      <c r="H2839" s="281" t="str">
        <f>작성용!E2836</f>
        <v>KBP2019090122</v>
      </c>
      <c r="I2839" s="280" t="str">
        <f>작성용!F2836</f>
        <v>B02</v>
      </c>
      <c r="J2839" s="280">
        <f>작성용!G2836</f>
        <v>0</v>
      </c>
      <c r="K2839" s="280" t="str">
        <f>작성용!H2836</f>
        <v>-</v>
      </c>
      <c r="L2839" s="280" t="str">
        <f>작성용!N2836</f>
        <v xml:space="preserve">분기 </v>
      </c>
      <c r="M2839" s="279" t="str">
        <f>작성용!U2836</f>
        <v>2024.09.30</v>
      </c>
      <c r="N2839" s="284">
        <f>작성용!V2836</f>
        <v>45572</v>
      </c>
      <c r="O2839" s="284">
        <f>작성용!W2836</f>
        <v>45586</v>
      </c>
      <c r="P2839" s="279" t="str">
        <f>작성용!X2836</f>
        <v>-</v>
      </c>
      <c r="Q2839" s="280" t="str">
        <f>작성용!AD2836</f>
        <v>대체평가3사업본부</v>
      </c>
      <c r="R2839" s="282">
        <f>작성용!AE2836</f>
        <v>0</v>
      </c>
      <c r="S2839" s="280" t="str">
        <f>작성용!AF2836</f>
        <v>대체평가3사업본부</v>
      </c>
      <c r="T2839" s="283" t="str">
        <f>작성용!AG2836</f>
        <v>정창수</v>
      </c>
      <c r="U2839" s="283" t="str">
        <f>작성용!AH2836</f>
        <v>정창수</v>
      </c>
      <c r="V2839" s="278">
        <f>작성용!AA2836</f>
        <v>202409</v>
      </c>
      <c r="W2839" s="280" t="str">
        <f>작성용!AC2836</f>
        <v>[T]기타보험기관[1본부]</v>
      </c>
      <c r="X2839" s="280" t="str">
        <f>작성용!O2836</f>
        <v>정현진수석</v>
      </c>
      <c r="Y2839" s="280" t="str">
        <f>작성용!P2836</f>
        <v>hyunjin.chung@lotteins.co.kr</v>
      </c>
      <c r="Z2839" s="280">
        <f>작성용!Q2836</f>
        <v>410000285</v>
      </c>
      <c r="AA2839" s="278" t="str">
        <f>작성용!AJ2836</f>
        <v>-</v>
      </c>
      <c r="AB2839" s="278">
        <f>작성용!AB2836</f>
        <v>0</v>
      </c>
    </row>
    <row r="2840" spans="1:28" s="12" customFormat="1" ht="16.5" customHeight="1" x14ac:dyDescent="0.3">
      <c r="A2840" s="54">
        <f>작성용!AL2837</f>
        <v>2836</v>
      </c>
      <c r="B2840" s="292" t="str">
        <f>작성용!AI2837</f>
        <v>1차가격 : 2024-10-07, 2차가격 : 2024-10-10, 최종가격 : 2024-10-14</v>
      </c>
      <c r="C2840" s="278" t="str">
        <f>작성용!AK2837</f>
        <v>개별종목</v>
      </c>
      <c r="D2840" s="279">
        <f>작성용!T2837</f>
        <v>45534</v>
      </c>
      <c r="E2840" s="280" t="str">
        <f>작성용!B2837</f>
        <v>롯데손해보험</v>
      </c>
      <c r="F2840" s="280" t="str">
        <f>작성용!C2837</f>
        <v>재평가</v>
      </c>
      <c r="G2840" s="280" t="str">
        <f>작성용!D2837</f>
        <v>하나대체투자전문투자형사모특별자산투자신탁110호</v>
      </c>
      <c r="H2840" s="281" t="str">
        <f>작성용!E2837</f>
        <v>KBP2019090120</v>
      </c>
      <c r="I2840" s="280" t="str">
        <f>작성용!F2837</f>
        <v>B02</v>
      </c>
      <c r="J2840" s="280">
        <f>작성용!G2837</f>
        <v>0</v>
      </c>
      <c r="K2840" s="280" t="str">
        <f>작성용!H2837</f>
        <v>-</v>
      </c>
      <c r="L2840" s="280" t="str">
        <f>작성용!N2837</f>
        <v xml:space="preserve">분기 </v>
      </c>
      <c r="M2840" s="279" t="str">
        <f>작성용!U2837</f>
        <v>2024.09.30</v>
      </c>
      <c r="N2840" s="284">
        <f>작성용!V2837</f>
        <v>45572</v>
      </c>
      <c r="O2840" s="284">
        <f>작성용!W2837</f>
        <v>45586</v>
      </c>
      <c r="P2840" s="279" t="str">
        <f>작성용!X2837</f>
        <v>-</v>
      </c>
      <c r="Q2840" s="280" t="str">
        <f>작성용!AD2837</f>
        <v>대체평가3사업본부</v>
      </c>
      <c r="R2840" s="282">
        <f>작성용!AE2837</f>
        <v>0</v>
      </c>
      <c r="S2840" s="280" t="str">
        <f>작성용!AF2837</f>
        <v>대체평가3사업본부</v>
      </c>
      <c r="T2840" s="283" t="str">
        <f>작성용!AG2837</f>
        <v>정창수</v>
      </c>
      <c r="U2840" s="283" t="str">
        <f>작성용!AH2837</f>
        <v>정창수</v>
      </c>
      <c r="V2840" s="278">
        <f>작성용!AA2837</f>
        <v>202409</v>
      </c>
      <c r="W2840" s="280" t="str">
        <f>작성용!AC2837</f>
        <v>[T]기타보험기관[1본부]</v>
      </c>
      <c r="X2840" s="280" t="str">
        <f>작성용!O2837</f>
        <v>정현진수석</v>
      </c>
      <c r="Y2840" s="280" t="str">
        <f>작성용!P2837</f>
        <v>hyunjin.chung@lotteins.co.kr</v>
      </c>
      <c r="Z2840" s="280">
        <f>작성용!Q2837</f>
        <v>410000283</v>
      </c>
      <c r="AA2840" s="278" t="str">
        <f>작성용!AJ2837</f>
        <v>-</v>
      </c>
      <c r="AB2840" s="278">
        <f>작성용!AB2837</f>
        <v>0</v>
      </c>
    </row>
    <row r="2841" spans="1:28" s="12" customFormat="1" ht="16.5" customHeight="1" x14ac:dyDescent="0.3">
      <c r="A2841" s="54">
        <f>작성용!AL2838</f>
        <v>2837</v>
      </c>
      <c r="B2841" s="292" t="str">
        <f>작성용!AI2838</f>
        <v>1차가격 : 2024-10-07, 2차가격 : 2024-10-10, 최종가격 : 2024-10-14</v>
      </c>
      <c r="C2841" s="278" t="str">
        <f>작성용!AK2838</f>
        <v>개별종목</v>
      </c>
      <c r="D2841" s="279">
        <f>작성용!T2838</f>
        <v>45534</v>
      </c>
      <c r="E2841" s="280" t="str">
        <f>작성용!B2838</f>
        <v>롯데손해보험</v>
      </c>
      <c r="F2841" s="280" t="str">
        <f>작성용!C2838</f>
        <v>재평가</v>
      </c>
      <c r="G2841" s="280" t="str">
        <f>작성용!D2838</f>
        <v>하나대체투자항공기전문투자형사모특별자산투자신탁5호</v>
      </c>
      <c r="H2841" s="281" t="str">
        <f>작성용!E2838</f>
        <v>KBP2018060032</v>
      </c>
      <c r="I2841" s="280" t="str">
        <f>작성용!F2838</f>
        <v>B02</v>
      </c>
      <c r="J2841" s="280">
        <f>작성용!G2838</f>
        <v>0</v>
      </c>
      <c r="K2841" s="280" t="str">
        <f>작성용!H2838</f>
        <v>-</v>
      </c>
      <c r="L2841" s="280" t="str">
        <f>작성용!N2838</f>
        <v xml:space="preserve">분기 </v>
      </c>
      <c r="M2841" s="279" t="str">
        <f>작성용!U2838</f>
        <v>2024.09.30</v>
      </c>
      <c r="N2841" s="284">
        <f>작성용!V2838</f>
        <v>45572</v>
      </c>
      <c r="O2841" s="284">
        <f>작성용!W2838</f>
        <v>45586</v>
      </c>
      <c r="P2841" s="279" t="str">
        <f>작성용!X2838</f>
        <v>-</v>
      </c>
      <c r="Q2841" s="280" t="str">
        <f>작성용!AD2838</f>
        <v>대체평가3사업본부</v>
      </c>
      <c r="R2841" s="282">
        <f>작성용!AE2838</f>
        <v>0</v>
      </c>
      <c r="S2841" s="280" t="str">
        <f>작성용!AF2838</f>
        <v>대체평가3사업본부</v>
      </c>
      <c r="T2841" s="283" t="str">
        <f>작성용!AG2838</f>
        <v>정창수</v>
      </c>
      <c r="U2841" s="283" t="str">
        <f>작성용!AH2838</f>
        <v>정창수</v>
      </c>
      <c r="V2841" s="278">
        <f>작성용!AA2838</f>
        <v>202409</v>
      </c>
      <c r="W2841" s="280" t="str">
        <f>작성용!AC2838</f>
        <v>[T]기타보험기관[1본부]</v>
      </c>
      <c r="X2841" s="280" t="str">
        <f>작성용!O2838</f>
        <v>정현진수석</v>
      </c>
      <c r="Y2841" s="280" t="str">
        <f>작성용!P2838</f>
        <v>hyunjin.chung@lotteins.co.kr</v>
      </c>
      <c r="Z2841" s="280">
        <f>작성용!Q2838</f>
        <v>410000216</v>
      </c>
      <c r="AA2841" s="278" t="str">
        <f>작성용!AJ2838</f>
        <v>-</v>
      </c>
      <c r="AB2841" s="278">
        <f>작성용!AB2838</f>
        <v>0</v>
      </c>
    </row>
    <row r="2842" spans="1:28" s="12" customFormat="1" ht="16.5" customHeight="1" x14ac:dyDescent="0.3">
      <c r="A2842" s="54">
        <f>작성용!AL2839</f>
        <v>2838</v>
      </c>
      <c r="B2842" s="292" t="str">
        <f>작성용!AI2839</f>
        <v>1차가격 : 2024-10-07, 2차가격 : 2024-10-10, 최종가격 : 2024-10-14</v>
      </c>
      <c r="C2842" s="278" t="str">
        <f>작성용!AK2839</f>
        <v>개별종목</v>
      </c>
      <c r="D2842" s="279">
        <f>작성용!T2839</f>
        <v>45534</v>
      </c>
      <c r="E2842" s="280" t="str">
        <f>작성용!B2839</f>
        <v>롯데손해보험</v>
      </c>
      <c r="F2842" s="280" t="str">
        <f>작성용!C2839</f>
        <v>재평가</v>
      </c>
      <c r="G2842" s="280" t="str">
        <f>작성용!D2839</f>
        <v>한국투자BTL인프라특별자산투자신탁12호</v>
      </c>
      <c r="H2842" s="281" t="str">
        <f>작성용!E2839</f>
        <v>KBP2018060028</v>
      </c>
      <c r="I2842" s="280" t="str">
        <f>작성용!F2839</f>
        <v>B02</v>
      </c>
      <c r="J2842" s="280">
        <f>작성용!G2839</f>
        <v>0</v>
      </c>
      <c r="K2842" s="280" t="str">
        <f>작성용!H2839</f>
        <v>-</v>
      </c>
      <c r="L2842" s="280" t="str">
        <f>작성용!N2839</f>
        <v xml:space="preserve">분기 </v>
      </c>
      <c r="M2842" s="279" t="str">
        <f>작성용!U2839</f>
        <v>2024.09.30</v>
      </c>
      <c r="N2842" s="284">
        <f>작성용!V2839</f>
        <v>45572</v>
      </c>
      <c r="O2842" s="284">
        <f>작성용!W2839</f>
        <v>45586</v>
      </c>
      <c r="P2842" s="279" t="str">
        <f>작성용!X2839</f>
        <v>-</v>
      </c>
      <c r="Q2842" s="280" t="str">
        <f>작성용!AD2839</f>
        <v>대체평가3사업본부</v>
      </c>
      <c r="R2842" s="282">
        <f>작성용!AE2839</f>
        <v>0</v>
      </c>
      <c r="S2842" s="280" t="str">
        <f>작성용!AF2839</f>
        <v>대체평가3사업본부</v>
      </c>
      <c r="T2842" s="283" t="str">
        <f>작성용!AG2839</f>
        <v>정창수</v>
      </c>
      <c r="U2842" s="283" t="str">
        <f>작성용!AH2839</f>
        <v>정창수</v>
      </c>
      <c r="V2842" s="278">
        <f>작성용!AA2839</f>
        <v>202409</v>
      </c>
      <c r="W2842" s="280" t="str">
        <f>작성용!AC2839</f>
        <v>[T]기타보험기관[1본부]</v>
      </c>
      <c r="X2842" s="280" t="str">
        <f>작성용!O2839</f>
        <v>정현진수석</v>
      </c>
      <c r="Y2842" s="280" t="str">
        <f>작성용!P2839</f>
        <v>hyunjin.chung@lotteins.co.kr</v>
      </c>
      <c r="Z2842" s="280">
        <f>작성용!Q2839</f>
        <v>410000218</v>
      </c>
      <c r="AA2842" s="278" t="str">
        <f>작성용!AJ2839</f>
        <v>-</v>
      </c>
      <c r="AB2842" s="278">
        <f>작성용!AB2839</f>
        <v>0</v>
      </c>
    </row>
    <row r="2843" spans="1:28" s="12" customFormat="1" ht="16.5" customHeight="1" x14ac:dyDescent="0.3">
      <c r="A2843" s="54">
        <f>작성용!AL2840</f>
        <v>2839</v>
      </c>
      <c r="B2843" s="292" t="str">
        <f>작성용!AI2840</f>
        <v>1차가격 : 2024-10-07, 2차가격 : 2024-10-10, 최종가격 : 2024-10-14</v>
      </c>
      <c r="C2843" s="278" t="str">
        <f>작성용!AK2840</f>
        <v>개별종목</v>
      </c>
      <c r="D2843" s="279">
        <f>작성용!T2840</f>
        <v>45534</v>
      </c>
      <c r="E2843" s="280" t="str">
        <f>작성용!B2840</f>
        <v>롯데손해보험</v>
      </c>
      <c r="F2843" s="280" t="str">
        <f>작성용!C2840</f>
        <v>재평가</v>
      </c>
      <c r="G2843" s="280" t="str">
        <f>작성용!D2840</f>
        <v>한국투자포천화도고속도로전문투자형사모특별자산투자신탁1호</v>
      </c>
      <c r="H2843" s="281" t="str">
        <f>작성용!E2840</f>
        <v>KBP2019090151</v>
      </c>
      <c r="I2843" s="280" t="str">
        <f>작성용!F2840</f>
        <v>B02</v>
      </c>
      <c r="J2843" s="280">
        <f>작성용!G2840</f>
        <v>0</v>
      </c>
      <c r="K2843" s="280" t="str">
        <f>작성용!H2840</f>
        <v>-</v>
      </c>
      <c r="L2843" s="280" t="str">
        <f>작성용!N2840</f>
        <v xml:space="preserve">분기 </v>
      </c>
      <c r="M2843" s="279" t="str">
        <f>작성용!U2840</f>
        <v>2024.09.30</v>
      </c>
      <c r="N2843" s="284">
        <f>작성용!V2840</f>
        <v>45572</v>
      </c>
      <c r="O2843" s="284">
        <f>작성용!W2840</f>
        <v>45586</v>
      </c>
      <c r="P2843" s="279" t="str">
        <f>작성용!X2840</f>
        <v>-</v>
      </c>
      <c r="Q2843" s="280" t="str">
        <f>작성용!AD2840</f>
        <v>대체평가3사업본부</v>
      </c>
      <c r="R2843" s="282">
        <f>작성용!AE2840</f>
        <v>0</v>
      </c>
      <c r="S2843" s="280" t="str">
        <f>작성용!AF2840</f>
        <v>대체평가3사업본부</v>
      </c>
      <c r="T2843" s="283" t="str">
        <f>작성용!AG2840</f>
        <v>정창수</v>
      </c>
      <c r="U2843" s="283" t="str">
        <f>작성용!AH2840</f>
        <v>정창수</v>
      </c>
      <c r="V2843" s="278">
        <f>작성용!AA2840</f>
        <v>202409</v>
      </c>
      <c r="W2843" s="280" t="str">
        <f>작성용!AC2840</f>
        <v>[T]기타보험기관[1본부]</v>
      </c>
      <c r="X2843" s="280" t="str">
        <f>작성용!O2840</f>
        <v>정현진수석</v>
      </c>
      <c r="Y2843" s="280" t="str">
        <f>작성용!P2840</f>
        <v>hyunjin.chung@lotteins.co.kr</v>
      </c>
      <c r="Z2843" s="280">
        <f>작성용!Q2840</f>
        <v>410000268</v>
      </c>
      <c r="AA2843" s="278" t="str">
        <f>작성용!AJ2840</f>
        <v>-</v>
      </c>
      <c r="AB2843" s="278">
        <f>작성용!AB2840</f>
        <v>0</v>
      </c>
    </row>
    <row r="2844" spans="1:28" s="12" customFormat="1" ht="16.5" customHeight="1" x14ac:dyDescent="0.3">
      <c r="A2844" s="54">
        <f>작성용!AL2841</f>
        <v>2840</v>
      </c>
      <c r="B2844" s="292" t="str">
        <f>작성용!AI2841</f>
        <v>1차가격 : 2024-10-07, 2차가격 : 2024-10-10, 최종가격 : 2024-10-14</v>
      </c>
      <c r="C2844" s="278" t="str">
        <f>작성용!AK2841</f>
        <v>개별종목</v>
      </c>
      <c r="D2844" s="279">
        <f>작성용!T2841</f>
        <v>45534</v>
      </c>
      <c r="E2844" s="280" t="str">
        <f>작성용!B2841</f>
        <v>롯데손해보험</v>
      </c>
      <c r="F2844" s="280" t="str">
        <f>작성용!C2841</f>
        <v>재평가</v>
      </c>
      <c r="G2844" s="280" t="str">
        <f>작성용!D2841</f>
        <v>한국투자포천화도고속도로전문투자형사모특별자산투자신탁2호</v>
      </c>
      <c r="H2844" s="281" t="str">
        <f>작성용!E2841</f>
        <v>KBP2019090152</v>
      </c>
      <c r="I2844" s="280" t="str">
        <f>작성용!F2841</f>
        <v>B02</v>
      </c>
      <c r="J2844" s="280">
        <f>작성용!G2841</f>
        <v>0</v>
      </c>
      <c r="K2844" s="280" t="str">
        <f>작성용!H2841</f>
        <v>-</v>
      </c>
      <c r="L2844" s="280" t="str">
        <f>작성용!N2841</f>
        <v xml:space="preserve">분기 </v>
      </c>
      <c r="M2844" s="279" t="str">
        <f>작성용!U2841</f>
        <v>2024.09.30</v>
      </c>
      <c r="N2844" s="284">
        <f>작성용!V2841</f>
        <v>45572</v>
      </c>
      <c r="O2844" s="284">
        <f>작성용!W2841</f>
        <v>45586</v>
      </c>
      <c r="P2844" s="279" t="str">
        <f>작성용!X2841</f>
        <v>-</v>
      </c>
      <c r="Q2844" s="280" t="str">
        <f>작성용!AD2841</f>
        <v>대체평가3사업본부</v>
      </c>
      <c r="R2844" s="282">
        <f>작성용!AE2841</f>
        <v>0</v>
      </c>
      <c r="S2844" s="280" t="str">
        <f>작성용!AF2841</f>
        <v>대체평가3사업본부</v>
      </c>
      <c r="T2844" s="283" t="str">
        <f>작성용!AG2841</f>
        <v>정창수</v>
      </c>
      <c r="U2844" s="283" t="str">
        <f>작성용!AH2841</f>
        <v>정창수</v>
      </c>
      <c r="V2844" s="278">
        <f>작성용!AA2841</f>
        <v>202409</v>
      </c>
      <c r="W2844" s="280" t="str">
        <f>작성용!AC2841</f>
        <v>[T]기타보험기관[1본부]</v>
      </c>
      <c r="X2844" s="280" t="str">
        <f>작성용!O2841</f>
        <v>정현진수석</v>
      </c>
      <c r="Y2844" s="280" t="str">
        <f>작성용!P2841</f>
        <v>hyunjin.chung@lotteins.co.kr</v>
      </c>
      <c r="Z2844" s="280">
        <f>작성용!Q2841</f>
        <v>410000269</v>
      </c>
      <c r="AA2844" s="278" t="str">
        <f>작성용!AJ2841</f>
        <v>-</v>
      </c>
      <c r="AB2844" s="278">
        <f>작성용!AB2841</f>
        <v>0</v>
      </c>
    </row>
    <row r="2845" spans="1:28" s="12" customFormat="1" ht="16.5" customHeight="1" x14ac:dyDescent="0.3">
      <c r="A2845" s="54">
        <f>작성용!AL2842</f>
        <v>2841</v>
      </c>
      <c r="B2845" s="292" t="str">
        <f>작성용!AI2842</f>
        <v>1차가격 : 2024-10-07, 2차가격 : 2024-10-10, 최종가격 : 2024-10-14</v>
      </c>
      <c r="C2845" s="278" t="str">
        <f>작성용!AK2842</f>
        <v>개별종목</v>
      </c>
      <c r="D2845" s="279">
        <f>작성용!T2842</f>
        <v>45534</v>
      </c>
      <c r="E2845" s="280" t="str">
        <f>작성용!B2842</f>
        <v>롯데손해보험</v>
      </c>
      <c r="F2845" s="280" t="str">
        <f>작성용!C2842</f>
        <v>재평가</v>
      </c>
      <c r="G2845" s="280" t="str">
        <f>작성용!D2842</f>
        <v>한국투자항공기전문투자형사모특별자산투자신탁6호</v>
      </c>
      <c r="H2845" s="281" t="str">
        <f>작성용!E2842</f>
        <v>KBP2018120018</v>
      </c>
      <c r="I2845" s="280" t="str">
        <f>작성용!F2842</f>
        <v>B02</v>
      </c>
      <c r="J2845" s="280">
        <f>작성용!G2842</f>
        <v>0</v>
      </c>
      <c r="K2845" s="280" t="str">
        <f>작성용!H2842</f>
        <v>-</v>
      </c>
      <c r="L2845" s="280" t="str">
        <f>작성용!N2842</f>
        <v xml:space="preserve">분기 </v>
      </c>
      <c r="M2845" s="279" t="str">
        <f>작성용!U2842</f>
        <v>2024.09.30</v>
      </c>
      <c r="N2845" s="284">
        <f>작성용!V2842</f>
        <v>45572</v>
      </c>
      <c r="O2845" s="284">
        <f>작성용!W2842</f>
        <v>45586</v>
      </c>
      <c r="P2845" s="279" t="str">
        <f>작성용!X2842</f>
        <v>-</v>
      </c>
      <c r="Q2845" s="280" t="str">
        <f>작성용!AD2842</f>
        <v>대체평가3사업본부</v>
      </c>
      <c r="R2845" s="282">
        <f>작성용!AE2842</f>
        <v>0</v>
      </c>
      <c r="S2845" s="280" t="str">
        <f>작성용!AF2842</f>
        <v>대체평가3사업본부</v>
      </c>
      <c r="T2845" s="283" t="str">
        <f>작성용!AG2842</f>
        <v>정창수</v>
      </c>
      <c r="U2845" s="283" t="str">
        <f>작성용!AH2842</f>
        <v>정창수</v>
      </c>
      <c r="V2845" s="278">
        <f>작성용!AA2842</f>
        <v>202409</v>
      </c>
      <c r="W2845" s="280" t="str">
        <f>작성용!AC2842</f>
        <v>[T]기타보험기관[1본부]</v>
      </c>
      <c r="X2845" s="280" t="str">
        <f>작성용!O2842</f>
        <v>정현진수석</v>
      </c>
      <c r="Y2845" s="280" t="str">
        <f>작성용!P2842</f>
        <v>hyunjin.chung@lotteins.co.kr</v>
      </c>
      <c r="Z2845" s="280">
        <f>작성용!Q2842</f>
        <v>410000194</v>
      </c>
      <c r="AA2845" s="278" t="str">
        <f>작성용!AJ2842</f>
        <v>-</v>
      </c>
      <c r="AB2845" s="278">
        <f>작성용!AB2842</f>
        <v>0</v>
      </c>
    </row>
    <row r="2846" spans="1:28" s="12" customFormat="1" ht="16.5" customHeight="1" x14ac:dyDescent="0.3">
      <c r="A2846" s="54">
        <f>작성용!AL2843</f>
        <v>2842</v>
      </c>
      <c r="B2846" s="292" t="str">
        <f>작성용!AI2843</f>
        <v>1차가격 : 2024-10-07, 2차가격 : 2024-10-10, 최종가격 : 2024-10-14</v>
      </c>
      <c r="C2846" s="278" t="str">
        <f>작성용!AK2843</f>
        <v>개별종목</v>
      </c>
      <c r="D2846" s="279">
        <f>작성용!T2843</f>
        <v>45534</v>
      </c>
      <c r="E2846" s="280" t="str">
        <f>작성용!B2843</f>
        <v>롯데손해보험</v>
      </c>
      <c r="F2846" s="280" t="str">
        <f>작성용!C2843</f>
        <v>재평가</v>
      </c>
      <c r="G2846" s="280" t="str">
        <f>작성용!D2843</f>
        <v>한화북미크레딧사모특별자산투자신탁1호</v>
      </c>
      <c r="H2846" s="281" t="str">
        <f>작성용!E2843</f>
        <v>KBP2019090061</v>
      </c>
      <c r="I2846" s="280" t="str">
        <f>작성용!F2843</f>
        <v>B02</v>
      </c>
      <c r="J2846" s="280">
        <f>작성용!G2843</f>
        <v>0</v>
      </c>
      <c r="K2846" s="280" t="str">
        <f>작성용!H2843</f>
        <v>-</v>
      </c>
      <c r="L2846" s="280" t="str">
        <f>작성용!N2843</f>
        <v xml:space="preserve">분기 </v>
      </c>
      <c r="M2846" s="279" t="str">
        <f>작성용!U2843</f>
        <v>2024.09.30</v>
      </c>
      <c r="N2846" s="284">
        <f>작성용!V2843</f>
        <v>45572</v>
      </c>
      <c r="O2846" s="284">
        <f>작성용!W2843</f>
        <v>45586</v>
      </c>
      <c r="P2846" s="279" t="str">
        <f>작성용!X2843</f>
        <v>-</v>
      </c>
      <c r="Q2846" s="280" t="str">
        <f>작성용!AD2843</f>
        <v>대체평가3사업본부</v>
      </c>
      <c r="R2846" s="282">
        <f>작성용!AE2843</f>
        <v>0</v>
      </c>
      <c r="S2846" s="280" t="str">
        <f>작성용!AF2843</f>
        <v>대체평가3사업본부</v>
      </c>
      <c r="T2846" s="283" t="str">
        <f>작성용!AG2843</f>
        <v>정창수</v>
      </c>
      <c r="U2846" s="283" t="str">
        <f>작성용!AH2843</f>
        <v>정창수</v>
      </c>
      <c r="V2846" s="278">
        <f>작성용!AA2843</f>
        <v>202409</v>
      </c>
      <c r="W2846" s="280" t="str">
        <f>작성용!AC2843</f>
        <v>[T]기타보험기관[1본부]</v>
      </c>
      <c r="X2846" s="280" t="str">
        <f>작성용!O2843</f>
        <v>정현진수석</v>
      </c>
      <c r="Y2846" s="280" t="str">
        <f>작성용!P2843</f>
        <v>hyunjin.chung@lotteins.co.kr</v>
      </c>
      <c r="Z2846" s="280">
        <f>작성용!Q2843</f>
        <v>410000129</v>
      </c>
      <c r="AA2846" s="278" t="str">
        <f>작성용!AJ2843</f>
        <v>-</v>
      </c>
      <c r="AB2846" s="278">
        <f>작성용!AB2843</f>
        <v>0</v>
      </c>
    </row>
    <row r="2847" spans="1:28" s="12" customFormat="1" ht="16.5" customHeight="1" x14ac:dyDescent="0.3">
      <c r="A2847" s="54">
        <f>작성용!AL2844</f>
        <v>2843</v>
      </c>
      <c r="B2847" s="292" t="str">
        <f>작성용!AI2844</f>
        <v>1차가격 : 2024-10-07, 2차가격 : 2024-10-10, 최종가격 : 2024-10-14</v>
      </c>
      <c r="C2847" s="278" t="str">
        <f>작성용!AK2844</f>
        <v>개별종목</v>
      </c>
      <c r="D2847" s="279">
        <f>작성용!T2844</f>
        <v>45534</v>
      </c>
      <c r="E2847" s="280" t="str">
        <f>작성용!B2844</f>
        <v>롯데손해보험</v>
      </c>
      <c r="F2847" s="280" t="str">
        <f>작성용!C2844</f>
        <v>재평가</v>
      </c>
      <c r="G2847" s="280" t="str">
        <f>작성용!D2844</f>
        <v>한화유럽PPP인프라전문투자형사모특별자산신탁1-1호</v>
      </c>
      <c r="H2847" s="281" t="str">
        <f>작성용!E2844</f>
        <v>KBP2019090115</v>
      </c>
      <c r="I2847" s="280" t="str">
        <f>작성용!F2844</f>
        <v>B02</v>
      </c>
      <c r="J2847" s="280">
        <f>작성용!G2844</f>
        <v>0</v>
      </c>
      <c r="K2847" s="280" t="str">
        <f>작성용!H2844</f>
        <v>-</v>
      </c>
      <c r="L2847" s="280" t="str">
        <f>작성용!N2844</f>
        <v xml:space="preserve">분기 </v>
      </c>
      <c r="M2847" s="279" t="str">
        <f>작성용!U2844</f>
        <v>2024.09.30</v>
      </c>
      <c r="N2847" s="284">
        <f>작성용!V2844</f>
        <v>45572</v>
      </c>
      <c r="O2847" s="284">
        <f>작성용!W2844</f>
        <v>45586</v>
      </c>
      <c r="P2847" s="279" t="str">
        <f>작성용!X2844</f>
        <v>-</v>
      </c>
      <c r="Q2847" s="280" t="str">
        <f>작성용!AD2844</f>
        <v>대체평가3사업본부</v>
      </c>
      <c r="R2847" s="282">
        <f>작성용!AE2844</f>
        <v>0</v>
      </c>
      <c r="S2847" s="280" t="str">
        <f>작성용!AF2844</f>
        <v>대체평가3사업본부</v>
      </c>
      <c r="T2847" s="283" t="str">
        <f>작성용!AG2844</f>
        <v>정창수</v>
      </c>
      <c r="U2847" s="283" t="str">
        <f>작성용!AH2844</f>
        <v>정창수</v>
      </c>
      <c r="V2847" s="278">
        <f>작성용!AA2844</f>
        <v>202409</v>
      </c>
      <c r="W2847" s="280" t="str">
        <f>작성용!AC2844</f>
        <v>[T]기타보험기관[1본부]</v>
      </c>
      <c r="X2847" s="280" t="str">
        <f>작성용!O2844</f>
        <v>정현진수석</v>
      </c>
      <c r="Y2847" s="280" t="str">
        <f>작성용!P2844</f>
        <v>hyunjin.chung@lotteins.co.kr</v>
      </c>
      <c r="Z2847" s="280">
        <f>작성용!Q2844</f>
        <v>410000265</v>
      </c>
      <c r="AA2847" s="278" t="str">
        <f>작성용!AJ2844</f>
        <v>-</v>
      </c>
      <c r="AB2847" s="278">
        <f>작성용!AB2844</f>
        <v>0</v>
      </c>
    </row>
    <row r="2848" spans="1:28" s="12" customFormat="1" ht="16.5" customHeight="1" x14ac:dyDescent="0.3">
      <c r="A2848" s="54">
        <f>작성용!AL2845</f>
        <v>2844</v>
      </c>
      <c r="B2848" s="292" t="str">
        <f>작성용!AI2845</f>
        <v>1차가격 : 2024-10-07, 2차가격 : 2024-10-10, 최종가격 : 2024-10-14</v>
      </c>
      <c r="C2848" s="278" t="str">
        <f>작성용!AK2845</f>
        <v>개별종목</v>
      </c>
      <c r="D2848" s="279">
        <f>작성용!T2845</f>
        <v>45534</v>
      </c>
      <c r="E2848" s="280" t="str">
        <f>작성용!B2845</f>
        <v>롯데손해보험</v>
      </c>
      <c r="F2848" s="280" t="str">
        <f>작성용!C2845</f>
        <v>재평가</v>
      </c>
      <c r="G2848" s="280" t="str">
        <f>작성용!D2845</f>
        <v>한화유럽PPP인프라전문투자형사모특별자산신탁1-2호</v>
      </c>
      <c r="H2848" s="281" t="str">
        <f>작성용!E2845</f>
        <v>KBP2019090116</v>
      </c>
      <c r="I2848" s="280" t="str">
        <f>작성용!F2845</f>
        <v>B02</v>
      </c>
      <c r="J2848" s="280">
        <f>작성용!G2845</f>
        <v>0</v>
      </c>
      <c r="K2848" s="280" t="str">
        <f>작성용!H2845</f>
        <v>-</v>
      </c>
      <c r="L2848" s="280" t="str">
        <f>작성용!N2845</f>
        <v xml:space="preserve">분기 </v>
      </c>
      <c r="M2848" s="279" t="str">
        <f>작성용!U2845</f>
        <v>2024.09.30</v>
      </c>
      <c r="N2848" s="284">
        <f>작성용!V2845</f>
        <v>45572</v>
      </c>
      <c r="O2848" s="284">
        <f>작성용!W2845</f>
        <v>45586</v>
      </c>
      <c r="P2848" s="279" t="str">
        <f>작성용!X2845</f>
        <v>-</v>
      </c>
      <c r="Q2848" s="280" t="str">
        <f>작성용!AD2845</f>
        <v>대체평가3사업본부</v>
      </c>
      <c r="R2848" s="282">
        <f>작성용!AE2845</f>
        <v>0</v>
      </c>
      <c r="S2848" s="280" t="str">
        <f>작성용!AF2845</f>
        <v>대체평가3사업본부</v>
      </c>
      <c r="T2848" s="283" t="str">
        <f>작성용!AG2845</f>
        <v>정창수</v>
      </c>
      <c r="U2848" s="283" t="str">
        <f>작성용!AH2845</f>
        <v>정창수</v>
      </c>
      <c r="V2848" s="278">
        <f>작성용!AA2845</f>
        <v>202409</v>
      </c>
      <c r="W2848" s="280" t="str">
        <f>작성용!AC2845</f>
        <v>[T]기타보험기관[1본부]</v>
      </c>
      <c r="X2848" s="280" t="str">
        <f>작성용!O2845</f>
        <v>정현진수석</v>
      </c>
      <c r="Y2848" s="280" t="str">
        <f>작성용!P2845</f>
        <v>hyunjin.chung@lotteins.co.kr</v>
      </c>
      <c r="Z2848" s="280">
        <f>작성용!Q2845</f>
        <v>410000266</v>
      </c>
      <c r="AA2848" s="278" t="str">
        <f>작성용!AJ2845</f>
        <v>-</v>
      </c>
      <c r="AB2848" s="278">
        <f>작성용!AB2845</f>
        <v>0</v>
      </c>
    </row>
    <row r="2849" spans="1:28" s="12" customFormat="1" ht="16.5" customHeight="1" x14ac:dyDescent="0.3">
      <c r="A2849" s="54">
        <f>작성용!AL2846</f>
        <v>2845</v>
      </c>
      <c r="B2849" s="292" t="str">
        <f>작성용!AI2846</f>
        <v>1차가격 : 2024-10-07, 2차가격 : 2024-10-10, 최종가격 : 2024-10-14</v>
      </c>
      <c r="C2849" s="278" t="str">
        <f>작성용!AK2846</f>
        <v>개별종목</v>
      </c>
      <c r="D2849" s="279">
        <f>작성용!T2846</f>
        <v>45534</v>
      </c>
      <c r="E2849" s="280" t="str">
        <f>작성용!B2846</f>
        <v>롯데손해보험</v>
      </c>
      <c r="F2849" s="280" t="str">
        <f>작성용!C2846</f>
        <v>재평가</v>
      </c>
      <c r="G2849" s="280" t="str">
        <f>작성용!D2846</f>
        <v>한화일본태양광전문투자형사모특별자산투자신탁2호</v>
      </c>
      <c r="H2849" s="281" t="str">
        <f>작성용!E2846</f>
        <v>KBP2019090071</v>
      </c>
      <c r="I2849" s="280" t="str">
        <f>작성용!F2846</f>
        <v>B02</v>
      </c>
      <c r="J2849" s="280">
        <f>작성용!G2846</f>
        <v>0</v>
      </c>
      <c r="K2849" s="280" t="str">
        <f>작성용!H2846</f>
        <v>-</v>
      </c>
      <c r="L2849" s="280" t="str">
        <f>작성용!N2846</f>
        <v xml:space="preserve">분기 </v>
      </c>
      <c r="M2849" s="279" t="str">
        <f>작성용!U2846</f>
        <v>2024.09.30</v>
      </c>
      <c r="N2849" s="284">
        <f>작성용!V2846</f>
        <v>45572</v>
      </c>
      <c r="O2849" s="284">
        <f>작성용!W2846</f>
        <v>45586</v>
      </c>
      <c r="P2849" s="279" t="str">
        <f>작성용!X2846</f>
        <v>-</v>
      </c>
      <c r="Q2849" s="280" t="str">
        <f>작성용!AD2846</f>
        <v>대체평가3사업본부</v>
      </c>
      <c r="R2849" s="282">
        <f>작성용!AE2846</f>
        <v>0</v>
      </c>
      <c r="S2849" s="280" t="str">
        <f>작성용!AF2846</f>
        <v>대체평가3사업본부</v>
      </c>
      <c r="T2849" s="283" t="str">
        <f>작성용!AG2846</f>
        <v>정창수</v>
      </c>
      <c r="U2849" s="283" t="str">
        <f>작성용!AH2846</f>
        <v>정창수</v>
      </c>
      <c r="V2849" s="278">
        <f>작성용!AA2846</f>
        <v>202409</v>
      </c>
      <c r="W2849" s="280" t="str">
        <f>작성용!AC2846</f>
        <v>[T]기타보험기관[1본부]</v>
      </c>
      <c r="X2849" s="280" t="str">
        <f>작성용!O2846</f>
        <v>정현진수석</v>
      </c>
      <c r="Y2849" s="280" t="str">
        <f>작성용!P2846</f>
        <v>hyunjin.chung@lotteins.co.kr</v>
      </c>
      <c r="Z2849" s="280">
        <f>작성용!Q2846</f>
        <v>410000150</v>
      </c>
      <c r="AA2849" s="278" t="str">
        <f>작성용!AJ2846</f>
        <v>-</v>
      </c>
      <c r="AB2849" s="278">
        <f>작성용!AB2846</f>
        <v>0</v>
      </c>
    </row>
    <row r="2850" spans="1:28" s="12" customFormat="1" ht="16.5" customHeight="1" x14ac:dyDescent="0.3">
      <c r="A2850" s="54">
        <f>작성용!AL2847</f>
        <v>2846</v>
      </c>
      <c r="B2850" s="292" t="str">
        <f>작성용!AI2847</f>
        <v>1차가격 : 2024-10-07, 2차가격 : 2024-10-10, 최종가격 : 2024-10-14</v>
      </c>
      <c r="C2850" s="278" t="str">
        <f>작성용!AK2847</f>
        <v>개별종목</v>
      </c>
      <c r="D2850" s="279">
        <f>작성용!T2847</f>
        <v>45534</v>
      </c>
      <c r="E2850" s="280" t="str">
        <f>작성용!B2847</f>
        <v>롯데손해보험</v>
      </c>
      <c r="F2850" s="280" t="str">
        <f>작성용!C2847</f>
        <v>재평가</v>
      </c>
      <c r="G2850" s="280" t="str">
        <f>작성용!D2847</f>
        <v>현대AVIATION전문투자형사모투자신탁11호</v>
      </c>
      <c r="H2850" s="281" t="str">
        <f>작성용!E2847</f>
        <v>KBP2019090077</v>
      </c>
      <c r="I2850" s="280" t="str">
        <f>작성용!F2847</f>
        <v>B02</v>
      </c>
      <c r="J2850" s="280">
        <f>작성용!G2847</f>
        <v>0</v>
      </c>
      <c r="K2850" s="280" t="str">
        <f>작성용!H2847</f>
        <v>-</v>
      </c>
      <c r="L2850" s="280" t="str">
        <f>작성용!N2847</f>
        <v xml:space="preserve">분기 </v>
      </c>
      <c r="M2850" s="279" t="str">
        <f>작성용!U2847</f>
        <v>2024.09.30</v>
      </c>
      <c r="N2850" s="284">
        <f>작성용!V2847</f>
        <v>45572</v>
      </c>
      <c r="O2850" s="284">
        <f>작성용!W2847</f>
        <v>45586</v>
      </c>
      <c r="P2850" s="279" t="str">
        <f>작성용!X2847</f>
        <v>-</v>
      </c>
      <c r="Q2850" s="280" t="str">
        <f>작성용!AD2847</f>
        <v>대체평가3사업본부</v>
      </c>
      <c r="R2850" s="282">
        <f>작성용!AE2847</f>
        <v>0</v>
      </c>
      <c r="S2850" s="280" t="str">
        <f>작성용!AF2847</f>
        <v>대체평가3사업본부</v>
      </c>
      <c r="T2850" s="283" t="str">
        <f>작성용!AG2847</f>
        <v>정창수</v>
      </c>
      <c r="U2850" s="283" t="str">
        <f>작성용!AH2847</f>
        <v>정창수</v>
      </c>
      <c r="V2850" s="278">
        <f>작성용!AA2847</f>
        <v>202409</v>
      </c>
      <c r="W2850" s="280" t="str">
        <f>작성용!AC2847</f>
        <v>[T]기타보험기관[1본부]</v>
      </c>
      <c r="X2850" s="280" t="str">
        <f>작성용!O2847</f>
        <v>정현진수석</v>
      </c>
      <c r="Y2850" s="280" t="str">
        <f>작성용!P2847</f>
        <v>hyunjin.chung@lotteins.co.kr</v>
      </c>
      <c r="Z2850" s="280">
        <f>작성용!Q2847</f>
        <v>410000173</v>
      </c>
      <c r="AA2850" s="278" t="str">
        <f>작성용!AJ2847</f>
        <v>-</v>
      </c>
      <c r="AB2850" s="278">
        <f>작성용!AB2847</f>
        <v>0</v>
      </c>
    </row>
    <row r="2851" spans="1:28" s="12" customFormat="1" ht="16.5" customHeight="1" x14ac:dyDescent="0.3">
      <c r="A2851" s="54">
        <f>작성용!AL2848</f>
        <v>2847</v>
      </c>
      <c r="B2851" s="292" t="str">
        <f>작성용!AI2848</f>
        <v>1차가격 : 2024-10-07, 2차가격 : 2024-10-10, 최종가격 : 2024-10-14</v>
      </c>
      <c r="C2851" s="278" t="str">
        <f>작성용!AK2848</f>
        <v>개별종목</v>
      </c>
      <c r="D2851" s="279">
        <f>작성용!T2848</f>
        <v>45534</v>
      </c>
      <c r="E2851" s="280" t="str">
        <f>작성용!B2848</f>
        <v>롯데손해보험</v>
      </c>
      <c r="F2851" s="280" t="str">
        <f>작성용!C2848</f>
        <v>재평가</v>
      </c>
      <c r="G2851" s="280" t="str">
        <f>작성용!D2848</f>
        <v>현대AVIATION전문투자형사모투자신탁14-2호</v>
      </c>
      <c r="H2851" s="281" t="str">
        <f>작성용!E2848</f>
        <v>KBP2019090088</v>
      </c>
      <c r="I2851" s="280" t="str">
        <f>작성용!F2848</f>
        <v>B02</v>
      </c>
      <c r="J2851" s="280">
        <f>작성용!G2848</f>
        <v>0</v>
      </c>
      <c r="K2851" s="280" t="str">
        <f>작성용!H2848</f>
        <v>-</v>
      </c>
      <c r="L2851" s="280" t="str">
        <f>작성용!N2848</f>
        <v xml:space="preserve">분기 </v>
      </c>
      <c r="M2851" s="279" t="str">
        <f>작성용!U2848</f>
        <v>2024.09.30</v>
      </c>
      <c r="N2851" s="284">
        <f>작성용!V2848</f>
        <v>45572</v>
      </c>
      <c r="O2851" s="284">
        <f>작성용!W2848</f>
        <v>45586</v>
      </c>
      <c r="P2851" s="279" t="str">
        <f>작성용!X2848</f>
        <v>-</v>
      </c>
      <c r="Q2851" s="280" t="str">
        <f>작성용!AD2848</f>
        <v>대체평가3사업본부</v>
      </c>
      <c r="R2851" s="282">
        <f>작성용!AE2848</f>
        <v>0</v>
      </c>
      <c r="S2851" s="280" t="str">
        <f>작성용!AF2848</f>
        <v>대체평가3사업본부</v>
      </c>
      <c r="T2851" s="283" t="str">
        <f>작성용!AG2848</f>
        <v>정창수</v>
      </c>
      <c r="U2851" s="283" t="str">
        <f>작성용!AH2848</f>
        <v>정창수</v>
      </c>
      <c r="V2851" s="278">
        <f>작성용!AA2848</f>
        <v>202409</v>
      </c>
      <c r="W2851" s="280" t="str">
        <f>작성용!AC2848</f>
        <v>[T]기타보험기관[1본부]</v>
      </c>
      <c r="X2851" s="280" t="str">
        <f>작성용!O2848</f>
        <v>정현진수석</v>
      </c>
      <c r="Y2851" s="280" t="str">
        <f>작성용!P2848</f>
        <v>hyunjin.chung@lotteins.co.kr</v>
      </c>
      <c r="Z2851" s="280">
        <f>작성용!Q2848</f>
        <v>410000201</v>
      </c>
      <c r="AA2851" s="278" t="str">
        <f>작성용!AJ2848</f>
        <v>-</v>
      </c>
      <c r="AB2851" s="278">
        <f>작성용!AB2848</f>
        <v>0</v>
      </c>
    </row>
    <row r="2852" spans="1:28" s="12" customFormat="1" ht="16.5" customHeight="1" x14ac:dyDescent="0.3">
      <c r="A2852" s="54">
        <f>작성용!AL2849</f>
        <v>2848</v>
      </c>
      <c r="B2852" s="292" t="str">
        <f>작성용!AI2849</f>
        <v>1차가격 : 2024-10-07, 2차가격 : 2024-10-10, 최종가격 : 2024-10-14</v>
      </c>
      <c r="C2852" s="278" t="str">
        <f>작성용!AK2849</f>
        <v>개별종목</v>
      </c>
      <c r="D2852" s="279">
        <f>작성용!T2849</f>
        <v>45534</v>
      </c>
      <c r="E2852" s="280" t="str">
        <f>작성용!B2849</f>
        <v>롯데손해보험</v>
      </c>
      <c r="F2852" s="280" t="str">
        <f>작성용!C2849</f>
        <v>재평가</v>
      </c>
      <c r="G2852" s="280" t="str">
        <f>작성용!D2849</f>
        <v>현대AVIATION전문투자형사모투자신탁14-3호</v>
      </c>
      <c r="H2852" s="281" t="str">
        <f>작성용!E2849</f>
        <v>KBP2019090089</v>
      </c>
      <c r="I2852" s="280" t="str">
        <f>작성용!F2849</f>
        <v>B02</v>
      </c>
      <c r="J2852" s="280">
        <f>작성용!G2849</f>
        <v>0</v>
      </c>
      <c r="K2852" s="280" t="str">
        <f>작성용!H2849</f>
        <v>-</v>
      </c>
      <c r="L2852" s="280" t="str">
        <f>작성용!N2849</f>
        <v xml:space="preserve">분기 </v>
      </c>
      <c r="M2852" s="279" t="str">
        <f>작성용!U2849</f>
        <v>2024.09.30</v>
      </c>
      <c r="N2852" s="284">
        <f>작성용!V2849</f>
        <v>45572</v>
      </c>
      <c r="O2852" s="284">
        <f>작성용!W2849</f>
        <v>45586</v>
      </c>
      <c r="P2852" s="279" t="str">
        <f>작성용!X2849</f>
        <v>-</v>
      </c>
      <c r="Q2852" s="280" t="str">
        <f>작성용!AD2849</f>
        <v>대체평가3사업본부</v>
      </c>
      <c r="R2852" s="282">
        <f>작성용!AE2849</f>
        <v>0</v>
      </c>
      <c r="S2852" s="280" t="str">
        <f>작성용!AF2849</f>
        <v>대체평가3사업본부</v>
      </c>
      <c r="T2852" s="283" t="str">
        <f>작성용!AG2849</f>
        <v>정창수</v>
      </c>
      <c r="U2852" s="283" t="str">
        <f>작성용!AH2849</f>
        <v>정창수</v>
      </c>
      <c r="V2852" s="278">
        <f>작성용!AA2849</f>
        <v>202409</v>
      </c>
      <c r="W2852" s="280" t="str">
        <f>작성용!AC2849</f>
        <v>[T]기타보험기관[1본부]</v>
      </c>
      <c r="X2852" s="280" t="str">
        <f>작성용!O2849</f>
        <v>정현진수석</v>
      </c>
      <c r="Y2852" s="280" t="str">
        <f>작성용!P2849</f>
        <v>hyunjin.chung@lotteins.co.kr</v>
      </c>
      <c r="Z2852" s="280">
        <f>작성용!Q2849</f>
        <v>410000202</v>
      </c>
      <c r="AA2852" s="278" t="str">
        <f>작성용!AJ2849</f>
        <v>-</v>
      </c>
      <c r="AB2852" s="278">
        <f>작성용!AB2849</f>
        <v>0</v>
      </c>
    </row>
    <row r="2853" spans="1:28" s="12" customFormat="1" ht="16.5" customHeight="1" x14ac:dyDescent="0.3">
      <c r="A2853" s="54">
        <f>작성용!AL2850</f>
        <v>2849</v>
      </c>
      <c r="B2853" s="292" t="str">
        <f>작성용!AI2850</f>
        <v>1차가격 : 2024-10-07, 2차가격 : 2024-10-10, 최종가격 : 2024-10-14</v>
      </c>
      <c r="C2853" s="278" t="str">
        <f>작성용!AK2850</f>
        <v>개별종목</v>
      </c>
      <c r="D2853" s="279">
        <f>작성용!T2850</f>
        <v>45534</v>
      </c>
      <c r="E2853" s="280" t="str">
        <f>작성용!B2850</f>
        <v>롯데손해보험</v>
      </c>
      <c r="F2853" s="280" t="str">
        <f>작성용!C2850</f>
        <v>재평가</v>
      </c>
      <c r="G2853" s="280" t="str">
        <f>작성용!D2850</f>
        <v>현대AVIATION전문투자형사모투자신탁15호</v>
      </c>
      <c r="H2853" s="281" t="str">
        <f>작성용!E2850</f>
        <v>KBP2019090093</v>
      </c>
      <c r="I2853" s="280" t="str">
        <f>작성용!F2850</f>
        <v>B02</v>
      </c>
      <c r="J2853" s="280">
        <f>작성용!G2850</f>
        <v>0</v>
      </c>
      <c r="K2853" s="280" t="str">
        <f>작성용!H2850</f>
        <v>-</v>
      </c>
      <c r="L2853" s="280" t="str">
        <f>작성용!N2850</f>
        <v xml:space="preserve">분기 </v>
      </c>
      <c r="M2853" s="279" t="str">
        <f>작성용!U2850</f>
        <v>2024.09.30</v>
      </c>
      <c r="N2853" s="284">
        <f>작성용!V2850</f>
        <v>45572</v>
      </c>
      <c r="O2853" s="284">
        <f>작성용!W2850</f>
        <v>45586</v>
      </c>
      <c r="P2853" s="279" t="str">
        <f>작성용!X2850</f>
        <v>-</v>
      </c>
      <c r="Q2853" s="280" t="str">
        <f>작성용!AD2850</f>
        <v>대체평가3사업본부</v>
      </c>
      <c r="R2853" s="282">
        <f>작성용!AE2850</f>
        <v>0</v>
      </c>
      <c r="S2853" s="280" t="str">
        <f>작성용!AF2850</f>
        <v>대체평가3사업본부</v>
      </c>
      <c r="T2853" s="283" t="str">
        <f>작성용!AG2850</f>
        <v>정창수</v>
      </c>
      <c r="U2853" s="283" t="str">
        <f>작성용!AH2850</f>
        <v>정창수</v>
      </c>
      <c r="V2853" s="278">
        <f>작성용!AA2850</f>
        <v>202409</v>
      </c>
      <c r="W2853" s="280" t="str">
        <f>작성용!AC2850</f>
        <v>[T]기타보험기관[1본부]</v>
      </c>
      <c r="X2853" s="280" t="str">
        <f>작성용!O2850</f>
        <v>정현진수석</v>
      </c>
      <c r="Y2853" s="280" t="str">
        <f>작성용!P2850</f>
        <v>hyunjin.chung@lotteins.co.kr</v>
      </c>
      <c r="Z2853" s="280">
        <f>작성용!Q2850</f>
        <v>410000217</v>
      </c>
      <c r="AA2853" s="278" t="str">
        <f>작성용!AJ2850</f>
        <v>-</v>
      </c>
      <c r="AB2853" s="278">
        <f>작성용!AB2850</f>
        <v>0</v>
      </c>
    </row>
    <row r="2854" spans="1:28" s="12" customFormat="1" ht="16.5" customHeight="1" x14ac:dyDescent="0.3">
      <c r="A2854" s="54">
        <f>작성용!AL2851</f>
        <v>2850</v>
      </c>
      <c r="B2854" s="292" t="str">
        <f>작성용!AI2851</f>
        <v>1차가격 : 2024-10-07, 2차가격 : 2024-10-10, 최종가격 : 2024-10-14</v>
      </c>
      <c r="C2854" s="278" t="str">
        <f>작성용!AK2851</f>
        <v>개별종목</v>
      </c>
      <c r="D2854" s="279">
        <f>작성용!T2851</f>
        <v>45534</v>
      </c>
      <c r="E2854" s="280" t="str">
        <f>작성용!B2851</f>
        <v>롯데손해보험</v>
      </c>
      <c r="F2854" s="280" t="str">
        <f>작성용!C2851</f>
        <v>재평가</v>
      </c>
      <c r="G2854" s="280" t="str">
        <f>작성용!D2851</f>
        <v>현대인베스트먼트ICG유럽기업대출전문투자형사모투자신탁4호</v>
      </c>
      <c r="H2854" s="281" t="str">
        <f>작성용!E2851</f>
        <v>KBP2019090102</v>
      </c>
      <c r="I2854" s="280" t="str">
        <f>작성용!F2851</f>
        <v>B02</v>
      </c>
      <c r="J2854" s="280">
        <f>작성용!G2851</f>
        <v>0</v>
      </c>
      <c r="K2854" s="280" t="str">
        <f>작성용!H2851</f>
        <v>-</v>
      </c>
      <c r="L2854" s="280" t="str">
        <f>작성용!N2851</f>
        <v xml:space="preserve">분기 </v>
      </c>
      <c r="M2854" s="279" t="str">
        <f>작성용!U2851</f>
        <v>2024.09.30</v>
      </c>
      <c r="N2854" s="284">
        <f>작성용!V2851</f>
        <v>45572</v>
      </c>
      <c r="O2854" s="284">
        <f>작성용!W2851</f>
        <v>45586</v>
      </c>
      <c r="P2854" s="279" t="str">
        <f>작성용!X2851</f>
        <v>-</v>
      </c>
      <c r="Q2854" s="280" t="str">
        <f>작성용!AD2851</f>
        <v>대체평가3사업본부</v>
      </c>
      <c r="R2854" s="282">
        <f>작성용!AE2851</f>
        <v>0</v>
      </c>
      <c r="S2854" s="280" t="str">
        <f>작성용!AF2851</f>
        <v>대체평가3사업본부</v>
      </c>
      <c r="T2854" s="283" t="str">
        <f>작성용!AG2851</f>
        <v>정창수</v>
      </c>
      <c r="U2854" s="283" t="str">
        <f>작성용!AH2851</f>
        <v>정창수</v>
      </c>
      <c r="V2854" s="278">
        <f>작성용!AA2851</f>
        <v>202409</v>
      </c>
      <c r="W2854" s="280" t="str">
        <f>작성용!AC2851</f>
        <v>[T]기타보험기관[1본부]</v>
      </c>
      <c r="X2854" s="280" t="str">
        <f>작성용!O2851</f>
        <v>정현진수석</v>
      </c>
      <c r="Y2854" s="280" t="str">
        <f>작성용!P2851</f>
        <v>hyunjin.chung@lotteins.co.kr</v>
      </c>
      <c r="Z2854" s="280">
        <f>작성용!Q2851</f>
        <v>410000237</v>
      </c>
      <c r="AA2854" s="278" t="str">
        <f>작성용!AJ2851</f>
        <v>-</v>
      </c>
      <c r="AB2854" s="278">
        <f>작성용!AB2851</f>
        <v>0</v>
      </c>
    </row>
    <row r="2855" spans="1:28" s="12" customFormat="1" ht="16.5" customHeight="1" x14ac:dyDescent="0.3">
      <c r="A2855" s="54">
        <f>작성용!AL2852</f>
        <v>2851</v>
      </c>
      <c r="B2855" s="292" t="str">
        <f>작성용!AI2852</f>
        <v>1차가격 : 2024-10-07, 2차가격 : 2024-10-10, 최종가격 : 2024-10-14</v>
      </c>
      <c r="C2855" s="278" t="str">
        <f>작성용!AK2852</f>
        <v>개별종목</v>
      </c>
      <c r="D2855" s="279">
        <f>작성용!T2852</f>
        <v>45534</v>
      </c>
      <c r="E2855" s="280" t="str">
        <f>작성용!B2852</f>
        <v>롯데손해보험</v>
      </c>
      <c r="F2855" s="280" t="str">
        <f>작성용!C2852</f>
        <v>재평가</v>
      </c>
      <c r="G2855" s="280" t="str">
        <f>작성용!D2852</f>
        <v>현대인베스트먼트TALFCREDIT투자사모신탁1호</v>
      </c>
      <c r="H2855" s="281" t="str">
        <f>작성용!E2852</f>
        <v>KBP2020090063</v>
      </c>
      <c r="I2855" s="280" t="str">
        <f>작성용!F2852</f>
        <v>B02</v>
      </c>
      <c r="J2855" s="280">
        <f>작성용!G2852</f>
        <v>0</v>
      </c>
      <c r="K2855" s="280" t="str">
        <f>작성용!H2852</f>
        <v>-</v>
      </c>
      <c r="L2855" s="280" t="str">
        <f>작성용!N2852</f>
        <v xml:space="preserve">분기 </v>
      </c>
      <c r="M2855" s="279" t="str">
        <f>작성용!U2852</f>
        <v>2024.09.30</v>
      </c>
      <c r="N2855" s="284">
        <f>작성용!V2852</f>
        <v>45572</v>
      </c>
      <c r="O2855" s="284">
        <f>작성용!W2852</f>
        <v>45586</v>
      </c>
      <c r="P2855" s="279" t="str">
        <f>작성용!X2852</f>
        <v>-</v>
      </c>
      <c r="Q2855" s="280" t="str">
        <f>작성용!AD2852</f>
        <v>대체평가3사업본부</v>
      </c>
      <c r="R2855" s="282">
        <f>작성용!AE2852</f>
        <v>0</v>
      </c>
      <c r="S2855" s="280" t="str">
        <f>작성용!AF2852</f>
        <v>대체평가3사업본부</v>
      </c>
      <c r="T2855" s="283" t="str">
        <f>작성용!AG2852</f>
        <v>정창수</v>
      </c>
      <c r="U2855" s="283" t="str">
        <f>작성용!AH2852</f>
        <v>정창수</v>
      </c>
      <c r="V2855" s="278">
        <f>작성용!AA2852</f>
        <v>202409</v>
      </c>
      <c r="W2855" s="280" t="str">
        <f>작성용!AC2852</f>
        <v>[T]기타보험기관[1본부]</v>
      </c>
      <c r="X2855" s="280" t="str">
        <f>작성용!O2852</f>
        <v>정현진수석</v>
      </c>
      <c r="Y2855" s="280" t="str">
        <f>작성용!P2852</f>
        <v>hyunjin.chung@lotteins.co.kr</v>
      </c>
      <c r="Z2855" s="280">
        <f>작성용!Q2852</f>
        <v>410000327</v>
      </c>
      <c r="AA2855" s="278" t="str">
        <f>작성용!AJ2852</f>
        <v>-</v>
      </c>
      <c r="AB2855" s="278">
        <f>작성용!AB2852</f>
        <v>0</v>
      </c>
    </row>
    <row r="2856" spans="1:28" s="12" customFormat="1" ht="16.5" customHeight="1" x14ac:dyDescent="0.3">
      <c r="A2856" s="54">
        <f>작성용!AL2853</f>
        <v>2852</v>
      </c>
      <c r="B2856" s="292" t="str">
        <f>작성용!AI2853</f>
        <v>1차가격 : 2024-10-07, 2차가격 : 2024-10-10, 최종가격 : 2024-10-14</v>
      </c>
      <c r="C2856" s="278" t="str">
        <f>작성용!AK2853</f>
        <v>개별종목</v>
      </c>
      <c r="D2856" s="279">
        <f>작성용!T2853</f>
        <v>45534</v>
      </c>
      <c r="E2856" s="280" t="str">
        <f>작성용!B2853</f>
        <v>롯데손해보험</v>
      </c>
      <c r="F2856" s="280" t="str">
        <f>작성용!C2853</f>
        <v>재평가</v>
      </c>
      <c r="G2856" s="280" t="str">
        <f>작성용!D2853</f>
        <v>현대인베스트칼라일크레딧오퍼튜니티전문투자형사모투자신탁13호</v>
      </c>
      <c r="H2856" s="281" t="str">
        <f>작성용!E2853</f>
        <v>KBP2019090016</v>
      </c>
      <c r="I2856" s="280" t="str">
        <f>작성용!F2853</f>
        <v>B02</v>
      </c>
      <c r="J2856" s="280">
        <f>작성용!G2853</f>
        <v>0</v>
      </c>
      <c r="K2856" s="280" t="str">
        <f>작성용!H2853</f>
        <v>-</v>
      </c>
      <c r="L2856" s="280" t="str">
        <f>작성용!N2853</f>
        <v xml:space="preserve">분기 </v>
      </c>
      <c r="M2856" s="279" t="str">
        <f>작성용!U2853</f>
        <v>2024.09.30</v>
      </c>
      <c r="N2856" s="284">
        <f>작성용!V2853</f>
        <v>45572</v>
      </c>
      <c r="O2856" s="284">
        <f>작성용!W2853</f>
        <v>45586</v>
      </c>
      <c r="P2856" s="279" t="str">
        <f>작성용!X2853</f>
        <v>-</v>
      </c>
      <c r="Q2856" s="280" t="str">
        <f>작성용!AD2853</f>
        <v>대체평가3사업본부</v>
      </c>
      <c r="R2856" s="282">
        <f>작성용!AE2853</f>
        <v>0</v>
      </c>
      <c r="S2856" s="280" t="str">
        <f>작성용!AF2853</f>
        <v>대체평가3사업본부</v>
      </c>
      <c r="T2856" s="283" t="str">
        <f>작성용!AG2853</f>
        <v>정창수</v>
      </c>
      <c r="U2856" s="283" t="str">
        <f>작성용!AH2853</f>
        <v>정창수</v>
      </c>
      <c r="V2856" s="278">
        <f>작성용!AA2853</f>
        <v>202409</v>
      </c>
      <c r="W2856" s="280" t="str">
        <f>작성용!AC2853</f>
        <v>[T]기타보험기관[1본부]</v>
      </c>
      <c r="X2856" s="280" t="str">
        <f>작성용!O2853</f>
        <v>정현진수석</v>
      </c>
      <c r="Y2856" s="280" t="str">
        <f>작성용!P2853</f>
        <v>hyunjin.chung@lotteins.co.kr</v>
      </c>
      <c r="Z2856" s="280">
        <f>작성용!Q2853</f>
        <v>410000282</v>
      </c>
      <c r="AA2856" s="278" t="str">
        <f>작성용!AJ2853</f>
        <v>-</v>
      </c>
      <c r="AB2856" s="278">
        <f>작성용!AB2853</f>
        <v>0</v>
      </c>
    </row>
    <row r="2857" spans="1:28" s="12" customFormat="1" ht="16.5" customHeight="1" x14ac:dyDescent="0.3">
      <c r="A2857" s="54">
        <f>작성용!AL2854</f>
        <v>2853</v>
      </c>
      <c r="B2857" s="292" t="str">
        <f>작성용!AI2854</f>
        <v>1차가격 : 2024-10-07, 2차가격 : 2024-10-10, 최종가격 : 2024-10-14</v>
      </c>
      <c r="C2857" s="278" t="str">
        <f>작성용!AK2854</f>
        <v>개별종목</v>
      </c>
      <c r="D2857" s="279">
        <f>작성용!T2854</f>
        <v>45534</v>
      </c>
      <c r="E2857" s="280" t="str">
        <f>작성용!B2854</f>
        <v>롯데손해보험</v>
      </c>
      <c r="F2857" s="280" t="str">
        <f>작성용!C2854</f>
        <v>재평가</v>
      </c>
      <c r="G2857" s="280" t="str">
        <f>작성용!D2854</f>
        <v>흥국플라이트전문투자형사모특별자산투자신탁11호</v>
      </c>
      <c r="H2857" s="281" t="str">
        <f>작성용!E2854</f>
        <v>KBP2019090108</v>
      </c>
      <c r="I2857" s="280" t="str">
        <f>작성용!F2854</f>
        <v>B02</v>
      </c>
      <c r="J2857" s="280">
        <f>작성용!G2854</f>
        <v>0</v>
      </c>
      <c r="K2857" s="280" t="str">
        <f>작성용!H2854</f>
        <v>-</v>
      </c>
      <c r="L2857" s="280" t="str">
        <f>작성용!N2854</f>
        <v xml:space="preserve">분기 </v>
      </c>
      <c r="M2857" s="279" t="str">
        <f>작성용!U2854</f>
        <v>2024.09.30</v>
      </c>
      <c r="N2857" s="284">
        <f>작성용!V2854</f>
        <v>45572</v>
      </c>
      <c r="O2857" s="284">
        <f>작성용!W2854</f>
        <v>45586</v>
      </c>
      <c r="P2857" s="279" t="str">
        <f>작성용!X2854</f>
        <v>-</v>
      </c>
      <c r="Q2857" s="280" t="str">
        <f>작성용!AD2854</f>
        <v>대체평가3사업본부</v>
      </c>
      <c r="R2857" s="282">
        <f>작성용!AE2854</f>
        <v>0</v>
      </c>
      <c r="S2857" s="280" t="str">
        <f>작성용!AF2854</f>
        <v>대체평가3사업본부</v>
      </c>
      <c r="T2857" s="283" t="str">
        <f>작성용!AG2854</f>
        <v>정창수</v>
      </c>
      <c r="U2857" s="283" t="str">
        <f>작성용!AH2854</f>
        <v>정창수</v>
      </c>
      <c r="V2857" s="278">
        <f>작성용!AA2854</f>
        <v>202409</v>
      </c>
      <c r="W2857" s="280" t="str">
        <f>작성용!AC2854</f>
        <v>[T]기타보험기관[1본부]</v>
      </c>
      <c r="X2857" s="280" t="str">
        <f>작성용!O2854</f>
        <v>정현진수석</v>
      </c>
      <c r="Y2857" s="280" t="str">
        <f>작성용!P2854</f>
        <v>hyunjin.chung@lotteins.co.kr</v>
      </c>
      <c r="Z2857" s="280">
        <f>작성용!Q2854</f>
        <v>410000251</v>
      </c>
      <c r="AA2857" s="278" t="str">
        <f>작성용!AJ2854</f>
        <v>-</v>
      </c>
      <c r="AB2857" s="278">
        <f>작성용!AB2854</f>
        <v>0</v>
      </c>
    </row>
    <row r="2858" spans="1:28" s="12" customFormat="1" ht="16.5" customHeight="1" x14ac:dyDescent="0.3">
      <c r="A2858" s="54">
        <f>작성용!AL2855</f>
        <v>2854</v>
      </c>
      <c r="B2858" s="292" t="str">
        <f>작성용!AI2855</f>
        <v>1차가격 : 2024-10-07, 2차가격 : 2024-10-10, 최종가격 : 2024-10-14</v>
      </c>
      <c r="C2858" s="278" t="str">
        <f>작성용!AK2855</f>
        <v>개별종목</v>
      </c>
      <c r="D2858" s="279">
        <f>작성용!T2855</f>
        <v>45534</v>
      </c>
      <c r="E2858" s="280" t="str">
        <f>작성용!B2855</f>
        <v>롯데손해보험</v>
      </c>
      <c r="F2858" s="280" t="str">
        <f>작성용!C2855</f>
        <v>재평가</v>
      </c>
      <c r="G2858" s="280" t="str">
        <f>작성용!D2855</f>
        <v>흥국플라이트전문투자형사모특별자산투자신탁13호</v>
      </c>
      <c r="H2858" s="281" t="str">
        <f>작성용!E2855</f>
        <v>KBP2019120221</v>
      </c>
      <c r="I2858" s="280" t="str">
        <f>작성용!F2855</f>
        <v>B02</v>
      </c>
      <c r="J2858" s="280">
        <f>작성용!G2855</f>
        <v>0</v>
      </c>
      <c r="K2858" s="280" t="str">
        <f>작성용!H2855</f>
        <v>-</v>
      </c>
      <c r="L2858" s="280" t="str">
        <f>작성용!N2855</f>
        <v xml:space="preserve">분기 </v>
      </c>
      <c r="M2858" s="279" t="str">
        <f>작성용!U2855</f>
        <v>2024.09.30</v>
      </c>
      <c r="N2858" s="284">
        <f>작성용!V2855</f>
        <v>45572</v>
      </c>
      <c r="O2858" s="284">
        <f>작성용!W2855</f>
        <v>45586</v>
      </c>
      <c r="P2858" s="279" t="str">
        <f>작성용!X2855</f>
        <v>-</v>
      </c>
      <c r="Q2858" s="280" t="str">
        <f>작성용!AD2855</f>
        <v>대체평가3사업본부</v>
      </c>
      <c r="R2858" s="282">
        <f>작성용!AE2855</f>
        <v>0</v>
      </c>
      <c r="S2858" s="280" t="str">
        <f>작성용!AF2855</f>
        <v>대체평가3사업본부</v>
      </c>
      <c r="T2858" s="283" t="str">
        <f>작성용!AG2855</f>
        <v>정창수</v>
      </c>
      <c r="U2858" s="283" t="str">
        <f>작성용!AH2855</f>
        <v>정창수</v>
      </c>
      <c r="V2858" s="278">
        <f>작성용!AA2855</f>
        <v>202409</v>
      </c>
      <c r="W2858" s="280" t="str">
        <f>작성용!AC2855</f>
        <v>[T]기타보험기관[1본부]</v>
      </c>
      <c r="X2858" s="280" t="str">
        <f>작성용!O2855</f>
        <v>정현진수석</v>
      </c>
      <c r="Y2858" s="280" t="str">
        <f>작성용!P2855</f>
        <v>hyunjin.chung@lotteins.co.kr</v>
      </c>
      <c r="Z2858" s="280">
        <f>작성용!Q2855</f>
        <v>410000297</v>
      </c>
      <c r="AA2858" s="278" t="str">
        <f>작성용!AJ2855</f>
        <v>-</v>
      </c>
      <c r="AB2858" s="278">
        <f>작성용!AB2855</f>
        <v>0</v>
      </c>
    </row>
    <row r="2859" spans="1:28" s="12" customFormat="1" ht="16.5" customHeight="1" x14ac:dyDescent="0.3">
      <c r="A2859" s="54">
        <f>작성용!AL2856</f>
        <v>2855</v>
      </c>
      <c r="B2859" s="292" t="str">
        <f>작성용!AI2856</f>
        <v>1차가격 : 2024-10-07, 2차가격 : 2024-10-10, 최종가격 : 2024-10-14</v>
      </c>
      <c r="C2859" s="278" t="str">
        <f>작성용!AK2856</f>
        <v>개별종목</v>
      </c>
      <c r="D2859" s="279">
        <f>작성용!T2856</f>
        <v>45534</v>
      </c>
      <c r="E2859" s="280" t="str">
        <f>작성용!B2856</f>
        <v>롯데손해보험</v>
      </c>
      <c r="F2859" s="280" t="str">
        <f>작성용!C2856</f>
        <v>재평가</v>
      </c>
      <c r="G2859" s="280" t="str">
        <f>작성용!D2856</f>
        <v>흥국플라이트전문투자형사모특별자산투자신탁8호</v>
      </c>
      <c r="H2859" s="281" t="str">
        <f>작성용!E2856</f>
        <v>KBP2017090100</v>
      </c>
      <c r="I2859" s="280" t="str">
        <f>작성용!F2856</f>
        <v>B02</v>
      </c>
      <c r="J2859" s="280">
        <f>작성용!G2856</f>
        <v>0</v>
      </c>
      <c r="K2859" s="280" t="str">
        <f>작성용!H2856</f>
        <v>-</v>
      </c>
      <c r="L2859" s="280" t="str">
        <f>작성용!N2856</f>
        <v xml:space="preserve">분기 </v>
      </c>
      <c r="M2859" s="279" t="str">
        <f>작성용!U2856</f>
        <v>2024.09.30</v>
      </c>
      <c r="N2859" s="284">
        <f>작성용!V2856</f>
        <v>45572</v>
      </c>
      <c r="O2859" s="284">
        <f>작성용!W2856</f>
        <v>45586</v>
      </c>
      <c r="P2859" s="279" t="str">
        <f>작성용!X2856</f>
        <v>-</v>
      </c>
      <c r="Q2859" s="280" t="str">
        <f>작성용!AD2856</f>
        <v>대체평가3사업본부</v>
      </c>
      <c r="R2859" s="282">
        <f>작성용!AE2856</f>
        <v>0</v>
      </c>
      <c r="S2859" s="280" t="str">
        <f>작성용!AF2856</f>
        <v>대체평가3사업본부</v>
      </c>
      <c r="T2859" s="283" t="str">
        <f>작성용!AG2856</f>
        <v>정창수</v>
      </c>
      <c r="U2859" s="283" t="str">
        <f>작성용!AH2856</f>
        <v>정창수</v>
      </c>
      <c r="V2859" s="278">
        <f>작성용!AA2856</f>
        <v>202409</v>
      </c>
      <c r="W2859" s="280" t="str">
        <f>작성용!AC2856</f>
        <v>[T]기타보험기관[1본부]</v>
      </c>
      <c r="X2859" s="280" t="str">
        <f>작성용!O2856</f>
        <v>정현진수석</v>
      </c>
      <c r="Y2859" s="280" t="str">
        <f>작성용!P2856</f>
        <v>hyunjin.chung@lotteins.co.kr</v>
      </c>
      <c r="Z2859" s="280">
        <f>작성용!Q2856</f>
        <v>410000172</v>
      </c>
      <c r="AA2859" s="278" t="str">
        <f>작성용!AJ2856</f>
        <v>-</v>
      </c>
      <c r="AB2859" s="278">
        <f>작성용!AB2856</f>
        <v>0</v>
      </c>
    </row>
    <row r="2860" spans="1:28" s="12" customFormat="1" ht="16.5" customHeight="1" x14ac:dyDescent="0.3">
      <c r="A2860" s="54">
        <f>작성용!AL2857</f>
        <v>2856</v>
      </c>
      <c r="B2860" s="292" t="str">
        <f>작성용!AI2857</f>
        <v>1차가격 : 2024-10-07, 2차가격 : 2024-10-10, 최종가격 : 2024-10-14</v>
      </c>
      <c r="C2860" s="278" t="str">
        <f>작성용!AK2857</f>
        <v>개별종목</v>
      </c>
      <c r="D2860" s="279">
        <f>작성용!T2857</f>
        <v>45534</v>
      </c>
      <c r="E2860" s="280" t="str">
        <f>작성용!B2857</f>
        <v>롯데손해보험</v>
      </c>
      <c r="F2860" s="280" t="str">
        <f>작성용!C2857</f>
        <v>재평가</v>
      </c>
      <c r="G2860" s="280" t="str">
        <f>작성용!D2857</f>
        <v>현대인베스트먼트크레딧오퍼튜니티전문투자사모14호</v>
      </c>
      <c r="H2860" s="281" t="str">
        <f>작성용!E2857</f>
        <v>KBP2021030045</v>
      </c>
      <c r="I2860" s="280" t="str">
        <f>작성용!F2857</f>
        <v>B02</v>
      </c>
      <c r="J2860" s="280">
        <f>작성용!G2857</f>
        <v>0</v>
      </c>
      <c r="K2860" s="280" t="str">
        <f>작성용!H2857</f>
        <v>-</v>
      </c>
      <c r="L2860" s="280" t="str">
        <f>작성용!N2857</f>
        <v xml:space="preserve">분기 </v>
      </c>
      <c r="M2860" s="279" t="str">
        <f>작성용!U2857</f>
        <v>2024.09.30</v>
      </c>
      <c r="N2860" s="284">
        <f>작성용!V2857</f>
        <v>45572</v>
      </c>
      <c r="O2860" s="284">
        <f>작성용!W2857</f>
        <v>45586</v>
      </c>
      <c r="P2860" s="279" t="str">
        <f>작성용!X2857</f>
        <v>-</v>
      </c>
      <c r="Q2860" s="280" t="str">
        <f>작성용!AD2857</f>
        <v>대체평가3사업본부</v>
      </c>
      <c r="R2860" s="282">
        <f>작성용!AE2857</f>
        <v>0</v>
      </c>
      <c r="S2860" s="280" t="str">
        <f>작성용!AF2857</f>
        <v>대체평가3사업본부</v>
      </c>
      <c r="T2860" s="283" t="str">
        <f>작성용!AG2857</f>
        <v>정창수</v>
      </c>
      <c r="U2860" s="283" t="str">
        <f>작성용!AH2857</f>
        <v>정창수</v>
      </c>
      <c r="V2860" s="278">
        <f>작성용!AA2857</f>
        <v>202409</v>
      </c>
      <c r="W2860" s="280" t="str">
        <f>작성용!AC2857</f>
        <v>[T]기타보험기관[1본부]</v>
      </c>
      <c r="X2860" s="280" t="str">
        <f>작성용!O2857</f>
        <v>정현진수석</v>
      </c>
      <c r="Y2860" s="280" t="str">
        <f>작성용!P2857</f>
        <v>hyunjin.chung@lotteins.co.kr</v>
      </c>
      <c r="Z2860" s="280">
        <f>작성용!Q2857</f>
        <v>410000337</v>
      </c>
      <c r="AA2860" s="278" t="str">
        <f>작성용!AJ2857</f>
        <v>-</v>
      </c>
      <c r="AB2860" s="278">
        <f>작성용!AB2857</f>
        <v>0</v>
      </c>
    </row>
    <row r="2861" spans="1:28" s="12" customFormat="1" ht="16.5" customHeight="1" x14ac:dyDescent="0.3">
      <c r="A2861" s="54">
        <f>작성용!AL2858</f>
        <v>2857</v>
      </c>
      <c r="B2861" s="292" t="str">
        <f>작성용!AI2858</f>
        <v>1차가격 : 2024-10-07, 2차가격 : 2024-10-10, 최종가격 : 2024-10-14</v>
      </c>
      <c r="C2861" s="278" t="str">
        <f>작성용!AK2858</f>
        <v>개별종목</v>
      </c>
      <c r="D2861" s="279">
        <f>작성용!T2858</f>
        <v>45534</v>
      </c>
      <c r="E2861" s="280" t="str">
        <f>작성용!B2858</f>
        <v>롯데손해보험</v>
      </c>
      <c r="F2861" s="280" t="str">
        <f>작성용!C2858</f>
        <v>재평가</v>
      </c>
      <c r="G2861" s="280" t="str">
        <f>작성용!D2858</f>
        <v>칸서스환경인프라전문투자형사모특별자산투자신탁1호</v>
      </c>
      <c r="H2861" s="281" t="str">
        <f>작성용!E2858</f>
        <v>KBP2021030002</v>
      </c>
      <c r="I2861" s="280" t="str">
        <f>작성용!F2858</f>
        <v>B02</v>
      </c>
      <c r="J2861" s="280">
        <f>작성용!G2858</f>
        <v>0</v>
      </c>
      <c r="K2861" s="280" t="str">
        <f>작성용!H2858</f>
        <v>-</v>
      </c>
      <c r="L2861" s="280" t="str">
        <f>작성용!N2858</f>
        <v xml:space="preserve">분기 </v>
      </c>
      <c r="M2861" s="279" t="str">
        <f>작성용!U2858</f>
        <v>2024.09.30</v>
      </c>
      <c r="N2861" s="284">
        <f>작성용!V2858</f>
        <v>45572</v>
      </c>
      <c r="O2861" s="284">
        <f>작성용!W2858</f>
        <v>45586</v>
      </c>
      <c r="P2861" s="279" t="str">
        <f>작성용!X2858</f>
        <v>-</v>
      </c>
      <c r="Q2861" s="280" t="str">
        <f>작성용!AD2858</f>
        <v>대체평가3사업본부</v>
      </c>
      <c r="R2861" s="282">
        <f>작성용!AE2858</f>
        <v>0</v>
      </c>
      <c r="S2861" s="280" t="str">
        <f>작성용!AF2858</f>
        <v>대체평가3사업본부</v>
      </c>
      <c r="T2861" s="283" t="str">
        <f>작성용!AG2858</f>
        <v>정창수</v>
      </c>
      <c r="U2861" s="283" t="str">
        <f>작성용!AH2858</f>
        <v>정창수</v>
      </c>
      <c r="V2861" s="278">
        <f>작성용!AA2858</f>
        <v>202409</v>
      </c>
      <c r="W2861" s="280" t="str">
        <f>작성용!AC2858</f>
        <v>[T]기타보험기관[1본부]</v>
      </c>
      <c r="X2861" s="280" t="str">
        <f>작성용!O2858</f>
        <v>정현진수석</v>
      </c>
      <c r="Y2861" s="280" t="str">
        <f>작성용!P2858</f>
        <v>hyunjin.chung@lotteins.co.kr</v>
      </c>
      <c r="Z2861" s="280">
        <f>작성용!Q2858</f>
        <v>410000338</v>
      </c>
      <c r="AA2861" s="278" t="str">
        <f>작성용!AJ2858</f>
        <v>-</v>
      </c>
      <c r="AB2861" s="278">
        <f>작성용!AB2858</f>
        <v>0</v>
      </c>
    </row>
    <row r="2862" spans="1:28" s="12" customFormat="1" ht="16.5" customHeight="1" x14ac:dyDescent="0.3">
      <c r="A2862" s="54">
        <f>작성용!AL2859</f>
        <v>2858</v>
      </c>
      <c r="B2862" s="292" t="str">
        <f>작성용!AI2859</f>
        <v>1차가격 : 2024-10-07, 2차가격 : 2024-10-10, 최종가격 : 2024-10-14</v>
      </c>
      <c r="C2862" s="278" t="str">
        <f>작성용!AK2859</f>
        <v>개별종목</v>
      </c>
      <c r="D2862" s="279">
        <f>작성용!T2859</f>
        <v>45534</v>
      </c>
      <c r="E2862" s="280" t="str">
        <f>작성용!B2859</f>
        <v>롯데손해보험</v>
      </c>
      <c r="F2862" s="280" t="str">
        <f>작성용!C2859</f>
        <v>재평가</v>
      </c>
      <c r="G2862" s="280" t="str">
        <f>작성용!D2859</f>
        <v>KB신안산선전문투자형사모특별자산투자신탁</v>
      </c>
      <c r="H2862" s="281" t="str">
        <f>작성용!E2859</f>
        <v>KBP2020120218</v>
      </c>
      <c r="I2862" s="280" t="str">
        <f>작성용!F2859</f>
        <v>B02</v>
      </c>
      <c r="J2862" s="280">
        <f>작성용!G2859</f>
        <v>0</v>
      </c>
      <c r="K2862" s="280" t="str">
        <f>작성용!H2859</f>
        <v>-</v>
      </c>
      <c r="L2862" s="280" t="str">
        <f>작성용!N2859</f>
        <v xml:space="preserve">분기 </v>
      </c>
      <c r="M2862" s="279" t="str">
        <f>작성용!U2859</f>
        <v>2024.09.30</v>
      </c>
      <c r="N2862" s="284">
        <f>작성용!V2859</f>
        <v>45572</v>
      </c>
      <c r="O2862" s="284">
        <f>작성용!W2859</f>
        <v>45586</v>
      </c>
      <c r="P2862" s="279" t="str">
        <f>작성용!X2859</f>
        <v>-</v>
      </c>
      <c r="Q2862" s="280" t="str">
        <f>작성용!AD2859</f>
        <v>대체평가3사업본부</v>
      </c>
      <c r="R2862" s="282">
        <f>작성용!AE2859</f>
        <v>0</v>
      </c>
      <c r="S2862" s="280" t="str">
        <f>작성용!AF2859</f>
        <v>대체평가3사업본부</v>
      </c>
      <c r="T2862" s="283" t="str">
        <f>작성용!AG2859</f>
        <v>정창수</v>
      </c>
      <c r="U2862" s="283" t="str">
        <f>작성용!AH2859</f>
        <v>정창수</v>
      </c>
      <c r="V2862" s="278">
        <f>작성용!AA2859</f>
        <v>202409</v>
      </c>
      <c r="W2862" s="280" t="str">
        <f>작성용!AC2859</f>
        <v>[T]기타보험기관[1본부]</v>
      </c>
      <c r="X2862" s="280" t="str">
        <f>작성용!O2859</f>
        <v>정현진수석</v>
      </c>
      <c r="Y2862" s="280" t="str">
        <f>작성용!P2859</f>
        <v>hyunjin.chung@lotteins.co.kr</v>
      </c>
      <c r="Z2862" s="280">
        <f>작성용!Q2859</f>
        <v>410000340</v>
      </c>
      <c r="AA2862" s="278" t="str">
        <f>작성용!AJ2859</f>
        <v>-</v>
      </c>
      <c r="AB2862" s="278">
        <f>작성용!AB2859</f>
        <v>0</v>
      </c>
    </row>
    <row r="2863" spans="1:28" s="12" customFormat="1" ht="16.5" customHeight="1" x14ac:dyDescent="0.3">
      <c r="A2863" s="54">
        <f>작성용!AL2860</f>
        <v>2859</v>
      </c>
      <c r="B2863" s="292" t="str">
        <f>작성용!AI2860</f>
        <v>1차가격 : 2024-10-07, 2차가격 : 2024-10-10, 최종가격 : 2024-10-14</v>
      </c>
      <c r="C2863" s="278" t="str">
        <f>작성용!AK2860</f>
        <v>개별종목</v>
      </c>
      <c r="D2863" s="279">
        <f>작성용!T2860</f>
        <v>45534</v>
      </c>
      <c r="E2863" s="280" t="str">
        <f>작성용!B2860</f>
        <v>롯데손해보험</v>
      </c>
      <c r="F2863" s="280" t="str">
        <f>작성용!C2860</f>
        <v>재평가</v>
      </c>
      <c r="G2863" s="280" t="str">
        <f>작성용!D2860</f>
        <v>보고북미크레딧전문투자형사모특별자산26호(골드포인트메자닌)</v>
      </c>
      <c r="H2863" s="281" t="str">
        <f>작성용!E2860</f>
        <v>KBP2021030047</v>
      </c>
      <c r="I2863" s="280" t="str">
        <f>작성용!F2860</f>
        <v>B02</v>
      </c>
      <c r="J2863" s="280">
        <f>작성용!G2860</f>
        <v>0</v>
      </c>
      <c r="K2863" s="280" t="str">
        <f>작성용!H2860</f>
        <v>-</v>
      </c>
      <c r="L2863" s="280" t="str">
        <f>작성용!N2860</f>
        <v xml:space="preserve">분기 </v>
      </c>
      <c r="M2863" s="279" t="str">
        <f>작성용!U2860</f>
        <v>2024.09.30</v>
      </c>
      <c r="N2863" s="284">
        <f>작성용!V2860</f>
        <v>45572</v>
      </c>
      <c r="O2863" s="284">
        <f>작성용!W2860</f>
        <v>45586</v>
      </c>
      <c r="P2863" s="279" t="str">
        <f>작성용!X2860</f>
        <v>-</v>
      </c>
      <c r="Q2863" s="280" t="str">
        <f>작성용!AD2860</f>
        <v>대체평가3사업본부</v>
      </c>
      <c r="R2863" s="282">
        <f>작성용!AE2860</f>
        <v>0</v>
      </c>
      <c r="S2863" s="280" t="str">
        <f>작성용!AF2860</f>
        <v>대체평가3사업본부</v>
      </c>
      <c r="T2863" s="283" t="str">
        <f>작성용!AG2860</f>
        <v>정창수</v>
      </c>
      <c r="U2863" s="283" t="str">
        <f>작성용!AH2860</f>
        <v>정창수</v>
      </c>
      <c r="V2863" s="278">
        <f>작성용!AA2860</f>
        <v>202409</v>
      </c>
      <c r="W2863" s="280" t="str">
        <f>작성용!AC2860</f>
        <v>[T]기타보험기관[1본부]</v>
      </c>
      <c r="X2863" s="280" t="str">
        <f>작성용!O2860</f>
        <v>정현진수석</v>
      </c>
      <c r="Y2863" s="280" t="str">
        <f>작성용!P2860</f>
        <v>hyunjin.chung@lotteins.co.kr</v>
      </c>
      <c r="Z2863" s="280">
        <f>작성용!Q2860</f>
        <v>410000341</v>
      </c>
      <c r="AA2863" s="278" t="str">
        <f>작성용!AJ2860</f>
        <v>-</v>
      </c>
      <c r="AB2863" s="278">
        <f>작성용!AB2860</f>
        <v>0</v>
      </c>
    </row>
    <row r="2864" spans="1:28" s="12" customFormat="1" ht="16.5" customHeight="1" x14ac:dyDescent="0.3">
      <c r="A2864" s="54">
        <f>작성용!AL2861</f>
        <v>2860</v>
      </c>
      <c r="B2864" s="292" t="str">
        <f>작성용!AI2861</f>
        <v>1차가격 : 2024-10-07, 2차가격 : 2024-10-10, 최종가격 : 2024-10-14</v>
      </c>
      <c r="C2864" s="278" t="str">
        <f>작성용!AK2861</f>
        <v>개별종목</v>
      </c>
      <c r="D2864" s="279">
        <f>작성용!T2861</f>
        <v>45534</v>
      </c>
      <c r="E2864" s="280" t="str">
        <f>작성용!B2861</f>
        <v>롯데손해보험</v>
      </c>
      <c r="F2864" s="280" t="str">
        <f>작성용!C2861</f>
        <v>재평가</v>
      </c>
      <c r="G2864" s="280" t="str">
        <f>작성용!D2861</f>
        <v>IBK동북선도시철도전문투자형사모특별자산투자신탁</v>
      </c>
      <c r="H2864" s="281" t="str">
        <f>작성용!E2861</f>
        <v>KBP2021030012</v>
      </c>
      <c r="I2864" s="280" t="str">
        <f>작성용!F2861</f>
        <v>B02</v>
      </c>
      <c r="J2864" s="280">
        <f>작성용!G2861</f>
        <v>0</v>
      </c>
      <c r="K2864" s="280" t="str">
        <f>작성용!H2861</f>
        <v>-</v>
      </c>
      <c r="L2864" s="280" t="str">
        <f>작성용!N2861</f>
        <v xml:space="preserve">분기 </v>
      </c>
      <c r="M2864" s="279" t="str">
        <f>작성용!U2861</f>
        <v>2024.09.30</v>
      </c>
      <c r="N2864" s="284">
        <f>작성용!V2861</f>
        <v>45572</v>
      </c>
      <c r="O2864" s="284">
        <f>작성용!W2861</f>
        <v>45586</v>
      </c>
      <c r="P2864" s="279" t="str">
        <f>작성용!X2861</f>
        <v>-</v>
      </c>
      <c r="Q2864" s="280" t="str">
        <f>작성용!AD2861</f>
        <v>대체평가3사업본부</v>
      </c>
      <c r="R2864" s="282">
        <f>작성용!AE2861</f>
        <v>0</v>
      </c>
      <c r="S2864" s="280" t="str">
        <f>작성용!AF2861</f>
        <v>대체평가3사업본부</v>
      </c>
      <c r="T2864" s="283" t="str">
        <f>작성용!AG2861</f>
        <v>정창수</v>
      </c>
      <c r="U2864" s="283" t="str">
        <f>작성용!AH2861</f>
        <v>정창수</v>
      </c>
      <c r="V2864" s="278">
        <f>작성용!AA2861</f>
        <v>202409</v>
      </c>
      <c r="W2864" s="280" t="str">
        <f>작성용!AC2861</f>
        <v>[T]기타보험기관[1본부]</v>
      </c>
      <c r="X2864" s="280" t="str">
        <f>작성용!O2861</f>
        <v>정현진수석</v>
      </c>
      <c r="Y2864" s="280" t="str">
        <f>작성용!P2861</f>
        <v>hyunjin.chung@lotteins.co.kr</v>
      </c>
      <c r="Z2864" s="280">
        <f>작성용!Q2861</f>
        <v>410000342</v>
      </c>
      <c r="AA2864" s="278" t="str">
        <f>작성용!AJ2861</f>
        <v>-</v>
      </c>
      <c r="AB2864" s="278">
        <f>작성용!AB2861</f>
        <v>0</v>
      </c>
    </row>
    <row r="2865" spans="1:28" s="12" customFormat="1" ht="16.5" customHeight="1" x14ac:dyDescent="0.3">
      <c r="A2865" s="54">
        <f>작성용!AL2862</f>
        <v>2861</v>
      </c>
      <c r="B2865" s="292" t="str">
        <f>작성용!AI2862</f>
        <v>1차가격 : 2024-10-07, 2차가격 : 2024-10-10, 최종가격 : 2024-10-14</v>
      </c>
      <c r="C2865" s="278" t="str">
        <f>작성용!AK2862</f>
        <v>개별종목</v>
      </c>
      <c r="D2865" s="279">
        <f>작성용!T2862</f>
        <v>45534</v>
      </c>
      <c r="E2865" s="280" t="str">
        <f>작성용!B2862</f>
        <v>롯데손해보험</v>
      </c>
      <c r="F2865" s="280" t="str">
        <f>작성용!C2862</f>
        <v>재평가</v>
      </c>
      <c r="G2865" s="280" t="str">
        <f>작성용!D2862</f>
        <v>코람코USDEBTSTRATEGY일반사모부동산투자신탁제17호(재간접형)</v>
      </c>
      <c r="H2865" s="281" t="str">
        <f>작성용!E2862</f>
        <v>KBP2021060014</v>
      </c>
      <c r="I2865" s="280" t="str">
        <f>작성용!F2862</f>
        <v>B02</v>
      </c>
      <c r="J2865" s="280">
        <f>작성용!G2862</f>
        <v>0</v>
      </c>
      <c r="K2865" s="280" t="str">
        <f>작성용!H2862</f>
        <v>-</v>
      </c>
      <c r="L2865" s="280" t="str">
        <f>작성용!N2862</f>
        <v xml:space="preserve">분기 </v>
      </c>
      <c r="M2865" s="279" t="str">
        <f>작성용!U2862</f>
        <v>2024.09.30</v>
      </c>
      <c r="N2865" s="284">
        <f>작성용!V2862</f>
        <v>45572</v>
      </c>
      <c r="O2865" s="284">
        <f>작성용!W2862</f>
        <v>45586</v>
      </c>
      <c r="P2865" s="279" t="str">
        <f>작성용!X2862</f>
        <v>-</v>
      </c>
      <c r="Q2865" s="280" t="str">
        <f>작성용!AD2862</f>
        <v>대체평가3사업본부</v>
      </c>
      <c r="R2865" s="282">
        <f>작성용!AE2862</f>
        <v>0</v>
      </c>
      <c r="S2865" s="280" t="str">
        <f>작성용!AF2862</f>
        <v>대체평가3사업본부</v>
      </c>
      <c r="T2865" s="283" t="str">
        <f>작성용!AG2862</f>
        <v>정창수</v>
      </c>
      <c r="U2865" s="283" t="str">
        <f>작성용!AH2862</f>
        <v>정창수</v>
      </c>
      <c r="V2865" s="278">
        <f>작성용!AA2862</f>
        <v>202409</v>
      </c>
      <c r="W2865" s="280" t="str">
        <f>작성용!AC2862</f>
        <v>[T]기타보험기관[1본부]</v>
      </c>
      <c r="X2865" s="280" t="str">
        <f>작성용!O2862</f>
        <v>정현진수석</v>
      </c>
      <c r="Y2865" s="280" t="str">
        <f>작성용!P2862</f>
        <v>hyunjin.chung@lotteins.co.kr</v>
      </c>
      <c r="Z2865" s="280">
        <f>작성용!Q2862</f>
        <v>410000345</v>
      </c>
      <c r="AA2865" s="278" t="str">
        <f>작성용!AJ2862</f>
        <v>-</v>
      </c>
      <c r="AB2865" s="278">
        <f>작성용!AB2862</f>
        <v>0</v>
      </c>
    </row>
    <row r="2866" spans="1:28" s="12" customFormat="1" ht="16.5" customHeight="1" x14ac:dyDescent="0.3">
      <c r="A2866" s="54">
        <f>작성용!AL2863</f>
        <v>2862</v>
      </c>
      <c r="B2866" s="292" t="str">
        <f>작성용!AI2863</f>
        <v>1차가격 : 2024-10-07, 2차가격 : 2024-10-10, 최종가격 : 2024-10-14</v>
      </c>
      <c r="C2866" s="278" t="str">
        <f>작성용!AK2863</f>
        <v>개별종목</v>
      </c>
      <c r="D2866" s="279">
        <f>작성용!T2863</f>
        <v>45534</v>
      </c>
      <c r="E2866" s="280" t="str">
        <f>작성용!B2863</f>
        <v>롯데손해보험</v>
      </c>
      <c r="F2866" s="280" t="str">
        <f>작성용!C2863</f>
        <v>재평가</v>
      </c>
      <c r="G2866" s="280" t="str">
        <f>작성용!D2863</f>
        <v>현대인베스트먼트CRESCENTCREDITSOLUTION일반사모투자신탁3호</v>
      </c>
      <c r="H2866" s="281" t="str">
        <f>작성용!E2863</f>
        <v>KBP2022030072</v>
      </c>
      <c r="I2866" s="280" t="str">
        <f>작성용!F2863</f>
        <v>B02</v>
      </c>
      <c r="J2866" s="280">
        <f>작성용!G2863</f>
        <v>0</v>
      </c>
      <c r="K2866" s="280" t="str">
        <f>작성용!H2863</f>
        <v>-</v>
      </c>
      <c r="L2866" s="280" t="str">
        <f>작성용!N2863</f>
        <v xml:space="preserve">분기 </v>
      </c>
      <c r="M2866" s="279" t="str">
        <f>작성용!U2863</f>
        <v>2024.09.30</v>
      </c>
      <c r="N2866" s="284">
        <f>작성용!V2863</f>
        <v>45572</v>
      </c>
      <c r="O2866" s="284">
        <f>작성용!W2863</f>
        <v>45586</v>
      </c>
      <c r="P2866" s="279" t="str">
        <f>작성용!X2863</f>
        <v>-</v>
      </c>
      <c r="Q2866" s="280" t="str">
        <f>작성용!AD2863</f>
        <v>대체평가3사업본부</v>
      </c>
      <c r="R2866" s="282">
        <f>작성용!AE2863</f>
        <v>0</v>
      </c>
      <c r="S2866" s="280" t="str">
        <f>작성용!AF2863</f>
        <v>대체평가3사업본부</v>
      </c>
      <c r="T2866" s="283" t="str">
        <f>작성용!AG2863</f>
        <v>정창수</v>
      </c>
      <c r="U2866" s="283" t="str">
        <f>작성용!AH2863</f>
        <v>정창수</v>
      </c>
      <c r="V2866" s="278">
        <f>작성용!AA2863</f>
        <v>202409</v>
      </c>
      <c r="W2866" s="280" t="str">
        <f>작성용!AC2863</f>
        <v>[T]기타보험기관[1본부]</v>
      </c>
      <c r="X2866" s="280" t="str">
        <f>작성용!O2863</f>
        <v>정현진수석</v>
      </c>
      <c r="Y2866" s="280" t="str">
        <f>작성용!P2863</f>
        <v>hyunjin.chung@lotteins.co.kr</v>
      </c>
      <c r="Z2866" s="280">
        <f>작성용!Q2863</f>
        <v>410000349</v>
      </c>
      <c r="AA2866" s="278" t="str">
        <f>작성용!AJ2863</f>
        <v>-</v>
      </c>
      <c r="AB2866" s="278">
        <f>작성용!AB2863</f>
        <v>0</v>
      </c>
    </row>
    <row r="2867" spans="1:28" s="12" customFormat="1" ht="16.5" customHeight="1" x14ac:dyDescent="0.3">
      <c r="A2867" s="54">
        <f>작성용!AL2864</f>
        <v>2863</v>
      </c>
      <c r="B2867" s="292" t="str">
        <f>작성용!AI2864</f>
        <v>1차가격 : 2024-10-07, 2차가격 : 2024-10-10, 최종가격 : 2024-10-14</v>
      </c>
      <c r="C2867" s="278" t="str">
        <f>작성용!AK2864</f>
        <v>개별종목</v>
      </c>
      <c r="D2867" s="279">
        <f>작성용!T2864</f>
        <v>45534</v>
      </c>
      <c r="E2867" s="280" t="str">
        <f>작성용!B2864</f>
        <v>롯데손해보험</v>
      </c>
      <c r="F2867" s="280" t="str">
        <f>작성용!C2864</f>
        <v>재평가</v>
      </c>
      <c r="G2867" s="280" t="str">
        <f>작성용!D2864</f>
        <v>KBPATRIMONIUM유럽PDF일반사모특별자산투자신탁제1호</v>
      </c>
      <c r="H2867" s="281" t="str">
        <f>작성용!E2864</f>
        <v>KBP2022060013</v>
      </c>
      <c r="I2867" s="280" t="str">
        <f>작성용!F2864</f>
        <v>B02</v>
      </c>
      <c r="J2867" s="280">
        <f>작성용!G2864</f>
        <v>0</v>
      </c>
      <c r="K2867" s="280" t="str">
        <f>작성용!H2864</f>
        <v>-</v>
      </c>
      <c r="L2867" s="280" t="str">
        <f>작성용!N2864</f>
        <v xml:space="preserve">분기 </v>
      </c>
      <c r="M2867" s="279" t="str">
        <f>작성용!U2864</f>
        <v>2024.09.30</v>
      </c>
      <c r="N2867" s="284">
        <f>작성용!V2864</f>
        <v>45572</v>
      </c>
      <c r="O2867" s="284">
        <f>작성용!W2864</f>
        <v>45586</v>
      </c>
      <c r="P2867" s="279" t="str">
        <f>작성용!X2864</f>
        <v>-</v>
      </c>
      <c r="Q2867" s="280" t="str">
        <f>작성용!AD2864</f>
        <v>대체평가3사업본부</v>
      </c>
      <c r="R2867" s="282">
        <f>작성용!AE2864</f>
        <v>0</v>
      </c>
      <c r="S2867" s="280" t="str">
        <f>작성용!AF2864</f>
        <v>대체평가3사업본부</v>
      </c>
      <c r="T2867" s="283" t="str">
        <f>작성용!AG2864</f>
        <v>정창수</v>
      </c>
      <c r="U2867" s="283" t="str">
        <f>작성용!AH2864</f>
        <v>정창수</v>
      </c>
      <c r="V2867" s="278">
        <f>작성용!AA2864</f>
        <v>202409</v>
      </c>
      <c r="W2867" s="280" t="str">
        <f>작성용!AC2864</f>
        <v>[T]기타보험기관[1본부]</v>
      </c>
      <c r="X2867" s="280" t="str">
        <f>작성용!O2864</f>
        <v>정현진수석</v>
      </c>
      <c r="Y2867" s="280" t="str">
        <f>작성용!P2864</f>
        <v>hyunjin.chung@lotteins.co.kr</v>
      </c>
      <c r="Z2867" s="280">
        <f>작성용!Q2864</f>
        <v>410000351</v>
      </c>
      <c r="AA2867" s="278" t="str">
        <f>작성용!AJ2864</f>
        <v>-</v>
      </c>
      <c r="AB2867" s="278">
        <f>작성용!AB2864</f>
        <v>0</v>
      </c>
    </row>
    <row r="2868" spans="1:28" s="12" customFormat="1" ht="16.5" customHeight="1" x14ac:dyDescent="0.3">
      <c r="A2868" s="54">
        <f>작성용!AL2865</f>
        <v>2864</v>
      </c>
      <c r="B2868" s="292" t="str">
        <f>작성용!AI2865</f>
        <v>1차가격 : 2024-10-07, 2차가격 : 2024-10-10, 최종가격 : 2024-10-14</v>
      </c>
      <c r="C2868" s="278" t="str">
        <f>작성용!AK2865</f>
        <v>개별종목</v>
      </c>
      <c r="D2868" s="279">
        <f>작성용!T2865</f>
        <v>45534</v>
      </c>
      <c r="E2868" s="280" t="str">
        <f>작성용!B2865</f>
        <v>롯데손해보험</v>
      </c>
      <c r="F2868" s="280" t="str">
        <f>작성용!C2865</f>
        <v>재평가</v>
      </c>
      <c r="G2868" s="280" t="str">
        <f>작성용!D2865</f>
        <v>다비하나자원순환전문투자형사모투자신탁</v>
      </c>
      <c r="H2868" s="281" t="str">
        <f>작성용!E2865</f>
        <v>KBP2017120062</v>
      </c>
      <c r="I2868" s="280" t="str">
        <f>작성용!F2865</f>
        <v>B02</v>
      </c>
      <c r="J2868" s="280">
        <f>작성용!G2865</f>
        <v>0</v>
      </c>
      <c r="K2868" s="280" t="str">
        <f>작성용!H2865</f>
        <v>-</v>
      </c>
      <c r="L2868" s="280" t="str">
        <f>작성용!N2865</f>
        <v xml:space="preserve">분기 </v>
      </c>
      <c r="M2868" s="279" t="str">
        <f>작성용!U2865</f>
        <v>2024.09.30</v>
      </c>
      <c r="N2868" s="284">
        <f>작성용!V2865</f>
        <v>45572</v>
      </c>
      <c r="O2868" s="284">
        <f>작성용!W2865</f>
        <v>45586</v>
      </c>
      <c r="P2868" s="279" t="str">
        <f>작성용!X2865</f>
        <v>-</v>
      </c>
      <c r="Q2868" s="280" t="str">
        <f>작성용!AD2865</f>
        <v>대체평가3사업본부</v>
      </c>
      <c r="R2868" s="282">
        <f>작성용!AE2865</f>
        <v>0</v>
      </c>
      <c r="S2868" s="280" t="str">
        <f>작성용!AF2865</f>
        <v>대체평가3사업본부</v>
      </c>
      <c r="T2868" s="283" t="str">
        <f>작성용!AG2865</f>
        <v>정창수</v>
      </c>
      <c r="U2868" s="283" t="str">
        <f>작성용!AH2865</f>
        <v>정창수</v>
      </c>
      <c r="V2868" s="278">
        <f>작성용!AA2865</f>
        <v>202409</v>
      </c>
      <c r="W2868" s="280" t="str">
        <f>작성용!AC2865</f>
        <v>[T]기타보험기관[1본부]</v>
      </c>
      <c r="X2868" s="280" t="str">
        <f>작성용!O2865</f>
        <v>정현진수석</v>
      </c>
      <c r="Y2868" s="280" t="str">
        <f>작성용!P2865</f>
        <v>hyunjin.chung@lotteins.co.kr</v>
      </c>
      <c r="Z2868" s="280">
        <f>작성용!Q2865</f>
        <v>410000196</v>
      </c>
      <c r="AA2868" s="278" t="str">
        <f>작성용!AJ2865</f>
        <v>-</v>
      </c>
      <c r="AB2868" s="278">
        <f>작성용!AB2865</f>
        <v>0</v>
      </c>
    </row>
    <row r="2869" spans="1:28" s="12" customFormat="1" ht="16.5" customHeight="1" x14ac:dyDescent="0.3">
      <c r="A2869" s="54">
        <f>작성용!AL2866</f>
        <v>2865</v>
      </c>
      <c r="B2869" s="292" t="str">
        <f>작성용!AI2866</f>
        <v>1차가격 : 2024-10-07, 2차가격 : 2024-10-10, 최종가격 : 2024-10-14</v>
      </c>
      <c r="C2869" s="278" t="str">
        <f>작성용!AK2866</f>
        <v>개별종목</v>
      </c>
      <c r="D2869" s="279">
        <f>작성용!T2866</f>
        <v>45534</v>
      </c>
      <c r="E2869" s="280" t="str">
        <f>작성용!B2866</f>
        <v>롯데손해보험</v>
      </c>
      <c r="F2869" s="280" t="str">
        <f>작성용!C2866</f>
        <v>재평가</v>
      </c>
      <c r="G2869" s="280" t="str">
        <f>작성용!D2866</f>
        <v>다비하나그린전문투자형사모투자신탁</v>
      </c>
      <c r="H2869" s="281" t="str">
        <f>작성용!E2866</f>
        <v>KBP2018030061</v>
      </c>
      <c r="I2869" s="280" t="str">
        <f>작성용!F2866</f>
        <v>B02</v>
      </c>
      <c r="J2869" s="280">
        <f>작성용!G2866</f>
        <v>0</v>
      </c>
      <c r="K2869" s="280" t="str">
        <f>작성용!H2866</f>
        <v>-</v>
      </c>
      <c r="L2869" s="280" t="str">
        <f>작성용!N2866</f>
        <v xml:space="preserve">분기 </v>
      </c>
      <c r="M2869" s="279" t="str">
        <f>작성용!U2866</f>
        <v>2024.09.30</v>
      </c>
      <c r="N2869" s="284">
        <f>작성용!V2866</f>
        <v>45572</v>
      </c>
      <c r="O2869" s="284">
        <f>작성용!W2866</f>
        <v>45586</v>
      </c>
      <c r="P2869" s="279" t="str">
        <f>작성용!X2866</f>
        <v>-</v>
      </c>
      <c r="Q2869" s="280" t="str">
        <f>작성용!AD2866</f>
        <v>대체평가3사업본부</v>
      </c>
      <c r="R2869" s="282">
        <f>작성용!AE2866</f>
        <v>0</v>
      </c>
      <c r="S2869" s="280" t="str">
        <f>작성용!AF2866</f>
        <v>대체평가3사업본부</v>
      </c>
      <c r="T2869" s="283" t="str">
        <f>작성용!AG2866</f>
        <v>정창수</v>
      </c>
      <c r="U2869" s="283" t="str">
        <f>작성용!AH2866</f>
        <v>정창수</v>
      </c>
      <c r="V2869" s="278">
        <f>작성용!AA2866</f>
        <v>202409</v>
      </c>
      <c r="W2869" s="280" t="str">
        <f>작성용!AC2866</f>
        <v>[T]기타보험기관[1본부]</v>
      </c>
      <c r="X2869" s="280" t="str">
        <f>작성용!O2866</f>
        <v>정현진수석</v>
      </c>
      <c r="Y2869" s="280" t="str">
        <f>작성용!P2866</f>
        <v>hyunjin.chung@lotteins.co.kr</v>
      </c>
      <c r="Z2869" s="280">
        <f>작성용!Q2866</f>
        <v>410000208</v>
      </c>
      <c r="AA2869" s="278" t="str">
        <f>작성용!AJ2866</f>
        <v>-</v>
      </c>
      <c r="AB2869" s="278">
        <f>작성용!AB2866</f>
        <v>0</v>
      </c>
    </row>
    <row r="2870" spans="1:28" s="12" customFormat="1" ht="16.5" customHeight="1" x14ac:dyDescent="0.3">
      <c r="A2870" s="54">
        <f>작성용!AL2867</f>
        <v>2866</v>
      </c>
      <c r="B2870" s="292" t="str">
        <f>작성용!AI2867</f>
        <v>1차가격 : 2024-10-07, 2차가격 : 2024-10-10, 최종가격 : 2024-10-14</v>
      </c>
      <c r="C2870" s="278" t="str">
        <f>작성용!AK2867</f>
        <v>개별종목</v>
      </c>
      <c r="D2870" s="279">
        <f>작성용!T2867</f>
        <v>45534</v>
      </c>
      <c r="E2870" s="280" t="str">
        <f>작성용!B2867</f>
        <v>롯데손해보험</v>
      </c>
      <c r="F2870" s="280" t="str">
        <f>작성용!C2867</f>
        <v>재평가</v>
      </c>
      <c r="G2870" s="280" t="str">
        <f>작성용!D2867</f>
        <v>KCGI-ETIHAD-B777F일반사모특별자산투자신탁</v>
      </c>
      <c r="H2870" s="281" t="str">
        <f>작성용!E2867</f>
        <v>KBP2016060231</v>
      </c>
      <c r="I2870" s="280" t="str">
        <f>작성용!F2867</f>
        <v>B02</v>
      </c>
      <c r="J2870" s="280">
        <f>작성용!G2867</f>
        <v>0</v>
      </c>
      <c r="K2870" s="280" t="str">
        <f>작성용!H2867</f>
        <v>-</v>
      </c>
      <c r="L2870" s="280" t="str">
        <f>작성용!N2867</f>
        <v xml:space="preserve">분기 </v>
      </c>
      <c r="M2870" s="279" t="str">
        <f>작성용!U2867</f>
        <v>2024.09.30</v>
      </c>
      <c r="N2870" s="284">
        <f>작성용!V2867</f>
        <v>45572</v>
      </c>
      <c r="O2870" s="284">
        <f>작성용!W2867</f>
        <v>45586</v>
      </c>
      <c r="P2870" s="279" t="str">
        <f>작성용!X2867</f>
        <v>-</v>
      </c>
      <c r="Q2870" s="280" t="str">
        <f>작성용!AD2867</f>
        <v>대체평가3사업본부</v>
      </c>
      <c r="R2870" s="282">
        <f>작성용!AE2867</f>
        <v>0</v>
      </c>
      <c r="S2870" s="280" t="str">
        <f>작성용!AF2867</f>
        <v>대체평가3사업본부</v>
      </c>
      <c r="T2870" s="283" t="str">
        <f>작성용!AG2867</f>
        <v>정창수</v>
      </c>
      <c r="U2870" s="283" t="str">
        <f>작성용!AH2867</f>
        <v>정창수</v>
      </c>
      <c r="V2870" s="278">
        <f>작성용!AA2867</f>
        <v>202409</v>
      </c>
      <c r="W2870" s="280" t="str">
        <f>작성용!AC2867</f>
        <v>[T]기타보험기관[1본부]</v>
      </c>
      <c r="X2870" s="280" t="str">
        <f>작성용!O2867</f>
        <v>정현진수석</v>
      </c>
      <c r="Y2870" s="280" t="str">
        <f>작성용!P2867</f>
        <v>hyunjin.chung@lotteins.co.kr</v>
      </c>
      <c r="Z2870" s="280">
        <f>작성용!Q2867</f>
        <v>410000208</v>
      </c>
      <c r="AA2870" s="278" t="str">
        <f>작성용!AJ2867</f>
        <v>-</v>
      </c>
      <c r="AB2870" s="278">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t="str">
        <f>작성용!U2868</f>
        <v>2024.09.30</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t="str">
        <f>작성용!U2869</f>
        <v>2024.09.30</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t="str">
        <f>작성용!U2870</f>
        <v>2024.09.30</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t="str">
        <f>작성용!U2871</f>
        <v>2024.09.30</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t="str">
        <f>작성용!U2872</f>
        <v>2024.09.30</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t="str">
        <f>작성용!U2873</f>
        <v>2024.09.30</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t="str">
        <f>작성용!U2874</f>
        <v>2024.09.30</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t="str">
        <f>작성용!U2875</f>
        <v>2024.09.30</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t="str">
        <f>작성용!U2876</f>
        <v>2024.09.30</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t="str">
        <f>작성용!U2877</f>
        <v>2024.09.30</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t="str">
        <f>작성용!U2878</f>
        <v>2024.09.30</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t="str">
        <f>작성용!U2879</f>
        <v>2024.09.30</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t="str">
        <f>작성용!U2880</f>
        <v>2024.09.30</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t="str">
        <f>작성용!U2881</f>
        <v>2024.09.30</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t="str">
        <f>작성용!U2882</f>
        <v>2024.09.30</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t="str">
        <f>작성용!U2883</f>
        <v>2024.09.30</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t="str">
        <f>작성용!U2884</f>
        <v>2024.09.30</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t="str">
        <f>작성용!U2885</f>
        <v>2024.09.30</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t="str">
        <f>작성용!U2886</f>
        <v>2024.09.30</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t="str">
        <f>작성용!U2887</f>
        <v>2024.09.30</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t="str">
        <f>작성용!U2888</f>
        <v>2024.09.30</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t="str">
        <f>작성용!U2889</f>
        <v>2024.09.30</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t="str">
        <f>작성용!U2890</f>
        <v>2024.09.30</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t="str">
        <f>작성용!U2891</f>
        <v>2024.09.30</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t="str">
        <f>작성용!U2892</f>
        <v>2024.09.30</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t="str">
        <f>작성용!U2893</f>
        <v>2024.09.30</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t="str">
        <f>작성용!U2894</f>
        <v>2024.09.30</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t="str">
        <f>작성용!U2895</f>
        <v>2024.09.30</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t="str">
        <f>작성용!U2896</f>
        <v>2024.09.30</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t="str">
        <f>작성용!U2897</f>
        <v>2024.09.30</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t="str">
        <f>작성용!U2898</f>
        <v>2024.09.30</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t="str">
        <f>작성용!U2899</f>
        <v>2024.09.30</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t="str">
        <f>작성용!U2900</f>
        <v>2024.09.30</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t="str">
        <f>작성용!U2901</f>
        <v>2024.09.30</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t="str">
        <f>작성용!U2902</f>
        <v>2024.09.30</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t="str">
        <f>작성용!U2903</f>
        <v>2024.09.30</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t="str">
        <f>작성용!U2904</f>
        <v>2024.09.30</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t="str">
        <f>작성용!U2905</f>
        <v>2024.09.30</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t="str">
        <f>작성용!U2906</f>
        <v>2024.09.30</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t="str">
        <f>작성용!U2907</f>
        <v>2024.09.30</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t="str">
        <f>작성용!U2908</f>
        <v>2024.09.30</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t="str">
        <f>작성용!U2909</f>
        <v>2024.09.30</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t="str">
        <f>작성용!U2910</f>
        <v>2024.09.30</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t="str">
        <f>작성용!U2911</f>
        <v>2024.09.30</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t="str">
        <f>작성용!U2912</f>
        <v>2024.09.30</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t="str">
        <f>작성용!U2913</f>
        <v>2024.09.30</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t="str">
        <f>작성용!U2914</f>
        <v>2024.09.30</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t="str">
        <f>작성용!U2915</f>
        <v>2024.09.30</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t="str">
        <f>작성용!U2916</f>
        <v>2024.09.30</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t="str">
        <f>작성용!U2917</f>
        <v>2024.09.30</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t="str">
        <f>작성용!U2918</f>
        <v>2024.09.30</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t="str">
        <f>작성용!U2919</f>
        <v>2024.09.30</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t="str">
        <f>작성용!U2920</f>
        <v>2024.09.30</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t="str">
        <f>작성용!U2921</f>
        <v>2024.09.30</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t="str">
        <f>작성용!U2922</f>
        <v>2024.09.30</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t="str">
        <f>작성용!U2923</f>
        <v>2024.09.30</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t="str">
        <f>작성용!U2924</f>
        <v>2024.09.30</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t="str">
        <f>작성용!U2925</f>
        <v>2024.09.30</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t="str">
        <f>작성용!U2926</f>
        <v>2024.09.30</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t="str">
        <f>작성용!U2927</f>
        <v>2024.09.30</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t="str">
        <f>작성용!U2928</f>
        <v>2024.09.30</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t="str">
        <f>작성용!U2929</f>
        <v>2024.09.30</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t="str">
        <f>작성용!U2930</f>
        <v>2024.09.30</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t="str">
        <f>작성용!U2931</f>
        <v>2024.09.30</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t="str">
        <f>작성용!U2932</f>
        <v>2024.09.30</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t="str">
        <f>작성용!U2933</f>
        <v>2024.09.30</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t="str">
        <f>작성용!U2934</f>
        <v>2024.09.30</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t="str">
        <f>작성용!U2935</f>
        <v>2024.09.30</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t="str">
        <f>작성용!U2936</f>
        <v>2024.09.30</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t="str">
        <f>작성용!U2937</f>
        <v>2024.09.30</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t="str">
        <f>작성용!U2938</f>
        <v>2024.09.30</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t="str">
        <f>작성용!U2939</f>
        <v>2024.09.30</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t="str">
        <f>작성용!U2940</f>
        <v>2024.09.30</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t="str">
        <f>작성용!U2941</f>
        <v>2024.09.30</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t="str">
        <f>작성용!U2942</f>
        <v>2024.09.30</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t="str">
        <f>작성용!U2943</f>
        <v>2024.09.30</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t="str">
        <f>작성용!U2944</f>
        <v>2024.09.30</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t="str">
        <f>작성용!U2945</f>
        <v>2024.09.30</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t="str">
        <f>작성용!U2946</f>
        <v>2024.09.30</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t="str">
        <f>작성용!U2947</f>
        <v>2024.09.30</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t="str">
        <f>작성용!U2948</f>
        <v>2024.09.30</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t="str">
        <f>작성용!U2949</f>
        <v>2024.09.30</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t="str">
        <f>작성용!U2950</f>
        <v>2024.09.30</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t="str">
        <f>작성용!U2951</f>
        <v>2024.09.30</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t="str">
        <f>작성용!U2952</f>
        <v>2024.09.30</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t="str">
        <f>작성용!U2953</f>
        <v>2024.09.30</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t="str">
        <f>작성용!U2954</f>
        <v>2024.09.30</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t="str">
        <f>작성용!U2955</f>
        <v>2024.09.30</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t="str">
        <f>작성용!U2956</f>
        <v>2024.09.30</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t="str">
        <f>작성용!U2957</f>
        <v>2024.09.30</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t="str">
        <f>작성용!U2958</f>
        <v>2024.09.30</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t="str">
        <f>작성용!U2959</f>
        <v>2024.09.30</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t="str">
        <f>작성용!U2960</f>
        <v>2024.09.30</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t="str">
        <f>작성용!U2961</f>
        <v>2024.09.30</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t="str">
        <f>작성용!U2962</f>
        <v>2024.09.30</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t="str">
        <f>작성용!U2963</f>
        <v>2024.09.30</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t="str">
        <f>작성용!U2964</f>
        <v>2024.09.30</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t="str">
        <f>작성용!U2965</f>
        <v>2024.09.30</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t="str">
        <f>작성용!U2966</f>
        <v>2024.09.30</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t="str">
        <f>작성용!U2967</f>
        <v>2024.09.30</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t="str">
        <f>작성용!U2968</f>
        <v>2024.09.30</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t="str">
        <f>작성용!U2969</f>
        <v>2024.09.30</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t="str">
        <f>작성용!U2970</f>
        <v>2024.09.30</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t="str">
        <f>작성용!U2971</f>
        <v>2024.09.30</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t="str">
        <f>작성용!U2972</f>
        <v>2024.09.30</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t="str">
        <f>작성용!U2973</f>
        <v>2024.09.30</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t="str">
        <f>작성용!U2974</f>
        <v>2024.09.30</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t="str">
        <f>작성용!U2975</f>
        <v>2024.09.30</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t="str">
        <f>작성용!U2976</f>
        <v>2024.09.30</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t="str">
        <f>작성용!U2977</f>
        <v>2024.09.30</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t="str">
        <f>작성용!U2978</f>
        <v>2024.09.30</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t="str">
        <f>작성용!U2979</f>
        <v>2024.09.30</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t="str">
        <f>작성용!U2980</f>
        <v>2024.09.30</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t="str">
        <f>작성용!U2981</f>
        <v>2024.09.30</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t="str">
        <f>작성용!U2982</f>
        <v>2024.09.30</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t="str">
        <f>작성용!U2983</f>
        <v>2024.09.30</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t="str">
        <f>작성용!U2984</f>
        <v>2024.09.30</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t="str">
        <f>작성용!U2985</f>
        <v>2024.09.30</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t="str">
        <f>작성용!U2986</f>
        <v>2024.09.30</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t="str">
        <f>작성용!U2987</f>
        <v>2024.09.30</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t="str">
        <f>작성용!U2988</f>
        <v>2024.09.30</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t="str">
        <f>작성용!U2989</f>
        <v>2024.09.30</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t="str">
        <f>작성용!U2990</f>
        <v>2024.09.30</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t="str">
        <f>작성용!U2991</f>
        <v>2024.09.30</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t="str">
        <f>작성용!U2992</f>
        <v>2024.09.30</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t="str">
        <f>작성용!U2993</f>
        <v>2024.09.30</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t="str">
        <f>작성용!U2994</f>
        <v>2024.09.30</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t="str">
        <f>작성용!U2995</f>
        <v>2024.09.30</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t="str">
        <f>작성용!U2996</f>
        <v>2024.09.30</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t="str">
        <f>작성용!U2997</f>
        <v>2024.09.30</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t="str">
        <f>작성용!U2998</f>
        <v>2024.09.30</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t="str">
        <f>작성용!U2999</f>
        <v>2024.09.30</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t="str">
        <f>작성용!U3000</f>
        <v>2024.09.30</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t="str">
        <f>작성용!U3001</f>
        <v>2024.09.30</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t="str">
        <f>작성용!U3002</f>
        <v>2024.09.30</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t="str">
        <f>작성용!U3003</f>
        <v>2024.09.30</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t="str">
        <f>작성용!U3004</f>
        <v>2024.09.30</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t="str">
        <f>작성용!U3005</f>
        <v>2024.09.30</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t="str">
        <f>작성용!U3006</f>
        <v>2024.09.30</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t="str">
        <f>작성용!U3007</f>
        <v>2024.09.30</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t="str">
        <f>작성용!U3008</f>
        <v>2024.09.30</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t="str">
        <f>작성용!U3009</f>
        <v>2024.09.30</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t="str">
        <f>작성용!U3010</f>
        <v>2024.09.30</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t="str">
        <f>작성용!U3011</f>
        <v>2024.09.30</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t="str">
        <f>작성용!U3012</f>
        <v>2024.09.30</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t="str">
        <f>작성용!U3013</f>
        <v>2024.09.30</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t="str">
        <f>작성용!U3014</f>
        <v>2024.09.30</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t="str">
        <f>작성용!U3015</f>
        <v>2024.09.30</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t="str">
        <f>작성용!U3016</f>
        <v>2024.09.30</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t="str">
        <f>작성용!U3017</f>
        <v>2024.09.30</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t="str">
        <f>작성용!U3018</f>
        <v>2024.09.30</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t="str">
        <f>작성용!U3019</f>
        <v>2024.09.30</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t="str">
        <f>작성용!U3020</f>
        <v>2024.09.30</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t="str">
        <f>작성용!U3021</f>
        <v>2024.09.30</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t="str">
        <f>작성용!U3022</f>
        <v>2024.09.30</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t="str">
        <f>작성용!U3023</f>
        <v>2024.09.30</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t="str">
        <f>작성용!U3024</f>
        <v>2024.09.30</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t="str">
        <f>작성용!U3025</f>
        <v>2024.09.30</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t="str">
        <f>작성용!U3026</f>
        <v>2024.09.30</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t="str">
        <f>작성용!U3027</f>
        <v>2024.09.30</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t="str">
        <f>작성용!U3028</f>
        <v>2024.09.30</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t="str">
        <f>작성용!U3029</f>
        <v>2024.09.30</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t="str">
        <f>작성용!U3030</f>
        <v>2024.09.30</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t="str">
        <f>작성용!U3031</f>
        <v>2024.09.30</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t="str">
        <f>작성용!U3032</f>
        <v>2024.09.30</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t="str">
        <f>작성용!U3033</f>
        <v>2024.09.30</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t="str">
        <f>작성용!U3034</f>
        <v>2024.09.30</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t="str">
        <f>작성용!U3035</f>
        <v>2024.09.30</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t="str">
        <f>작성용!U3036</f>
        <v>2024.09.30</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t="str">
        <f>작성용!U3037</f>
        <v>2024.09.30</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t="str">
        <f>작성용!U3038</f>
        <v>2024.09.30</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t="str">
        <f>작성용!U3039</f>
        <v>2024.09.30</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t="str">
        <f>작성용!U3040</f>
        <v>2024.09.30</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t="str">
        <f>작성용!U3041</f>
        <v>2024.09.30</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t="str">
        <f>작성용!U3042</f>
        <v>2024.09.30</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t="str">
        <f>작성용!U3043</f>
        <v>2024.09.30</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t="str">
        <f>작성용!U3044</f>
        <v>2024.09.30</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t="str">
        <f>작성용!U3045</f>
        <v>2024.09.30</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t="str">
        <f>작성용!U3046</f>
        <v>2024.09.30</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t="str">
        <f>작성용!U3047</f>
        <v>2024.09.30</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t="str">
        <f>작성용!U3048</f>
        <v>2024.09.30</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t="str">
        <f>작성용!U3049</f>
        <v>2024.09.30</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t="str">
        <f>작성용!U3050</f>
        <v>2024.09.30</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t="str">
        <f>작성용!U3051</f>
        <v>2024.09.30</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t="str">
        <f>작성용!U3052</f>
        <v>2024.09.30</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t="str">
        <f>작성용!U3053</f>
        <v>2024.09.30</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t="str">
        <f>작성용!U3054</f>
        <v>2024.09.30</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t="str">
        <f>작성용!U3055</f>
        <v>2024.09.30</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t="str">
        <f>작성용!U3056</f>
        <v>2024.09.30</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t="str">
        <f>작성용!U3057</f>
        <v>2024.09.30</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t="str">
        <f>작성용!U3058</f>
        <v>2024.09.30</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t="str">
        <f>작성용!U3059</f>
        <v>2024.09.30</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t="str">
        <f>작성용!U3060</f>
        <v>2024.09.30</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t="str">
        <f>작성용!U3061</f>
        <v>2024.09.30</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t="str">
        <f>작성용!U3062</f>
        <v>2024.09.30</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t="str">
        <f>작성용!U3063</f>
        <v>2024.09.30</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t="str">
        <f>작성용!U3064</f>
        <v>2024.09.30</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t="str">
        <f>작성용!U3065</f>
        <v>2024.09.30</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t="str">
        <f>작성용!U3066</f>
        <v>2024.09.30</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t="str">
        <f>작성용!U3067</f>
        <v>2024.09.30</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t="str">
        <f>작성용!U3068</f>
        <v>2024.09.30</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t="str">
        <f>작성용!U3069</f>
        <v>2024.09.30</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t="str">
        <f>작성용!U3070</f>
        <v>2024.09.30</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t="str">
        <f>작성용!U3071</f>
        <v>2024.09.30</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t="str">
        <f>작성용!U3072</f>
        <v>2024.09.30</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t="str">
        <f>작성용!U3073</f>
        <v>2024.09.30</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t="str">
        <f>작성용!U3074</f>
        <v>2024.09.30</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t="str">
        <f>작성용!U3075</f>
        <v>2024.09.30</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t="str">
        <f>작성용!U3076</f>
        <v>2024.09.30</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t="str">
        <f>작성용!U3077</f>
        <v>2024.09.30</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t="str">
        <f>작성용!U3078</f>
        <v>2024.09.30</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t="str">
        <f>작성용!U3079</f>
        <v>2024.09.30</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t="str">
        <f>작성용!U3080</f>
        <v>2024.09.30</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t="str">
        <f>작성용!U3081</f>
        <v>2024.09.30</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t="str">
        <f>작성용!U3082</f>
        <v>2024.09.30</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t="str">
        <f>작성용!U3083</f>
        <v>2024.09.30</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t="str">
        <f>작성용!U3084</f>
        <v>2024.09.30</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t="str">
        <f>작성용!U3085</f>
        <v>2024.09.30</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t="str">
        <f>작성용!U3086</f>
        <v>2024.09.30</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t="str">
        <f>작성용!U3087</f>
        <v>2024.09.30</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t="str">
        <f>작성용!U3088</f>
        <v>2024.09.30</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t="str">
        <f>작성용!U3089</f>
        <v>2024.09.30</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t="str">
        <f>작성용!U3090</f>
        <v>2024.09.30</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t="str">
        <f>작성용!U3091</f>
        <v>2024.09.30</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t="str">
        <f>작성용!U3092</f>
        <v>2024.09.30</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t="str">
        <f>작성용!U3093</f>
        <v>2024.09.30</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t="str">
        <f>작성용!U3094</f>
        <v>2024.09.30</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t="str">
        <f>작성용!U3095</f>
        <v>2024.09.30</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t="str">
        <f>작성용!U3096</f>
        <v>2024.09.30</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t="str">
        <f>작성용!U3097</f>
        <v>2024.09.30</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t="str">
        <f>작성용!U3098</f>
        <v>2024.09.30</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t="str">
        <f>작성용!U3099</f>
        <v>2024.09.30</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t="str">
        <f>작성용!U3100</f>
        <v>2024.09.30</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t="str">
        <f>작성용!U3101</f>
        <v>2024.09.30</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t="str">
        <f>작성용!U3102</f>
        <v>2024.09.30</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t="str">
        <f>작성용!U3103</f>
        <v>2024.09.30</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t="str">
        <f>작성용!U3104</f>
        <v>2024.09.30</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t="str">
        <f>작성용!U3105</f>
        <v>2024.09.30</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t="str">
        <f>작성용!U3106</f>
        <v>2024.09.30</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t="str">
        <f>작성용!U3107</f>
        <v>2024.09.30</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t="str">
        <f>작성용!U3108</f>
        <v>2024.09.30</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t="str">
        <f>작성용!U3109</f>
        <v>2024.09.30</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t="str">
        <f>작성용!U3110</f>
        <v>2024.09.30</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t="str">
        <f>작성용!U3111</f>
        <v>2024.09.30</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t="str">
        <f>작성용!U3112</f>
        <v>2024.09.30</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t="str">
        <f>작성용!U3113</f>
        <v>2024.09.30</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t="str">
        <f>작성용!U3114</f>
        <v>2024.09.30</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t="str">
        <f>작성용!U3115</f>
        <v>2024.09.30</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t="str">
        <f>작성용!U3116</f>
        <v>2024.09.30</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t="str">
        <f>작성용!U3117</f>
        <v>2024.09.30</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t="str">
        <f>작성용!U3118</f>
        <v>2024.09.30</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t="str">
        <f>작성용!U3119</f>
        <v>2024.09.30</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t="str">
        <f>작성용!U3120</f>
        <v>2024.09.30</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t="str">
        <f>작성용!U3121</f>
        <v>2024.09.30</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t="str">
        <f>작성용!U3122</f>
        <v>2024.09.30</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t="str">
        <f>작성용!U3123</f>
        <v>2024.09.30</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t="str">
        <f>작성용!U3124</f>
        <v>2024.09.30</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t="str">
        <f>작성용!U3125</f>
        <v>2024.09.30</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t="str">
        <f>작성용!U3126</f>
        <v>2024.09.30</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t="str">
        <f>작성용!U3127</f>
        <v>2024.09.30</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t="str">
        <f>작성용!U3128</f>
        <v>2024.09.30</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t="str">
        <f>작성용!U3129</f>
        <v>2024.09.30</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t="str">
        <f>작성용!U3130</f>
        <v>2024.09.30</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t="str">
        <f>작성용!U3131</f>
        <v>2024.09.30</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t="str">
        <f>작성용!U3132</f>
        <v>2024.09.30</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t="str">
        <f>작성용!U3133</f>
        <v>2024.09.30</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t="str">
        <f>작성용!U3134</f>
        <v>2024.09.30</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t="str">
        <f>작성용!U3135</f>
        <v>2024.09.30</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t="str">
        <f>작성용!U3136</f>
        <v>2024.09.30</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t="str">
        <f>작성용!U3137</f>
        <v>2024.09.30</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t="str">
        <f>작성용!U3138</f>
        <v>2024.09.30</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t="str">
        <f>작성용!U3139</f>
        <v>2024.09.30</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t="str">
        <f>작성용!U3140</f>
        <v>2024.09.30</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t="str">
        <f>작성용!U3141</f>
        <v>2024.09.30</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t="str">
        <f>작성용!U3142</f>
        <v>2024.09.30</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t="str">
        <f>작성용!U3143</f>
        <v>2024.09.30</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t="str">
        <f>작성용!U3144</f>
        <v>2024.09.30</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t="str">
        <f>작성용!U3145</f>
        <v>2024.09.30</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hidden="1" customHeight="1" x14ac:dyDescent="0.3">
      <c r="A3149" s="54">
        <f>작성용!AL3146</f>
        <v>3145</v>
      </c>
      <c r="B3149" s="55" t="str">
        <f>작성용!AI3146</f>
        <v>-</v>
      </c>
      <c r="C3149" s="56" t="str">
        <f>작성용!AK3146</f>
        <v>개별종목</v>
      </c>
      <c r="D3149" s="57">
        <f>작성용!T3146</f>
        <v>45534</v>
      </c>
      <c r="E3149" s="58" t="str">
        <f>작성용!B3146</f>
        <v>교보생명(투자자산관리팀)</v>
      </c>
      <c r="F3149" s="58" t="str">
        <f>작성용!C3146</f>
        <v>재평가</v>
      </c>
      <c r="G3149" s="58" t="str">
        <f>작성용!D3146</f>
        <v>하이ESG일반사모특별자산투자신탁1호</v>
      </c>
      <c r="H3149" s="59" t="str">
        <f>작성용!E3146</f>
        <v>KBP2022030074</v>
      </c>
      <c r="I3149" s="58" t="str">
        <f>작성용!F3146</f>
        <v>B02</v>
      </c>
      <c r="J3149" s="58">
        <f>작성용!G3146</f>
        <v>0</v>
      </c>
      <c r="K3149" s="58" t="str">
        <f>작성용!H3146</f>
        <v>-</v>
      </c>
      <c r="L3149" s="58" t="str">
        <f>작성용!N3146</f>
        <v>분기</v>
      </c>
      <c r="M3149" s="57" t="str">
        <f>작성용!U3146</f>
        <v>2024.09.30</v>
      </c>
      <c r="N3149" s="57">
        <f>작성용!V3146</f>
        <v>45573</v>
      </c>
      <c r="O3149" s="57">
        <f>작성용!W3146</f>
        <v>45581</v>
      </c>
      <c r="P3149" s="57" t="str">
        <f>작성용!X3146</f>
        <v>-</v>
      </c>
      <c r="Q3149" s="58" t="str">
        <f>작성용!AD3146</f>
        <v>대체평가3사업본부</v>
      </c>
      <c r="R3149" s="60">
        <f>작성용!AE3146</f>
        <v>0</v>
      </c>
      <c r="S3149" s="58" t="str">
        <f>작성용!AF3146</f>
        <v>대체평가3사업본부</v>
      </c>
      <c r="T3149" s="61" t="str">
        <f>작성용!AG3146</f>
        <v>김연수</v>
      </c>
      <c r="U3149" s="61" t="str">
        <f>작성용!AH3146</f>
        <v>김연수</v>
      </c>
      <c r="V3149" s="56">
        <f>작성용!AA3146</f>
        <v>202409</v>
      </c>
      <c r="W3149" s="58" t="str">
        <f>작성용!AC3146</f>
        <v>[T]기타보험기관[1본부]</v>
      </c>
      <c r="X3149" s="58" t="str">
        <f>작성용!O3146</f>
        <v>투자자산관리팀정훈천</v>
      </c>
      <c r="Y3149" s="58" t="str">
        <f>작성용!P3146</f>
        <v xml:space="preserve">02-721-2483  </v>
      </c>
      <c r="Z3149" s="58" t="str">
        <f>작성용!Q3146</f>
        <v>hcjung20@kyobo.com</v>
      </c>
      <c r="AA3149" s="56" t="str">
        <f>작성용!AJ3146</f>
        <v>-</v>
      </c>
      <c r="AB3149" s="56">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t="str">
        <f>작성용!U3147</f>
        <v>2024.09.30</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t="str">
        <f>작성용!U3148</f>
        <v>2024.09.30</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t="str">
        <f>작성용!U3149</f>
        <v>2024.09.30</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t="str">
        <f>작성용!U3150</f>
        <v>2024.09.30</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t="str">
        <f>작성용!U3151</f>
        <v>2024.09.30</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t="str">
        <f>작성용!U3152</f>
        <v>2024.09.30</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t="str">
        <f>작성용!U3153</f>
        <v>2024.09.30</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t="str">
        <f>작성용!U3154</f>
        <v>2024.09.30</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t="str">
        <f>작성용!U3155</f>
        <v>2024.09.30</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t="str">
        <f>작성용!U3156</f>
        <v>2024.09.30</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t="str">
        <f>작성용!U3157</f>
        <v>2024.09.30</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t="str">
        <f>작성용!U3158</f>
        <v>2024.09.30</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t="str">
        <f>작성용!U3159</f>
        <v>2024.09.30</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t="str">
        <f>작성용!U3160</f>
        <v>2024.09.30</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t="str">
        <f>작성용!U3161</f>
        <v>2024.09.30</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t="str">
        <f>작성용!U3162</f>
        <v>2024.09.30</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t="str">
        <f>작성용!U3163</f>
        <v>2024.09.30</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t="str">
        <f>작성용!U3164</f>
        <v>2024.09.30</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t="str">
        <f>작성용!U3165</f>
        <v>2024.09.30</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t="str">
        <f>작성용!U3166</f>
        <v>2024.09.30</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t="str">
        <f>작성용!U3167</f>
        <v>2024.09.30</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t="str">
        <f>작성용!U3168</f>
        <v>2024.09.30</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t="str">
        <f>작성용!U3169</f>
        <v>2024.09.30</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t="str">
        <f>작성용!U3170</f>
        <v>2024.09.30</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t="str">
        <f>작성용!U3171</f>
        <v>2024.09.30</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t="str">
        <f>작성용!U3172</f>
        <v>2024.09.30</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t="str">
        <f>작성용!U3173</f>
        <v>2024.09.30</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t="str">
        <f>작성용!U3174</f>
        <v>2024.09.30</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t="str">
        <f>작성용!U3175</f>
        <v>2024.09.30</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t="str">
        <f>작성용!U3176</f>
        <v>2024.09.30</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t="str">
        <f>작성용!U3177</f>
        <v>2024.09.30</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t="str">
        <f>작성용!U3178</f>
        <v>2024.09.30</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t="str">
        <f>작성용!U3179</f>
        <v>2024.09.30</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t="str">
        <f>작성용!U3180</f>
        <v>2024.09.30</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t="str">
        <f>작성용!U3181</f>
        <v>2024.09.30</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t="str">
        <f>작성용!U3182</f>
        <v>2024.09.30</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t="str">
        <f>작성용!U3183</f>
        <v>2024.09.30</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t="str">
        <f>작성용!U3184</f>
        <v>2024.09.30</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t="str">
        <f>작성용!U3185</f>
        <v>2024.09.30</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t="str">
        <f>작성용!U3186</f>
        <v>2024.09.30</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hidden="1" customHeight="1" x14ac:dyDescent="0.3">
      <c r="A3190" s="54">
        <f>작성용!AL3187</f>
        <v>3186</v>
      </c>
      <c r="B3190" s="55" t="str">
        <f>작성용!AI3187</f>
        <v>가평가, 최종평가값송부 : 2024-10-02</v>
      </c>
      <c r="C3190" s="56" t="str">
        <f>작성용!AK3187</f>
        <v>개별종목</v>
      </c>
      <c r="D3190" s="57">
        <f>작성용!T3187</f>
        <v>45534</v>
      </c>
      <c r="E3190" s="58" t="str">
        <f>작성용!B3187</f>
        <v>현대해상</v>
      </c>
      <c r="F3190" s="58" t="str">
        <f>작성용!C3187</f>
        <v>재평가</v>
      </c>
      <c r="G3190" s="58" t="str">
        <f>작성용!D3187</f>
        <v>한국투자필라델피아전문투자형사모부동산투자신탁1호</v>
      </c>
      <c r="H3190" s="59" t="str">
        <f>작성용!E3187</f>
        <v>KBP2018030093</v>
      </c>
      <c r="I3190" s="58" t="str">
        <f>작성용!F3187</f>
        <v>B02</v>
      </c>
      <c r="J3190" s="58">
        <f>작성용!G3187</f>
        <v>0</v>
      </c>
      <c r="K3190" s="58" t="str">
        <f>작성용!H3187</f>
        <v>Y</v>
      </c>
      <c r="L3190" s="58" t="str">
        <f>작성용!N3187</f>
        <v xml:space="preserve">분기 </v>
      </c>
      <c r="M3190" s="57" t="str">
        <f>작성용!U3187</f>
        <v>2024.09.30</v>
      </c>
      <c r="N3190" s="57">
        <f>작성용!V3187</f>
        <v>45558</v>
      </c>
      <c r="O3190" s="57">
        <f>작성용!W3187</f>
        <v>45582</v>
      </c>
      <c r="P3190" s="57">
        <f>작성용!X3187</f>
        <v>45582</v>
      </c>
      <c r="Q3190" s="58" t="str">
        <f>작성용!AD3187</f>
        <v>대체평가3사업본부</v>
      </c>
      <c r="R3190" s="60">
        <f>작성용!AE3187</f>
        <v>0</v>
      </c>
      <c r="S3190" s="58" t="str">
        <f>작성용!AF3187</f>
        <v>대체평가3사업본부</v>
      </c>
      <c r="T3190" s="61" t="str">
        <f>작성용!AG3187</f>
        <v>정민지</v>
      </c>
      <c r="U3190" s="61" t="str">
        <f>작성용!AH3187</f>
        <v>정민지</v>
      </c>
      <c r="V3190" s="56">
        <f>작성용!AA3187</f>
        <v>202409</v>
      </c>
      <c r="W3190" s="58" t="str">
        <f>작성용!AC3187</f>
        <v>[T]기타보험기관[1본부]</v>
      </c>
      <c r="X3190" s="58" t="str">
        <f>작성용!O3187</f>
        <v xml:space="preserve">유재은대리 </v>
      </c>
      <c r="Y3190" s="58" t="str">
        <f>작성용!P3187</f>
        <v xml:space="preserve">02-3701-8164 </v>
      </c>
      <c r="Z3190" s="58" t="str">
        <f>작성용!Q3187</f>
        <v xml:space="preserve">yje1212@hi-co-kr </v>
      </c>
      <c r="AA3190" s="56" t="str">
        <f>작성용!AJ3187</f>
        <v>-</v>
      </c>
      <c r="AB3190" s="56">
        <f>작성용!AB3187</f>
        <v>0</v>
      </c>
    </row>
    <row r="3191" spans="1:28" s="12" customFormat="1" ht="16.5" hidden="1" customHeight="1" x14ac:dyDescent="0.3">
      <c r="A3191" s="54">
        <f>작성용!AL3188</f>
        <v>3187</v>
      </c>
      <c r="B3191" s="55" t="str">
        <f>작성용!AI3188</f>
        <v>-</v>
      </c>
      <c r="C3191" s="56" t="str">
        <f>작성용!AK3188</f>
        <v>개별종목</v>
      </c>
      <c r="D3191" s="57">
        <f>작성용!T3188</f>
        <v>45534</v>
      </c>
      <c r="E3191" s="58" t="str">
        <f>작성용!B3188</f>
        <v>현대해상</v>
      </c>
      <c r="F3191" s="58" t="str">
        <f>작성용!C3188</f>
        <v>재평가</v>
      </c>
      <c r="G3191" s="58" t="str">
        <f>작성용!D3188</f>
        <v>삼성UK가스인프라전문투자형사모투자신탁제1호</v>
      </c>
      <c r="H3191" s="59" t="str">
        <f>작성용!E3188</f>
        <v>KBP2018120300</v>
      </c>
      <c r="I3191" s="58" t="str">
        <f>작성용!F3188</f>
        <v>B02</v>
      </c>
      <c r="J3191" s="58">
        <f>작성용!G3188</f>
        <v>0</v>
      </c>
      <c r="K3191" s="58" t="str">
        <f>작성용!H3188</f>
        <v>Y</v>
      </c>
      <c r="L3191" s="58" t="str">
        <f>작성용!N3188</f>
        <v xml:space="preserve">분기 </v>
      </c>
      <c r="M3191" s="57" t="str">
        <f>작성용!U3188</f>
        <v>2024.09.30</v>
      </c>
      <c r="N3191" s="57">
        <f>작성용!V3188</f>
        <v>45567</v>
      </c>
      <c r="O3191" s="57">
        <f>작성용!W3188</f>
        <v>45582</v>
      </c>
      <c r="P3191" s="57">
        <f>작성용!X3188</f>
        <v>45582</v>
      </c>
      <c r="Q3191" s="58" t="str">
        <f>작성용!AD3188</f>
        <v>대체평가3사업본부</v>
      </c>
      <c r="R3191" s="60">
        <f>작성용!AE3188</f>
        <v>0</v>
      </c>
      <c r="S3191" s="58" t="str">
        <f>작성용!AF3188</f>
        <v>대체평가3사업본부</v>
      </c>
      <c r="T3191" s="61" t="str">
        <f>작성용!AG3188</f>
        <v>정민지</v>
      </c>
      <c r="U3191" s="61" t="str">
        <f>작성용!AH3188</f>
        <v>정민지</v>
      </c>
      <c r="V3191" s="56">
        <f>작성용!AA3188</f>
        <v>202409</v>
      </c>
      <c r="W3191" s="58" t="str">
        <f>작성용!AC3188</f>
        <v>[T]기타보험기관[1본부]</v>
      </c>
      <c r="X3191" s="58" t="str">
        <f>작성용!O3188</f>
        <v xml:space="preserve">유재은대리 </v>
      </c>
      <c r="Y3191" s="58" t="str">
        <f>작성용!P3188</f>
        <v xml:space="preserve">02-3701-8164 </v>
      </c>
      <c r="Z3191" s="58" t="str">
        <f>작성용!Q3188</f>
        <v xml:space="preserve">yje1212@hi-co-kr </v>
      </c>
      <c r="AA3191" s="56" t="str">
        <f>작성용!AJ3188</f>
        <v>-</v>
      </c>
      <c r="AB3191" s="56">
        <f>작성용!AB3188</f>
        <v>0</v>
      </c>
    </row>
    <row r="3192" spans="1:28" s="12" customFormat="1" ht="16.5" hidden="1" customHeight="1" x14ac:dyDescent="0.3">
      <c r="A3192" s="54">
        <f>작성용!AL3189</f>
        <v>3188</v>
      </c>
      <c r="B3192" s="55" t="str">
        <f>작성용!AI3189</f>
        <v>-</v>
      </c>
      <c r="C3192" s="56" t="str">
        <f>작성용!AK3189</f>
        <v>개별종목</v>
      </c>
      <c r="D3192" s="57">
        <f>작성용!T3189</f>
        <v>45534</v>
      </c>
      <c r="E3192" s="58" t="str">
        <f>작성용!B3189</f>
        <v>현대해상</v>
      </c>
      <c r="F3192" s="58" t="str">
        <f>작성용!C3189</f>
        <v>재평가</v>
      </c>
      <c r="G3192" s="58" t="str">
        <f>작성용!D3189</f>
        <v>키움마일스톤UKREDF사모부동산투자신탁2호</v>
      </c>
      <c r="H3192" s="59" t="str">
        <f>작성용!E3189</f>
        <v>KBP2019120156</v>
      </c>
      <c r="I3192" s="58" t="str">
        <f>작성용!F3189</f>
        <v>B02</v>
      </c>
      <c r="J3192" s="58">
        <f>작성용!G3189</f>
        <v>0</v>
      </c>
      <c r="K3192" s="58" t="str">
        <f>작성용!H3189</f>
        <v>Y</v>
      </c>
      <c r="L3192" s="58" t="str">
        <f>작성용!N3189</f>
        <v xml:space="preserve">분기 </v>
      </c>
      <c r="M3192" s="57" t="str">
        <f>작성용!U3189</f>
        <v>2024.09.30</v>
      </c>
      <c r="N3192" s="57">
        <f>작성용!V3189</f>
        <v>45567</v>
      </c>
      <c r="O3192" s="57">
        <f>작성용!W3189</f>
        <v>45582</v>
      </c>
      <c r="P3192" s="57">
        <f>작성용!X3189</f>
        <v>45582</v>
      </c>
      <c r="Q3192" s="58" t="str">
        <f>작성용!AD3189</f>
        <v>대체평가3사업본부</v>
      </c>
      <c r="R3192" s="60">
        <f>작성용!AE3189</f>
        <v>0</v>
      </c>
      <c r="S3192" s="58" t="str">
        <f>작성용!AF3189</f>
        <v>대체평가3사업본부</v>
      </c>
      <c r="T3192" s="61" t="str">
        <f>작성용!AG3189</f>
        <v>정민지</v>
      </c>
      <c r="U3192" s="61" t="str">
        <f>작성용!AH3189</f>
        <v>정민지</v>
      </c>
      <c r="V3192" s="56">
        <f>작성용!AA3189</f>
        <v>202409</v>
      </c>
      <c r="W3192" s="58" t="str">
        <f>작성용!AC3189</f>
        <v>[T]기타보험기관[1본부]</v>
      </c>
      <c r="X3192" s="58" t="str">
        <f>작성용!O3189</f>
        <v xml:space="preserve">유재은대리 </v>
      </c>
      <c r="Y3192" s="58" t="str">
        <f>작성용!P3189</f>
        <v xml:space="preserve">02-3701-8164 </v>
      </c>
      <c r="Z3192" s="58" t="str">
        <f>작성용!Q3189</f>
        <v xml:space="preserve">yje1212@hi-co-kr </v>
      </c>
      <c r="AA3192" s="56" t="str">
        <f>작성용!AJ3189</f>
        <v>-</v>
      </c>
      <c r="AB3192" s="56">
        <f>작성용!AB3189</f>
        <v>0</v>
      </c>
    </row>
    <row r="3193" spans="1:28" s="12" customFormat="1" ht="16.5" hidden="1" customHeight="1" x14ac:dyDescent="0.3">
      <c r="A3193" s="54">
        <f>작성용!AL3190</f>
        <v>3189</v>
      </c>
      <c r="B3193" s="55" t="str">
        <f>작성용!AI3190</f>
        <v>-</v>
      </c>
      <c r="C3193" s="56" t="str">
        <f>작성용!AK3190</f>
        <v>개별종목</v>
      </c>
      <c r="D3193" s="57">
        <f>작성용!T3190</f>
        <v>45534</v>
      </c>
      <c r="E3193" s="58" t="str">
        <f>작성용!B3190</f>
        <v>현대해상</v>
      </c>
      <c r="F3193" s="58" t="str">
        <f>작성용!C3190</f>
        <v>재평가</v>
      </c>
      <c r="G3193" s="58" t="str">
        <f>작성용!D3190</f>
        <v>신한시니어론전문투자형사모혼합자산투자신탁제2호</v>
      </c>
      <c r="H3193" s="59" t="str">
        <f>작성용!E3190</f>
        <v>KBP2016090007</v>
      </c>
      <c r="I3193" s="58" t="str">
        <f>작성용!F3190</f>
        <v>B02</v>
      </c>
      <c r="J3193" s="58">
        <f>작성용!G3190</f>
        <v>0</v>
      </c>
      <c r="K3193" s="58" t="str">
        <f>작성용!H3190</f>
        <v>Y</v>
      </c>
      <c r="L3193" s="58" t="str">
        <f>작성용!N3190</f>
        <v xml:space="preserve">분기 </v>
      </c>
      <c r="M3193" s="57" t="str">
        <f>작성용!U3190</f>
        <v>2024.09.30</v>
      </c>
      <c r="N3193" s="57">
        <f>작성용!V3190</f>
        <v>45567</v>
      </c>
      <c r="O3193" s="57">
        <f>작성용!W3190</f>
        <v>45582</v>
      </c>
      <c r="P3193" s="57">
        <f>작성용!X3190</f>
        <v>45582</v>
      </c>
      <c r="Q3193" s="58" t="str">
        <f>작성용!AD3190</f>
        <v>대체평가3사업본부</v>
      </c>
      <c r="R3193" s="60">
        <f>작성용!AE3190</f>
        <v>0</v>
      </c>
      <c r="S3193" s="58" t="str">
        <f>작성용!AF3190</f>
        <v>대체평가3사업본부</v>
      </c>
      <c r="T3193" s="61" t="str">
        <f>작성용!AG3190</f>
        <v>정민지</v>
      </c>
      <c r="U3193" s="61" t="str">
        <f>작성용!AH3190</f>
        <v>정민지</v>
      </c>
      <c r="V3193" s="56">
        <f>작성용!AA3190</f>
        <v>202409</v>
      </c>
      <c r="W3193" s="58" t="str">
        <f>작성용!AC3190</f>
        <v>[T]기타보험기관[1본부]</v>
      </c>
      <c r="X3193" s="58" t="str">
        <f>작성용!O3190</f>
        <v xml:space="preserve">유재은대리 </v>
      </c>
      <c r="Y3193" s="58" t="str">
        <f>작성용!P3190</f>
        <v xml:space="preserve">02-3701-8164 </v>
      </c>
      <c r="Z3193" s="58" t="str">
        <f>작성용!Q3190</f>
        <v xml:space="preserve">yje1212@hi-co-kr </v>
      </c>
      <c r="AA3193" s="56" t="str">
        <f>작성용!AJ3190</f>
        <v>-</v>
      </c>
      <c r="AB3193" s="56">
        <f>작성용!AB3190</f>
        <v>0</v>
      </c>
    </row>
    <row r="3194" spans="1:28" s="12" customFormat="1" ht="16.5" hidden="1" customHeight="1" x14ac:dyDescent="0.3">
      <c r="A3194" s="54">
        <f>작성용!AL3191</f>
        <v>3190</v>
      </c>
      <c r="B3194" s="55" t="str">
        <f>작성용!AI3191</f>
        <v>-</v>
      </c>
      <c r="C3194" s="56" t="str">
        <f>작성용!AK3191</f>
        <v>개별종목</v>
      </c>
      <c r="D3194" s="57">
        <f>작성용!T3191</f>
        <v>45534</v>
      </c>
      <c r="E3194" s="58" t="str">
        <f>작성용!B3191</f>
        <v>현대해상</v>
      </c>
      <c r="F3194" s="58" t="str">
        <f>작성용!C3191</f>
        <v>재평가</v>
      </c>
      <c r="G3194" s="58" t="str">
        <f>작성용!D3191</f>
        <v>신한시니어론전문투자형사모혼합자산투자신탁제3호</v>
      </c>
      <c r="H3194" s="59" t="str">
        <f>작성용!E3191</f>
        <v>KBP2018120348</v>
      </c>
      <c r="I3194" s="58" t="str">
        <f>작성용!F3191</f>
        <v>B02</v>
      </c>
      <c r="J3194" s="58">
        <f>작성용!G3191</f>
        <v>0</v>
      </c>
      <c r="K3194" s="58" t="str">
        <f>작성용!H3191</f>
        <v>Y</v>
      </c>
      <c r="L3194" s="58" t="str">
        <f>작성용!N3191</f>
        <v xml:space="preserve">분기 </v>
      </c>
      <c r="M3194" s="57" t="str">
        <f>작성용!U3191</f>
        <v>2024.09.30</v>
      </c>
      <c r="N3194" s="57">
        <f>작성용!V3191</f>
        <v>45567</v>
      </c>
      <c r="O3194" s="57">
        <f>작성용!W3191</f>
        <v>45582</v>
      </c>
      <c r="P3194" s="57">
        <f>작성용!X3191</f>
        <v>45582</v>
      </c>
      <c r="Q3194" s="58" t="str">
        <f>작성용!AD3191</f>
        <v>대체평가3사업본부</v>
      </c>
      <c r="R3194" s="60">
        <f>작성용!AE3191</f>
        <v>0</v>
      </c>
      <c r="S3194" s="58" t="str">
        <f>작성용!AF3191</f>
        <v>대체평가3사업본부</v>
      </c>
      <c r="T3194" s="61" t="str">
        <f>작성용!AG3191</f>
        <v>정민지</v>
      </c>
      <c r="U3194" s="61" t="str">
        <f>작성용!AH3191</f>
        <v>정민지</v>
      </c>
      <c r="V3194" s="56">
        <f>작성용!AA3191</f>
        <v>202409</v>
      </c>
      <c r="W3194" s="58" t="str">
        <f>작성용!AC3191</f>
        <v>[T]기타보험기관[1본부]</v>
      </c>
      <c r="X3194" s="58" t="str">
        <f>작성용!O3191</f>
        <v xml:space="preserve">유재은대리 </v>
      </c>
      <c r="Y3194" s="58" t="str">
        <f>작성용!P3191</f>
        <v xml:space="preserve">02-3701-8164 </v>
      </c>
      <c r="Z3194" s="58" t="str">
        <f>작성용!Q3191</f>
        <v xml:space="preserve">yje1212@hi-co-kr </v>
      </c>
      <c r="AA3194" s="56" t="str">
        <f>작성용!AJ3191</f>
        <v>-</v>
      </c>
      <c r="AB3194" s="56">
        <f>작성용!AB3191</f>
        <v>0</v>
      </c>
    </row>
    <row r="3195" spans="1:28" s="12" customFormat="1" ht="16.5" hidden="1" customHeight="1" x14ac:dyDescent="0.3">
      <c r="A3195" s="54">
        <f>작성용!AL3192</f>
        <v>3191</v>
      </c>
      <c r="B3195" s="55" t="str">
        <f>작성용!AI3192</f>
        <v>-</v>
      </c>
      <c r="C3195" s="56" t="str">
        <f>작성용!AK3192</f>
        <v>개별종목</v>
      </c>
      <c r="D3195" s="57">
        <f>작성용!T3192</f>
        <v>45534</v>
      </c>
      <c r="E3195" s="58" t="str">
        <f>작성용!B3192</f>
        <v>현대해상</v>
      </c>
      <c r="F3195" s="58" t="str">
        <f>작성용!C3192</f>
        <v>재평가</v>
      </c>
      <c r="G3195" s="58" t="str">
        <f>작성용!D3192</f>
        <v>신한유럽기업대출SDPIV사모특별제3호</v>
      </c>
      <c r="H3195" s="59" t="str">
        <f>작성용!E3192</f>
        <v>KBP2021030028</v>
      </c>
      <c r="I3195" s="58" t="str">
        <f>작성용!F3192</f>
        <v>B02</v>
      </c>
      <c r="J3195" s="58">
        <f>작성용!G3192</f>
        <v>0</v>
      </c>
      <c r="K3195" s="58" t="str">
        <f>작성용!H3192</f>
        <v>Y</v>
      </c>
      <c r="L3195" s="58" t="str">
        <f>작성용!N3192</f>
        <v xml:space="preserve">분기 </v>
      </c>
      <c r="M3195" s="57" t="str">
        <f>작성용!U3192</f>
        <v>2024.09.30</v>
      </c>
      <c r="N3195" s="57">
        <f>작성용!V3192</f>
        <v>45567</v>
      </c>
      <c r="O3195" s="57">
        <f>작성용!W3192</f>
        <v>45582</v>
      </c>
      <c r="P3195" s="57">
        <f>작성용!X3192</f>
        <v>45582</v>
      </c>
      <c r="Q3195" s="58" t="str">
        <f>작성용!AD3192</f>
        <v>대체평가3사업본부</v>
      </c>
      <c r="R3195" s="60">
        <f>작성용!AE3192</f>
        <v>0</v>
      </c>
      <c r="S3195" s="58" t="str">
        <f>작성용!AF3192</f>
        <v>대체평가3사업본부</v>
      </c>
      <c r="T3195" s="61" t="str">
        <f>작성용!AG3192</f>
        <v>정민지</v>
      </c>
      <c r="U3195" s="61" t="str">
        <f>작성용!AH3192</f>
        <v>정민지</v>
      </c>
      <c r="V3195" s="56">
        <f>작성용!AA3192</f>
        <v>202409</v>
      </c>
      <c r="W3195" s="58" t="str">
        <f>작성용!AC3192</f>
        <v>[T]기타보험기관[1본부]</v>
      </c>
      <c r="X3195" s="58" t="str">
        <f>작성용!O3192</f>
        <v xml:space="preserve">유재은대리 </v>
      </c>
      <c r="Y3195" s="58" t="str">
        <f>작성용!P3192</f>
        <v xml:space="preserve">02-3701-8164 </v>
      </c>
      <c r="Z3195" s="58" t="str">
        <f>작성용!Q3192</f>
        <v xml:space="preserve">yje1212@hi-co-kr </v>
      </c>
      <c r="AA3195" s="56" t="str">
        <f>작성용!AJ3192</f>
        <v>-</v>
      </c>
      <c r="AB3195" s="56">
        <f>작성용!AB3192</f>
        <v>0</v>
      </c>
    </row>
    <row r="3196" spans="1:28" s="12" customFormat="1" ht="16.5" hidden="1" customHeight="1" x14ac:dyDescent="0.3">
      <c r="A3196" s="54">
        <f>작성용!AL3193</f>
        <v>3192</v>
      </c>
      <c r="B3196" s="55" t="str">
        <f>작성용!AI3193</f>
        <v>-</v>
      </c>
      <c r="C3196" s="56" t="str">
        <f>작성용!AK3193</f>
        <v>개별종목</v>
      </c>
      <c r="D3196" s="57">
        <f>작성용!T3193</f>
        <v>45534</v>
      </c>
      <c r="E3196" s="58" t="str">
        <f>작성용!B3193</f>
        <v>현대해상</v>
      </c>
      <c r="F3196" s="58" t="str">
        <f>작성용!C3193</f>
        <v>재평가</v>
      </c>
      <c r="G3196" s="58" t="str">
        <f>작성용!D3193</f>
        <v>한화봉담송산고속도로전문투자형사모특별자산투자신탁1호</v>
      </c>
      <c r="H3196" s="59" t="str">
        <f>작성용!E3193</f>
        <v>KBP2017120075</v>
      </c>
      <c r="I3196" s="58" t="str">
        <f>작성용!F3193</f>
        <v>B02</v>
      </c>
      <c r="J3196" s="58">
        <f>작성용!G3193</f>
        <v>0</v>
      </c>
      <c r="K3196" s="58" t="str">
        <f>작성용!H3193</f>
        <v>Y</v>
      </c>
      <c r="L3196" s="58" t="str">
        <f>작성용!N3193</f>
        <v xml:space="preserve">분기 </v>
      </c>
      <c r="M3196" s="57" t="str">
        <f>작성용!U3193</f>
        <v>2024.09.30</v>
      </c>
      <c r="N3196" s="57">
        <f>작성용!V3193</f>
        <v>45567</v>
      </c>
      <c r="O3196" s="57">
        <f>작성용!W3193</f>
        <v>45582</v>
      </c>
      <c r="P3196" s="57">
        <f>작성용!X3193</f>
        <v>45582</v>
      </c>
      <c r="Q3196" s="58" t="str">
        <f>작성용!AD3193</f>
        <v>대체평가3사업본부</v>
      </c>
      <c r="R3196" s="60">
        <f>작성용!AE3193</f>
        <v>0</v>
      </c>
      <c r="S3196" s="58" t="str">
        <f>작성용!AF3193</f>
        <v>대체평가3사업본부</v>
      </c>
      <c r="T3196" s="61" t="str">
        <f>작성용!AG3193</f>
        <v>정민지</v>
      </c>
      <c r="U3196" s="61" t="str">
        <f>작성용!AH3193</f>
        <v>정민지</v>
      </c>
      <c r="V3196" s="56">
        <f>작성용!AA3193</f>
        <v>202409</v>
      </c>
      <c r="W3196" s="58" t="str">
        <f>작성용!AC3193</f>
        <v>[T]기타보험기관[1본부]</v>
      </c>
      <c r="X3196" s="58" t="str">
        <f>작성용!O3193</f>
        <v xml:space="preserve">유재은대리 </v>
      </c>
      <c r="Y3196" s="58" t="str">
        <f>작성용!P3193</f>
        <v xml:space="preserve">02-3701-8164 </v>
      </c>
      <c r="Z3196" s="58" t="str">
        <f>작성용!Q3193</f>
        <v xml:space="preserve">yje1212@hi-co-kr </v>
      </c>
      <c r="AA3196" s="56" t="str">
        <f>작성용!AJ3193</f>
        <v>-</v>
      </c>
      <c r="AB3196" s="56">
        <f>작성용!AB3193</f>
        <v>0</v>
      </c>
    </row>
    <row r="3197" spans="1:28" s="12" customFormat="1" ht="16.5" hidden="1" customHeight="1" x14ac:dyDescent="0.3">
      <c r="A3197" s="54">
        <f>작성용!AL3194</f>
        <v>3193</v>
      </c>
      <c r="B3197" s="55" t="str">
        <f>작성용!AI3194</f>
        <v>-</v>
      </c>
      <c r="C3197" s="56" t="str">
        <f>작성용!AK3194</f>
        <v>개별종목</v>
      </c>
      <c r="D3197" s="57">
        <f>작성용!T3194</f>
        <v>45534</v>
      </c>
      <c r="E3197" s="58" t="str">
        <f>작성용!B3194</f>
        <v>현대해상</v>
      </c>
      <c r="F3197" s="58" t="str">
        <f>작성용!C3194</f>
        <v>재평가</v>
      </c>
      <c r="G3197" s="58" t="str">
        <f>작성용!D3194</f>
        <v>한화영국코어인프라전문투자형사모특별자산투자신탁1호</v>
      </c>
      <c r="H3197" s="59" t="str">
        <f>작성용!E3194</f>
        <v>KBP2019120159</v>
      </c>
      <c r="I3197" s="58" t="str">
        <f>작성용!F3194</f>
        <v>B02</v>
      </c>
      <c r="J3197" s="58">
        <f>작성용!G3194</f>
        <v>0</v>
      </c>
      <c r="K3197" s="58" t="str">
        <f>작성용!H3194</f>
        <v>Y</v>
      </c>
      <c r="L3197" s="58" t="str">
        <f>작성용!N3194</f>
        <v xml:space="preserve">분기 </v>
      </c>
      <c r="M3197" s="57" t="str">
        <f>작성용!U3194</f>
        <v>2024.09.30</v>
      </c>
      <c r="N3197" s="57">
        <f>작성용!V3194</f>
        <v>45567</v>
      </c>
      <c r="O3197" s="57">
        <f>작성용!W3194</f>
        <v>45582</v>
      </c>
      <c r="P3197" s="57">
        <f>작성용!X3194</f>
        <v>45582</v>
      </c>
      <c r="Q3197" s="58" t="str">
        <f>작성용!AD3194</f>
        <v>대체평가3사업본부</v>
      </c>
      <c r="R3197" s="60">
        <f>작성용!AE3194</f>
        <v>0</v>
      </c>
      <c r="S3197" s="58" t="str">
        <f>작성용!AF3194</f>
        <v>대체평가3사업본부</v>
      </c>
      <c r="T3197" s="61" t="str">
        <f>작성용!AG3194</f>
        <v>정민지</v>
      </c>
      <c r="U3197" s="61" t="str">
        <f>작성용!AH3194</f>
        <v>정민지</v>
      </c>
      <c r="V3197" s="56">
        <f>작성용!AA3194</f>
        <v>202409</v>
      </c>
      <c r="W3197" s="58" t="str">
        <f>작성용!AC3194</f>
        <v>[T]기타보험기관[1본부]</v>
      </c>
      <c r="X3197" s="58" t="str">
        <f>작성용!O3194</f>
        <v xml:space="preserve">유재은대리 </v>
      </c>
      <c r="Y3197" s="58" t="str">
        <f>작성용!P3194</f>
        <v xml:space="preserve">02-3701-8164 </v>
      </c>
      <c r="Z3197" s="58" t="str">
        <f>작성용!Q3194</f>
        <v xml:space="preserve">yje1212@hi-co-kr </v>
      </c>
      <c r="AA3197" s="56" t="str">
        <f>작성용!AJ3194</f>
        <v>-</v>
      </c>
      <c r="AB3197" s="56">
        <f>작성용!AB3194</f>
        <v>0</v>
      </c>
    </row>
    <row r="3198" spans="1:28" s="12" customFormat="1" ht="16.5" hidden="1" customHeight="1" x14ac:dyDescent="0.3">
      <c r="A3198" s="54">
        <f>작성용!AL3195</f>
        <v>3194</v>
      </c>
      <c r="B3198" s="55" t="str">
        <f>작성용!AI3195</f>
        <v>-</v>
      </c>
      <c r="C3198" s="56" t="str">
        <f>작성용!AK3195</f>
        <v>개별종목</v>
      </c>
      <c r="D3198" s="57">
        <f>작성용!T3195</f>
        <v>45534</v>
      </c>
      <c r="E3198" s="58" t="str">
        <f>작성용!B3195</f>
        <v>현대해상</v>
      </c>
      <c r="F3198" s="58" t="str">
        <f>작성용!C3195</f>
        <v>재평가</v>
      </c>
      <c r="G3198" s="58" t="str">
        <f>작성용!D3195</f>
        <v>한화유럽PPP인프라전문투자형사모특별자산신탁2호</v>
      </c>
      <c r="H3198" s="59" t="str">
        <f>작성용!E3195</f>
        <v>KBP2019120119</v>
      </c>
      <c r="I3198" s="58" t="str">
        <f>작성용!F3195</f>
        <v>B02</v>
      </c>
      <c r="J3198" s="58">
        <f>작성용!G3195</f>
        <v>0</v>
      </c>
      <c r="K3198" s="58" t="str">
        <f>작성용!H3195</f>
        <v>Y</v>
      </c>
      <c r="L3198" s="58" t="str">
        <f>작성용!N3195</f>
        <v xml:space="preserve">분기 </v>
      </c>
      <c r="M3198" s="57" t="str">
        <f>작성용!U3195</f>
        <v>2024.09.30</v>
      </c>
      <c r="N3198" s="57">
        <f>작성용!V3195</f>
        <v>45567</v>
      </c>
      <c r="O3198" s="57">
        <f>작성용!W3195</f>
        <v>45582</v>
      </c>
      <c r="P3198" s="57">
        <f>작성용!X3195</f>
        <v>45582</v>
      </c>
      <c r="Q3198" s="58" t="str">
        <f>작성용!AD3195</f>
        <v>대체평가3사업본부</v>
      </c>
      <c r="R3198" s="60">
        <f>작성용!AE3195</f>
        <v>0</v>
      </c>
      <c r="S3198" s="58" t="str">
        <f>작성용!AF3195</f>
        <v>대체평가3사업본부</v>
      </c>
      <c r="T3198" s="61" t="str">
        <f>작성용!AG3195</f>
        <v>정민지</v>
      </c>
      <c r="U3198" s="61" t="str">
        <f>작성용!AH3195</f>
        <v>정민지</v>
      </c>
      <c r="V3198" s="56">
        <f>작성용!AA3195</f>
        <v>202409</v>
      </c>
      <c r="W3198" s="58" t="str">
        <f>작성용!AC3195</f>
        <v>[T]기타보험기관[1본부]</v>
      </c>
      <c r="X3198" s="58" t="str">
        <f>작성용!O3195</f>
        <v xml:space="preserve">유재은대리 </v>
      </c>
      <c r="Y3198" s="58" t="str">
        <f>작성용!P3195</f>
        <v xml:space="preserve">02-3701-8164 </v>
      </c>
      <c r="Z3198" s="58" t="str">
        <f>작성용!Q3195</f>
        <v xml:space="preserve">yje1212@hi-co-kr </v>
      </c>
      <c r="AA3198" s="56" t="str">
        <f>작성용!AJ3195</f>
        <v>-</v>
      </c>
      <c r="AB3198" s="56">
        <f>작성용!AB3195</f>
        <v>0</v>
      </c>
    </row>
    <row r="3199" spans="1:28" s="12" customFormat="1" ht="16.5" hidden="1" customHeight="1" x14ac:dyDescent="0.3">
      <c r="A3199" s="54">
        <f>작성용!AL3196</f>
        <v>3195</v>
      </c>
      <c r="B3199" s="55" t="str">
        <f>작성용!AI3196</f>
        <v>가평가, 최종평가값송부 : 2024-10-02</v>
      </c>
      <c r="C3199" s="56" t="str">
        <f>작성용!AK3196</f>
        <v>개별종목</v>
      </c>
      <c r="D3199" s="57">
        <f>작성용!T3196</f>
        <v>45534</v>
      </c>
      <c r="E3199" s="58" t="str">
        <f>작성용!B3196</f>
        <v>현대해상</v>
      </c>
      <c r="F3199" s="58" t="str">
        <f>작성용!C3196</f>
        <v>재평가</v>
      </c>
      <c r="G3199" s="58" t="str">
        <f>작성용!D3196</f>
        <v>한화DEBTSTRATEGY전문투자형사모부동산투자신탁16호</v>
      </c>
      <c r="H3199" s="59" t="str">
        <f>작성용!E3196</f>
        <v>KBP2019120158</v>
      </c>
      <c r="I3199" s="58" t="str">
        <f>작성용!F3196</f>
        <v>B02</v>
      </c>
      <c r="J3199" s="58">
        <f>작성용!G3196</f>
        <v>0</v>
      </c>
      <c r="K3199" s="58" t="str">
        <f>작성용!H3196</f>
        <v>Y</v>
      </c>
      <c r="L3199" s="58" t="str">
        <f>작성용!N3196</f>
        <v xml:space="preserve">분기 </v>
      </c>
      <c r="M3199" s="57" t="str">
        <f>작성용!U3196</f>
        <v>2024.09.30</v>
      </c>
      <c r="N3199" s="57">
        <f>작성용!V3196</f>
        <v>45558</v>
      </c>
      <c r="O3199" s="57">
        <f>작성용!W3196</f>
        <v>45582</v>
      </c>
      <c r="P3199" s="57">
        <f>작성용!X3196</f>
        <v>45582</v>
      </c>
      <c r="Q3199" s="58" t="str">
        <f>작성용!AD3196</f>
        <v>대체평가3사업본부</v>
      </c>
      <c r="R3199" s="60">
        <f>작성용!AE3196</f>
        <v>0</v>
      </c>
      <c r="S3199" s="58" t="str">
        <f>작성용!AF3196</f>
        <v>대체평가3사업본부</v>
      </c>
      <c r="T3199" s="61" t="str">
        <f>작성용!AG3196</f>
        <v>정민지</v>
      </c>
      <c r="U3199" s="61" t="str">
        <f>작성용!AH3196</f>
        <v>정민지</v>
      </c>
      <c r="V3199" s="56">
        <f>작성용!AA3196</f>
        <v>202409</v>
      </c>
      <c r="W3199" s="58" t="str">
        <f>작성용!AC3196</f>
        <v>[T]기타보험기관[1본부]</v>
      </c>
      <c r="X3199" s="58" t="str">
        <f>작성용!O3196</f>
        <v xml:space="preserve">유재은대리 </v>
      </c>
      <c r="Y3199" s="58" t="str">
        <f>작성용!P3196</f>
        <v xml:space="preserve">02-3701-8164 </v>
      </c>
      <c r="Z3199" s="58" t="str">
        <f>작성용!Q3196</f>
        <v xml:space="preserve">yje1212@hi-co-kr </v>
      </c>
      <c r="AA3199" s="56" t="str">
        <f>작성용!AJ3196</f>
        <v>-</v>
      </c>
      <c r="AB3199" s="56">
        <f>작성용!AB3196</f>
        <v>0</v>
      </c>
    </row>
    <row r="3200" spans="1:28" s="12" customFormat="1" ht="16.5" hidden="1" customHeight="1" x14ac:dyDescent="0.3">
      <c r="A3200" s="54">
        <f>작성용!AL3197</f>
        <v>3196</v>
      </c>
      <c r="B3200" s="55" t="str">
        <f>작성용!AI3197</f>
        <v>-</v>
      </c>
      <c r="C3200" s="56" t="str">
        <f>작성용!AK3197</f>
        <v>개별종목</v>
      </c>
      <c r="D3200" s="57">
        <f>작성용!T3197</f>
        <v>45534</v>
      </c>
      <c r="E3200" s="58" t="str">
        <f>작성용!B3197</f>
        <v>현대해상</v>
      </c>
      <c r="F3200" s="58" t="str">
        <f>작성용!C3197</f>
        <v>재평가</v>
      </c>
      <c r="G3200" s="58" t="str">
        <f>작성용!D3197</f>
        <v>한화글로벌인프라대출전문투자형사모특별자산투자신탁1호</v>
      </c>
      <c r="H3200" s="59" t="str">
        <f>작성용!E3197</f>
        <v>KBP2019120117</v>
      </c>
      <c r="I3200" s="58" t="str">
        <f>작성용!F3197</f>
        <v>B02</v>
      </c>
      <c r="J3200" s="58">
        <f>작성용!G3197</f>
        <v>0</v>
      </c>
      <c r="K3200" s="58" t="str">
        <f>작성용!H3197</f>
        <v>Y</v>
      </c>
      <c r="L3200" s="58" t="str">
        <f>작성용!N3197</f>
        <v xml:space="preserve">분기 </v>
      </c>
      <c r="M3200" s="57" t="str">
        <f>작성용!U3197</f>
        <v>2024.09.30</v>
      </c>
      <c r="N3200" s="57">
        <f>작성용!V3197</f>
        <v>45567</v>
      </c>
      <c r="O3200" s="57">
        <f>작성용!W3197</f>
        <v>45582</v>
      </c>
      <c r="P3200" s="57">
        <f>작성용!X3197</f>
        <v>45582</v>
      </c>
      <c r="Q3200" s="58" t="str">
        <f>작성용!AD3197</f>
        <v>대체평가3사업본부</v>
      </c>
      <c r="R3200" s="60">
        <f>작성용!AE3197</f>
        <v>0</v>
      </c>
      <c r="S3200" s="58" t="str">
        <f>작성용!AF3197</f>
        <v>대체평가3사업본부</v>
      </c>
      <c r="T3200" s="61" t="str">
        <f>작성용!AG3197</f>
        <v>정민지</v>
      </c>
      <c r="U3200" s="61" t="str">
        <f>작성용!AH3197</f>
        <v>정민지</v>
      </c>
      <c r="V3200" s="56">
        <f>작성용!AA3197</f>
        <v>202409</v>
      </c>
      <c r="W3200" s="58" t="str">
        <f>작성용!AC3197</f>
        <v>[T]기타보험기관[1본부]</v>
      </c>
      <c r="X3200" s="58" t="str">
        <f>작성용!O3197</f>
        <v xml:space="preserve">유재은대리 </v>
      </c>
      <c r="Y3200" s="58" t="str">
        <f>작성용!P3197</f>
        <v xml:space="preserve">02-3701-8164 </v>
      </c>
      <c r="Z3200" s="58" t="str">
        <f>작성용!Q3197</f>
        <v xml:space="preserve">yje1212@hi-co-kr </v>
      </c>
      <c r="AA3200" s="56" t="str">
        <f>작성용!AJ3197</f>
        <v>-</v>
      </c>
      <c r="AB3200" s="56">
        <f>작성용!AB3197</f>
        <v>0</v>
      </c>
    </row>
    <row r="3201" spans="1:28" s="12" customFormat="1" ht="16.5" hidden="1" customHeight="1" x14ac:dyDescent="0.3">
      <c r="A3201" s="54">
        <f>작성용!AL3198</f>
        <v>3197</v>
      </c>
      <c r="B3201" s="55" t="str">
        <f>작성용!AI3198</f>
        <v>-</v>
      </c>
      <c r="C3201" s="56" t="str">
        <f>작성용!AK3198</f>
        <v>개별종목</v>
      </c>
      <c r="D3201" s="57">
        <f>작성용!T3198</f>
        <v>45534</v>
      </c>
      <c r="E3201" s="58" t="str">
        <f>작성용!B3198</f>
        <v>현대해상</v>
      </c>
      <c r="F3201" s="58" t="str">
        <f>작성용!C3198</f>
        <v>재평가</v>
      </c>
      <c r="G3201" s="58" t="str">
        <f>작성용!D3198</f>
        <v>한화GLOBALINFRASTRUCTURESTRATEGY전문투자형사모특별자산투자신탁4호</v>
      </c>
      <c r="H3201" s="59" t="str">
        <f>작성용!E3198</f>
        <v>KBP2020120083</v>
      </c>
      <c r="I3201" s="58" t="str">
        <f>작성용!F3198</f>
        <v>B02</v>
      </c>
      <c r="J3201" s="58">
        <f>작성용!G3198</f>
        <v>0</v>
      </c>
      <c r="K3201" s="58" t="str">
        <f>작성용!H3198</f>
        <v>Y</v>
      </c>
      <c r="L3201" s="58" t="str">
        <f>작성용!N3198</f>
        <v xml:space="preserve">분기 </v>
      </c>
      <c r="M3201" s="57" t="str">
        <f>작성용!U3198</f>
        <v>2024.09.30</v>
      </c>
      <c r="N3201" s="57">
        <f>작성용!V3198</f>
        <v>45567</v>
      </c>
      <c r="O3201" s="57">
        <f>작성용!W3198</f>
        <v>45582</v>
      </c>
      <c r="P3201" s="57">
        <f>작성용!X3198</f>
        <v>45582</v>
      </c>
      <c r="Q3201" s="58" t="str">
        <f>작성용!AD3198</f>
        <v>대체평가3사업본부</v>
      </c>
      <c r="R3201" s="60">
        <f>작성용!AE3198</f>
        <v>0</v>
      </c>
      <c r="S3201" s="58" t="str">
        <f>작성용!AF3198</f>
        <v>대체평가3사업본부</v>
      </c>
      <c r="T3201" s="61" t="str">
        <f>작성용!AG3198</f>
        <v>정민지</v>
      </c>
      <c r="U3201" s="61" t="str">
        <f>작성용!AH3198</f>
        <v>정민지</v>
      </c>
      <c r="V3201" s="56">
        <f>작성용!AA3198</f>
        <v>202409</v>
      </c>
      <c r="W3201" s="58" t="str">
        <f>작성용!AC3198</f>
        <v>[T]기타보험기관[1본부]</v>
      </c>
      <c r="X3201" s="58" t="str">
        <f>작성용!O3198</f>
        <v xml:space="preserve">유재은대리 </v>
      </c>
      <c r="Y3201" s="58" t="str">
        <f>작성용!P3198</f>
        <v xml:space="preserve">02-3701-8164 </v>
      </c>
      <c r="Z3201" s="58" t="str">
        <f>작성용!Q3198</f>
        <v xml:space="preserve">yje1212@hi-co-kr </v>
      </c>
      <c r="AA3201" s="56" t="str">
        <f>작성용!AJ3198</f>
        <v>-</v>
      </c>
      <c r="AB3201" s="56">
        <f>작성용!AB3198</f>
        <v>0</v>
      </c>
    </row>
    <row r="3202" spans="1:28" s="12" customFormat="1" ht="16.5" hidden="1" customHeight="1" x14ac:dyDescent="0.3">
      <c r="A3202" s="54">
        <f>작성용!AL3199</f>
        <v>3198</v>
      </c>
      <c r="B3202" s="55" t="str">
        <f>작성용!AI3199</f>
        <v>-</v>
      </c>
      <c r="C3202" s="56" t="str">
        <f>작성용!AK3199</f>
        <v>개별종목</v>
      </c>
      <c r="D3202" s="57">
        <f>작성용!T3199</f>
        <v>45534</v>
      </c>
      <c r="E3202" s="58" t="str">
        <f>작성용!B3199</f>
        <v>현대해상</v>
      </c>
      <c r="F3202" s="58" t="str">
        <f>작성용!C3199</f>
        <v>재평가</v>
      </c>
      <c r="G3202" s="58" t="str">
        <f>작성용!D3199</f>
        <v>유진파이오니아사모부동산투자신탁7호</v>
      </c>
      <c r="H3202" s="59" t="str">
        <f>작성용!E3199</f>
        <v>KBP2019120149</v>
      </c>
      <c r="I3202" s="58" t="str">
        <f>작성용!F3199</f>
        <v>B02</v>
      </c>
      <c r="J3202" s="58">
        <f>작성용!G3199</f>
        <v>0</v>
      </c>
      <c r="K3202" s="58" t="str">
        <f>작성용!H3199</f>
        <v>Y</v>
      </c>
      <c r="L3202" s="58" t="str">
        <f>작성용!N3199</f>
        <v xml:space="preserve">분기 </v>
      </c>
      <c r="M3202" s="57" t="str">
        <f>작성용!U3199</f>
        <v>2024.09.30</v>
      </c>
      <c r="N3202" s="57">
        <f>작성용!V3199</f>
        <v>45567</v>
      </c>
      <c r="O3202" s="57">
        <f>작성용!W3199</f>
        <v>45582</v>
      </c>
      <c r="P3202" s="57">
        <f>작성용!X3199</f>
        <v>45582</v>
      </c>
      <c r="Q3202" s="58" t="str">
        <f>작성용!AD3199</f>
        <v>대체평가3사업본부</v>
      </c>
      <c r="R3202" s="60">
        <f>작성용!AE3199</f>
        <v>0</v>
      </c>
      <c r="S3202" s="58" t="str">
        <f>작성용!AF3199</f>
        <v>대체평가3사업본부</v>
      </c>
      <c r="T3202" s="61" t="str">
        <f>작성용!AG3199</f>
        <v>정민지</v>
      </c>
      <c r="U3202" s="61" t="str">
        <f>작성용!AH3199</f>
        <v>정민지</v>
      </c>
      <c r="V3202" s="56">
        <f>작성용!AA3199</f>
        <v>202409</v>
      </c>
      <c r="W3202" s="58" t="str">
        <f>작성용!AC3199</f>
        <v>[T]기타보험기관[1본부]</v>
      </c>
      <c r="X3202" s="58" t="str">
        <f>작성용!O3199</f>
        <v xml:space="preserve">유재은대리 </v>
      </c>
      <c r="Y3202" s="58" t="str">
        <f>작성용!P3199</f>
        <v xml:space="preserve">02-3701-8164 </v>
      </c>
      <c r="Z3202" s="58" t="str">
        <f>작성용!Q3199</f>
        <v xml:space="preserve">yje1212@hi-co-kr </v>
      </c>
      <c r="AA3202" s="56" t="str">
        <f>작성용!AJ3199</f>
        <v>-</v>
      </c>
      <c r="AB3202" s="56">
        <f>작성용!AB3199</f>
        <v>0</v>
      </c>
    </row>
    <row r="3203" spans="1:28" s="12" customFormat="1" ht="16.5" hidden="1" customHeight="1" x14ac:dyDescent="0.3">
      <c r="A3203" s="54">
        <f>작성용!AL3200</f>
        <v>3199</v>
      </c>
      <c r="B3203" s="55" t="str">
        <f>작성용!AI3200</f>
        <v>-</v>
      </c>
      <c r="C3203" s="56" t="str">
        <f>작성용!AK3200</f>
        <v>개별종목</v>
      </c>
      <c r="D3203" s="57">
        <f>작성용!T3200</f>
        <v>45534</v>
      </c>
      <c r="E3203" s="58" t="str">
        <f>작성용!B3200</f>
        <v>현대해상</v>
      </c>
      <c r="F3203" s="58" t="str">
        <f>작성용!C3200</f>
        <v>재평가</v>
      </c>
      <c r="G3203" s="58" t="str">
        <f>작성용!D3200</f>
        <v>유진AVIATION전문투자형사모투자신탁16-3호</v>
      </c>
      <c r="H3203" s="59" t="str">
        <f>작성용!E3200</f>
        <v>KBP2019120147</v>
      </c>
      <c r="I3203" s="58" t="str">
        <f>작성용!F3200</f>
        <v>B02</v>
      </c>
      <c r="J3203" s="58">
        <f>작성용!G3200</f>
        <v>0</v>
      </c>
      <c r="K3203" s="58" t="str">
        <f>작성용!H3200</f>
        <v>Y</v>
      </c>
      <c r="L3203" s="58" t="str">
        <f>작성용!N3200</f>
        <v xml:space="preserve">분기 </v>
      </c>
      <c r="M3203" s="57" t="str">
        <f>작성용!U3200</f>
        <v>2024.09.30</v>
      </c>
      <c r="N3203" s="57">
        <f>작성용!V3200</f>
        <v>45567</v>
      </c>
      <c r="O3203" s="57">
        <f>작성용!W3200</f>
        <v>45582</v>
      </c>
      <c r="P3203" s="57">
        <f>작성용!X3200</f>
        <v>45582</v>
      </c>
      <c r="Q3203" s="58" t="str">
        <f>작성용!AD3200</f>
        <v>대체평가3사업본부</v>
      </c>
      <c r="R3203" s="60">
        <f>작성용!AE3200</f>
        <v>0</v>
      </c>
      <c r="S3203" s="58" t="str">
        <f>작성용!AF3200</f>
        <v>대체평가3사업본부</v>
      </c>
      <c r="T3203" s="61" t="str">
        <f>작성용!AG3200</f>
        <v>정민지</v>
      </c>
      <c r="U3203" s="61" t="str">
        <f>작성용!AH3200</f>
        <v>정민지</v>
      </c>
      <c r="V3203" s="56">
        <f>작성용!AA3200</f>
        <v>202409</v>
      </c>
      <c r="W3203" s="58" t="str">
        <f>작성용!AC3200</f>
        <v>[T]기타보험기관[1본부]</v>
      </c>
      <c r="X3203" s="58" t="str">
        <f>작성용!O3200</f>
        <v xml:space="preserve">유재은대리 </v>
      </c>
      <c r="Y3203" s="58" t="str">
        <f>작성용!P3200</f>
        <v xml:space="preserve">02-3701-8164 </v>
      </c>
      <c r="Z3203" s="58" t="str">
        <f>작성용!Q3200</f>
        <v xml:space="preserve">yje1212@hi-co-kr </v>
      </c>
      <c r="AA3203" s="56" t="str">
        <f>작성용!AJ3200</f>
        <v>-</v>
      </c>
      <c r="AB3203" s="56">
        <f>작성용!AB3200</f>
        <v>0</v>
      </c>
    </row>
    <row r="3204" spans="1:28" s="12" customFormat="1" ht="16.5" hidden="1" customHeight="1" x14ac:dyDescent="0.3">
      <c r="A3204" s="54">
        <f>작성용!AL3201</f>
        <v>3200</v>
      </c>
      <c r="B3204" s="55" t="str">
        <f>작성용!AI3201</f>
        <v>-</v>
      </c>
      <c r="C3204" s="56" t="str">
        <f>작성용!AK3201</f>
        <v>개별종목</v>
      </c>
      <c r="D3204" s="57">
        <f>작성용!T3201</f>
        <v>45534</v>
      </c>
      <c r="E3204" s="58" t="str">
        <f>작성용!B3201</f>
        <v>현대해상</v>
      </c>
      <c r="F3204" s="58" t="str">
        <f>작성용!C3201</f>
        <v>재평가</v>
      </c>
      <c r="G3204" s="58" t="str">
        <f>작성용!D3201</f>
        <v>유진AVIATION전문투자형사모투자신탁16-4호</v>
      </c>
      <c r="H3204" s="59" t="str">
        <f>작성용!E3201</f>
        <v>KBP2019120148</v>
      </c>
      <c r="I3204" s="58" t="str">
        <f>작성용!F3201</f>
        <v>B02</v>
      </c>
      <c r="J3204" s="58">
        <f>작성용!G3201</f>
        <v>0</v>
      </c>
      <c r="K3204" s="58" t="str">
        <f>작성용!H3201</f>
        <v>Y</v>
      </c>
      <c r="L3204" s="58" t="str">
        <f>작성용!N3201</f>
        <v xml:space="preserve">분기 </v>
      </c>
      <c r="M3204" s="57" t="str">
        <f>작성용!U3201</f>
        <v>2024.09.30</v>
      </c>
      <c r="N3204" s="57">
        <f>작성용!V3201</f>
        <v>45567</v>
      </c>
      <c r="O3204" s="57">
        <f>작성용!W3201</f>
        <v>45582</v>
      </c>
      <c r="P3204" s="57">
        <f>작성용!X3201</f>
        <v>45582</v>
      </c>
      <c r="Q3204" s="58" t="str">
        <f>작성용!AD3201</f>
        <v>대체평가3사업본부</v>
      </c>
      <c r="R3204" s="60">
        <f>작성용!AE3201</f>
        <v>0</v>
      </c>
      <c r="S3204" s="58" t="str">
        <f>작성용!AF3201</f>
        <v>대체평가3사업본부</v>
      </c>
      <c r="T3204" s="61" t="str">
        <f>작성용!AG3201</f>
        <v>정민지</v>
      </c>
      <c r="U3204" s="61" t="str">
        <f>작성용!AH3201</f>
        <v>정민지</v>
      </c>
      <c r="V3204" s="56">
        <f>작성용!AA3201</f>
        <v>202409</v>
      </c>
      <c r="W3204" s="58" t="str">
        <f>작성용!AC3201</f>
        <v>[T]기타보험기관[1본부]</v>
      </c>
      <c r="X3204" s="58" t="str">
        <f>작성용!O3201</f>
        <v xml:space="preserve">유재은대리 </v>
      </c>
      <c r="Y3204" s="58" t="str">
        <f>작성용!P3201</f>
        <v xml:space="preserve">02-3701-8164 </v>
      </c>
      <c r="Z3204" s="58" t="str">
        <f>작성용!Q3201</f>
        <v xml:space="preserve">yje1212@hi-co-kr </v>
      </c>
      <c r="AA3204" s="56" t="str">
        <f>작성용!AJ3201</f>
        <v>-</v>
      </c>
      <c r="AB3204" s="56">
        <f>작성용!AB3201</f>
        <v>0</v>
      </c>
    </row>
    <row r="3205" spans="1:28" s="12" customFormat="1" ht="16.5" hidden="1" customHeight="1" x14ac:dyDescent="0.3">
      <c r="A3205" s="54">
        <f>작성용!AL3202</f>
        <v>3201</v>
      </c>
      <c r="B3205" s="55" t="str">
        <f>작성용!AI3202</f>
        <v>-</v>
      </c>
      <c r="C3205" s="56" t="str">
        <f>작성용!AK3202</f>
        <v>개별종목</v>
      </c>
      <c r="D3205" s="57">
        <f>작성용!T3202</f>
        <v>45534</v>
      </c>
      <c r="E3205" s="58" t="str">
        <f>작성용!B3202</f>
        <v>현대해상</v>
      </c>
      <c r="F3205" s="58" t="str">
        <f>작성용!C3202</f>
        <v>재평가</v>
      </c>
      <c r="G3205" s="58" t="str">
        <f>작성용!D3202</f>
        <v>DB전문투자형사모특별자산투자신탁제33호</v>
      </c>
      <c r="H3205" s="59" t="str">
        <f>작성용!E3202</f>
        <v>KBP2018120188</v>
      </c>
      <c r="I3205" s="58" t="str">
        <f>작성용!F3202</f>
        <v>B02</v>
      </c>
      <c r="J3205" s="58">
        <f>작성용!G3202</f>
        <v>0</v>
      </c>
      <c r="K3205" s="58" t="str">
        <f>작성용!H3202</f>
        <v>Y</v>
      </c>
      <c r="L3205" s="58" t="str">
        <f>작성용!N3202</f>
        <v xml:space="preserve">분기 </v>
      </c>
      <c r="M3205" s="57" t="str">
        <f>작성용!U3202</f>
        <v>2024.09.30</v>
      </c>
      <c r="N3205" s="57">
        <f>작성용!V3202</f>
        <v>45567</v>
      </c>
      <c r="O3205" s="57">
        <f>작성용!W3202</f>
        <v>45582</v>
      </c>
      <c r="P3205" s="57">
        <f>작성용!X3202</f>
        <v>45582</v>
      </c>
      <c r="Q3205" s="58" t="str">
        <f>작성용!AD3202</f>
        <v>대체평가3사업본부</v>
      </c>
      <c r="R3205" s="60">
        <f>작성용!AE3202</f>
        <v>0</v>
      </c>
      <c r="S3205" s="58" t="str">
        <f>작성용!AF3202</f>
        <v>대체평가3사업본부</v>
      </c>
      <c r="T3205" s="61" t="str">
        <f>작성용!AG3202</f>
        <v>정민지</v>
      </c>
      <c r="U3205" s="61" t="str">
        <f>작성용!AH3202</f>
        <v>정민지</v>
      </c>
      <c r="V3205" s="56">
        <f>작성용!AA3202</f>
        <v>202409</v>
      </c>
      <c r="W3205" s="58" t="str">
        <f>작성용!AC3202</f>
        <v>[T]기타보험기관[1본부]</v>
      </c>
      <c r="X3205" s="58" t="str">
        <f>작성용!O3202</f>
        <v xml:space="preserve">유재은대리 </v>
      </c>
      <c r="Y3205" s="58" t="str">
        <f>작성용!P3202</f>
        <v xml:space="preserve">02-3701-8164 </v>
      </c>
      <c r="Z3205" s="58" t="str">
        <f>작성용!Q3202</f>
        <v xml:space="preserve">yje1212@hi-co-kr </v>
      </c>
      <c r="AA3205" s="56" t="str">
        <f>작성용!AJ3202</f>
        <v>-</v>
      </c>
      <c r="AB3205" s="56">
        <f>작성용!AB3202</f>
        <v>0</v>
      </c>
    </row>
    <row r="3206" spans="1:28" s="12" customFormat="1" ht="16.5" hidden="1" customHeight="1" x14ac:dyDescent="0.3">
      <c r="A3206" s="54">
        <f>작성용!AL3203</f>
        <v>3202</v>
      </c>
      <c r="B3206" s="55" t="str">
        <f>작성용!AI3203</f>
        <v>-</v>
      </c>
      <c r="C3206" s="56" t="str">
        <f>작성용!AK3203</f>
        <v>개별종목</v>
      </c>
      <c r="D3206" s="57">
        <f>작성용!T3203</f>
        <v>45534</v>
      </c>
      <c r="E3206" s="58" t="str">
        <f>작성용!B3203</f>
        <v>현대해상</v>
      </c>
      <c r="F3206" s="58" t="str">
        <f>작성용!C3203</f>
        <v>재평가</v>
      </c>
      <c r="G3206" s="58" t="str">
        <f>작성용!D3203</f>
        <v>DB MANULIFE PRIVATE EQUITY전문투자형사모1호</v>
      </c>
      <c r="H3206" s="59" t="str">
        <f>작성용!E3203</f>
        <v>KBP2020030018</v>
      </c>
      <c r="I3206" s="58" t="str">
        <f>작성용!F3203</f>
        <v>B02</v>
      </c>
      <c r="J3206" s="58">
        <f>작성용!G3203</f>
        <v>0</v>
      </c>
      <c r="K3206" s="58" t="str">
        <f>작성용!H3203</f>
        <v>Y</v>
      </c>
      <c r="L3206" s="58" t="str">
        <f>작성용!N3203</f>
        <v xml:space="preserve">분기 </v>
      </c>
      <c r="M3206" s="57" t="str">
        <f>작성용!U3203</f>
        <v>2024.09.30</v>
      </c>
      <c r="N3206" s="57">
        <f>작성용!V3203</f>
        <v>45567</v>
      </c>
      <c r="O3206" s="57">
        <f>작성용!W3203</f>
        <v>45582</v>
      </c>
      <c r="P3206" s="57">
        <f>작성용!X3203</f>
        <v>45582</v>
      </c>
      <c r="Q3206" s="58" t="str">
        <f>작성용!AD3203</f>
        <v>대체평가3사업본부</v>
      </c>
      <c r="R3206" s="60">
        <f>작성용!AE3203</f>
        <v>0</v>
      </c>
      <c r="S3206" s="58" t="str">
        <f>작성용!AF3203</f>
        <v>대체평가3사업본부</v>
      </c>
      <c r="T3206" s="61" t="str">
        <f>작성용!AG3203</f>
        <v>정민지</v>
      </c>
      <c r="U3206" s="61" t="str">
        <f>작성용!AH3203</f>
        <v>정민지</v>
      </c>
      <c r="V3206" s="56">
        <f>작성용!AA3203</f>
        <v>202409</v>
      </c>
      <c r="W3206" s="58" t="str">
        <f>작성용!AC3203</f>
        <v>[T]기타보험기관[1본부]</v>
      </c>
      <c r="X3206" s="58" t="str">
        <f>작성용!O3203</f>
        <v xml:space="preserve">유재은대리 </v>
      </c>
      <c r="Y3206" s="58" t="str">
        <f>작성용!P3203</f>
        <v xml:space="preserve">02-3701-8164 </v>
      </c>
      <c r="Z3206" s="58" t="str">
        <f>작성용!Q3203</f>
        <v xml:space="preserve">yje1212@hi-co-kr </v>
      </c>
      <c r="AA3206" s="56" t="str">
        <f>작성용!AJ3203</f>
        <v>-</v>
      </c>
      <c r="AB3206" s="56">
        <f>작성용!AB3203</f>
        <v>0</v>
      </c>
    </row>
    <row r="3207" spans="1:28" s="12" customFormat="1" ht="16.5" hidden="1" customHeight="1" x14ac:dyDescent="0.3">
      <c r="A3207" s="54">
        <f>작성용!AL3204</f>
        <v>3203</v>
      </c>
      <c r="B3207" s="55" t="str">
        <f>작성용!AI3204</f>
        <v>-</v>
      </c>
      <c r="C3207" s="56" t="str">
        <f>작성용!AK3204</f>
        <v>개별종목</v>
      </c>
      <c r="D3207" s="57">
        <f>작성용!T3204</f>
        <v>45534</v>
      </c>
      <c r="E3207" s="58" t="str">
        <f>작성용!B3204</f>
        <v>현대해상</v>
      </c>
      <c r="F3207" s="58" t="str">
        <f>작성용!C3204</f>
        <v>재평가</v>
      </c>
      <c r="G3207" s="58" t="str">
        <f>작성용!D3204</f>
        <v>KB이천오산고속도로전문투자형사모특별자산투자신탁</v>
      </c>
      <c r="H3207" s="59" t="str">
        <f>작성용!E3204</f>
        <v>KBP2017120018</v>
      </c>
      <c r="I3207" s="58" t="str">
        <f>작성용!F3204</f>
        <v>B02</v>
      </c>
      <c r="J3207" s="58">
        <f>작성용!G3204</f>
        <v>0</v>
      </c>
      <c r="K3207" s="58" t="str">
        <f>작성용!H3204</f>
        <v>Y</v>
      </c>
      <c r="L3207" s="58" t="str">
        <f>작성용!N3204</f>
        <v xml:space="preserve">분기 </v>
      </c>
      <c r="M3207" s="57" t="str">
        <f>작성용!U3204</f>
        <v>2024.09.30</v>
      </c>
      <c r="N3207" s="57">
        <f>작성용!V3204</f>
        <v>45567</v>
      </c>
      <c r="O3207" s="57">
        <f>작성용!W3204</f>
        <v>45582</v>
      </c>
      <c r="P3207" s="57">
        <f>작성용!X3204</f>
        <v>45582</v>
      </c>
      <c r="Q3207" s="58" t="str">
        <f>작성용!AD3204</f>
        <v>대체평가3사업본부</v>
      </c>
      <c r="R3207" s="60">
        <f>작성용!AE3204</f>
        <v>0</v>
      </c>
      <c r="S3207" s="58" t="str">
        <f>작성용!AF3204</f>
        <v>대체평가3사업본부</v>
      </c>
      <c r="T3207" s="61" t="str">
        <f>작성용!AG3204</f>
        <v>정민지</v>
      </c>
      <c r="U3207" s="61" t="str">
        <f>작성용!AH3204</f>
        <v>정민지</v>
      </c>
      <c r="V3207" s="56">
        <f>작성용!AA3204</f>
        <v>202409</v>
      </c>
      <c r="W3207" s="58" t="str">
        <f>작성용!AC3204</f>
        <v>[T]기타보험기관[1본부]</v>
      </c>
      <c r="X3207" s="58" t="str">
        <f>작성용!O3204</f>
        <v xml:space="preserve">유재은대리 </v>
      </c>
      <c r="Y3207" s="58" t="str">
        <f>작성용!P3204</f>
        <v xml:space="preserve">02-3701-8164 </v>
      </c>
      <c r="Z3207" s="58" t="str">
        <f>작성용!Q3204</f>
        <v xml:space="preserve">yje1212@hi-co-kr </v>
      </c>
      <c r="AA3207" s="56" t="str">
        <f>작성용!AJ3204</f>
        <v>-</v>
      </c>
      <c r="AB3207" s="56">
        <f>작성용!AB3204</f>
        <v>0</v>
      </c>
    </row>
    <row r="3208" spans="1:28" s="12" customFormat="1" ht="16.5" hidden="1" customHeight="1" x14ac:dyDescent="0.3">
      <c r="A3208" s="54">
        <f>작성용!AL3205</f>
        <v>3204</v>
      </c>
      <c r="B3208" s="55" t="str">
        <f>작성용!AI3205</f>
        <v>-</v>
      </c>
      <c r="C3208" s="56" t="str">
        <f>작성용!AK3205</f>
        <v>개별종목</v>
      </c>
      <c r="D3208" s="57">
        <f>작성용!T3205</f>
        <v>45534</v>
      </c>
      <c r="E3208" s="58" t="str">
        <f>작성용!B3205</f>
        <v>현대해상</v>
      </c>
      <c r="F3208" s="58" t="str">
        <f>작성용!C3205</f>
        <v>재평가</v>
      </c>
      <c r="G3208" s="58" t="str">
        <f>작성용!D3205</f>
        <v>KB북미MCF선순위전문투자형사모특별자산투자신탁제1호</v>
      </c>
      <c r="H3208" s="59" t="str">
        <f>작성용!E3205</f>
        <v>KBP2018030054</v>
      </c>
      <c r="I3208" s="58" t="str">
        <f>작성용!F3205</f>
        <v>B02</v>
      </c>
      <c r="J3208" s="58">
        <f>작성용!G3205</f>
        <v>0</v>
      </c>
      <c r="K3208" s="58" t="str">
        <f>작성용!H3205</f>
        <v>Y</v>
      </c>
      <c r="L3208" s="58" t="str">
        <f>작성용!N3205</f>
        <v xml:space="preserve">분기 </v>
      </c>
      <c r="M3208" s="57" t="str">
        <f>작성용!U3205</f>
        <v>2024.09.30</v>
      </c>
      <c r="N3208" s="57">
        <f>작성용!V3205</f>
        <v>45567</v>
      </c>
      <c r="O3208" s="57">
        <f>작성용!W3205</f>
        <v>45582</v>
      </c>
      <c r="P3208" s="57">
        <f>작성용!X3205</f>
        <v>45582</v>
      </c>
      <c r="Q3208" s="58" t="str">
        <f>작성용!AD3205</f>
        <v>대체평가3사업본부</v>
      </c>
      <c r="R3208" s="60">
        <f>작성용!AE3205</f>
        <v>0</v>
      </c>
      <c r="S3208" s="58" t="str">
        <f>작성용!AF3205</f>
        <v>대체평가3사업본부</v>
      </c>
      <c r="T3208" s="61" t="str">
        <f>작성용!AG3205</f>
        <v>정민지</v>
      </c>
      <c r="U3208" s="61" t="str">
        <f>작성용!AH3205</f>
        <v>정민지</v>
      </c>
      <c r="V3208" s="56">
        <f>작성용!AA3205</f>
        <v>202409</v>
      </c>
      <c r="W3208" s="58" t="str">
        <f>작성용!AC3205</f>
        <v>[T]기타보험기관[1본부]</v>
      </c>
      <c r="X3208" s="58" t="str">
        <f>작성용!O3205</f>
        <v xml:space="preserve">유재은대리 </v>
      </c>
      <c r="Y3208" s="58" t="str">
        <f>작성용!P3205</f>
        <v xml:space="preserve">02-3701-8164 </v>
      </c>
      <c r="Z3208" s="58" t="str">
        <f>작성용!Q3205</f>
        <v xml:space="preserve">yje1212@hi-co-kr </v>
      </c>
      <c r="AA3208" s="56" t="str">
        <f>작성용!AJ3205</f>
        <v>-</v>
      </c>
      <c r="AB3208" s="56">
        <f>작성용!AB3205</f>
        <v>0</v>
      </c>
    </row>
    <row r="3209" spans="1:28" s="12" customFormat="1" ht="16.5" hidden="1" customHeight="1" x14ac:dyDescent="0.3">
      <c r="A3209" s="54">
        <f>작성용!AL3206</f>
        <v>3205</v>
      </c>
      <c r="B3209" s="55" t="str">
        <f>작성용!AI3206</f>
        <v>-</v>
      </c>
      <c r="C3209" s="56" t="str">
        <f>작성용!AK3206</f>
        <v>개별종목</v>
      </c>
      <c r="D3209" s="57">
        <f>작성용!T3206</f>
        <v>45534</v>
      </c>
      <c r="E3209" s="58" t="str">
        <f>작성용!B3206</f>
        <v>현대해상</v>
      </c>
      <c r="F3209" s="58" t="str">
        <f>작성용!C3206</f>
        <v>재평가</v>
      </c>
      <c r="G3209" s="58" t="str">
        <f>작성용!D3206</f>
        <v>KB광명서울고속도로전문투자형사모특별자산투자신탁</v>
      </c>
      <c r="H3209" s="59" t="str">
        <f>작성용!E3206</f>
        <v>KBP2019090155</v>
      </c>
      <c r="I3209" s="58" t="str">
        <f>작성용!F3206</f>
        <v>B02</v>
      </c>
      <c r="J3209" s="58">
        <f>작성용!G3206</f>
        <v>0</v>
      </c>
      <c r="K3209" s="58" t="str">
        <f>작성용!H3206</f>
        <v>Y</v>
      </c>
      <c r="L3209" s="58" t="str">
        <f>작성용!N3206</f>
        <v xml:space="preserve">분기 </v>
      </c>
      <c r="M3209" s="57" t="str">
        <f>작성용!U3206</f>
        <v>2024.09.30</v>
      </c>
      <c r="N3209" s="57">
        <f>작성용!V3206</f>
        <v>45567</v>
      </c>
      <c r="O3209" s="57">
        <f>작성용!W3206</f>
        <v>45582</v>
      </c>
      <c r="P3209" s="57">
        <f>작성용!X3206</f>
        <v>45582</v>
      </c>
      <c r="Q3209" s="58" t="str">
        <f>작성용!AD3206</f>
        <v>대체평가3사업본부</v>
      </c>
      <c r="R3209" s="60">
        <f>작성용!AE3206</f>
        <v>0</v>
      </c>
      <c r="S3209" s="58" t="str">
        <f>작성용!AF3206</f>
        <v>대체평가3사업본부</v>
      </c>
      <c r="T3209" s="61" t="str">
        <f>작성용!AG3206</f>
        <v>정민지</v>
      </c>
      <c r="U3209" s="61" t="str">
        <f>작성용!AH3206</f>
        <v>정민지</v>
      </c>
      <c r="V3209" s="56">
        <f>작성용!AA3206</f>
        <v>202409</v>
      </c>
      <c r="W3209" s="58" t="str">
        <f>작성용!AC3206</f>
        <v>[T]기타보험기관[1본부]</v>
      </c>
      <c r="X3209" s="58" t="str">
        <f>작성용!O3206</f>
        <v xml:space="preserve">유재은대리 </v>
      </c>
      <c r="Y3209" s="58" t="str">
        <f>작성용!P3206</f>
        <v xml:space="preserve">02-3701-8164 </v>
      </c>
      <c r="Z3209" s="58" t="str">
        <f>작성용!Q3206</f>
        <v xml:space="preserve">yje1212@hi-co-kr </v>
      </c>
      <c r="AA3209" s="56" t="str">
        <f>작성용!AJ3206</f>
        <v>-</v>
      </c>
      <c r="AB3209" s="56">
        <f>작성용!AB3206</f>
        <v>0</v>
      </c>
    </row>
    <row r="3210" spans="1:28" s="12" customFormat="1" ht="16.5" hidden="1" customHeight="1" x14ac:dyDescent="0.3">
      <c r="A3210" s="54">
        <f>작성용!AL3207</f>
        <v>3206</v>
      </c>
      <c r="B3210" s="55" t="str">
        <f>작성용!AI3207</f>
        <v>-</v>
      </c>
      <c r="C3210" s="56" t="str">
        <f>작성용!AK3207</f>
        <v>개별종목</v>
      </c>
      <c r="D3210" s="57">
        <f>작성용!T3207</f>
        <v>45534</v>
      </c>
      <c r="E3210" s="58" t="str">
        <f>작성용!B3207</f>
        <v>현대해상</v>
      </c>
      <c r="F3210" s="58" t="str">
        <f>작성용!C3207</f>
        <v>재평가</v>
      </c>
      <c r="G3210" s="58" t="str">
        <f>작성용!D3207</f>
        <v>KB선순위인수금융사모특별자산투자신탁제3호</v>
      </c>
      <c r="H3210" s="59" t="str">
        <f>작성용!E3207</f>
        <v>KBP2019120132</v>
      </c>
      <c r="I3210" s="58" t="str">
        <f>작성용!F3207</f>
        <v>B02</v>
      </c>
      <c r="J3210" s="58">
        <f>작성용!G3207</f>
        <v>0</v>
      </c>
      <c r="K3210" s="58" t="str">
        <f>작성용!H3207</f>
        <v>Y</v>
      </c>
      <c r="L3210" s="58" t="str">
        <f>작성용!N3207</f>
        <v xml:space="preserve">분기 </v>
      </c>
      <c r="M3210" s="57" t="str">
        <f>작성용!U3207</f>
        <v>2024.09.30</v>
      </c>
      <c r="N3210" s="57">
        <f>작성용!V3207</f>
        <v>45567</v>
      </c>
      <c r="O3210" s="57">
        <f>작성용!W3207</f>
        <v>45582</v>
      </c>
      <c r="P3210" s="57">
        <f>작성용!X3207</f>
        <v>45582</v>
      </c>
      <c r="Q3210" s="58" t="str">
        <f>작성용!AD3207</f>
        <v>대체평가3사업본부</v>
      </c>
      <c r="R3210" s="60">
        <f>작성용!AE3207</f>
        <v>0</v>
      </c>
      <c r="S3210" s="58" t="str">
        <f>작성용!AF3207</f>
        <v>대체평가3사업본부</v>
      </c>
      <c r="T3210" s="61" t="str">
        <f>작성용!AG3207</f>
        <v>정민지</v>
      </c>
      <c r="U3210" s="61" t="str">
        <f>작성용!AH3207</f>
        <v>정민지</v>
      </c>
      <c r="V3210" s="56">
        <f>작성용!AA3207</f>
        <v>202409</v>
      </c>
      <c r="W3210" s="58" t="str">
        <f>작성용!AC3207</f>
        <v>[T]기타보험기관[1본부]</v>
      </c>
      <c r="X3210" s="58" t="str">
        <f>작성용!O3207</f>
        <v xml:space="preserve">유재은대리 </v>
      </c>
      <c r="Y3210" s="58" t="str">
        <f>작성용!P3207</f>
        <v xml:space="preserve">02-3701-8164 </v>
      </c>
      <c r="Z3210" s="58" t="str">
        <f>작성용!Q3207</f>
        <v xml:space="preserve">yje1212@hi-co-kr </v>
      </c>
      <c r="AA3210" s="56" t="str">
        <f>작성용!AJ3207</f>
        <v>-</v>
      </c>
      <c r="AB3210" s="56">
        <f>작성용!AB3207</f>
        <v>0</v>
      </c>
    </row>
    <row r="3211" spans="1:28" s="12" customFormat="1" ht="16.5" hidden="1" customHeight="1" x14ac:dyDescent="0.3">
      <c r="A3211" s="54">
        <f>작성용!AL3208</f>
        <v>3207</v>
      </c>
      <c r="B3211" s="55" t="str">
        <f>작성용!AI3208</f>
        <v>-</v>
      </c>
      <c r="C3211" s="56" t="str">
        <f>작성용!AK3208</f>
        <v>개별종목</v>
      </c>
      <c r="D3211" s="57">
        <f>작성용!T3208</f>
        <v>45534</v>
      </c>
      <c r="E3211" s="58" t="str">
        <f>작성용!B3208</f>
        <v>현대해상</v>
      </c>
      <c r="F3211" s="58" t="str">
        <f>작성용!C3208</f>
        <v>재평가</v>
      </c>
      <c r="G3211" s="58" t="str">
        <f>작성용!D3208</f>
        <v>KBIDF인프라일반사모특별자산투자신탁제5호(대출채권-재간접형)(전문)</v>
      </c>
      <c r="H3211" s="59" t="str">
        <f>작성용!E3208</f>
        <v>KBP2019120176</v>
      </c>
      <c r="I3211" s="58" t="str">
        <f>작성용!F3208</f>
        <v>B02</v>
      </c>
      <c r="J3211" s="58">
        <f>작성용!G3208</f>
        <v>0</v>
      </c>
      <c r="K3211" s="58" t="str">
        <f>작성용!H3208</f>
        <v>Y</v>
      </c>
      <c r="L3211" s="58" t="str">
        <f>작성용!N3208</f>
        <v xml:space="preserve">분기 </v>
      </c>
      <c r="M3211" s="57" t="str">
        <f>작성용!U3208</f>
        <v>2024.09.30</v>
      </c>
      <c r="N3211" s="57">
        <f>작성용!V3208</f>
        <v>45567</v>
      </c>
      <c r="O3211" s="57">
        <f>작성용!W3208</f>
        <v>45582</v>
      </c>
      <c r="P3211" s="57">
        <f>작성용!X3208</f>
        <v>45582</v>
      </c>
      <c r="Q3211" s="58" t="str">
        <f>작성용!AD3208</f>
        <v>대체평가3사업본부</v>
      </c>
      <c r="R3211" s="60">
        <f>작성용!AE3208</f>
        <v>0</v>
      </c>
      <c r="S3211" s="58" t="str">
        <f>작성용!AF3208</f>
        <v>대체평가3사업본부</v>
      </c>
      <c r="T3211" s="61" t="str">
        <f>작성용!AG3208</f>
        <v>정민지</v>
      </c>
      <c r="U3211" s="61" t="str">
        <f>작성용!AH3208</f>
        <v>정민지</v>
      </c>
      <c r="V3211" s="56">
        <f>작성용!AA3208</f>
        <v>202409</v>
      </c>
      <c r="W3211" s="58" t="str">
        <f>작성용!AC3208</f>
        <v>[T]기타보험기관[1본부]</v>
      </c>
      <c r="X3211" s="58" t="str">
        <f>작성용!O3208</f>
        <v xml:space="preserve">유재은대리 </v>
      </c>
      <c r="Y3211" s="58" t="str">
        <f>작성용!P3208</f>
        <v xml:space="preserve">02-3701-8164 </v>
      </c>
      <c r="Z3211" s="58" t="str">
        <f>작성용!Q3208</f>
        <v xml:space="preserve">yje1212@hi-co-kr </v>
      </c>
      <c r="AA3211" s="56" t="str">
        <f>작성용!AJ3208</f>
        <v>-</v>
      </c>
      <c r="AB3211" s="56">
        <f>작성용!AB3208</f>
        <v>0</v>
      </c>
    </row>
    <row r="3212" spans="1:28" s="12" customFormat="1" ht="16.5" hidden="1" customHeight="1" x14ac:dyDescent="0.3">
      <c r="A3212" s="54">
        <f>작성용!AL3209</f>
        <v>3208</v>
      </c>
      <c r="B3212" s="55" t="str">
        <f>작성용!AI3209</f>
        <v>-</v>
      </c>
      <c r="C3212" s="56" t="str">
        <f>작성용!AK3209</f>
        <v>개별종목</v>
      </c>
      <c r="D3212" s="57">
        <f>작성용!T3209</f>
        <v>45534</v>
      </c>
      <c r="E3212" s="58" t="str">
        <f>작성용!B3209</f>
        <v>현대해상</v>
      </c>
      <c r="F3212" s="58" t="str">
        <f>작성용!C3209</f>
        <v>재평가</v>
      </c>
      <c r="G3212" s="58" t="str">
        <f>작성용!D3209</f>
        <v>KB해외투자전문투자형사모부동산투자신탁제5호</v>
      </c>
      <c r="H3212" s="59" t="str">
        <f>작성용!E3209</f>
        <v>KBP2020060096</v>
      </c>
      <c r="I3212" s="58" t="str">
        <f>작성용!F3209</f>
        <v>B02</v>
      </c>
      <c r="J3212" s="58">
        <f>작성용!G3209</f>
        <v>0</v>
      </c>
      <c r="K3212" s="58" t="str">
        <f>작성용!H3209</f>
        <v>Y</v>
      </c>
      <c r="L3212" s="58" t="str">
        <f>작성용!N3209</f>
        <v xml:space="preserve">분기 </v>
      </c>
      <c r="M3212" s="57" t="str">
        <f>작성용!U3209</f>
        <v>2024.09.30</v>
      </c>
      <c r="N3212" s="57">
        <f>작성용!V3209</f>
        <v>45567</v>
      </c>
      <c r="O3212" s="57">
        <f>작성용!W3209</f>
        <v>45582</v>
      </c>
      <c r="P3212" s="57">
        <f>작성용!X3209</f>
        <v>45582</v>
      </c>
      <c r="Q3212" s="58" t="str">
        <f>작성용!AD3209</f>
        <v>대체평가3사업본부</v>
      </c>
      <c r="R3212" s="60">
        <f>작성용!AE3209</f>
        <v>0</v>
      </c>
      <c r="S3212" s="58" t="str">
        <f>작성용!AF3209</f>
        <v>대체평가3사업본부</v>
      </c>
      <c r="T3212" s="61" t="str">
        <f>작성용!AG3209</f>
        <v>정민지</v>
      </c>
      <c r="U3212" s="61" t="str">
        <f>작성용!AH3209</f>
        <v>정민지</v>
      </c>
      <c r="V3212" s="56">
        <f>작성용!AA3209</f>
        <v>202409</v>
      </c>
      <c r="W3212" s="58" t="str">
        <f>작성용!AC3209</f>
        <v>[T]기타보험기관[1본부]</v>
      </c>
      <c r="X3212" s="58" t="str">
        <f>작성용!O3209</f>
        <v xml:space="preserve">유재은대리 </v>
      </c>
      <c r="Y3212" s="58" t="str">
        <f>작성용!P3209</f>
        <v xml:space="preserve">02-3701-8164 </v>
      </c>
      <c r="Z3212" s="58" t="str">
        <f>작성용!Q3209</f>
        <v xml:space="preserve">yje1212@hi-co-kr </v>
      </c>
      <c r="AA3212" s="56" t="str">
        <f>작성용!AJ3209</f>
        <v>-</v>
      </c>
      <c r="AB3212" s="56">
        <f>작성용!AB3209</f>
        <v>0</v>
      </c>
    </row>
    <row r="3213" spans="1:28" s="12" customFormat="1" ht="16.5" hidden="1" customHeight="1" x14ac:dyDescent="0.3">
      <c r="A3213" s="54">
        <f>작성용!AL3210</f>
        <v>3209</v>
      </c>
      <c r="B3213" s="55" t="str">
        <f>작성용!AI3210</f>
        <v>-</v>
      </c>
      <c r="C3213" s="56" t="str">
        <f>작성용!AK3210</f>
        <v>개별종목</v>
      </c>
      <c r="D3213" s="57">
        <f>작성용!T3210</f>
        <v>45534</v>
      </c>
      <c r="E3213" s="58" t="str">
        <f>작성용!B3210</f>
        <v>현대해상</v>
      </c>
      <c r="F3213" s="58" t="str">
        <f>작성용!C3210</f>
        <v>재평가</v>
      </c>
      <c r="G3213" s="58" t="str">
        <f>작성용!D3210</f>
        <v>흥국우리시니어론사모특별자산투자신탁제2호</v>
      </c>
      <c r="H3213" s="59" t="str">
        <f>작성용!E3210</f>
        <v>KBP2017090108</v>
      </c>
      <c r="I3213" s="58" t="str">
        <f>작성용!F3210</f>
        <v>B02</v>
      </c>
      <c r="J3213" s="58">
        <f>작성용!G3210</f>
        <v>0</v>
      </c>
      <c r="K3213" s="58" t="str">
        <f>작성용!H3210</f>
        <v>Y</v>
      </c>
      <c r="L3213" s="58" t="str">
        <f>작성용!N3210</f>
        <v xml:space="preserve">분기 </v>
      </c>
      <c r="M3213" s="57" t="str">
        <f>작성용!U3210</f>
        <v>2024.09.30</v>
      </c>
      <c r="N3213" s="57">
        <f>작성용!V3210</f>
        <v>45567</v>
      </c>
      <c r="O3213" s="57">
        <f>작성용!W3210</f>
        <v>45582</v>
      </c>
      <c r="P3213" s="57">
        <f>작성용!X3210</f>
        <v>45582</v>
      </c>
      <c r="Q3213" s="58" t="str">
        <f>작성용!AD3210</f>
        <v>대체평가3사업본부</v>
      </c>
      <c r="R3213" s="60">
        <f>작성용!AE3210</f>
        <v>0</v>
      </c>
      <c r="S3213" s="58" t="str">
        <f>작성용!AF3210</f>
        <v>대체평가3사업본부</v>
      </c>
      <c r="T3213" s="61" t="str">
        <f>작성용!AG3210</f>
        <v>정민지</v>
      </c>
      <c r="U3213" s="61" t="str">
        <f>작성용!AH3210</f>
        <v>정민지</v>
      </c>
      <c r="V3213" s="56">
        <f>작성용!AA3210</f>
        <v>202409</v>
      </c>
      <c r="W3213" s="58" t="str">
        <f>작성용!AC3210</f>
        <v>[T]기타보험기관[1본부]</v>
      </c>
      <c r="X3213" s="58" t="str">
        <f>작성용!O3210</f>
        <v xml:space="preserve">유재은대리 </v>
      </c>
      <c r="Y3213" s="58" t="str">
        <f>작성용!P3210</f>
        <v xml:space="preserve">02-3701-8164 </v>
      </c>
      <c r="Z3213" s="58" t="str">
        <f>작성용!Q3210</f>
        <v xml:space="preserve">yje1212@hi-co-kr </v>
      </c>
      <c r="AA3213" s="56" t="str">
        <f>작성용!AJ3210</f>
        <v>-</v>
      </c>
      <c r="AB3213" s="56">
        <f>작성용!AB3210</f>
        <v>0</v>
      </c>
    </row>
    <row r="3214" spans="1:28" s="12" customFormat="1" ht="16.5" hidden="1" customHeight="1" x14ac:dyDescent="0.3">
      <c r="A3214" s="54">
        <f>작성용!AL3211</f>
        <v>3210</v>
      </c>
      <c r="B3214" s="55" t="str">
        <f>작성용!AI3211</f>
        <v>-</v>
      </c>
      <c r="C3214" s="56" t="str">
        <f>작성용!AK3211</f>
        <v>개별종목</v>
      </c>
      <c r="D3214" s="57">
        <f>작성용!T3211</f>
        <v>45534</v>
      </c>
      <c r="E3214" s="58" t="str">
        <f>작성용!B3211</f>
        <v>현대해상</v>
      </c>
      <c r="F3214" s="58" t="str">
        <f>작성용!C3211</f>
        <v>재평가</v>
      </c>
      <c r="G3214" s="58" t="str">
        <f>작성용!D3211</f>
        <v>흥국우리시니어론사모특별자산투자신탁제3호</v>
      </c>
      <c r="H3214" s="59" t="str">
        <f>작성용!E3211</f>
        <v>KBP2019120172</v>
      </c>
      <c r="I3214" s="58" t="str">
        <f>작성용!F3211</f>
        <v>B02</v>
      </c>
      <c r="J3214" s="58">
        <f>작성용!G3211</f>
        <v>0</v>
      </c>
      <c r="K3214" s="58" t="str">
        <f>작성용!H3211</f>
        <v>Y</v>
      </c>
      <c r="L3214" s="58" t="str">
        <f>작성용!N3211</f>
        <v xml:space="preserve">분기 </v>
      </c>
      <c r="M3214" s="57" t="str">
        <f>작성용!U3211</f>
        <v>2024.09.30</v>
      </c>
      <c r="N3214" s="57">
        <f>작성용!V3211</f>
        <v>45567</v>
      </c>
      <c r="O3214" s="57">
        <f>작성용!W3211</f>
        <v>45582</v>
      </c>
      <c r="P3214" s="57">
        <f>작성용!X3211</f>
        <v>45582</v>
      </c>
      <c r="Q3214" s="58" t="str">
        <f>작성용!AD3211</f>
        <v>대체평가3사업본부</v>
      </c>
      <c r="R3214" s="60">
        <f>작성용!AE3211</f>
        <v>0</v>
      </c>
      <c r="S3214" s="58" t="str">
        <f>작성용!AF3211</f>
        <v>대체평가3사업본부</v>
      </c>
      <c r="T3214" s="61" t="str">
        <f>작성용!AG3211</f>
        <v>정민지</v>
      </c>
      <c r="U3214" s="61" t="str">
        <f>작성용!AH3211</f>
        <v>정민지</v>
      </c>
      <c r="V3214" s="56">
        <f>작성용!AA3211</f>
        <v>202409</v>
      </c>
      <c r="W3214" s="58" t="str">
        <f>작성용!AC3211</f>
        <v>[T]기타보험기관[1본부]</v>
      </c>
      <c r="X3214" s="58" t="str">
        <f>작성용!O3211</f>
        <v xml:space="preserve">유재은대리 </v>
      </c>
      <c r="Y3214" s="58" t="str">
        <f>작성용!P3211</f>
        <v xml:space="preserve">02-3701-8164 </v>
      </c>
      <c r="Z3214" s="58" t="str">
        <f>작성용!Q3211</f>
        <v xml:space="preserve">yje1212@hi-co-kr </v>
      </c>
      <c r="AA3214" s="56" t="str">
        <f>작성용!AJ3211</f>
        <v>-</v>
      </c>
      <c r="AB3214" s="56">
        <f>작성용!AB3211</f>
        <v>0</v>
      </c>
    </row>
    <row r="3215" spans="1:28" s="12" customFormat="1" ht="16.5" hidden="1" customHeight="1" x14ac:dyDescent="0.3">
      <c r="A3215" s="54">
        <f>작성용!AL3212</f>
        <v>3211</v>
      </c>
      <c r="B3215" s="55" t="str">
        <f>작성용!AI3212</f>
        <v>-</v>
      </c>
      <c r="C3215" s="56" t="str">
        <f>작성용!AK3212</f>
        <v>개별종목</v>
      </c>
      <c r="D3215" s="57">
        <f>작성용!T3212</f>
        <v>45534</v>
      </c>
      <c r="E3215" s="58" t="str">
        <f>작성용!B3212</f>
        <v>현대해상</v>
      </c>
      <c r="F3215" s="58" t="str">
        <f>작성용!C3212</f>
        <v>재평가</v>
      </c>
      <c r="G3215" s="58" t="str">
        <f>작성용!D3212</f>
        <v>흥국우리중순위인수금융전문투자형사모투자신탁제1호제1종</v>
      </c>
      <c r="H3215" s="59" t="str">
        <f>작성용!E3212</f>
        <v>KBP2019120368</v>
      </c>
      <c r="I3215" s="58" t="str">
        <f>작성용!F3212</f>
        <v>B02</v>
      </c>
      <c r="J3215" s="58">
        <f>작성용!G3212</f>
        <v>0</v>
      </c>
      <c r="K3215" s="58" t="str">
        <f>작성용!H3212</f>
        <v>Y</v>
      </c>
      <c r="L3215" s="58" t="str">
        <f>작성용!N3212</f>
        <v xml:space="preserve">분기 </v>
      </c>
      <c r="M3215" s="57" t="str">
        <f>작성용!U3212</f>
        <v>2024.09.30</v>
      </c>
      <c r="N3215" s="57">
        <f>작성용!V3212</f>
        <v>45567</v>
      </c>
      <c r="O3215" s="57">
        <f>작성용!W3212</f>
        <v>45582</v>
      </c>
      <c r="P3215" s="57">
        <f>작성용!X3212</f>
        <v>45582</v>
      </c>
      <c r="Q3215" s="58" t="str">
        <f>작성용!AD3212</f>
        <v>대체평가3사업본부</v>
      </c>
      <c r="R3215" s="60">
        <f>작성용!AE3212</f>
        <v>0</v>
      </c>
      <c r="S3215" s="58" t="str">
        <f>작성용!AF3212</f>
        <v>대체평가3사업본부</v>
      </c>
      <c r="T3215" s="61" t="str">
        <f>작성용!AG3212</f>
        <v>정민지</v>
      </c>
      <c r="U3215" s="61" t="str">
        <f>작성용!AH3212</f>
        <v>정민지</v>
      </c>
      <c r="V3215" s="56">
        <f>작성용!AA3212</f>
        <v>202409</v>
      </c>
      <c r="W3215" s="58" t="str">
        <f>작성용!AC3212</f>
        <v>[T]기타보험기관[1본부]</v>
      </c>
      <c r="X3215" s="58" t="str">
        <f>작성용!O3212</f>
        <v xml:space="preserve">유재은대리 </v>
      </c>
      <c r="Y3215" s="58" t="str">
        <f>작성용!P3212</f>
        <v xml:space="preserve">02-3701-8164 </v>
      </c>
      <c r="Z3215" s="58" t="str">
        <f>작성용!Q3212</f>
        <v xml:space="preserve">yje1212@hi-co-kr </v>
      </c>
      <c r="AA3215" s="56" t="str">
        <f>작성용!AJ3212</f>
        <v>-</v>
      </c>
      <c r="AB3215" s="56">
        <f>작성용!AB3212</f>
        <v>0</v>
      </c>
    </row>
    <row r="3216" spans="1:28" s="12" customFormat="1" ht="16.5" hidden="1" customHeight="1" x14ac:dyDescent="0.3">
      <c r="A3216" s="54">
        <f>작성용!AL3213</f>
        <v>3212</v>
      </c>
      <c r="B3216" s="55" t="str">
        <f>작성용!AI3213</f>
        <v>-</v>
      </c>
      <c r="C3216" s="56" t="str">
        <f>작성용!AK3213</f>
        <v>개별종목</v>
      </c>
      <c r="D3216" s="57">
        <f>작성용!T3213</f>
        <v>45534</v>
      </c>
      <c r="E3216" s="58" t="str">
        <f>작성용!B3213</f>
        <v>현대해상</v>
      </c>
      <c r="F3216" s="58" t="str">
        <f>작성용!C3213</f>
        <v>재평가</v>
      </c>
      <c r="G3216" s="58" t="str">
        <f>작성용!D3213</f>
        <v>NH-AMUNDI선순위론전문투자형사모투자신탁3호</v>
      </c>
      <c r="H3216" s="59" t="str">
        <f>작성용!E3213</f>
        <v>KBP2019090022</v>
      </c>
      <c r="I3216" s="58" t="str">
        <f>작성용!F3213</f>
        <v>B02</v>
      </c>
      <c r="J3216" s="58">
        <f>작성용!G3213</f>
        <v>0</v>
      </c>
      <c r="K3216" s="58" t="str">
        <f>작성용!H3213</f>
        <v>Y</v>
      </c>
      <c r="L3216" s="58" t="str">
        <f>작성용!N3213</f>
        <v xml:space="preserve">분기 </v>
      </c>
      <c r="M3216" s="57" t="str">
        <f>작성용!U3213</f>
        <v>2024.09.30</v>
      </c>
      <c r="N3216" s="57">
        <f>작성용!V3213</f>
        <v>45567</v>
      </c>
      <c r="O3216" s="57">
        <f>작성용!W3213</f>
        <v>45582</v>
      </c>
      <c r="P3216" s="57">
        <f>작성용!X3213</f>
        <v>45582</v>
      </c>
      <c r="Q3216" s="58" t="str">
        <f>작성용!AD3213</f>
        <v>대체평가3사업본부</v>
      </c>
      <c r="R3216" s="60">
        <f>작성용!AE3213</f>
        <v>0</v>
      </c>
      <c r="S3216" s="58" t="str">
        <f>작성용!AF3213</f>
        <v>대체평가3사업본부</v>
      </c>
      <c r="T3216" s="61" t="str">
        <f>작성용!AG3213</f>
        <v>정민지</v>
      </c>
      <c r="U3216" s="61" t="str">
        <f>작성용!AH3213</f>
        <v>정민지</v>
      </c>
      <c r="V3216" s="56">
        <f>작성용!AA3213</f>
        <v>202409</v>
      </c>
      <c r="W3216" s="58" t="str">
        <f>작성용!AC3213</f>
        <v>[T]기타보험기관[1본부]</v>
      </c>
      <c r="X3216" s="58" t="str">
        <f>작성용!O3213</f>
        <v xml:space="preserve">유재은대리 </v>
      </c>
      <c r="Y3216" s="58" t="str">
        <f>작성용!P3213</f>
        <v xml:space="preserve">02-3701-8164 </v>
      </c>
      <c r="Z3216" s="58" t="str">
        <f>작성용!Q3213</f>
        <v xml:space="preserve">yje1212@hi-co-kr </v>
      </c>
      <c r="AA3216" s="56" t="str">
        <f>작성용!AJ3213</f>
        <v>-</v>
      </c>
      <c r="AB3216" s="56">
        <f>작성용!AB3213</f>
        <v>0</v>
      </c>
    </row>
    <row r="3217" spans="1:28" s="12" customFormat="1" ht="16.5" hidden="1" customHeight="1" x14ac:dyDescent="0.3">
      <c r="A3217" s="54">
        <f>작성용!AL3214</f>
        <v>3213</v>
      </c>
      <c r="B3217" s="55" t="str">
        <f>작성용!AI3214</f>
        <v>-</v>
      </c>
      <c r="C3217" s="56" t="str">
        <f>작성용!AK3214</f>
        <v>개별종목</v>
      </c>
      <c r="D3217" s="57">
        <f>작성용!T3214</f>
        <v>45534</v>
      </c>
      <c r="E3217" s="58" t="str">
        <f>작성용!B3214</f>
        <v>현대해상</v>
      </c>
      <c r="F3217" s="58" t="str">
        <f>작성용!C3214</f>
        <v>재평가</v>
      </c>
      <c r="G3217" s="58" t="str">
        <f>작성용!D3214</f>
        <v>현대인베스트SRI사모부동산투자신탁1호</v>
      </c>
      <c r="H3217" s="59" t="str">
        <f>작성용!E3214</f>
        <v>KBP2019120170</v>
      </c>
      <c r="I3217" s="58" t="str">
        <f>작성용!F3214</f>
        <v>B02</v>
      </c>
      <c r="J3217" s="58">
        <f>작성용!G3214</f>
        <v>0</v>
      </c>
      <c r="K3217" s="58" t="str">
        <f>작성용!H3214</f>
        <v>Y</v>
      </c>
      <c r="L3217" s="58" t="str">
        <f>작성용!N3214</f>
        <v xml:space="preserve">분기 </v>
      </c>
      <c r="M3217" s="57" t="str">
        <f>작성용!U3214</f>
        <v>2024.09.30</v>
      </c>
      <c r="N3217" s="57">
        <f>작성용!V3214</f>
        <v>45567</v>
      </c>
      <c r="O3217" s="57">
        <f>작성용!W3214</f>
        <v>45582</v>
      </c>
      <c r="P3217" s="57">
        <f>작성용!X3214</f>
        <v>45582</v>
      </c>
      <c r="Q3217" s="58" t="str">
        <f>작성용!AD3214</f>
        <v>대체평가3사업본부</v>
      </c>
      <c r="R3217" s="60">
        <f>작성용!AE3214</f>
        <v>0</v>
      </c>
      <c r="S3217" s="58" t="str">
        <f>작성용!AF3214</f>
        <v>대체평가3사업본부</v>
      </c>
      <c r="T3217" s="61" t="str">
        <f>작성용!AG3214</f>
        <v>정민지</v>
      </c>
      <c r="U3217" s="61" t="str">
        <f>작성용!AH3214</f>
        <v>정민지</v>
      </c>
      <c r="V3217" s="56">
        <f>작성용!AA3214</f>
        <v>202409</v>
      </c>
      <c r="W3217" s="58" t="str">
        <f>작성용!AC3214</f>
        <v>[T]기타보험기관[1본부]</v>
      </c>
      <c r="X3217" s="58" t="str">
        <f>작성용!O3214</f>
        <v xml:space="preserve">유재은대리 </v>
      </c>
      <c r="Y3217" s="58" t="str">
        <f>작성용!P3214</f>
        <v xml:space="preserve">02-3701-8164 </v>
      </c>
      <c r="Z3217" s="58" t="str">
        <f>작성용!Q3214</f>
        <v xml:space="preserve">yje1212@hi-co-kr </v>
      </c>
      <c r="AA3217" s="56" t="str">
        <f>작성용!AJ3214</f>
        <v>-</v>
      </c>
      <c r="AB3217" s="56">
        <f>작성용!AB3214</f>
        <v>0</v>
      </c>
    </row>
    <row r="3218" spans="1:28" s="12" customFormat="1" ht="16.5" hidden="1" customHeight="1" x14ac:dyDescent="0.3">
      <c r="A3218" s="54">
        <f>작성용!AL3215</f>
        <v>3214</v>
      </c>
      <c r="B3218" s="55" t="str">
        <f>작성용!AI3215</f>
        <v>-</v>
      </c>
      <c r="C3218" s="56" t="str">
        <f>작성용!AK3215</f>
        <v>개별종목</v>
      </c>
      <c r="D3218" s="57">
        <f>작성용!T3215</f>
        <v>45534</v>
      </c>
      <c r="E3218" s="58" t="str">
        <f>작성용!B3215</f>
        <v>현대해상</v>
      </c>
      <c r="F3218" s="58" t="str">
        <f>작성용!C3215</f>
        <v>재평가</v>
      </c>
      <c r="G3218" s="58" t="str">
        <f>작성용!D3215</f>
        <v>현대인베사모유럽대출채권투자신탁1호</v>
      </c>
      <c r="H3218" s="59" t="str">
        <f>작성용!E3215</f>
        <v>KBP2019120169</v>
      </c>
      <c r="I3218" s="58" t="str">
        <f>작성용!F3215</f>
        <v>B02</v>
      </c>
      <c r="J3218" s="58">
        <f>작성용!G3215</f>
        <v>0</v>
      </c>
      <c r="K3218" s="58" t="str">
        <f>작성용!H3215</f>
        <v>Y</v>
      </c>
      <c r="L3218" s="58" t="str">
        <f>작성용!N3215</f>
        <v xml:space="preserve">분기 </v>
      </c>
      <c r="M3218" s="57" t="str">
        <f>작성용!U3215</f>
        <v>2024.09.30</v>
      </c>
      <c r="N3218" s="57">
        <f>작성용!V3215</f>
        <v>45567</v>
      </c>
      <c r="O3218" s="57">
        <f>작성용!W3215</f>
        <v>45582</v>
      </c>
      <c r="P3218" s="57">
        <f>작성용!X3215</f>
        <v>45582</v>
      </c>
      <c r="Q3218" s="58" t="str">
        <f>작성용!AD3215</f>
        <v>대체평가3사업본부</v>
      </c>
      <c r="R3218" s="60">
        <f>작성용!AE3215</f>
        <v>0</v>
      </c>
      <c r="S3218" s="58" t="str">
        <f>작성용!AF3215</f>
        <v>대체평가3사업본부</v>
      </c>
      <c r="T3218" s="61" t="str">
        <f>작성용!AG3215</f>
        <v>정민지</v>
      </c>
      <c r="U3218" s="61" t="str">
        <f>작성용!AH3215</f>
        <v>정민지</v>
      </c>
      <c r="V3218" s="56">
        <f>작성용!AA3215</f>
        <v>202409</v>
      </c>
      <c r="W3218" s="58" t="str">
        <f>작성용!AC3215</f>
        <v>[T]기타보험기관[1본부]</v>
      </c>
      <c r="X3218" s="58" t="str">
        <f>작성용!O3215</f>
        <v xml:space="preserve">유재은대리 </v>
      </c>
      <c r="Y3218" s="58" t="str">
        <f>작성용!P3215</f>
        <v xml:space="preserve">02-3701-8164 </v>
      </c>
      <c r="Z3218" s="58" t="str">
        <f>작성용!Q3215</f>
        <v xml:space="preserve">yje1212@hi-co-kr </v>
      </c>
      <c r="AA3218" s="56" t="str">
        <f>작성용!AJ3215</f>
        <v>-</v>
      </c>
      <c r="AB3218" s="56">
        <f>작성용!AB3215</f>
        <v>0</v>
      </c>
    </row>
    <row r="3219" spans="1:28" s="12" customFormat="1" ht="16.5" hidden="1" customHeight="1" x14ac:dyDescent="0.3">
      <c r="A3219" s="54">
        <f>작성용!AL3216</f>
        <v>3215</v>
      </c>
      <c r="B3219" s="55" t="str">
        <f>작성용!AI3216</f>
        <v>-</v>
      </c>
      <c r="C3219" s="56" t="str">
        <f>작성용!AK3216</f>
        <v>개별종목</v>
      </c>
      <c r="D3219" s="57">
        <f>작성용!T3216</f>
        <v>45534</v>
      </c>
      <c r="E3219" s="58" t="str">
        <f>작성용!B3216</f>
        <v>현대해상</v>
      </c>
      <c r="F3219" s="58" t="str">
        <f>작성용!C3216</f>
        <v>재평가</v>
      </c>
      <c r="G3219" s="58" t="str">
        <f>작성용!D3216</f>
        <v>현대인베스트3i유럽인프라전문투자형사모특별자산투자신탁8호</v>
      </c>
      <c r="H3219" s="59" t="str">
        <f>작성용!E3216</f>
        <v>KBP2019120163</v>
      </c>
      <c r="I3219" s="58" t="str">
        <f>작성용!F3216</f>
        <v>B02</v>
      </c>
      <c r="J3219" s="58">
        <f>작성용!G3216</f>
        <v>0</v>
      </c>
      <c r="K3219" s="58" t="str">
        <f>작성용!H3216</f>
        <v>Y</v>
      </c>
      <c r="L3219" s="58" t="str">
        <f>작성용!N3216</f>
        <v xml:space="preserve">분기 </v>
      </c>
      <c r="M3219" s="57" t="str">
        <f>작성용!U3216</f>
        <v>2024.09.30</v>
      </c>
      <c r="N3219" s="57">
        <f>작성용!V3216</f>
        <v>45567</v>
      </c>
      <c r="O3219" s="57">
        <f>작성용!W3216</f>
        <v>45582</v>
      </c>
      <c r="P3219" s="57">
        <f>작성용!X3216</f>
        <v>45582</v>
      </c>
      <c r="Q3219" s="58" t="str">
        <f>작성용!AD3216</f>
        <v>대체평가3사업본부</v>
      </c>
      <c r="R3219" s="60">
        <f>작성용!AE3216</f>
        <v>0</v>
      </c>
      <c r="S3219" s="58" t="str">
        <f>작성용!AF3216</f>
        <v>대체평가3사업본부</v>
      </c>
      <c r="T3219" s="61" t="str">
        <f>작성용!AG3216</f>
        <v>정민지</v>
      </c>
      <c r="U3219" s="61" t="str">
        <f>작성용!AH3216</f>
        <v>정민지</v>
      </c>
      <c r="V3219" s="56">
        <f>작성용!AA3216</f>
        <v>202409</v>
      </c>
      <c r="W3219" s="58" t="str">
        <f>작성용!AC3216</f>
        <v>[T]기타보험기관[1본부]</v>
      </c>
      <c r="X3219" s="58" t="str">
        <f>작성용!O3216</f>
        <v xml:space="preserve">유재은대리 </v>
      </c>
      <c r="Y3219" s="58" t="str">
        <f>작성용!P3216</f>
        <v xml:space="preserve">02-3701-8164 </v>
      </c>
      <c r="Z3219" s="58" t="str">
        <f>작성용!Q3216</f>
        <v xml:space="preserve">yje1212@hi-co-kr </v>
      </c>
      <c r="AA3219" s="56" t="str">
        <f>작성용!AJ3216</f>
        <v>-</v>
      </c>
      <c r="AB3219" s="56">
        <f>작성용!AB3216</f>
        <v>0</v>
      </c>
    </row>
    <row r="3220" spans="1:28" s="12" customFormat="1" ht="16.5" hidden="1" customHeight="1" x14ac:dyDescent="0.3">
      <c r="A3220" s="54">
        <f>작성용!AL3217</f>
        <v>3216</v>
      </c>
      <c r="B3220" s="55" t="str">
        <f>작성용!AI3217</f>
        <v>가평가, 최종평가값송부 : 2024-10-02</v>
      </c>
      <c r="C3220" s="56" t="str">
        <f>작성용!AK3217</f>
        <v>개별종목</v>
      </c>
      <c r="D3220" s="57">
        <f>작성용!T3217</f>
        <v>45534</v>
      </c>
      <c r="E3220" s="58" t="str">
        <f>작성용!B3217</f>
        <v>현대해상</v>
      </c>
      <c r="F3220" s="58" t="str">
        <f>작성용!C3217</f>
        <v>재평가</v>
      </c>
      <c r="G3220" s="58" t="str">
        <f>작성용!D3217</f>
        <v>현대인베글로벌전문투자형사모부동산투자신탁11호</v>
      </c>
      <c r="H3220" s="59" t="str">
        <f>작성용!E3217</f>
        <v>KBP2019120166</v>
      </c>
      <c r="I3220" s="58" t="str">
        <f>작성용!F3217</f>
        <v>B02</v>
      </c>
      <c r="J3220" s="58">
        <f>작성용!G3217</f>
        <v>0</v>
      </c>
      <c r="K3220" s="58" t="str">
        <f>작성용!H3217</f>
        <v>Y</v>
      </c>
      <c r="L3220" s="58" t="str">
        <f>작성용!N3217</f>
        <v xml:space="preserve">분기 </v>
      </c>
      <c r="M3220" s="57" t="str">
        <f>작성용!U3217</f>
        <v>2024.09.30</v>
      </c>
      <c r="N3220" s="57">
        <f>작성용!V3217</f>
        <v>45558</v>
      </c>
      <c r="O3220" s="57">
        <f>작성용!W3217</f>
        <v>45582</v>
      </c>
      <c r="P3220" s="57">
        <f>작성용!X3217</f>
        <v>45582</v>
      </c>
      <c r="Q3220" s="58" t="str">
        <f>작성용!AD3217</f>
        <v>대체평가3사업본부</v>
      </c>
      <c r="R3220" s="60">
        <f>작성용!AE3217</f>
        <v>0</v>
      </c>
      <c r="S3220" s="58" t="str">
        <f>작성용!AF3217</f>
        <v>대체평가3사업본부</v>
      </c>
      <c r="T3220" s="61" t="str">
        <f>작성용!AG3217</f>
        <v>정민지</v>
      </c>
      <c r="U3220" s="61" t="str">
        <f>작성용!AH3217</f>
        <v>정민지</v>
      </c>
      <c r="V3220" s="56">
        <f>작성용!AA3217</f>
        <v>202409</v>
      </c>
      <c r="W3220" s="58" t="str">
        <f>작성용!AC3217</f>
        <v>[T]기타보험기관[1본부]</v>
      </c>
      <c r="X3220" s="58" t="str">
        <f>작성용!O3217</f>
        <v xml:space="preserve">유재은대리 </v>
      </c>
      <c r="Y3220" s="58" t="str">
        <f>작성용!P3217</f>
        <v xml:space="preserve">02-3701-8164 </v>
      </c>
      <c r="Z3220" s="58" t="str">
        <f>작성용!Q3217</f>
        <v xml:space="preserve">yje1212@hi-co-kr </v>
      </c>
      <c r="AA3220" s="56" t="str">
        <f>작성용!AJ3217</f>
        <v>-</v>
      </c>
      <c r="AB3220" s="56">
        <f>작성용!AB3217</f>
        <v>0</v>
      </c>
    </row>
    <row r="3221" spans="1:28" s="12" customFormat="1" ht="16.5" hidden="1" customHeight="1" x14ac:dyDescent="0.3">
      <c r="A3221" s="54">
        <f>작성용!AL3218</f>
        <v>3217</v>
      </c>
      <c r="B3221" s="55" t="str">
        <f>작성용!AI3218</f>
        <v>-</v>
      </c>
      <c r="C3221" s="56" t="str">
        <f>작성용!AK3218</f>
        <v>개별종목</v>
      </c>
      <c r="D3221" s="57">
        <f>작성용!T3218</f>
        <v>45534</v>
      </c>
      <c r="E3221" s="58" t="str">
        <f>작성용!B3218</f>
        <v>현대해상</v>
      </c>
      <c r="F3221" s="58" t="str">
        <f>작성용!C3218</f>
        <v>재평가</v>
      </c>
      <c r="G3221" s="58" t="str">
        <f>작성용!D3218</f>
        <v>현대인베스트먼트ICG유럽기업대출전문투자형사모투자신탁4호</v>
      </c>
      <c r="H3221" s="59" t="str">
        <f>작성용!E3218</f>
        <v>KBP2019090102</v>
      </c>
      <c r="I3221" s="58" t="str">
        <f>작성용!F3218</f>
        <v>B02</v>
      </c>
      <c r="J3221" s="58">
        <f>작성용!G3218</f>
        <v>0</v>
      </c>
      <c r="K3221" s="58" t="str">
        <f>작성용!H3218</f>
        <v>Y</v>
      </c>
      <c r="L3221" s="58" t="str">
        <f>작성용!N3218</f>
        <v xml:space="preserve">분기 </v>
      </c>
      <c r="M3221" s="57" t="str">
        <f>작성용!U3218</f>
        <v>2024.09.30</v>
      </c>
      <c r="N3221" s="57">
        <f>작성용!V3218</f>
        <v>45567</v>
      </c>
      <c r="O3221" s="57">
        <f>작성용!W3218</f>
        <v>45582</v>
      </c>
      <c r="P3221" s="57">
        <f>작성용!X3218</f>
        <v>45582</v>
      </c>
      <c r="Q3221" s="58" t="str">
        <f>작성용!AD3218</f>
        <v>대체평가3사업본부</v>
      </c>
      <c r="R3221" s="60">
        <f>작성용!AE3218</f>
        <v>0</v>
      </c>
      <c r="S3221" s="58" t="str">
        <f>작성용!AF3218</f>
        <v>대체평가3사업본부</v>
      </c>
      <c r="T3221" s="61" t="str">
        <f>작성용!AG3218</f>
        <v>정민지</v>
      </c>
      <c r="U3221" s="61" t="str">
        <f>작성용!AH3218</f>
        <v>정민지</v>
      </c>
      <c r="V3221" s="56">
        <f>작성용!AA3218</f>
        <v>202409</v>
      </c>
      <c r="W3221" s="58" t="str">
        <f>작성용!AC3218</f>
        <v>[T]기타보험기관[1본부]</v>
      </c>
      <c r="X3221" s="58" t="str">
        <f>작성용!O3218</f>
        <v xml:space="preserve">유재은대리 </v>
      </c>
      <c r="Y3221" s="58" t="str">
        <f>작성용!P3218</f>
        <v xml:space="preserve">02-3701-8164 </v>
      </c>
      <c r="Z3221" s="58" t="str">
        <f>작성용!Q3218</f>
        <v xml:space="preserve">yje1212@hi-co-kr </v>
      </c>
      <c r="AA3221" s="56" t="str">
        <f>작성용!AJ3218</f>
        <v>-</v>
      </c>
      <c r="AB3221" s="56">
        <f>작성용!AB3218</f>
        <v>0</v>
      </c>
    </row>
    <row r="3222" spans="1:28" s="12" customFormat="1" ht="16.5" hidden="1" customHeight="1" x14ac:dyDescent="0.3">
      <c r="A3222" s="54">
        <f>작성용!AL3219</f>
        <v>3218</v>
      </c>
      <c r="B3222" s="55" t="str">
        <f>작성용!AI3219</f>
        <v>-</v>
      </c>
      <c r="C3222" s="56" t="str">
        <f>작성용!AK3219</f>
        <v>개별종목</v>
      </c>
      <c r="D3222" s="57">
        <f>작성용!T3219</f>
        <v>45534</v>
      </c>
      <c r="E3222" s="58" t="str">
        <f>작성용!B3219</f>
        <v>현대해상</v>
      </c>
      <c r="F3222" s="58" t="str">
        <f>작성용!C3219</f>
        <v>재평가</v>
      </c>
      <c r="G3222" s="58" t="str">
        <f>작성용!D3219</f>
        <v>현대인베KKR글로벌전문투자형사모특별자산투자신탁5호</v>
      </c>
      <c r="H3222" s="59" t="str">
        <f>작성용!E3219</f>
        <v>KBP2019120164</v>
      </c>
      <c r="I3222" s="58" t="str">
        <f>작성용!F3219</f>
        <v>B02</v>
      </c>
      <c r="J3222" s="58">
        <f>작성용!G3219</f>
        <v>0</v>
      </c>
      <c r="K3222" s="58" t="str">
        <f>작성용!H3219</f>
        <v>Y</v>
      </c>
      <c r="L3222" s="58" t="str">
        <f>작성용!N3219</f>
        <v xml:space="preserve">분기 </v>
      </c>
      <c r="M3222" s="57" t="str">
        <f>작성용!U3219</f>
        <v>2024.09.30</v>
      </c>
      <c r="N3222" s="57">
        <f>작성용!V3219</f>
        <v>45567</v>
      </c>
      <c r="O3222" s="57">
        <f>작성용!W3219</f>
        <v>45582</v>
      </c>
      <c r="P3222" s="57">
        <f>작성용!X3219</f>
        <v>45582</v>
      </c>
      <c r="Q3222" s="58" t="str">
        <f>작성용!AD3219</f>
        <v>대체평가3사업본부</v>
      </c>
      <c r="R3222" s="60">
        <f>작성용!AE3219</f>
        <v>0</v>
      </c>
      <c r="S3222" s="58" t="str">
        <f>작성용!AF3219</f>
        <v>대체평가3사업본부</v>
      </c>
      <c r="T3222" s="61" t="str">
        <f>작성용!AG3219</f>
        <v>정민지</v>
      </c>
      <c r="U3222" s="61" t="str">
        <f>작성용!AH3219</f>
        <v>정민지</v>
      </c>
      <c r="V3222" s="56">
        <f>작성용!AA3219</f>
        <v>202409</v>
      </c>
      <c r="W3222" s="58" t="str">
        <f>작성용!AC3219</f>
        <v>[T]기타보험기관[1본부]</v>
      </c>
      <c r="X3222" s="58" t="str">
        <f>작성용!O3219</f>
        <v xml:space="preserve">유재은대리 </v>
      </c>
      <c r="Y3222" s="58" t="str">
        <f>작성용!P3219</f>
        <v xml:space="preserve">02-3701-8164 </v>
      </c>
      <c r="Z3222" s="58" t="str">
        <f>작성용!Q3219</f>
        <v xml:space="preserve">yje1212@hi-co-kr </v>
      </c>
      <c r="AA3222" s="56" t="str">
        <f>작성용!AJ3219</f>
        <v>-</v>
      </c>
      <c r="AB3222" s="56">
        <f>작성용!AB3219</f>
        <v>0</v>
      </c>
    </row>
    <row r="3223" spans="1:28" s="12" customFormat="1" ht="16.5" hidden="1" customHeight="1" x14ac:dyDescent="0.3">
      <c r="A3223" s="54">
        <f>작성용!AL3220</f>
        <v>3219</v>
      </c>
      <c r="B3223" s="55" t="str">
        <f>작성용!AI3220</f>
        <v>-</v>
      </c>
      <c r="C3223" s="56" t="str">
        <f>작성용!AK3220</f>
        <v>개별종목</v>
      </c>
      <c r="D3223" s="57">
        <f>작성용!T3220</f>
        <v>45534</v>
      </c>
      <c r="E3223" s="58" t="str">
        <f>작성용!B3220</f>
        <v>현대해상</v>
      </c>
      <c r="F3223" s="58" t="str">
        <f>작성용!C3220</f>
        <v>재평가</v>
      </c>
      <c r="G3223" s="58" t="str">
        <f>작성용!D3220</f>
        <v>USMEZZANINE전문투자형사모투자신탁1호</v>
      </c>
      <c r="H3223" s="59" t="str">
        <f>작성용!E3220</f>
        <v>KBP2019120135</v>
      </c>
      <c r="I3223" s="58" t="str">
        <f>작성용!F3220</f>
        <v>B02</v>
      </c>
      <c r="J3223" s="58">
        <f>작성용!G3220</f>
        <v>0</v>
      </c>
      <c r="K3223" s="58" t="str">
        <f>작성용!H3220</f>
        <v>Y</v>
      </c>
      <c r="L3223" s="58" t="str">
        <f>작성용!N3220</f>
        <v xml:space="preserve">분기 </v>
      </c>
      <c r="M3223" s="57" t="str">
        <f>작성용!U3220</f>
        <v>2024.09.30</v>
      </c>
      <c r="N3223" s="57">
        <f>작성용!V3220</f>
        <v>45567</v>
      </c>
      <c r="O3223" s="57">
        <f>작성용!W3220</f>
        <v>45582</v>
      </c>
      <c r="P3223" s="57">
        <f>작성용!X3220</f>
        <v>45582</v>
      </c>
      <c r="Q3223" s="58" t="str">
        <f>작성용!AD3220</f>
        <v>대체평가3사업본부</v>
      </c>
      <c r="R3223" s="60">
        <f>작성용!AE3220</f>
        <v>0</v>
      </c>
      <c r="S3223" s="58" t="str">
        <f>작성용!AF3220</f>
        <v>대체평가3사업본부</v>
      </c>
      <c r="T3223" s="61" t="str">
        <f>작성용!AG3220</f>
        <v>정민지</v>
      </c>
      <c r="U3223" s="61" t="str">
        <f>작성용!AH3220</f>
        <v>정민지</v>
      </c>
      <c r="V3223" s="56">
        <f>작성용!AA3220</f>
        <v>202409</v>
      </c>
      <c r="W3223" s="58" t="str">
        <f>작성용!AC3220</f>
        <v>[T]기타보험기관[1본부]</v>
      </c>
      <c r="X3223" s="58" t="str">
        <f>작성용!O3220</f>
        <v xml:space="preserve">유재은대리 </v>
      </c>
      <c r="Y3223" s="58" t="str">
        <f>작성용!P3220</f>
        <v xml:space="preserve">02-3701-8164 </v>
      </c>
      <c r="Z3223" s="58" t="str">
        <f>작성용!Q3220</f>
        <v xml:space="preserve">yje1212@hi-co-kr </v>
      </c>
      <c r="AA3223" s="56" t="str">
        <f>작성용!AJ3220</f>
        <v>-</v>
      </c>
      <c r="AB3223" s="56">
        <f>작성용!AB3220</f>
        <v>0</v>
      </c>
    </row>
    <row r="3224" spans="1:28" s="12" customFormat="1" ht="16.5" hidden="1" customHeight="1" x14ac:dyDescent="0.3">
      <c r="A3224" s="54">
        <f>작성용!AL3221</f>
        <v>3220</v>
      </c>
      <c r="B3224" s="55" t="str">
        <f>작성용!AI3221</f>
        <v>가평가, 최종평가값송부 : 2024-10-02</v>
      </c>
      <c r="C3224" s="56" t="str">
        <f>작성용!AK3221</f>
        <v>개별종목</v>
      </c>
      <c r="D3224" s="57">
        <f>작성용!T3221</f>
        <v>45534</v>
      </c>
      <c r="E3224" s="58" t="str">
        <f>작성용!B3221</f>
        <v>현대해상</v>
      </c>
      <c r="F3224" s="58" t="str">
        <f>작성용!C3221</f>
        <v>재평가</v>
      </c>
      <c r="G3224" s="58" t="str">
        <f>작성용!D3221</f>
        <v>현대인베스트글로벌전문투자형사모부동산투자신탁14호</v>
      </c>
      <c r="H3224" s="59" t="str">
        <f>작성용!E3221</f>
        <v>KBP2019060034</v>
      </c>
      <c r="I3224" s="58" t="str">
        <f>작성용!F3221</f>
        <v>B02</v>
      </c>
      <c r="J3224" s="58">
        <f>작성용!G3221</f>
        <v>0</v>
      </c>
      <c r="K3224" s="58" t="str">
        <f>작성용!H3221</f>
        <v>Y</v>
      </c>
      <c r="L3224" s="58" t="str">
        <f>작성용!N3221</f>
        <v xml:space="preserve">분기 </v>
      </c>
      <c r="M3224" s="57" t="str">
        <f>작성용!U3221</f>
        <v>2024.09.30</v>
      </c>
      <c r="N3224" s="57">
        <f>작성용!V3221</f>
        <v>45558</v>
      </c>
      <c r="O3224" s="57">
        <f>작성용!W3221</f>
        <v>45582</v>
      </c>
      <c r="P3224" s="57">
        <f>작성용!X3221</f>
        <v>45582</v>
      </c>
      <c r="Q3224" s="58" t="str">
        <f>작성용!AD3221</f>
        <v>대체평가3사업본부</v>
      </c>
      <c r="R3224" s="60">
        <f>작성용!AE3221</f>
        <v>0</v>
      </c>
      <c r="S3224" s="58" t="str">
        <f>작성용!AF3221</f>
        <v>대체평가3사업본부</v>
      </c>
      <c r="T3224" s="61" t="str">
        <f>작성용!AG3221</f>
        <v>정민지</v>
      </c>
      <c r="U3224" s="61" t="str">
        <f>작성용!AH3221</f>
        <v>정민지</v>
      </c>
      <c r="V3224" s="56">
        <f>작성용!AA3221</f>
        <v>202409</v>
      </c>
      <c r="W3224" s="58" t="str">
        <f>작성용!AC3221</f>
        <v>[T]기타보험기관[1본부]</v>
      </c>
      <c r="X3224" s="58" t="str">
        <f>작성용!O3221</f>
        <v xml:space="preserve">유재은대리 </v>
      </c>
      <c r="Y3224" s="58" t="str">
        <f>작성용!P3221</f>
        <v xml:space="preserve">02-3701-8164 </v>
      </c>
      <c r="Z3224" s="58" t="str">
        <f>작성용!Q3221</f>
        <v xml:space="preserve">yje1212@hi-co-kr </v>
      </c>
      <c r="AA3224" s="56" t="str">
        <f>작성용!AJ3221</f>
        <v>-</v>
      </c>
      <c r="AB3224" s="56">
        <f>작성용!AB3221</f>
        <v>0</v>
      </c>
    </row>
    <row r="3225" spans="1:28" s="12" customFormat="1" ht="16.5" hidden="1" customHeight="1" x14ac:dyDescent="0.3">
      <c r="A3225" s="54">
        <f>작성용!AL3222</f>
        <v>3221</v>
      </c>
      <c r="B3225" s="55" t="str">
        <f>작성용!AI3222</f>
        <v>가평가, 최종평가값송부 : 2024-10-02</v>
      </c>
      <c r="C3225" s="56" t="str">
        <f>작성용!AK3222</f>
        <v>개별종목</v>
      </c>
      <c r="D3225" s="57">
        <f>작성용!T3222</f>
        <v>45534</v>
      </c>
      <c r="E3225" s="58" t="str">
        <f>작성용!B3222</f>
        <v>현대해상</v>
      </c>
      <c r="F3225" s="58" t="str">
        <f>작성용!C3222</f>
        <v>재평가</v>
      </c>
      <c r="G3225" s="58" t="str">
        <f>작성용!D3222</f>
        <v>현대인베글로벌전문투자형사모부동산투자신탁16호</v>
      </c>
      <c r="H3225" s="59" t="str">
        <f>작성용!E3222</f>
        <v>KBP2019120167</v>
      </c>
      <c r="I3225" s="58" t="str">
        <f>작성용!F3222</f>
        <v>B02</v>
      </c>
      <c r="J3225" s="58">
        <f>작성용!G3222</f>
        <v>0</v>
      </c>
      <c r="K3225" s="58" t="str">
        <f>작성용!H3222</f>
        <v>Y</v>
      </c>
      <c r="L3225" s="58" t="str">
        <f>작성용!N3222</f>
        <v xml:space="preserve">분기 </v>
      </c>
      <c r="M3225" s="57" t="str">
        <f>작성용!U3222</f>
        <v>2024.09.30</v>
      </c>
      <c r="N3225" s="57">
        <f>작성용!V3222</f>
        <v>45558</v>
      </c>
      <c r="O3225" s="57">
        <f>작성용!W3222</f>
        <v>45582</v>
      </c>
      <c r="P3225" s="57">
        <f>작성용!X3222</f>
        <v>45582</v>
      </c>
      <c r="Q3225" s="58" t="str">
        <f>작성용!AD3222</f>
        <v>대체평가3사업본부</v>
      </c>
      <c r="R3225" s="60">
        <f>작성용!AE3222</f>
        <v>0</v>
      </c>
      <c r="S3225" s="58" t="str">
        <f>작성용!AF3222</f>
        <v>대체평가3사업본부</v>
      </c>
      <c r="T3225" s="61" t="str">
        <f>작성용!AG3222</f>
        <v>정민지</v>
      </c>
      <c r="U3225" s="61" t="str">
        <f>작성용!AH3222</f>
        <v>정민지</v>
      </c>
      <c r="V3225" s="56">
        <f>작성용!AA3222</f>
        <v>202409</v>
      </c>
      <c r="W3225" s="58" t="str">
        <f>작성용!AC3222</f>
        <v>[T]기타보험기관[1본부]</v>
      </c>
      <c r="X3225" s="58" t="str">
        <f>작성용!O3222</f>
        <v xml:space="preserve">유재은대리 </v>
      </c>
      <c r="Y3225" s="58" t="str">
        <f>작성용!P3222</f>
        <v xml:space="preserve">02-3701-8164 </v>
      </c>
      <c r="Z3225" s="58" t="str">
        <f>작성용!Q3222</f>
        <v xml:space="preserve">yje1212@hi-co-kr </v>
      </c>
      <c r="AA3225" s="56" t="str">
        <f>작성용!AJ3222</f>
        <v>-</v>
      </c>
      <c r="AB3225" s="56">
        <f>작성용!AB3222</f>
        <v>0</v>
      </c>
    </row>
    <row r="3226" spans="1:28" s="12" customFormat="1" ht="16.5" hidden="1" customHeight="1" x14ac:dyDescent="0.3">
      <c r="A3226" s="54">
        <f>작성용!AL3223</f>
        <v>3222</v>
      </c>
      <c r="B3226" s="55" t="str">
        <f>작성용!AI3223</f>
        <v>가평가, 최종평가값송부 : 2024-10-02</v>
      </c>
      <c r="C3226" s="56" t="str">
        <f>작성용!AK3223</f>
        <v>개별종목</v>
      </c>
      <c r="D3226" s="57">
        <f>작성용!T3223</f>
        <v>45534</v>
      </c>
      <c r="E3226" s="58" t="str">
        <f>작성용!B3223</f>
        <v>현대해상</v>
      </c>
      <c r="F3226" s="58" t="str">
        <f>작성용!C3223</f>
        <v>재평가</v>
      </c>
      <c r="G3226" s="58" t="str">
        <f>작성용!D3223</f>
        <v>현대인베글로벌전문투자형사모부동산투자신탁17호</v>
      </c>
      <c r="H3226" s="59" t="str">
        <f>작성용!E3223</f>
        <v>KBP2019120168</v>
      </c>
      <c r="I3226" s="58" t="str">
        <f>작성용!F3223</f>
        <v>B02</v>
      </c>
      <c r="J3226" s="58">
        <f>작성용!G3223</f>
        <v>0</v>
      </c>
      <c r="K3226" s="58" t="str">
        <f>작성용!H3223</f>
        <v>Y</v>
      </c>
      <c r="L3226" s="58" t="str">
        <f>작성용!N3223</f>
        <v xml:space="preserve">분기 </v>
      </c>
      <c r="M3226" s="57" t="str">
        <f>작성용!U3223</f>
        <v>2024.09.30</v>
      </c>
      <c r="N3226" s="57">
        <f>작성용!V3223</f>
        <v>45558</v>
      </c>
      <c r="O3226" s="57">
        <f>작성용!W3223</f>
        <v>45582</v>
      </c>
      <c r="P3226" s="57">
        <f>작성용!X3223</f>
        <v>45582</v>
      </c>
      <c r="Q3226" s="58" t="str">
        <f>작성용!AD3223</f>
        <v>대체평가3사업본부</v>
      </c>
      <c r="R3226" s="60">
        <f>작성용!AE3223</f>
        <v>0</v>
      </c>
      <c r="S3226" s="58" t="str">
        <f>작성용!AF3223</f>
        <v>대체평가3사업본부</v>
      </c>
      <c r="T3226" s="61" t="str">
        <f>작성용!AG3223</f>
        <v>정민지</v>
      </c>
      <c r="U3226" s="61" t="str">
        <f>작성용!AH3223</f>
        <v>정민지</v>
      </c>
      <c r="V3226" s="56">
        <f>작성용!AA3223</f>
        <v>202409</v>
      </c>
      <c r="W3226" s="58" t="str">
        <f>작성용!AC3223</f>
        <v>[T]기타보험기관[1본부]</v>
      </c>
      <c r="X3226" s="58" t="str">
        <f>작성용!O3223</f>
        <v xml:space="preserve">유재은대리 </v>
      </c>
      <c r="Y3226" s="58" t="str">
        <f>작성용!P3223</f>
        <v xml:space="preserve">02-3701-8164 </v>
      </c>
      <c r="Z3226" s="58" t="str">
        <f>작성용!Q3223</f>
        <v xml:space="preserve">yje1212@hi-co-kr </v>
      </c>
      <c r="AA3226" s="56" t="str">
        <f>작성용!AJ3223</f>
        <v>-</v>
      </c>
      <c r="AB3226" s="56">
        <f>작성용!AB3223</f>
        <v>0</v>
      </c>
    </row>
    <row r="3227" spans="1:28" s="12" customFormat="1" ht="16.5" hidden="1" customHeight="1" x14ac:dyDescent="0.3">
      <c r="A3227" s="54">
        <f>작성용!AL3224</f>
        <v>3223</v>
      </c>
      <c r="B3227" s="55" t="str">
        <f>작성용!AI3224</f>
        <v>-</v>
      </c>
      <c r="C3227" s="56" t="str">
        <f>작성용!AK3224</f>
        <v>개별종목</v>
      </c>
      <c r="D3227" s="57">
        <f>작성용!T3224</f>
        <v>45534</v>
      </c>
      <c r="E3227" s="58" t="str">
        <f>작성용!B3224</f>
        <v>현대해상</v>
      </c>
      <c r="F3227" s="58" t="str">
        <f>작성용!C3224</f>
        <v>재평가</v>
      </c>
      <c r="G3227" s="58" t="str">
        <f>작성용!D3224</f>
        <v>현대인베스트북미대출채권전문투자형사모특별자산투자신탁19호</v>
      </c>
      <c r="H3227" s="59" t="str">
        <f>작성용!E3224</f>
        <v>KBP2020030028</v>
      </c>
      <c r="I3227" s="58" t="str">
        <f>작성용!F3224</f>
        <v>B02</v>
      </c>
      <c r="J3227" s="58">
        <f>작성용!G3224</f>
        <v>0</v>
      </c>
      <c r="K3227" s="58" t="str">
        <f>작성용!H3224</f>
        <v>Y</v>
      </c>
      <c r="L3227" s="58" t="str">
        <f>작성용!N3224</f>
        <v xml:space="preserve">분기 </v>
      </c>
      <c r="M3227" s="57" t="str">
        <f>작성용!U3224</f>
        <v>2024.09.30</v>
      </c>
      <c r="N3227" s="57">
        <f>작성용!V3224</f>
        <v>45567</v>
      </c>
      <c r="O3227" s="57">
        <f>작성용!W3224</f>
        <v>45582</v>
      </c>
      <c r="P3227" s="57">
        <f>작성용!X3224</f>
        <v>45582</v>
      </c>
      <c r="Q3227" s="58" t="str">
        <f>작성용!AD3224</f>
        <v>대체평가3사업본부</v>
      </c>
      <c r="R3227" s="60">
        <f>작성용!AE3224</f>
        <v>0</v>
      </c>
      <c r="S3227" s="58" t="str">
        <f>작성용!AF3224</f>
        <v>대체평가3사업본부</v>
      </c>
      <c r="T3227" s="61" t="str">
        <f>작성용!AG3224</f>
        <v>정민지</v>
      </c>
      <c r="U3227" s="61" t="str">
        <f>작성용!AH3224</f>
        <v>정민지</v>
      </c>
      <c r="V3227" s="56">
        <f>작성용!AA3224</f>
        <v>202409</v>
      </c>
      <c r="W3227" s="58" t="str">
        <f>작성용!AC3224</f>
        <v>[T]기타보험기관[1본부]</v>
      </c>
      <c r="X3227" s="58" t="str">
        <f>작성용!O3224</f>
        <v xml:space="preserve">유재은대리 </v>
      </c>
      <c r="Y3227" s="58" t="str">
        <f>작성용!P3224</f>
        <v xml:space="preserve">02-3701-8164 </v>
      </c>
      <c r="Z3227" s="58" t="str">
        <f>작성용!Q3224</f>
        <v xml:space="preserve">yje1212@hi-co-kr </v>
      </c>
      <c r="AA3227" s="56" t="str">
        <f>작성용!AJ3224</f>
        <v>-</v>
      </c>
      <c r="AB3227" s="56">
        <f>작성용!AB3224</f>
        <v>0</v>
      </c>
    </row>
    <row r="3228" spans="1:28" s="12" customFormat="1" ht="16.5" hidden="1" customHeight="1" x14ac:dyDescent="0.3">
      <c r="A3228" s="54">
        <f>작성용!AL3225</f>
        <v>3224</v>
      </c>
      <c r="B3228" s="55" t="str">
        <f>작성용!AI3225</f>
        <v>가평가, 최종평가값송부 : 2024-10-02</v>
      </c>
      <c r="C3228" s="56" t="str">
        <f>작성용!AK3225</f>
        <v>개별종목</v>
      </c>
      <c r="D3228" s="57">
        <f>작성용!T3225</f>
        <v>45534</v>
      </c>
      <c r="E3228" s="58" t="str">
        <f>작성용!B3225</f>
        <v>현대해상</v>
      </c>
      <c r="F3228" s="58" t="str">
        <f>작성용!C3225</f>
        <v>재평가</v>
      </c>
      <c r="G3228" s="58" t="str">
        <f>작성용!D3225</f>
        <v>현대인베글로벌전문투자형사모부동산19호</v>
      </c>
      <c r="H3228" s="59" t="str">
        <f>작성용!E3225</f>
        <v>KBP2020090017</v>
      </c>
      <c r="I3228" s="58" t="str">
        <f>작성용!F3225</f>
        <v>B02</v>
      </c>
      <c r="J3228" s="58">
        <f>작성용!G3225</f>
        <v>0</v>
      </c>
      <c r="K3228" s="58" t="str">
        <f>작성용!H3225</f>
        <v>Y</v>
      </c>
      <c r="L3228" s="58" t="str">
        <f>작성용!N3225</f>
        <v xml:space="preserve">분기 </v>
      </c>
      <c r="M3228" s="57" t="str">
        <f>작성용!U3225</f>
        <v>2024.09.30</v>
      </c>
      <c r="N3228" s="57">
        <f>작성용!V3225</f>
        <v>45558</v>
      </c>
      <c r="O3228" s="57">
        <f>작성용!W3225</f>
        <v>45582</v>
      </c>
      <c r="P3228" s="57">
        <f>작성용!X3225</f>
        <v>45582</v>
      </c>
      <c r="Q3228" s="58" t="str">
        <f>작성용!AD3225</f>
        <v>대체평가3사업본부</v>
      </c>
      <c r="R3228" s="60">
        <f>작성용!AE3225</f>
        <v>0</v>
      </c>
      <c r="S3228" s="58" t="str">
        <f>작성용!AF3225</f>
        <v>대체평가3사업본부</v>
      </c>
      <c r="T3228" s="61" t="str">
        <f>작성용!AG3225</f>
        <v>정민지</v>
      </c>
      <c r="U3228" s="61" t="str">
        <f>작성용!AH3225</f>
        <v>정민지</v>
      </c>
      <c r="V3228" s="56">
        <f>작성용!AA3225</f>
        <v>202409</v>
      </c>
      <c r="W3228" s="58" t="str">
        <f>작성용!AC3225</f>
        <v>[T]기타보험기관[1본부]</v>
      </c>
      <c r="X3228" s="58" t="str">
        <f>작성용!O3225</f>
        <v xml:space="preserve">유재은대리 </v>
      </c>
      <c r="Y3228" s="58" t="str">
        <f>작성용!P3225</f>
        <v xml:space="preserve">02-3701-8164 </v>
      </c>
      <c r="Z3228" s="58" t="str">
        <f>작성용!Q3225</f>
        <v xml:space="preserve">yje1212@hi-co-kr </v>
      </c>
      <c r="AA3228" s="56" t="str">
        <f>작성용!AJ3225</f>
        <v>-</v>
      </c>
      <c r="AB3228" s="56">
        <f>작성용!AB3225</f>
        <v>0</v>
      </c>
    </row>
    <row r="3229" spans="1:28" s="12" customFormat="1" ht="16.5" hidden="1" customHeight="1" x14ac:dyDescent="0.3">
      <c r="A3229" s="54">
        <f>작성용!AL3226</f>
        <v>3225</v>
      </c>
      <c r="B3229" s="55" t="str">
        <f>작성용!AI3226</f>
        <v>-</v>
      </c>
      <c r="C3229" s="56" t="str">
        <f>작성용!AK3226</f>
        <v>개별종목</v>
      </c>
      <c r="D3229" s="57">
        <f>작성용!T3226</f>
        <v>45534</v>
      </c>
      <c r="E3229" s="58" t="str">
        <f>작성용!B3226</f>
        <v>현대해상</v>
      </c>
      <c r="F3229" s="58" t="str">
        <f>작성용!C3226</f>
        <v>재평가</v>
      </c>
      <c r="G3229" s="58" t="str">
        <f>작성용!D3226</f>
        <v>현대인베스트시니어론전문투자18호</v>
      </c>
      <c r="H3229" s="59" t="str">
        <f>작성용!E3226</f>
        <v>KBP2020060097</v>
      </c>
      <c r="I3229" s="58" t="str">
        <f>작성용!F3226</f>
        <v>B02</v>
      </c>
      <c r="J3229" s="58">
        <f>작성용!G3226</f>
        <v>0</v>
      </c>
      <c r="K3229" s="58" t="str">
        <f>작성용!H3226</f>
        <v>Y</v>
      </c>
      <c r="L3229" s="58" t="str">
        <f>작성용!N3226</f>
        <v xml:space="preserve">분기 </v>
      </c>
      <c r="M3229" s="57" t="str">
        <f>작성용!U3226</f>
        <v>2024.09.30</v>
      </c>
      <c r="N3229" s="57">
        <f>작성용!V3226</f>
        <v>45567</v>
      </c>
      <c r="O3229" s="57">
        <f>작성용!W3226</f>
        <v>45582</v>
      </c>
      <c r="P3229" s="57">
        <f>작성용!X3226</f>
        <v>45582</v>
      </c>
      <c r="Q3229" s="58" t="str">
        <f>작성용!AD3226</f>
        <v>대체평가3사업본부</v>
      </c>
      <c r="R3229" s="60">
        <f>작성용!AE3226</f>
        <v>0</v>
      </c>
      <c r="S3229" s="58" t="str">
        <f>작성용!AF3226</f>
        <v>대체평가3사업본부</v>
      </c>
      <c r="T3229" s="61" t="str">
        <f>작성용!AG3226</f>
        <v>정민지</v>
      </c>
      <c r="U3229" s="61" t="str">
        <f>작성용!AH3226</f>
        <v>정민지</v>
      </c>
      <c r="V3229" s="56">
        <f>작성용!AA3226</f>
        <v>202409</v>
      </c>
      <c r="W3229" s="58" t="str">
        <f>작성용!AC3226</f>
        <v>[T]기타보험기관[1본부]</v>
      </c>
      <c r="X3229" s="58" t="str">
        <f>작성용!O3226</f>
        <v xml:space="preserve">유재은대리 </v>
      </c>
      <c r="Y3229" s="58" t="str">
        <f>작성용!P3226</f>
        <v xml:space="preserve">02-3701-8164 </v>
      </c>
      <c r="Z3229" s="58" t="str">
        <f>작성용!Q3226</f>
        <v xml:space="preserve">yje1212@hi-co-kr </v>
      </c>
      <c r="AA3229" s="56" t="str">
        <f>작성용!AJ3226</f>
        <v>-</v>
      </c>
      <c r="AB3229" s="56">
        <f>작성용!AB3226</f>
        <v>0</v>
      </c>
    </row>
    <row r="3230" spans="1:28" s="12" customFormat="1" ht="16.5" hidden="1" customHeight="1" x14ac:dyDescent="0.3">
      <c r="A3230" s="54">
        <f>작성용!AL3227</f>
        <v>3226</v>
      </c>
      <c r="B3230" s="55" t="str">
        <f>작성용!AI3227</f>
        <v>-</v>
      </c>
      <c r="C3230" s="56" t="str">
        <f>작성용!AK3227</f>
        <v>개별종목</v>
      </c>
      <c r="D3230" s="57">
        <f>작성용!T3227</f>
        <v>45534</v>
      </c>
      <c r="E3230" s="58" t="str">
        <f>작성용!B3227</f>
        <v>현대해상</v>
      </c>
      <c r="F3230" s="58" t="str">
        <f>작성용!C3227</f>
        <v>재평가</v>
      </c>
      <c r="G3230" s="58" t="str">
        <f>작성용!D3227</f>
        <v>현대인베스트먼트선순위대출전문투자형사모특별자산투자신탁제1호</v>
      </c>
      <c r="H3230" s="59" t="str">
        <f>작성용!E3227</f>
        <v>KBP2020030021</v>
      </c>
      <c r="I3230" s="58" t="str">
        <f>작성용!F3227</f>
        <v>B02</v>
      </c>
      <c r="J3230" s="58">
        <f>작성용!G3227</f>
        <v>0</v>
      </c>
      <c r="K3230" s="58" t="str">
        <f>작성용!H3227</f>
        <v>Y</v>
      </c>
      <c r="L3230" s="58" t="str">
        <f>작성용!N3227</f>
        <v xml:space="preserve">분기 </v>
      </c>
      <c r="M3230" s="57" t="str">
        <f>작성용!U3227</f>
        <v>2024.09.30</v>
      </c>
      <c r="N3230" s="57">
        <f>작성용!V3227</f>
        <v>45567</v>
      </c>
      <c r="O3230" s="57">
        <f>작성용!W3227</f>
        <v>45582</v>
      </c>
      <c r="P3230" s="57">
        <f>작성용!X3227</f>
        <v>45582</v>
      </c>
      <c r="Q3230" s="58" t="str">
        <f>작성용!AD3227</f>
        <v>대체평가3사업본부</v>
      </c>
      <c r="R3230" s="60">
        <f>작성용!AE3227</f>
        <v>0</v>
      </c>
      <c r="S3230" s="58" t="str">
        <f>작성용!AF3227</f>
        <v>대체평가3사업본부</v>
      </c>
      <c r="T3230" s="61" t="str">
        <f>작성용!AG3227</f>
        <v>정민지</v>
      </c>
      <c r="U3230" s="61" t="str">
        <f>작성용!AH3227</f>
        <v>정민지</v>
      </c>
      <c r="V3230" s="56">
        <f>작성용!AA3227</f>
        <v>202409</v>
      </c>
      <c r="W3230" s="58" t="str">
        <f>작성용!AC3227</f>
        <v>[T]기타보험기관[1본부]</v>
      </c>
      <c r="X3230" s="58" t="str">
        <f>작성용!O3227</f>
        <v xml:space="preserve">유재은대리 </v>
      </c>
      <c r="Y3230" s="58" t="str">
        <f>작성용!P3227</f>
        <v xml:space="preserve">02-3701-8164 </v>
      </c>
      <c r="Z3230" s="58" t="str">
        <f>작성용!Q3227</f>
        <v xml:space="preserve">yje1212@hi-co-kr </v>
      </c>
      <c r="AA3230" s="56" t="str">
        <f>작성용!AJ3227</f>
        <v>-</v>
      </c>
      <c r="AB3230" s="56">
        <f>작성용!AB3227</f>
        <v>0</v>
      </c>
    </row>
    <row r="3231" spans="1:28" s="12" customFormat="1" ht="16.5" hidden="1" customHeight="1" x14ac:dyDescent="0.3">
      <c r="A3231" s="54">
        <f>작성용!AL3228</f>
        <v>3227</v>
      </c>
      <c r="B3231" s="55" t="str">
        <f>작성용!AI3228</f>
        <v>-</v>
      </c>
      <c r="C3231" s="56" t="str">
        <f>작성용!AK3228</f>
        <v>개별종목</v>
      </c>
      <c r="D3231" s="57">
        <f>작성용!T3228</f>
        <v>45534</v>
      </c>
      <c r="E3231" s="58" t="str">
        <f>작성용!B3228</f>
        <v>현대해상</v>
      </c>
      <c r="F3231" s="58" t="str">
        <f>작성용!C3228</f>
        <v>재평가</v>
      </c>
      <c r="G3231" s="58" t="str">
        <f>작성용!D3228</f>
        <v>현대인베스트인프라레드전문투자1호</v>
      </c>
      <c r="H3231" s="59" t="str">
        <f>작성용!E3228</f>
        <v>KBP2021030029</v>
      </c>
      <c r="I3231" s="58" t="str">
        <f>작성용!F3228</f>
        <v>B02</v>
      </c>
      <c r="J3231" s="58">
        <f>작성용!G3228</f>
        <v>0</v>
      </c>
      <c r="K3231" s="58" t="str">
        <f>작성용!H3228</f>
        <v>Y</v>
      </c>
      <c r="L3231" s="58" t="str">
        <f>작성용!N3228</f>
        <v xml:space="preserve">분기 </v>
      </c>
      <c r="M3231" s="57" t="str">
        <f>작성용!U3228</f>
        <v>2024.09.30</v>
      </c>
      <c r="N3231" s="57">
        <f>작성용!V3228</f>
        <v>45567</v>
      </c>
      <c r="O3231" s="57">
        <f>작성용!W3228</f>
        <v>45582</v>
      </c>
      <c r="P3231" s="57">
        <f>작성용!X3228</f>
        <v>45582</v>
      </c>
      <c r="Q3231" s="58" t="str">
        <f>작성용!AD3228</f>
        <v>대체평가3사업본부</v>
      </c>
      <c r="R3231" s="60">
        <f>작성용!AE3228</f>
        <v>0</v>
      </c>
      <c r="S3231" s="58" t="str">
        <f>작성용!AF3228</f>
        <v>대체평가3사업본부</v>
      </c>
      <c r="T3231" s="61" t="str">
        <f>작성용!AG3228</f>
        <v>정민지</v>
      </c>
      <c r="U3231" s="61" t="str">
        <f>작성용!AH3228</f>
        <v>정민지</v>
      </c>
      <c r="V3231" s="56">
        <f>작성용!AA3228</f>
        <v>202409</v>
      </c>
      <c r="W3231" s="58" t="str">
        <f>작성용!AC3228</f>
        <v>[T]기타보험기관[1본부]</v>
      </c>
      <c r="X3231" s="58" t="str">
        <f>작성용!O3228</f>
        <v xml:space="preserve">유재은대리 </v>
      </c>
      <c r="Y3231" s="58" t="str">
        <f>작성용!P3228</f>
        <v xml:space="preserve">02-3701-8164 </v>
      </c>
      <c r="Z3231" s="58" t="str">
        <f>작성용!Q3228</f>
        <v xml:space="preserve">yje1212@hi-co-kr </v>
      </c>
      <c r="AA3231" s="56" t="str">
        <f>작성용!AJ3228</f>
        <v>-</v>
      </c>
      <c r="AB3231" s="56">
        <f>작성용!AB3228</f>
        <v>0</v>
      </c>
    </row>
    <row r="3232" spans="1:28" s="12" customFormat="1" ht="16.5" hidden="1" customHeight="1" x14ac:dyDescent="0.3">
      <c r="A3232" s="54">
        <f>작성용!AL3229</f>
        <v>3228</v>
      </c>
      <c r="B3232" s="55" t="str">
        <f>작성용!AI3229</f>
        <v>-</v>
      </c>
      <c r="C3232" s="56" t="str">
        <f>작성용!AK3229</f>
        <v>개별종목</v>
      </c>
      <c r="D3232" s="57">
        <f>작성용!T3229</f>
        <v>45534</v>
      </c>
      <c r="E3232" s="58" t="str">
        <f>작성용!B3229</f>
        <v>현대해상</v>
      </c>
      <c r="F3232" s="58" t="str">
        <f>작성용!C3229</f>
        <v>재평가</v>
      </c>
      <c r="G3232" s="58" t="str">
        <f>작성용!D3229</f>
        <v>현대인베스트해밀턴레인세컨더리PE전문투자형투자신탁2호</v>
      </c>
      <c r="H3232" s="59" t="str">
        <f>작성용!E3229</f>
        <v>KBP2021030030</v>
      </c>
      <c r="I3232" s="58" t="str">
        <f>작성용!F3229</f>
        <v>B02</v>
      </c>
      <c r="J3232" s="58">
        <f>작성용!G3229</f>
        <v>0</v>
      </c>
      <c r="K3232" s="58" t="str">
        <f>작성용!H3229</f>
        <v>Y</v>
      </c>
      <c r="L3232" s="58" t="str">
        <f>작성용!N3229</f>
        <v xml:space="preserve">분기 </v>
      </c>
      <c r="M3232" s="57" t="str">
        <f>작성용!U3229</f>
        <v>2024.09.30</v>
      </c>
      <c r="N3232" s="57">
        <f>작성용!V3229</f>
        <v>45567</v>
      </c>
      <c r="O3232" s="57">
        <f>작성용!W3229</f>
        <v>45582</v>
      </c>
      <c r="P3232" s="57">
        <f>작성용!X3229</f>
        <v>45582</v>
      </c>
      <c r="Q3232" s="58" t="str">
        <f>작성용!AD3229</f>
        <v>대체평가3사업본부</v>
      </c>
      <c r="R3232" s="60">
        <f>작성용!AE3229</f>
        <v>0</v>
      </c>
      <c r="S3232" s="58" t="str">
        <f>작성용!AF3229</f>
        <v>대체평가3사업본부</v>
      </c>
      <c r="T3232" s="61" t="str">
        <f>작성용!AG3229</f>
        <v>정민지</v>
      </c>
      <c r="U3232" s="61" t="str">
        <f>작성용!AH3229</f>
        <v>정민지</v>
      </c>
      <c r="V3232" s="56">
        <f>작성용!AA3229</f>
        <v>202409</v>
      </c>
      <c r="W3232" s="58" t="str">
        <f>작성용!AC3229</f>
        <v>[T]기타보험기관[1본부]</v>
      </c>
      <c r="X3232" s="58" t="str">
        <f>작성용!O3229</f>
        <v xml:space="preserve">유재은대리 </v>
      </c>
      <c r="Y3232" s="58" t="str">
        <f>작성용!P3229</f>
        <v xml:space="preserve">02-3701-8164 </v>
      </c>
      <c r="Z3232" s="58" t="str">
        <f>작성용!Q3229</f>
        <v xml:space="preserve">yje1212@hi-co-kr </v>
      </c>
      <c r="AA3232" s="56" t="str">
        <f>작성용!AJ3229</f>
        <v>-</v>
      </c>
      <c r="AB3232" s="56">
        <f>작성용!AB3229</f>
        <v>0</v>
      </c>
    </row>
    <row r="3233" spans="1:28" s="12" customFormat="1" ht="16.5" hidden="1" customHeight="1" x14ac:dyDescent="0.3">
      <c r="A3233" s="54">
        <f>작성용!AL3230</f>
        <v>3229</v>
      </c>
      <c r="B3233" s="55" t="str">
        <f>작성용!AI3230</f>
        <v>-</v>
      </c>
      <c r="C3233" s="56" t="str">
        <f>작성용!AK3230</f>
        <v>개별종목</v>
      </c>
      <c r="D3233" s="57">
        <f>작성용!T3230</f>
        <v>45534</v>
      </c>
      <c r="E3233" s="58" t="str">
        <f>작성용!B3230</f>
        <v>현대해상</v>
      </c>
      <c r="F3233" s="58" t="str">
        <f>작성용!C3230</f>
        <v>재평가</v>
      </c>
      <c r="G3233" s="58" t="str">
        <f>작성용!D3230</f>
        <v>미래에셋커뮤니티인프라사모투자신탁1호</v>
      </c>
      <c r="H3233" s="59" t="str">
        <f>작성용!E3230</f>
        <v>KBP2019120140</v>
      </c>
      <c r="I3233" s="58" t="str">
        <f>작성용!F3230</f>
        <v>B02</v>
      </c>
      <c r="J3233" s="58">
        <f>작성용!G3230</f>
        <v>0</v>
      </c>
      <c r="K3233" s="58" t="str">
        <f>작성용!H3230</f>
        <v>Y</v>
      </c>
      <c r="L3233" s="58" t="str">
        <f>작성용!N3230</f>
        <v xml:space="preserve">분기 </v>
      </c>
      <c r="M3233" s="57" t="str">
        <f>작성용!U3230</f>
        <v>2024.09.30</v>
      </c>
      <c r="N3233" s="57">
        <f>작성용!V3230</f>
        <v>45567</v>
      </c>
      <c r="O3233" s="57">
        <f>작성용!W3230</f>
        <v>45582</v>
      </c>
      <c r="P3233" s="57">
        <f>작성용!X3230</f>
        <v>45582</v>
      </c>
      <c r="Q3233" s="58" t="str">
        <f>작성용!AD3230</f>
        <v>대체평가3사업본부</v>
      </c>
      <c r="R3233" s="60">
        <f>작성용!AE3230</f>
        <v>0</v>
      </c>
      <c r="S3233" s="58" t="str">
        <f>작성용!AF3230</f>
        <v>대체평가3사업본부</v>
      </c>
      <c r="T3233" s="61" t="str">
        <f>작성용!AG3230</f>
        <v>정민지</v>
      </c>
      <c r="U3233" s="61" t="str">
        <f>작성용!AH3230</f>
        <v>정민지</v>
      </c>
      <c r="V3233" s="56">
        <f>작성용!AA3230</f>
        <v>202409</v>
      </c>
      <c r="W3233" s="58" t="str">
        <f>작성용!AC3230</f>
        <v>[T]기타보험기관[1본부]</v>
      </c>
      <c r="X3233" s="58" t="str">
        <f>작성용!O3230</f>
        <v xml:space="preserve">유재은대리 </v>
      </c>
      <c r="Y3233" s="58" t="str">
        <f>작성용!P3230</f>
        <v xml:space="preserve">02-3701-8164 </v>
      </c>
      <c r="Z3233" s="58" t="str">
        <f>작성용!Q3230</f>
        <v xml:space="preserve">yje1212@hi-co-kr </v>
      </c>
      <c r="AA3233" s="56" t="str">
        <f>작성용!AJ3230</f>
        <v>-</v>
      </c>
      <c r="AB3233" s="56">
        <f>작성용!AB3230</f>
        <v>0</v>
      </c>
    </row>
    <row r="3234" spans="1:28" s="12" customFormat="1" ht="16.5" hidden="1" customHeight="1" x14ac:dyDescent="0.3">
      <c r="A3234" s="54">
        <f>작성용!AL3231</f>
        <v>3230</v>
      </c>
      <c r="B3234" s="55" t="str">
        <f>작성용!AI3231</f>
        <v>가평가, 최종평가값송부 : 2024-10-02</v>
      </c>
      <c r="C3234" s="56" t="str">
        <f>작성용!AK3231</f>
        <v>개별종목</v>
      </c>
      <c r="D3234" s="57">
        <f>작성용!T3231</f>
        <v>45534</v>
      </c>
      <c r="E3234" s="58" t="str">
        <f>작성용!B3231</f>
        <v>현대해상</v>
      </c>
      <c r="F3234" s="58" t="str">
        <f>작성용!C3231</f>
        <v>재평가</v>
      </c>
      <c r="G3234" s="58" t="str">
        <f>작성용!D3231</f>
        <v>미래에셋EF전문투자형사모특별자산투자신탁1호</v>
      </c>
      <c r="H3234" s="59" t="str">
        <f>작성용!E3231</f>
        <v>KBP2019120083</v>
      </c>
      <c r="I3234" s="58" t="str">
        <f>작성용!F3231</f>
        <v>B02</v>
      </c>
      <c r="J3234" s="58">
        <f>작성용!G3231</f>
        <v>0</v>
      </c>
      <c r="K3234" s="58" t="str">
        <f>작성용!H3231</f>
        <v>Y</v>
      </c>
      <c r="L3234" s="58" t="str">
        <f>작성용!N3231</f>
        <v xml:space="preserve">분기 </v>
      </c>
      <c r="M3234" s="57" t="str">
        <f>작성용!U3231</f>
        <v>2024.09.30</v>
      </c>
      <c r="N3234" s="57">
        <f>작성용!V3231</f>
        <v>45558</v>
      </c>
      <c r="O3234" s="57">
        <f>작성용!W3231</f>
        <v>45582</v>
      </c>
      <c r="P3234" s="57">
        <f>작성용!X3231</f>
        <v>45582</v>
      </c>
      <c r="Q3234" s="58" t="str">
        <f>작성용!AD3231</f>
        <v>대체평가3사업본부</v>
      </c>
      <c r="R3234" s="60">
        <f>작성용!AE3231</f>
        <v>0</v>
      </c>
      <c r="S3234" s="58" t="str">
        <f>작성용!AF3231</f>
        <v>대체평가3사업본부</v>
      </c>
      <c r="T3234" s="61" t="str">
        <f>작성용!AG3231</f>
        <v>정민지</v>
      </c>
      <c r="U3234" s="61" t="str">
        <f>작성용!AH3231</f>
        <v>정민지</v>
      </c>
      <c r="V3234" s="56">
        <f>작성용!AA3231</f>
        <v>202409</v>
      </c>
      <c r="W3234" s="58" t="str">
        <f>작성용!AC3231</f>
        <v>[T]기타보험기관[1본부]</v>
      </c>
      <c r="X3234" s="58" t="str">
        <f>작성용!O3231</f>
        <v xml:space="preserve">유재은대리 </v>
      </c>
      <c r="Y3234" s="58" t="str">
        <f>작성용!P3231</f>
        <v xml:space="preserve">02-3701-8164 </v>
      </c>
      <c r="Z3234" s="58" t="str">
        <f>작성용!Q3231</f>
        <v xml:space="preserve">yje1212@hi-co-kr </v>
      </c>
      <c r="AA3234" s="56" t="str">
        <f>작성용!AJ3231</f>
        <v>-</v>
      </c>
      <c r="AB3234" s="56">
        <f>작성용!AB3231</f>
        <v>0</v>
      </c>
    </row>
    <row r="3235" spans="1:28" s="12" customFormat="1" ht="16.5" hidden="1" customHeight="1" x14ac:dyDescent="0.3">
      <c r="A3235" s="54">
        <f>작성용!AL3232</f>
        <v>3231</v>
      </c>
      <c r="B3235" s="55" t="str">
        <f>작성용!AI3232</f>
        <v>-</v>
      </c>
      <c r="C3235" s="56" t="str">
        <f>작성용!AK3232</f>
        <v>개별종목</v>
      </c>
      <c r="D3235" s="57">
        <f>작성용!T3232</f>
        <v>45534</v>
      </c>
      <c r="E3235" s="58" t="str">
        <f>작성용!B3232</f>
        <v>현대해상</v>
      </c>
      <c r="F3235" s="58" t="str">
        <f>작성용!C3232</f>
        <v>재평가</v>
      </c>
      <c r="G3235" s="58" t="str">
        <f>작성용!D3232</f>
        <v>미래에셋M25전문투자형사모특별자산투자신탁1호</v>
      </c>
      <c r="H3235" s="59" t="str">
        <f>작성용!E3232</f>
        <v>KBP2019120085</v>
      </c>
      <c r="I3235" s="58" t="str">
        <f>작성용!F3232</f>
        <v>B02</v>
      </c>
      <c r="J3235" s="58">
        <f>작성용!G3232</f>
        <v>0</v>
      </c>
      <c r="K3235" s="58" t="str">
        <f>작성용!H3232</f>
        <v>Y</v>
      </c>
      <c r="L3235" s="58" t="str">
        <f>작성용!N3232</f>
        <v xml:space="preserve">분기 </v>
      </c>
      <c r="M3235" s="57" t="str">
        <f>작성용!U3232</f>
        <v>2024.09.30</v>
      </c>
      <c r="N3235" s="57">
        <f>작성용!V3232</f>
        <v>45567</v>
      </c>
      <c r="O3235" s="57">
        <f>작성용!W3232</f>
        <v>45582</v>
      </c>
      <c r="P3235" s="57">
        <f>작성용!X3232</f>
        <v>45582</v>
      </c>
      <c r="Q3235" s="58" t="str">
        <f>작성용!AD3232</f>
        <v>대체평가3사업본부</v>
      </c>
      <c r="R3235" s="60">
        <f>작성용!AE3232</f>
        <v>0</v>
      </c>
      <c r="S3235" s="58" t="str">
        <f>작성용!AF3232</f>
        <v>대체평가3사업본부</v>
      </c>
      <c r="T3235" s="61" t="str">
        <f>작성용!AG3232</f>
        <v>정민지</v>
      </c>
      <c r="U3235" s="61" t="str">
        <f>작성용!AH3232</f>
        <v>정민지</v>
      </c>
      <c r="V3235" s="56">
        <f>작성용!AA3232</f>
        <v>202409</v>
      </c>
      <c r="W3235" s="58" t="str">
        <f>작성용!AC3232</f>
        <v>[T]기타보험기관[1본부]</v>
      </c>
      <c r="X3235" s="58" t="str">
        <f>작성용!O3232</f>
        <v xml:space="preserve">유재은대리 </v>
      </c>
      <c r="Y3235" s="58" t="str">
        <f>작성용!P3232</f>
        <v xml:space="preserve">02-3701-8164 </v>
      </c>
      <c r="Z3235" s="58" t="str">
        <f>작성용!Q3232</f>
        <v xml:space="preserve">yje1212@hi-co-kr </v>
      </c>
      <c r="AA3235" s="56" t="str">
        <f>작성용!AJ3232</f>
        <v>-</v>
      </c>
      <c r="AB3235" s="56">
        <f>작성용!AB3232</f>
        <v>0</v>
      </c>
    </row>
    <row r="3236" spans="1:28" s="12" customFormat="1" ht="16.5" hidden="1" customHeight="1" x14ac:dyDescent="0.3">
      <c r="A3236" s="54">
        <f>작성용!AL3233</f>
        <v>3232</v>
      </c>
      <c r="B3236" s="55" t="str">
        <f>작성용!AI3233</f>
        <v>가평가, 최종평가값송부 : 2024-10-02</v>
      </c>
      <c r="C3236" s="56" t="str">
        <f>작성용!AK3233</f>
        <v>개별종목</v>
      </c>
      <c r="D3236" s="57">
        <f>작성용!T3233</f>
        <v>45534</v>
      </c>
      <c r="E3236" s="58" t="str">
        <f>작성용!B3233</f>
        <v>현대해상</v>
      </c>
      <c r="F3236" s="58" t="str">
        <f>작성용!C3233</f>
        <v>재평가</v>
      </c>
      <c r="G3236" s="58" t="str">
        <f>작성용!D3233</f>
        <v>미래에셋맵스영국일반사모부동산투자신탁1호제1종</v>
      </c>
      <c r="H3236" s="59" t="str">
        <f>작성용!E3233</f>
        <v>KBP2018060053</v>
      </c>
      <c r="I3236" s="58" t="str">
        <f>작성용!F3233</f>
        <v>B02</v>
      </c>
      <c r="J3236" s="58">
        <f>작성용!G3233</f>
        <v>0</v>
      </c>
      <c r="K3236" s="58" t="str">
        <f>작성용!H3233</f>
        <v>Y</v>
      </c>
      <c r="L3236" s="58" t="str">
        <f>작성용!N3233</f>
        <v xml:space="preserve">분기 </v>
      </c>
      <c r="M3236" s="57" t="str">
        <f>작성용!U3233</f>
        <v>2024.09.30</v>
      </c>
      <c r="N3236" s="57">
        <f>작성용!V3233</f>
        <v>45558</v>
      </c>
      <c r="O3236" s="57">
        <f>작성용!W3233</f>
        <v>45582</v>
      </c>
      <c r="P3236" s="57">
        <f>작성용!X3233</f>
        <v>45582</v>
      </c>
      <c r="Q3236" s="58" t="str">
        <f>작성용!AD3233</f>
        <v>대체평가3사업본부</v>
      </c>
      <c r="R3236" s="60">
        <f>작성용!AE3233</f>
        <v>0</v>
      </c>
      <c r="S3236" s="58" t="str">
        <f>작성용!AF3233</f>
        <v>대체평가3사업본부</v>
      </c>
      <c r="T3236" s="61" t="str">
        <f>작성용!AG3233</f>
        <v>정민지</v>
      </c>
      <c r="U3236" s="61" t="str">
        <f>작성용!AH3233</f>
        <v>정민지</v>
      </c>
      <c r="V3236" s="56">
        <f>작성용!AA3233</f>
        <v>202409</v>
      </c>
      <c r="W3236" s="58" t="str">
        <f>작성용!AC3233</f>
        <v>[T]기타보험기관[1본부]</v>
      </c>
      <c r="X3236" s="58" t="str">
        <f>작성용!O3233</f>
        <v xml:space="preserve">유재은대리 </v>
      </c>
      <c r="Y3236" s="58" t="str">
        <f>작성용!P3233</f>
        <v xml:space="preserve">02-3701-8164 </v>
      </c>
      <c r="Z3236" s="58" t="str">
        <f>작성용!Q3233</f>
        <v xml:space="preserve">yje1212@hi-co-kr </v>
      </c>
      <c r="AA3236" s="56" t="str">
        <f>작성용!AJ3233</f>
        <v>-</v>
      </c>
      <c r="AB3236" s="56">
        <f>작성용!AB3233</f>
        <v>0</v>
      </c>
    </row>
    <row r="3237" spans="1:28" s="12" customFormat="1" ht="16.5" hidden="1" customHeight="1" x14ac:dyDescent="0.3">
      <c r="A3237" s="54">
        <f>작성용!AL3234</f>
        <v>3233</v>
      </c>
      <c r="B3237" s="55" t="str">
        <f>작성용!AI3234</f>
        <v>-</v>
      </c>
      <c r="C3237" s="56" t="str">
        <f>작성용!AK3234</f>
        <v>개별종목</v>
      </c>
      <c r="D3237" s="57">
        <f>작성용!T3234</f>
        <v>45534</v>
      </c>
      <c r="E3237" s="58" t="str">
        <f>작성용!B3234</f>
        <v>현대해상</v>
      </c>
      <c r="F3237" s="58" t="str">
        <f>작성용!C3234</f>
        <v>재평가</v>
      </c>
      <c r="G3237" s="58" t="str">
        <f>작성용!D3234</f>
        <v>미래에셋유럽인프라전문투자형사모투자신탁1호</v>
      </c>
      <c r="H3237" s="59" t="str">
        <f>작성용!E3234</f>
        <v>KBP2019120139</v>
      </c>
      <c r="I3237" s="58" t="str">
        <f>작성용!F3234</f>
        <v>B02</v>
      </c>
      <c r="J3237" s="58">
        <f>작성용!G3234</f>
        <v>0</v>
      </c>
      <c r="K3237" s="58" t="str">
        <f>작성용!H3234</f>
        <v>Y</v>
      </c>
      <c r="L3237" s="58" t="str">
        <f>작성용!N3234</f>
        <v xml:space="preserve">분기 </v>
      </c>
      <c r="M3237" s="57" t="str">
        <f>작성용!U3234</f>
        <v>2024.09.30</v>
      </c>
      <c r="N3237" s="57">
        <f>작성용!V3234</f>
        <v>45567</v>
      </c>
      <c r="O3237" s="57">
        <f>작성용!W3234</f>
        <v>45582</v>
      </c>
      <c r="P3237" s="57">
        <f>작성용!X3234</f>
        <v>45582</v>
      </c>
      <c r="Q3237" s="58" t="str">
        <f>작성용!AD3234</f>
        <v>대체평가3사업본부</v>
      </c>
      <c r="R3237" s="60">
        <f>작성용!AE3234</f>
        <v>0</v>
      </c>
      <c r="S3237" s="58" t="str">
        <f>작성용!AF3234</f>
        <v>대체평가3사업본부</v>
      </c>
      <c r="T3237" s="61" t="str">
        <f>작성용!AG3234</f>
        <v>정민지</v>
      </c>
      <c r="U3237" s="61" t="str">
        <f>작성용!AH3234</f>
        <v>정민지</v>
      </c>
      <c r="V3237" s="56">
        <f>작성용!AA3234</f>
        <v>202409</v>
      </c>
      <c r="W3237" s="58" t="str">
        <f>작성용!AC3234</f>
        <v>[T]기타보험기관[1본부]</v>
      </c>
      <c r="X3237" s="58" t="str">
        <f>작성용!O3234</f>
        <v xml:space="preserve">유재은대리 </v>
      </c>
      <c r="Y3237" s="58" t="str">
        <f>작성용!P3234</f>
        <v xml:space="preserve">02-3701-8164 </v>
      </c>
      <c r="Z3237" s="58" t="str">
        <f>작성용!Q3234</f>
        <v xml:space="preserve">yje1212@hi-co-kr </v>
      </c>
      <c r="AA3237" s="56" t="str">
        <f>작성용!AJ3234</f>
        <v>-</v>
      </c>
      <c r="AB3237" s="56">
        <f>작성용!AB3234</f>
        <v>0</v>
      </c>
    </row>
    <row r="3238" spans="1:28" s="12" customFormat="1" ht="16.5" hidden="1" customHeight="1" x14ac:dyDescent="0.3">
      <c r="A3238" s="54">
        <f>작성용!AL3235</f>
        <v>3234</v>
      </c>
      <c r="B3238" s="55" t="str">
        <f>작성용!AI3235</f>
        <v>가평가, 최종평가값송부 : 2024-10-02</v>
      </c>
      <c r="C3238" s="56" t="str">
        <f>작성용!AK3235</f>
        <v>개별종목</v>
      </c>
      <c r="D3238" s="57">
        <f>작성용!T3235</f>
        <v>45534</v>
      </c>
      <c r="E3238" s="58" t="str">
        <f>작성용!B3235</f>
        <v>현대해상</v>
      </c>
      <c r="F3238" s="58" t="str">
        <f>작성용!C3235</f>
        <v>재평가</v>
      </c>
      <c r="G3238" s="58" t="str">
        <f>작성용!D3235</f>
        <v>하나전문투자형사모부동산투자신탁제2호</v>
      </c>
      <c r="H3238" s="59" t="str">
        <f>작성용!E3235</f>
        <v>KBP2019120112</v>
      </c>
      <c r="I3238" s="58" t="str">
        <f>작성용!F3235</f>
        <v>B02</v>
      </c>
      <c r="J3238" s="58">
        <f>작성용!G3235</f>
        <v>0</v>
      </c>
      <c r="K3238" s="58" t="str">
        <f>작성용!H3235</f>
        <v>Y</v>
      </c>
      <c r="L3238" s="58" t="str">
        <f>작성용!N3235</f>
        <v xml:space="preserve">분기 </v>
      </c>
      <c r="M3238" s="57" t="str">
        <f>작성용!U3235</f>
        <v>2024.09.30</v>
      </c>
      <c r="N3238" s="57">
        <f>작성용!V3235</f>
        <v>45558</v>
      </c>
      <c r="O3238" s="57">
        <f>작성용!W3235</f>
        <v>45582</v>
      </c>
      <c r="P3238" s="57">
        <f>작성용!X3235</f>
        <v>45582</v>
      </c>
      <c r="Q3238" s="58" t="str">
        <f>작성용!AD3235</f>
        <v>대체평가3사업본부</v>
      </c>
      <c r="R3238" s="60">
        <f>작성용!AE3235</f>
        <v>0</v>
      </c>
      <c r="S3238" s="58" t="str">
        <f>작성용!AF3235</f>
        <v>대체평가3사업본부</v>
      </c>
      <c r="T3238" s="61" t="str">
        <f>작성용!AG3235</f>
        <v>정민지</v>
      </c>
      <c r="U3238" s="61" t="str">
        <f>작성용!AH3235</f>
        <v>정민지</v>
      </c>
      <c r="V3238" s="56">
        <f>작성용!AA3235</f>
        <v>202409</v>
      </c>
      <c r="W3238" s="58" t="str">
        <f>작성용!AC3235</f>
        <v>[T]기타보험기관[1본부]</v>
      </c>
      <c r="X3238" s="58" t="str">
        <f>작성용!O3235</f>
        <v xml:space="preserve">유재은대리 </v>
      </c>
      <c r="Y3238" s="58" t="str">
        <f>작성용!P3235</f>
        <v xml:space="preserve">02-3701-8164 </v>
      </c>
      <c r="Z3238" s="58" t="str">
        <f>작성용!Q3235</f>
        <v xml:space="preserve">yje1212@hi-co-kr </v>
      </c>
      <c r="AA3238" s="56" t="str">
        <f>작성용!AJ3235</f>
        <v>-</v>
      </c>
      <c r="AB3238" s="56">
        <f>작성용!AB3235</f>
        <v>0</v>
      </c>
    </row>
    <row r="3239" spans="1:28" s="12" customFormat="1" ht="16.5" hidden="1" customHeight="1" x14ac:dyDescent="0.3">
      <c r="A3239" s="54">
        <f>작성용!AL3236</f>
        <v>3235</v>
      </c>
      <c r="B3239" s="55" t="str">
        <f>작성용!AI3236</f>
        <v>-</v>
      </c>
      <c r="C3239" s="56" t="str">
        <f>작성용!AK3236</f>
        <v>개별종목</v>
      </c>
      <c r="D3239" s="57">
        <f>작성용!T3236</f>
        <v>45534</v>
      </c>
      <c r="E3239" s="58" t="str">
        <f>작성용!B3236</f>
        <v>현대해상</v>
      </c>
      <c r="F3239" s="58" t="str">
        <f>작성용!C3236</f>
        <v>재평가</v>
      </c>
      <c r="G3239" s="58" t="str">
        <f>작성용!D3236</f>
        <v>트러스톤글로벌인프라전문투자형사모투자신탁4호</v>
      </c>
      <c r="H3239" s="59" t="str">
        <f>작성용!E3236</f>
        <v>KBP2019120183</v>
      </c>
      <c r="I3239" s="58" t="str">
        <f>작성용!F3236</f>
        <v>B02</v>
      </c>
      <c r="J3239" s="58">
        <f>작성용!G3236</f>
        <v>0</v>
      </c>
      <c r="K3239" s="58" t="str">
        <f>작성용!H3236</f>
        <v>Y</v>
      </c>
      <c r="L3239" s="58" t="str">
        <f>작성용!N3236</f>
        <v xml:space="preserve">분기 </v>
      </c>
      <c r="M3239" s="57" t="str">
        <f>작성용!U3236</f>
        <v>2024.09.30</v>
      </c>
      <c r="N3239" s="57">
        <f>작성용!V3236</f>
        <v>45567</v>
      </c>
      <c r="O3239" s="57">
        <f>작성용!W3236</f>
        <v>45582</v>
      </c>
      <c r="P3239" s="57">
        <f>작성용!X3236</f>
        <v>45582</v>
      </c>
      <c r="Q3239" s="58" t="str">
        <f>작성용!AD3236</f>
        <v>대체평가3사업본부</v>
      </c>
      <c r="R3239" s="60">
        <f>작성용!AE3236</f>
        <v>0</v>
      </c>
      <c r="S3239" s="58" t="str">
        <f>작성용!AF3236</f>
        <v>대체평가3사업본부</v>
      </c>
      <c r="T3239" s="61" t="str">
        <f>작성용!AG3236</f>
        <v>정민지</v>
      </c>
      <c r="U3239" s="61" t="str">
        <f>작성용!AH3236</f>
        <v>정민지</v>
      </c>
      <c r="V3239" s="56">
        <f>작성용!AA3236</f>
        <v>202409</v>
      </c>
      <c r="W3239" s="58" t="str">
        <f>작성용!AC3236</f>
        <v>[T]기타보험기관[1본부]</v>
      </c>
      <c r="X3239" s="58" t="str">
        <f>작성용!O3236</f>
        <v xml:space="preserve">유재은대리 </v>
      </c>
      <c r="Y3239" s="58" t="str">
        <f>작성용!P3236</f>
        <v xml:space="preserve">02-3701-8164 </v>
      </c>
      <c r="Z3239" s="58" t="str">
        <f>작성용!Q3236</f>
        <v xml:space="preserve">yje1212@hi-co-kr </v>
      </c>
      <c r="AA3239" s="56" t="str">
        <f>작성용!AJ3236</f>
        <v>-</v>
      </c>
      <c r="AB3239" s="56">
        <f>작성용!AB3236</f>
        <v>0</v>
      </c>
    </row>
    <row r="3240" spans="1:28" s="12" customFormat="1" ht="16.5" hidden="1" customHeight="1" x14ac:dyDescent="0.3">
      <c r="A3240" s="54">
        <f>작성용!AL3237</f>
        <v>3236</v>
      </c>
      <c r="B3240" s="55" t="str">
        <f>작성용!AI3237</f>
        <v>가평가, 최종평가값송부 : 2024-10-02</v>
      </c>
      <c r="C3240" s="56" t="str">
        <f>작성용!AK3237</f>
        <v>개별종목</v>
      </c>
      <c r="D3240" s="57">
        <f>작성용!T3237</f>
        <v>45534</v>
      </c>
      <c r="E3240" s="58" t="str">
        <f>작성용!B3237</f>
        <v>현대해상</v>
      </c>
      <c r="F3240" s="58" t="str">
        <f>작성용!C3237</f>
        <v>재평가</v>
      </c>
      <c r="G3240" s="58" t="str">
        <f>작성용!D3237</f>
        <v>이지스글로벌전문투자형사모부동산투자신탁129호</v>
      </c>
      <c r="H3240" s="59" t="str">
        <f>작성용!E3237</f>
        <v>KBP2019120150</v>
      </c>
      <c r="I3240" s="58" t="str">
        <f>작성용!F3237</f>
        <v>B02</v>
      </c>
      <c r="J3240" s="58">
        <f>작성용!G3237</f>
        <v>0</v>
      </c>
      <c r="K3240" s="58" t="str">
        <f>작성용!H3237</f>
        <v>Y</v>
      </c>
      <c r="L3240" s="58" t="str">
        <f>작성용!N3237</f>
        <v xml:space="preserve">분기 </v>
      </c>
      <c r="M3240" s="57" t="str">
        <f>작성용!U3237</f>
        <v>2024.09.30</v>
      </c>
      <c r="N3240" s="57">
        <f>작성용!V3237</f>
        <v>45558</v>
      </c>
      <c r="O3240" s="57">
        <f>작성용!W3237</f>
        <v>45582</v>
      </c>
      <c r="P3240" s="57">
        <f>작성용!X3237</f>
        <v>45582</v>
      </c>
      <c r="Q3240" s="58" t="str">
        <f>작성용!AD3237</f>
        <v>대체평가3사업본부</v>
      </c>
      <c r="R3240" s="60">
        <f>작성용!AE3237</f>
        <v>0</v>
      </c>
      <c r="S3240" s="58" t="str">
        <f>작성용!AF3237</f>
        <v>대체평가3사업본부</v>
      </c>
      <c r="T3240" s="61" t="str">
        <f>작성용!AG3237</f>
        <v>정민지</v>
      </c>
      <c r="U3240" s="61" t="str">
        <f>작성용!AH3237</f>
        <v>정민지</v>
      </c>
      <c r="V3240" s="56">
        <f>작성용!AA3237</f>
        <v>202409</v>
      </c>
      <c r="W3240" s="58" t="str">
        <f>작성용!AC3237</f>
        <v>[T]기타보험기관[1본부]</v>
      </c>
      <c r="X3240" s="58" t="str">
        <f>작성용!O3237</f>
        <v xml:space="preserve">유재은대리 </v>
      </c>
      <c r="Y3240" s="58" t="str">
        <f>작성용!P3237</f>
        <v xml:space="preserve">02-3701-8164 </v>
      </c>
      <c r="Z3240" s="58" t="str">
        <f>작성용!Q3237</f>
        <v xml:space="preserve">yje1212@hi-co-kr </v>
      </c>
      <c r="AA3240" s="56" t="str">
        <f>작성용!AJ3237</f>
        <v>-</v>
      </c>
      <c r="AB3240" s="56">
        <f>작성용!AB3237</f>
        <v>0</v>
      </c>
    </row>
    <row r="3241" spans="1:28" s="12" customFormat="1" ht="16.5" hidden="1" customHeight="1" x14ac:dyDescent="0.3">
      <c r="A3241" s="54">
        <f>작성용!AL3238</f>
        <v>3237</v>
      </c>
      <c r="B3241" s="55" t="str">
        <f>작성용!AI3238</f>
        <v>가평가, 최종평가값송부 : 2024-10-02</v>
      </c>
      <c r="C3241" s="56" t="str">
        <f>작성용!AK3238</f>
        <v>개별종목</v>
      </c>
      <c r="D3241" s="57">
        <f>작성용!T3238</f>
        <v>45534</v>
      </c>
      <c r="E3241" s="58" t="str">
        <f>작성용!B3238</f>
        <v>현대해상</v>
      </c>
      <c r="F3241" s="58" t="str">
        <f>작성용!C3238</f>
        <v>재평가</v>
      </c>
      <c r="G3241" s="58" t="str">
        <f>작성용!D3238</f>
        <v>이지스글로벌전문투자형사모부동산투자신탁243-1호1종</v>
      </c>
      <c r="H3241" s="59" t="str">
        <f>작성용!E3238</f>
        <v>KBP2019120151</v>
      </c>
      <c r="I3241" s="58" t="str">
        <f>작성용!F3238</f>
        <v>B02</v>
      </c>
      <c r="J3241" s="58">
        <f>작성용!G3238</f>
        <v>0</v>
      </c>
      <c r="K3241" s="58" t="str">
        <f>작성용!H3238</f>
        <v>Y</v>
      </c>
      <c r="L3241" s="58" t="str">
        <f>작성용!N3238</f>
        <v xml:space="preserve">분기 </v>
      </c>
      <c r="M3241" s="57" t="str">
        <f>작성용!U3238</f>
        <v>2024.09.30</v>
      </c>
      <c r="N3241" s="57">
        <f>작성용!V3238</f>
        <v>45558</v>
      </c>
      <c r="O3241" s="57">
        <f>작성용!W3238</f>
        <v>45582</v>
      </c>
      <c r="P3241" s="57">
        <f>작성용!X3238</f>
        <v>45582</v>
      </c>
      <c r="Q3241" s="58" t="str">
        <f>작성용!AD3238</f>
        <v>대체평가3사업본부</v>
      </c>
      <c r="R3241" s="60">
        <f>작성용!AE3238</f>
        <v>0</v>
      </c>
      <c r="S3241" s="58" t="str">
        <f>작성용!AF3238</f>
        <v>대체평가3사업본부</v>
      </c>
      <c r="T3241" s="61" t="str">
        <f>작성용!AG3238</f>
        <v>정민지</v>
      </c>
      <c r="U3241" s="61" t="str">
        <f>작성용!AH3238</f>
        <v>정민지</v>
      </c>
      <c r="V3241" s="56">
        <f>작성용!AA3238</f>
        <v>202409</v>
      </c>
      <c r="W3241" s="58" t="str">
        <f>작성용!AC3238</f>
        <v>[T]기타보험기관[1본부]</v>
      </c>
      <c r="X3241" s="58" t="str">
        <f>작성용!O3238</f>
        <v xml:space="preserve">유재은대리 </v>
      </c>
      <c r="Y3241" s="58" t="str">
        <f>작성용!P3238</f>
        <v xml:space="preserve">02-3701-8164 </v>
      </c>
      <c r="Z3241" s="58" t="str">
        <f>작성용!Q3238</f>
        <v xml:space="preserve">yje1212@hi-co-kr </v>
      </c>
      <c r="AA3241" s="56" t="str">
        <f>작성용!AJ3238</f>
        <v>-</v>
      </c>
      <c r="AB3241" s="56">
        <f>작성용!AB3238</f>
        <v>0</v>
      </c>
    </row>
    <row r="3242" spans="1:28" s="12" customFormat="1" ht="16.5" hidden="1" customHeight="1" x14ac:dyDescent="0.3">
      <c r="A3242" s="54">
        <f>작성용!AL3239</f>
        <v>3238</v>
      </c>
      <c r="B3242" s="55" t="str">
        <f>작성용!AI3239</f>
        <v>-</v>
      </c>
      <c r="C3242" s="56" t="str">
        <f>작성용!AK3239</f>
        <v>개별종목</v>
      </c>
      <c r="D3242" s="57">
        <f>작성용!T3239</f>
        <v>45534</v>
      </c>
      <c r="E3242" s="58" t="str">
        <f>작성용!B3239</f>
        <v>현대해상</v>
      </c>
      <c r="F3242" s="58" t="str">
        <f>작성용!C3239</f>
        <v>재평가</v>
      </c>
      <c r="G3242" s="58" t="str">
        <f>작성용!D3239</f>
        <v>이지스기회추구전문투자형사모부동산자투자신탁2호(1종)</v>
      </c>
      <c r="H3242" s="59" t="str">
        <f>작성용!E3239</f>
        <v>KBP2019120370</v>
      </c>
      <c r="I3242" s="58" t="str">
        <f>작성용!F3239</f>
        <v>B02</v>
      </c>
      <c r="J3242" s="58">
        <f>작성용!G3239</f>
        <v>0</v>
      </c>
      <c r="K3242" s="58" t="str">
        <f>작성용!H3239</f>
        <v>Y</v>
      </c>
      <c r="L3242" s="58" t="str">
        <f>작성용!N3239</f>
        <v xml:space="preserve">분기 </v>
      </c>
      <c r="M3242" s="57" t="str">
        <f>작성용!U3239</f>
        <v>2024.09.30</v>
      </c>
      <c r="N3242" s="57">
        <f>작성용!V3239</f>
        <v>45567</v>
      </c>
      <c r="O3242" s="57">
        <f>작성용!W3239</f>
        <v>45582</v>
      </c>
      <c r="P3242" s="57">
        <f>작성용!X3239</f>
        <v>45582</v>
      </c>
      <c r="Q3242" s="58" t="str">
        <f>작성용!AD3239</f>
        <v>대체평가3사업본부</v>
      </c>
      <c r="R3242" s="60">
        <f>작성용!AE3239</f>
        <v>0</v>
      </c>
      <c r="S3242" s="58" t="str">
        <f>작성용!AF3239</f>
        <v>대체평가3사업본부</v>
      </c>
      <c r="T3242" s="61" t="str">
        <f>작성용!AG3239</f>
        <v>정민지</v>
      </c>
      <c r="U3242" s="61" t="str">
        <f>작성용!AH3239</f>
        <v>정민지</v>
      </c>
      <c r="V3242" s="56">
        <f>작성용!AA3239</f>
        <v>202409</v>
      </c>
      <c r="W3242" s="58" t="str">
        <f>작성용!AC3239</f>
        <v>[T]기타보험기관[1본부]</v>
      </c>
      <c r="X3242" s="58" t="str">
        <f>작성용!O3239</f>
        <v xml:space="preserve">유재은대리 </v>
      </c>
      <c r="Y3242" s="58" t="str">
        <f>작성용!P3239</f>
        <v xml:space="preserve">02-3701-8164 </v>
      </c>
      <c r="Z3242" s="58" t="str">
        <f>작성용!Q3239</f>
        <v xml:space="preserve">yje1212@hi-co-kr </v>
      </c>
      <c r="AA3242" s="56" t="str">
        <f>작성용!AJ3239</f>
        <v>-</v>
      </c>
      <c r="AB3242" s="56">
        <f>작성용!AB3239</f>
        <v>0</v>
      </c>
    </row>
    <row r="3243" spans="1:28" s="12" customFormat="1" ht="16.5" hidden="1" customHeight="1" x14ac:dyDescent="0.3">
      <c r="A3243" s="54">
        <f>작성용!AL3240</f>
        <v>3239</v>
      </c>
      <c r="B3243" s="55" t="str">
        <f>작성용!AI3240</f>
        <v>-</v>
      </c>
      <c r="C3243" s="56" t="str">
        <f>작성용!AK3240</f>
        <v>개별종목</v>
      </c>
      <c r="D3243" s="57">
        <f>작성용!T3240</f>
        <v>45534</v>
      </c>
      <c r="E3243" s="58" t="str">
        <f>작성용!B3240</f>
        <v>현대해상</v>
      </c>
      <c r="F3243" s="58" t="str">
        <f>작성용!C3240</f>
        <v>재평가</v>
      </c>
      <c r="G3243" s="58" t="str">
        <f>작성용!D3240</f>
        <v>이지스리빙플랫폼일반사모부동산자투자신탁제1호1종</v>
      </c>
      <c r="H3243" s="59" t="str">
        <f>작성용!E3240</f>
        <v>KBP2020060098</v>
      </c>
      <c r="I3243" s="58" t="str">
        <f>작성용!F3240</f>
        <v>B02</v>
      </c>
      <c r="J3243" s="58">
        <f>작성용!G3240</f>
        <v>0</v>
      </c>
      <c r="K3243" s="58" t="str">
        <f>작성용!H3240</f>
        <v>Y</v>
      </c>
      <c r="L3243" s="58" t="str">
        <f>작성용!N3240</f>
        <v xml:space="preserve">분기 </v>
      </c>
      <c r="M3243" s="57" t="str">
        <f>작성용!U3240</f>
        <v>2024.09.30</v>
      </c>
      <c r="N3243" s="57">
        <f>작성용!V3240</f>
        <v>45567</v>
      </c>
      <c r="O3243" s="57">
        <f>작성용!W3240</f>
        <v>45582</v>
      </c>
      <c r="P3243" s="57">
        <f>작성용!X3240</f>
        <v>45582</v>
      </c>
      <c r="Q3243" s="58" t="str">
        <f>작성용!AD3240</f>
        <v>대체평가3사업본부</v>
      </c>
      <c r="R3243" s="60">
        <f>작성용!AE3240</f>
        <v>0</v>
      </c>
      <c r="S3243" s="58" t="str">
        <f>작성용!AF3240</f>
        <v>대체평가3사업본부</v>
      </c>
      <c r="T3243" s="61" t="str">
        <f>작성용!AG3240</f>
        <v>정민지</v>
      </c>
      <c r="U3243" s="61" t="str">
        <f>작성용!AH3240</f>
        <v>정민지</v>
      </c>
      <c r="V3243" s="56">
        <f>작성용!AA3240</f>
        <v>202409</v>
      </c>
      <c r="W3243" s="58" t="str">
        <f>작성용!AC3240</f>
        <v>[T]기타보험기관[1본부]</v>
      </c>
      <c r="X3243" s="58" t="str">
        <f>작성용!O3240</f>
        <v xml:space="preserve">유재은대리 </v>
      </c>
      <c r="Y3243" s="58" t="str">
        <f>작성용!P3240</f>
        <v xml:space="preserve">02-3701-8164 </v>
      </c>
      <c r="Z3243" s="58" t="str">
        <f>작성용!Q3240</f>
        <v xml:space="preserve">yje1212@hi-co-kr </v>
      </c>
      <c r="AA3243" s="56" t="str">
        <f>작성용!AJ3240</f>
        <v>-</v>
      </c>
      <c r="AB3243" s="56">
        <f>작성용!AB3240</f>
        <v>0</v>
      </c>
    </row>
    <row r="3244" spans="1:28" s="12" customFormat="1" ht="16.5" hidden="1" customHeight="1" x14ac:dyDescent="0.3">
      <c r="A3244" s="54">
        <f>작성용!AL3241</f>
        <v>3240</v>
      </c>
      <c r="B3244" s="55" t="str">
        <f>작성용!AI3241</f>
        <v>-</v>
      </c>
      <c r="C3244" s="56" t="str">
        <f>작성용!AK3241</f>
        <v>개별종목</v>
      </c>
      <c r="D3244" s="57">
        <f>작성용!T3241</f>
        <v>45534</v>
      </c>
      <c r="E3244" s="58" t="str">
        <f>작성용!B3241</f>
        <v>현대해상</v>
      </c>
      <c r="F3244" s="58" t="str">
        <f>작성용!C3241</f>
        <v>재평가</v>
      </c>
      <c r="G3244" s="58" t="str">
        <f>작성용!D3241</f>
        <v>이지스전문투자형사모부동산투자신탁365호</v>
      </c>
      <c r="H3244" s="59" t="str">
        <f>작성용!E3241</f>
        <v>KBP2020060099</v>
      </c>
      <c r="I3244" s="58" t="str">
        <f>작성용!F3241</f>
        <v>B02</v>
      </c>
      <c r="J3244" s="58">
        <f>작성용!G3241</f>
        <v>0</v>
      </c>
      <c r="K3244" s="58" t="str">
        <f>작성용!H3241</f>
        <v>Y</v>
      </c>
      <c r="L3244" s="58" t="str">
        <f>작성용!N3241</f>
        <v xml:space="preserve">분기 </v>
      </c>
      <c r="M3244" s="57" t="str">
        <f>작성용!U3241</f>
        <v>2024.09.30</v>
      </c>
      <c r="N3244" s="57">
        <f>작성용!V3241</f>
        <v>45567</v>
      </c>
      <c r="O3244" s="57">
        <f>작성용!W3241</f>
        <v>45582</v>
      </c>
      <c r="P3244" s="57">
        <f>작성용!X3241</f>
        <v>45582</v>
      </c>
      <c r="Q3244" s="58" t="str">
        <f>작성용!AD3241</f>
        <v>대체평가3사업본부</v>
      </c>
      <c r="R3244" s="60">
        <f>작성용!AE3241</f>
        <v>0</v>
      </c>
      <c r="S3244" s="58" t="str">
        <f>작성용!AF3241</f>
        <v>대체평가3사업본부</v>
      </c>
      <c r="T3244" s="61" t="str">
        <f>작성용!AG3241</f>
        <v>정민지</v>
      </c>
      <c r="U3244" s="61" t="str">
        <f>작성용!AH3241</f>
        <v>정민지</v>
      </c>
      <c r="V3244" s="56">
        <f>작성용!AA3241</f>
        <v>202409</v>
      </c>
      <c r="W3244" s="58" t="str">
        <f>작성용!AC3241</f>
        <v>[T]기타보험기관[1본부]</v>
      </c>
      <c r="X3244" s="58" t="str">
        <f>작성용!O3241</f>
        <v xml:space="preserve">유재은대리 </v>
      </c>
      <c r="Y3244" s="58" t="str">
        <f>작성용!P3241</f>
        <v xml:space="preserve">02-3701-8164 </v>
      </c>
      <c r="Z3244" s="58" t="str">
        <f>작성용!Q3241</f>
        <v xml:space="preserve">yje1212@hi-co-kr </v>
      </c>
      <c r="AA3244" s="56" t="str">
        <f>작성용!AJ3241</f>
        <v>-</v>
      </c>
      <c r="AB3244" s="56">
        <f>작성용!AB3241</f>
        <v>0</v>
      </c>
    </row>
    <row r="3245" spans="1:28" s="12" customFormat="1" ht="16.5" hidden="1" customHeight="1" x14ac:dyDescent="0.3">
      <c r="A3245" s="54">
        <f>작성용!AL3242</f>
        <v>3241</v>
      </c>
      <c r="B3245" s="55" t="str">
        <f>작성용!AI3242</f>
        <v>-</v>
      </c>
      <c r="C3245" s="56" t="str">
        <f>작성용!AK3242</f>
        <v>개별종목</v>
      </c>
      <c r="D3245" s="57">
        <f>작성용!T3242</f>
        <v>45534</v>
      </c>
      <c r="E3245" s="58" t="str">
        <f>작성용!B3242</f>
        <v>현대해상</v>
      </c>
      <c r="F3245" s="58" t="str">
        <f>작성용!C3242</f>
        <v>재평가</v>
      </c>
      <c r="G3245" s="58" t="str">
        <f>작성용!D3242</f>
        <v>이지스글로벌전문투자형사모부동산투자신탁366호</v>
      </c>
      <c r="H3245" s="59" t="str">
        <f>작성용!E3242</f>
        <v>KBP2020120089</v>
      </c>
      <c r="I3245" s="58" t="str">
        <f>작성용!F3242</f>
        <v>B02</v>
      </c>
      <c r="J3245" s="58">
        <f>작성용!G3242</f>
        <v>0</v>
      </c>
      <c r="K3245" s="58" t="str">
        <f>작성용!H3242</f>
        <v>Y</v>
      </c>
      <c r="L3245" s="58" t="str">
        <f>작성용!N3242</f>
        <v xml:space="preserve">분기 </v>
      </c>
      <c r="M3245" s="57" t="str">
        <f>작성용!U3242</f>
        <v>2024.09.30</v>
      </c>
      <c r="N3245" s="57">
        <f>작성용!V3242</f>
        <v>45567</v>
      </c>
      <c r="O3245" s="57">
        <f>작성용!W3242</f>
        <v>45582</v>
      </c>
      <c r="P3245" s="57">
        <f>작성용!X3242</f>
        <v>45582</v>
      </c>
      <c r="Q3245" s="58" t="str">
        <f>작성용!AD3242</f>
        <v>대체평가3사업본부</v>
      </c>
      <c r="R3245" s="60">
        <f>작성용!AE3242</f>
        <v>0</v>
      </c>
      <c r="S3245" s="58" t="str">
        <f>작성용!AF3242</f>
        <v>대체평가3사업본부</v>
      </c>
      <c r="T3245" s="61" t="str">
        <f>작성용!AG3242</f>
        <v>정민지</v>
      </c>
      <c r="U3245" s="61" t="str">
        <f>작성용!AH3242</f>
        <v>정민지</v>
      </c>
      <c r="V3245" s="56">
        <f>작성용!AA3242</f>
        <v>202409</v>
      </c>
      <c r="W3245" s="58" t="str">
        <f>작성용!AC3242</f>
        <v>[T]기타보험기관[1본부]</v>
      </c>
      <c r="X3245" s="58" t="str">
        <f>작성용!O3242</f>
        <v xml:space="preserve">유재은대리 </v>
      </c>
      <c r="Y3245" s="58" t="str">
        <f>작성용!P3242</f>
        <v xml:space="preserve">02-3701-8164 </v>
      </c>
      <c r="Z3245" s="58" t="str">
        <f>작성용!Q3242</f>
        <v xml:space="preserve">yje1212@hi-co-kr </v>
      </c>
      <c r="AA3245" s="56" t="str">
        <f>작성용!AJ3242</f>
        <v>-</v>
      </c>
      <c r="AB3245" s="56">
        <f>작성용!AB3242</f>
        <v>0</v>
      </c>
    </row>
    <row r="3246" spans="1:28" s="12" customFormat="1" ht="16.5" hidden="1" customHeight="1" x14ac:dyDescent="0.3">
      <c r="A3246" s="54">
        <f>작성용!AL3243</f>
        <v>3242</v>
      </c>
      <c r="B3246" s="55" t="str">
        <f>작성용!AI3243</f>
        <v>가평가, 최종평가값송부 : 2024-10-02</v>
      </c>
      <c r="C3246" s="56" t="str">
        <f>작성용!AK3243</f>
        <v>개별종목</v>
      </c>
      <c r="D3246" s="57">
        <f>작성용!T3243</f>
        <v>45534</v>
      </c>
      <c r="E3246" s="58" t="str">
        <f>작성용!B3243</f>
        <v>현대해상</v>
      </c>
      <c r="F3246" s="58" t="str">
        <f>작성용!C3243</f>
        <v>재평가</v>
      </c>
      <c r="G3246" s="58" t="str">
        <f>작성용!D3243</f>
        <v>베스타스전문투자형사모부동산투자신탁제22B호</v>
      </c>
      <c r="H3246" s="59" t="str">
        <f>작성용!E3243</f>
        <v>KBP2019120142</v>
      </c>
      <c r="I3246" s="58" t="str">
        <f>작성용!F3243</f>
        <v>B02</v>
      </c>
      <c r="J3246" s="58">
        <f>작성용!G3243</f>
        <v>0</v>
      </c>
      <c r="K3246" s="58" t="str">
        <f>작성용!H3243</f>
        <v>Y</v>
      </c>
      <c r="L3246" s="58" t="str">
        <f>작성용!N3243</f>
        <v xml:space="preserve">분기 </v>
      </c>
      <c r="M3246" s="57" t="str">
        <f>작성용!U3243</f>
        <v>2024.09.30</v>
      </c>
      <c r="N3246" s="57">
        <f>작성용!V3243</f>
        <v>45558</v>
      </c>
      <c r="O3246" s="57">
        <f>작성용!W3243</f>
        <v>45582</v>
      </c>
      <c r="P3246" s="57">
        <f>작성용!X3243</f>
        <v>45582</v>
      </c>
      <c r="Q3246" s="58" t="str">
        <f>작성용!AD3243</f>
        <v>대체평가3사업본부</v>
      </c>
      <c r="R3246" s="60">
        <f>작성용!AE3243</f>
        <v>0</v>
      </c>
      <c r="S3246" s="58" t="str">
        <f>작성용!AF3243</f>
        <v>대체평가3사업본부</v>
      </c>
      <c r="T3246" s="61" t="str">
        <f>작성용!AG3243</f>
        <v>정민지</v>
      </c>
      <c r="U3246" s="61" t="str">
        <f>작성용!AH3243</f>
        <v>정민지</v>
      </c>
      <c r="V3246" s="56">
        <f>작성용!AA3243</f>
        <v>202409</v>
      </c>
      <c r="W3246" s="58" t="str">
        <f>작성용!AC3243</f>
        <v>[T]기타보험기관[1본부]</v>
      </c>
      <c r="X3246" s="58" t="str">
        <f>작성용!O3243</f>
        <v xml:space="preserve">유재은대리 </v>
      </c>
      <c r="Y3246" s="58" t="str">
        <f>작성용!P3243</f>
        <v xml:space="preserve">02-3701-8164 </v>
      </c>
      <c r="Z3246" s="58" t="str">
        <f>작성용!Q3243</f>
        <v xml:space="preserve">yje1212@hi-co-kr </v>
      </c>
      <c r="AA3246" s="56" t="str">
        <f>작성용!AJ3243</f>
        <v>-</v>
      </c>
      <c r="AB3246" s="56">
        <f>작성용!AB3243</f>
        <v>0</v>
      </c>
    </row>
    <row r="3247" spans="1:28" s="12" customFormat="1" ht="16.5" hidden="1" customHeight="1" x14ac:dyDescent="0.3">
      <c r="A3247" s="54">
        <f>작성용!AL3244</f>
        <v>3243</v>
      </c>
      <c r="B3247" s="55" t="str">
        <f>작성용!AI3244</f>
        <v>가평가, 최종평가값송부 : 2024-10-02</v>
      </c>
      <c r="C3247" s="56" t="str">
        <f>작성용!AK3244</f>
        <v>개별종목</v>
      </c>
      <c r="D3247" s="57">
        <f>작성용!T3244</f>
        <v>45534</v>
      </c>
      <c r="E3247" s="58" t="str">
        <f>작성용!B3244</f>
        <v>현대해상</v>
      </c>
      <c r="F3247" s="58" t="str">
        <f>작성용!C3244</f>
        <v>재평가</v>
      </c>
      <c r="G3247" s="58" t="str">
        <f>작성용!D3244</f>
        <v>베스타스전문투자형사모부동산투자신탁제33A호</v>
      </c>
      <c r="H3247" s="59" t="str">
        <f>작성용!E3244</f>
        <v>KBP2019090095</v>
      </c>
      <c r="I3247" s="58" t="str">
        <f>작성용!F3244</f>
        <v>B02</v>
      </c>
      <c r="J3247" s="58">
        <f>작성용!G3244</f>
        <v>0</v>
      </c>
      <c r="K3247" s="58" t="str">
        <f>작성용!H3244</f>
        <v>Y</v>
      </c>
      <c r="L3247" s="58" t="str">
        <f>작성용!N3244</f>
        <v xml:space="preserve">분기 </v>
      </c>
      <c r="M3247" s="57" t="str">
        <f>작성용!U3244</f>
        <v>2024.09.30</v>
      </c>
      <c r="N3247" s="57">
        <f>작성용!V3244</f>
        <v>45558</v>
      </c>
      <c r="O3247" s="57">
        <f>작성용!W3244</f>
        <v>45582</v>
      </c>
      <c r="P3247" s="57">
        <f>작성용!X3244</f>
        <v>45582</v>
      </c>
      <c r="Q3247" s="58" t="str">
        <f>작성용!AD3244</f>
        <v>대체평가3사업본부</v>
      </c>
      <c r="R3247" s="60">
        <f>작성용!AE3244</f>
        <v>0</v>
      </c>
      <c r="S3247" s="58" t="str">
        <f>작성용!AF3244</f>
        <v>대체평가3사업본부</v>
      </c>
      <c r="T3247" s="61" t="str">
        <f>작성용!AG3244</f>
        <v>정민지</v>
      </c>
      <c r="U3247" s="61" t="str">
        <f>작성용!AH3244</f>
        <v>정민지</v>
      </c>
      <c r="V3247" s="56">
        <f>작성용!AA3244</f>
        <v>202409</v>
      </c>
      <c r="W3247" s="58" t="str">
        <f>작성용!AC3244</f>
        <v>[T]기타보험기관[1본부]</v>
      </c>
      <c r="X3247" s="58" t="str">
        <f>작성용!O3244</f>
        <v xml:space="preserve">유재은대리 </v>
      </c>
      <c r="Y3247" s="58" t="str">
        <f>작성용!P3244</f>
        <v xml:space="preserve">02-3701-8164 </v>
      </c>
      <c r="Z3247" s="58" t="str">
        <f>작성용!Q3244</f>
        <v xml:space="preserve">yje1212@hi-co-kr </v>
      </c>
      <c r="AA3247" s="56" t="str">
        <f>작성용!AJ3244</f>
        <v>-</v>
      </c>
      <c r="AB3247" s="56">
        <f>작성용!AB3244</f>
        <v>0</v>
      </c>
    </row>
    <row r="3248" spans="1:28" s="12" customFormat="1" ht="16.5" hidden="1" customHeight="1" x14ac:dyDescent="0.3">
      <c r="A3248" s="54">
        <f>작성용!AL3245</f>
        <v>3244</v>
      </c>
      <c r="B3248" s="55" t="str">
        <f>작성용!AI3245</f>
        <v>가평가, 최종평가값송부 : 2024-10-02</v>
      </c>
      <c r="C3248" s="56" t="str">
        <f>작성용!AK3245</f>
        <v>개별종목</v>
      </c>
      <c r="D3248" s="57">
        <f>작성용!T3245</f>
        <v>45534</v>
      </c>
      <c r="E3248" s="58" t="str">
        <f>작성용!B3245</f>
        <v>현대해상</v>
      </c>
      <c r="F3248" s="58" t="str">
        <f>작성용!C3245</f>
        <v>재평가</v>
      </c>
      <c r="G3248" s="58" t="str">
        <f>작성용!D3245</f>
        <v>삼성SRA전문투자형사모부동산투자신탁제51호</v>
      </c>
      <c r="H3248" s="59" t="str">
        <f>작성용!E3245</f>
        <v>KBP2019120195</v>
      </c>
      <c r="I3248" s="58" t="str">
        <f>작성용!F3245</f>
        <v>B02</v>
      </c>
      <c r="J3248" s="58">
        <f>작성용!G3245</f>
        <v>0</v>
      </c>
      <c r="K3248" s="58" t="str">
        <f>작성용!H3245</f>
        <v>Y</v>
      </c>
      <c r="L3248" s="58" t="str">
        <f>작성용!N3245</f>
        <v xml:space="preserve">분기 </v>
      </c>
      <c r="M3248" s="57" t="str">
        <f>작성용!U3245</f>
        <v>2024.09.30</v>
      </c>
      <c r="N3248" s="57">
        <f>작성용!V3245</f>
        <v>45558</v>
      </c>
      <c r="O3248" s="57">
        <f>작성용!W3245</f>
        <v>45582</v>
      </c>
      <c r="P3248" s="57">
        <f>작성용!X3245</f>
        <v>45582</v>
      </c>
      <c r="Q3248" s="58" t="str">
        <f>작성용!AD3245</f>
        <v>대체평가3사업본부</v>
      </c>
      <c r="R3248" s="60">
        <f>작성용!AE3245</f>
        <v>0</v>
      </c>
      <c r="S3248" s="58" t="str">
        <f>작성용!AF3245</f>
        <v>대체평가3사업본부</v>
      </c>
      <c r="T3248" s="61" t="str">
        <f>작성용!AG3245</f>
        <v>정민지</v>
      </c>
      <c r="U3248" s="61" t="str">
        <f>작성용!AH3245</f>
        <v>정민지</v>
      </c>
      <c r="V3248" s="56">
        <f>작성용!AA3245</f>
        <v>202409</v>
      </c>
      <c r="W3248" s="58" t="str">
        <f>작성용!AC3245</f>
        <v>[T]기타보험기관[1본부]</v>
      </c>
      <c r="X3248" s="58" t="str">
        <f>작성용!O3245</f>
        <v xml:space="preserve">유재은대리 </v>
      </c>
      <c r="Y3248" s="58" t="str">
        <f>작성용!P3245</f>
        <v xml:space="preserve">02-3701-8164 </v>
      </c>
      <c r="Z3248" s="58" t="str">
        <f>작성용!Q3245</f>
        <v xml:space="preserve">yje1212@hi-co-kr </v>
      </c>
      <c r="AA3248" s="56" t="str">
        <f>작성용!AJ3245</f>
        <v>-</v>
      </c>
      <c r="AB3248" s="56">
        <f>작성용!AB3245</f>
        <v>0</v>
      </c>
    </row>
    <row r="3249" spans="1:28" s="12" customFormat="1" ht="16.5" hidden="1" customHeight="1" x14ac:dyDescent="0.3">
      <c r="A3249" s="54">
        <f>작성용!AL3246</f>
        <v>3245</v>
      </c>
      <c r="B3249" s="55" t="str">
        <f>작성용!AI3246</f>
        <v>가평가, 최종평가값송부 : 2024-10-02</v>
      </c>
      <c r="C3249" s="56" t="str">
        <f>작성용!AK3246</f>
        <v>개별종목</v>
      </c>
      <c r="D3249" s="57">
        <f>작성용!T3246</f>
        <v>45534</v>
      </c>
      <c r="E3249" s="58" t="str">
        <f>작성용!B3246</f>
        <v>현대해상</v>
      </c>
      <c r="F3249" s="58" t="str">
        <f>작성용!C3246</f>
        <v>재평가</v>
      </c>
      <c r="G3249" s="58" t="str">
        <f>작성용!D3246</f>
        <v>삼성SRA전문투자형사모부동산투자신탁제56호</v>
      </c>
      <c r="H3249" s="59" t="str">
        <f>작성용!E3246</f>
        <v>KBP2020120087</v>
      </c>
      <c r="I3249" s="58" t="str">
        <f>작성용!F3246</f>
        <v>B02</v>
      </c>
      <c r="J3249" s="58">
        <f>작성용!G3246</f>
        <v>0</v>
      </c>
      <c r="K3249" s="58" t="str">
        <f>작성용!H3246</f>
        <v>Y</v>
      </c>
      <c r="L3249" s="58" t="str">
        <f>작성용!N3246</f>
        <v xml:space="preserve">분기 </v>
      </c>
      <c r="M3249" s="57" t="str">
        <f>작성용!U3246</f>
        <v>2024.09.30</v>
      </c>
      <c r="N3249" s="57">
        <f>작성용!V3246</f>
        <v>45558</v>
      </c>
      <c r="O3249" s="57">
        <f>작성용!W3246</f>
        <v>45582</v>
      </c>
      <c r="P3249" s="57">
        <f>작성용!X3246</f>
        <v>45582</v>
      </c>
      <c r="Q3249" s="58" t="str">
        <f>작성용!AD3246</f>
        <v>대체평가3사업본부</v>
      </c>
      <c r="R3249" s="60">
        <f>작성용!AE3246</f>
        <v>0</v>
      </c>
      <c r="S3249" s="58" t="str">
        <f>작성용!AF3246</f>
        <v>대체평가3사업본부</v>
      </c>
      <c r="T3249" s="61" t="str">
        <f>작성용!AG3246</f>
        <v>정민지</v>
      </c>
      <c r="U3249" s="61" t="str">
        <f>작성용!AH3246</f>
        <v>정민지</v>
      </c>
      <c r="V3249" s="56">
        <f>작성용!AA3246</f>
        <v>202409</v>
      </c>
      <c r="W3249" s="58" t="str">
        <f>작성용!AC3246</f>
        <v>[T]기타보험기관[1본부]</v>
      </c>
      <c r="X3249" s="58" t="str">
        <f>작성용!O3246</f>
        <v xml:space="preserve">유재은대리 </v>
      </c>
      <c r="Y3249" s="58" t="str">
        <f>작성용!P3246</f>
        <v xml:space="preserve">02-3701-8164 </v>
      </c>
      <c r="Z3249" s="58" t="str">
        <f>작성용!Q3246</f>
        <v xml:space="preserve">yje1212@hi-co-kr </v>
      </c>
      <c r="AA3249" s="56" t="str">
        <f>작성용!AJ3246</f>
        <v>-</v>
      </c>
      <c r="AB3249" s="56">
        <f>작성용!AB3246</f>
        <v>0</v>
      </c>
    </row>
    <row r="3250" spans="1:28" s="12" customFormat="1" ht="16.5" hidden="1" customHeight="1" x14ac:dyDescent="0.3">
      <c r="A3250" s="54">
        <f>작성용!AL3247</f>
        <v>3246</v>
      </c>
      <c r="B3250" s="55" t="str">
        <f>작성용!AI3247</f>
        <v>-</v>
      </c>
      <c r="C3250" s="56" t="str">
        <f>작성용!AK3247</f>
        <v>개별종목</v>
      </c>
      <c r="D3250" s="57">
        <f>작성용!T3247</f>
        <v>45534</v>
      </c>
      <c r="E3250" s="58" t="str">
        <f>작성용!B3247</f>
        <v>현대해상</v>
      </c>
      <c r="F3250" s="58" t="str">
        <f>작성용!C3247</f>
        <v>재평가</v>
      </c>
      <c r="G3250" s="58" t="str">
        <f>작성용!D3247</f>
        <v>파인밸류메자닌플러스F</v>
      </c>
      <c r="H3250" s="59" t="str">
        <f>작성용!E3247</f>
        <v>KBP2021030031</v>
      </c>
      <c r="I3250" s="58" t="str">
        <f>작성용!F3247</f>
        <v>B02</v>
      </c>
      <c r="J3250" s="58">
        <f>작성용!G3247</f>
        <v>0</v>
      </c>
      <c r="K3250" s="58" t="str">
        <f>작성용!H3247</f>
        <v>Y</v>
      </c>
      <c r="L3250" s="58" t="str">
        <f>작성용!N3247</f>
        <v xml:space="preserve">분기 </v>
      </c>
      <c r="M3250" s="57" t="str">
        <f>작성용!U3247</f>
        <v>2024.09.30</v>
      </c>
      <c r="N3250" s="57">
        <f>작성용!V3247</f>
        <v>45567</v>
      </c>
      <c r="O3250" s="57">
        <f>작성용!W3247</f>
        <v>45582</v>
      </c>
      <c r="P3250" s="57">
        <f>작성용!X3247</f>
        <v>45582</v>
      </c>
      <c r="Q3250" s="58" t="str">
        <f>작성용!AD3247</f>
        <v>대체평가3사업본부</v>
      </c>
      <c r="R3250" s="60">
        <f>작성용!AE3247</f>
        <v>0</v>
      </c>
      <c r="S3250" s="58" t="str">
        <f>작성용!AF3247</f>
        <v>대체평가3사업본부</v>
      </c>
      <c r="T3250" s="61" t="str">
        <f>작성용!AG3247</f>
        <v>정민지</v>
      </c>
      <c r="U3250" s="61" t="str">
        <f>작성용!AH3247</f>
        <v>정민지</v>
      </c>
      <c r="V3250" s="56">
        <f>작성용!AA3247</f>
        <v>202409</v>
      </c>
      <c r="W3250" s="58" t="str">
        <f>작성용!AC3247</f>
        <v>[T]기타보험기관[1본부]</v>
      </c>
      <c r="X3250" s="58" t="str">
        <f>작성용!O3247</f>
        <v xml:space="preserve">유재은대리 </v>
      </c>
      <c r="Y3250" s="58" t="str">
        <f>작성용!P3247</f>
        <v xml:space="preserve">02-3701-8164 </v>
      </c>
      <c r="Z3250" s="58" t="str">
        <f>작성용!Q3247</f>
        <v xml:space="preserve">yje1212@hi-co-kr </v>
      </c>
      <c r="AA3250" s="56" t="str">
        <f>작성용!AJ3247</f>
        <v>-</v>
      </c>
      <c r="AB3250" s="56">
        <f>작성용!AB3247</f>
        <v>0</v>
      </c>
    </row>
    <row r="3251" spans="1:28" s="12" customFormat="1" ht="16.5" hidden="1" customHeight="1" x14ac:dyDescent="0.3">
      <c r="A3251" s="54">
        <f>작성용!AL3248</f>
        <v>3247</v>
      </c>
      <c r="B3251" s="55" t="str">
        <f>작성용!AI3248</f>
        <v>-</v>
      </c>
      <c r="C3251" s="56" t="str">
        <f>작성용!AK3248</f>
        <v>개별종목</v>
      </c>
      <c r="D3251" s="57">
        <f>작성용!T3248</f>
        <v>45534</v>
      </c>
      <c r="E3251" s="58" t="str">
        <f>작성용!B3248</f>
        <v>현대해상</v>
      </c>
      <c r="F3251" s="58" t="str">
        <f>작성용!C3248</f>
        <v>재평가</v>
      </c>
      <c r="G3251" s="58" t="str">
        <f>작성용!D3248</f>
        <v>KOTAM항공기전문사모특별자산1호</v>
      </c>
      <c r="H3251" s="59" t="str">
        <f>작성용!E3248</f>
        <v>KBP2019120369</v>
      </c>
      <c r="I3251" s="58" t="str">
        <f>작성용!F3248</f>
        <v>B02</v>
      </c>
      <c r="J3251" s="58">
        <f>작성용!G3248</f>
        <v>0</v>
      </c>
      <c r="K3251" s="58" t="str">
        <f>작성용!H3248</f>
        <v>Y</v>
      </c>
      <c r="L3251" s="58" t="str">
        <f>작성용!N3248</f>
        <v xml:space="preserve">분기 </v>
      </c>
      <c r="M3251" s="57" t="str">
        <f>작성용!U3248</f>
        <v>2024.09.30</v>
      </c>
      <c r="N3251" s="57">
        <f>작성용!V3248</f>
        <v>45567</v>
      </c>
      <c r="O3251" s="57">
        <f>작성용!W3248</f>
        <v>45582</v>
      </c>
      <c r="P3251" s="57">
        <f>작성용!X3248</f>
        <v>45582</v>
      </c>
      <c r="Q3251" s="58" t="str">
        <f>작성용!AD3248</f>
        <v>대체평가3사업본부</v>
      </c>
      <c r="R3251" s="60">
        <f>작성용!AE3248</f>
        <v>0</v>
      </c>
      <c r="S3251" s="58" t="str">
        <f>작성용!AF3248</f>
        <v>대체평가3사업본부</v>
      </c>
      <c r="T3251" s="61" t="str">
        <f>작성용!AG3248</f>
        <v>정민지</v>
      </c>
      <c r="U3251" s="61" t="str">
        <f>작성용!AH3248</f>
        <v>정민지</v>
      </c>
      <c r="V3251" s="56">
        <f>작성용!AA3248</f>
        <v>202409</v>
      </c>
      <c r="W3251" s="58" t="str">
        <f>작성용!AC3248</f>
        <v>[T]기타보험기관[1본부]</v>
      </c>
      <c r="X3251" s="58" t="str">
        <f>작성용!O3248</f>
        <v xml:space="preserve">유재은대리 </v>
      </c>
      <c r="Y3251" s="58" t="str">
        <f>작성용!P3248</f>
        <v xml:space="preserve">02-3701-8164 </v>
      </c>
      <c r="Z3251" s="58" t="str">
        <f>작성용!Q3248</f>
        <v xml:space="preserve">yje1212@hi-co-kr </v>
      </c>
      <c r="AA3251" s="56" t="str">
        <f>작성용!AJ3248</f>
        <v>-</v>
      </c>
      <c r="AB3251" s="56">
        <f>작성용!AB3248</f>
        <v>0</v>
      </c>
    </row>
    <row r="3252" spans="1:28" s="12" customFormat="1" ht="16.5" hidden="1" customHeight="1" x14ac:dyDescent="0.3">
      <c r="A3252" s="54">
        <f>작성용!AL3249</f>
        <v>3248</v>
      </c>
      <c r="B3252" s="55" t="str">
        <f>작성용!AI3249</f>
        <v>-</v>
      </c>
      <c r="C3252" s="56" t="str">
        <f>작성용!AK3249</f>
        <v>개별종목</v>
      </c>
      <c r="D3252" s="57">
        <f>작성용!T3249</f>
        <v>45534</v>
      </c>
      <c r="E3252" s="58" t="str">
        <f>작성용!B3249</f>
        <v>현대해상</v>
      </c>
      <c r="F3252" s="58" t="str">
        <f>작성용!C3249</f>
        <v>재평가</v>
      </c>
      <c r="G3252" s="58" t="str">
        <f>작성용!D3249</f>
        <v>보고유럽인프라특별자산투자신탁1호</v>
      </c>
      <c r="H3252" s="59" t="str">
        <f>작성용!E3249</f>
        <v>KBP2019120143</v>
      </c>
      <c r="I3252" s="58" t="str">
        <f>작성용!F3249</f>
        <v>B02</v>
      </c>
      <c r="J3252" s="58">
        <f>작성용!G3249</f>
        <v>0</v>
      </c>
      <c r="K3252" s="58" t="str">
        <f>작성용!H3249</f>
        <v>Y</v>
      </c>
      <c r="L3252" s="58" t="str">
        <f>작성용!N3249</f>
        <v xml:space="preserve">분기 </v>
      </c>
      <c r="M3252" s="57" t="str">
        <f>작성용!U3249</f>
        <v>2024.09.30</v>
      </c>
      <c r="N3252" s="57">
        <f>작성용!V3249</f>
        <v>45567</v>
      </c>
      <c r="O3252" s="57">
        <f>작성용!W3249</f>
        <v>45582</v>
      </c>
      <c r="P3252" s="57">
        <f>작성용!X3249</f>
        <v>45582</v>
      </c>
      <c r="Q3252" s="58" t="str">
        <f>작성용!AD3249</f>
        <v>대체평가3사업본부</v>
      </c>
      <c r="R3252" s="60">
        <f>작성용!AE3249</f>
        <v>0</v>
      </c>
      <c r="S3252" s="58" t="str">
        <f>작성용!AF3249</f>
        <v>대체평가3사업본부</v>
      </c>
      <c r="T3252" s="61" t="str">
        <f>작성용!AG3249</f>
        <v>정민지</v>
      </c>
      <c r="U3252" s="61" t="str">
        <f>작성용!AH3249</f>
        <v>정민지</v>
      </c>
      <c r="V3252" s="56">
        <f>작성용!AA3249</f>
        <v>202409</v>
      </c>
      <c r="W3252" s="58" t="str">
        <f>작성용!AC3249</f>
        <v>[T]기타보험기관[1본부]</v>
      </c>
      <c r="X3252" s="58" t="str">
        <f>작성용!O3249</f>
        <v xml:space="preserve">유재은대리 </v>
      </c>
      <c r="Y3252" s="58" t="str">
        <f>작성용!P3249</f>
        <v xml:space="preserve">02-3701-8164 </v>
      </c>
      <c r="Z3252" s="58" t="str">
        <f>작성용!Q3249</f>
        <v xml:space="preserve">yje1212@hi-co-kr </v>
      </c>
      <c r="AA3252" s="56" t="str">
        <f>작성용!AJ3249</f>
        <v>-</v>
      </c>
      <c r="AB3252" s="56">
        <f>작성용!AB3249</f>
        <v>0</v>
      </c>
    </row>
    <row r="3253" spans="1:28" s="12" customFormat="1" ht="16.5" hidden="1" customHeight="1" x14ac:dyDescent="0.3">
      <c r="A3253" s="54">
        <f>작성용!AL3250</f>
        <v>3249</v>
      </c>
      <c r="B3253" s="55" t="str">
        <f>작성용!AI3250</f>
        <v>-</v>
      </c>
      <c r="C3253" s="56" t="str">
        <f>작성용!AK3250</f>
        <v>개별종목</v>
      </c>
      <c r="D3253" s="57">
        <f>작성용!T3250</f>
        <v>45534</v>
      </c>
      <c r="E3253" s="58" t="str">
        <f>작성용!B3250</f>
        <v>현대해상</v>
      </c>
      <c r="F3253" s="58" t="str">
        <f>작성용!C3250</f>
        <v>재평가</v>
      </c>
      <c r="G3253" s="58" t="str">
        <f>작성용!D3250</f>
        <v>에이알에이코리아전문투자형사모부동산투자신탁제8호1종</v>
      </c>
      <c r="H3253" s="59" t="str">
        <f>작성용!E3250</f>
        <v>KBP2020120091</v>
      </c>
      <c r="I3253" s="58" t="str">
        <f>작성용!F3250</f>
        <v>B02</v>
      </c>
      <c r="J3253" s="58">
        <f>작성용!G3250</f>
        <v>0</v>
      </c>
      <c r="K3253" s="58" t="str">
        <f>작성용!H3250</f>
        <v>Y</v>
      </c>
      <c r="L3253" s="58" t="str">
        <f>작성용!N3250</f>
        <v xml:space="preserve">분기 </v>
      </c>
      <c r="M3253" s="57" t="str">
        <f>작성용!U3250</f>
        <v>2024.09.30</v>
      </c>
      <c r="N3253" s="57">
        <f>작성용!V3250</f>
        <v>45567</v>
      </c>
      <c r="O3253" s="57">
        <f>작성용!W3250</f>
        <v>45582</v>
      </c>
      <c r="P3253" s="57">
        <f>작성용!X3250</f>
        <v>45582</v>
      </c>
      <c r="Q3253" s="58" t="str">
        <f>작성용!AD3250</f>
        <v>대체평가3사업본부</v>
      </c>
      <c r="R3253" s="60">
        <f>작성용!AE3250</f>
        <v>0</v>
      </c>
      <c r="S3253" s="58" t="str">
        <f>작성용!AF3250</f>
        <v>대체평가3사업본부</v>
      </c>
      <c r="T3253" s="61" t="str">
        <f>작성용!AG3250</f>
        <v>정민지</v>
      </c>
      <c r="U3253" s="61" t="str">
        <f>작성용!AH3250</f>
        <v>정민지</v>
      </c>
      <c r="V3253" s="56">
        <f>작성용!AA3250</f>
        <v>202409</v>
      </c>
      <c r="W3253" s="58" t="str">
        <f>작성용!AC3250</f>
        <v>[T]기타보험기관[1본부]</v>
      </c>
      <c r="X3253" s="58" t="str">
        <f>작성용!O3250</f>
        <v xml:space="preserve">유재은대리 </v>
      </c>
      <c r="Y3253" s="58" t="str">
        <f>작성용!P3250</f>
        <v xml:space="preserve">02-3701-8164 </v>
      </c>
      <c r="Z3253" s="58" t="str">
        <f>작성용!Q3250</f>
        <v xml:space="preserve">yje1212@hi-co-kr </v>
      </c>
      <c r="AA3253" s="56" t="str">
        <f>작성용!AJ3250</f>
        <v>-</v>
      </c>
      <c r="AB3253" s="56">
        <f>작성용!AB3250</f>
        <v>0</v>
      </c>
    </row>
    <row r="3254" spans="1:28" s="12" customFormat="1" ht="16.5" hidden="1" customHeight="1" x14ac:dyDescent="0.3">
      <c r="A3254" s="54">
        <f>작성용!AL3251</f>
        <v>3250</v>
      </c>
      <c r="B3254" s="55" t="str">
        <f>작성용!AI3251</f>
        <v>-</v>
      </c>
      <c r="C3254" s="56" t="str">
        <f>작성용!AK3251</f>
        <v>개별종목</v>
      </c>
      <c r="D3254" s="57">
        <f>작성용!T3251</f>
        <v>45534</v>
      </c>
      <c r="E3254" s="58" t="str">
        <f>작성용!B3251</f>
        <v>현대해상</v>
      </c>
      <c r="F3254" s="58" t="str">
        <f>작성용!C3251</f>
        <v>재평가</v>
      </c>
      <c r="G3254" s="58" t="str">
        <f>작성용!D3251</f>
        <v>마스턴밸류애드자투자신탁1호</v>
      </c>
      <c r="H3254" s="59" t="str">
        <f>작성용!E3251</f>
        <v>KBP2019120137</v>
      </c>
      <c r="I3254" s="58" t="str">
        <f>작성용!F3251</f>
        <v>B02</v>
      </c>
      <c r="J3254" s="58">
        <f>작성용!G3251</f>
        <v>0</v>
      </c>
      <c r="K3254" s="58" t="str">
        <f>작성용!H3251</f>
        <v>Y</v>
      </c>
      <c r="L3254" s="58" t="str">
        <f>작성용!N3251</f>
        <v xml:space="preserve">분기 </v>
      </c>
      <c r="M3254" s="57" t="str">
        <f>작성용!U3251</f>
        <v>2024.09.30</v>
      </c>
      <c r="N3254" s="57">
        <f>작성용!V3251</f>
        <v>45567</v>
      </c>
      <c r="O3254" s="57">
        <f>작성용!W3251</f>
        <v>45582</v>
      </c>
      <c r="P3254" s="57">
        <f>작성용!X3251</f>
        <v>45582</v>
      </c>
      <c r="Q3254" s="58" t="str">
        <f>작성용!AD3251</f>
        <v>대체평가3사업본부</v>
      </c>
      <c r="R3254" s="60">
        <f>작성용!AE3251</f>
        <v>0</v>
      </c>
      <c r="S3254" s="58" t="str">
        <f>작성용!AF3251</f>
        <v>대체평가3사업본부</v>
      </c>
      <c r="T3254" s="61" t="str">
        <f>작성용!AG3251</f>
        <v>정민지</v>
      </c>
      <c r="U3254" s="61" t="str">
        <f>작성용!AH3251</f>
        <v>정민지</v>
      </c>
      <c r="V3254" s="56">
        <f>작성용!AA3251</f>
        <v>202409</v>
      </c>
      <c r="W3254" s="58" t="str">
        <f>작성용!AC3251</f>
        <v>[T]기타보험기관[1본부]</v>
      </c>
      <c r="X3254" s="58" t="str">
        <f>작성용!O3251</f>
        <v xml:space="preserve">유재은대리 </v>
      </c>
      <c r="Y3254" s="58" t="str">
        <f>작성용!P3251</f>
        <v xml:space="preserve">02-3701-8164 </v>
      </c>
      <c r="Z3254" s="58" t="str">
        <f>작성용!Q3251</f>
        <v xml:space="preserve">yje1212@hi-co-kr </v>
      </c>
      <c r="AA3254" s="56" t="str">
        <f>작성용!AJ3251</f>
        <v>-</v>
      </c>
      <c r="AB3254" s="56">
        <f>작성용!AB3251</f>
        <v>0</v>
      </c>
    </row>
    <row r="3255" spans="1:28" s="12" customFormat="1" ht="16.5" hidden="1" customHeight="1" x14ac:dyDescent="0.3">
      <c r="A3255" s="54">
        <f>작성용!AL3252</f>
        <v>3251</v>
      </c>
      <c r="B3255" s="55" t="str">
        <f>작성용!AI3252</f>
        <v>-</v>
      </c>
      <c r="C3255" s="56" t="str">
        <f>작성용!AK3252</f>
        <v>개별종목</v>
      </c>
      <c r="D3255" s="57">
        <f>작성용!T3252</f>
        <v>45534</v>
      </c>
      <c r="E3255" s="58" t="str">
        <f>작성용!B3252</f>
        <v>현대해상</v>
      </c>
      <c r="F3255" s="58" t="str">
        <f>작성용!C3252</f>
        <v>재평가</v>
      </c>
      <c r="G3255" s="58" t="str">
        <f>작성용!D3252</f>
        <v>신한AIM부동산전문투자형사모투자신탁제3호A종</v>
      </c>
      <c r="H3255" s="59" t="str">
        <f>작성용!E3252</f>
        <v>KBP2018120182</v>
      </c>
      <c r="I3255" s="58" t="str">
        <f>작성용!F3252</f>
        <v>B02</v>
      </c>
      <c r="J3255" s="58">
        <f>작성용!G3252</f>
        <v>0</v>
      </c>
      <c r="K3255" s="58" t="str">
        <f>작성용!H3252</f>
        <v>Y</v>
      </c>
      <c r="L3255" s="58" t="str">
        <f>작성용!N3252</f>
        <v xml:space="preserve">분기 </v>
      </c>
      <c r="M3255" s="57" t="str">
        <f>작성용!U3252</f>
        <v>2024.09.30</v>
      </c>
      <c r="N3255" s="57">
        <f>작성용!V3252</f>
        <v>45567</v>
      </c>
      <c r="O3255" s="57">
        <f>작성용!W3252</f>
        <v>45582</v>
      </c>
      <c r="P3255" s="57">
        <f>작성용!X3252</f>
        <v>45582</v>
      </c>
      <c r="Q3255" s="58" t="str">
        <f>작성용!AD3252</f>
        <v>대체평가3사업본부</v>
      </c>
      <c r="R3255" s="60">
        <f>작성용!AE3252</f>
        <v>0</v>
      </c>
      <c r="S3255" s="58" t="str">
        <f>작성용!AF3252</f>
        <v>대체평가3사업본부</v>
      </c>
      <c r="T3255" s="61" t="str">
        <f>작성용!AG3252</f>
        <v>정민지</v>
      </c>
      <c r="U3255" s="61" t="str">
        <f>작성용!AH3252</f>
        <v>정민지</v>
      </c>
      <c r="V3255" s="56">
        <f>작성용!AA3252</f>
        <v>202409</v>
      </c>
      <c r="W3255" s="58" t="str">
        <f>작성용!AC3252</f>
        <v>[T]기타보험기관[1본부]</v>
      </c>
      <c r="X3255" s="58" t="str">
        <f>작성용!O3252</f>
        <v xml:space="preserve">유재은대리 </v>
      </c>
      <c r="Y3255" s="58" t="str">
        <f>작성용!P3252</f>
        <v xml:space="preserve">02-3701-8164 </v>
      </c>
      <c r="Z3255" s="58" t="str">
        <f>작성용!Q3252</f>
        <v xml:space="preserve">yje1212@hi-co-kr </v>
      </c>
      <c r="AA3255" s="56" t="str">
        <f>작성용!AJ3252</f>
        <v>-</v>
      </c>
      <c r="AB3255" s="56">
        <f>작성용!AB3252</f>
        <v>0</v>
      </c>
    </row>
    <row r="3256" spans="1:28" s="12" customFormat="1" ht="16.5" hidden="1" customHeight="1" x14ac:dyDescent="0.3">
      <c r="A3256" s="54">
        <f>작성용!AL3253</f>
        <v>3252</v>
      </c>
      <c r="B3256" s="55" t="str">
        <f>작성용!AI3253</f>
        <v>-</v>
      </c>
      <c r="C3256" s="56" t="str">
        <f>작성용!AK3253</f>
        <v>개별종목</v>
      </c>
      <c r="D3256" s="57">
        <f>작성용!T3253</f>
        <v>45534</v>
      </c>
      <c r="E3256" s="58" t="str">
        <f>작성용!B3253</f>
        <v>현대해상</v>
      </c>
      <c r="F3256" s="58" t="str">
        <f>작성용!C3253</f>
        <v>재평가</v>
      </c>
      <c r="G3256" s="58" t="str">
        <f>작성용!D3253</f>
        <v>신한AIM부동산전문투자형사모투자신탁제3호B종</v>
      </c>
      <c r="H3256" s="59" t="str">
        <f>작성용!E3253</f>
        <v>KBP2018120183</v>
      </c>
      <c r="I3256" s="58" t="str">
        <f>작성용!F3253</f>
        <v>B02</v>
      </c>
      <c r="J3256" s="58">
        <f>작성용!G3253</f>
        <v>0</v>
      </c>
      <c r="K3256" s="58" t="str">
        <f>작성용!H3253</f>
        <v>Y</v>
      </c>
      <c r="L3256" s="58" t="str">
        <f>작성용!N3253</f>
        <v xml:space="preserve">분기 </v>
      </c>
      <c r="M3256" s="57" t="str">
        <f>작성용!U3253</f>
        <v>2024.09.30</v>
      </c>
      <c r="N3256" s="57">
        <f>작성용!V3253</f>
        <v>45567</v>
      </c>
      <c r="O3256" s="57">
        <f>작성용!W3253</f>
        <v>45582</v>
      </c>
      <c r="P3256" s="57">
        <f>작성용!X3253</f>
        <v>45582</v>
      </c>
      <c r="Q3256" s="58" t="str">
        <f>작성용!AD3253</f>
        <v>대체평가3사업본부</v>
      </c>
      <c r="R3256" s="60">
        <f>작성용!AE3253</f>
        <v>0</v>
      </c>
      <c r="S3256" s="58" t="str">
        <f>작성용!AF3253</f>
        <v>대체평가3사업본부</v>
      </c>
      <c r="T3256" s="61" t="str">
        <f>작성용!AG3253</f>
        <v>정민지</v>
      </c>
      <c r="U3256" s="61" t="str">
        <f>작성용!AH3253</f>
        <v>정민지</v>
      </c>
      <c r="V3256" s="56">
        <f>작성용!AA3253</f>
        <v>202409</v>
      </c>
      <c r="W3256" s="58" t="str">
        <f>작성용!AC3253</f>
        <v>[T]기타보험기관[1본부]</v>
      </c>
      <c r="X3256" s="58" t="str">
        <f>작성용!O3253</f>
        <v xml:space="preserve">유재은대리 </v>
      </c>
      <c r="Y3256" s="58" t="str">
        <f>작성용!P3253</f>
        <v xml:space="preserve">02-3701-8164 </v>
      </c>
      <c r="Z3256" s="58" t="str">
        <f>작성용!Q3253</f>
        <v xml:space="preserve">yje1212@hi-co-kr </v>
      </c>
      <c r="AA3256" s="56" t="str">
        <f>작성용!AJ3253</f>
        <v>-</v>
      </c>
      <c r="AB3256" s="56">
        <f>작성용!AB3253</f>
        <v>0</v>
      </c>
    </row>
    <row r="3257" spans="1:28" s="12" customFormat="1" ht="16.5" hidden="1" customHeight="1" x14ac:dyDescent="0.3">
      <c r="A3257" s="54">
        <f>작성용!AL3254</f>
        <v>3253</v>
      </c>
      <c r="B3257" s="55" t="str">
        <f>작성용!AI3254</f>
        <v>-</v>
      </c>
      <c r="C3257" s="56" t="str">
        <f>작성용!AK3254</f>
        <v>개별종목</v>
      </c>
      <c r="D3257" s="57">
        <f>작성용!T3254</f>
        <v>45534</v>
      </c>
      <c r="E3257" s="58" t="str">
        <f>작성용!B3254</f>
        <v>현대해상</v>
      </c>
      <c r="F3257" s="58" t="str">
        <f>작성용!C3254</f>
        <v>재평가</v>
      </c>
      <c r="G3257" s="58" t="str">
        <f>작성용!D3254</f>
        <v>스틱칼라일인프라전문투자형사모1호</v>
      </c>
      <c r="H3257" s="59" t="str">
        <f>작성용!E3254</f>
        <v>KBP2019120146</v>
      </c>
      <c r="I3257" s="58" t="str">
        <f>작성용!F3254</f>
        <v>B02</v>
      </c>
      <c r="J3257" s="58">
        <f>작성용!G3254</f>
        <v>0</v>
      </c>
      <c r="K3257" s="58" t="str">
        <f>작성용!H3254</f>
        <v>Y</v>
      </c>
      <c r="L3257" s="58" t="str">
        <f>작성용!N3254</f>
        <v xml:space="preserve">분기 </v>
      </c>
      <c r="M3257" s="57" t="str">
        <f>작성용!U3254</f>
        <v>2024.09.30</v>
      </c>
      <c r="N3257" s="57">
        <f>작성용!V3254</f>
        <v>45567</v>
      </c>
      <c r="O3257" s="57">
        <f>작성용!W3254</f>
        <v>45582</v>
      </c>
      <c r="P3257" s="57">
        <f>작성용!X3254</f>
        <v>45582</v>
      </c>
      <c r="Q3257" s="58" t="str">
        <f>작성용!AD3254</f>
        <v>대체평가3사업본부</v>
      </c>
      <c r="R3257" s="60">
        <f>작성용!AE3254</f>
        <v>0</v>
      </c>
      <c r="S3257" s="58" t="str">
        <f>작성용!AF3254</f>
        <v>대체평가3사업본부</v>
      </c>
      <c r="T3257" s="61" t="str">
        <f>작성용!AG3254</f>
        <v>정민지</v>
      </c>
      <c r="U3257" s="61" t="str">
        <f>작성용!AH3254</f>
        <v>정민지</v>
      </c>
      <c r="V3257" s="56">
        <f>작성용!AA3254</f>
        <v>202409</v>
      </c>
      <c r="W3257" s="58" t="str">
        <f>작성용!AC3254</f>
        <v>[T]기타보험기관[1본부]</v>
      </c>
      <c r="X3257" s="58" t="str">
        <f>작성용!O3254</f>
        <v xml:space="preserve">유재은대리 </v>
      </c>
      <c r="Y3257" s="58" t="str">
        <f>작성용!P3254</f>
        <v xml:space="preserve">02-3701-8164 </v>
      </c>
      <c r="Z3257" s="58" t="str">
        <f>작성용!Q3254</f>
        <v xml:space="preserve">yje1212@hi-co-kr </v>
      </c>
      <c r="AA3257" s="56" t="str">
        <f>작성용!AJ3254</f>
        <v>-</v>
      </c>
      <c r="AB3257" s="56">
        <f>작성용!AB3254</f>
        <v>0</v>
      </c>
    </row>
    <row r="3258" spans="1:28" s="12" customFormat="1" ht="16.5" hidden="1" customHeight="1" x14ac:dyDescent="0.3">
      <c r="A3258" s="54">
        <f>작성용!AL3255</f>
        <v>3254</v>
      </c>
      <c r="B3258" s="55" t="str">
        <f>작성용!AI3255</f>
        <v>-</v>
      </c>
      <c r="C3258" s="56" t="str">
        <f>작성용!AK3255</f>
        <v>개별종목</v>
      </c>
      <c r="D3258" s="57">
        <f>작성용!T3255</f>
        <v>45534</v>
      </c>
      <c r="E3258" s="58" t="str">
        <f>작성용!B3255</f>
        <v>현대해상</v>
      </c>
      <c r="F3258" s="58" t="str">
        <f>작성용!C3255</f>
        <v>재평가</v>
      </c>
      <c r="G3258" s="58" t="str">
        <f>작성용!D3255</f>
        <v>KIAMCO도로투자사모특별자산투자신탁제8호</v>
      </c>
      <c r="H3258" s="59" t="str">
        <f>작성용!E3255</f>
        <v>KBP2017120022</v>
      </c>
      <c r="I3258" s="58" t="str">
        <f>작성용!F3255</f>
        <v>B02</v>
      </c>
      <c r="J3258" s="58">
        <f>작성용!G3255</f>
        <v>0</v>
      </c>
      <c r="K3258" s="58" t="str">
        <f>작성용!H3255</f>
        <v>Y</v>
      </c>
      <c r="L3258" s="58" t="str">
        <f>작성용!N3255</f>
        <v xml:space="preserve">분기 </v>
      </c>
      <c r="M3258" s="57" t="str">
        <f>작성용!U3255</f>
        <v>2024.09.30</v>
      </c>
      <c r="N3258" s="57">
        <f>작성용!V3255</f>
        <v>45567</v>
      </c>
      <c r="O3258" s="57">
        <f>작성용!W3255</f>
        <v>45582</v>
      </c>
      <c r="P3258" s="57">
        <f>작성용!X3255</f>
        <v>45582</v>
      </c>
      <c r="Q3258" s="58" t="str">
        <f>작성용!AD3255</f>
        <v>대체평가3사업본부</v>
      </c>
      <c r="R3258" s="60">
        <f>작성용!AE3255</f>
        <v>0</v>
      </c>
      <c r="S3258" s="58" t="str">
        <f>작성용!AF3255</f>
        <v>대체평가3사업본부</v>
      </c>
      <c r="T3258" s="61" t="str">
        <f>작성용!AG3255</f>
        <v>정민지</v>
      </c>
      <c r="U3258" s="61" t="str">
        <f>작성용!AH3255</f>
        <v>정민지</v>
      </c>
      <c r="V3258" s="56">
        <f>작성용!AA3255</f>
        <v>202409</v>
      </c>
      <c r="W3258" s="58" t="str">
        <f>작성용!AC3255</f>
        <v>[T]기타보험기관[1본부]</v>
      </c>
      <c r="X3258" s="58" t="str">
        <f>작성용!O3255</f>
        <v xml:space="preserve">유재은대리 </v>
      </c>
      <c r="Y3258" s="58" t="str">
        <f>작성용!P3255</f>
        <v xml:space="preserve">02-3701-8164 </v>
      </c>
      <c r="Z3258" s="58" t="str">
        <f>작성용!Q3255</f>
        <v xml:space="preserve">yje1212@hi-co-kr </v>
      </c>
      <c r="AA3258" s="56" t="str">
        <f>작성용!AJ3255</f>
        <v>-</v>
      </c>
      <c r="AB3258" s="56">
        <f>작성용!AB3255</f>
        <v>0</v>
      </c>
    </row>
    <row r="3259" spans="1:28" s="12" customFormat="1" ht="16.5" hidden="1" customHeight="1" x14ac:dyDescent="0.3">
      <c r="A3259" s="54">
        <f>작성용!AL3256</f>
        <v>3255</v>
      </c>
      <c r="B3259" s="55" t="str">
        <f>작성용!AI3256</f>
        <v>-</v>
      </c>
      <c r="C3259" s="56" t="str">
        <f>작성용!AK3256</f>
        <v>개별종목</v>
      </c>
      <c r="D3259" s="57">
        <f>작성용!T3256</f>
        <v>45534</v>
      </c>
      <c r="E3259" s="58" t="str">
        <f>작성용!B3256</f>
        <v>현대해상</v>
      </c>
      <c r="F3259" s="58" t="str">
        <f>작성용!C3256</f>
        <v>재평가</v>
      </c>
      <c r="G3259" s="58" t="str">
        <f>작성용!D3256</f>
        <v>KIAMCOEQUITIX고속철사모특별자산투자신탁</v>
      </c>
      <c r="H3259" s="59" t="str">
        <f>작성용!E3256</f>
        <v>KBP2019120133</v>
      </c>
      <c r="I3259" s="58" t="str">
        <f>작성용!F3256</f>
        <v>B02</v>
      </c>
      <c r="J3259" s="58">
        <f>작성용!G3256</f>
        <v>0</v>
      </c>
      <c r="K3259" s="58" t="str">
        <f>작성용!H3256</f>
        <v>Y</v>
      </c>
      <c r="L3259" s="58" t="str">
        <f>작성용!N3256</f>
        <v xml:space="preserve">분기 </v>
      </c>
      <c r="M3259" s="57" t="str">
        <f>작성용!U3256</f>
        <v>2024.09.30</v>
      </c>
      <c r="N3259" s="57">
        <f>작성용!V3256</f>
        <v>45567</v>
      </c>
      <c r="O3259" s="57">
        <f>작성용!W3256</f>
        <v>45582</v>
      </c>
      <c r="P3259" s="57">
        <f>작성용!X3256</f>
        <v>45582</v>
      </c>
      <c r="Q3259" s="58" t="str">
        <f>작성용!AD3256</f>
        <v>대체평가3사업본부</v>
      </c>
      <c r="R3259" s="60">
        <f>작성용!AE3256</f>
        <v>0</v>
      </c>
      <c r="S3259" s="58" t="str">
        <f>작성용!AF3256</f>
        <v>대체평가3사업본부</v>
      </c>
      <c r="T3259" s="61" t="str">
        <f>작성용!AG3256</f>
        <v>정민지</v>
      </c>
      <c r="U3259" s="61" t="str">
        <f>작성용!AH3256</f>
        <v>정민지</v>
      </c>
      <c r="V3259" s="56">
        <f>작성용!AA3256</f>
        <v>202409</v>
      </c>
      <c r="W3259" s="58" t="str">
        <f>작성용!AC3256</f>
        <v>[T]기타보험기관[1본부]</v>
      </c>
      <c r="X3259" s="58" t="str">
        <f>작성용!O3256</f>
        <v xml:space="preserve">유재은대리 </v>
      </c>
      <c r="Y3259" s="58" t="str">
        <f>작성용!P3256</f>
        <v xml:space="preserve">02-3701-8164 </v>
      </c>
      <c r="Z3259" s="58" t="str">
        <f>작성용!Q3256</f>
        <v xml:space="preserve">yje1212@hi-co-kr </v>
      </c>
      <c r="AA3259" s="56" t="str">
        <f>작성용!AJ3256</f>
        <v>-</v>
      </c>
      <c r="AB3259" s="56">
        <f>작성용!AB3256</f>
        <v>0</v>
      </c>
    </row>
    <row r="3260" spans="1:28" s="12" customFormat="1" ht="16.5" hidden="1" customHeight="1" x14ac:dyDescent="0.3">
      <c r="A3260" s="54">
        <f>작성용!AL3257</f>
        <v>3256</v>
      </c>
      <c r="B3260" s="55" t="str">
        <f>작성용!AI3257</f>
        <v>-</v>
      </c>
      <c r="C3260" s="56" t="str">
        <f>작성용!AK3257</f>
        <v>개별종목</v>
      </c>
      <c r="D3260" s="57">
        <f>작성용!T3257</f>
        <v>45534</v>
      </c>
      <c r="E3260" s="58" t="str">
        <f>작성용!B3257</f>
        <v>현대해상</v>
      </c>
      <c r="F3260" s="58" t="str">
        <f>작성용!C3257</f>
        <v>재평가</v>
      </c>
      <c r="G3260" s="58" t="str">
        <f>작성용!D3257</f>
        <v>KIAMCO아부다비캠퍼스사모특별자산투자신탁</v>
      </c>
      <c r="H3260" s="59" t="str">
        <f>작성용!E3257</f>
        <v>KBP2019090104</v>
      </c>
      <c r="I3260" s="58" t="str">
        <f>작성용!F3257</f>
        <v>B02</v>
      </c>
      <c r="J3260" s="58">
        <f>작성용!G3257</f>
        <v>0</v>
      </c>
      <c r="K3260" s="58" t="str">
        <f>작성용!H3257</f>
        <v>Y</v>
      </c>
      <c r="L3260" s="58" t="str">
        <f>작성용!N3257</f>
        <v xml:space="preserve">분기 </v>
      </c>
      <c r="M3260" s="57" t="str">
        <f>작성용!U3257</f>
        <v>2024.09.30</v>
      </c>
      <c r="N3260" s="57">
        <f>작성용!V3257</f>
        <v>45567</v>
      </c>
      <c r="O3260" s="57">
        <f>작성용!W3257</f>
        <v>45582</v>
      </c>
      <c r="P3260" s="57">
        <f>작성용!X3257</f>
        <v>45582</v>
      </c>
      <c r="Q3260" s="58" t="str">
        <f>작성용!AD3257</f>
        <v>대체평가3사업본부</v>
      </c>
      <c r="R3260" s="60">
        <f>작성용!AE3257</f>
        <v>0</v>
      </c>
      <c r="S3260" s="58" t="str">
        <f>작성용!AF3257</f>
        <v>대체평가3사업본부</v>
      </c>
      <c r="T3260" s="61" t="str">
        <f>작성용!AG3257</f>
        <v>정민지</v>
      </c>
      <c r="U3260" s="61" t="str">
        <f>작성용!AH3257</f>
        <v>정민지</v>
      </c>
      <c r="V3260" s="56">
        <f>작성용!AA3257</f>
        <v>202409</v>
      </c>
      <c r="W3260" s="58" t="str">
        <f>작성용!AC3257</f>
        <v>[T]기타보험기관[1본부]</v>
      </c>
      <c r="X3260" s="58" t="str">
        <f>작성용!O3257</f>
        <v xml:space="preserve">유재은대리 </v>
      </c>
      <c r="Y3260" s="58" t="str">
        <f>작성용!P3257</f>
        <v xml:space="preserve">02-3701-8164 </v>
      </c>
      <c r="Z3260" s="58" t="str">
        <f>작성용!Q3257</f>
        <v xml:space="preserve">yje1212@hi-co-kr </v>
      </c>
      <c r="AA3260" s="56" t="str">
        <f>작성용!AJ3257</f>
        <v>-</v>
      </c>
      <c r="AB3260" s="56">
        <f>작성용!AB3257</f>
        <v>0</v>
      </c>
    </row>
    <row r="3261" spans="1:28" s="12" customFormat="1" ht="16.5" hidden="1" customHeight="1" x14ac:dyDescent="0.3">
      <c r="A3261" s="54">
        <f>작성용!AL3258</f>
        <v>3257</v>
      </c>
      <c r="B3261" s="55" t="str">
        <f>작성용!AI3258</f>
        <v>-</v>
      </c>
      <c r="C3261" s="56" t="str">
        <f>작성용!AK3258</f>
        <v>개별종목</v>
      </c>
      <c r="D3261" s="57">
        <f>작성용!T3258</f>
        <v>45534</v>
      </c>
      <c r="E3261" s="58" t="str">
        <f>작성용!B3258</f>
        <v>현대해상</v>
      </c>
      <c r="F3261" s="58" t="str">
        <f>작성용!C3258</f>
        <v>재평가</v>
      </c>
      <c r="G3261" s="58" t="str">
        <f>작성용!D3258</f>
        <v>KIAMCO도로투자사모특별자산투자신탁제11호</v>
      </c>
      <c r="H3261" s="59" t="str">
        <f>작성용!E3258</f>
        <v>KBP2019090154</v>
      </c>
      <c r="I3261" s="58" t="str">
        <f>작성용!F3258</f>
        <v>B02</v>
      </c>
      <c r="J3261" s="58">
        <f>작성용!G3258</f>
        <v>0</v>
      </c>
      <c r="K3261" s="58" t="str">
        <f>작성용!H3258</f>
        <v>Y</v>
      </c>
      <c r="L3261" s="58" t="str">
        <f>작성용!N3258</f>
        <v xml:space="preserve">분기 </v>
      </c>
      <c r="M3261" s="57" t="str">
        <f>작성용!U3258</f>
        <v>2024.09.30</v>
      </c>
      <c r="N3261" s="57">
        <f>작성용!V3258</f>
        <v>45567</v>
      </c>
      <c r="O3261" s="57">
        <f>작성용!W3258</f>
        <v>45582</v>
      </c>
      <c r="P3261" s="57">
        <f>작성용!X3258</f>
        <v>45582</v>
      </c>
      <c r="Q3261" s="58" t="str">
        <f>작성용!AD3258</f>
        <v>대체평가3사업본부</v>
      </c>
      <c r="R3261" s="60">
        <f>작성용!AE3258</f>
        <v>0</v>
      </c>
      <c r="S3261" s="58" t="str">
        <f>작성용!AF3258</f>
        <v>대체평가3사업본부</v>
      </c>
      <c r="T3261" s="61" t="str">
        <f>작성용!AG3258</f>
        <v>정민지</v>
      </c>
      <c r="U3261" s="61" t="str">
        <f>작성용!AH3258</f>
        <v>정민지</v>
      </c>
      <c r="V3261" s="56">
        <f>작성용!AA3258</f>
        <v>202409</v>
      </c>
      <c r="W3261" s="58" t="str">
        <f>작성용!AC3258</f>
        <v>[T]기타보험기관[1본부]</v>
      </c>
      <c r="X3261" s="58" t="str">
        <f>작성용!O3258</f>
        <v xml:space="preserve">유재은대리 </v>
      </c>
      <c r="Y3261" s="58" t="str">
        <f>작성용!P3258</f>
        <v xml:space="preserve">02-3701-8164 </v>
      </c>
      <c r="Z3261" s="58" t="str">
        <f>작성용!Q3258</f>
        <v xml:space="preserve">yje1212@hi-co-kr </v>
      </c>
      <c r="AA3261" s="56" t="str">
        <f>작성용!AJ3258</f>
        <v>-</v>
      </c>
      <c r="AB3261" s="56">
        <f>작성용!AB3258</f>
        <v>0</v>
      </c>
    </row>
    <row r="3262" spans="1:28" s="12" customFormat="1" ht="16.5" hidden="1" customHeight="1" x14ac:dyDescent="0.3">
      <c r="A3262" s="54">
        <f>작성용!AL3259</f>
        <v>3258</v>
      </c>
      <c r="B3262" s="55" t="str">
        <f>작성용!AI3259</f>
        <v>-</v>
      </c>
      <c r="C3262" s="56" t="str">
        <f>작성용!AK3259</f>
        <v>개별종목</v>
      </c>
      <c r="D3262" s="57">
        <f>작성용!T3259</f>
        <v>45534</v>
      </c>
      <c r="E3262" s="58" t="str">
        <f>작성용!B3259</f>
        <v>현대해상</v>
      </c>
      <c r="F3262" s="58" t="str">
        <f>작성용!C3259</f>
        <v>재평가</v>
      </c>
      <c r="G3262" s="58" t="str">
        <f>작성용!D3259</f>
        <v>한국투자사모글로벌클린에너지인프라특별자산투자신탁1호</v>
      </c>
      <c r="H3262" s="59" t="str">
        <f>작성용!E3259</f>
        <v>KBP2017090080</v>
      </c>
      <c r="I3262" s="58" t="str">
        <f>작성용!F3259</f>
        <v>B02</v>
      </c>
      <c r="J3262" s="58">
        <f>작성용!G3259</f>
        <v>0</v>
      </c>
      <c r="K3262" s="58" t="str">
        <f>작성용!H3259</f>
        <v>Y</v>
      </c>
      <c r="L3262" s="58" t="str">
        <f>작성용!N3259</f>
        <v xml:space="preserve">분기 </v>
      </c>
      <c r="M3262" s="57" t="str">
        <f>작성용!U3259</f>
        <v>2024.09.30</v>
      </c>
      <c r="N3262" s="57">
        <f>작성용!V3259</f>
        <v>45567</v>
      </c>
      <c r="O3262" s="57">
        <f>작성용!W3259</f>
        <v>45582</v>
      </c>
      <c r="P3262" s="57">
        <f>작성용!X3259</f>
        <v>45582</v>
      </c>
      <c r="Q3262" s="58" t="str">
        <f>작성용!AD3259</f>
        <v>대체평가3사업본부</v>
      </c>
      <c r="R3262" s="60">
        <f>작성용!AE3259</f>
        <v>0</v>
      </c>
      <c r="S3262" s="58" t="str">
        <f>작성용!AF3259</f>
        <v>대체평가3사업본부</v>
      </c>
      <c r="T3262" s="61" t="str">
        <f>작성용!AG3259</f>
        <v>정민지</v>
      </c>
      <c r="U3262" s="61" t="str">
        <f>작성용!AH3259</f>
        <v>정민지</v>
      </c>
      <c r="V3262" s="56">
        <f>작성용!AA3259</f>
        <v>202409</v>
      </c>
      <c r="W3262" s="58" t="str">
        <f>작성용!AC3259</f>
        <v>[T]기타보험기관[1본부]</v>
      </c>
      <c r="X3262" s="58" t="str">
        <f>작성용!O3259</f>
        <v xml:space="preserve">유재은대리 </v>
      </c>
      <c r="Y3262" s="58" t="str">
        <f>작성용!P3259</f>
        <v xml:space="preserve">02-3701-8164 </v>
      </c>
      <c r="Z3262" s="58" t="str">
        <f>작성용!Q3259</f>
        <v xml:space="preserve">yje1212@hi-co-kr </v>
      </c>
      <c r="AA3262" s="56" t="str">
        <f>작성용!AJ3259</f>
        <v>-</v>
      </c>
      <c r="AB3262" s="56">
        <f>작성용!AB3259</f>
        <v>0</v>
      </c>
    </row>
    <row r="3263" spans="1:28" s="12" customFormat="1" ht="16.5" hidden="1" customHeight="1" x14ac:dyDescent="0.3">
      <c r="A3263" s="54">
        <f>작성용!AL3260</f>
        <v>3259</v>
      </c>
      <c r="B3263" s="55" t="str">
        <f>작성용!AI3260</f>
        <v>-</v>
      </c>
      <c r="C3263" s="56" t="str">
        <f>작성용!AK3260</f>
        <v>개별종목</v>
      </c>
      <c r="D3263" s="57">
        <f>작성용!T3260</f>
        <v>45534</v>
      </c>
      <c r="E3263" s="58" t="str">
        <f>작성용!B3260</f>
        <v>현대해상</v>
      </c>
      <c r="F3263" s="58" t="str">
        <f>작성용!C3260</f>
        <v>재평가</v>
      </c>
      <c r="G3263" s="58" t="str">
        <f>작성용!D3260</f>
        <v>KB롯데마스터리스사모부동산신탁제1호</v>
      </c>
      <c r="H3263" s="59" t="str">
        <f>작성용!E3260</f>
        <v>KBP2016060116</v>
      </c>
      <c r="I3263" s="58" t="str">
        <f>작성용!F3260</f>
        <v>B02</v>
      </c>
      <c r="J3263" s="58">
        <f>작성용!G3260</f>
        <v>0</v>
      </c>
      <c r="K3263" s="58" t="str">
        <f>작성용!H3260</f>
        <v>Y</v>
      </c>
      <c r="L3263" s="58" t="str">
        <f>작성용!N3260</f>
        <v xml:space="preserve">분기 </v>
      </c>
      <c r="M3263" s="57" t="str">
        <f>작성용!U3260</f>
        <v>2024.09.30</v>
      </c>
      <c r="N3263" s="57">
        <f>작성용!V3260</f>
        <v>45567</v>
      </c>
      <c r="O3263" s="57">
        <f>작성용!W3260</f>
        <v>45582</v>
      </c>
      <c r="P3263" s="57">
        <f>작성용!X3260</f>
        <v>45582</v>
      </c>
      <c r="Q3263" s="58" t="str">
        <f>작성용!AD3260</f>
        <v>대체평가3사업본부</v>
      </c>
      <c r="R3263" s="60">
        <f>작성용!AE3260</f>
        <v>0</v>
      </c>
      <c r="S3263" s="58" t="str">
        <f>작성용!AF3260</f>
        <v>대체평가3사업본부</v>
      </c>
      <c r="T3263" s="61" t="str">
        <f>작성용!AG3260</f>
        <v>정민지</v>
      </c>
      <c r="U3263" s="61" t="str">
        <f>작성용!AH3260</f>
        <v>정민지</v>
      </c>
      <c r="V3263" s="56">
        <f>작성용!AA3260</f>
        <v>202409</v>
      </c>
      <c r="W3263" s="58" t="str">
        <f>작성용!AC3260</f>
        <v>[T]기타보험기관[1본부]</v>
      </c>
      <c r="X3263" s="58" t="str">
        <f>작성용!O3260</f>
        <v xml:space="preserve">유재은대리 </v>
      </c>
      <c r="Y3263" s="58" t="str">
        <f>작성용!P3260</f>
        <v xml:space="preserve">02-3701-8164 </v>
      </c>
      <c r="Z3263" s="58" t="str">
        <f>작성용!Q3260</f>
        <v xml:space="preserve">yje1212@hi-co-kr </v>
      </c>
      <c r="AA3263" s="56" t="str">
        <f>작성용!AJ3260</f>
        <v>-</v>
      </c>
      <c r="AB3263" s="56">
        <f>작성용!AB3260</f>
        <v>0</v>
      </c>
    </row>
    <row r="3264" spans="1:28" s="12" customFormat="1" ht="16.5" hidden="1" customHeight="1" x14ac:dyDescent="0.3">
      <c r="A3264" s="54">
        <f>작성용!AL3261</f>
        <v>3260</v>
      </c>
      <c r="B3264" s="55" t="str">
        <f>작성용!AI3261</f>
        <v>-</v>
      </c>
      <c r="C3264" s="56" t="str">
        <f>작성용!AK3261</f>
        <v>개별종목</v>
      </c>
      <c r="D3264" s="57">
        <f>작성용!T3261</f>
        <v>45534</v>
      </c>
      <c r="E3264" s="58" t="str">
        <f>작성용!B3261</f>
        <v>현대해상</v>
      </c>
      <c r="F3264" s="58" t="str">
        <f>작성용!C3261</f>
        <v>재평가</v>
      </c>
      <c r="G3264" s="58" t="str">
        <f>작성용!D3261</f>
        <v>현대사모부동산투자신탁15호</v>
      </c>
      <c r="H3264" s="59" t="str">
        <f>작성용!E3261</f>
        <v>KBP2019120160</v>
      </c>
      <c r="I3264" s="58" t="str">
        <f>작성용!F3261</f>
        <v>B02</v>
      </c>
      <c r="J3264" s="58">
        <f>작성용!G3261</f>
        <v>0</v>
      </c>
      <c r="K3264" s="58" t="str">
        <f>작성용!H3261</f>
        <v>Y</v>
      </c>
      <c r="L3264" s="58" t="str">
        <f>작성용!N3261</f>
        <v xml:space="preserve">분기 </v>
      </c>
      <c r="M3264" s="57" t="str">
        <f>작성용!U3261</f>
        <v>2024.09.30</v>
      </c>
      <c r="N3264" s="57">
        <f>작성용!V3261</f>
        <v>45567</v>
      </c>
      <c r="O3264" s="57">
        <f>작성용!W3261</f>
        <v>45582</v>
      </c>
      <c r="P3264" s="57">
        <f>작성용!X3261</f>
        <v>45582</v>
      </c>
      <c r="Q3264" s="58" t="str">
        <f>작성용!AD3261</f>
        <v>대체평가3사업본부</v>
      </c>
      <c r="R3264" s="60">
        <f>작성용!AE3261</f>
        <v>0</v>
      </c>
      <c r="S3264" s="58" t="str">
        <f>작성용!AF3261</f>
        <v>대체평가3사업본부</v>
      </c>
      <c r="T3264" s="61" t="str">
        <f>작성용!AG3261</f>
        <v>정민지</v>
      </c>
      <c r="U3264" s="61" t="str">
        <f>작성용!AH3261</f>
        <v>정민지</v>
      </c>
      <c r="V3264" s="56">
        <f>작성용!AA3261</f>
        <v>202409</v>
      </c>
      <c r="W3264" s="58" t="str">
        <f>작성용!AC3261</f>
        <v>[T]기타보험기관[1본부]</v>
      </c>
      <c r="X3264" s="58" t="str">
        <f>작성용!O3261</f>
        <v xml:space="preserve">유재은대리 </v>
      </c>
      <c r="Y3264" s="58" t="str">
        <f>작성용!P3261</f>
        <v xml:space="preserve">02-3701-8164 </v>
      </c>
      <c r="Z3264" s="58" t="str">
        <f>작성용!Q3261</f>
        <v xml:space="preserve">yje1212@hi-co-kr </v>
      </c>
      <c r="AA3264" s="56" t="str">
        <f>작성용!AJ3261</f>
        <v>-</v>
      </c>
      <c r="AB3264" s="56">
        <f>작성용!AB3261</f>
        <v>0</v>
      </c>
    </row>
    <row r="3265" spans="1:28" s="12" customFormat="1" ht="16.5" hidden="1" customHeight="1" x14ac:dyDescent="0.3">
      <c r="A3265" s="54">
        <f>작성용!AL3262</f>
        <v>3261</v>
      </c>
      <c r="B3265" s="55" t="str">
        <f>작성용!AI3262</f>
        <v>가평가, 최종평가값송부 : 2024-10-02</v>
      </c>
      <c r="C3265" s="56" t="str">
        <f>작성용!AK3262</f>
        <v>개별종목</v>
      </c>
      <c r="D3265" s="57">
        <f>작성용!T3262</f>
        <v>45534</v>
      </c>
      <c r="E3265" s="58" t="str">
        <f>작성용!B3262</f>
        <v>현대해상</v>
      </c>
      <c r="F3265" s="58" t="str">
        <f>작성용!C3262</f>
        <v>재평가</v>
      </c>
      <c r="G3265" s="58" t="str">
        <f>작성용!D3262</f>
        <v>미래에셋맵스프런티어미국사모부동산투자신탁3호</v>
      </c>
      <c r="H3265" s="59" t="str">
        <f>작성용!E3262</f>
        <v>KBP2019120091</v>
      </c>
      <c r="I3265" s="58" t="str">
        <f>작성용!F3262</f>
        <v>B02</v>
      </c>
      <c r="J3265" s="58">
        <f>작성용!G3262</f>
        <v>0</v>
      </c>
      <c r="K3265" s="58" t="str">
        <f>작성용!H3262</f>
        <v>Y</v>
      </c>
      <c r="L3265" s="58" t="str">
        <f>작성용!N3262</f>
        <v xml:space="preserve">분기 </v>
      </c>
      <c r="M3265" s="57" t="str">
        <f>작성용!U3262</f>
        <v>2024.09.30</v>
      </c>
      <c r="N3265" s="57">
        <f>작성용!V3262</f>
        <v>45558</v>
      </c>
      <c r="O3265" s="57">
        <f>작성용!W3262</f>
        <v>45582</v>
      </c>
      <c r="P3265" s="57">
        <f>작성용!X3262</f>
        <v>45582</v>
      </c>
      <c r="Q3265" s="58" t="str">
        <f>작성용!AD3262</f>
        <v>대체평가3사업본부</v>
      </c>
      <c r="R3265" s="60">
        <f>작성용!AE3262</f>
        <v>0</v>
      </c>
      <c r="S3265" s="58" t="str">
        <f>작성용!AF3262</f>
        <v>대체평가3사업본부</v>
      </c>
      <c r="T3265" s="61" t="str">
        <f>작성용!AG3262</f>
        <v>정민지</v>
      </c>
      <c r="U3265" s="61" t="str">
        <f>작성용!AH3262</f>
        <v>정민지</v>
      </c>
      <c r="V3265" s="56">
        <f>작성용!AA3262</f>
        <v>202409</v>
      </c>
      <c r="W3265" s="58" t="str">
        <f>작성용!AC3262</f>
        <v>[T]기타보험기관[1본부]</v>
      </c>
      <c r="X3265" s="58" t="str">
        <f>작성용!O3262</f>
        <v xml:space="preserve">유재은대리 </v>
      </c>
      <c r="Y3265" s="58" t="str">
        <f>작성용!P3262</f>
        <v xml:space="preserve">02-3701-8164 </v>
      </c>
      <c r="Z3265" s="58" t="str">
        <f>작성용!Q3262</f>
        <v xml:space="preserve">yje1212@hi-co-kr </v>
      </c>
      <c r="AA3265" s="56" t="str">
        <f>작성용!AJ3262</f>
        <v>-</v>
      </c>
      <c r="AB3265" s="56">
        <f>작성용!AB3262</f>
        <v>0</v>
      </c>
    </row>
    <row r="3266" spans="1:28" s="12" customFormat="1" ht="16.5" hidden="1" customHeight="1" x14ac:dyDescent="0.3">
      <c r="A3266" s="54">
        <f>작성용!AL3263</f>
        <v>3262</v>
      </c>
      <c r="B3266" s="55" t="str">
        <f>작성용!AI3263</f>
        <v>가평가, 최종평가값송부 : 2024-10-02</v>
      </c>
      <c r="C3266" s="56" t="str">
        <f>작성용!AK3263</f>
        <v>개별종목</v>
      </c>
      <c r="D3266" s="57">
        <f>작성용!T3263</f>
        <v>45534</v>
      </c>
      <c r="E3266" s="58" t="str">
        <f>작성용!B3263</f>
        <v>현대해상</v>
      </c>
      <c r="F3266" s="58" t="str">
        <f>작성용!C3263</f>
        <v>재평가</v>
      </c>
      <c r="G3266" s="58" t="str">
        <f>작성용!D3263</f>
        <v>캡스톤US전문투자형사모투자신탁9호</v>
      </c>
      <c r="H3266" s="59" t="str">
        <f>작성용!E3263</f>
        <v>KBP2019120155</v>
      </c>
      <c r="I3266" s="58" t="str">
        <f>작성용!F3263</f>
        <v>B02</v>
      </c>
      <c r="J3266" s="58">
        <f>작성용!G3263</f>
        <v>0</v>
      </c>
      <c r="K3266" s="58" t="str">
        <f>작성용!H3263</f>
        <v>Y</v>
      </c>
      <c r="L3266" s="58" t="str">
        <f>작성용!N3263</f>
        <v xml:space="preserve">분기 </v>
      </c>
      <c r="M3266" s="57" t="str">
        <f>작성용!U3263</f>
        <v>2024.09.30</v>
      </c>
      <c r="N3266" s="57">
        <f>작성용!V3263</f>
        <v>45558</v>
      </c>
      <c r="O3266" s="57">
        <f>작성용!W3263</f>
        <v>45582</v>
      </c>
      <c r="P3266" s="57">
        <f>작성용!X3263</f>
        <v>45582</v>
      </c>
      <c r="Q3266" s="58" t="str">
        <f>작성용!AD3263</f>
        <v>대체평가3사업본부</v>
      </c>
      <c r="R3266" s="60">
        <f>작성용!AE3263</f>
        <v>0</v>
      </c>
      <c r="S3266" s="58" t="str">
        <f>작성용!AF3263</f>
        <v>대체평가3사업본부</v>
      </c>
      <c r="T3266" s="61" t="str">
        <f>작성용!AG3263</f>
        <v>정민지</v>
      </c>
      <c r="U3266" s="61" t="str">
        <f>작성용!AH3263</f>
        <v>정민지</v>
      </c>
      <c r="V3266" s="56">
        <f>작성용!AA3263</f>
        <v>202409</v>
      </c>
      <c r="W3266" s="58" t="str">
        <f>작성용!AC3263</f>
        <v>[T]기타보험기관[1본부]</v>
      </c>
      <c r="X3266" s="58" t="str">
        <f>작성용!O3263</f>
        <v xml:space="preserve">유재은대리 </v>
      </c>
      <c r="Y3266" s="58" t="str">
        <f>작성용!P3263</f>
        <v xml:space="preserve">02-3701-8164 </v>
      </c>
      <c r="Z3266" s="58" t="str">
        <f>작성용!Q3263</f>
        <v xml:space="preserve">yje1212@hi-co-kr </v>
      </c>
      <c r="AA3266" s="56" t="str">
        <f>작성용!AJ3263</f>
        <v>-</v>
      </c>
      <c r="AB3266" s="56">
        <f>작성용!AB3263</f>
        <v>0</v>
      </c>
    </row>
    <row r="3267" spans="1:28" s="12" customFormat="1" ht="16.5" hidden="1" customHeight="1" x14ac:dyDescent="0.3">
      <c r="A3267" s="54">
        <f>작성용!AL3264</f>
        <v>3263</v>
      </c>
      <c r="B3267" s="55" t="str">
        <f>작성용!AI3264</f>
        <v>-</v>
      </c>
      <c r="C3267" s="56" t="str">
        <f>작성용!AK3264</f>
        <v>개별종목</v>
      </c>
      <c r="D3267" s="57">
        <f>작성용!T3264</f>
        <v>45534</v>
      </c>
      <c r="E3267" s="58" t="str">
        <f>작성용!B3264</f>
        <v>현대해상</v>
      </c>
      <c r="F3267" s="58" t="str">
        <f>작성용!C3264</f>
        <v>재평가</v>
      </c>
      <c r="G3267" s="58" t="str">
        <f>작성용!D3264</f>
        <v>캡스톤사모부동산투자신탁11호</v>
      </c>
      <c r="H3267" s="59" t="str">
        <f>작성용!E3264</f>
        <v>KBP2018120093</v>
      </c>
      <c r="I3267" s="58" t="str">
        <f>작성용!F3264</f>
        <v>B02</v>
      </c>
      <c r="J3267" s="58">
        <f>작성용!G3264</f>
        <v>0</v>
      </c>
      <c r="K3267" s="58" t="str">
        <f>작성용!H3264</f>
        <v>Y</v>
      </c>
      <c r="L3267" s="58" t="str">
        <f>작성용!N3264</f>
        <v xml:space="preserve">분기 </v>
      </c>
      <c r="M3267" s="57" t="str">
        <f>작성용!U3264</f>
        <v>2024.09.30</v>
      </c>
      <c r="N3267" s="57">
        <f>작성용!V3264</f>
        <v>45567</v>
      </c>
      <c r="O3267" s="57">
        <f>작성용!W3264</f>
        <v>45582</v>
      </c>
      <c r="P3267" s="57">
        <f>작성용!X3264</f>
        <v>45582</v>
      </c>
      <c r="Q3267" s="58" t="str">
        <f>작성용!AD3264</f>
        <v>대체평가3사업본부</v>
      </c>
      <c r="R3267" s="60">
        <f>작성용!AE3264</f>
        <v>0</v>
      </c>
      <c r="S3267" s="58" t="str">
        <f>작성용!AF3264</f>
        <v>대체평가3사업본부</v>
      </c>
      <c r="T3267" s="61" t="str">
        <f>작성용!AG3264</f>
        <v>정민지</v>
      </c>
      <c r="U3267" s="61" t="str">
        <f>작성용!AH3264</f>
        <v>정민지</v>
      </c>
      <c r="V3267" s="56">
        <f>작성용!AA3264</f>
        <v>202409</v>
      </c>
      <c r="W3267" s="58" t="str">
        <f>작성용!AC3264</f>
        <v>[T]기타보험기관[1본부]</v>
      </c>
      <c r="X3267" s="58" t="str">
        <f>작성용!O3264</f>
        <v xml:space="preserve">유재은대리 </v>
      </c>
      <c r="Y3267" s="58" t="str">
        <f>작성용!P3264</f>
        <v xml:space="preserve">02-3701-8164 </v>
      </c>
      <c r="Z3267" s="58" t="str">
        <f>작성용!Q3264</f>
        <v xml:space="preserve">yje1212@hi-co-kr </v>
      </c>
      <c r="AA3267" s="56" t="str">
        <f>작성용!AJ3264</f>
        <v>-</v>
      </c>
      <c r="AB3267" s="56">
        <f>작성용!AB3264</f>
        <v>0</v>
      </c>
    </row>
    <row r="3268" spans="1:28" s="12" customFormat="1" ht="16.5" hidden="1" customHeight="1" x14ac:dyDescent="0.3">
      <c r="A3268" s="54">
        <f>작성용!AL3265</f>
        <v>3264</v>
      </c>
      <c r="B3268" s="55" t="str">
        <f>작성용!AI3265</f>
        <v>-</v>
      </c>
      <c r="C3268" s="56" t="str">
        <f>작성용!AK3265</f>
        <v>개별종목</v>
      </c>
      <c r="D3268" s="57">
        <f>작성용!T3265</f>
        <v>45534</v>
      </c>
      <c r="E3268" s="58" t="str">
        <f>작성용!B3265</f>
        <v>현대해상</v>
      </c>
      <c r="F3268" s="58" t="str">
        <f>작성용!C3265</f>
        <v>재평가</v>
      </c>
      <c r="G3268" s="58" t="str">
        <f>작성용!D3265</f>
        <v>KIAMCO도로투자사모특별자산투자신탁제1호</v>
      </c>
      <c r="H3268" s="59" t="str">
        <f>작성용!E3265</f>
        <v>KBP2016060031</v>
      </c>
      <c r="I3268" s="58" t="str">
        <f>작성용!F3265</f>
        <v>B02</v>
      </c>
      <c r="J3268" s="58">
        <f>작성용!G3265</f>
        <v>0</v>
      </c>
      <c r="K3268" s="58" t="str">
        <f>작성용!H3265</f>
        <v>Y</v>
      </c>
      <c r="L3268" s="58" t="str">
        <f>작성용!N3265</f>
        <v xml:space="preserve">분기 </v>
      </c>
      <c r="M3268" s="57" t="str">
        <f>작성용!U3265</f>
        <v>2024.09.30</v>
      </c>
      <c r="N3268" s="57">
        <f>작성용!V3265</f>
        <v>45567</v>
      </c>
      <c r="O3268" s="57">
        <f>작성용!W3265</f>
        <v>45582</v>
      </c>
      <c r="P3268" s="57">
        <f>작성용!X3265</f>
        <v>45582</v>
      </c>
      <c r="Q3268" s="58" t="str">
        <f>작성용!AD3265</f>
        <v>대체평가3사업본부</v>
      </c>
      <c r="R3268" s="60">
        <f>작성용!AE3265</f>
        <v>0</v>
      </c>
      <c r="S3268" s="58" t="str">
        <f>작성용!AF3265</f>
        <v>대체평가3사업본부</v>
      </c>
      <c r="T3268" s="61" t="str">
        <f>작성용!AG3265</f>
        <v>정민지</v>
      </c>
      <c r="U3268" s="61" t="str">
        <f>작성용!AH3265</f>
        <v>정민지</v>
      </c>
      <c r="V3268" s="56">
        <f>작성용!AA3265</f>
        <v>202409</v>
      </c>
      <c r="W3268" s="58" t="str">
        <f>작성용!AC3265</f>
        <v>[T]기타보험기관[1본부]</v>
      </c>
      <c r="X3268" s="58" t="str">
        <f>작성용!O3265</f>
        <v xml:space="preserve">유재은대리 </v>
      </c>
      <c r="Y3268" s="58" t="str">
        <f>작성용!P3265</f>
        <v xml:space="preserve">02-3701-8164 </v>
      </c>
      <c r="Z3268" s="58" t="str">
        <f>작성용!Q3265</f>
        <v xml:space="preserve">yje1212@hi-co-kr </v>
      </c>
      <c r="AA3268" s="56" t="str">
        <f>작성용!AJ3265</f>
        <v>-</v>
      </c>
      <c r="AB3268" s="56">
        <f>작성용!AB3265</f>
        <v>0</v>
      </c>
    </row>
    <row r="3269" spans="1:28" s="12" customFormat="1" ht="16.5" hidden="1" customHeight="1" x14ac:dyDescent="0.3">
      <c r="A3269" s="54">
        <f>작성용!AL3266</f>
        <v>3265</v>
      </c>
      <c r="B3269" s="55" t="str">
        <f>작성용!AI3266</f>
        <v>-</v>
      </c>
      <c r="C3269" s="56" t="str">
        <f>작성용!AK3266</f>
        <v>개별종목</v>
      </c>
      <c r="D3269" s="57">
        <f>작성용!T3266</f>
        <v>45534</v>
      </c>
      <c r="E3269" s="58" t="str">
        <f>작성용!B3266</f>
        <v>현대해상</v>
      </c>
      <c r="F3269" s="58" t="str">
        <f>작성용!C3266</f>
        <v>재평가</v>
      </c>
      <c r="G3269" s="58" t="str">
        <f>작성용!D3266</f>
        <v>파인스트리트Dexus인프라전문투자형사모특별자산투자신탁1호</v>
      </c>
      <c r="H3269" s="59" t="str">
        <f>작성용!E3266</f>
        <v>KBP2020090004</v>
      </c>
      <c r="I3269" s="58" t="str">
        <f>작성용!F3266</f>
        <v>B02</v>
      </c>
      <c r="J3269" s="58">
        <f>작성용!G3266</f>
        <v>0</v>
      </c>
      <c r="K3269" s="58" t="str">
        <f>작성용!H3266</f>
        <v>Y</v>
      </c>
      <c r="L3269" s="58" t="str">
        <f>작성용!N3266</f>
        <v xml:space="preserve">분기 </v>
      </c>
      <c r="M3269" s="57" t="str">
        <f>작성용!U3266</f>
        <v>2024.09.30</v>
      </c>
      <c r="N3269" s="57">
        <f>작성용!V3266</f>
        <v>45567</v>
      </c>
      <c r="O3269" s="57">
        <f>작성용!W3266</f>
        <v>45582</v>
      </c>
      <c r="P3269" s="57">
        <f>작성용!X3266</f>
        <v>45582</v>
      </c>
      <c r="Q3269" s="58" t="str">
        <f>작성용!AD3266</f>
        <v>대체평가3사업본부</v>
      </c>
      <c r="R3269" s="60">
        <f>작성용!AE3266</f>
        <v>0</v>
      </c>
      <c r="S3269" s="58" t="str">
        <f>작성용!AF3266</f>
        <v>대체평가3사업본부</v>
      </c>
      <c r="T3269" s="61" t="str">
        <f>작성용!AG3266</f>
        <v>정민지</v>
      </c>
      <c r="U3269" s="61" t="str">
        <f>작성용!AH3266</f>
        <v>정민지</v>
      </c>
      <c r="V3269" s="56">
        <f>작성용!AA3266</f>
        <v>202409</v>
      </c>
      <c r="W3269" s="58" t="str">
        <f>작성용!AC3266</f>
        <v>[T]기타보험기관[1본부]</v>
      </c>
      <c r="X3269" s="58" t="str">
        <f>작성용!O3266</f>
        <v xml:space="preserve">유재은대리 </v>
      </c>
      <c r="Y3269" s="58" t="str">
        <f>작성용!P3266</f>
        <v xml:space="preserve">02-3701-8164 </v>
      </c>
      <c r="Z3269" s="58" t="str">
        <f>작성용!Q3266</f>
        <v xml:space="preserve">yje1212@hi-co-kr </v>
      </c>
      <c r="AA3269" s="56" t="str">
        <f>작성용!AJ3266</f>
        <v>-</v>
      </c>
      <c r="AB3269" s="56">
        <f>작성용!AB3266</f>
        <v>0</v>
      </c>
    </row>
    <row r="3270" spans="1:28" s="12" customFormat="1" ht="16.5" hidden="1" customHeight="1" x14ac:dyDescent="0.3">
      <c r="A3270" s="54">
        <f>작성용!AL3267</f>
        <v>3266</v>
      </c>
      <c r="B3270" s="55" t="str">
        <f>작성용!AI3267</f>
        <v>-</v>
      </c>
      <c r="C3270" s="56" t="str">
        <f>작성용!AK3267</f>
        <v>개별종목</v>
      </c>
      <c r="D3270" s="57">
        <f>작성용!T3267</f>
        <v>45534</v>
      </c>
      <c r="E3270" s="58" t="str">
        <f>작성용!B3267</f>
        <v>현대해상</v>
      </c>
      <c r="F3270" s="58" t="str">
        <f>작성용!C3267</f>
        <v>재평가</v>
      </c>
      <c r="G3270" s="58" t="str">
        <f>작성용!D3267</f>
        <v>현대인베3I유럽인프라전문투자형사모특별자산투자신탁10호</v>
      </c>
      <c r="H3270" s="59" t="str">
        <f>작성용!E3267</f>
        <v>KBP2021060048</v>
      </c>
      <c r="I3270" s="58" t="str">
        <f>작성용!F3267</f>
        <v>B02</v>
      </c>
      <c r="J3270" s="58">
        <f>작성용!G3267</f>
        <v>0</v>
      </c>
      <c r="K3270" s="58" t="str">
        <f>작성용!H3267</f>
        <v>Y</v>
      </c>
      <c r="L3270" s="58" t="str">
        <f>작성용!N3267</f>
        <v xml:space="preserve">분기 </v>
      </c>
      <c r="M3270" s="57" t="str">
        <f>작성용!U3267</f>
        <v>2024.09.30</v>
      </c>
      <c r="N3270" s="57">
        <f>작성용!V3267</f>
        <v>45567</v>
      </c>
      <c r="O3270" s="57">
        <f>작성용!W3267</f>
        <v>45582</v>
      </c>
      <c r="P3270" s="57">
        <f>작성용!X3267</f>
        <v>45582</v>
      </c>
      <c r="Q3270" s="58" t="str">
        <f>작성용!AD3267</f>
        <v>대체평가3사업본부</v>
      </c>
      <c r="R3270" s="60">
        <f>작성용!AE3267</f>
        <v>0</v>
      </c>
      <c r="S3270" s="58" t="str">
        <f>작성용!AF3267</f>
        <v>대체평가3사업본부</v>
      </c>
      <c r="T3270" s="61" t="str">
        <f>작성용!AG3267</f>
        <v>정민지</v>
      </c>
      <c r="U3270" s="61" t="str">
        <f>작성용!AH3267</f>
        <v>정민지</v>
      </c>
      <c r="V3270" s="56">
        <f>작성용!AA3267</f>
        <v>202409</v>
      </c>
      <c r="W3270" s="58" t="str">
        <f>작성용!AC3267</f>
        <v>[T]기타보험기관[1본부]</v>
      </c>
      <c r="X3270" s="58" t="str">
        <f>작성용!O3267</f>
        <v xml:space="preserve">유재은대리 </v>
      </c>
      <c r="Y3270" s="58" t="str">
        <f>작성용!P3267</f>
        <v xml:space="preserve">02-3701-8164 </v>
      </c>
      <c r="Z3270" s="58" t="str">
        <f>작성용!Q3267</f>
        <v xml:space="preserve">yje1212@hi-co-kr </v>
      </c>
      <c r="AA3270" s="56" t="str">
        <f>작성용!AJ3267</f>
        <v>-</v>
      </c>
      <c r="AB3270" s="56">
        <f>작성용!AB3267</f>
        <v>0</v>
      </c>
    </row>
    <row r="3271" spans="1:28" s="12" customFormat="1" ht="16.5" hidden="1" customHeight="1" x14ac:dyDescent="0.3">
      <c r="A3271" s="54">
        <f>작성용!AL3268</f>
        <v>3267</v>
      </c>
      <c r="B3271" s="55" t="str">
        <f>작성용!AI3268</f>
        <v>가평가, 최종평가값송부 : 2024-10-02</v>
      </c>
      <c r="C3271" s="56" t="str">
        <f>작성용!AK3268</f>
        <v>개별종목</v>
      </c>
      <c r="D3271" s="57">
        <f>작성용!T3268</f>
        <v>45534</v>
      </c>
      <c r="E3271" s="58" t="str">
        <f>작성용!B3268</f>
        <v>현대해상</v>
      </c>
      <c r="F3271" s="58" t="str">
        <f>작성용!C3268</f>
        <v>재평가</v>
      </c>
      <c r="G3271" s="58" t="str">
        <f>작성용!D3268</f>
        <v>미래에셋EF전문투자형사모특별자산투자신탁3-5호(H)</v>
      </c>
      <c r="H3271" s="59" t="str">
        <f>작성용!E3268</f>
        <v>KBP2021060049</v>
      </c>
      <c r="I3271" s="58" t="str">
        <f>작성용!F3268</f>
        <v>B02</v>
      </c>
      <c r="J3271" s="58">
        <f>작성용!G3268</f>
        <v>0</v>
      </c>
      <c r="K3271" s="58" t="str">
        <f>작성용!H3268</f>
        <v>Y</v>
      </c>
      <c r="L3271" s="58" t="str">
        <f>작성용!N3268</f>
        <v xml:space="preserve">분기 </v>
      </c>
      <c r="M3271" s="57" t="str">
        <f>작성용!U3268</f>
        <v>2024.09.30</v>
      </c>
      <c r="N3271" s="57">
        <f>작성용!V3268</f>
        <v>45558</v>
      </c>
      <c r="O3271" s="57">
        <f>작성용!W3268</f>
        <v>45582</v>
      </c>
      <c r="P3271" s="57">
        <f>작성용!X3268</f>
        <v>45582</v>
      </c>
      <c r="Q3271" s="58" t="str">
        <f>작성용!AD3268</f>
        <v>대체평가3사업본부</v>
      </c>
      <c r="R3271" s="60">
        <f>작성용!AE3268</f>
        <v>0</v>
      </c>
      <c r="S3271" s="58" t="str">
        <f>작성용!AF3268</f>
        <v>대체평가3사업본부</v>
      </c>
      <c r="T3271" s="61" t="str">
        <f>작성용!AG3268</f>
        <v>정민지</v>
      </c>
      <c r="U3271" s="61" t="str">
        <f>작성용!AH3268</f>
        <v>정민지</v>
      </c>
      <c r="V3271" s="56">
        <f>작성용!AA3268</f>
        <v>202409</v>
      </c>
      <c r="W3271" s="58" t="str">
        <f>작성용!AC3268</f>
        <v>[T]기타보험기관[1본부]</v>
      </c>
      <c r="X3271" s="58" t="str">
        <f>작성용!O3268</f>
        <v xml:space="preserve">유재은대리 </v>
      </c>
      <c r="Y3271" s="58" t="str">
        <f>작성용!P3268</f>
        <v xml:space="preserve">02-3701-8164 </v>
      </c>
      <c r="Z3271" s="58" t="str">
        <f>작성용!Q3268</f>
        <v xml:space="preserve">yje1212@hi-co-kr </v>
      </c>
      <c r="AA3271" s="56" t="str">
        <f>작성용!AJ3268</f>
        <v>-</v>
      </c>
      <c r="AB3271" s="56">
        <f>작성용!AB3268</f>
        <v>0</v>
      </c>
    </row>
    <row r="3272" spans="1:28" s="12" customFormat="1" ht="16.5" hidden="1" customHeight="1" x14ac:dyDescent="0.3">
      <c r="A3272" s="54">
        <f>작성용!AL3269</f>
        <v>3268</v>
      </c>
      <c r="B3272" s="55" t="str">
        <f>작성용!AI3269</f>
        <v>-</v>
      </c>
      <c r="C3272" s="56" t="str">
        <f>작성용!AK3269</f>
        <v>개별종목</v>
      </c>
      <c r="D3272" s="57">
        <f>작성용!T3269</f>
        <v>45534</v>
      </c>
      <c r="E3272" s="58" t="str">
        <f>작성용!B3269</f>
        <v>현대해상</v>
      </c>
      <c r="F3272" s="58" t="str">
        <f>작성용!C3269</f>
        <v>재평가</v>
      </c>
      <c r="G3272" s="58" t="str">
        <f>작성용!D3269</f>
        <v>KBIDF인프라일반사모특별자산투자신탁제10호(대출채권-재간접형)(전문)</v>
      </c>
      <c r="H3272" s="59" t="str">
        <f>작성용!E3269</f>
        <v>KBP2021060033</v>
      </c>
      <c r="I3272" s="58" t="str">
        <f>작성용!F3269</f>
        <v>B02</v>
      </c>
      <c r="J3272" s="58">
        <f>작성용!G3269</f>
        <v>0</v>
      </c>
      <c r="K3272" s="58" t="str">
        <f>작성용!H3269</f>
        <v>Y</v>
      </c>
      <c r="L3272" s="58" t="str">
        <f>작성용!N3269</f>
        <v xml:space="preserve">분기 </v>
      </c>
      <c r="M3272" s="57" t="str">
        <f>작성용!U3269</f>
        <v>2024.09.30</v>
      </c>
      <c r="N3272" s="57">
        <f>작성용!V3269</f>
        <v>45567</v>
      </c>
      <c r="O3272" s="57">
        <f>작성용!W3269</f>
        <v>45582</v>
      </c>
      <c r="P3272" s="57">
        <f>작성용!X3269</f>
        <v>45582</v>
      </c>
      <c r="Q3272" s="58" t="str">
        <f>작성용!AD3269</f>
        <v>대체평가3사업본부</v>
      </c>
      <c r="R3272" s="60">
        <f>작성용!AE3269</f>
        <v>0</v>
      </c>
      <c r="S3272" s="58" t="str">
        <f>작성용!AF3269</f>
        <v>대체평가3사업본부</v>
      </c>
      <c r="T3272" s="61" t="str">
        <f>작성용!AG3269</f>
        <v>정민지</v>
      </c>
      <c r="U3272" s="61" t="str">
        <f>작성용!AH3269</f>
        <v>정민지</v>
      </c>
      <c r="V3272" s="56">
        <f>작성용!AA3269</f>
        <v>202409</v>
      </c>
      <c r="W3272" s="58" t="str">
        <f>작성용!AC3269</f>
        <v>[T]기타보험기관[1본부]</v>
      </c>
      <c r="X3272" s="58" t="str">
        <f>작성용!O3269</f>
        <v xml:space="preserve">유재은대리 </v>
      </c>
      <c r="Y3272" s="58" t="str">
        <f>작성용!P3269</f>
        <v xml:space="preserve">02-3701-8164 </v>
      </c>
      <c r="Z3272" s="58" t="str">
        <f>작성용!Q3269</f>
        <v xml:space="preserve">yje1212@hi-co-kr </v>
      </c>
      <c r="AA3272" s="56" t="str">
        <f>작성용!AJ3269</f>
        <v>-</v>
      </c>
      <c r="AB3272" s="56">
        <f>작성용!AB3269</f>
        <v>0</v>
      </c>
    </row>
    <row r="3273" spans="1:28" s="12" customFormat="1" ht="16.5" hidden="1" customHeight="1" x14ac:dyDescent="0.3">
      <c r="A3273" s="54">
        <f>작성용!AL3270</f>
        <v>3269</v>
      </c>
      <c r="B3273" s="55" t="str">
        <f>작성용!AI3270</f>
        <v>-</v>
      </c>
      <c r="C3273" s="56" t="str">
        <f>작성용!AK3270</f>
        <v>개별종목</v>
      </c>
      <c r="D3273" s="57">
        <f>작성용!T3270</f>
        <v>45534</v>
      </c>
      <c r="E3273" s="58" t="str">
        <f>작성용!B3270</f>
        <v>현대해상</v>
      </c>
      <c r="F3273" s="58" t="str">
        <f>작성용!C3270</f>
        <v>재평가</v>
      </c>
      <c r="G3273" s="58" t="str">
        <f>작성용!D3270</f>
        <v>미래에셋맵스클린워터사모특별자산투자신탁4호</v>
      </c>
      <c r="H3273" s="59" t="str">
        <f>작성용!E3270</f>
        <v>KBP2021090045</v>
      </c>
      <c r="I3273" s="58" t="str">
        <f>작성용!F3270</f>
        <v>B02</v>
      </c>
      <c r="J3273" s="58">
        <f>작성용!G3270</f>
        <v>0</v>
      </c>
      <c r="K3273" s="58" t="str">
        <f>작성용!H3270</f>
        <v>Y</v>
      </c>
      <c r="L3273" s="58" t="str">
        <f>작성용!N3270</f>
        <v xml:space="preserve">분기 </v>
      </c>
      <c r="M3273" s="57" t="str">
        <f>작성용!U3270</f>
        <v>2024.09.30</v>
      </c>
      <c r="N3273" s="57">
        <f>작성용!V3270</f>
        <v>45567</v>
      </c>
      <c r="O3273" s="57">
        <f>작성용!W3270</f>
        <v>45582</v>
      </c>
      <c r="P3273" s="57">
        <f>작성용!X3270</f>
        <v>45582</v>
      </c>
      <c r="Q3273" s="58" t="str">
        <f>작성용!AD3270</f>
        <v>대체평가3사업본부</v>
      </c>
      <c r="R3273" s="60">
        <f>작성용!AE3270</f>
        <v>0</v>
      </c>
      <c r="S3273" s="58" t="str">
        <f>작성용!AF3270</f>
        <v>대체평가3사업본부</v>
      </c>
      <c r="T3273" s="61" t="str">
        <f>작성용!AG3270</f>
        <v>정민지</v>
      </c>
      <c r="U3273" s="61" t="str">
        <f>작성용!AH3270</f>
        <v>정민지</v>
      </c>
      <c r="V3273" s="56">
        <f>작성용!AA3270</f>
        <v>202409</v>
      </c>
      <c r="W3273" s="58" t="str">
        <f>작성용!AC3270</f>
        <v>[T]기타보험기관[1본부]</v>
      </c>
      <c r="X3273" s="58" t="str">
        <f>작성용!O3270</f>
        <v xml:space="preserve">유재은대리 </v>
      </c>
      <c r="Y3273" s="58" t="str">
        <f>작성용!P3270</f>
        <v xml:space="preserve">02-3701-8164 </v>
      </c>
      <c r="Z3273" s="58" t="str">
        <f>작성용!Q3270</f>
        <v xml:space="preserve">yje1212@hi-co-kr </v>
      </c>
      <c r="AA3273" s="56" t="str">
        <f>작성용!AJ3270</f>
        <v>-</v>
      </c>
      <c r="AB3273" s="56">
        <f>작성용!AB3270</f>
        <v>0</v>
      </c>
    </row>
    <row r="3274" spans="1:28" s="12" customFormat="1" ht="16.5" hidden="1" customHeight="1" x14ac:dyDescent="0.3">
      <c r="A3274" s="54">
        <f>작성용!AL3271</f>
        <v>3270</v>
      </c>
      <c r="B3274" s="55" t="str">
        <f>작성용!AI3271</f>
        <v>-</v>
      </c>
      <c r="C3274" s="56" t="str">
        <f>작성용!AK3271</f>
        <v>개별종목</v>
      </c>
      <c r="D3274" s="57">
        <f>작성용!T3271</f>
        <v>45534</v>
      </c>
      <c r="E3274" s="58" t="str">
        <f>작성용!B3271</f>
        <v>현대해상</v>
      </c>
      <c r="F3274" s="58" t="str">
        <f>작성용!C3271</f>
        <v>재평가</v>
      </c>
      <c r="G3274" s="58" t="str">
        <f>작성용!D3271</f>
        <v>미래에셋맵스클린워터사모특별자산투자신탁5호</v>
      </c>
      <c r="H3274" s="59" t="str">
        <f>작성용!E3271</f>
        <v>KBP2019120090</v>
      </c>
      <c r="I3274" s="58" t="str">
        <f>작성용!F3271</f>
        <v>B02</v>
      </c>
      <c r="J3274" s="58">
        <f>작성용!G3271</f>
        <v>0</v>
      </c>
      <c r="K3274" s="58" t="str">
        <f>작성용!H3271</f>
        <v>Y</v>
      </c>
      <c r="L3274" s="58" t="str">
        <f>작성용!N3271</f>
        <v xml:space="preserve">분기 </v>
      </c>
      <c r="M3274" s="57" t="str">
        <f>작성용!U3271</f>
        <v>2024.09.30</v>
      </c>
      <c r="N3274" s="57">
        <f>작성용!V3271</f>
        <v>45567</v>
      </c>
      <c r="O3274" s="57">
        <f>작성용!W3271</f>
        <v>45582</v>
      </c>
      <c r="P3274" s="57">
        <f>작성용!X3271</f>
        <v>45582</v>
      </c>
      <c r="Q3274" s="58" t="str">
        <f>작성용!AD3271</f>
        <v>대체평가3사업본부</v>
      </c>
      <c r="R3274" s="60">
        <f>작성용!AE3271</f>
        <v>0</v>
      </c>
      <c r="S3274" s="58" t="str">
        <f>작성용!AF3271</f>
        <v>대체평가3사업본부</v>
      </c>
      <c r="T3274" s="61" t="str">
        <f>작성용!AG3271</f>
        <v>정민지</v>
      </c>
      <c r="U3274" s="61" t="str">
        <f>작성용!AH3271</f>
        <v>정민지</v>
      </c>
      <c r="V3274" s="56">
        <f>작성용!AA3271</f>
        <v>202409</v>
      </c>
      <c r="W3274" s="58" t="str">
        <f>작성용!AC3271</f>
        <v>[T]기타보험기관[1본부]</v>
      </c>
      <c r="X3274" s="58" t="str">
        <f>작성용!O3271</f>
        <v xml:space="preserve">유재은대리 </v>
      </c>
      <c r="Y3274" s="58" t="str">
        <f>작성용!P3271</f>
        <v xml:space="preserve">02-3701-8164 </v>
      </c>
      <c r="Z3274" s="58" t="str">
        <f>작성용!Q3271</f>
        <v xml:space="preserve">yje1212@hi-co-kr </v>
      </c>
      <c r="AA3274" s="56" t="str">
        <f>작성용!AJ3271</f>
        <v>-</v>
      </c>
      <c r="AB3274" s="56">
        <f>작성용!AB3271</f>
        <v>0</v>
      </c>
    </row>
    <row r="3275" spans="1:28" s="12" customFormat="1" ht="16.5" hidden="1" customHeight="1" x14ac:dyDescent="0.3">
      <c r="A3275" s="54">
        <f>작성용!AL3272</f>
        <v>3271</v>
      </c>
      <c r="B3275" s="55" t="str">
        <f>작성용!AI3272</f>
        <v>-</v>
      </c>
      <c r="C3275" s="56" t="str">
        <f>작성용!AK3272</f>
        <v>개별종목</v>
      </c>
      <c r="D3275" s="57">
        <f>작성용!T3272</f>
        <v>45534</v>
      </c>
      <c r="E3275" s="58" t="str">
        <f>작성용!B3272</f>
        <v>현대해상</v>
      </c>
      <c r="F3275" s="58" t="str">
        <f>작성용!C3272</f>
        <v>재평가</v>
      </c>
      <c r="G3275" s="58" t="str">
        <f>작성용!D3272</f>
        <v>미래에셋맵스클린워터사모특별자산투자신탁2호</v>
      </c>
      <c r="H3275" s="59" t="str">
        <f>작성용!E3272</f>
        <v>KBP2018030134</v>
      </c>
      <c r="I3275" s="58" t="str">
        <f>작성용!F3272</f>
        <v>B02</v>
      </c>
      <c r="J3275" s="58">
        <f>작성용!G3272</f>
        <v>0</v>
      </c>
      <c r="K3275" s="58" t="str">
        <f>작성용!H3272</f>
        <v>Y</v>
      </c>
      <c r="L3275" s="58" t="str">
        <f>작성용!N3272</f>
        <v xml:space="preserve">분기 </v>
      </c>
      <c r="M3275" s="57" t="str">
        <f>작성용!U3272</f>
        <v>2024.09.30</v>
      </c>
      <c r="N3275" s="57">
        <f>작성용!V3272</f>
        <v>45567</v>
      </c>
      <c r="O3275" s="57">
        <f>작성용!W3272</f>
        <v>45582</v>
      </c>
      <c r="P3275" s="57">
        <f>작성용!X3272</f>
        <v>45582</v>
      </c>
      <c r="Q3275" s="58" t="str">
        <f>작성용!AD3272</f>
        <v>대체평가3사업본부</v>
      </c>
      <c r="R3275" s="60">
        <f>작성용!AE3272</f>
        <v>0</v>
      </c>
      <c r="S3275" s="58" t="str">
        <f>작성용!AF3272</f>
        <v>대체평가3사업본부</v>
      </c>
      <c r="T3275" s="61" t="str">
        <f>작성용!AG3272</f>
        <v>정민지</v>
      </c>
      <c r="U3275" s="61" t="str">
        <f>작성용!AH3272</f>
        <v>정민지</v>
      </c>
      <c r="V3275" s="56">
        <f>작성용!AA3272</f>
        <v>202409</v>
      </c>
      <c r="W3275" s="58" t="str">
        <f>작성용!AC3272</f>
        <v>[T]기타보험기관[1본부]</v>
      </c>
      <c r="X3275" s="58" t="str">
        <f>작성용!O3272</f>
        <v xml:space="preserve">유재은대리 </v>
      </c>
      <c r="Y3275" s="58" t="str">
        <f>작성용!P3272</f>
        <v xml:space="preserve">02-3701-8164 </v>
      </c>
      <c r="Z3275" s="58" t="str">
        <f>작성용!Q3272</f>
        <v xml:space="preserve">yje1212@hi-co-kr </v>
      </c>
      <c r="AA3275" s="56" t="str">
        <f>작성용!AJ3272</f>
        <v>-</v>
      </c>
      <c r="AB3275" s="56">
        <f>작성용!AB3272</f>
        <v>0</v>
      </c>
    </row>
    <row r="3276" spans="1:28" s="12" customFormat="1" ht="16.5" hidden="1" customHeight="1" x14ac:dyDescent="0.3">
      <c r="A3276" s="54">
        <f>작성용!AL3273</f>
        <v>3272</v>
      </c>
      <c r="B3276" s="55" t="str">
        <f>작성용!AI3273</f>
        <v>-</v>
      </c>
      <c r="C3276" s="56" t="str">
        <f>작성용!AK3273</f>
        <v>개별종목</v>
      </c>
      <c r="D3276" s="57">
        <f>작성용!T3273</f>
        <v>45534</v>
      </c>
      <c r="E3276" s="58" t="str">
        <f>작성용!B3273</f>
        <v>현대해상</v>
      </c>
      <c r="F3276" s="58" t="str">
        <f>작성용!C3273</f>
        <v>재평가</v>
      </c>
      <c r="G3276" s="58" t="str">
        <f>작성용!D3273</f>
        <v>신한AIM부동산전문투자형사모투자신탁제21-N호</v>
      </c>
      <c r="H3276" s="59" t="str">
        <f>작성용!E3273</f>
        <v>KBP2021090046</v>
      </c>
      <c r="I3276" s="58" t="str">
        <f>작성용!F3273</f>
        <v>B02</v>
      </c>
      <c r="J3276" s="58">
        <f>작성용!G3273</f>
        <v>0</v>
      </c>
      <c r="K3276" s="58" t="str">
        <f>작성용!H3273</f>
        <v>Y</v>
      </c>
      <c r="L3276" s="58" t="str">
        <f>작성용!N3273</f>
        <v xml:space="preserve">분기 </v>
      </c>
      <c r="M3276" s="57" t="str">
        <f>작성용!U3273</f>
        <v>2024.09.30</v>
      </c>
      <c r="N3276" s="57">
        <f>작성용!V3273</f>
        <v>45567</v>
      </c>
      <c r="O3276" s="57">
        <f>작성용!W3273</f>
        <v>45582</v>
      </c>
      <c r="P3276" s="57">
        <f>작성용!X3273</f>
        <v>45582</v>
      </c>
      <c r="Q3276" s="58" t="str">
        <f>작성용!AD3273</f>
        <v>대체평가3사업본부</v>
      </c>
      <c r="R3276" s="60">
        <f>작성용!AE3273</f>
        <v>0</v>
      </c>
      <c r="S3276" s="58" t="str">
        <f>작성용!AF3273</f>
        <v>대체평가3사업본부</v>
      </c>
      <c r="T3276" s="61" t="str">
        <f>작성용!AG3273</f>
        <v>정민지</v>
      </c>
      <c r="U3276" s="61" t="str">
        <f>작성용!AH3273</f>
        <v>정민지</v>
      </c>
      <c r="V3276" s="56">
        <f>작성용!AA3273</f>
        <v>202409</v>
      </c>
      <c r="W3276" s="58" t="str">
        <f>작성용!AC3273</f>
        <v>[T]기타보험기관[1본부]</v>
      </c>
      <c r="X3276" s="58" t="str">
        <f>작성용!O3273</f>
        <v xml:space="preserve">유재은대리 </v>
      </c>
      <c r="Y3276" s="58" t="str">
        <f>작성용!P3273</f>
        <v xml:space="preserve">02-3701-8164 </v>
      </c>
      <c r="Z3276" s="58" t="str">
        <f>작성용!Q3273</f>
        <v xml:space="preserve">yje1212@hi-co-kr </v>
      </c>
      <c r="AA3276" s="56" t="str">
        <f>작성용!AJ3273</f>
        <v>-</v>
      </c>
      <c r="AB3276" s="56">
        <f>작성용!AB3273</f>
        <v>0</v>
      </c>
    </row>
    <row r="3277" spans="1:28" s="12" customFormat="1" ht="16.5" hidden="1" customHeight="1" x14ac:dyDescent="0.3">
      <c r="A3277" s="54">
        <f>작성용!AL3274</f>
        <v>3273</v>
      </c>
      <c r="B3277" s="55" t="str">
        <f>작성용!AI3274</f>
        <v>가평가, 최종평가값송부 : 2024-10-02</v>
      </c>
      <c r="C3277" s="56" t="str">
        <f>작성용!AK3274</f>
        <v>개별종목</v>
      </c>
      <c r="D3277" s="57">
        <f>작성용!T3274</f>
        <v>45534</v>
      </c>
      <c r="E3277" s="58" t="str">
        <f>작성용!B3274</f>
        <v>현대해상</v>
      </c>
      <c r="F3277" s="58" t="str">
        <f>작성용!C3274</f>
        <v>재평가</v>
      </c>
      <c r="G3277" s="58" t="str">
        <f>작성용!D3274</f>
        <v>신한AIM부동산전문투자형사모투자신탁제21-E호</v>
      </c>
      <c r="H3277" s="59" t="str">
        <f>작성용!E3274</f>
        <v>KBP2021090047</v>
      </c>
      <c r="I3277" s="58" t="str">
        <f>작성용!F3274</f>
        <v>B02</v>
      </c>
      <c r="J3277" s="58">
        <f>작성용!G3274</f>
        <v>0</v>
      </c>
      <c r="K3277" s="58" t="str">
        <f>작성용!H3274</f>
        <v>Y</v>
      </c>
      <c r="L3277" s="58" t="str">
        <f>작성용!N3274</f>
        <v xml:space="preserve">분기 </v>
      </c>
      <c r="M3277" s="57" t="str">
        <f>작성용!U3274</f>
        <v>2024.09.30</v>
      </c>
      <c r="N3277" s="57">
        <f>작성용!V3274</f>
        <v>45558</v>
      </c>
      <c r="O3277" s="57">
        <f>작성용!W3274</f>
        <v>45582</v>
      </c>
      <c r="P3277" s="57">
        <f>작성용!X3274</f>
        <v>45582</v>
      </c>
      <c r="Q3277" s="58" t="str">
        <f>작성용!AD3274</f>
        <v>대체평가3사업본부</v>
      </c>
      <c r="R3277" s="60">
        <f>작성용!AE3274</f>
        <v>0</v>
      </c>
      <c r="S3277" s="58" t="str">
        <f>작성용!AF3274</f>
        <v>대체평가3사업본부</v>
      </c>
      <c r="T3277" s="61" t="str">
        <f>작성용!AG3274</f>
        <v>정민지</v>
      </c>
      <c r="U3277" s="61" t="str">
        <f>작성용!AH3274</f>
        <v>정민지</v>
      </c>
      <c r="V3277" s="56">
        <f>작성용!AA3274</f>
        <v>202409</v>
      </c>
      <c r="W3277" s="58" t="str">
        <f>작성용!AC3274</f>
        <v>[T]기타보험기관[1본부]</v>
      </c>
      <c r="X3277" s="58" t="str">
        <f>작성용!O3274</f>
        <v xml:space="preserve">유재은대리 </v>
      </c>
      <c r="Y3277" s="58" t="str">
        <f>작성용!P3274</f>
        <v xml:space="preserve">02-3701-8164 </v>
      </c>
      <c r="Z3277" s="58" t="str">
        <f>작성용!Q3274</f>
        <v xml:space="preserve">yje1212@hi-co-kr </v>
      </c>
      <c r="AA3277" s="56" t="str">
        <f>작성용!AJ3274</f>
        <v>-</v>
      </c>
      <c r="AB3277" s="56">
        <f>작성용!AB3274</f>
        <v>0</v>
      </c>
    </row>
    <row r="3278" spans="1:28" s="12" customFormat="1" ht="16.5" hidden="1" customHeight="1" x14ac:dyDescent="0.3">
      <c r="A3278" s="54">
        <f>작성용!AL3275</f>
        <v>3274</v>
      </c>
      <c r="B3278" s="55" t="str">
        <f>작성용!AI3275</f>
        <v>-</v>
      </c>
      <c r="C3278" s="56" t="str">
        <f>작성용!AK3275</f>
        <v>개별종목</v>
      </c>
      <c r="D3278" s="57">
        <f>작성용!T3275</f>
        <v>45534</v>
      </c>
      <c r="E3278" s="58" t="str">
        <f>작성용!B3275</f>
        <v>현대해상</v>
      </c>
      <c r="F3278" s="58" t="str">
        <f>작성용!C3275</f>
        <v>재평가</v>
      </c>
      <c r="G3278" s="58" t="str">
        <f>작성용!D3275</f>
        <v>코람코USDEBTSTRATEGY일반사모부동산투자신탁제18-2호</v>
      </c>
      <c r="H3278" s="59" t="str">
        <f>작성용!E3275</f>
        <v>KBP2021090022</v>
      </c>
      <c r="I3278" s="58" t="str">
        <f>작성용!F3275</f>
        <v>B02</v>
      </c>
      <c r="J3278" s="58">
        <f>작성용!G3275</f>
        <v>0</v>
      </c>
      <c r="K3278" s="58" t="str">
        <f>작성용!H3275</f>
        <v>Y</v>
      </c>
      <c r="L3278" s="58" t="str">
        <f>작성용!N3275</f>
        <v xml:space="preserve">분기 </v>
      </c>
      <c r="M3278" s="57" t="str">
        <f>작성용!U3275</f>
        <v>2024.09.30</v>
      </c>
      <c r="N3278" s="57">
        <f>작성용!V3275</f>
        <v>45567</v>
      </c>
      <c r="O3278" s="57">
        <f>작성용!W3275</f>
        <v>45582</v>
      </c>
      <c r="P3278" s="57">
        <f>작성용!X3275</f>
        <v>45582</v>
      </c>
      <c r="Q3278" s="58" t="str">
        <f>작성용!AD3275</f>
        <v>대체평가3사업본부</v>
      </c>
      <c r="R3278" s="60">
        <f>작성용!AE3275</f>
        <v>0</v>
      </c>
      <c r="S3278" s="58" t="str">
        <f>작성용!AF3275</f>
        <v>대체평가3사업본부</v>
      </c>
      <c r="T3278" s="61" t="str">
        <f>작성용!AG3275</f>
        <v>정민지</v>
      </c>
      <c r="U3278" s="61" t="str">
        <f>작성용!AH3275</f>
        <v>정민지</v>
      </c>
      <c r="V3278" s="56">
        <f>작성용!AA3275</f>
        <v>202409</v>
      </c>
      <c r="W3278" s="58" t="str">
        <f>작성용!AC3275</f>
        <v>[T]기타보험기관[1본부]</v>
      </c>
      <c r="X3278" s="58" t="str">
        <f>작성용!O3275</f>
        <v xml:space="preserve">유재은대리 </v>
      </c>
      <c r="Y3278" s="58" t="str">
        <f>작성용!P3275</f>
        <v xml:space="preserve">02-3701-8164 </v>
      </c>
      <c r="Z3278" s="58" t="str">
        <f>작성용!Q3275</f>
        <v xml:space="preserve">yje1212@hi-co-kr </v>
      </c>
      <c r="AA3278" s="56" t="str">
        <f>작성용!AJ3275</f>
        <v>-</v>
      </c>
      <c r="AB3278" s="56">
        <f>작성용!AB3275</f>
        <v>0</v>
      </c>
    </row>
    <row r="3279" spans="1:28" s="12" customFormat="1" ht="16.5" hidden="1" customHeight="1" x14ac:dyDescent="0.3">
      <c r="A3279" s="54">
        <f>작성용!AL3276</f>
        <v>3275</v>
      </c>
      <c r="B3279" s="55" t="str">
        <f>작성용!AI3276</f>
        <v>-</v>
      </c>
      <c r="C3279" s="56" t="str">
        <f>작성용!AK3276</f>
        <v>개별종목</v>
      </c>
      <c r="D3279" s="57">
        <f>작성용!T3276</f>
        <v>45534</v>
      </c>
      <c r="E3279" s="58" t="str">
        <f>작성용!B3276</f>
        <v>현대해상</v>
      </c>
      <c r="F3279" s="58" t="str">
        <f>작성용!C3276</f>
        <v>재평가</v>
      </c>
      <c r="G3279" s="58" t="str">
        <f>작성용!D3276</f>
        <v>한화유럽크레딧전문투자형사모특별자산투자신탁12호</v>
      </c>
      <c r="H3279" s="59" t="str">
        <f>작성용!E3276</f>
        <v>KBP2021060035</v>
      </c>
      <c r="I3279" s="58" t="str">
        <f>작성용!F3276</f>
        <v>B02</v>
      </c>
      <c r="J3279" s="58">
        <f>작성용!G3276</f>
        <v>0</v>
      </c>
      <c r="K3279" s="58" t="str">
        <f>작성용!H3276</f>
        <v>Y</v>
      </c>
      <c r="L3279" s="58" t="str">
        <f>작성용!N3276</f>
        <v xml:space="preserve">분기 </v>
      </c>
      <c r="M3279" s="57" t="str">
        <f>작성용!U3276</f>
        <v>2024.09.30</v>
      </c>
      <c r="N3279" s="57">
        <f>작성용!V3276</f>
        <v>45567</v>
      </c>
      <c r="O3279" s="57">
        <f>작성용!W3276</f>
        <v>45582</v>
      </c>
      <c r="P3279" s="57">
        <f>작성용!X3276</f>
        <v>45582</v>
      </c>
      <c r="Q3279" s="58" t="str">
        <f>작성용!AD3276</f>
        <v>대체평가3사업본부</v>
      </c>
      <c r="R3279" s="60">
        <f>작성용!AE3276</f>
        <v>0</v>
      </c>
      <c r="S3279" s="58" t="str">
        <f>작성용!AF3276</f>
        <v>대체평가3사업본부</v>
      </c>
      <c r="T3279" s="61" t="str">
        <f>작성용!AG3276</f>
        <v>정민지</v>
      </c>
      <c r="U3279" s="61" t="str">
        <f>작성용!AH3276</f>
        <v>정민지</v>
      </c>
      <c r="V3279" s="56">
        <f>작성용!AA3276</f>
        <v>202409</v>
      </c>
      <c r="W3279" s="58" t="str">
        <f>작성용!AC3276</f>
        <v>[T]기타보험기관[1본부]</v>
      </c>
      <c r="X3279" s="58" t="str">
        <f>작성용!O3276</f>
        <v xml:space="preserve">유재은대리 </v>
      </c>
      <c r="Y3279" s="58" t="str">
        <f>작성용!P3276</f>
        <v xml:space="preserve">02-3701-8164 </v>
      </c>
      <c r="Z3279" s="58" t="str">
        <f>작성용!Q3276</f>
        <v xml:space="preserve">yje1212@hi-co-kr </v>
      </c>
      <c r="AA3279" s="56" t="str">
        <f>작성용!AJ3276</f>
        <v>-</v>
      </c>
      <c r="AB3279" s="56">
        <f>작성용!AB3276</f>
        <v>0</v>
      </c>
    </row>
    <row r="3280" spans="1:28" s="12" customFormat="1" ht="16.5" hidden="1" customHeight="1" x14ac:dyDescent="0.3">
      <c r="A3280" s="54">
        <f>작성용!AL3277</f>
        <v>3276</v>
      </c>
      <c r="B3280" s="55" t="str">
        <f>작성용!AI3277</f>
        <v>-</v>
      </c>
      <c r="C3280" s="56" t="str">
        <f>작성용!AK3277</f>
        <v>개별종목</v>
      </c>
      <c r="D3280" s="57">
        <f>작성용!T3277</f>
        <v>45534</v>
      </c>
      <c r="E3280" s="58" t="str">
        <f>작성용!B3277</f>
        <v>현대해상</v>
      </c>
      <c r="F3280" s="58" t="str">
        <f>작성용!C3277</f>
        <v>재평가</v>
      </c>
      <c r="G3280" s="58" t="str">
        <f>작성용!D3277</f>
        <v>KB선순위인수금융전문투자형사모투자신탁제4호</v>
      </c>
      <c r="H3280" s="59" t="str">
        <f>작성용!E3277</f>
        <v>KBP2021090002</v>
      </c>
      <c r="I3280" s="58" t="str">
        <f>작성용!F3277</f>
        <v>B02</v>
      </c>
      <c r="J3280" s="58">
        <f>작성용!G3277</f>
        <v>0</v>
      </c>
      <c r="K3280" s="58" t="str">
        <f>작성용!H3277</f>
        <v>Y</v>
      </c>
      <c r="L3280" s="58" t="str">
        <f>작성용!N3277</f>
        <v xml:space="preserve">분기 </v>
      </c>
      <c r="M3280" s="57" t="str">
        <f>작성용!U3277</f>
        <v>2024.09.30</v>
      </c>
      <c r="N3280" s="57">
        <f>작성용!V3277</f>
        <v>45567</v>
      </c>
      <c r="O3280" s="57">
        <f>작성용!W3277</f>
        <v>45582</v>
      </c>
      <c r="P3280" s="57">
        <f>작성용!X3277</f>
        <v>45582</v>
      </c>
      <c r="Q3280" s="58" t="str">
        <f>작성용!AD3277</f>
        <v>대체평가3사업본부</v>
      </c>
      <c r="R3280" s="60">
        <f>작성용!AE3277</f>
        <v>0</v>
      </c>
      <c r="S3280" s="58" t="str">
        <f>작성용!AF3277</f>
        <v>대체평가3사업본부</v>
      </c>
      <c r="T3280" s="61" t="str">
        <f>작성용!AG3277</f>
        <v>정민지</v>
      </c>
      <c r="U3280" s="61" t="str">
        <f>작성용!AH3277</f>
        <v>정민지</v>
      </c>
      <c r="V3280" s="56">
        <f>작성용!AA3277</f>
        <v>202409</v>
      </c>
      <c r="W3280" s="58" t="str">
        <f>작성용!AC3277</f>
        <v>[T]기타보험기관[1본부]</v>
      </c>
      <c r="X3280" s="58" t="str">
        <f>작성용!O3277</f>
        <v xml:space="preserve">유재은대리 </v>
      </c>
      <c r="Y3280" s="58" t="str">
        <f>작성용!P3277</f>
        <v xml:space="preserve">02-3701-8164 </v>
      </c>
      <c r="Z3280" s="58" t="str">
        <f>작성용!Q3277</f>
        <v xml:space="preserve">yje1212@hi-co-kr </v>
      </c>
      <c r="AA3280" s="56" t="str">
        <f>작성용!AJ3277</f>
        <v>-</v>
      </c>
      <c r="AB3280" s="56">
        <f>작성용!AB3277</f>
        <v>0</v>
      </c>
    </row>
    <row r="3281" spans="1:28" s="12" customFormat="1" ht="16.5" hidden="1" customHeight="1" x14ac:dyDescent="0.3">
      <c r="A3281" s="54">
        <f>작성용!AL3278</f>
        <v>3277</v>
      </c>
      <c r="B3281" s="55" t="str">
        <f>작성용!AI3278</f>
        <v>-</v>
      </c>
      <c r="C3281" s="56" t="str">
        <f>작성용!AK3278</f>
        <v>개별종목</v>
      </c>
      <c r="D3281" s="57">
        <f>작성용!T3278</f>
        <v>45534</v>
      </c>
      <c r="E3281" s="58" t="str">
        <f>작성용!B3278</f>
        <v>현대해상</v>
      </c>
      <c r="F3281" s="58" t="str">
        <f>작성용!C3278</f>
        <v>재평가</v>
      </c>
      <c r="G3281" s="58" t="str">
        <f>작성용!D3278</f>
        <v>다올KTB글로벌CREDEBT일반사모투자신탁제51-1호</v>
      </c>
      <c r="H3281" s="59" t="str">
        <f>작성용!E3278</f>
        <v>KBP2021090034</v>
      </c>
      <c r="I3281" s="58" t="str">
        <f>작성용!F3278</f>
        <v>B02</v>
      </c>
      <c r="J3281" s="58">
        <f>작성용!G3278</f>
        <v>0</v>
      </c>
      <c r="K3281" s="58" t="str">
        <f>작성용!H3278</f>
        <v>Y</v>
      </c>
      <c r="L3281" s="58" t="str">
        <f>작성용!N3278</f>
        <v xml:space="preserve">분기 </v>
      </c>
      <c r="M3281" s="57" t="str">
        <f>작성용!U3278</f>
        <v>2024.09.30</v>
      </c>
      <c r="N3281" s="57">
        <f>작성용!V3278</f>
        <v>45567</v>
      </c>
      <c r="O3281" s="57">
        <f>작성용!W3278</f>
        <v>45582</v>
      </c>
      <c r="P3281" s="57">
        <f>작성용!X3278</f>
        <v>45582</v>
      </c>
      <c r="Q3281" s="58" t="str">
        <f>작성용!AD3278</f>
        <v>대체평가3사업본부</v>
      </c>
      <c r="R3281" s="60">
        <f>작성용!AE3278</f>
        <v>0</v>
      </c>
      <c r="S3281" s="58" t="str">
        <f>작성용!AF3278</f>
        <v>대체평가3사업본부</v>
      </c>
      <c r="T3281" s="61" t="str">
        <f>작성용!AG3278</f>
        <v>정민지</v>
      </c>
      <c r="U3281" s="61" t="str">
        <f>작성용!AH3278</f>
        <v>정민지</v>
      </c>
      <c r="V3281" s="56">
        <f>작성용!AA3278</f>
        <v>202409</v>
      </c>
      <c r="W3281" s="58" t="str">
        <f>작성용!AC3278</f>
        <v>[T]기타보험기관[1본부]</v>
      </c>
      <c r="X3281" s="58" t="str">
        <f>작성용!O3278</f>
        <v xml:space="preserve">유재은대리 </v>
      </c>
      <c r="Y3281" s="58" t="str">
        <f>작성용!P3278</f>
        <v xml:space="preserve">02-3701-8164 </v>
      </c>
      <c r="Z3281" s="58" t="str">
        <f>작성용!Q3278</f>
        <v xml:space="preserve">yje1212@hi-co-kr </v>
      </c>
      <c r="AA3281" s="56" t="str">
        <f>작성용!AJ3278</f>
        <v>-</v>
      </c>
      <c r="AB3281" s="56">
        <f>작성용!AB3278</f>
        <v>0</v>
      </c>
    </row>
    <row r="3282" spans="1:28" s="12" customFormat="1" ht="16.5" hidden="1" customHeight="1" x14ac:dyDescent="0.3">
      <c r="A3282" s="54">
        <f>작성용!AL3279</f>
        <v>3278</v>
      </c>
      <c r="B3282" s="55" t="str">
        <f>작성용!AI3279</f>
        <v>-</v>
      </c>
      <c r="C3282" s="56" t="str">
        <f>작성용!AK3279</f>
        <v>개별종목</v>
      </c>
      <c r="D3282" s="57">
        <f>작성용!T3279</f>
        <v>45534</v>
      </c>
      <c r="E3282" s="58" t="str">
        <f>작성용!B3279</f>
        <v>현대해상</v>
      </c>
      <c r="F3282" s="58" t="str">
        <f>작성용!C3279</f>
        <v>재평가</v>
      </c>
      <c r="G3282" s="58" t="str">
        <f>작성용!D3279</f>
        <v>KB해외투자전문투자형사모부동산투자신탁14호</v>
      </c>
      <c r="H3282" s="59" t="str">
        <f>작성용!E3279</f>
        <v>KBP2021120136</v>
      </c>
      <c r="I3282" s="58" t="str">
        <f>작성용!F3279</f>
        <v>B02</v>
      </c>
      <c r="J3282" s="58">
        <f>작성용!G3279</f>
        <v>0</v>
      </c>
      <c r="K3282" s="58" t="str">
        <f>작성용!H3279</f>
        <v>Y</v>
      </c>
      <c r="L3282" s="58" t="str">
        <f>작성용!N3279</f>
        <v xml:space="preserve">분기 </v>
      </c>
      <c r="M3282" s="57" t="str">
        <f>작성용!U3279</f>
        <v>2024.09.30</v>
      </c>
      <c r="N3282" s="57">
        <f>작성용!V3279</f>
        <v>45567</v>
      </c>
      <c r="O3282" s="57">
        <f>작성용!W3279</f>
        <v>45582</v>
      </c>
      <c r="P3282" s="57">
        <f>작성용!X3279</f>
        <v>45582</v>
      </c>
      <c r="Q3282" s="58" t="str">
        <f>작성용!AD3279</f>
        <v>대체평가3사업본부</v>
      </c>
      <c r="R3282" s="60">
        <f>작성용!AE3279</f>
        <v>0</v>
      </c>
      <c r="S3282" s="58" t="str">
        <f>작성용!AF3279</f>
        <v>대체평가3사업본부</v>
      </c>
      <c r="T3282" s="61" t="str">
        <f>작성용!AG3279</f>
        <v>정민지</v>
      </c>
      <c r="U3282" s="61" t="str">
        <f>작성용!AH3279</f>
        <v>정민지</v>
      </c>
      <c r="V3282" s="56">
        <f>작성용!AA3279</f>
        <v>202409</v>
      </c>
      <c r="W3282" s="58" t="str">
        <f>작성용!AC3279</f>
        <v>[T]기타보험기관[1본부]</v>
      </c>
      <c r="X3282" s="58" t="str">
        <f>작성용!O3279</f>
        <v xml:space="preserve">유재은대리 </v>
      </c>
      <c r="Y3282" s="58" t="str">
        <f>작성용!P3279</f>
        <v xml:space="preserve">02-3701-8164 </v>
      </c>
      <c r="Z3282" s="58" t="str">
        <f>작성용!Q3279</f>
        <v xml:space="preserve">yje1212@hi-co-kr </v>
      </c>
      <c r="AA3282" s="56" t="str">
        <f>작성용!AJ3279</f>
        <v>-</v>
      </c>
      <c r="AB3282" s="56">
        <f>작성용!AB3279</f>
        <v>0</v>
      </c>
    </row>
    <row r="3283" spans="1:28" s="12" customFormat="1" ht="16.5" hidden="1" customHeight="1" x14ac:dyDescent="0.3">
      <c r="A3283" s="54">
        <f>작성용!AL3280</f>
        <v>3279</v>
      </c>
      <c r="B3283" s="55" t="str">
        <f>작성용!AI3280</f>
        <v>가평가, 최종평가값송부 : 2024-10-02</v>
      </c>
      <c r="C3283" s="56" t="str">
        <f>작성용!AK3280</f>
        <v>개별종목</v>
      </c>
      <c r="D3283" s="57">
        <f>작성용!T3280</f>
        <v>45534</v>
      </c>
      <c r="E3283" s="58" t="str">
        <f>작성용!B3280</f>
        <v>현대해상</v>
      </c>
      <c r="F3283" s="58" t="str">
        <f>작성용!C3280</f>
        <v>재평가</v>
      </c>
      <c r="G3283" s="58" t="str">
        <f>작성용!D3280</f>
        <v>삼성SRA일반사모부동산투자신탁제58B호</v>
      </c>
      <c r="H3283" s="59" t="str">
        <f>작성용!E3280</f>
        <v>KBP2021120137</v>
      </c>
      <c r="I3283" s="58" t="str">
        <f>작성용!F3280</f>
        <v>B02</v>
      </c>
      <c r="J3283" s="58">
        <f>작성용!G3280</f>
        <v>0</v>
      </c>
      <c r="K3283" s="58" t="str">
        <f>작성용!H3280</f>
        <v>Y</v>
      </c>
      <c r="L3283" s="58" t="str">
        <f>작성용!N3280</f>
        <v xml:space="preserve">분기 </v>
      </c>
      <c r="M3283" s="57" t="str">
        <f>작성용!U3280</f>
        <v>2024.09.30</v>
      </c>
      <c r="N3283" s="57">
        <f>작성용!V3280</f>
        <v>45558</v>
      </c>
      <c r="O3283" s="57">
        <f>작성용!W3280</f>
        <v>45582</v>
      </c>
      <c r="P3283" s="57">
        <f>작성용!X3280</f>
        <v>45582</v>
      </c>
      <c r="Q3283" s="58" t="str">
        <f>작성용!AD3280</f>
        <v>대체평가3사업본부</v>
      </c>
      <c r="R3283" s="60">
        <f>작성용!AE3280</f>
        <v>0</v>
      </c>
      <c r="S3283" s="58" t="str">
        <f>작성용!AF3280</f>
        <v>대체평가3사업본부</v>
      </c>
      <c r="T3283" s="61" t="str">
        <f>작성용!AG3280</f>
        <v>정민지</v>
      </c>
      <c r="U3283" s="61" t="str">
        <f>작성용!AH3280</f>
        <v>정민지</v>
      </c>
      <c r="V3283" s="56">
        <f>작성용!AA3280</f>
        <v>202409</v>
      </c>
      <c r="W3283" s="58" t="str">
        <f>작성용!AC3280</f>
        <v>[T]기타보험기관[1본부]</v>
      </c>
      <c r="X3283" s="58" t="str">
        <f>작성용!O3280</f>
        <v xml:space="preserve">유재은대리 </v>
      </c>
      <c r="Y3283" s="58" t="str">
        <f>작성용!P3280</f>
        <v xml:space="preserve">02-3701-8164 </v>
      </c>
      <c r="Z3283" s="58" t="str">
        <f>작성용!Q3280</f>
        <v xml:space="preserve">yje1212@hi-co-kr </v>
      </c>
      <c r="AA3283" s="56" t="str">
        <f>작성용!AJ3280</f>
        <v>-</v>
      </c>
      <c r="AB3283" s="56">
        <f>작성용!AB3280</f>
        <v>0</v>
      </c>
    </row>
    <row r="3284" spans="1:28" s="12" customFormat="1" ht="16.5" hidden="1" customHeight="1" x14ac:dyDescent="0.3">
      <c r="A3284" s="54">
        <f>작성용!AL3281</f>
        <v>3280</v>
      </c>
      <c r="B3284" s="55" t="str">
        <f>작성용!AI3281</f>
        <v>-</v>
      </c>
      <c r="C3284" s="56" t="str">
        <f>작성용!AK3281</f>
        <v>개별종목</v>
      </c>
      <c r="D3284" s="57">
        <f>작성용!T3281</f>
        <v>45534</v>
      </c>
      <c r="E3284" s="58" t="str">
        <f>작성용!B3281</f>
        <v>현대해상</v>
      </c>
      <c r="F3284" s="58" t="str">
        <f>작성용!C3281</f>
        <v>재평가</v>
      </c>
      <c r="G3284" s="58" t="str">
        <f>작성용!D3281</f>
        <v>삼성SRA일반사모부동산투자신탁제65A호(재간접형)</v>
      </c>
      <c r="H3284" s="59" t="str">
        <f>작성용!E3281</f>
        <v>KBP2021120138</v>
      </c>
      <c r="I3284" s="58" t="str">
        <f>작성용!F3281</f>
        <v>B02</v>
      </c>
      <c r="J3284" s="58">
        <f>작성용!G3281</f>
        <v>0</v>
      </c>
      <c r="K3284" s="58" t="str">
        <f>작성용!H3281</f>
        <v>Y</v>
      </c>
      <c r="L3284" s="58" t="str">
        <f>작성용!N3281</f>
        <v xml:space="preserve">분기 </v>
      </c>
      <c r="M3284" s="57" t="str">
        <f>작성용!U3281</f>
        <v>2024.09.30</v>
      </c>
      <c r="N3284" s="57">
        <f>작성용!V3281</f>
        <v>45567</v>
      </c>
      <c r="O3284" s="57">
        <f>작성용!W3281</f>
        <v>45582</v>
      </c>
      <c r="P3284" s="57">
        <f>작성용!X3281</f>
        <v>45582</v>
      </c>
      <c r="Q3284" s="58" t="str">
        <f>작성용!AD3281</f>
        <v>대체평가3사업본부</v>
      </c>
      <c r="R3284" s="60">
        <f>작성용!AE3281</f>
        <v>0</v>
      </c>
      <c r="S3284" s="58" t="str">
        <f>작성용!AF3281</f>
        <v>대체평가3사업본부</v>
      </c>
      <c r="T3284" s="61" t="str">
        <f>작성용!AG3281</f>
        <v>정민지</v>
      </c>
      <c r="U3284" s="61" t="str">
        <f>작성용!AH3281</f>
        <v>정민지</v>
      </c>
      <c r="V3284" s="56">
        <f>작성용!AA3281</f>
        <v>202409</v>
      </c>
      <c r="W3284" s="58" t="str">
        <f>작성용!AC3281</f>
        <v>[T]기타보험기관[1본부]</v>
      </c>
      <c r="X3284" s="58" t="str">
        <f>작성용!O3281</f>
        <v xml:space="preserve">유재은대리 </v>
      </c>
      <c r="Y3284" s="58" t="str">
        <f>작성용!P3281</f>
        <v xml:space="preserve">02-3701-8164 </v>
      </c>
      <c r="Z3284" s="58" t="str">
        <f>작성용!Q3281</f>
        <v xml:space="preserve">yje1212@hi-co-kr </v>
      </c>
      <c r="AA3284" s="56" t="str">
        <f>작성용!AJ3281</f>
        <v>-</v>
      </c>
      <c r="AB3284" s="56">
        <f>작성용!AB3281</f>
        <v>0</v>
      </c>
    </row>
    <row r="3285" spans="1:28" s="12" customFormat="1" ht="16.5" hidden="1" customHeight="1" x14ac:dyDescent="0.3">
      <c r="A3285" s="54">
        <f>작성용!AL3282</f>
        <v>3281</v>
      </c>
      <c r="B3285" s="55" t="str">
        <f>작성용!AI3282</f>
        <v>가평가, 최종평가값송부 : 2024-10-02</v>
      </c>
      <c r="C3285" s="56" t="str">
        <f>작성용!AK3282</f>
        <v>개별종목</v>
      </c>
      <c r="D3285" s="57">
        <f>작성용!T3282</f>
        <v>45534</v>
      </c>
      <c r="E3285" s="58" t="str">
        <f>작성용!B3282</f>
        <v>현대해상</v>
      </c>
      <c r="F3285" s="58" t="str">
        <f>작성용!C3282</f>
        <v>재평가</v>
      </c>
      <c r="G3285" s="58" t="str">
        <f>작성용!D3282</f>
        <v>파인밸류PREIPO플러스전문투자형사모증권투자신탁종류F</v>
      </c>
      <c r="H3285" s="59" t="str">
        <f>작성용!E3282</f>
        <v>KBP2022030026</v>
      </c>
      <c r="I3285" s="58" t="str">
        <f>작성용!F3282</f>
        <v>B02</v>
      </c>
      <c r="J3285" s="58">
        <f>작성용!G3282</f>
        <v>0</v>
      </c>
      <c r="K3285" s="58" t="str">
        <f>작성용!H3282</f>
        <v>Y</v>
      </c>
      <c r="L3285" s="58" t="str">
        <f>작성용!N3282</f>
        <v xml:space="preserve">분기 </v>
      </c>
      <c r="M3285" s="57" t="str">
        <f>작성용!U3282</f>
        <v>2024.09.30</v>
      </c>
      <c r="N3285" s="57">
        <f>작성용!V3282</f>
        <v>45558</v>
      </c>
      <c r="O3285" s="57">
        <f>작성용!W3282</f>
        <v>45582</v>
      </c>
      <c r="P3285" s="57">
        <f>작성용!X3282</f>
        <v>45582</v>
      </c>
      <c r="Q3285" s="58" t="str">
        <f>작성용!AD3282</f>
        <v>대체평가3사업본부</v>
      </c>
      <c r="R3285" s="60">
        <f>작성용!AE3282</f>
        <v>0</v>
      </c>
      <c r="S3285" s="58" t="str">
        <f>작성용!AF3282</f>
        <v>대체평가3사업본부</v>
      </c>
      <c r="T3285" s="61" t="str">
        <f>작성용!AG3282</f>
        <v>정민지</v>
      </c>
      <c r="U3285" s="61" t="str">
        <f>작성용!AH3282</f>
        <v>정민지</v>
      </c>
      <c r="V3285" s="56">
        <f>작성용!AA3282</f>
        <v>202409</v>
      </c>
      <c r="W3285" s="58" t="str">
        <f>작성용!AC3282</f>
        <v>[T]기타보험기관[1본부]</v>
      </c>
      <c r="X3285" s="58" t="str">
        <f>작성용!O3282</f>
        <v xml:space="preserve">유재은대리 </v>
      </c>
      <c r="Y3285" s="58" t="str">
        <f>작성용!P3282</f>
        <v xml:space="preserve">02-3701-8164 </v>
      </c>
      <c r="Z3285" s="58" t="str">
        <f>작성용!Q3282</f>
        <v xml:space="preserve">yje1212@hi-co-kr </v>
      </c>
      <c r="AA3285" s="56" t="str">
        <f>작성용!AJ3282</f>
        <v>-</v>
      </c>
      <c r="AB3285" s="56">
        <f>작성용!AB3282</f>
        <v>0</v>
      </c>
    </row>
    <row r="3286" spans="1:28" s="12" customFormat="1" ht="16.5" hidden="1" customHeight="1" x14ac:dyDescent="0.3">
      <c r="A3286" s="54">
        <f>작성용!AL3283</f>
        <v>3282</v>
      </c>
      <c r="B3286" s="55" t="str">
        <f>작성용!AI3283</f>
        <v>가평가, 최종평가값송부 : 2024-10-02</v>
      </c>
      <c r="C3286" s="56" t="str">
        <f>작성용!AK3283</f>
        <v>개별종목</v>
      </c>
      <c r="D3286" s="57">
        <f>작성용!T3283</f>
        <v>45534</v>
      </c>
      <c r="E3286" s="58" t="str">
        <f>작성용!B3283</f>
        <v>현대해상</v>
      </c>
      <c r="F3286" s="58" t="str">
        <f>작성용!C3283</f>
        <v>재평가</v>
      </c>
      <c r="G3286" s="58" t="str">
        <f>작성용!D3283</f>
        <v>이지스미국일반사모부동산투자신탁448-3호</v>
      </c>
      <c r="H3286" s="59" t="str">
        <f>작성용!E3283</f>
        <v>KBP2022030027</v>
      </c>
      <c r="I3286" s="58" t="str">
        <f>작성용!F3283</f>
        <v>B02</v>
      </c>
      <c r="J3286" s="58">
        <f>작성용!G3283</f>
        <v>0</v>
      </c>
      <c r="K3286" s="58" t="str">
        <f>작성용!H3283</f>
        <v>Y</v>
      </c>
      <c r="L3286" s="58" t="str">
        <f>작성용!N3283</f>
        <v xml:space="preserve">분기 </v>
      </c>
      <c r="M3286" s="57" t="str">
        <f>작성용!U3283</f>
        <v>2024.09.30</v>
      </c>
      <c r="N3286" s="57">
        <f>작성용!V3283</f>
        <v>45558</v>
      </c>
      <c r="O3286" s="57">
        <f>작성용!W3283</f>
        <v>45582</v>
      </c>
      <c r="P3286" s="57">
        <f>작성용!X3283</f>
        <v>45582</v>
      </c>
      <c r="Q3286" s="58" t="str">
        <f>작성용!AD3283</f>
        <v>대체평가3사업본부</v>
      </c>
      <c r="R3286" s="60">
        <f>작성용!AE3283</f>
        <v>0</v>
      </c>
      <c r="S3286" s="58" t="str">
        <f>작성용!AF3283</f>
        <v>대체평가3사업본부</v>
      </c>
      <c r="T3286" s="61" t="str">
        <f>작성용!AG3283</f>
        <v>정민지</v>
      </c>
      <c r="U3286" s="61" t="str">
        <f>작성용!AH3283</f>
        <v>정민지</v>
      </c>
      <c r="V3286" s="56">
        <f>작성용!AA3283</f>
        <v>202409</v>
      </c>
      <c r="W3286" s="58" t="str">
        <f>작성용!AC3283</f>
        <v>[T]기타보험기관[1본부]</v>
      </c>
      <c r="X3286" s="58" t="str">
        <f>작성용!O3283</f>
        <v xml:space="preserve">유재은대리 </v>
      </c>
      <c r="Y3286" s="58" t="str">
        <f>작성용!P3283</f>
        <v xml:space="preserve">02-3701-8164 </v>
      </c>
      <c r="Z3286" s="58" t="str">
        <f>작성용!Q3283</f>
        <v xml:space="preserve">yje1212@hi-co-kr </v>
      </c>
      <c r="AA3286" s="56" t="str">
        <f>작성용!AJ3283</f>
        <v>-</v>
      </c>
      <c r="AB3286" s="56">
        <f>작성용!AB3283</f>
        <v>0</v>
      </c>
    </row>
    <row r="3287" spans="1:28" s="12" customFormat="1" ht="16.5" hidden="1" customHeight="1" x14ac:dyDescent="0.3">
      <c r="A3287" s="54">
        <f>작성용!AL3284</f>
        <v>3283</v>
      </c>
      <c r="B3287" s="55" t="str">
        <f>작성용!AI3284</f>
        <v>가평가, 최종평가값송부 : 2024-10-02</v>
      </c>
      <c r="C3287" s="56" t="str">
        <f>작성용!AK3284</f>
        <v>개별종목</v>
      </c>
      <c r="D3287" s="57">
        <f>작성용!T3284</f>
        <v>45534</v>
      </c>
      <c r="E3287" s="58" t="str">
        <f>작성용!B3284</f>
        <v>현대해상</v>
      </c>
      <c r="F3287" s="58" t="str">
        <f>작성용!C3284</f>
        <v>재평가</v>
      </c>
      <c r="G3287" s="58" t="str">
        <f>작성용!D3284</f>
        <v>이지스미국일반사모부동산투자신탁448-4호</v>
      </c>
      <c r="H3287" s="59" t="str">
        <f>작성용!E3284</f>
        <v>KBP2022030028</v>
      </c>
      <c r="I3287" s="58" t="str">
        <f>작성용!F3284</f>
        <v>B02</v>
      </c>
      <c r="J3287" s="58">
        <f>작성용!G3284</f>
        <v>0</v>
      </c>
      <c r="K3287" s="58" t="str">
        <f>작성용!H3284</f>
        <v>Y</v>
      </c>
      <c r="L3287" s="58" t="str">
        <f>작성용!N3284</f>
        <v xml:space="preserve">분기 </v>
      </c>
      <c r="M3287" s="57" t="str">
        <f>작성용!U3284</f>
        <v>2024.09.30</v>
      </c>
      <c r="N3287" s="57">
        <f>작성용!V3284</f>
        <v>45558</v>
      </c>
      <c r="O3287" s="57">
        <f>작성용!W3284</f>
        <v>45582</v>
      </c>
      <c r="P3287" s="57">
        <f>작성용!X3284</f>
        <v>45582</v>
      </c>
      <c r="Q3287" s="58" t="str">
        <f>작성용!AD3284</f>
        <v>대체평가3사업본부</v>
      </c>
      <c r="R3287" s="60">
        <f>작성용!AE3284</f>
        <v>0</v>
      </c>
      <c r="S3287" s="58" t="str">
        <f>작성용!AF3284</f>
        <v>대체평가3사업본부</v>
      </c>
      <c r="T3287" s="61" t="str">
        <f>작성용!AG3284</f>
        <v>정민지</v>
      </c>
      <c r="U3287" s="61" t="str">
        <f>작성용!AH3284</f>
        <v>정민지</v>
      </c>
      <c r="V3287" s="56">
        <f>작성용!AA3284</f>
        <v>202409</v>
      </c>
      <c r="W3287" s="58" t="str">
        <f>작성용!AC3284</f>
        <v>[T]기타보험기관[1본부]</v>
      </c>
      <c r="X3287" s="58" t="str">
        <f>작성용!O3284</f>
        <v xml:space="preserve">유재은대리 </v>
      </c>
      <c r="Y3287" s="58" t="str">
        <f>작성용!P3284</f>
        <v xml:space="preserve">02-3701-8164 </v>
      </c>
      <c r="Z3287" s="58" t="str">
        <f>작성용!Q3284</f>
        <v xml:space="preserve">yje1212@hi-co-kr </v>
      </c>
      <c r="AA3287" s="56" t="str">
        <f>작성용!AJ3284</f>
        <v>-</v>
      </c>
      <c r="AB3287" s="56">
        <f>작성용!AB3284</f>
        <v>0</v>
      </c>
    </row>
    <row r="3288" spans="1:28" s="12" customFormat="1" ht="16.5" hidden="1" customHeight="1" x14ac:dyDescent="0.3">
      <c r="A3288" s="54">
        <f>작성용!AL3285</f>
        <v>3284</v>
      </c>
      <c r="B3288" s="55" t="str">
        <f>작성용!AI3285</f>
        <v>가평가, 최종평가값송부 : 2024-10-02</v>
      </c>
      <c r="C3288" s="56" t="str">
        <f>작성용!AK3285</f>
        <v>개별종목</v>
      </c>
      <c r="D3288" s="57">
        <f>작성용!T3285</f>
        <v>45534</v>
      </c>
      <c r="E3288" s="58" t="str">
        <f>작성용!B3285</f>
        <v>현대해상</v>
      </c>
      <c r="F3288" s="58" t="str">
        <f>작성용!C3285</f>
        <v>재평가</v>
      </c>
      <c r="G3288" s="58" t="str">
        <f>작성용!D3285</f>
        <v>이지스글로벌일반사모부동산투자신탁438호</v>
      </c>
      <c r="H3288" s="59" t="str">
        <f>작성용!E3285</f>
        <v>KBP2022030029</v>
      </c>
      <c r="I3288" s="58" t="str">
        <f>작성용!F3285</f>
        <v>B02</v>
      </c>
      <c r="J3288" s="58">
        <f>작성용!G3285</f>
        <v>0</v>
      </c>
      <c r="K3288" s="58" t="str">
        <f>작성용!H3285</f>
        <v>Y</v>
      </c>
      <c r="L3288" s="58" t="str">
        <f>작성용!N3285</f>
        <v xml:space="preserve">분기 </v>
      </c>
      <c r="M3288" s="57" t="str">
        <f>작성용!U3285</f>
        <v>2024.09.30</v>
      </c>
      <c r="N3288" s="57">
        <f>작성용!V3285</f>
        <v>45558</v>
      </c>
      <c r="O3288" s="57">
        <f>작성용!W3285</f>
        <v>45582</v>
      </c>
      <c r="P3288" s="57">
        <f>작성용!X3285</f>
        <v>45582</v>
      </c>
      <c r="Q3288" s="58" t="str">
        <f>작성용!AD3285</f>
        <v>대체평가3사업본부</v>
      </c>
      <c r="R3288" s="60">
        <f>작성용!AE3285</f>
        <v>0</v>
      </c>
      <c r="S3288" s="58" t="str">
        <f>작성용!AF3285</f>
        <v>대체평가3사업본부</v>
      </c>
      <c r="T3288" s="61" t="str">
        <f>작성용!AG3285</f>
        <v>정민지</v>
      </c>
      <c r="U3288" s="61" t="str">
        <f>작성용!AH3285</f>
        <v>정민지</v>
      </c>
      <c r="V3288" s="56">
        <f>작성용!AA3285</f>
        <v>202409</v>
      </c>
      <c r="W3288" s="58" t="str">
        <f>작성용!AC3285</f>
        <v>[T]기타보험기관[1본부]</v>
      </c>
      <c r="X3288" s="58" t="str">
        <f>작성용!O3285</f>
        <v xml:space="preserve">유재은대리 </v>
      </c>
      <c r="Y3288" s="58" t="str">
        <f>작성용!P3285</f>
        <v xml:space="preserve">02-3701-8164 </v>
      </c>
      <c r="Z3288" s="58" t="str">
        <f>작성용!Q3285</f>
        <v xml:space="preserve">yje1212@hi-co-kr </v>
      </c>
      <c r="AA3288" s="56" t="str">
        <f>작성용!AJ3285</f>
        <v>-</v>
      </c>
      <c r="AB3288" s="56">
        <f>작성용!AB3285</f>
        <v>0</v>
      </c>
    </row>
    <row r="3289" spans="1:28" s="12" customFormat="1" ht="16.5" hidden="1" customHeight="1" x14ac:dyDescent="0.3">
      <c r="A3289" s="54">
        <f>작성용!AL3286</f>
        <v>3285</v>
      </c>
      <c r="B3289" s="55" t="str">
        <f>작성용!AI3286</f>
        <v>-</v>
      </c>
      <c r="C3289" s="56" t="str">
        <f>작성용!AK3286</f>
        <v>개별종목</v>
      </c>
      <c r="D3289" s="57">
        <f>작성용!T3286</f>
        <v>45534</v>
      </c>
      <c r="E3289" s="58" t="str">
        <f>작성용!B3286</f>
        <v>현대해상</v>
      </c>
      <c r="F3289" s="58" t="str">
        <f>작성용!C3286</f>
        <v>재평가</v>
      </c>
      <c r="G3289" s="58" t="str">
        <f>작성용!D3286</f>
        <v>신한ASPVIFIII일반사모투자신탁제3호(H)</v>
      </c>
      <c r="H3289" s="59" t="str">
        <f>작성용!E3286</f>
        <v>KBP2022030030</v>
      </c>
      <c r="I3289" s="58" t="str">
        <f>작성용!F3286</f>
        <v>B02</v>
      </c>
      <c r="J3289" s="58">
        <f>작성용!G3286</f>
        <v>0</v>
      </c>
      <c r="K3289" s="58" t="str">
        <f>작성용!H3286</f>
        <v>Y</v>
      </c>
      <c r="L3289" s="58" t="str">
        <f>작성용!N3286</f>
        <v xml:space="preserve">분기 </v>
      </c>
      <c r="M3289" s="57" t="str">
        <f>작성용!U3286</f>
        <v>2024.09.30</v>
      </c>
      <c r="N3289" s="57">
        <f>작성용!V3286</f>
        <v>45567</v>
      </c>
      <c r="O3289" s="57">
        <f>작성용!W3286</f>
        <v>45582</v>
      </c>
      <c r="P3289" s="57">
        <f>작성용!X3286</f>
        <v>45582</v>
      </c>
      <c r="Q3289" s="58" t="str">
        <f>작성용!AD3286</f>
        <v>대체평가3사업본부</v>
      </c>
      <c r="R3289" s="60">
        <f>작성용!AE3286</f>
        <v>0</v>
      </c>
      <c r="S3289" s="58" t="str">
        <f>작성용!AF3286</f>
        <v>대체평가3사업본부</v>
      </c>
      <c r="T3289" s="61" t="str">
        <f>작성용!AG3286</f>
        <v>정민지</v>
      </c>
      <c r="U3289" s="61" t="str">
        <f>작성용!AH3286</f>
        <v>정민지</v>
      </c>
      <c r="V3289" s="56">
        <f>작성용!AA3286</f>
        <v>202409</v>
      </c>
      <c r="W3289" s="58" t="str">
        <f>작성용!AC3286</f>
        <v>[T]기타보험기관[1본부]</v>
      </c>
      <c r="X3289" s="58" t="str">
        <f>작성용!O3286</f>
        <v xml:space="preserve">유재은대리 </v>
      </c>
      <c r="Y3289" s="58" t="str">
        <f>작성용!P3286</f>
        <v xml:space="preserve">02-3701-8164 </v>
      </c>
      <c r="Z3289" s="58" t="str">
        <f>작성용!Q3286</f>
        <v xml:space="preserve">yje1212@hi-co-kr </v>
      </c>
      <c r="AA3289" s="56" t="str">
        <f>작성용!AJ3286</f>
        <v>-</v>
      </c>
      <c r="AB3289" s="56">
        <f>작성용!AB3286</f>
        <v>0</v>
      </c>
    </row>
    <row r="3290" spans="1:28" s="12" customFormat="1" ht="16.5" hidden="1" customHeight="1" x14ac:dyDescent="0.3">
      <c r="A3290" s="54">
        <f>작성용!AL3287</f>
        <v>3286</v>
      </c>
      <c r="B3290" s="55" t="str">
        <f>작성용!AI3287</f>
        <v>가평가, 최종평가값송부 : 2024-10-02</v>
      </c>
      <c r="C3290" s="56" t="str">
        <f>작성용!AK3287</f>
        <v>개별종목</v>
      </c>
      <c r="D3290" s="57">
        <f>작성용!T3287</f>
        <v>45534</v>
      </c>
      <c r="E3290" s="58" t="str">
        <f>작성용!B3287</f>
        <v>현대해상</v>
      </c>
      <c r="F3290" s="58" t="str">
        <f>작성용!C3287</f>
        <v>재평가</v>
      </c>
      <c r="G3290" s="58" t="str">
        <f>작성용!D3287</f>
        <v>키움글로벌인프라A.I.일반사모투자신탁제7호[재간접형]</v>
      </c>
      <c r="H3290" s="59" t="str">
        <f>작성용!E3287</f>
        <v>KBP2022030031</v>
      </c>
      <c r="I3290" s="58" t="str">
        <f>작성용!F3287</f>
        <v>B02</v>
      </c>
      <c r="J3290" s="58">
        <f>작성용!G3287</f>
        <v>0</v>
      </c>
      <c r="K3290" s="58" t="str">
        <f>작성용!H3287</f>
        <v>Y</v>
      </c>
      <c r="L3290" s="58" t="str">
        <f>작성용!N3287</f>
        <v xml:space="preserve">분기 </v>
      </c>
      <c r="M3290" s="57" t="str">
        <f>작성용!U3287</f>
        <v>2024.09.30</v>
      </c>
      <c r="N3290" s="57">
        <f>작성용!V3287</f>
        <v>45558</v>
      </c>
      <c r="O3290" s="57">
        <f>작성용!W3287</f>
        <v>45582</v>
      </c>
      <c r="P3290" s="57">
        <f>작성용!X3287</f>
        <v>45582</v>
      </c>
      <c r="Q3290" s="58" t="str">
        <f>작성용!AD3287</f>
        <v>대체평가3사업본부</v>
      </c>
      <c r="R3290" s="60">
        <f>작성용!AE3287</f>
        <v>0</v>
      </c>
      <c r="S3290" s="58" t="str">
        <f>작성용!AF3287</f>
        <v>대체평가3사업본부</v>
      </c>
      <c r="T3290" s="61" t="str">
        <f>작성용!AG3287</f>
        <v>정민지</v>
      </c>
      <c r="U3290" s="61" t="str">
        <f>작성용!AH3287</f>
        <v>정민지</v>
      </c>
      <c r="V3290" s="56">
        <f>작성용!AA3287</f>
        <v>202409</v>
      </c>
      <c r="W3290" s="58" t="str">
        <f>작성용!AC3287</f>
        <v>[T]기타보험기관[1본부]</v>
      </c>
      <c r="X3290" s="58" t="str">
        <f>작성용!O3287</f>
        <v xml:space="preserve">유재은대리 </v>
      </c>
      <c r="Y3290" s="58" t="str">
        <f>작성용!P3287</f>
        <v xml:space="preserve">02-3701-8164 </v>
      </c>
      <c r="Z3290" s="58" t="str">
        <f>작성용!Q3287</f>
        <v xml:space="preserve">yje1212@hi-co-kr </v>
      </c>
      <c r="AA3290" s="56" t="str">
        <f>작성용!AJ3287</f>
        <v>-</v>
      </c>
      <c r="AB3290" s="56">
        <f>작성용!AB3287</f>
        <v>0</v>
      </c>
    </row>
    <row r="3291" spans="1:28" s="12" customFormat="1" ht="16.5" hidden="1" customHeight="1" x14ac:dyDescent="0.3">
      <c r="A3291" s="54">
        <f>작성용!AL3288</f>
        <v>3287</v>
      </c>
      <c r="B3291" s="55" t="str">
        <f>작성용!AI3288</f>
        <v>가평가, 최종평가값송부 : 2024-10-02</v>
      </c>
      <c r="C3291" s="56" t="str">
        <f>작성용!AK3288</f>
        <v>개별종목</v>
      </c>
      <c r="D3291" s="57">
        <f>작성용!T3288</f>
        <v>45534</v>
      </c>
      <c r="E3291" s="58" t="str">
        <f>작성용!B3288</f>
        <v>현대해상</v>
      </c>
      <c r="F3291" s="58" t="str">
        <f>작성용!C3288</f>
        <v>재평가</v>
      </c>
      <c r="G3291" s="58" t="str">
        <f>작성용!D3288</f>
        <v>우리PGIF4일반사모특별자산투자신탁1호</v>
      </c>
      <c r="H3291" s="59" t="str">
        <f>작성용!E3288</f>
        <v>KBP2022030032</v>
      </c>
      <c r="I3291" s="58" t="str">
        <f>작성용!F3288</f>
        <v>B02</v>
      </c>
      <c r="J3291" s="58">
        <f>작성용!G3288</f>
        <v>0</v>
      </c>
      <c r="K3291" s="58" t="str">
        <f>작성용!H3288</f>
        <v>Y</v>
      </c>
      <c r="L3291" s="58" t="str">
        <f>작성용!N3288</f>
        <v xml:space="preserve">분기 </v>
      </c>
      <c r="M3291" s="57" t="str">
        <f>작성용!U3288</f>
        <v>2024.09.30</v>
      </c>
      <c r="N3291" s="57">
        <f>작성용!V3288</f>
        <v>45558</v>
      </c>
      <c r="O3291" s="57">
        <f>작성용!W3288</f>
        <v>45582</v>
      </c>
      <c r="P3291" s="57">
        <f>작성용!X3288</f>
        <v>45582</v>
      </c>
      <c r="Q3291" s="58" t="str">
        <f>작성용!AD3288</f>
        <v>대체평가3사업본부</v>
      </c>
      <c r="R3291" s="60">
        <f>작성용!AE3288</f>
        <v>0</v>
      </c>
      <c r="S3291" s="58" t="str">
        <f>작성용!AF3288</f>
        <v>대체평가3사업본부</v>
      </c>
      <c r="T3291" s="61" t="str">
        <f>작성용!AG3288</f>
        <v>정민지</v>
      </c>
      <c r="U3291" s="61" t="str">
        <f>작성용!AH3288</f>
        <v>정민지</v>
      </c>
      <c r="V3291" s="56">
        <f>작성용!AA3288</f>
        <v>202409</v>
      </c>
      <c r="W3291" s="58" t="str">
        <f>작성용!AC3288</f>
        <v>[T]기타보험기관[1본부]</v>
      </c>
      <c r="X3291" s="58" t="str">
        <f>작성용!O3288</f>
        <v xml:space="preserve">유재은대리 </v>
      </c>
      <c r="Y3291" s="58" t="str">
        <f>작성용!P3288</f>
        <v xml:space="preserve">02-3701-8164 </v>
      </c>
      <c r="Z3291" s="58" t="str">
        <f>작성용!Q3288</f>
        <v xml:space="preserve">yje1212@hi-co-kr </v>
      </c>
      <c r="AA3291" s="56" t="str">
        <f>작성용!AJ3288</f>
        <v>-</v>
      </c>
      <c r="AB3291" s="56">
        <f>작성용!AB3288</f>
        <v>0</v>
      </c>
    </row>
    <row r="3292" spans="1:28" s="12" customFormat="1" ht="16.5" hidden="1" customHeight="1" x14ac:dyDescent="0.3">
      <c r="A3292" s="54">
        <f>작성용!AL3289</f>
        <v>3288</v>
      </c>
      <c r="B3292" s="55" t="str">
        <f>작성용!AI3289</f>
        <v>-</v>
      </c>
      <c r="C3292" s="56" t="str">
        <f>작성용!AK3289</f>
        <v>개별종목</v>
      </c>
      <c r="D3292" s="57">
        <f>작성용!T3289</f>
        <v>45534</v>
      </c>
      <c r="E3292" s="58" t="str">
        <f>작성용!B3289</f>
        <v>현대해상</v>
      </c>
      <c r="F3292" s="58" t="str">
        <f>작성용!C3289</f>
        <v>재평가</v>
      </c>
      <c r="G3292" s="58" t="str">
        <f>작성용!D3289</f>
        <v>한강CA일반사모부동산투자신탁25호</v>
      </c>
      <c r="H3292" s="59" t="str">
        <f>작성용!E3289</f>
        <v>KBP2022060121</v>
      </c>
      <c r="I3292" s="58" t="str">
        <f>작성용!F3289</f>
        <v>B02</v>
      </c>
      <c r="J3292" s="58">
        <f>작성용!G3289</f>
        <v>0</v>
      </c>
      <c r="K3292" s="58" t="str">
        <f>작성용!H3289</f>
        <v>Y</v>
      </c>
      <c r="L3292" s="58" t="str">
        <f>작성용!N3289</f>
        <v xml:space="preserve">분기 </v>
      </c>
      <c r="M3292" s="57" t="str">
        <f>작성용!U3289</f>
        <v>2024.09.30</v>
      </c>
      <c r="N3292" s="57">
        <f>작성용!V3289</f>
        <v>45567</v>
      </c>
      <c r="O3292" s="57">
        <f>작성용!W3289</f>
        <v>45582</v>
      </c>
      <c r="P3292" s="57">
        <f>작성용!X3289</f>
        <v>45582</v>
      </c>
      <c r="Q3292" s="58" t="str">
        <f>작성용!AD3289</f>
        <v>대체평가3사업본부</v>
      </c>
      <c r="R3292" s="60">
        <f>작성용!AE3289</f>
        <v>0</v>
      </c>
      <c r="S3292" s="58" t="str">
        <f>작성용!AF3289</f>
        <v>대체평가3사업본부</v>
      </c>
      <c r="T3292" s="61" t="str">
        <f>작성용!AG3289</f>
        <v>정민지</v>
      </c>
      <c r="U3292" s="61" t="str">
        <f>작성용!AH3289</f>
        <v>정민지</v>
      </c>
      <c r="V3292" s="56">
        <f>작성용!AA3289</f>
        <v>202409</v>
      </c>
      <c r="W3292" s="58" t="str">
        <f>작성용!AC3289</f>
        <v>[T]기타보험기관[1본부]</v>
      </c>
      <c r="X3292" s="58" t="str">
        <f>작성용!O3289</f>
        <v xml:space="preserve">유재은대리 </v>
      </c>
      <c r="Y3292" s="58" t="str">
        <f>작성용!P3289</f>
        <v xml:space="preserve">02-3701-8164 </v>
      </c>
      <c r="Z3292" s="58" t="str">
        <f>작성용!Q3289</f>
        <v xml:space="preserve">yje1212@hi-co-kr </v>
      </c>
      <c r="AA3292" s="56" t="str">
        <f>작성용!AJ3289</f>
        <v>-</v>
      </c>
      <c r="AB3292" s="56">
        <f>작성용!AB3289</f>
        <v>0</v>
      </c>
    </row>
    <row r="3293" spans="1:28" s="12" customFormat="1" ht="16.5" hidden="1" customHeight="1" x14ac:dyDescent="0.3">
      <c r="A3293" s="54">
        <f>작성용!AL3290</f>
        <v>3289</v>
      </c>
      <c r="B3293" s="55" t="str">
        <f>작성용!AI3290</f>
        <v>-</v>
      </c>
      <c r="C3293" s="56" t="str">
        <f>작성용!AK3290</f>
        <v>개별종목</v>
      </c>
      <c r="D3293" s="57">
        <f>작성용!T3290</f>
        <v>45534</v>
      </c>
      <c r="E3293" s="58" t="str">
        <f>작성용!B3290</f>
        <v>현대해상</v>
      </c>
      <c r="F3293" s="58" t="str">
        <f>작성용!C3290</f>
        <v>재평가</v>
      </c>
      <c r="G3293" s="58" t="str">
        <f>작성용!D3290</f>
        <v>NH-AMUNDI글로벌코어인프라일반사모특별자산투자신탁3호</v>
      </c>
      <c r="H3293" s="59" t="str">
        <f>작성용!E3290</f>
        <v>KBP2022060122</v>
      </c>
      <c r="I3293" s="58" t="str">
        <f>작성용!F3290</f>
        <v>B02</v>
      </c>
      <c r="J3293" s="58">
        <f>작성용!G3290</f>
        <v>0</v>
      </c>
      <c r="K3293" s="58" t="str">
        <f>작성용!H3290</f>
        <v>Y</v>
      </c>
      <c r="L3293" s="58" t="str">
        <f>작성용!N3290</f>
        <v xml:space="preserve">분기 </v>
      </c>
      <c r="M3293" s="57" t="str">
        <f>작성용!U3290</f>
        <v>2024.09.30</v>
      </c>
      <c r="N3293" s="57">
        <f>작성용!V3290</f>
        <v>45567</v>
      </c>
      <c r="O3293" s="57">
        <f>작성용!W3290</f>
        <v>45582</v>
      </c>
      <c r="P3293" s="57">
        <f>작성용!X3290</f>
        <v>45582</v>
      </c>
      <c r="Q3293" s="58" t="str">
        <f>작성용!AD3290</f>
        <v>대체평가3사업본부</v>
      </c>
      <c r="R3293" s="60">
        <f>작성용!AE3290</f>
        <v>0</v>
      </c>
      <c r="S3293" s="58" t="str">
        <f>작성용!AF3290</f>
        <v>대체평가3사업본부</v>
      </c>
      <c r="T3293" s="61" t="str">
        <f>작성용!AG3290</f>
        <v>정민지</v>
      </c>
      <c r="U3293" s="61" t="str">
        <f>작성용!AH3290</f>
        <v>정민지</v>
      </c>
      <c r="V3293" s="56">
        <f>작성용!AA3290</f>
        <v>202409</v>
      </c>
      <c r="W3293" s="58" t="str">
        <f>작성용!AC3290</f>
        <v>[T]기타보험기관[1본부]</v>
      </c>
      <c r="X3293" s="58" t="str">
        <f>작성용!O3290</f>
        <v xml:space="preserve">유재은대리 </v>
      </c>
      <c r="Y3293" s="58" t="str">
        <f>작성용!P3290</f>
        <v xml:space="preserve">02-3701-8164 </v>
      </c>
      <c r="Z3293" s="58" t="str">
        <f>작성용!Q3290</f>
        <v xml:space="preserve">yje1212@hi-co-kr </v>
      </c>
      <c r="AA3293" s="56" t="str">
        <f>작성용!AJ3290</f>
        <v>-</v>
      </c>
      <c r="AB3293" s="56">
        <f>작성용!AB3290</f>
        <v>0</v>
      </c>
    </row>
    <row r="3294" spans="1:28" s="12" customFormat="1" ht="16.5" hidden="1" customHeight="1" x14ac:dyDescent="0.3">
      <c r="A3294" s="54">
        <f>작성용!AL3291</f>
        <v>3290</v>
      </c>
      <c r="B3294" s="55" t="str">
        <f>작성용!AI3291</f>
        <v>가평가, 최종평가값송부 : 2024-10-02</v>
      </c>
      <c r="C3294" s="56" t="str">
        <f>작성용!AK3291</f>
        <v>개별종목</v>
      </c>
      <c r="D3294" s="57">
        <f>작성용!T3291</f>
        <v>45534</v>
      </c>
      <c r="E3294" s="58" t="str">
        <f>작성용!B3291</f>
        <v>현대해상</v>
      </c>
      <c r="F3294" s="58" t="str">
        <f>작성용!C3291</f>
        <v>재평가</v>
      </c>
      <c r="G3294" s="58" t="str">
        <f>작성용!D3291</f>
        <v>KBASF인프라일반사모특별자산투자신탁</v>
      </c>
      <c r="H3294" s="59" t="str">
        <f>작성용!E3291</f>
        <v>KBP2022060123</v>
      </c>
      <c r="I3294" s="58" t="str">
        <f>작성용!F3291</f>
        <v>B02</v>
      </c>
      <c r="J3294" s="58">
        <f>작성용!G3291</f>
        <v>0</v>
      </c>
      <c r="K3294" s="58" t="str">
        <f>작성용!H3291</f>
        <v>Y</v>
      </c>
      <c r="L3294" s="58" t="str">
        <f>작성용!N3291</f>
        <v xml:space="preserve">분기 </v>
      </c>
      <c r="M3294" s="57" t="str">
        <f>작성용!U3291</f>
        <v>2024.09.30</v>
      </c>
      <c r="N3294" s="57">
        <f>작성용!V3291</f>
        <v>45558</v>
      </c>
      <c r="O3294" s="57">
        <f>작성용!W3291</f>
        <v>45582</v>
      </c>
      <c r="P3294" s="57">
        <f>작성용!X3291</f>
        <v>45582</v>
      </c>
      <c r="Q3294" s="58" t="str">
        <f>작성용!AD3291</f>
        <v>대체평가3사업본부</v>
      </c>
      <c r="R3294" s="60">
        <f>작성용!AE3291</f>
        <v>0</v>
      </c>
      <c r="S3294" s="58" t="str">
        <f>작성용!AF3291</f>
        <v>대체평가3사업본부</v>
      </c>
      <c r="T3294" s="61" t="str">
        <f>작성용!AG3291</f>
        <v>정민지</v>
      </c>
      <c r="U3294" s="61" t="str">
        <f>작성용!AH3291</f>
        <v>정민지</v>
      </c>
      <c r="V3294" s="56">
        <f>작성용!AA3291</f>
        <v>202409</v>
      </c>
      <c r="W3294" s="58" t="str">
        <f>작성용!AC3291</f>
        <v>[T]기타보험기관[1본부]</v>
      </c>
      <c r="X3294" s="58" t="str">
        <f>작성용!O3291</f>
        <v xml:space="preserve">유재은대리 </v>
      </c>
      <c r="Y3294" s="58" t="str">
        <f>작성용!P3291</f>
        <v xml:space="preserve">02-3701-8164 </v>
      </c>
      <c r="Z3294" s="58" t="str">
        <f>작성용!Q3291</f>
        <v xml:space="preserve">yje1212@hi-co-kr </v>
      </c>
      <c r="AA3294" s="56" t="str">
        <f>작성용!AJ3291</f>
        <v>-</v>
      </c>
      <c r="AB3294" s="56">
        <f>작성용!AB3291</f>
        <v>0</v>
      </c>
    </row>
    <row r="3295" spans="1:28" s="12" customFormat="1" ht="16.5" hidden="1" customHeight="1" x14ac:dyDescent="0.3">
      <c r="A3295" s="54">
        <f>작성용!AL3292</f>
        <v>3291</v>
      </c>
      <c r="B3295" s="55" t="str">
        <f>작성용!AI3292</f>
        <v>-</v>
      </c>
      <c r="C3295" s="56" t="str">
        <f>작성용!AK3292</f>
        <v>개별종목</v>
      </c>
      <c r="D3295" s="57">
        <f>작성용!T3292</f>
        <v>45534</v>
      </c>
      <c r="E3295" s="58" t="str">
        <f>작성용!B3292</f>
        <v>현대해상</v>
      </c>
      <c r="F3295" s="58" t="str">
        <f>작성용!C3292</f>
        <v>재평가</v>
      </c>
      <c r="G3295" s="58" t="str">
        <f>작성용!D3292</f>
        <v>하나대체투자WSRE일반사모부동산투자신탁1호</v>
      </c>
      <c r="H3295" s="59" t="str">
        <f>작성용!E3292</f>
        <v>KBP2022060124</v>
      </c>
      <c r="I3295" s="58" t="str">
        <f>작성용!F3292</f>
        <v>B02</v>
      </c>
      <c r="J3295" s="58">
        <f>작성용!G3292</f>
        <v>0</v>
      </c>
      <c r="K3295" s="58" t="str">
        <f>작성용!H3292</f>
        <v>Y</v>
      </c>
      <c r="L3295" s="58" t="str">
        <f>작성용!N3292</f>
        <v xml:space="preserve">분기 </v>
      </c>
      <c r="M3295" s="57" t="str">
        <f>작성용!U3292</f>
        <v>2024.09.30</v>
      </c>
      <c r="N3295" s="57">
        <f>작성용!V3292</f>
        <v>45567</v>
      </c>
      <c r="O3295" s="57">
        <f>작성용!W3292</f>
        <v>45582</v>
      </c>
      <c r="P3295" s="57">
        <f>작성용!X3292</f>
        <v>45582</v>
      </c>
      <c r="Q3295" s="58" t="str">
        <f>작성용!AD3292</f>
        <v>대체평가3사업본부</v>
      </c>
      <c r="R3295" s="60">
        <f>작성용!AE3292</f>
        <v>0</v>
      </c>
      <c r="S3295" s="58" t="str">
        <f>작성용!AF3292</f>
        <v>대체평가3사업본부</v>
      </c>
      <c r="T3295" s="61" t="str">
        <f>작성용!AG3292</f>
        <v>정민지</v>
      </c>
      <c r="U3295" s="61" t="str">
        <f>작성용!AH3292</f>
        <v>정민지</v>
      </c>
      <c r="V3295" s="56">
        <f>작성용!AA3292</f>
        <v>202409</v>
      </c>
      <c r="W3295" s="58" t="str">
        <f>작성용!AC3292</f>
        <v>[T]기타보험기관[1본부]</v>
      </c>
      <c r="X3295" s="58" t="str">
        <f>작성용!O3292</f>
        <v xml:space="preserve">유재은대리 </v>
      </c>
      <c r="Y3295" s="58" t="str">
        <f>작성용!P3292</f>
        <v xml:space="preserve">02-3701-8164 </v>
      </c>
      <c r="Z3295" s="58" t="str">
        <f>작성용!Q3292</f>
        <v xml:space="preserve">yje1212@hi-co-kr </v>
      </c>
      <c r="AA3295" s="56" t="str">
        <f>작성용!AJ3292</f>
        <v>-</v>
      </c>
      <c r="AB3295" s="56">
        <f>작성용!AB3292</f>
        <v>0</v>
      </c>
    </row>
    <row r="3296" spans="1:28" s="12" customFormat="1" ht="16.5" hidden="1" customHeight="1" x14ac:dyDescent="0.3">
      <c r="A3296" s="54">
        <f>작성용!AL3293</f>
        <v>3292</v>
      </c>
      <c r="B3296" s="55" t="str">
        <f>작성용!AI3293</f>
        <v>-</v>
      </c>
      <c r="C3296" s="56" t="str">
        <f>작성용!AK3293</f>
        <v>개별종목</v>
      </c>
      <c r="D3296" s="57">
        <f>작성용!T3293</f>
        <v>45534</v>
      </c>
      <c r="E3296" s="58" t="str">
        <f>작성용!B3293</f>
        <v>현대해상</v>
      </c>
      <c r="F3296" s="58" t="str">
        <f>작성용!C3293</f>
        <v>재평가</v>
      </c>
      <c r="G3296" s="58" t="str">
        <f>작성용!D3293</f>
        <v>타이거대체일반사모특별자산투자신탁43호</v>
      </c>
      <c r="H3296" s="59" t="str">
        <f>작성용!E3293</f>
        <v>KBP2022060125</v>
      </c>
      <c r="I3296" s="58" t="str">
        <f>작성용!F3293</f>
        <v>B02</v>
      </c>
      <c r="J3296" s="58">
        <f>작성용!G3293</f>
        <v>0</v>
      </c>
      <c r="K3296" s="58" t="str">
        <f>작성용!H3293</f>
        <v>Y</v>
      </c>
      <c r="L3296" s="58" t="str">
        <f>작성용!N3293</f>
        <v xml:space="preserve">분기 </v>
      </c>
      <c r="M3296" s="57" t="str">
        <f>작성용!U3293</f>
        <v>2024.09.30</v>
      </c>
      <c r="N3296" s="57">
        <f>작성용!V3293</f>
        <v>45567</v>
      </c>
      <c r="O3296" s="57">
        <f>작성용!W3293</f>
        <v>45582</v>
      </c>
      <c r="P3296" s="57">
        <f>작성용!X3293</f>
        <v>45582</v>
      </c>
      <c r="Q3296" s="58" t="str">
        <f>작성용!AD3293</f>
        <v>대체평가3사업본부</v>
      </c>
      <c r="R3296" s="60">
        <f>작성용!AE3293</f>
        <v>0</v>
      </c>
      <c r="S3296" s="58" t="str">
        <f>작성용!AF3293</f>
        <v>대체평가3사업본부</v>
      </c>
      <c r="T3296" s="61" t="str">
        <f>작성용!AG3293</f>
        <v>정민지</v>
      </c>
      <c r="U3296" s="61" t="str">
        <f>작성용!AH3293</f>
        <v>정민지</v>
      </c>
      <c r="V3296" s="56">
        <f>작성용!AA3293</f>
        <v>202409</v>
      </c>
      <c r="W3296" s="58" t="str">
        <f>작성용!AC3293</f>
        <v>[T]기타보험기관[1본부]</v>
      </c>
      <c r="X3296" s="58" t="str">
        <f>작성용!O3293</f>
        <v xml:space="preserve">유재은대리 </v>
      </c>
      <c r="Y3296" s="58" t="str">
        <f>작성용!P3293</f>
        <v xml:space="preserve">02-3701-8164 </v>
      </c>
      <c r="Z3296" s="58" t="str">
        <f>작성용!Q3293</f>
        <v xml:space="preserve">yje1212@hi-co-kr </v>
      </c>
      <c r="AA3296" s="56" t="str">
        <f>작성용!AJ3293</f>
        <v>-</v>
      </c>
      <c r="AB3296" s="56">
        <f>작성용!AB3293</f>
        <v>0</v>
      </c>
    </row>
    <row r="3297" spans="1:28" s="12" customFormat="1" ht="16.5" hidden="1" customHeight="1" x14ac:dyDescent="0.3">
      <c r="A3297" s="54">
        <f>작성용!AL3294</f>
        <v>3293</v>
      </c>
      <c r="B3297" s="55" t="str">
        <f>작성용!AI3294</f>
        <v>-</v>
      </c>
      <c r="C3297" s="56" t="str">
        <f>작성용!AK3294</f>
        <v>개별종목</v>
      </c>
      <c r="D3297" s="57">
        <f>작성용!T3294</f>
        <v>45534</v>
      </c>
      <c r="E3297" s="58" t="str">
        <f>작성용!B3294</f>
        <v>현대해상</v>
      </c>
      <c r="F3297" s="58" t="str">
        <f>작성용!C3294</f>
        <v>재평가</v>
      </c>
      <c r="G3297" s="58" t="str">
        <f>작성용!D3294</f>
        <v>삼성SRA아시아BGO일반사모부동산투자신탁제1호</v>
      </c>
      <c r="H3297" s="59" t="str">
        <f>작성용!E3294</f>
        <v>KBP2022060011</v>
      </c>
      <c r="I3297" s="58" t="str">
        <f>작성용!F3294</f>
        <v>B02</v>
      </c>
      <c r="J3297" s="58">
        <f>작성용!G3294</f>
        <v>0</v>
      </c>
      <c r="K3297" s="58" t="str">
        <f>작성용!H3294</f>
        <v>Y</v>
      </c>
      <c r="L3297" s="58" t="str">
        <f>작성용!N3294</f>
        <v xml:space="preserve">분기 </v>
      </c>
      <c r="M3297" s="57" t="str">
        <f>작성용!U3294</f>
        <v>2024.09.30</v>
      </c>
      <c r="N3297" s="57">
        <f>작성용!V3294</f>
        <v>45567</v>
      </c>
      <c r="O3297" s="57">
        <f>작성용!W3294</f>
        <v>45582</v>
      </c>
      <c r="P3297" s="57">
        <f>작성용!X3294</f>
        <v>45582</v>
      </c>
      <c r="Q3297" s="58" t="str">
        <f>작성용!AD3294</f>
        <v>대체평가3사업본부</v>
      </c>
      <c r="R3297" s="60">
        <f>작성용!AE3294</f>
        <v>0</v>
      </c>
      <c r="S3297" s="58" t="str">
        <f>작성용!AF3294</f>
        <v>대체평가3사업본부</v>
      </c>
      <c r="T3297" s="61" t="str">
        <f>작성용!AG3294</f>
        <v>정민지</v>
      </c>
      <c r="U3297" s="61" t="str">
        <f>작성용!AH3294</f>
        <v>정민지</v>
      </c>
      <c r="V3297" s="56">
        <f>작성용!AA3294</f>
        <v>202409</v>
      </c>
      <c r="W3297" s="58" t="str">
        <f>작성용!AC3294</f>
        <v>[T]기타보험기관[1본부]</v>
      </c>
      <c r="X3297" s="58" t="str">
        <f>작성용!O3294</f>
        <v xml:space="preserve">유재은대리 </v>
      </c>
      <c r="Y3297" s="58" t="str">
        <f>작성용!P3294</f>
        <v xml:space="preserve">02-3701-8164 </v>
      </c>
      <c r="Z3297" s="58" t="str">
        <f>작성용!Q3294</f>
        <v xml:space="preserve">yje1212@hi-co-kr </v>
      </c>
      <c r="AA3297" s="56" t="str">
        <f>작성용!AJ3294</f>
        <v>-</v>
      </c>
      <c r="AB3297" s="56">
        <f>작성용!AB3294</f>
        <v>0</v>
      </c>
    </row>
    <row r="3298" spans="1:28" s="12" customFormat="1" ht="16.5" hidden="1" customHeight="1" x14ac:dyDescent="0.3">
      <c r="A3298" s="54">
        <f>작성용!AL3295</f>
        <v>3294</v>
      </c>
      <c r="B3298" s="55" t="str">
        <f>작성용!AI3295</f>
        <v>-</v>
      </c>
      <c r="C3298" s="56" t="str">
        <f>작성용!AK3295</f>
        <v>개별종목</v>
      </c>
      <c r="D3298" s="57">
        <f>작성용!T3295</f>
        <v>45534</v>
      </c>
      <c r="E3298" s="58" t="str">
        <f>작성용!B3295</f>
        <v>현대해상</v>
      </c>
      <c r="F3298" s="58" t="str">
        <f>작성용!C3295</f>
        <v>재평가</v>
      </c>
      <c r="G3298" s="58" t="str">
        <f>작성용!D3295</f>
        <v>베스타스유럽물류일반사모부동산투자신탁제73A호1종</v>
      </c>
      <c r="H3298" s="59" t="str">
        <f>작성용!E3295</f>
        <v>KBP2022090038</v>
      </c>
      <c r="I3298" s="58" t="str">
        <f>작성용!F3295</f>
        <v>B02</v>
      </c>
      <c r="J3298" s="58">
        <f>작성용!G3295</f>
        <v>0</v>
      </c>
      <c r="K3298" s="58" t="str">
        <f>작성용!H3295</f>
        <v>Y</v>
      </c>
      <c r="L3298" s="58" t="str">
        <f>작성용!N3295</f>
        <v xml:space="preserve">분기 </v>
      </c>
      <c r="M3298" s="57" t="str">
        <f>작성용!U3295</f>
        <v>2024.09.30</v>
      </c>
      <c r="N3298" s="57">
        <f>작성용!V3295</f>
        <v>45567</v>
      </c>
      <c r="O3298" s="57">
        <f>작성용!W3295</f>
        <v>45582</v>
      </c>
      <c r="P3298" s="57">
        <f>작성용!X3295</f>
        <v>45582</v>
      </c>
      <c r="Q3298" s="58" t="str">
        <f>작성용!AD3295</f>
        <v>대체평가3사업본부</v>
      </c>
      <c r="R3298" s="60">
        <f>작성용!AE3295</f>
        <v>0</v>
      </c>
      <c r="S3298" s="58" t="str">
        <f>작성용!AF3295</f>
        <v>대체평가3사업본부</v>
      </c>
      <c r="T3298" s="61" t="str">
        <f>작성용!AG3295</f>
        <v>정민지</v>
      </c>
      <c r="U3298" s="61" t="str">
        <f>작성용!AH3295</f>
        <v>정민지</v>
      </c>
      <c r="V3298" s="56">
        <f>작성용!AA3295</f>
        <v>202409</v>
      </c>
      <c r="W3298" s="58" t="str">
        <f>작성용!AC3295</f>
        <v>[T]기타보험기관[1본부]</v>
      </c>
      <c r="X3298" s="58" t="str">
        <f>작성용!O3295</f>
        <v xml:space="preserve">유재은대리 </v>
      </c>
      <c r="Y3298" s="58" t="str">
        <f>작성용!P3295</f>
        <v xml:space="preserve">02-3701-8164 </v>
      </c>
      <c r="Z3298" s="58" t="str">
        <f>작성용!Q3295</f>
        <v xml:space="preserve">yje1212@hi-co-kr </v>
      </c>
      <c r="AA3298" s="56" t="str">
        <f>작성용!AJ3295</f>
        <v>-</v>
      </c>
      <c r="AB3298" s="56">
        <f>작성용!AB3295</f>
        <v>0</v>
      </c>
    </row>
    <row r="3299" spans="1:28" s="12" customFormat="1" ht="16.5" hidden="1" customHeight="1" x14ac:dyDescent="0.3">
      <c r="A3299" s="54">
        <f>작성용!AL3296</f>
        <v>3295</v>
      </c>
      <c r="B3299" s="55" t="str">
        <f>작성용!AI3296</f>
        <v>-</v>
      </c>
      <c r="C3299" s="56" t="str">
        <f>작성용!AK3296</f>
        <v>개별종목</v>
      </c>
      <c r="D3299" s="57">
        <f>작성용!T3296</f>
        <v>45534</v>
      </c>
      <c r="E3299" s="58" t="str">
        <f>작성용!B3296</f>
        <v>현대해상</v>
      </c>
      <c r="F3299" s="58" t="str">
        <f>작성용!C3296</f>
        <v>재평가</v>
      </c>
      <c r="G3299" s="58" t="str">
        <f>작성용!D3296</f>
        <v>파인스트리트글로벌일반사모투자신탁10-2호(재간접형)</v>
      </c>
      <c r="H3299" s="59" t="str">
        <f>작성용!E3296</f>
        <v>KBP2022090039</v>
      </c>
      <c r="I3299" s="58" t="str">
        <f>작성용!F3296</f>
        <v>B02</v>
      </c>
      <c r="J3299" s="58">
        <f>작성용!G3296</f>
        <v>0</v>
      </c>
      <c r="K3299" s="58" t="str">
        <f>작성용!H3296</f>
        <v>Y</v>
      </c>
      <c r="L3299" s="58" t="str">
        <f>작성용!N3296</f>
        <v xml:space="preserve">분기 </v>
      </c>
      <c r="M3299" s="57" t="str">
        <f>작성용!U3296</f>
        <v>2024.09.30</v>
      </c>
      <c r="N3299" s="57">
        <f>작성용!V3296</f>
        <v>45567</v>
      </c>
      <c r="O3299" s="57">
        <f>작성용!W3296</f>
        <v>45582</v>
      </c>
      <c r="P3299" s="57">
        <f>작성용!X3296</f>
        <v>45582</v>
      </c>
      <c r="Q3299" s="58" t="str">
        <f>작성용!AD3296</f>
        <v>대체평가3사업본부</v>
      </c>
      <c r="R3299" s="60">
        <f>작성용!AE3296</f>
        <v>0</v>
      </c>
      <c r="S3299" s="58" t="str">
        <f>작성용!AF3296</f>
        <v>대체평가3사업본부</v>
      </c>
      <c r="T3299" s="61" t="str">
        <f>작성용!AG3296</f>
        <v>정민지</v>
      </c>
      <c r="U3299" s="61" t="str">
        <f>작성용!AH3296</f>
        <v>정민지</v>
      </c>
      <c r="V3299" s="56">
        <f>작성용!AA3296</f>
        <v>202409</v>
      </c>
      <c r="W3299" s="58" t="str">
        <f>작성용!AC3296</f>
        <v>[T]기타보험기관[1본부]</v>
      </c>
      <c r="X3299" s="58" t="str">
        <f>작성용!O3296</f>
        <v xml:space="preserve">유재은대리 </v>
      </c>
      <c r="Y3299" s="58" t="str">
        <f>작성용!P3296</f>
        <v xml:space="preserve">02-3701-8164 </v>
      </c>
      <c r="Z3299" s="58" t="str">
        <f>작성용!Q3296</f>
        <v xml:space="preserve">yje1212@hi-co-kr </v>
      </c>
      <c r="AA3299" s="56" t="str">
        <f>작성용!AJ3296</f>
        <v>-</v>
      </c>
      <c r="AB3299" s="56">
        <f>작성용!AB3296</f>
        <v>0</v>
      </c>
    </row>
    <row r="3300" spans="1:28" s="12" customFormat="1" ht="16.5" hidden="1" customHeight="1" x14ac:dyDescent="0.3">
      <c r="A3300" s="54">
        <f>작성용!AL3297</f>
        <v>3296</v>
      </c>
      <c r="B3300" s="55" t="str">
        <f>작성용!AI3297</f>
        <v>-</v>
      </c>
      <c r="C3300" s="56" t="str">
        <f>작성용!AK3297</f>
        <v>개별종목</v>
      </c>
      <c r="D3300" s="57">
        <f>작성용!T3297</f>
        <v>45534</v>
      </c>
      <c r="E3300" s="58" t="str">
        <f>작성용!B3297</f>
        <v>현대해상</v>
      </c>
      <c r="F3300" s="58" t="str">
        <f>작성용!C3297</f>
        <v>재평가</v>
      </c>
      <c r="G3300" s="58" t="str">
        <f>작성용!D3297</f>
        <v>DB전문투자형사모특별자산투자24호</v>
      </c>
      <c r="H3300" s="59" t="str">
        <f>작성용!E3297</f>
        <v>KBP2019120128</v>
      </c>
      <c r="I3300" s="58" t="str">
        <f>작성용!F3297</f>
        <v>B02</v>
      </c>
      <c r="J3300" s="58">
        <f>작성용!G3297</f>
        <v>0</v>
      </c>
      <c r="K3300" s="58" t="str">
        <f>작성용!H3297</f>
        <v>Y</v>
      </c>
      <c r="L3300" s="58" t="str">
        <f>작성용!N3297</f>
        <v xml:space="preserve">분기 </v>
      </c>
      <c r="M3300" s="57" t="str">
        <f>작성용!U3297</f>
        <v>2024.09.30</v>
      </c>
      <c r="N3300" s="57">
        <f>작성용!V3297</f>
        <v>45567</v>
      </c>
      <c r="O3300" s="57">
        <f>작성용!W3297</f>
        <v>45582</v>
      </c>
      <c r="P3300" s="57">
        <f>작성용!X3297</f>
        <v>45582</v>
      </c>
      <c r="Q3300" s="58" t="str">
        <f>작성용!AD3297</f>
        <v>대체평가3사업본부</v>
      </c>
      <c r="R3300" s="60">
        <f>작성용!AE3297</f>
        <v>0</v>
      </c>
      <c r="S3300" s="58" t="str">
        <f>작성용!AF3297</f>
        <v>대체평가3사업본부</v>
      </c>
      <c r="T3300" s="61" t="str">
        <f>작성용!AG3297</f>
        <v>정민지</v>
      </c>
      <c r="U3300" s="61" t="str">
        <f>작성용!AH3297</f>
        <v>정민지</v>
      </c>
      <c r="V3300" s="56">
        <f>작성용!AA3297</f>
        <v>202409</v>
      </c>
      <c r="W3300" s="58" t="str">
        <f>작성용!AC3297</f>
        <v>[T]기타보험기관[1본부]</v>
      </c>
      <c r="X3300" s="58" t="str">
        <f>작성용!O3297</f>
        <v xml:space="preserve">유재은대리 </v>
      </c>
      <c r="Y3300" s="58" t="str">
        <f>작성용!P3297</f>
        <v xml:space="preserve">02-3701-8164 </v>
      </c>
      <c r="Z3300" s="58" t="str">
        <f>작성용!Q3297</f>
        <v xml:space="preserve">yje1212@hi-co-kr </v>
      </c>
      <c r="AA3300" s="56" t="str">
        <f>작성용!AJ3297</f>
        <v>-</v>
      </c>
      <c r="AB3300" s="56">
        <f>작성용!AB3297</f>
        <v>0</v>
      </c>
    </row>
    <row r="3301" spans="1:28" s="12" customFormat="1" ht="16.5" hidden="1" customHeight="1" x14ac:dyDescent="0.3">
      <c r="A3301" s="54">
        <f>작성용!AL3298</f>
        <v>3297</v>
      </c>
      <c r="B3301" s="55" t="str">
        <f>작성용!AI3298</f>
        <v>-</v>
      </c>
      <c r="C3301" s="56" t="str">
        <f>작성용!AK3298</f>
        <v>개별종목</v>
      </c>
      <c r="D3301" s="57">
        <f>작성용!T3298</f>
        <v>45534</v>
      </c>
      <c r="E3301" s="58" t="str">
        <f>작성용!B3298</f>
        <v>현대해상</v>
      </c>
      <c r="F3301" s="58" t="str">
        <f>작성용!C3298</f>
        <v>재평가</v>
      </c>
      <c r="G3301" s="58" t="str">
        <f>작성용!D3298</f>
        <v>파인스트리트북미인프라일반사모투자신탁1-1호</v>
      </c>
      <c r="H3301" s="59" t="str">
        <f>작성용!E3298</f>
        <v>KBP2022120144</v>
      </c>
      <c r="I3301" s="58" t="str">
        <f>작성용!F3298</f>
        <v>B02</v>
      </c>
      <c r="J3301" s="58">
        <f>작성용!G3298</f>
        <v>0</v>
      </c>
      <c r="K3301" s="58" t="str">
        <f>작성용!H3298</f>
        <v>Y</v>
      </c>
      <c r="L3301" s="58" t="str">
        <f>작성용!N3298</f>
        <v xml:space="preserve">분기 </v>
      </c>
      <c r="M3301" s="57" t="str">
        <f>작성용!U3298</f>
        <v>2024.09.30</v>
      </c>
      <c r="N3301" s="57">
        <f>작성용!V3298</f>
        <v>45567</v>
      </c>
      <c r="O3301" s="57">
        <f>작성용!W3298</f>
        <v>45582</v>
      </c>
      <c r="P3301" s="57">
        <f>작성용!X3298</f>
        <v>45582</v>
      </c>
      <c r="Q3301" s="58" t="str">
        <f>작성용!AD3298</f>
        <v>대체평가3사업본부</v>
      </c>
      <c r="R3301" s="60">
        <f>작성용!AE3298</f>
        <v>0</v>
      </c>
      <c r="S3301" s="58" t="str">
        <f>작성용!AF3298</f>
        <v>대체평가3사업본부</v>
      </c>
      <c r="T3301" s="61" t="str">
        <f>작성용!AG3298</f>
        <v>정민지</v>
      </c>
      <c r="U3301" s="61" t="str">
        <f>작성용!AH3298</f>
        <v>정민지</v>
      </c>
      <c r="V3301" s="56">
        <f>작성용!AA3298</f>
        <v>202409</v>
      </c>
      <c r="W3301" s="58" t="str">
        <f>작성용!AC3298</f>
        <v>[T]기타보험기관[1본부]</v>
      </c>
      <c r="X3301" s="58" t="str">
        <f>작성용!O3298</f>
        <v xml:space="preserve">유재은대리 </v>
      </c>
      <c r="Y3301" s="58" t="str">
        <f>작성용!P3298</f>
        <v xml:space="preserve">02-3701-8164 </v>
      </c>
      <c r="Z3301" s="58" t="str">
        <f>작성용!Q3298</f>
        <v xml:space="preserve">yje1212@hi-co-kr </v>
      </c>
      <c r="AA3301" s="56" t="str">
        <f>작성용!AJ3298</f>
        <v>-</v>
      </c>
      <c r="AB3301" s="56">
        <f>작성용!AB3298</f>
        <v>0</v>
      </c>
    </row>
    <row r="3302" spans="1:28" s="12" customFormat="1" ht="16.5" hidden="1" customHeight="1" x14ac:dyDescent="0.3">
      <c r="A3302" s="54">
        <f>작성용!AL3299</f>
        <v>3298</v>
      </c>
      <c r="B3302" s="55" t="str">
        <f>작성용!AI3299</f>
        <v>가평가, 최종평가값송부 : 2024-10-02</v>
      </c>
      <c r="C3302" s="56" t="str">
        <f>작성용!AK3299</f>
        <v>개별종목</v>
      </c>
      <c r="D3302" s="57">
        <f>작성용!T3299</f>
        <v>45534</v>
      </c>
      <c r="E3302" s="58" t="str">
        <f>작성용!B3299</f>
        <v>현대해상</v>
      </c>
      <c r="F3302" s="58" t="str">
        <f>작성용!C3299</f>
        <v>재평가</v>
      </c>
      <c r="G3302" s="58" t="str">
        <f>작성용!D3299</f>
        <v>베스타스일반사모부동산투자신탁제78-2호</v>
      </c>
      <c r="H3302" s="59" t="str">
        <f>작성용!E3299</f>
        <v>KBP2022090059</v>
      </c>
      <c r="I3302" s="58" t="str">
        <f>작성용!F3299</f>
        <v>B02</v>
      </c>
      <c r="J3302" s="58">
        <f>작성용!G3299</f>
        <v>0</v>
      </c>
      <c r="K3302" s="58" t="str">
        <f>작성용!H3299</f>
        <v>Y</v>
      </c>
      <c r="L3302" s="58" t="str">
        <f>작성용!N3299</f>
        <v xml:space="preserve">분기 </v>
      </c>
      <c r="M3302" s="57" t="str">
        <f>작성용!U3299</f>
        <v>2024.09.30</v>
      </c>
      <c r="N3302" s="57">
        <f>작성용!V3299</f>
        <v>45558</v>
      </c>
      <c r="O3302" s="57">
        <f>작성용!W3299</f>
        <v>45582</v>
      </c>
      <c r="P3302" s="57">
        <f>작성용!X3299</f>
        <v>45582</v>
      </c>
      <c r="Q3302" s="58" t="str">
        <f>작성용!AD3299</f>
        <v>대체평가3사업본부</v>
      </c>
      <c r="R3302" s="60">
        <f>작성용!AE3299</f>
        <v>0</v>
      </c>
      <c r="S3302" s="58" t="str">
        <f>작성용!AF3299</f>
        <v>대체평가3사업본부</v>
      </c>
      <c r="T3302" s="61" t="str">
        <f>작성용!AG3299</f>
        <v>정민지</v>
      </c>
      <c r="U3302" s="61" t="str">
        <f>작성용!AH3299</f>
        <v>정민지</v>
      </c>
      <c r="V3302" s="56">
        <f>작성용!AA3299</f>
        <v>202409</v>
      </c>
      <c r="W3302" s="58" t="str">
        <f>작성용!AC3299</f>
        <v>[T]기타보험기관[1본부]</v>
      </c>
      <c r="X3302" s="58" t="str">
        <f>작성용!O3299</f>
        <v xml:space="preserve">유재은대리 </v>
      </c>
      <c r="Y3302" s="58" t="str">
        <f>작성용!P3299</f>
        <v xml:space="preserve">02-3701-8164 </v>
      </c>
      <c r="Z3302" s="58" t="str">
        <f>작성용!Q3299</f>
        <v xml:space="preserve">yje1212@hi-co-kr </v>
      </c>
      <c r="AA3302" s="56" t="str">
        <f>작성용!AJ3299</f>
        <v>-</v>
      </c>
      <c r="AB3302" s="56">
        <f>작성용!AB3299</f>
        <v>0</v>
      </c>
    </row>
    <row r="3303" spans="1:28" s="12" customFormat="1" ht="16.5" hidden="1" customHeight="1" x14ac:dyDescent="0.3">
      <c r="A3303" s="54">
        <f>작성용!AL3300</f>
        <v>3299</v>
      </c>
      <c r="B3303" s="55" t="str">
        <f>작성용!AI3300</f>
        <v>-</v>
      </c>
      <c r="C3303" s="56" t="str">
        <f>작성용!AK3300</f>
        <v>개별종목</v>
      </c>
      <c r="D3303" s="57">
        <f>작성용!T3300</f>
        <v>45534</v>
      </c>
      <c r="E3303" s="58" t="str">
        <f>작성용!B3300</f>
        <v>현대해상</v>
      </c>
      <c r="F3303" s="58" t="str">
        <f>작성용!C3300</f>
        <v>재평가</v>
      </c>
      <c r="G3303" s="58" t="str">
        <f>작성용!D3300</f>
        <v>신한BROOKFIELDINFRASTRUCTUREDEBTIII일반사모1-A</v>
      </c>
      <c r="H3303" s="59" t="str">
        <f>작성용!E3300</f>
        <v>KBP2022120154</v>
      </c>
      <c r="I3303" s="58" t="str">
        <f>작성용!F3300</f>
        <v>B02</v>
      </c>
      <c r="J3303" s="58">
        <f>작성용!G3300</f>
        <v>0</v>
      </c>
      <c r="K3303" s="58" t="str">
        <f>작성용!H3300</f>
        <v>Y</v>
      </c>
      <c r="L3303" s="58" t="str">
        <f>작성용!N3300</f>
        <v xml:space="preserve">분기 </v>
      </c>
      <c r="M3303" s="57" t="str">
        <f>작성용!U3300</f>
        <v>2024.09.30</v>
      </c>
      <c r="N3303" s="57">
        <f>작성용!V3300</f>
        <v>45567</v>
      </c>
      <c r="O3303" s="57">
        <f>작성용!W3300</f>
        <v>45582</v>
      </c>
      <c r="P3303" s="57">
        <f>작성용!X3300</f>
        <v>45582</v>
      </c>
      <c r="Q3303" s="58" t="str">
        <f>작성용!AD3300</f>
        <v>대체평가3사업본부</v>
      </c>
      <c r="R3303" s="60">
        <f>작성용!AE3300</f>
        <v>0</v>
      </c>
      <c r="S3303" s="58" t="str">
        <f>작성용!AF3300</f>
        <v>대체평가3사업본부</v>
      </c>
      <c r="T3303" s="61" t="str">
        <f>작성용!AG3300</f>
        <v>정민지</v>
      </c>
      <c r="U3303" s="61" t="str">
        <f>작성용!AH3300</f>
        <v>정민지</v>
      </c>
      <c r="V3303" s="56">
        <f>작성용!AA3300</f>
        <v>202409</v>
      </c>
      <c r="W3303" s="58" t="str">
        <f>작성용!AC3300</f>
        <v>[T]기타보험기관[1본부]</v>
      </c>
      <c r="X3303" s="58" t="str">
        <f>작성용!O3300</f>
        <v xml:space="preserve">유재은대리 </v>
      </c>
      <c r="Y3303" s="58" t="str">
        <f>작성용!P3300</f>
        <v xml:space="preserve">02-3701-8164 </v>
      </c>
      <c r="Z3303" s="58" t="str">
        <f>작성용!Q3300</f>
        <v xml:space="preserve">yje1212@hi-co-kr </v>
      </c>
      <c r="AA3303" s="56" t="str">
        <f>작성용!AJ3300</f>
        <v>-</v>
      </c>
      <c r="AB3303" s="56">
        <f>작성용!AB3300</f>
        <v>0</v>
      </c>
    </row>
    <row r="3304" spans="1:28" s="12" customFormat="1" ht="16.5" hidden="1" customHeight="1" x14ac:dyDescent="0.3">
      <c r="A3304" s="54">
        <f>작성용!AL3301</f>
        <v>3300</v>
      </c>
      <c r="B3304" s="55" t="str">
        <f>작성용!AI3301</f>
        <v>-</v>
      </c>
      <c r="C3304" s="56" t="str">
        <f>작성용!AK3301</f>
        <v>개별종목</v>
      </c>
      <c r="D3304" s="57">
        <f>작성용!T3301</f>
        <v>45534</v>
      </c>
      <c r="E3304" s="58" t="str">
        <f>작성용!B3301</f>
        <v>현대해상</v>
      </c>
      <c r="F3304" s="58" t="str">
        <f>작성용!C3301</f>
        <v>재평가</v>
      </c>
      <c r="G3304" s="58" t="str">
        <f>작성용!D3301</f>
        <v>KB인프라CREDITSOLUTION일반사모특별자산투자신탁(H)</v>
      </c>
      <c r="H3304" s="59" t="str">
        <f>작성용!E3301</f>
        <v>KBP2022120269</v>
      </c>
      <c r="I3304" s="58" t="str">
        <f>작성용!F3301</f>
        <v>B02</v>
      </c>
      <c r="J3304" s="58">
        <f>작성용!G3301</f>
        <v>0</v>
      </c>
      <c r="K3304" s="58" t="str">
        <f>작성용!H3301</f>
        <v>Y</v>
      </c>
      <c r="L3304" s="58" t="str">
        <f>작성용!N3301</f>
        <v xml:space="preserve">분기 </v>
      </c>
      <c r="M3304" s="57" t="str">
        <f>작성용!U3301</f>
        <v>2024.09.30</v>
      </c>
      <c r="N3304" s="57">
        <f>작성용!V3301</f>
        <v>45567</v>
      </c>
      <c r="O3304" s="57">
        <f>작성용!W3301</f>
        <v>45582</v>
      </c>
      <c r="P3304" s="57">
        <f>작성용!X3301</f>
        <v>45582</v>
      </c>
      <c r="Q3304" s="58" t="str">
        <f>작성용!AD3301</f>
        <v>대체평가3사업본부</v>
      </c>
      <c r="R3304" s="60">
        <f>작성용!AE3301</f>
        <v>0</v>
      </c>
      <c r="S3304" s="58" t="str">
        <f>작성용!AF3301</f>
        <v>대체평가3사업본부</v>
      </c>
      <c r="T3304" s="61" t="str">
        <f>작성용!AG3301</f>
        <v>정민지</v>
      </c>
      <c r="U3304" s="61" t="str">
        <f>작성용!AH3301</f>
        <v>정민지</v>
      </c>
      <c r="V3304" s="56">
        <f>작성용!AA3301</f>
        <v>202409</v>
      </c>
      <c r="W3304" s="58" t="str">
        <f>작성용!AC3301</f>
        <v>[T]기타보험기관[1본부]</v>
      </c>
      <c r="X3304" s="58" t="str">
        <f>작성용!O3301</f>
        <v xml:space="preserve">유재은대리 </v>
      </c>
      <c r="Y3304" s="58" t="str">
        <f>작성용!P3301</f>
        <v xml:space="preserve">02-3701-8164 </v>
      </c>
      <c r="Z3304" s="58" t="str">
        <f>작성용!Q3301</f>
        <v xml:space="preserve">yje1212@hi-co-kr </v>
      </c>
      <c r="AA3304" s="56" t="str">
        <f>작성용!AJ3301</f>
        <v>-</v>
      </c>
      <c r="AB3304" s="56">
        <f>작성용!AB3301</f>
        <v>0</v>
      </c>
    </row>
    <row r="3305" spans="1:28" s="12" customFormat="1" ht="16.5" hidden="1" customHeight="1" x14ac:dyDescent="0.3">
      <c r="A3305" s="54">
        <f>작성용!AL3302</f>
        <v>3301</v>
      </c>
      <c r="B3305" s="55" t="str">
        <f>작성용!AI3302</f>
        <v>-</v>
      </c>
      <c r="C3305" s="56" t="str">
        <f>작성용!AK3302</f>
        <v>개별종목</v>
      </c>
      <c r="D3305" s="57">
        <f>작성용!T3302</f>
        <v>45534</v>
      </c>
      <c r="E3305" s="58" t="str">
        <f>작성용!B3302</f>
        <v>현대해상</v>
      </c>
      <c r="F3305" s="58" t="str">
        <f>작성용!C3302</f>
        <v>재평가</v>
      </c>
      <c r="G3305" s="58" t="str">
        <f>작성용!D3302</f>
        <v>한화OPPORTUNISTICSTRATEGY일반사모부동산투자신탁5호</v>
      </c>
      <c r="H3305" s="59" t="str">
        <f>작성용!E3302</f>
        <v>KBP2023060041</v>
      </c>
      <c r="I3305" s="58" t="str">
        <f>작성용!F3302</f>
        <v>B02</v>
      </c>
      <c r="J3305" s="58">
        <f>작성용!G3302</f>
        <v>0</v>
      </c>
      <c r="K3305" s="58" t="str">
        <f>작성용!H3302</f>
        <v>Y</v>
      </c>
      <c r="L3305" s="58" t="str">
        <f>작성용!N3302</f>
        <v xml:space="preserve">분기 </v>
      </c>
      <c r="M3305" s="57" t="str">
        <f>작성용!U3302</f>
        <v>2024.09.30</v>
      </c>
      <c r="N3305" s="57">
        <f>작성용!V3302</f>
        <v>45567</v>
      </c>
      <c r="O3305" s="57">
        <f>작성용!W3302</f>
        <v>45582</v>
      </c>
      <c r="P3305" s="57">
        <f>작성용!X3302</f>
        <v>45582</v>
      </c>
      <c r="Q3305" s="58" t="str">
        <f>작성용!AD3302</f>
        <v>대체평가3사업본부</v>
      </c>
      <c r="R3305" s="60">
        <f>작성용!AE3302</f>
        <v>0</v>
      </c>
      <c r="S3305" s="58" t="str">
        <f>작성용!AF3302</f>
        <v>대체평가3사업본부</v>
      </c>
      <c r="T3305" s="61" t="str">
        <f>작성용!AG3302</f>
        <v>정민지</v>
      </c>
      <c r="U3305" s="61" t="str">
        <f>작성용!AH3302</f>
        <v>정민지</v>
      </c>
      <c r="V3305" s="56">
        <f>작성용!AA3302</f>
        <v>202409</v>
      </c>
      <c r="W3305" s="58" t="str">
        <f>작성용!AC3302</f>
        <v>[T]기타보험기관[1본부]</v>
      </c>
      <c r="X3305" s="58" t="str">
        <f>작성용!O3302</f>
        <v xml:space="preserve">유재은대리 </v>
      </c>
      <c r="Y3305" s="58" t="str">
        <f>작성용!P3302</f>
        <v xml:space="preserve">02-3701-8164 </v>
      </c>
      <c r="Z3305" s="58" t="str">
        <f>작성용!Q3302</f>
        <v xml:space="preserve">yje1212@hi-co-kr </v>
      </c>
      <c r="AA3305" s="56" t="str">
        <f>작성용!AJ3302</f>
        <v>-</v>
      </c>
      <c r="AB3305" s="56">
        <f>작성용!AB3302</f>
        <v>0</v>
      </c>
    </row>
    <row r="3306" spans="1:28" s="12" customFormat="1" ht="16.5" hidden="1" customHeight="1" x14ac:dyDescent="0.3">
      <c r="A3306" s="54">
        <f>작성용!AL3303</f>
        <v>3302</v>
      </c>
      <c r="B3306" s="55" t="str">
        <f>작성용!AI3303</f>
        <v>-</v>
      </c>
      <c r="C3306" s="56" t="str">
        <f>작성용!AK3303</f>
        <v>개별종목</v>
      </c>
      <c r="D3306" s="57">
        <f>작성용!T3303</f>
        <v>45534</v>
      </c>
      <c r="E3306" s="58" t="str">
        <f>작성용!B3303</f>
        <v>현대해상</v>
      </c>
      <c r="F3306" s="58" t="str">
        <f>작성용!C3303</f>
        <v>재평가</v>
      </c>
      <c r="G3306" s="58" t="str">
        <f>작성용!D3303</f>
        <v>마스턴일반사모부동산투자신탁제178호1종</v>
      </c>
      <c r="H3306" s="59" t="str">
        <f>작성용!E3303</f>
        <v>KBP2023060016</v>
      </c>
      <c r="I3306" s="58" t="str">
        <f>작성용!F3303</f>
        <v>B02</v>
      </c>
      <c r="J3306" s="58">
        <f>작성용!G3303</f>
        <v>0</v>
      </c>
      <c r="K3306" s="58" t="str">
        <f>작성용!H3303</f>
        <v>Y</v>
      </c>
      <c r="L3306" s="58" t="str">
        <f>작성용!N3303</f>
        <v xml:space="preserve">분기 </v>
      </c>
      <c r="M3306" s="57" t="str">
        <f>작성용!U3303</f>
        <v>2024.09.30</v>
      </c>
      <c r="N3306" s="57">
        <f>작성용!V3303</f>
        <v>45567</v>
      </c>
      <c r="O3306" s="57">
        <f>작성용!W3303</f>
        <v>45582</v>
      </c>
      <c r="P3306" s="57">
        <f>작성용!X3303</f>
        <v>45582</v>
      </c>
      <c r="Q3306" s="58" t="str">
        <f>작성용!AD3303</f>
        <v>대체평가3사업본부</v>
      </c>
      <c r="R3306" s="60">
        <f>작성용!AE3303</f>
        <v>0</v>
      </c>
      <c r="S3306" s="58" t="str">
        <f>작성용!AF3303</f>
        <v>대체평가3사업본부</v>
      </c>
      <c r="T3306" s="61" t="str">
        <f>작성용!AG3303</f>
        <v>정민지</v>
      </c>
      <c r="U3306" s="61" t="str">
        <f>작성용!AH3303</f>
        <v>정민지</v>
      </c>
      <c r="V3306" s="56">
        <f>작성용!AA3303</f>
        <v>202409</v>
      </c>
      <c r="W3306" s="58" t="str">
        <f>작성용!AC3303</f>
        <v>[T]기타보험기관[1본부]</v>
      </c>
      <c r="X3306" s="58" t="str">
        <f>작성용!O3303</f>
        <v xml:space="preserve">유재은대리 </v>
      </c>
      <c r="Y3306" s="58" t="str">
        <f>작성용!P3303</f>
        <v xml:space="preserve">02-3701-8164 </v>
      </c>
      <c r="Z3306" s="58" t="str">
        <f>작성용!Q3303</f>
        <v xml:space="preserve">yje1212@hi-co-kr </v>
      </c>
      <c r="AA3306" s="56" t="str">
        <f>작성용!AJ3303</f>
        <v>-</v>
      </c>
      <c r="AB3306" s="56">
        <f>작성용!AB3303</f>
        <v>0</v>
      </c>
    </row>
    <row r="3307" spans="1:28" s="12" customFormat="1" ht="16.5" hidden="1" customHeight="1" x14ac:dyDescent="0.3">
      <c r="A3307" s="54">
        <f>작성용!AL3304</f>
        <v>3303</v>
      </c>
      <c r="B3307" s="55" t="str">
        <f>작성용!AI3304</f>
        <v>-</v>
      </c>
      <c r="C3307" s="56" t="str">
        <f>작성용!AK3304</f>
        <v>개별종목</v>
      </c>
      <c r="D3307" s="57">
        <f>작성용!T3304</f>
        <v>45534</v>
      </c>
      <c r="E3307" s="58" t="str">
        <f>작성용!B3304</f>
        <v>현대해상</v>
      </c>
      <c r="F3307" s="58" t="str">
        <f>작성용!C3304</f>
        <v>재평가</v>
      </c>
      <c r="G3307" s="58" t="str">
        <f>작성용!D3304</f>
        <v>삼성유럽인프라대출일반사모투자신탁제1호</v>
      </c>
      <c r="H3307" s="59" t="str">
        <f>작성용!E3304</f>
        <v>KBP2023060026</v>
      </c>
      <c r="I3307" s="58" t="str">
        <f>작성용!F3304</f>
        <v>B02</v>
      </c>
      <c r="J3307" s="58">
        <f>작성용!G3304</f>
        <v>0</v>
      </c>
      <c r="K3307" s="58" t="str">
        <f>작성용!H3304</f>
        <v>Y</v>
      </c>
      <c r="L3307" s="58" t="str">
        <f>작성용!N3304</f>
        <v xml:space="preserve">분기 </v>
      </c>
      <c r="M3307" s="57" t="str">
        <f>작성용!U3304</f>
        <v>2024.09.30</v>
      </c>
      <c r="N3307" s="57">
        <f>작성용!V3304</f>
        <v>45567</v>
      </c>
      <c r="O3307" s="57">
        <f>작성용!W3304</f>
        <v>45582</v>
      </c>
      <c r="P3307" s="57">
        <f>작성용!X3304</f>
        <v>45582</v>
      </c>
      <c r="Q3307" s="58" t="str">
        <f>작성용!AD3304</f>
        <v>대체평가3사업본부</v>
      </c>
      <c r="R3307" s="60">
        <f>작성용!AE3304</f>
        <v>0</v>
      </c>
      <c r="S3307" s="58" t="str">
        <f>작성용!AF3304</f>
        <v>대체평가3사업본부</v>
      </c>
      <c r="T3307" s="61" t="str">
        <f>작성용!AG3304</f>
        <v>정민지</v>
      </c>
      <c r="U3307" s="61" t="str">
        <f>작성용!AH3304</f>
        <v>정민지</v>
      </c>
      <c r="V3307" s="56">
        <f>작성용!AA3304</f>
        <v>202409</v>
      </c>
      <c r="W3307" s="58" t="str">
        <f>작성용!AC3304</f>
        <v>[T]기타보험기관[1본부]</v>
      </c>
      <c r="X3307" s="58" t="str">
        <f>작성용!O3304</f>
        <v xml:space="preserve">유재은대리 </v>
      </c>
      <c r="Y3307" s="58" t="str">
        <f>작성용!P3304</f>
        <v xml:space="preserve">02-3701-8164 </v>
      </c>
      <c r="Z3307" s="58" t="str">
        <f>작성용!Q3304</f>
        <v xml:space="preserve">yje1212@hi-co-kr </v>
      </c>
      <c r="AA3307" s="56" t="str">
        <f>작성용!AJ3304</f>
        <v>-</v>
      </c>
      <c r="AB3307" s="56">
        <f>작성용!AB3304</f>
        <v>0</v>
      </c>
    </row>
    <row r="3308" spans="1:28" s="12" customFormat="1" ht="16.5" hidden="1" customHeight="1" x14ac:dyDescent="0.3">
      <c r="A3308" s="54">
        <f>작성용!AL3305</f>
        <v>3304</v>
      </c>
      <c r="B3308" s="55" t="str">
        <f>작성용!AI3305</f>
        <v>-</v>
      </c>
      <c r="C3308" s="56" t="str">
        <f>작성용!AK3305</f>
        <v>개별종목</v>
      </c>
      <c r="D3308" s="57">
        <f>작성용!T3305</f>
        <v>45534</v>
      </c>
      <c r="E3308" s="58" t="str">
        <f>작성용!B3305</f>
        <v>현대해상</v>
      </c>
      <c r="F3308" s="58" t="str">
        <f>작성용!C3305</f>
        <v>재평가</v>
      </c>
      <c r="G3308" s="58" t="str">
        <f>작성용!D3305</f>
        <v>보고에너지전환인프라일반사모투자신탁1호</v>
      </c>
      <c r="H3308" s="59" t="str">
        <f>작성용!E3305</f>
        <v>KBP2023090012</v>
      </c>
      <c r="I3308" s="58" t="str">
        <f>작성용!F3305</f>
        <v>B02</v>
      </c>
      <c r="J3308" s="58">
        <f>작성용!G3305</f>
        <v>0</v>
      </c>
      <c r="K3308" s="58" t="str">
        <f>작성용!H3305</f>
        <v>Y</v>
      </c>
      <c r="L3308" s="58" t="str">
        <f>작성용!N3305</f>
        <v xml:space="preserve">분기 </v>
      </c>
      <c r="M3308" s="57" t="str">
        <f>작성용!U3305</f>
        <v>2024.09.30</v>
      </c>
      <c r="N3308" s="57">
        <f>작성용!V3305</f>
        <v>45567</v>
      </c>
      <c r="O3308" s="57">
        <f>작성용!W3305</f>
        <v>45582</v>
      </c>
      <c r="P3308" s="57">
        <f>작성용!X3305</f>
        <v>45582</v>
      </c>
      <c r="Q3308" s="58" t="str">
        <f>작성용!AD3305</f>
        <v>대체평가3사업본부</v>
      </c>
      <c r="R3308" s="60">
        <f>작성용!AE3305</f>
        <v>0</v>
      </c>
      <c r="S3308" s="58" t="str">
        <f>작성용!AF3305</f>
        <v>대체평가3사업본부</v>
      </c>
      <c r="T3308" s="61" t="str">
        <f>작성용!AG3305</f>
        <v>정민지</v>
      </c>
      <c r="U3308" s="61" t="str">
        <f>작성용!AH3305</f>
        <v>정민지</v>
      </c>
      <c r="V3308" s="56">
        <f>작성용!AA3305</f>
        <v>202409</v>
      </c>
      <c r="W3308" s="58" t="str">
        <f>작성용!AC3305</f>
        <v>[T]기타보험기관[1본부]</v>
      </c>
      <c r="X3308" s="58" t="str">
        <f>작성용!O3305</f>
        <v xml:space="preserve">유재은대리 </v>
      </c>
      <c r="Y3308" s="58" t="str">
        <f>작성용!P3305</f>
        <v xml:space="preserve">02-3701-8164 </v>
      </c>
      <c r="Z3308" s="58" t="str">
        <f>작성용!Q3305</f>
        <v xml:space="preserve">yje1212@hi-co-kr </v>
      </c>
      <c r="AA3308" s="56" t="str">
        <f>작성용!AJ3305</f>
        <v>-</v>
      </c>
      <c r="AB3308" s="56">
        <f>작성용!AB3305</f>
        <v>0</v>
      </c>
    </row>
    <row r="3309" spans="1:28" s="12" customFormat="1" ht="16.5" hidden="1" customHeight="1" x14ac:dyDescent="0.3">
      <c r="A3309" s="54">
        <f>작성용!AL3306</f>
        <v>3305</v>
      </c>
      <c r="B3309" s="55" t="str">
        <f>작성용!AI3306</f>
        <v>-</v>
      </c>
      <c r="C3309" s="56" t="str">
        <f>작성용!AK3306</f>
        <v>개별종목</v>
      </c>
      <c r="D3309" s="57">
        <f>작성용!T3306</f>
        <v>45534</v>
      </c>
      <c r="E3309" s="58" t="str">
        <f>작성용!B3306</f>
        <v>현대해상</v>
      </c>
      <c r="F3309" s="58" t="str">
        <f>작성용!C3306</f>
        <v>재평가</v>
      </c>
      <c r="G3309" s="58" t="str">
        <f>작성용!D3306</f>
        <v>현대인베스트해밀턴레인세컨더리PE일반사모투자신탁35호</v>
      </c>
      <c r="H3309" s="59" t="str">
        <f>작성용!E3306</f>
        <v>KBP2023120127</v>
      </c>
      <c r="I3309" s="58" t="str">
        <f>작성용!F3306</f>
        <v>B02</v>
      </c>
      <c r="J3309" s="58">
        <f>작성용!G3306</f>
        <v>0</v>
      </c>
      <c r="K3309" s="58" t="str">
        <f>작성용!H3306</f>
        <v>Y</v>
      </c>
      <c r="L3309" s="58" t="str">
        <f>작성용!N3306</f>
        <v xml:space="preserve">분기 </v>
      </c>
      <c r="M3309" s="57" t="str">
        <f>작성용!U3306</f>
        <v>2024.09.30</v>
      </c>
      <c r="N3309" s="57">
        <f>작성용!V3306</f>
        <v>45567</v>
      </c>
      <c r="O3309" s="57">
        <f>작성용!W3306</f>
        <v>45582</v>
      </c>
      <c r="P3309" s="57">
        <f>작성용!X3306</f>
        <v>45582</v>
      </c>
      <c r="Q3309" s="58" t="str">
        <f>작성용!AD3306</f>
        <v>대체평가3사업본부</v>
      </c>
      <c r="R3309" s="60">
        <f>작성용!AE3306</f>
        <v>0</v>
      </c>
      <c r="S3309" s="58" t="str">
        <f>작성용!AF3306</f>
        <v>대체평가3사업본부</v>
      </c>
      <c r="T3309" s="61" t="str">
        <f>작성용!AG3306</f>
        <v>정민지</v>
      </c>
      <c r="U3309" s="61" t="str">
        <f>작성용!AH3306</f>
        <v>정민지</v>
      </c>
      <c r="V3309" s="56">
        <f>작성용!AA3306</f>
        <v>202409</v>
      </c>
      <c r="W3309" s="58" t="str">
        <f>작성용!AC3306</f>
        <v>[T]기타보험기관[1본부]</v>
      </c>
      <c r="X3309" s="58" t="str">
        <f>작성용!O3306</f>
        <v xml:space="preserve">유재은대리 </v>
      </c>
      <c r="Y3309" s="58" t="str">
        <f>작성용!P3306</f>
        <v xml:space="preserve">02-3701-8164 </v>
      </c>
      <c r="Z3309" s="58" t="str">
        <f>작성용!Q3306</f>
        <v xml:space="preserve">yje1212@hi-co-kr </v>
      </c>
      <c r="AA3309" s="56" t="str">
        <f>작성용!AJ3306</f>
        <v>-</v>
      </c>
      <c r="AB3309" s="56">
        <f>작성용!AB3306</f>
        <v>0</v>
      </c>
    </row>
    <row r="3310" spans="1:28" s="12" customFormat="1" ht="16.5" hidden="1" customHeight="1" x14ac:dyDescent="0.3">
      <c r="A3310" s="54">
        <f>작성용!AL3307</f>
        <v>3306</v>
      </c>
      <c r="B3310" s="55" t="str">
        <f>작성용!AI3307</f>
        <v>-</v>
      </c>
      <c r="C3310" s="56" t="str">
        <f>작성용!AK3307</f>
        <v>개별종목</v>
      </c>
      <c r="D3310" s="57">
        <f>작성용!T3307</f>
        <v>45534</v>
      </c>
      <c r="E3310" s="58" t="str">
        <f>작성용!B3307</f>
        <v>현대해상</v>
      </c>
      <c r="F3310" s="58" t="str">
        <f>작성용!C3307</f>
        <v>재평가</v>
      </c>
      <c r="G3310" s="58" t="str">
        <f>작성용!D3307</f>
        <v>KB와이즈스타일반사모부동산투자신탁제22호(1종)</v>
      </c>
      <c r="H3310" s="59" t="str">
        <f>작성용!E3307</f>
        <v>KBP2023120072</v>
      </c>
      <c r="I3310" s="58" t="str">
        <f>작성용!F3307</f>
        <v>B02</v>
      </c>
      <c r="J3310" s="58">
        <f>작성용!G3307</f>
        <v>0</v>
      </c>
      <c r="K3310" s="58" t="str">
        <f>작성용!H3307</f>
        <v>Y</v>
      </c>
      <c r="L3310" s="58" t="str">
        <f>작성용!N3307</f>
        <v xml:space="preserve">분기 </v>
      </c>
      <c r="M3310" s="57" t="str">
        <f>작성용!U3307</f>
        <v>2024.09.30</v>
      </c>
      <c r="N3310" s="57">
        <f>작성용!V3307</f>
        <v>45567</v>
      </c>
      <c r="O3310" s="57">
        <f>작성용!W3307</f>
        <v>45582</v>
      </c>
      <c r="P3310" s="57">
        <f>작성용!X3307</f>
        <v>45582</v>
      </c>
      <c r="Q3310" s="58" t="str">
        <f>작성용!AD3307</f>
        <v>대체평가3사업본부</v>
      </c>
      <c r="R3310" s="60">
        <f>작성용!AE3307</f>
        <v>0</v>
      </c>
      <c r="S3310" s="58" t="str">
        <f>작성용!AF3307</f>
        <v>대체평가3사업본부</v>
      </c>
      <c r="T3310" s="61" t="str">
        <f>작성용!AG3307</f>
        <v>정민지</v>
      </c>
      <c r="U3310" s="61" t="str">
        <f>작성용!AH3307</f>
        <v>정민지</v>
      </c>
      <c r="V3310" s="56">
        <f>작성용!AA3307</f>
        <v>202409</v>
      </c>
      <c r="W3310" s="58" t="str">
        <f>작성용!AC3307</f>
        <v>[T]기타보험기관[1본부]</v>
      </c>
      <c r="X3310" s="58" t="str">
        <f>작성용!O3307</f>
        <v xml:space="preserve">유재은대리 </v>
      </c>
      <c r="Y3310" s="58" t="str">
        <f>작성용!P3307</f>
        <v xml:space="preserve">02-3701-8164 </v>
      </c>
      <c r="Z3310" s="58" t="str">
        <f>작성용!Q3307</f>
        <v xml:space="preserve">yje1212@hi-co-kr </v>
      </c>
      <c r="AA3310" s="56" t="str">
        <f>작성용!AJ3307</f>
        <v>-</v>
      </c>
      <c r="AB3310" s="56">
        <f>작성용!AB3307</f>
        <v>0</v>
      </c>
    </row>
    <row r="3311" spans="1:28" s="12" customFormat="1" ht="16.5" hidden="1" customHeight="1" x14ac:dyDescent="0.3">
      <c r="A3311" s="54">
        <f>작성용!AL3308</f>
        <v>3307</v>
      </c>
      <c r="B3311" s="55" t="str">
        <f>작성용!AI3308</f>
        <v>-</v>
      </c>
      <c r="C3311" s="56" t="str">
        <f>작성용!AK3308</f>
        <v>개별종목</v>
      </c>
      <c r="D3311" s="57">
        <f>작성용!T3308</f>
        <v>45534</v>
      </c>
      <c r="E3311" s="58" t="str">
        <f>작성용!B3308</f>
        <v>현대해상</v>
      </c>
      <c r="F3311" s="58" t="str">
        <f>작성용!C3308</f>
        <v>재평가</v>
      </c>
      <c r="G3311" s="58" t="str">
        <f>작성용!D3308</f>
        <v>신한DOVERXI일반사모투자신탁제2호(H)</v>
      </c>
      <c r="H3311" s="59" t="str">
        <f>작성용!E3308</f>
        <v>KBP2023120068</v>
      </c>
      <c r="I3311" s="58" t="str">
        <f>작성용!F3308</f>
        <v>B02</v>
      </c>
      <c r="J3311" s="58">
        <f>작성용!G3308</f>
        <v>0</v>
      </c>
      <c r="K3311" s="58" t="str">
        <f>작성용!H3308</f>
        <v>Y</v>
      </c>
      <c r="L3311" s="58" t="str">
        <f>작성용!N3308</f>
        <v xml:space="preserve">분기 </v>
      </c>
      <c r="M3311" s="57" t="str">
        <f>작성용!U3308</f>
        <v>2024.09.30</v>
      </c>
      <c r="N3311" s="57">
        <f>작성용!V3308</f>
        <v>45567</v>
      </c>
      <c r="O3311" s="57">
        <f>작성용!W3308</f>
        <v>45582</v>
      </c>
      <c r="P3311" s="57">
        <f>작성용!X3308</f>
        <v>45582</v>
      </c>
      <c r="Q3311" s="58" t="str">
        <f>작성용!AD3308</f>
        <v>대체평가3사업본부</v>
      </c>
      <c r="R3311" s="60">
        <f>작성용!AE3308</f>
        <v>0</v>
      </c>
      <c r="S3311" s="58" t="str">
        <f>작성용!AF3308</f>
        <v>대체평가3사업본부</v>
      </c>
      <c r="T3311" s="61" t="str">
        <f>작성용!AG3308</f>
        <v>정민지</v>
      </c>
      <c r="U3311" s="61" t="str">
        <f>작성용!AH3308</f>
        <v>정민지</v>
      </c>
      <c r="V3311" s="56">
        <f>작성용!AA3308</f>
        <v>202409</v>
      </c>
      <c r="W3311" s="58" t="str">
        <f>작성용!AC3308</f>
        <v>[T]기타보험기관[1본부]</v>
      </c>
      <c r="X3311" s="58" t="str">
        <f>작성용!O3308</f>
        <v xml:space="preserve">유재은대리 </v>
      </c>
      <c r="Y3311" s="58" t="str">
        <f>작성용!P3308</f>
        <v xml:space="preserve">02-3701-8164 </v>
      </c>
      <c r="Z3311" s="58" t="str">
        <f>작성용!Q3308</f>
        <v xml:space="preserve">yje1212@hi-co-kr </v>
      </c>
      <c r="AA3311" s="56" t="str">
        <f>작성용!AJ3308</f>
        <v>-</v>
      </c>
      <c r="AB3311" s="56">
        <f>작성용!AB3308</f>
        <v>0</v>
      </c>
    </row>
    <row r="3312" spans="1:28" s="12" customFormat="1" ht="16.5" hidden="1" customHeight="1" x14ac:dyDescent="0.3">
      <c r="A3312" s="54">
        <f>작성용!AL3309</f>
        <v>3308</v>
      </c>
      <c r="B3312" s="55" t="str">
        <f>작성용!AI3309</f>
        <v>-</v>
      </c>
      <c r="C3312" s="56" t="str">
        <f>작성용!AK3309</f>
        <v>개별종목</v>
      </c>
      <c r="D3312" s="57">
        <f>작성용!T3309</f>
        <v>45534</v>
      </c>
      <c r="E3312" s="58" t="str">
        <f>작성용!B3309</f>
        <v>현대해상</v>
      </c>
      <c r="F3312" s="58" t="str">
        <f>작성용!C3309</f>
        <v>재평가</v>
      </c>
      <c r="G3312" s="58" t="str">
        <f>작성용!D3309</f>
        <v>현대인베스트VAUBAN유럽인프라일반사모특별자산투자신탁11호</v>
      </c>
      <c r="H3312" s="59" t="str">
        <f>작성용!E3309</f>
        <v>KBP2024030019</v>
      </c>
      <c r="I3312" s="58" t="str">
        <f>작성용!F3309</f>
        <v>B02</v>
      </c>
      <c r="J3312" s="58">
        <f>작성용!G3309</f>
        <v>0</v>
      </c>
      <c r="K3312" s="58" t="str">
        <f>작성용!H3309</f>
        <v>Y</v>
      </c>
      <c r="L3312" s="58" t="str">
        <f>작성용!N3309</f>
        <v xml:space="preserve">분기 </v>
      </c>
      <c r="M3312" s="57" t="str">
        <f>작성용!U3309</f>
        <v>2024.09.30</v>
      </c>
      <c r="N3312" s="57">
        <f>작성용!V3309</f>
        <v>45567</v>
      </c>
      <c r="O3312" s="57">
        <f>작성용!W3309</f>
        <v>45582</v>
      </c>
      <c r="P3312" s="57">
        <f>작성용!X3309</f>
        <v>45582</v>
      </c>
      <c r="Q3312" s="58" t="str">
        <f>작성용!AD3309</f>
        <v>대체평가3사업본부</v>
      </c>
      <c r="R3312" s="60">
        <f>작성용!AE3309</f>
        <v>0</v>
      </c>
      <c r="S3312" s="58" t="str">
        <f>작성용!AF3309</f>
        <v>대체평가3사업본부</v>
      </c>
      <c r="T3312" s="61" t="str">
        <f>작성용!AG3309</f>
        <v>정민지</v>
      </c>
      <c r="U3312" s="61" t="str">
        <f>작성용!AH3309</f>
        <v>정민지</v>
      </c>
      <c r="V3312" s="56">
        <f>작성용!AA3309</f>
        <v>202409</v>
      </c>
      <c r="W3312" s="58" t="str">
        <f>작성용!AC3309</f>
        <v>[T]기타보험기관[1본부]</v>
      </c>
      <c r="X3312" s="58" t="str">
        <f>작성용!O3309</f>
        <v xml:space="preserve">유재은대리 </v>
      </c>
      <c r="Y3312" s="58" t="str">
        <f>작성용!P3309</f>
        <v xml:space="preserve">02-3701-8164 </v>
      </c>
      <c r="Z3312" s="58" t="str">
        <f>작성용!Q3309</f>
        <v xml:space="preserve">yje1212@hi-co-kr </v>
      </c>
      <c r="AA3312" s="56" t="str">
        <f>작성용!AJ3309</f>
        <v>-</v>
      </c>
      <c r="AB3312" s="56">
        <f>작성용!AB3309</f>
        <v>0</v>
      </c>
    </row>
    <row r="3313" spans="1:28" s="12" customFormat="1" ht="16.5" hidden="1" customHeight="1" x14ac:dyDescent="0.3">
      <c r="A3313" s="54">
        <f>작성용!AL3310</f>
        <v>3309</v>
      </c>
      <c r="B3313" s="55" t="str">
        <f>작성용!AI3310</f>
        <v>-</v>
      </c>
      <c r="C3313" s="56" t="str">
        <f>작성용!AK3310</f>
        <v>개별종목</v>
      </c>
      <c r="D3313" s="57">
        <f>작성용!T3310</f>
        <v>45534</v>
      </c>
      <c r="E3313" s="58" t="str">
        <f>작성용!B3310</f>
        <v>현대해상</v>
      </c>
      <c r="F3313" s="58" t="str">
        <f>작성용!C3310</f>
        <v>재평가</v>
      </c>
      <c r="G3313" s="58" t="str">
        <f>작성용!D3310</f>
        <v>IMM해외재간접일반사모투자신탁제1호</v>
      </c>
      <c r="H3313" s="59" t="str">
        <f>작성용!E3310</f>
        <v>KBP2024030020</v>
      </c>
      <c r="I3313" s="58" t="str">
        <f>작성용!F3310</f>
        <v>B02</v>
      </c>
      <c r="J3313" s="58">
        <f>작성용!G3310</f>
        <v>0</v>
      </c>
      <c r="K3313" s="58" t="str">
        <f>작성용!H3310</f>
        <v>Y</v>
      </c>
      <c r="L3313" s="58" t="str">
        <f>작성용!N3310</f>
        <v xml:space="preserve">분기 </v>
      </c>
      <c r="M3313" s="57" t="str">
        <f>작성용!U3310</f>
        <v>2024.09.30</v>
      </c>
      <c r="N3313" s="57">
        <f>작성용!V3310</f>
        <v>45567</v>
      </c>
      <c r="O3313" s="57">
        <f>작성용!W3310</f>
        <v>45582</v>
      </c>
      <c r="P3313" s="57">
        <f>작성용!X3310</f>
        <v>45582</v>
      </c>
      <c r="Q3313" s="58" t="str">
        <f>작성용!AD3310</f>
        <v>대체평가3사업본부</v>
      </c>
      <c r="R3313" s="60">
        <f>작성용!AE3310</f>
        <v>0</v>
      </c>
      <c r="S3313" s="58" t="str">
        <f>작성용!AF3310</f>
        <v>대체평가3사업본부</v>
      </c>
      <c r="T3313" s="61" t="str">
        <f>작성용!AG3310</f>
        <v>정민지</v>
      </c>
      <c r="U3313" s="61" t="str">
        <f>작성용!AH3310</f>
        <v>정민지</v>
      </c>
      <c r="V3313" s="56">
        <f>작성용!AA3310</f>
        <v>202409</v>
      </c>
      <c r="W3313" s="58" t="str">
        <f>작성용!AC3310</f>
        <v>[T]기타보험기관[1본부]</v>
      </c>
      <c r="X3313" s="58" t="str">
        <f>작성용!O3310</f>
        <v xml:space="preserve">유재은대리 </v>
      </c>
      <c r="Y3313" s="58" t="str">
        <f>작성용!P3310</f>
        <v xml:space="preserve">02-3701-8164 </v>
      </c>
      <c r="Z3313" s="58" t="str">
        <f>작성용!Q3310</f>
        <v xml:space="preserve">yje1212@hi-co-kr </v>
      </c>
      <c r="AA3313" s="56" t="str">
        <f>작성용!AJ3310</f>
        <v>-</v>
      </c>
      <c r="AB3313" s="56">
        <f>작성용!AB3310</f>
        <v>0</v>
      </c>
    </row>
    <row r="3314" spans="1:28" s="12" customFormat="1" ht="16.5" hidden="1" customHeight="1" x14ac:dyDescent="0.3">
      <c r="A3314" s="54">
        <f>작성용!AL3311</f>
        <v>3310</v>
      </c>
      <c r="B3314" s="55" t="str">
        <f>작성용!AI3311</f>
        <v>가평가, 최종평가값송부 : 2024-10-02</v>
      </c>
      <c r="C3314" s="56" t="str">
        <f>작성용!AK3311</f>
        <v>개별종목</v>
      </c>
      <c r="D3314" s="57">
        <f>작성용!T3311</f>
        <v>45534</v>
      </c>
      <c r="E3314" s="58" t="str">
        <f>작성용!B3311</f>
        <v>현대해상</v>
      </c>
      <c r="F3314" s="58" t="str">
        <f>작성용!C3311</f>
        <v>재평가</v>
      </c>
      <c r="G3314" s="58" t="str">
        <f>작성용!D3311</f>
        <v>미래에셋맵스영국일반사모부동산투자신탁1호제0종</v>
      </c>
      <c r="H3314" s="59" t="str">
        <f>작성용!E3311</f>
        <v>KBP2024060023</v>
      </c>
      <c r="I3314" s="58" t="str">
        <f>작성용!F3311</f>
        <v>B02</v>
      </c>
      <c r="J3314" s="58">
        <f>작성용!G3311</f>
        <v>0</v>
      </c>
      <c r="K3314" s="58" t="str">
        <f>작성용!H3311</f>
        <v>Y</v>
      </c>
      <c r="L3314" s="58" t="str">
        <f>작성용!N3311</f>
        <v xml:space="preserve">분기 </v>
      </c>
      <c r="M3314" s="57" t="str">
        <f>작성용!U3311</f>
        <v>2024.09.30</v>
      </c>
      <c r="N3314" s="57">
        <f>작성용!V3311</f>
        <v>45558</v>
      </c>
      <c r="O3314" s="57">
        <f>작성용!W3311</f>
        <v>45582</v>
      </c>
      <c r="P3314" s="57">
        <f>작성용!X3311</f>
        <v>45582</v>
      </c>
      <c r="Q3314" s="58" t="str">
        <f>작성용!AD3311</f>
        <v>대체평가3사업본부</v>
      </c>
      <c r="R3314" s="60">
        <f>작성용!AE3311</f>
        <v>0</v>
      </c>
      <c r="S3314" s="58" t="str">
        <f>작성용!AF3311</f>
        <v>대체평가3사업본부</v>
      </c>
      <c r="T3314" s="61" t="str">
        <f>작성용!AG3311</f>
        <v>정민지</v>
      </c>
      <c r="U3314" s="61" t="str">
        <f>작성용!AH3311</f>
        <v>정민지</v>
      </c>
      <c r="V3314" s="56">
        <f>작성용!AA3311</f>
        <v>202409</v>
      </c>
      <c r="W3314" s="58" t="str">
        <f>작성용!AC3311</f>
        <v>[T]기타보험기관[1본부]</v>
      </c>
      <c r="X3314" s="58" t="str">
        <f>작성용!O3311</f>
        <v xml:space="preserve">유재은대리 </v>
      </c>
      <c r="Y3314" s="58" t="str">
        <f>작성용!P3311</f>
        <v xml:space="preserve">02-3701-8164 </v>
      </c>
      <c r="Z3314" s="58" t="str">
        <f>작성용!Q3311</f>
        <v xml:space="preserve">yje1212@hi-co-kr </v>
      </c>
      <c r="AA3314" s="56" t="str">
        <f>작성용!AJ3311</f>
        <v>-</v>
      </c>
      <c r="AB3314" s="56">
        <f>작성용!AB3311</f>
        <v>0</v>
      </c>
    </row>
    <row r="3315" spans="1:28" s="12" customFormat="1" ht="16.5" hidden="1" customHeight="1" x14ac:dyDescent="0.3">
      <c r="A3315" s="54">
        <f>작성용!AL3312</f>
        <v>3311</v>
      </c>
      <c r="B3315" s="55" t="str">
        <f>작성용!AI3312</f>
        <v>가평가, 최종평가값송부 : 2024-10-02</v>
      </c>
      <c r="C3315" s="56" t="str">
        <f>작성용!AK3312</f>
        <v>개별종목</v>
      </c>
      <c r="D3315" s="57">
        <f>작성용!T3312</f>
        <v>45534</v>
      </c>
      <c r="E3315" s="58" t="str">
        <f>작성용!B3312</f>
        <v>현대해상</v>
      </c>
      <c r="F3315" s="58" t="str">
        <f>작성용!C3312</f>
        <v>재평가</v>
      </c>
      <c r="G3315" s="58" t="str">
        <f>작성용!D3312</f>
        <v>미래에셋맵스영국전문투자형사모부동산투자신탁1호제2종</v>
      </c>
      <c r="H3315" s="59" t="str">
        <f>작성용!E3312</f>
        <v>KBP2019120138</v>
      </c>
      <c r="I3315" s="58" t="str">
        <f>작성용!F3312</f>
        <v>B02</v>
      </c>
      <c r="J3315" s="58">
        <f>작성용!G3312</f>
        <v>0</v>
      </c>
      <c r="K3315" s="58" t="str">
        <f>작성용!H3312</f>
        <v>Y</v>
      </c>
      <c r="L3315" s="58" t="str">
        <f>작성용!N3312</f>
        <v xml:space="preserve">분기 </v>
      </c>
      <c r="M3315" s="57" t="str">
        <f>작성용!U3312</f>
        <v>2024.09.30</v>
      </c>
      <c r="N3315" s="57">
        <f>작성용!V3312</f>
        <v>45558</v>
      </c>
      <c r="O3315" s="57">
        <f>작성용!W3312</f>
        <v>45582</v>
      </c>
      <c r="P3315" s="57">
        <f>작성용!X3312</f>
        <v>45582</v>
      </c>
      <c r="Q3315" s="58" t="str">
        <f>작성용!AD3312</f>
        <v>대체평가3사업본부</v>
      </c>
      <c r="R3315" s="60">
        <f>작성용!AE3312</f>
        <v>0</v>
      </c>
      <c r="S3315" s="58" t="str">
        <f>작성용!AF3312</f>
        <v>대체평가3사업본부</v>
      </c>
      <c r="T3315" s="61" t="str">
        <f>작성용!AG3312</f>
        <v>정민지</v>
      </c>
      <c r="U3315" s="61" t="str">
        <f>작성용!AH3312</f>
        <v>정민지</v>
      </c>
      <c r="V3315" s="56">
        <f>작성용!AA3312</f>
        <v>202409</v>
      </c>
      <c r="W3315" s="58" t="str">
        <f>작성용!AC3312</f>
        <v>[T]기타보험기관[1본부]</v>
      </c>
      <c r="X3315" s="58" t="str">
        <f>작성용!O3312</f>
        <v xml:space="preserve">유재은대리 </v>
      </c>
      <c r="Y3315" s="58" t="str">
        <f>작성용!P3312</f>
        <v xml:space="preserve">02-3701-8164 </v>
      </c>
      <c r="Z3315" s="58" t="str">
        <f>작성용!Q3312</f>
        <v xml:space="preserve">yje1212@hi-co-kr </v>
      </c>
      <c r="AA3315" s="56" t="str">
        <f>작성용!AJ3312</f>
        <v>-</v>
      </c>
      <c r="AB3315" s="56">
        <f>작성용!AB3312</f>
        <v>0</v>
      </c>
    </row>
    <row r="3316" spans="1:28" s="12" customFormat="1" ht="16.5" hidden="1" customHeight="1" x14ac:dyDescent="0.3">
      <c r="A3316" s="54">
        <f>작성용!AL3313</f>
        <v>3312</v>
      </c>
      <c r="B3316" s="55" t="str">
        <f>작성용!AI3313</f>
        <v>-</v>
      </c>
      <c r="C3316" s="56" t="str">
        <f>작성용!AK3313</f>
        <v>개별종목</v>
      </c>
      <c r="D3316" s="57">
        <f>작성용!T3313</f>
        <v>45534</v>
      </c>
      <c r="E3316" s="58" t="str">
        <f>작성용!B3313</f>
        <v>현대해상</v>
      </c>
      <c r="F3316" s="58" t="str">
        <f>작성용!C3313</f>
        <v>신규</v>
      </c>
      <c r="G3316" s="58" t="str">
        <f>작성용!D3313</f>
        <v>현대인베스트해밀턴레인인프라일반사모특별자산투자신탁12호</v>
      </c>
      <c r="H3316" s="59" t="str">
        <f>작성용!E3313</f>
        <v>KBP2024090028</v>
      </c>
      <c r="I3316" s="58" t="str">
        <f>작성용!F3313</f>
        <v>B02</v>
      </c>
      <c r="J3316" s="58">
        <f>작성용!G3313</f>
        <v>0</v>
      </c>
      <c r="K3316" s="58" t="str">
        <f>작성용!H3313</f>
        <v>Y</v>
      </c>
      <c r="L3316" s="58" t="str">
        <f>작성용!N3313</f>
        <v xml:space="preserve">분기 </v>
      </c>
      <c r="M3316" s="57" t="str">
        <f>작성용!U3313</f>
        <v>2024.09.30</v>
      </c>
      <c r="N3316" s="57">
        <f>작성용!V3313</f>
        <v>45567</v>
      </c>
      <c r="O3316" s="57">
        <f>작성용!W3313</f>
        <v>45582</v>
      </c>
      <c r="P3316" s="57">
        <f>작성용!X3313</f>
        <v>45582</v>
      </c>
      <c r="Q3316" s="58" t="str">
        <f>작성용!AD3313</f>
        <v>대체평가3사업본부</v>
      </c>
      <c r="R3316" s="60">
        <f>작성용!AE3313</f>
        <v>0</v>
      </c>
      <c r="S3316" s="58" t="str">
        <f>작성용!AF3313</f>
        <v>대체평가3사업본부</v>
      </c>
      <c r="T3316" s="61" t="str">
        <f>작성용!AG3313</f>
        <v>정민지</v>
      </c>
      <c r="U3316" s="61" t="str">
        <f>작성용!AH3313</f>
        <v>정민지</v>
      </c>
      <c r="V3316" s="56">
        <f>작성용!AA3313</f>
        <v>202409</v>
      </c>
      <c r="W3316" s="58" t="str">
        <f>작성용!AC3313</f>
        <v>[T]기타보험기관[1본부]</v>
      </c>
      <c r="X3316" s="58" t="str">
        <f>작성용!O3313</f>
        <v xml:space="preserve">유재은대리 </v>
      </c>
      <c r="Y3316" s="58" t="str">
        <f>작성용!P3313</f>
        <v xml:space="preserve">02-3701-8164 </v>
      </c>
      <c r="Z3316" s="58" t="str">
        <f>작성용!Q3313</f>
        <v xml:space="preserve">yje1212@hi-co-kr </v>
      </c>
      <c r="AA3316" s="56" t="str">
        <f>작성용!AJ3313</f>
        <v>-</v>
      </c>
      <c r="AB3316" s="56">
        <f>작성용!AB3313</f>
        <v>0</v>
      </c>
    </row>
    <row r="3317" spans="1:28" s="12" customFormat="1" ht="16.5" hidden="1" customHeight="1" x14ac:dyDescent="0.3">
      <c r="A3317" s="54">
        <f>작성용!AL3314</f>
        <v>3313</v>
      </c>
      <c r="B3317" s="55" t="str">
        <f>작성용!AI3314</f>
        <v>-</v>
      </c>
      <c r="C3317" s="56" t="str">
        <f>작성용!AK3314</f>
        <v>개별종목</v>
      </c>
      <c r="D3317" s="57">
        <f>작성용!T3314</f>
        <v>45534</v>
      </c>
      <c r="E3317" s="58" t="str">
        <f>작성용!B3314</f>
        <v>현대해상</v>
      </c>
      <c r="F3317" s="58" t="str">
        <f>작성용!C3314</f>
        <v>신규</v>
      </c>
      <c r="G3317" s="58" t="str">
        <f>작성용!D3314</f>
        <v>삼성CIPIX일반사모투자신탁제1호</v>
      </c>
      <c r="H3317" s="59" t="str">
        <f>작성용!E3314</f>
        <v>KBP2024060024</v>
      </c>
      <c r="I3317" s="58" t="str">
        <f>작성용!F3314</f>
        <v>B02</v>
      </c>
      <c r="J3317" s="58">
        <f>작성용!G3314</f>
        <v>0</v>
      </c>
      <c r="K3317" s="58" t="str">
        <f>작성용!H3314</f>
        <v>Y</v>
      </c>
      <c r="L3317" s="58" t="str">
        <f>작성용!N3314</f>
        <v xml:space="preserve">분기 </v>
      </c>
      <c r="M3317" s="57" t="str">
        <f>작성용!U3314</f>
        <v>2024.09.30</v>
      </c>
      <c r="N3317" s="57">
        <f>작성용!V3314</f>
        <v>45567</v>
      </c>
      <c r="O3317" s="57">
        <f>작성용!W3314</f>
        <v>45582</v>
      </c>
      <c r="P3317" s="57">
        <f>작성용!X3314</f>
        <v>45582</v>
      </c>
      <c r="Q3317" s="58" t="str">
        <f>작성용!AD3314</f>
        <v>대체평가3사업본부</v>
      </c>
      <c r="R3317" s="60">
        <f>작성용!AE3314</f>
        <v>0</v>
      </c>
      <c r="S3317" s="58" t="str">
        <f>작성용!AF3314</f>
        <v>대체평가3사업본부</v>
      </c>
      <c r="T3317" s="61" t="str">
        <f>작성용!AG3314</f>
        <v>정민지</v>
      </c>
      <c r="U3317" s="61" t="str">
        <f>작성용!AH3314</f>
        <v>정민지</v>
      </c>
      <c r="V3317" s="56">
        <f>작성용!AA3314</f>
        <v>202409</v>
      </c>
      <c r="W3317" s="58" t="str">
        <f>작성용!AC3314</f>
        <v>[T]기타보험기관[1본부]</v>
      </c>
      <c r="X3317" s="58" t="str">
        <f>작성용!O3314</f>
        <v xml:space="preserve">유재은대리 </v>
      </c>
      <c r="Y3317" s="58" t="str">
        <f>작성용!P3314</f>
        <v xml:space="preserve">02-3701-8164 </v>
      </c>
      <c r="Z3317" s="58" t="str">
        <f>작성용!Q3314</f>
        <v xml:space="preserve">yje1212@hi-co-kr </v>
      </c>
      <c r="AA3317" s="56" t="str">
        <f>작성용!AJ3314</f>
        <v>-</v>
      </c>
      <c r="AB3317" s="56">
        <f>작성용!AB3314</f>
        <v>0</v>
      </c>
    </row>
    <row r="3318" spans="1:28" s="12" customFormat="1" ht="16.5" hidden="1" customHeight="1" x14ac:dyDescent="0.3">
      <c r="A3318" s="54">
        <f>작성용!AL3315</f>
        <v>3314</v>
      </c>
      <c r="B3318" s="55" t="str">
        <f>작성용!AI3315</f>
        <v>-</v>
      </c>
      <c r="C3318" s="56" t="str">
        <f>작성용!AK3315</f>
        <v>개별종목</v>
      </c>
      <c r="D3318" s="57">
        <f>작성용!T3315</f>
        <v>45534</v>
      </c>
      <c r="E3318" s="58" t="str">
        <f>작성용!B3315</f>
        <v>현대해상</v>
      </c>
      <c r="F3318" s="58" t="str">
        <f>작성용!C3315</f>
        <v>재평가</v>
      </c>
      <c r="G3318" s="58" t="str">
        <f>작성용!D3315</f>
        <v>한국투자유망서비스산업투자조합</v>
      </c>
      <c r="H3318" s="59" t="str">
        <f>작성용!E3315</f>
        <v>KBP2019120157</v>
      </c>
      <c r="I3318" s="58" t="str">
        <f>작성용!F3315</f>
        <v>B01</v>
      </c>
      <c r="J3318" s="58">
        <f>작성용!G3315</f>
        <v>0</v>
      </c>
      <c r="K3318" s="58" t="str">
        <f>작성용!H3315</f>
        <v>Y</v>
      </c>
      <c r="L3318" s="58" t="str">
        <f>작성용!N3315</f>
        <v xml:space="preserve">분기 </v>
      </c>
      <c r="M3318" s="57" t="str">
        <f>작성용!U3315</f>
        <v>2024.09.30</v>
      </c>
      <c r="N3318" s="57">
        <f>작성용!V3315</f>
        <v>45567</v>
      </c>
      <c r="O3318" s="57">
        <f>작성용!W3315</f>
        <v>45582</v>
      </c>
      <c r="P3318" s="57">
        <f>작성용!X3315</f>
        <v>45582</v>
      </c>
      <c r="Q3318" s="58" t="str">
        <f>작성용!AD3315</f>
        <v>채동우</v>
      </c>
      <c r="R3318" s="60">
        <f>작성용!AE3315</f>
        <v>1</v>
      </c>
      <c r="S3318" s="58" t="str">
        <f>작성용!AF3315</f>
        <v>채동우</v>
      </c>
      <c r="T3318" s="61" t="str">
        <f>작성용!AG3315</f>
        <v>정민지</v>
      </c>
      <c r="U3318" s="61" t="str">
        <f>작성용!AH3315</f>
        <v>정민지</v>
      </c>
      <c r="V3318" s="56">
        <f>작성용!AA3315</f>
        <v>202409</v>
      </c>
      <c r="W3318" s="58" t="str">
        <f>작성용!AC3315</f>
        <v>[T]기타보험기관[1본부]</v>
      </c>
      <c r="X3318" s="58" t="str">
        <f>작성용!O3315</f>
        <v xml:space="preserve">유재은대리 </v>
      </c>
      <c r="Y3318" s="58" t="str">
        <f>작성용!P3315</f>
        <v xml:space="preserve">02-3701-8164 </v>
      </c>
      <c r="Z3318" s="58" t="str">
        <f>작성용!Q3315</f>
        <v xml:space="preserve">yje1212@hi-co-kr </v>
      </c>
      <c r="AA3318" s="56" t="str">
        <f>작성용!AJ3315</f>
        <v>-</v>
      </c>
      <c r="AB3318" s="56">
        <f>작성용!AB3315</f>
        <v>0</v>
      </c>
    </row>
    <row r="3319" spans="1:28" s="12" customFormat="1" ht="16.5" hidden="1" customHeight="1" x14ac:dyDescent="0.3">
      <c r="A3319" s="54">
        <f>작성용!AL3316</f>
        <v>3315</v>
      </c>
      <c r="B3319" s="55" t="str">
        <f>작성용!AI3316</f>
        <v>가평가, 최종평가값송부 : 2024-10-02</v>
      </c>
      <c r="C3319" s="56" t="str">
        <f>작성용!AK3316</f>
        <v>개별종목</v>
      </c>
      <c r="D3319" s="57">
        <f>작성용!T3316</f>
        <v>45534</v>
      </c>
      <c r="E3319" s="58" t="str">
        <f>작성용!B3316</f>
        <v>현대해상</v>
      </c>
      <c r="F3319" s="58" t="str">
        <f>작성용!C3316</f>
        <v>재평가</v>
      </c>
      <c r="G3319" s="58" t="str">
        <f>작성용!D3316</f>
        <v>제이케이엘제10호사모투자</v>
      </c>
      <c r="H3319" s="59">
        <f>작성용!E3316</f>
        <v>1101130022193</v>
      </c>
      <c r="I3319" s="58" t="str">
        <f>작성용!F3316</f>
        <v>B01</v>
      </c>
      <c r="J3319" s="58">
        <f>작성용!G3316</f>
        <v>0</v>
      </c>
      <c r="K3319" s="58" t="str">
        <f>작성용!H3316</f>
        <v>Y</v>
      </c>
      <c r="L3319" s="58" t="str">
        <f>작성용!N3316</f>
        <v xml:space="preserve">분기 </v>
      </c>
      <c r="M3319" s="57" t="str">
        <f>작성용!U3316</f>
        <v>2024.09.30</v>
      </c>
      <c r="N3319" s="57">
        <f>작성용!V3316</f>
        <v>45558</v>
      </c>
      <c r="O3319" s="57">
        <f>작성용!W3316</f>
        <v>45582</v>
      </c>
      <c r="P3319" s="57">
        <f>작성용!X3316</f>
        <v>45582</v>
      </c>
      <c r="Q3319" s="58" t="str">
        <f>작성용!AD3316</f>
        <v>이진주</v>
      </c>
      <c r="R3319" s="60">
        <f>작성용!AE3316</f>
        <v>2</v>
      </c>
      <c r="S3319" s="58" t="str">
        <f>작성용!AF3316</f>
        <v>이진주</v>
      </c>
      <c r="T3319" s="61" t="str">
        <f>작성용!AG3316</f>
        <v>정민지</v>
      </c>
      <c r="U3319" s="61" t="str">
        <f>작성용!AH3316</f>
        <v>정민지</v>
      </c>
      <c r="V3319" s="56">
        <f>작성용!AA3316</f>
        <v>202409</v>
      </c>
      <c r="W3319" s="58" t="str">
        <f>작성용!AC3316</f>
        <v>[T]기타보험기관[1본부]</v>
      </c>
      <c r="X3319" s="58" t="str">
        <f>작성용!O3316</f>
        <v xml:space="preserve">유재은대리 </v>
      </c>
      <c r="Y3319" s="58" t="str">
        <f>작성용!P3316</f>
        <v xml:space="preserve">02-3701-8164 </v>
      </c>
      <c r="Z3319" s="58" t="str">
        <f>작성용!Q3316</f>
        <v xml:space="preserve">yje1212@hi-co-kr </v>
      </c>
      <c r="AA3319" s="56" t="str">
        <f>작성용!AJ3316</f>
        <v>-</v>
      </c>
      <c r="AB3319" s="56">
        <f>작성용!AB3316</f>
        <v>0</v>
      </c>
    </row>
    <row r="3320" spans="1:28" s="12" customFormat="1" ht="16.5" hidden="1" customHeight="1" x14ac:dyDescent="0.3">
      <c r="A3320" s="54">
        <f>작성용!AL3317</f>
        <v>3316</v>
      </c>
      <c r="B3320" s="55" t="str">
        <f>작성용!AI3317</f>
        <v>-</v>
      </c>
      <c r="C3320" s="56" t="str">
        <f>작성용!AK3317</f>
        <v>개별종목</v>
      </c>
      <c r="D3320" s="57">
        <f>작성용!T3317</f>
        <v>45534</v>
      </c>
      <c r="E3320" s="58" t="str">
        <f>작성용!B3317</f>
        <v>현대해상</v>
      </c>
      <c r="F3320" s="58" t="str">
        <f>작성용!C3317</f>
        <v>재평가</v>
      </c>
      <c r="G3320" s="58" t="str">
        <f>작성용!D3317</f>
        <v>2018IMM벤처펀드</v>
      </c>
      <c r="H3320" s="59" t="str">
        <f>작성용!E3317</f>
        <v>KBP2019120126</v>
      </c>
      <c r="I3320" s="58" t="str">
        <f>작성용!F3317</f>
        <v>B01</v>
      </c>
      <c r="J3320" s="58">
        <f>작성용!G3317</f>
        <v>0</v>
      </c>
      <c r="K3320" s="58" t="str">
        <f>작성용!H3317</f>
        <v>Y</v>
      </c>
      <c r="L3320" s="58" t="str">
        <f>작성용!N3317</f>
        <v xml:space="preserve">분기 </v>
      </c>
      <c r="M3320" s="57" t="str">
        <f>작성용!U3317</f>
        <v>2024.09.30</v>
      </c>
      <c r="N3320" s="57">
        <f>작성용!V3317</f>
        <v>45567</v>
      </c>
      <c r="O3320" s="57">
        <f>작성용!W3317</f>
        <v>45582</v>
      </c>
      <c r="P3320" s="57">
        <f>작성용!X3317</f>
        <v>45582</v>
      </c>
      <c r="Q3320" s="58" t="str">
        <f>작성용!AD3317</f>
        <v>이문수</v>
      </c>
      <c r="R3320" s="60">
        <f>작성용!AE3317</f>
        <v>0</v>
      </c>
      <c r="S3320" s="58" t="str">
        <f>작성용!AF3317</f>
        <v>이문수</v>
      </c>
      <c r="T3320" s="61" t="str">
        <f>작성용!AG3317</f>
        <v>정민지</v>
      </c>
      <c r="U3320" s="61" t="str">
        <f>작성용!AH3317</f>
        <v>정민지</v>
      </c>
      <c r="V3320" s="56">
        <f>작성용!AA3317</f>
        <v>202409</v>
      </c>
      <c r="W3320" s="58" t="str">
        <f>작성용!AC3317</f>
        <v>[T]기타보험기관[1본부]</v>
      </c>
      <c r="X3320" s="58" t="str">
        <f>작성용!O3317</f>
        <v xml:space="preserve">유재은대리 </v>
      </c>
      <c r="Y3320" s="58" t="str">
        <f>작성용!P3317</f>
        <v xml:space="preserve">02-3701-8164 </v>
      </c>
      <c r="Z3320" s="58" t="str">
        <f>작성용!Q3317</f>
        <v xml:space="preserve">yje1212@hi-co-kr </v>
      </c>
      <c r="AA3320" s="56" t="str">
        <f>작성용!AJ3317</f>
        <v>-</v>
      </c>
      <c r="AB3320" s="56">
        <f>작성용!AB3317</f>
        <v>0</v>
      </c>
    </row>
    <row r="3321" spans="1:28" s="12" customFormat="1" ht="16.5" hidden="1" customHeight="1" x14ac:dyDescent="0.3">
      <c r="A3321" s="54">
        <f>작성용!AL3318</f>
        <v>3317</v>
      </c>
      <c r="B3321" s="55" t="str">
        <f>작성용!AI3318</f>
        <v>-</v>
      </c>
      <c r="C3321" s="56" t="str">
        <f>작성용!AK3318</f>
        <v>개별종목</v>
      </c>
      <c r="D3321" s="57">
        <f>작성용!T3318</f>
        <v>45534</v>
      </c>
      <c r="E3321" s="58" t="str">
        <f>작성용!B3318</f>
        <v>현대해상</v>
      </c>
      <c r="F3321" s="58" t="str">
        <f>작성용!C3318</f>
        <v>재평가</v>
      </c>
      <c r="G3321" s="58" t="str">
        <f>작성용!D3318</f>
        <v>DSC초기기업성장지원펀드</v>
      </c>
      <c r="H3321" s="59" t="str">
        <f>작성용!E3318</f>
        <v>KBP2019120130</v>
      </c>
      <c r="I3321" s="58" t="str">
        <f>작성용!F3318</f>
        <v>B01</v>
      </c>
      <c r="J3321" s="58">
        <f>작성용!G3318</f>
        <v>0</v>
      </c>
      <c r="K3321" s="58" t="str">
        <f>작성용!H3318</f>
        <v>Y</v>
      </c>
      <c r="L3321" s="58" t="str">
        <f>작성용!N3318</f>
        <v xml:space="preserve">분기 </v>
      </c>
      <c r="M3321" s="57" t="str">
        <f>작성용!U3318</f>
        <v>2024.09.30</v>
      </c>
      <c r="N3321" s="57">
        <f>작성용!V3318</f>
        <v>45567</v>
      </c>
      <c r="O3321" s="57">
        <f>작성용!W3318</f>
        <v>45582</v>
      </c>
      <c r="P3321" s="57">
        <f>작성용!X3318</f>
        <v>45582</v>
      </c>
      <c r="Q3321" s="58" t="str">
        <f>작성용!AD3318</f>
        <v>백형진</v>
      </c>
      <c r="R3321" s="60">
        <f>작성용!AE3318</f>
        <v>1.5</v>
      </c>
      <c r="S3321" s="58" t="str">
        <f>작성용!AF3318</f>
        <v>백형진</v>
      </c>
      <c r="T3321" s="61" t="str">
        <f>작성용!AG3318</f>
        <v>정민지</v>
      </c>
      <c r="U3321" s="61" t="str">
        <f>작성용!AH3318</f>
        <v>정민지</v>
      </c>
      <c r="V3321" s="56">
        <f>작성용!AA3318</f>
        <v>202409</v>
      </c>
      <c r="W3321" s="58" t="str">
        <f>작성용!AC3318</f>
        <v>[T]기타보험기관[1본부]</v>
      </c>
      <c r="X3321" s="58" t="str">
        <f>작성용!O3318</f>
        <v xml:space="preserve">유재은대리 </v>
      </c>
      <c r="Y3321" s="58" t="str">
        <f>작성용!P3318</f>
        <v xml:space="preserve">02-3701-8164 </v>
      </c>
      <c r="Z3321" s="58" t="str">
        <f>작성용!Q3318</f>
        <v xml:space="preserve">yje1212@hi-co-kr </v>
      </c>
      <c r="AA3321" s="56" t="str">
        <f>작성용!AJ3318</f>
        <v>-</v>
      </c>
      <c r="AB3321" s="56">
        <f>작성용!AB3318</f>
        <v>0</v>
      </c>
    </row>
    <row r="3322" spans="1:28" s="12" customFormat="1" ht="16.5" hidden="1" customHeight="1" x14ac:dyDescent="0.3">
      <c r="A3322" s="54">
        <f>작성용!AL3319</f>
        <v>3318</v>
      </c>
      <c r="B3322" s="55" t="str">
        <f>작성용!AI3319</f>
        <v>-</v>
      </c>
      <c r="C3322" s="56" t="str">
        <f>작성용!AK3319</f>
        <v>개별종목</v>
      </c>
      <c r="D3322" s="57">
        <f>작성용!T3319</f>
        <v>45534</v>
      </c>
      <c r="E3322" s="58" t="str">
        <f>작성용!B3319</f>
        <v>현대해상</v>
      </c>
      <c r="F3322" s="58" t="str">
        <f>작성용!C3319</f>
        <v>재평가</v>
      </c>
      <c r="G3322" s="58" t="str">
        <f>작성용!D3319</f>
        <v>KTBN16호벤처투자조합</v>
      </c>
      <c r="H3322" s="59" t="str">
        <f>작성용!E3319</f>
        <v>KBP2019120134</v>
      </c>
      <c r="I3322" s="58" t="str">
        <f>작성용!F3319</f>
        <v>B01</v>
      </c>
      <c r="J3322" s="58">
        <f>작성용!G3319</f>
        <v>0</v>
      </c>
      <c r="K3322" s="58" t="str">
        <f>작성용!H3319</f>
        <v>Y</v>
      </c>
      <c r="L3322" s="58" t="str">
        <f>작성용!N3319</f>
        <v xml:space="preserve">분기 </v>
      </c>
      <c r="M3322" s="57" t="str">
        <f>작성용!U3319</f>
        <v>2024.09.30</v>
      </c>
      <c r="N3322" s="57">
        <f>작성용!V3319</f>
        <v>45567</v>
      </c>
      <c r="O3322" s="57">
        <f>작성용!W3319</f>
        <v>45582</v>
      </c>
      <c r="P3322" s="57">
        <f>작성용!X3319</f>
        <v>45582</v>
      </c>
      <c r="Q3322" s="58" t="str">
        <f>작성용!AD3319</f>
        <v>김예림</v>
      </c>
      <c r="R3322" s="60">
        <f>작성용!AE3319</f>
        <v>1.5</v>
      </c>
      <c r="S3322" s="58" t="str">
        <f>작성용!AF3319</f>
        <v>김예림</v>
      </c>
      <c r="T3322" s="61" t="str">
        <f>작성용!AG3319</f>
        <v>정민지</v>
      </c>
      <c r="U3322" s="61" t="str">
        <f>작성용!AH3319</f>
        <v>정민지</v>
      </c>
      <c r="V3322" s="56">
        <f>작성용!AA3319</f>
        <v>202409</v>
      </c>
      <c r="W3322" s="58" t="str">
        <f>작성용!AC3319</f>
        <v>[T]기타보험기관[1본부]</v>
      </c>
      <c r="X3322" s="58" t="str">
        <f>작성용!O3319</f>
        <v xml:space="preserve">유재은대리 </v>
      </c>
      <c r="Y3322" s="58" t="str">
        <f>작성용!P3319</f>
        <v xml:space="preserve">02-3701-8164 </v>
      </c>
      <c r="Z3322" s="58" t="str">
        <f>작성용!Q3319</f>
        <v xml:space="preserve">yje1212@hi-co-kr </v>
      </c>
      <c r="AA3322" s="56" t="str">
        <f>작성용!AJ3319</f>
        <v>-</v>
      </c>
      <c r="AB3322" s="56">
        <f>작성용!AB3319</f>
        <v>0</v>
      </c>
    </row>
    <row r="3323" spans="1:28" s="12" customFormat="1" ht="16.5" hidden="1" customHeight="1" x14ac:dyDescent="0.3">
      <c r="A3323" s="54">
        <f>작성용!AL3320</f>
        <v>3319</v>
      </c>
      <c r="B3323" s="55" t="str">
        <f>작성용!AI3320</f>
        <v>-</v>
      </c>
      <c r="C3323" s="56" t="str">
        <f>작성용!AK3320</f>
        <v>개별종목</v>
      </c>
      <c r="D3323" s="57">
        <f>작성용!T3320</f>
        <v>45534</v>
      </c>
      <c r="E3323" s="58" t="str">
        <f>작성용!B3320</f>
        <v>현대해상</v>
      </c>
      <c r="F3323" s="58" t="str">
        <f>작성용!C3320</f>
        <v>재평가</v>
      </c>
      <c r="G3323" s="58" t="str">
        <f>작성용!D3320</f>
        <v>스틱스페셜시츄에이션제2호사모투자</v>
      </c>
      <c r="H3323" s="59">
        <f>작성용!E3320</f>
        <v>1101130025600</v>
      </c>
      <c r="I3323" s="58" t="str">
        <f>작성용!F3320</f>
        <v>B01</v>
      </c>
      <c r="J3323" s="58">
        <f>작성용!G3320</f>
        <v>0</v>
      </c>
      <c r="K3323" s="58" t="str">
        <f>작성용!H3320</f>
        <v>Y</v>
      </c>
      <c r="L3323" s="58" t="str">
        <f>작성용!N3320</f>
        <v xml:space="preserve">분기 </v>
      </c>
      <c r="M3323" s="57" t="str">
        <f>작성용!U3320</f>
        <v>2024.09.30</v>
      </c>
      <c r="N3323" s="57">
        <f>작성용!V3320</f>
        <v>45567</v>
      </c>
      <c r="O3323" s="57">
        <f>작성용!W3320</f>
        <v>45582</v>
      </c>
      <c r="P3323" s="57">
        <f>작성용!X3320</f>
        <v>45582</v>
      </c>
      <c r="Q3323" s="58" t="str">
        <f>작성용!AD3320</f>
        <v>서경덕</v>
      </c>
      <c r="R3323" s="60">
        <f>작성용!AE3320</f>
        <v>0</v>
      </c>
      <c r="S3323" s="58" t="str">
        <f>작성용!AF3320</f>
        <v>서경덕</v>
      </c>
      <c r="T3323" s="61" t="str">
        <f>작성용!AG3320</f>
        <v>정민지</v>
      </c>
      <c r="U3323" s="61" t="str">
        <f>작성용!AH3320</f>
        <v>정민지</v>
      </c>
      <c r="V3323" s="56">
        <f>작성용!AA3320</f>
        <v>202409</v>
      </c>
      <c r="W3323" s="58" t="str">
        <f>작성용!AC3320</f>
        <v>[T]기타보험기관[1본부]</v>
      </c>
      <c r="X3323" s="58" t="str">
        <f>작성용!O3320</f>
        <v xml:space="preserve">유재은대리 </v>
      </c>
      <c r="Y3323" s="58" t="str">
        <f>작성용!P3320</f>
        <v xml:space="preserve">02-3701-8164 </v>
      </c>
      <c r="Z3323" s="58" t="str">
        <f>작성용!Q3320</f>
        <v xml:space="preserve">yje1212@hi-co-kr </v>
      </c>
      <c r="AA3323" s="56" t="str">
        <f>작성용!AJ3320</f>
        <v>-</v>
      </c>
      <c r="AB3323" s="56">
        <f>작성용!AB3320</f>
        <v>0</v>
      </c>
    </row>
    <row r="3324" spans="1:28" s="12" customFormat="1" ht="16.5" hidden="1" customHeight="1" x14ac:dyDescent="0.3">
      <c r="A3324" s="54">
        <f>작성용!AL3321</f>
        <v>3320</v>
      </c>
      <c r="B3324" s="55" t="str">
        <f>작성용!AI3321</f>
        <v>-</v>
      </c>
      <c r="C3324" s="56" t="str">
        <f>작성용!AK3321</f>
        <v>개별종목</v>
      </c>
      <c r="D3324" s="57">
        <f>작성용!T3321</f>
        <v>45534</v>
      </c>
      <c r="E3324" s="58" t="str">
        <f>작성용!B3321</f>
        <v>현대해상</v>
      </c>
      <c r="F3324" s="58" t="str">
        <f>작성용!C3321</f>
        <v>재평가</v>
      </c>
      <c r="G3324" s="58" t="str">
        <f>작성용!D3321</f>
        <v>프랙시스밸류크리에이션2호사모투자</v>
      </c>
      <c r="H3324" s="59">
        <f>작성용!E3321</f>
        <v>1101130025890</v>
      </c>
      <c r="I3324" s="58" t="str">
        <f>작성용!F3321</f>
        <v>B01</v>
      </c>
      <c r="J3324" s="58">
        <f>작성용!G3321</f>
        <v>0</v>
      </c>
      <c r="K3324" s="58" t="str">
        <f>작성용!H3321</f>
        <v>Y</v>
      </c>
      <c r="L3324" s="58" t="str">
        <f>작성용!N3321</f>
        <v xml:space="preserve">분기 </v>
      </c>
      <c r="M3324" s="57" t="str">
        <f>작성용!U3321</f>
        <v>2024.09.30</v>
      </c>
      <c r="N3324" s="57">
        <f>작성용!V3321</f>
        <v>45567</v>
      </c>
      <c r="O3324" s="57">
        <f>작성용!W3321</f>
        <v>45582</v>
      </c>
      <c r="P3324" s="57">
        <f>작성용!X3321</f>
        <v>45582</v>
      </c>
      <c r="Q3324" s="58" t="str">
        <f>작성용!AD3321</f>
        <v>강성은</v>
      </c>
      <c r="R3324" s="60">
        <f>작성용!AE3321</f>
        <v>0</v>
      </c>
      <c r="S3324" s="58" t="str">
        <f>작성용!AF3321</f>
        <v>강성은</v>
      </c>
      <c r="T3324" s="61" t="str">
        <f>작성용!AG3321</f>
        <v>정민지</v>
      </c>
      <c r="U3324" s="61" t="str">
        <f>작성용!AH3321</f>
        <v>정민지</v>
      </c>
      <c r="V3324" s="56">
        <f>작성용!AA3321</f>
        <v>202409</v>
      </c>
      <c r="W3324" s="58" t="str">
        <f>작성용!AC3321</f>
        <v>[T]기타보험기관[1본부]</v>
      </c>
      <c r="X3324" s="58" t="str">
        <f>작성용!O3321</f>
        <v xml:space="preserve">유재은대리 </v>
      </c>
      <c r="Y3324" s="58" t="str">
        <f>작성용!P3321</f>
        <v xml:space="preserve">02-3701-8164 </v>
      </c>
      <c r="Z3324" s="58" t="str">
        <f>작성용!Q3321</f>
        <v xml:space="preserve">yje1212@hi-co-kr </v>
      </c>
      <c r="AA3324" s="56" t="str">
        <f>작성용!AJ3321</f>
        <v>-</v>
      </c>
      <c r="AB3324" s="56">
        <f>작성용!AB3321</f>
        <v>0</v>
      </c>
    </row>
    <row r="3325" spans="1:28" s="12" customFormat="1" ht="16.5" hidden="1" customHeight="1" x14ac:dyDescent="0.3">
      <c r="A3325" s="54">
        <f>작성용!AL3322</f>
        <v>3321</v>
      </c>
      <c r="B3325" s="55" t="str">
        <f>작성용!AI3322</f>
        <v>-</v>
      </c>
      <c r="C3325" s="56" t="str">
        <f>작성용!AK3322</f>
        <v>개별종목</v>
      </c>
      <c r="D3325" s="57">
        <f>작성용!T3322</f>
        <v>45534</v>
      </c>
      <c r="E3325" s="58" t="str">
        <f>작성용!B3322</f>
        <v>현대해상</v>
      </c>
      <c r="F3325" s="58" t="str">
        <f>작성용!C3322</f>
        <v>재평가</v>
      </c>
      <c r="G3325" s="58" t="str">
        <f>작성용!D3322</f>
        <v>용인클린워터</v>
      </c>
      <c r="H3325" s="59">
        <f>작성용!E3322</f>
        <v>1345110091740</v>
      </c>
      <c r="I3325" s="58" t="str">
        <f>작성용!F3322</f>
        <v>A04</v>
      </c>
      <c r="J3325" s="58">
        <f>작성용!G3322</f>
        <v>0</v>
      </c>
      <c r="K3325" s="58" t="str">
        <f>작성용!H3322</f>
        <v>Y</v>
      </c>
      <c r="L3325" s="58" t="str">
        <f>작성용!N3322</f>
        <v xml:space="preserve">분기 </v>
      </c>
      <c r="M3325" s="57" t="str">
        <f>작성용!U3322</f>
        <v>2024.09.30</v>
      </c>
      <c r="N3325" s="57">
        <f>작성용!V3322</f>
        <v>45567</v>
      </c>
      <c r="O3325" s="57">
        <f>작성용!W3322</f>
        <v>45582</v>
      </c>
      <c r="P3325" s="57">
        <f>작성용!X3322</f>
        <v>45582</v>
      </c>
      <c r="Q3325" s="58" t="str">
        <f>작성용!AD3322</f>
        <v>김영규</v>
      </c>
      <c r="R3325" s="60">
        <f>작성용!AE3322</f>
        <v>1</v>
      </c>
      <c r="S3325" s="58" t="str">
        <f>작성용!AF3322</f>
        <v>김영규</v>
      </c>
      <c r="T3325" s="61" t="str">
        <f>작성용!AG3322</f>
        <v>정민지</v>
      </c>
      <c r="U3325" s="61" t="str">
        <f>작성용!AH3322</f>
        <v>정민지</v>
      </c>
      <c r="V3325" s="56">
        <f>작성용!AA3322</f>
        <v>202409</v>
      </c>
      <c r="W3325" s="58" t="str">
        <f>작성용!AC3322</f>
        <v>[T]기타보험기관[1본부]</v>
      </c>
      <c r="X3325" s="58" t="str">
        <f>작성용!O3322</f>
        <v xml:space="preserve">유재은대리 </v>
      </c>
      <c r="Y3325" s="58" t="str">
        <f>작성용!P3322</f>
        <v xml:space="preserve">02-3701-8164 </v>
      </c>
      <c r="Z3325" s="58" t="str">
        <f>작성용!Q3322</f>
        <v xml:space="preserve">yje1212@hi-co-kr </v>
      </c>
      <c r="AA3325" s="56" t="str">
        <f>작성용!AJ3322</f>
        <v>-</v>
      </c>
      <c r="AB3325" s="56">
        <f>작성용!AB3322</f>
        <v>0</v>
      </c>
    </row>
    <row r="3326" spans="1:28" s="12" customFormat="1" ht="16.5" hidden="1" customHeight="1" x14ac:dyDescent="0.3">
      <c r="A3326" s="54">
        <f>작성용!AL3323</f>
        <v>3322</v>
      </c>
      <c r="B3326" s="55" t="str">
        <f>작성용!AI3323</f>
        <v>-</v>
      </c>
      <c r="C3326" s="56" t="str">
        <f>작성용!AK3323</f>
        <v>개별종목</v>
      </c>
      <c r="D3326" s="57">
        <f>작성용!T3323</f>
        <v>45534</v>
      </c>
      <c r="E3326" s="58" t="str">
        <f>작성용!B3323</f>
        <v>현대해상</v>
      </c>
      <c r="F3326" s="58" t="str">
        <f>작성용!C3323</f>
        <v>재평가</v>
      </c>
      <c r="G3326" s="58" t="str">
        <f>작성용!D3323</f>
        <v>한국투자부동산신탁(구,한국투자부동산)</v>
      </c>
      <c r="H3326" s="59">
        <f>작성용!E3323</f>
        <v>1101117125720</v>
      </c>
      <c r="I3326" s="58" t="str">
        <f>작성용!F3323</f>
        <v>A01</v>
      </c>
      <c r="J3326" s="58">
        <f>작성용!G3323</f>
        <v>0</v>
      </c>
      <c r="K3326" s="58" t="str">
        <f>작성용!H3323</f>
        <v>Y</v>
      </c>
      <c r="L3326" s="58" t="str">
        <f>작성용!N3323</f>
        <v xml:space="preserve">분기 </v>
      </c>
      <c r="M3326" s="57" t="str">
        <f>작성용!U3323</f>
        <v>2024.09.30</v>
      </c>
      <c r="N3326" s="57">
        <f>작성용!V3323</f>
        <v>45567</v>
      </c>
      <c r="O3326" s="57">
        <f>작성용!W3323</f>
        <v>45582</v>
      </c>
      <c r="P3326" s="57">
        <f>작성용!X3323</f>
        <v>45582</v>
      </c>
      <c r="Q3326" s="58" t="str">
        <f>작성용!AD3323</f>
        <v>오수현</v>
      </c>
      <c r="R3326" s="60">
        <f>작성용!AE3323</f>
        <v>1</v>
      </c>
      <c r="S3326" s="58" t="str">
        <f>작성용!AF3323</f>
        <v>오수현</v>
      </c>
      <c r="T3326" s="61" t="str">
        <f>작성용!AG3323</f>
        <v>정민지</v>
      </c>
      <c r="U3326" s="61" t="str">
        <f>작성용!AH3323</f>
        <v>정민지</v>
      </c>
      <c r="V3326" s="56">
        <f>작성용!AA3323</f>
        <v>202409</v>
      </c>
      <c r="W3326" s="58" t="str">
        <f>작성용!AC3323</f>
        <v>[T]기타보험기관[1본부]</v>
      </c>
      <c r="X3326" s="58" t="str">
        <f>작성용!O3323</f>
        <v xml:space="preserve">유재은대리 </v>
      </c>
      <c r="Y3326" s="58" t="str">
        <f>작성용!P3323</f>
        <v xml:space="preserve">02-3701-8164 </v>
      </c>
      <c r="Z3326" s="58" t="str">
        <f>작성용!Q3323</f>
        <v xml:space="preserve">yje1212@hi-co-kr </v>
      </c>
      <c r="AA3326" s="56" t="str">
        <f>작성용!AJ3323</f>
        <v>-</v>
      </c>
      <c r="AB3326" s="56">
        <f>작성용!AB3323</f>
        <v>0</v>
      </c>
    </row>
    <row r="3327" spans="1:28" s="12" customFormat="1" ht="16.5" hidden="1" customHeight="1" x14ac:dyDescent="0.3">
      <c r="A3327" s="54">
        <f>작성용!AL3324</f>
        <v>3323</v>
      </c>
      <c r="B3327" s="55" t="str">
        <f>작성용!AI3324</f>
        <v>-</v>
      </c>
      <c r="C3327" s="56" t="str">
        <f>작성용!AK3324</f>
        <v>개별종목</v>
      </c>
      <c r="D3327" s="57">
        <f>작성용!T3324</f>
        <v>45534</v>
      </c>
      <c r="E3327" s="58" t="str">
        <f>작성용!B3324</f>
        <v>현대해상</v>
      </c>
      <c r="F3327" s="58" t="str">
        <f>작성용!C3324</f>
        <v>재평가</v>
      </c>
      <c r="G3327" s="58" t="str">
        <f>작성용!D3324</f>
        <v>보맵</v>
      </c>
      <c r="H3327" s="59">
        <f>작성용!E3324</f>
        <v>1101115897529</v>
      </c>
      <c r="I3327" s="58" t="str">
        <f>작성용!F3324</f>
        <v>A01</v>
      </c>
      <c r="J3327" s="58">
        <f>작성용!G3324</f>
        <v>0</v>
      </c>
      <c r="K3327" s="58" t="str">
        <f>작성용!H3324</f>
        <v>Y</v>
      </c>
      <c r="L3327" s="58" t="str">
        <f>작성용!N3324</f>
        <v xml:space="preserve">분기 </v>
      </c>
      <c r="M3327" s="57" t="str">
        <f>작성용!U3324</f>
        <v>2024.09.30</v>
      </c>
      <c r="N3327" s="57">
        <f>작성용!V3324</f>
        <v>45567</v>
      </c>
      <c r="O3327" s="57">
        <f>작성용!W3324</f>
        <v>45582</v>
      </c>
      <c r="P3327" s="57">
        <f>작성용!X3324</f>
        <v>45582</v>
      </c>
      <c r="Q3327" s="58" t="str">
        <f>작성용!AD3324</f>
        <v>이상민</v>
      </c>
      <c r="R3327" s="60">
        <f>작성용!AE3324</f>
        <v>1</v>
      </c>
      <c r="S3327" s="58" t="str">
        <f>작성용!AF3324</f>
        <v>이상민</v>
      </c>
      <c r="T3327" s="61" t="str">
        <f>작성용!AG3324</f>
        <v>정민지</v>
      </c>
      <c r="U3327" s="61" t="str">
        <f>작성용!AH3324</f>
        <v>정민지</v>
      </c>
      <c r="V3327" s="56">
        <f>작성용!AA3324</f>
        <v>202409</v>
      </c>
      <c r="W3327" s="58" t="str">
        <f>작성용!AC3324</f>
        <v>[T]기타보험기관[1본부]</v>
      </c>
      <c r="X3327" s="58" t="str">
        <f>작성용!O3324</f>
        <v xml:space="preserve">유재은대리 </v>
      </c>
      <c r="Y3327" s="58" t="str">
        <f>작성용!P3324</f>
        <v xml:space="preserve">02-3701-8164 </v>
      </c>
      <c r="Z3327" s="58" t="str">
        <f>작성용!Q3324</f>
        <v xml:space="preserve">yje1212@hi-co-kr </v>
      </c>
      <c r="AA3327" s="56" t="str">
        <f>작성용!AJ3324</f>
        <v>-</v>
      </c>
      <c r="AB3327" s="56">
        <f>작성용!AB3324</f>
        <v>0</v>
      </c>
    </row>
    <row r="3328" spans="1:28" s="12" customFormat="1" ht="16.5" hidden="1" customHeight="1" x14ac:dyDescent="0.3">
      <c r="A3328" s="54">
        <f>작성용!AL3325</f>
        <v>3324</v>
      </c>
      <c r="B3328" s="55" t="str">
        <f>작성용!AI3325</f>
        <v>-</v>
      </c>
      <c r="C3328" s="56" t="str">
        <f>작성용!AK3325</f>
        <v>개별종목</v>
      </c>
      <c r="D3328" s="57">
        <f>작성용!T3325</f>
        <v>45534</v>
      </c>
      <c r="E3328" s="58" t="str">
        <f>작성용!B3325</f>
        <v>현대해상</v>
      </c>
      <c r="F3328" s="58" t="str">
        <f>작성용!C3325</f>
        <v>재평가</v>
      </c>
      <c r="G3328" s="58" t="str">
        <f>작성용!D3325</f>
        <v>코람코반포프로젝트금융투자</v>
      </c>
      <c r="H3328" s="59">
        <f>작성용!E3325</f>
        <v>1101117483889</v>
      </c>
      <c r="I3328" s="58" t="str">
        <f>작성용!F3325</f>
        <v>B07</v>
      </c>
      <c r="J3328" s="58">
        <f>작성용!G3325</f>
        <v>0</v>
      </c>
      <c r="K3328" s="58" t="str">
        <f>작성용!H3325</f>
        <v>Y</v>
      </c>
      <c r="L3328" s="58" t="str">
        <f>작성용!N3325</f>
        <v xml:space="preserve">분기 </v>
      </c>
      <c r="M3328" s="57" t="str">
        <f>작성용!U3325</f>
        <v>2024.09.30</v>
      </c>
      <c r="N3328" s="57">
        <f>작성용!V3325</f>
        <v>45567</v>
      </c>
      <c r="O3328" s="57">
        <f>작성용!W3325</f>
        <v>45582</v>
      </c>
      <c r="P3328" s="57">
        <f>작성용!X3325</f>
        <v>45582</v>
      </c>
      <c r="Q3328" s="58" t="str">
        <f>작성용!AD3325</f>
        <v>서동현</v>
      </c>
      <c r="R3328" s="60">
        <f>작성용!AE3325</f>
        <v>0.2</v>
      </c>
      <c r="S3328" s="58" t="str">
        <f>작성용!AF3325</f>
        <v>서동현</v>
      </c>
      <c r="T3328" s="61" t="str">
        <f>작성용!AG3325</f>
        <v>정민지</v>
      </c>
      <c r="U3328" s="61" t="str">
        <f>작성용!AH3325</f>
        <v>정민지</v>
      </c>
      <c r="V3328" s="56">
        <f>작성용!AA3325</f>
        <v>202409</v>
      </c>
      <c r="W3328" s="58" t="str">
        <f>작성용!AC3325</f>
        <v>[T]기타보험기관[1본부]</v>
      </c>
      <c r="X3328" s="58" t="str">
        <f>작성용!O3325</f>
        <v xml:space="preserve">유재은대리 </v>
      </c>
      <c r="Y3328" s="58" t="str">
        <f>작성용!P3325</f>
        <v xml:space="preserve">02-3701-8164 </v>
      </c>
      <c r="Z3328" s="58" t="str">
        <f>작성용!Q3325</f>
        <v xml:space="preserve">yje1212@hi-co-kr </v>
      </c>
      <c r="AA3328" s="56" t="str">
        <f>작성용!AJ3325</f>
        <v>-</v>
      </c>
      <c r="AB3328" s="56">
        <f>작성용!AB3325</f>
        <v>0</v>
      </c>
    </row>
    <row r="3329" spans="1:28" s="12" customFormat="1" ht="16.5" hidden="1" customHeight="1" x14ac:dyDescent="0.3">
      <c r="A3329" s="54">
        <f>작성용!AL3326</f>
        <v>3325</v>
      </c>
      <c r="B3329" s="55" t="str">
        <f>작성용!AI3326</f>
        <v>-</v>
      </c>
      <c r="C3329" s="56" t="str">
        <f>작성용!AK3326</f>
        <v>개별종목</v>
      </c>
      <c r="D3329" s="57">
        <f>작성용!T3326</f>
        <v>45534</v>
      </c>
      <c r="E3329" s="58" t="str">
        <f>작성용!B3326</f>
        <v>현대해상</v>
      </c>
      <c r="F3329" s="58" t="str">
        <f>작성용!C3326</f>
        <v>재평가</v>
      </c>
      <c r="G3329" s="58" t="str">
        <f>작성용!D3326</f>
        <v>맥쿼리코리아오퍼튜니티즈공동투자사모투자합자회사제1호</v>
      </c>
      <c r="H3329" s="59">
        <f>작성용!E3326</f>
        <v>1101130026856</v>
      </c>
      <c r="I3329" s="58" t="str">
        <f>작성용!F3326</f>
        <v>B01</v>
      </c>
      <c r="J3329" s="58">
        <f>작성용!G3326</f>
        <v>0</v>
      </c>
      <c r="K3329" s="58" t="str">
        <f>작성용!H3326</f>
        <v>Y</v>
      </c>
      <c r="L3329" s="58" t="str">
        <f>작성용!N3326</f>
        <v xml:space="preserve">분기 </v>
      </c>
      <c r="M3329" s="57" t="str">
        <f>작성용!U3326</f>
        <v>2024.09.30</v>
      </c>
      <c r="N3329" s="57">
        <f>작성용!V3326</f>
        <v>45567</v>
      </c>
      <c r="O3329" s="57">
        <f>작성용!W3326</f>
        <v>45582</v>
      </c>
      <c r="P3329" s="57">
        <f>작성용!X3326</f>
        <v>45582</v>
      </c>
      <c r="Q3329" s="58" t="str">
        <f>작성용!AD3326</f>
        <v>조현우</v>
      </c>
      <c r="R3329" s="60">
        <f>작성용!AE3326</f>
        <v>0</v>
      </c>
      <c r="S3329" s="58" t="str">
        <f>작성용!AF3326</f>
        <v>조현우</v>
      </c>
      <c r="T3329" s="61" t="str">
        <f>작성용!AG3326</f>
        <v>정민지</v>
      </c>
      <c r="U3329" s="61" t="str">
        <f>작성용!AH3326</f>
        <v>정민지</v>
      </c>
      <c r="V3329" s="56">
        <f>작성용!AA3326</f>
        <v>202409</v>
      </c>
      <c r="W3329" s="58" t="str">
        <f>작성용!AC3326</f>
        <v>[T]기타보험기관[1본부]</v>
      </c>
      <c r="X3329" s="58" t="str">
        <f>작성용!O3326</f>
        <v xml:space="preserve">유재은대리 </v>
      </c>
      <c r="Y3329" s="58" t="str">
        <f>작성용!P3326</f>
        <v xml:space="preserve">02-3701-8164 </v>
      </c>
      <c r="Z3329" s="58" t="str">
        <f>작성용!Q3326</f>
        <v xml:space="preserve">yje1212@hi-co-kr </v>
      </c>
      <c r="AA3329" s="56" t="str">
        <f>작성용!AJ3326</f>
        <v>-</v>
      </c>
      <c r="AB3329" s="56">
        <f>작성용!AB3326</f>
        <v>0</v>
      </c>
    </row>
    <row r="3330" spans="1:28" s="12" customFormat="1" ht="16.5" hidden="1" customHeight="1" x14ac:dyDescent="0.3">
      <c r="A3330" s="54">
        <f>작성용!AL3327</f>
        <v>3326</v>
      </c>
      <c r="B3330" s="55" t="str">
        <f>작성용!AI3327</f>
        <v>-</v>
      </c>
      <c r="C3330" s="56" t="str">
        <f>작성용!AK3327</f>
        <v>개별종목</v>
      </c>
      <c r="D3330" s="57">
        <f>작성용!T3327</f>
        <v>45534</v>
      </c>
      <c r="E3330" s="58" t="str">
        <f>작성용!B3327</f>
        <v>현대해상</v>
      </c>
      <c r="F3330" s="58" t="str">
        <f>작성용!C3327</f>
        <v>재평가</v>
      </c>
      <c r="G3330" s="58" t="str">
        <f>작성용!D3327</f>
        <v>에스지2019사모투자</v>
      </c>
      <c r="H3330" s="59" t="str">
        <f>작성용!E3327</f>
        <v>KBP2020120115</v>
      </c>
      <c r="I3330" s="58" t="str">
        <f>작성용!F3327</f>
        <v>B01</v>
      </c>
      <c r="J3330" s="58">
        <f>작성용!G3327</f>
        <v>0</v>
      </c>
      <c r="K3330" s="58" t="str">
        <f>작성용!H3327</f>
        <v>Y</v>
      </c>
      <c r="L3330" s="58" t="str">
        <f>작성용!N3327</f>
        <v xml:space="preserve">분기 </v>
      </c>
      <c r="M3330" s="57" t="str">
        <f>작성용!U3327</f>
        <v>2024.09.30</v>
      </c>
      <c r="N3330" s="57">
        <f>작성용!V3327</f>
        <v>45567</v>
      </c>
      <c r="O3330" s="57">
        <f>작성용!W3327</f>
        <v>45582</v>
      </c>
      <c r="P3330" s="57">
        <f>작성용!X3327</f>
        <v>45582</v>
      </c>
      <c r="Q3330" s="58" t="str">
        <f>작성용!AD3327</f>
        <v>서동현</v>
      </c>
      <c r="R3330" s="60">
        <f>작성용!AE3327</f>
        <v>1</v>
      </c>
      <c r="S3330" s="58" t="str">
        <f>작성용!AF3327</f>
        <v>서동현</v>
      </c>
      <c r="T3330" s="61" t="str">
        <f>작성용!AG3327</f>
        <v>정민지</v>
      </c>
      <c r="U3330" s="61" t="str">
        <f>작성용!AH3327</f>
        <v>정민지</v>
      </c>
      <c r="V3330" s="56">
        <f>작성용!AA3327</f>
        <v>202409</v>
      </c>
      <c r="W3330" s="58" t="str">
        <f>작성용!AC3327</f>
        <v>[T]기타보험기관[1본부]</v>
      </c>
      <c r="X3330" s="58" t="str">
        <f>작성용!O3327</f>
        <v xml:space="preserve">유재은대리 </v>
      </c>
      <c r="Y3330" s="58" t="str">
        <f>작성용!P3327</f>
        <v xml:space="preserve">02-3701-8164 </v>
      </c>
      <c r="Z3330" s="58" t="str">
        <f>작성용!Q3327</f>
        <v xml:space="preserve">yje1212@hi-co-kr </v>
      </c>
      <c r="AA3330" s="56" t="str">
        <f>작성용!AJ3327</f>
        <v>-</v>
      </c>
      <c r="AB3330" s="56">
        <f>작성용!AB3327</f>
        <v>0</v>
      </c>
    </row>
    <row r="3331" spans="1:28" s="12" customFormat="1" ht="16.5" hidden="1" customHeight="1" x14ac:dyDescent="0.3">
      <c r="A3331" s="54">
        <f>작성용!AL3328</f>
        <v>3327</v>
      </c>
      <c r="B3331" s="55" t="str">
        <f>작성용!AI3328</f>
        <v>-</v>
      </c>
      <c r="C3331" s="56" t="str">
        <f>작성용!AK3328</f>
        <v>개별종목</v>
      </c>
      <c r="D3331" s="57">
        <f>작성용!T3328</f>
        <v>45534</v>
      </c>
      <c r="E3331" s="58" t="str">
        <f>작성용!B3328</f>
        <v>현대해상</v>
      </c>
      <c r="F3331" s="58" t="str">
        <f>작성용!C3328</f>
        <v>재평가</v>
      </c>
      <c r="G3331" s="58" t="str">
        <f>작성용!D3328</f>
        <v>카카오그로스해킹펀드</v>
      </c>
      <c r="H3331" s="59" t="str">
        <f>작성용!E3328</f>
        <v>KBP2021030032</v>
      </c>
      <c r="I3331" s="58" t="str">
        <f>작성용!F3328</f>
        <v>B01</v>
      </c>
      <c r="J3331" s="58">
        <f>작성용!G3328</f>
        <v>0</v>
      </c>
      <c r="K3331" s="58" t="str">
        <f>작성용!H3328</f>
        <v>Y</v>
      </c>
      <c r="L3331" s="58" t="str">
        <f>작성용!N3328</f>
        <v xml:space="preserve">분기 </v>
      </c>
      <c r="M3331" s="57" t="str">
        <f>작성용!U3328</f>
        <v>2024.09.30</v>
      </c>
      <c r="N3331" s="57">
        <f>작성용!V3328</f>
        <v>45567</v>
      </c>
      <c r="O3331" s="57">
        <f>작성용!W3328</f>
        <v>45582</v>
      </c>
      <c r="P3331" s="57">
        <f>작성용!X3328</f>
        <v>45582</v>
      </c>
      <c r="Q3331" s="58" t="str">
        <f>작성용!AD3328</f>
        <v>서동현</v>
      </c>
      <c r="R3331" s="60">
        <f>작성용!AE3328</f>
        <v>0</v>
      </c>
      <c r="S3331" s="58" t="str">
        <f>작성용!AF3328</f>
        <v>서동현</v>
      </c>
      <c r="T3331" s="61" t="str">
        <f>작성용!AG3328</f>
        <v>정민지</v>
      </c>
      <c r="U3331" s="61" t="str">
        <f>작성용!AH3328</f>
        <v>정민지</v>
      </c>
      <c r="V3331" s="56">
        <f>작성용!AA3328</f>
        <v>202409</v>
      </c>
      <c r="W3331" s="58" t="str">
        <f>작성용!AC3328</f>
        <v>[T]기타보험기관[1본부]</v>
      </c>
      <c r="X3331" s="58" t="str">
        <f>작성용!O3328</f>
        <v xml:space="preserve">유재은대리 </v>
      </c>
      <c r="Y3331" s="58" t="str">
        <f>작성용!P3328</f>
        <v xml:space="preserve">02-3701-8164 </v>
      </c>
      <c r="Z3331" s="58" t="str">
        <f>작성용!Q3328</f>
        <v xml:space="preserve">yje1212@hi-co-kr </v>
      </c>
      <c r="AA3331" s="56" t="str">
        <f>작성용!AJ3328</f>
        <v>-</v>
      </c>
      <c r="AB3331" s="56">
        <f>작성용!AB3328</f>
        <v>0</v>
      </c>
    </row>
    <row r="3332" spans="1:28" s="12" customFormat="1" ht="16.5" hidden="1" customHeight="1" x14ac:dyDescent="0.3">
      <c r="A3332" s="54">
        <f>작성용!AL3329</f>
        <v>3328</v>
      </c>
      <c r="B3332" s="55" t="str">
        <f>작성용!AI3329</f>
        <v>-</v>
      </c>
      <c r="C3332" s="56" t="str">
        <f>작성용!AK3329</f>
        <v>개별종목</v>
      </c>
      <c r="D3332" s="57">
        <f>작성용!T3329</f>
        <v>45534</v>
      </c>
      <c r="E3332" s="58" t="str">
        <f>작성용!B3329</f>
        <v>현대해상</v>
      </c>
      <c r="F3332" s="58" t="str">
        <f>작성용!C3329</f>
        <v>재평가</v>
      </c>
      <c r="G3332" s="58" t="str">
        <f>작성용!D3329</f>
        <v>코오롱2021이노베이션투자조합</v>
      </c>
      <c r="H3332" s="59" t="str">
        <f>작성용!E3329</f>
        <v>KBP2021120087</v>
      </c>
      <c r="I3332" s="58" t="str">
        <f>작성용!F3329</f>
        <v>B01</v>
      </c>
      <c r="J3332" s="58">
        <f>작성용!G3329</f>
        <v>0</v>
      </c>
      <c r="K3332" s="58" t="str">
        <f>작성용!H3329</f>
        <v>Y</v>
      </c>
      <c r="L3332" s="58" t="str">
        <f>작성용!N3329</f>
        <v xml:space="preserve">분기 </v>
      </c>
      <c r="M3332" s="57" t="str">
        <f>작성용!U3329</f>
        <v>2024.09.30</v>
      </c>
      <c r="N3332" s="57">
        <f>작성용!V3329</f>
        <v>45567</v>
      </c>
      <c r="O3332" s="57">
        <f>작성용!W3329</f>
        <v>45582</v>
      </c>
      <c r="P3332" s="57">
        <f>작성용!X3329</f>
        <v>45582</v>
      </c>
      <c r="Q3332" s="58" t="str">
        <f>작성용!AD3329</f>
        <v>심태진</v>
      </c>
      <c r="R3332" s="60">
        <f>작성용!AE3329</f>
        <v>0</v>
      </c>
      <c r="S3332" s="58" t="str">
        <f>작성용!AF3329</f>
        <v>심태진</v>
      </c>
      <c r="T3332" s="61" t="str">
        <f>작성용!AG3329</f>
        <v>정민지</v>
      </c>
      <c r="U3332" s="61" t="str">
        <f>작성용!AH3329</f>
        <v>정민지</v>
      </c>
      <c r="V3332" s="56">
        <f>작성용!AA3329</f>
        <v>202409</v>
      </c>
      <c r="W3332" s="58" t="str">
        <f>작성용!AC3329</f>
        <v>[T]기타보험기관[1본부]</v>
      </c>
      <c r="X3332" s="58" t="str">
        <f>작성용!O3329</f>
        <v xml:space="preserve">유재은대리 </v>
      </c>
      <c r="Y3332" s="58" t="str">
        <f>작성용!P3329</f>
        <v xml:space="preserve">02-3701-8164 </v>
      </c>
      <c r="Z3332" s="58" t="str">
        <f>작성용!Q3329</f>
        <v xml:space="preserve">yje1212@hi-co-kr </v>
      </c>
      <c r="AA3332" s="56" t="str">
        <f>작성용!AJ3329</f>
        <v>-</v>
      </c>
      <c r="AB3332" s="56">
        <f>작성용!AB3329</f>
        <v>0</v>
      </c>
    </row>
    <row r="3333" spans="1:28" s="12" customFormat="1" ht="16.5" hidden="1" customHeight="1" x14ac:dyDescent="0.3">
      <c r="A3333" s="54">
        <f>작성용!AL3330</f>
        <v>3329</v>
      </c>
      <c r="B3333" s="55" t="str">
        <f>작성용!AI3330</f>
        <v>가평가, 최종평가값송부 : 2024-10-02</v>
      </c>
      <c r="C3333" s="56" t="str">
        <f>작성용!AK3330</f>
        <v>개별종목</v>
      </c>
      <c r="D3333" s="57">
        <f>작성용!T3330</f>
        <v>45534</v>
      </c>
      <c r="E3333" s="58" t="str">
        <f>작성용!B3330</f>
        <v>현대해상</v>
      </c>
      <c r="F3333" s="58" t="str">
        <f>작성용!C3330</f>
        <v>재평가</v>
      </c>
      <c r="G3333" s="58" t="str">
        <f>작성용!D3330</f>
        <v>페트라8호사모투자</v>
      </c>
      <c r="H3333" s="59">
        <f>작성용!E3330</f>
        <v>1101130028977</v>
      </c>
      <c r="I3333" s="58" t="str">
        <f>작성용!F3330</f>
        <v>B01</v>
      </c>
      <c r="J3333" s="58">
        <f>작성용!G3330</f>
        <v>1</v>
      </c>
      <c r="K3333" s="58" t="str">
        <f>작성용!H3330</f>
        <v>Y</v>
      </c>
      <c r="L3333" s="58" t="str">
        <f>작성용!N3330</f>
        <v xml:space="preserve">분기 </v>
      </c>
      <c r="M3333" s="57" t="str">
        <f>작성용!U3330</f>
        <v>2024.09.30</v>
      </c>
      <c r="N3333" s="57">
        <f>작성용!V3330</f>
        <v>45558</v>
      </c>
      <c r="O3333" s="57">
        <f>작성용!W3330</f>
        <v>45582</v>
      </c>
      <c r="P3333" s="57">
        <f>작성용!X3330</f>
        <v>45582</v>
      </c>
      <c r="Q3333" s="58" t="str">
        <f>작성용!AD3330</f>
        <v>김수현</v>
      </c>
      <c r="R3333" s="60">
        <f>작성용!AE3330</f>
        <v>0</v>
      </c>
      <c r="S3333" s="58" t="str">
        <f>작성용!AF3330</f>
        <v>김수현</v>
      </c>
      <c r="T3333" s="61" t="str">
        <f>작성용!AG3330</f>
        <v>정민지</v>
      </c>
      <c r="U3333" s="61" t="str">
        <f>작성용!AH3330</f>
        <v>정민지</v>
      </c>
      <c r="V3333" s="56">
        <f>작성용!AA3330</f>
        <v>202409</v>
      </c>
      <c r="W3333" s="58" t="str">
        <f>작성용!AC3330</f>
        <v>[T]기타보험기관[1본부]</v>
      </c>
      <c r="X3333" s="58" t="str">
        <f>작성용!O3330</f>
        <v xml:space="preserve">유재은대리 </v>
      </c>
      <c r="Y3333" s="58" t="str">
        <f>작성용!P3330</f>
        <v xml:space="preserve">02-3701-8164 </v>
      </c>
      <c r="Z3333" s="58" t="str">
        <f>작성용!Q3330</f>
        <v xml:space="preserve">yje1212@hi-co-kr </v>
      </c>
      <c r="AA3333" s="56" t="str">
        <f>작성용!AJ3330</f>
        <v>-</v>
      </c>
      <c r="AB3333" s="56">
        <f>작성용!AB3330</f>
        <v>0</v>
      </c>
    </row>
    <row r="3334" spans="1:28" s="12" customFormat="1" ht="16.5" hidden="1" customHeight="1" x14ac:dyDescent="0.3">
      <c r="A3334" s="54">
        <f>작성용!AL3331</f>
        <v>3330</v>
      </c>
      <c r="B3334" s="55" t="str">
        <f>작성용!AI3331</f>
        <v>-</v>
      </c>
      <c r="C3334" s="56" t="str">
        <f>작성용!AK3331</f>
        <v>개별종목</v>
      </c>
      <c r="D3334" s="57">
        <f>작성용!T3331</f>
        <v>45534</v>
      </c>
      <c r="E3334" s="58" t="str">
        <f>작성용!B3331</f>
        <v>현대해상</v>
      </c>
      <c r="F3334" s="58" t="str">
        <f>작성용!C3331</f>
        <v>재평가</v>
      </c>
      <c r="G3334" s="58" t="str">
        <f>작성용!D3331</f>
        <v>아주좋은벤처펀드2.0</v>
      </c>
      <c r="H3334" s="59" t="str">
        <f>작성용!E3331</f>
        <v>KBP2021120190</v>
      </c>
      <c r="I3334" s="58" t="str">
        <f>작성용!F3331</f>
        <v>B01</v>
      </c>
      <c r="J3334" s="58">
        <f>작성용!G3331</f>
        <v>0</v>
      </c>
      <c r="K3334" s="58" t="str">
        <f>작성용!H3331</f>
        <v>Y</v>
      </c>
      <c r="L3334" s="58" t="str">
        <f>작성용!N3331</f>
        <v xml:space="preserve">분기 </v>
      </c>
      <c r="M3334" s="57" t="str">
        <f>작성용!U3331</f>
        <v>2024.09.30</v>
      </c>
      <c r="N3334" s="57">
        <f>작성용!V3331</f>
        <v>45567</v>
      </c>
      <c r="O3334" s="57">
        <f>작성용!W3331</f>
        <v>45582</v>
      </c>
      <c r="P3334" s="57">
        <f>작성용!X3331</f>
        <v>45582</v>
      </c>
      <c r="Q3334" s="58" t="str">
        <f>작성용!AD3331</f>
        <v>강성은</v>
      </c>
      <c r="R3334" s="60">
        <f>작성용!AE3331</f>
        <v>1.5</v>
      </c>
      <c r="S3334" s="58" t="str">
        <f>작성용!AF3331</f>
        <v>강성은</v>
      </c>
      <c r="T3334" s="61" t="str">
        <f>작성용!AG3331</f>
        <v>정민지</v>
      </c>
      <c r="U3334" s="61" t="str">
        <f>작성용!AH3331</f>
        <v>정민지</v>
      </c>
      <c r="V3334" s="56">
        <f>작성용!AA3331</f>
        <v>202409</v>
      </c>
      <c r="W3334" s="58" t="str">
        <f>작성용!AC3331</f>
        <v>[T]기타보험기관[1본부]</v>
      </c>
      <c r="X3334" s="58" t="str">
        <f>작성용!O3331</f>
        <v xml:space="preserve">유재은대리 </v>
      </c>
      <c r="Y3334" s="58" t="str">
        <f>작성용!P3331</f>
        <v xml:space="preserve">02-3701-8164 </v>
      </c>
      <c r="Z3334" s="58" t="str">
        <f>작성용!Q3331</f>
        <v xml:space="preserve">yje1212@hi-co-kr </v>
      </c>
      <c r="AA3334" s="56" t="str">
        <f>작성용!AJ3331</f>
        <v>-</v>
      </c>
      <c r="AB3334" s="56">
        <f>작성용!AB3331</f>
        <v>0</v>
      </c>
    </row>
    <row r="3335" spans="1:28" s="12" customFormat="1" ht="16.5" hidden="1" customHeight="1" x14ac:dyDescent="0.3">
      <c r="A3335" s="54">
        <f>작성용!AL3332</f>
        <v>3331</v>
      </c>
      <c r="B3335" s="55" t="str">
        <f>작성용!AI3332</f>
        <v>-</v>
      </c>
      <c r="C3335" s="56" t="str">
        <f>작성용!AK3332</f>
        <v>개별종목</v>
      </c>
      <c r="D3335" s="57">
        <f>작성용!T3332</f>
        <v>45534</v>
      </c>
      <c r="E3335" s="58" t="str">
        <f>작성용!B3332</f>
        <v>현대해상</v>
      </c>
      <c r="F3335" s="58" t="str">
        <f>작성용!C3332</f>
        <v>재평가</v>
      </c>
      <c r="G3335" s="58" t="str">
        <f>작성용!D3332</f>
        <v>베이비샤크넥스트유니콘IP펀드</v>
      </c>
      <c r="H3335" s="59" t="str">
        <f>작성용!E3332</f>
        <v>KBP2023060040</v>
      </c>
      <c r="I3335" s="58" t="str">
        <f>작성용!F3332</f>
        <v>B01</v>
      </c>
      <c r="J3335" s="58">
        <f>작성용!G3332</f>
        <v>0</v>
      </c>
      <c r="K3335" s="58" t="str">
        <f>작성용!H3332</f>
        <v>Y</v>
      </c>
      <c r="L3335" s="58" t="str">
        <f>작성용!N3332</f>
        <v xml:space="preserve">분기 </v>
      </c>
      <c r="M3335" s="57" t="str">
        <f>작성용!U3332</f>
        <v>2024.09.30</v>
      </c>
      <c r="N3335" s="57">
        <f>작성용!V3332</f>
        <v>45567</v>
      </c>
      <c r="O3335" s="57">
        <f>작성용!W3332</f>
        <v>45582</v>
      </c>
      <c r="P3335" s="57">
        <f>작성용!X3332</f>
        <v>45582</v>
      </c>
      <c r="Q3335" s="58" t="str">
        <f>작성용!AD3332</f>
        <v>정은채</v>
      </c>
      <c r="R3335" s="60">
        <f>작성용!AE3332</f>
        <v>1</v>
      </c>
      <c r="S3335" s="58" t="str">
        <f>작성용!AF3332</f>
        <v>정은채</v>
      </c>
      <c r="T3335" s="61" t="str">
        <f>작성용!AG3332</f>
        <v>정민지</v>
      </c>
      <c r="U3335" s="61" t="str">
        <f>작성용!AH3332</f>
        <v>정민지</v>
      </c>
      <c r="V3335" s="56">
        <f>작성용!AA3332</f>
        <v>202409</v>
      </c>
      <c r="W3335" s="58" t="str">
        <f>작성용!AC3332</f>
        <v>[T]기타보험기관[1본부]</v>
      </c>
      <c r="X3335" s="58" t="str">
        <f>작성용!O3332</f>
        <v xml:space="preserve">유재은대리 </v>
      </c>
      <c r="Y3335" s="58" t="str">
        <f>작성용!P3332</f>
        <v xml:space="preserve">02-3701-8164 </v>
      </c>
      <c r="Z3335" s="58" t="str">
        <f>작성용!Q3332</f>
        <v xml:space="preserve">yje1212@hi-co-kr </v>
      </c>
      <c r="AA3335" s="56" t="str">
        <f>작성용!AJ3332</f>
        <v>-</v>
      </c>
      <c r="AB3335" s="56">
        <f>작성용!AB3332</f>
        <v>0</v>
      </c>
    </row>
    <row r="3336" spans="1:28" s="12" customFormat="1" ht="16.5" hidden="1" customHeight="1" x14ac:dyDescent="0.3">
      <c r="A3336" s="54">
        <f>작성용!AL3333</f>
        <v>3332</v>
      </c>
      <c r="B3336" s="55" t="str">
        <f>작성용!AI3333</f>
        <v>-</v>
      </c>
      <c r="C3336" s="56" t="str">
        <f>작성용!AK3333</f>
        <v>개별종목</v>
      </c>
      <c r="D3336" s="57">
        <f>작성용!T3333</f>
        <v>45534</v>
      </c>
      <c r="E3336" s="58" t="str">
        <f>작성용!B3333</f>
        <v>현대해상</v>
      </c>
      <c r="F3336" s="58" t="str">
        <f>작성용!C3333</f>
        <v>재평가</v>
      </c>
      <c r="G3336" s="58" t="str">
        <f>작성용!D3333</f>
        <v>빌리지베이비</v>
      </c>
      <c r="H3336" s="59">
        <f>작성용!E3333</f>
        <v>1101116887719</v>
      </c>
      <c r="I3336" s="58" t="str">
        <f>작성용!F3333</f>
        <v>A07</v>
      </c>
      <c r="J3336" s="58">
        <f>작성용!G3333</f>
        <v>0</v>
      </c>
      <c r="K3336" s="58" t="str">
        <f>작성용!H3333</f>
        <v>Y</v>
      </c>
      <c r="L3336" s="58" t="str">
        <f>작성용!N3333</f>
        <v xml:space="preserve">분기 </v>
      </c>
      <c r="M3336" s="57" t="str">
        <f>작성용!U3333</f>
        <v>2024.09.30</v>
      </c>
      <c r="N3336" s="57">
        <f>작성용!V3333</f>
        <v>45567</v>
      </c>
      <c r="O3336" s="57">
        <f>작성용!W3333</f>
        <v>45582</v>
      </c>
      <c r="P3336" s="57">
        <f>작성용!X3333</f>
        <v>45582</v>
      </c>
      <c r="Q3336" s="58" t="str">
        <f>작성용!AD3333</f>
        <v>백형진</v>
      </c>
      <c r="R3336" s="60">
        <f>작성용!AE3333</f>
        <v>1</v>
      </c>
      <c r="S3336" s="58" t="str">
        <f>작성용!AF3333</f>
        <v>백형진</v>
      </c>
      <c r="T3336" s="61" t="str">
        <f>작성용!AG3333</f>
        <v>정민지</v>
      </c>
      <c r="U3336" s="61" t="str">
        <f>작성용!AH3333</f>
        <v>정민지</v>
      </c>
      <c r="V3336" s="56">
        <f>작성용!AA3333</f>
        <v>202409</v>
      </c>
      <c r="W3336" s="58" t="str">
        <f>작성용!AC3333</f>
        <v>[T]기타보험기관[1본부]</v>
      </c>
      <c r="X3336" s="58" t="str">
        <f>작성용!O3333</f>
        <v xml:space="preserve">유재은대리 </v>
      </c>
      <c r="Y3336" s="58" t="str">
        <f>작성용!P3333</f>
        <v xml:space="preserve">02-3701-8164 </v>
      </c>
      <c r="Z3336" s="58" t="str">
        <f>작성용!Q3333</f>
        <v xml:space="preserve">yje1212@hi-co-kr </v>
      </c>
      <c r="AA3336" s="56" t="str">
        <f>작성용!AJ3333</f>
        <v>-</v>
      </c>
      <c r="AB3336" s="56">
        <f>작성용!AB3333</f>
        <v>0</v>
      </c>
    </row>
    <row r="3337" spans="1:28" s="12" customFormat="1" ht="16.5" hidden="1" customHeight="1" x14ac:dyDescent="0.3">
      <c r="A3337" s="54">
        <f>작성용!AL3334</f>
        <v>3333</v>
      </c>
      <c r="B3337" s="55" t="str">
        <f>작성용!AI3334</f>
        <v>-</v>
      </c>
      <c r="C3337" s="56" t="str">
        <f>작성용!AK3334</f>
        <v>개별종목</v>
      </c>
      <c r="D3337" s="57">
        <f>작성용!T3334</f>
        <v>45534</v>
      </c>
      <c r="E3337" s="58" t="str">
        <f>작성용!B3334</f>
        <v>현대해상</v>
      </c>
      <c r="F3337" s="58" t="str">
        <f>작성용!C3334</f>
        <v>재평가</v>
      </c>
      <c r="G3337" s="58" t="str">
        <f>작성용!D3334</f>
        <v>케이비메자닌캐피탈제4호사모투자</v>
      </c>
      <c r="H3337" s="59">
        <f>작성용!E3334</f>
        <v>1101130033447</v>
      </c>
      <c r="I3337" s="58" t="str">
        <f>작성용!F3334</f>
        <v>B01</v>
      </c>
      <c r="J3337" s="58">
        <f>작성용!G3334</f>
        <v>0</v>
      </c>
      <c r="K3337" s="58" t="str">
        <f>작성용!H3334</f>
        <v>Y</v>
      </c>
      <c r="L3337" s="58" t="str">
        <f>작성용!N3334</f>
        <v xml:space="preserve">분기 </v>
      </c>
      <c r="M3337" s="57" t="str">
        <f>작성용!U3334</f>
        <v>2024.09.30</v>
      </c>
      <c r="N3337" s="57">
        <f>작성용!V3334</f>
        <v>45567</v>
      </c>
      <c r="O3337" s="57">
        <f>작성용!W3334</f>
        <v>45582</v>
      </c>
      <c r="P3337" s="57">
        <f>작성용!X3334</f>
        <v>45582</v>
      </c>
      <c r="Q3337" s="58" t="str">
        <f>작성용!AD3334</f>
        <v>김에스더</v>
      </c>
      <c r="R3337" s="60">
        <f>작성용!AE3334</f>
        <v>0</v>
      </c>
      <c r="S3337" s="58" t="str">
        <f>작성용!AF3334</f>
        <v>김에스더</v>
      </c>
      <c r="T3337" s="61" t="str">
        <f>작성용!AG3334</f>
        <v>정민지</v>
      </c>
      <c r="U3337" s="61" t="str">
        <f>작성용!AH3334</f>
        <v>정민지</v>
      </c>
      <c r="V3337" s="56">
        <f>작성용!AA3334</f>
        <v>202409</v>
      </c>
      <c r="W3337" s="58" t="str">
        <f>작성용!AC3334</f>
        <v>[T]기타보험기관[1본부]</v>
      </c>
      <c r="X3337" s="58" t="str">
        <f>작성용!O3334</f>
        <v xml:space="preserve">유재은대리 </v>
      </c>
      <c r="Y3337" s="58" t="str">
        <f>작성용!P3334</f>
        <v xml:space="preserve">02-3701-8164 </v>
      </c>
      <c r="Z3337" s="58" t="str">
        <f>작성용!Q3334</f>
        <v xml:space="preserve">yje1212@hi-co-kr </v>
      </c>
      <c r="AA3337" s="56" t="str">
        <f>작성용!AJ3334</f>
        <v>-</v>
      </c>
      <c r="AB3337" s="56">
        <f>작성용!AB3334</f>
        <v>0</v>
      </c>
    </row>
    <row r="3338" spans="1:28" s="12" customFormat="1" ht="16.5" hidden="1" customHeight="1" x14ac:dyDescent="0.3">
      <c r="A3338" s="54">
        <f>작성용!AL3335</f>
        <v>3334</v>
      </c>
      <c r="B3338" s="55" t="str">
        <f>작성용!AI3335</f>
        <v>가평가, 최종평가값송부 : 2024-10-02</v>
      </c>
      <c r="C3338" s="56" t="str">
        <f>작성용!AK3335</f>
        <v>개별종목</v>
      </c>
      <c r="D3338" s="57">
        <f>작성용!T3335</f>
        <v>45534</v>
      </c>
      <c r="E3338" s="58" t="str">
        <f>작성용!B3335</f>
        <v>현대해상</v>
      </c>
      <c r="F3338" s="58" t="str">
        <f>작성용!C3335</f>
        <v>재평가</v>
      </c>
      <c r="G3338" s="58" t="str">
        <f>작성용!D3335</f>
        <v>아이엠엠인프라제7호사모투자</v>
      </c>
      <c r="H3338" s="59">
        <f>작성용!E3335</f>
        <v>1101130022002</v>
      </c>
      <c r="I3338" s="58" t="str">
        <f>작성용!F3335</f>
        <v>B01</v>
      </c>
      <c r="J3338" s="58">
        <f>작성용!G3335</f>
        <v>0</v>
      </c>
      <c r="K3338" s="58" t="str">
        <f>작성용!H3335</f>
        <v>Y</v>
      </c>
      <c r="L3338" s="58" t="str">
        <f>작성용!N3335</f>
        <v xml:space="preserve">분기 </v>
      </c>
      <c r="M3338" s="57" t="str">
        <f>작성용!U3335</f>
        <v>2024.09.30</v>
      </c>
      <c r="N3338" s="57">
        <f>작성용!V3335</f>
        <v>45558</v>
      </c>
      <c r="O3338" s="57">
        <f>작성용!W3335</f>
        <v>45582</v>
      </c>
      <c r="P3338" s="57">
        <f>작성용!X3335</f>
        <v>45582</v>
      </c>
      <c r="Q3338" s="58" t="str">
        <f>작성용!AD3335</f>
        <v>원정우</v>
      </c>
      <c r="R3338" s="60">
        <f>작성용!AE3335</f>
        <v>1.5</v>
      </c>
      <c r="S3338" s="58" t="str">
        <f>작성용!AF3335</f>
        <v>원정우</v>
      </c>
      <c r="T3338" s="61" t="str">
        <f>작성용!AG3335</f>
        <v>정민지</v>
      </c>
      <c r="U3338" s="61" t="str">
        <f>작성용!AH3335</f>
        <v>정민지</v>
      </c>
      <c r="V3338" s="56">
        <f>작성용!AA3335</f>
        <v>202409</v>
      </c>
      <c r="W3338" s="58" t="str">
        <f>작성용!AC3335</f>
        <v>[T]기타보험기관[1본부]</v>
      </c>
      <c r="X3338" s="58" t="str">
        <f>작성용!O3335</f>
        <v xml:space="preserve">유재은대리 </v>
      </c>
      <c r="Y3338" s="58" t="str">
        <f>작성용!P3335</f>
        <v xml:space="preserve">02-3701-8164 </v>
      </c>
      <c r="Z3338" s="58" t="str">
        <f>작성용!Q3335</f>
        <v xml:space="preserve">yje1212@hi-co-kr </v>
      </c>
      <c r="AA3338" s="56" t="str">
        <f>작성용!AJ3335</f>
        <v>-</v>
      </c>
      <c r="AB3338" s="56">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t="str">
        <f>작성용!U3336</f>
        <v>2024.09.30</v>
      </c>
      <c r="N3339" s="57">
        <f>작성용!V3336</f>
        <v>45567</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t="str">
        <f>작성용!U3337</f>
        <v>2024.09.30</v>
      </c>
      <c r="N3340" s="57">
        <f>작성용!V3337</f>
        <v>45567</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t="str">
        <f>작성용!U3338</f>
        <v>2024.09.30</v>
      </c>
      <c r="N3341" s="57">
        <f>작성용!V3338</f>
        <v>45567</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t="str">
        <f>작성용!U3339</f>
        <v>2024.09.30</v>
      </c>
      <c r="N3342" s="57">
        <f>작성용!V3339</f>
        <v>45567</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t="str">
        <f>작성용!U3340</f>
        <v>2024.09.30</v>
      </c>
      <c r="N3343" s="57">
        <f>작성용!V3340</f>
        <v>45567</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t="str">
        <f>작성용!U3341</f>
        <v>2024.09.30</v>
      </c>
      <c r="N3344" s="57">
        <f>작성용!V3341</f>
        <v>45567</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t="str">
        <f>작성용!U3342</f>
        <v>2024.09.30</v>
      </c>
      <c r="N3345" s="57">
        <f>작성용!V3342</f>
        <v>45567</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t="str">
        <f>작성용!U3343</f>
        <v>2024.09.30</v>
      </c>
      <c r="N3346" s="57">
        <f>작성용!V3343</f>
        <v>45567</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t="str">
        <f>작성용!U3344</f>
        <v>2024.09.30</v>
      </c>
      <c r="N3347" s="57">
        <f>작성용!V3344</f>
        <v>45567</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t="str">
        <f>작성용!U3345</f>
        <v>2024.09.30</v>
      </c>
      <c r="N3348" s="57">
        <f>작성용!V3345</f>
        <v>45567</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t="str">
        <f>작성용!U3346</f>
        <v>2024.09.30</v>
      </c>
      <c r="N3349" s="57">
        <f>작성용!V3346</f>
        <v>45567</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t="str">
        <f>작성용!U3347</f>
        <v>2024.09.30</v>
      </c>
      <c r="N3350" s="57">
        <f>작성용!V3347</f>
        <v>45567</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hidden="1" customHeight="1" x14ac:dyDescent="0.3">
      <c r="A3351" s="54">
        <f>작성용!AL3348</f>
        <v>3347</v>
      </c>
      <c r="B3351" s="55" t="str">
        <f>작성용!AI3348</f>
        <v>-</v>
      </c>
      <c r="C3351" s="56" t="str">
        <f>작성용!AK3348</f>
        <v>기초자산</v>
      </c>
      <c r="D3351" s="57" t="str">
        <f>작성용!T3348</f>
        <v>현대해상펀드(기초자산)</v>
      </c>
      <c r="E3351" s="58" t="str">
        <f>작성용!B3348</f>
        <v>한국투자유망서비스산업투자조합</v>
      </c>
      <c r="F3351" s="58" t="str">
        <f>작성용!C3348</f>
        <v>재평가</v>
      </c>
      <c r="G3351" s="58" t="str">
        <f>작성용!D3348</f>
        <v>아토리서치</v>
      </c>
      <c r="H3351" s="59">
        <f>작성용!E3348</f>
        <v>1101114775560</v>
      </c>
      <c r="I3351" s="58" t="str">
        <f>작성용!F3348</f>
        <v>A07</v>
      </c>
      <c r="J3351" s="58">
        <f>작성용!G3348</f>
        <v>0</v>
      </c>
      <c r="K3351" s="58" t="str">
        <f>작성용!H3348</f>
        <v>-</v>
      </c>
      <c r="L3351" s="58" t="str">
        <f>작성용!N3348</f>
        <v xml:space="preserve">분기 </v>
      </c>
      <c r="M3351" s="57" t="str">
        <f>작성용!U3348</f>
        <v>2024.09.30</v>
      </c>
      <c r="N3351" s="57">
        <f>작성용!V3348</f>
        <v>45567</v>
      </c>
      <c r="O3351" s="57" t="str">
        <f>작성용!W3348</f>
        <v>보고서제공X</v>
      </c>
      <c r="P3351" s="57" t="str">
        <f>작성용!X3348</f>
        <v>-</v>
      </c>
      <c r="Q3351" s="58" t="str">
        <f>작성용!AD3348</f>
        <v>윤광일</v>
      </c>
      <c r="R3351" s="60">
        <f>작성용!AE3348</f>
        <v>0.4</v>
      </c>
      <c r="S3351" s="58" t="str">
        <f>작성용!AF3348</f>
        <v>김범준</v>
      </c>
      <c r="T3351" s="61" t="str">
        <f>작성용!AG3348</f>
        <v>-</v>
      </c>
      <c r="U3351" s="61" t="str">
        <f>작성용!AH3348</f>
        <v>-</v>
      </c>
      <c r="V3351" s="56">
        <f>작성용!AA3348</f>
        <v>202409</v>
      </c>
      <c r="W3351" s="58" t="str">
        <f>작성용!AC3348</f>
        <v>[6]기타기관펀드(기초자산)</v>
      </c>
      <c r="X3351" s="58">
        <f>작성용!O3348</f>
        <v>0</v>
      </c>
      <c r="Y3351" s="58">
        <f>작성용!P3348</f>
        <v>0</v>
      </c>
      <c r="Z3351" s="58">
        <f>작성용!Q3348</f>
        <v>0</v>
      </c>
      <c r="AA3351" s="56" t="str">
        <f>작성용!AJ3348</f>
        <v>-</v>
      </c>
      <c r="AB3351" s="56">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t="str">
        <f>작성용!U3349</f>
        <v>2024.09.30</v>
      </c>
      <c r="N3352" s="57">
        <f>작성용!V3349</f>
        <v>45567</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t="str">
        <f>작성용!U3350</f>
        <v>2024.09.30</v>
      </c>
      <c r="N3353" s="57">
        <f>작성용!V3350</f>
        <v>45567</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t="str">
        <f>작성용!U3351</f>
        <v>2024.09.30</v>
      </c>
      <c r="N3354" s="57">
        <f>작성용!V3351</f>
        <v>45567</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t="str">
        <f>작성용!U3352</f>
        <v>2024.09.30</v>
      </c>
      <c r="N3355" s="57">
        <f>작성용!V3352</f>
        <v>45567</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t="str">
        <f>작성용!U3353</f>
        <v>2024.09.30</v>
      </c>
      <c r="N3356" s="57">
        <f>작성용!V3353</f>
        <v>45567</v>
      </c>
      <c r="O3356" s="57" t="str">
        <f>작성용!W3353</f>
        <v>보고서제공X</v>
      </c>
      <c r="P3356" s="57" t="str">
        <f>작성용!X3353</f>
        <v>-</v>
      </c>
      <c r="Q3356" s="58" t="str">
        <f>작성용!AD3353</f>
        <v>이진주</v>
      </c>
      <c r="R3356" s="60">
        <f>작성용!AE3353</f>
        <v>0</v>
      </c>
      <c r="S3356" s="58" t="str">
        <f>작성용!AF3353</f>
        <v>이진주</v>
      </c>
      <c r="T3356" s="61" t="str">
        <f>작성용!AG3353</f>
        <v>-</v>
      </c>
      <c r="U3356" s="61" t="str">
        <f>작성용!AH3353</f>
        <v>-</v>
      </c>
      <c r="V3356" s="56">
        <f>작성용!AA3353</f>
        <v>202409</v>
      </c>
      <c r="W3356" s="58" t="str">
        <f>작성용!AC3353</f>
        <v>[6]기타기관펀드(기초자산)</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t="str">
        <f>작성용!U3354</f>
        <v>2024.09.30</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t="str">
        <f>작성용!U3355</f>
        <v>2024.09.30</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t="str">
        <f>작성용!U3356</f>
        <v>2024.09.30</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t="str">
        <f>작성용!U3357</f>
        <v>2024.09.30</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t="str">
        <f>작성용!U3358</f>
        <v>2024.09.30</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t="str">
        <f>작성용!U3359</f>
        <v>2024.09.30</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t="str">
        <f>작성용!U3360</f>
        <v>2024.09.30</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t="str">
        <f>작성용!U3361</f>
        <v>2024.09.30</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t="str">
        <f>작성용!U3362</f>
        <v>2024.09.30</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t="str">
        <f>작성용!U3363</f>
        <v>2024.09.30</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t="str">
        <f>작성용!U3364</f>
        <v>2024.09.30</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t="str">
        <f>작성용!U3365</f>
        <v>2024.09.30</v>
      </c>
      <c r="N3368" s="57">
        <f>작성용!V3365</f>
        <v>45567</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t="str">
        <f>작성용!U3366</f>
        <v>2024.09.30</v>
      </c>
      <c r="N3369" s="57">
        <f>작성용!V3366</f>
        <v>45567</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t="str">
        <f>작성용!U3367</f>
        <v>2024.09.30</v>
      </c>
      <c r="N3370" s="57">
        <f>작성용!V3367</f>
        <v>45567</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t="str">
        <f>작성용!U3368</f>
        <v>2024.09.30</v>
      </c>
      <c r="N3371" s="57">
        <f>작성용!V3368</f>
        <v>45567</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t="str">
        <f>작성용!U3369</f>
        <v>2024.09.30</v>
      </c>
      <c r="N3372" s="57">
        <f>작성용!V3369</f>
        <v>45567</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t="str">
        <f>작성용!U3370</f>
        <v>2024.09.30</v>
      </c>
      <c r="N3373" s="57">
        <f>작성용!V3370</f>
        <v>45567</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t="str">
        <f>작성용!U3371</f>
        <v>2024.09.30</v>
      </c>
      <c r="N3374" s="57">
        <f>작성용!V3371</f>
        <v>45567</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t="str">
        <f>작성용!U3372</f>
        <v>2024.09.30</v>
      </c>
      <c r="N3375" s="57">
        <f>작성용!V3372</f>
        <v>45567</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t="str">
        <f>작성용!U3373</f>
        <v>2024.09.30</v>
      </c>
      <c r="N3376" s="57">
        <f>작성용!V3373</f>
        <v>45567</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t="str">
        <f>작성용!U3374</f>
        <v>2024.09.30</v>
      </c>
      <c r="N3377" s="57">
        <f>작성용!V3374</f>
        <v>45567</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t="str">
        <f>작성용!U3375</f>
        <v>2024.09.30</v>
      </c>
      <c r="N3378" s="57">
        <f>작성용!V3375</f>
        <v>45567</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t="str">
        <f>작성용!U3376</f>
        <v>2024.09.30</v>
      </c>
      <c r="N3379" s="57">
        <f>작성용!V3376</f>
        <v>45567</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t="str">
        <f>작성용!U3377</f>
        <v>2024.09.30</v>
      </c>
      <c r="N3380" s="57">
        <f>작성용!V3377</f>
        <v>45567</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t="str">
        <f>작성용!U3378</f>
        <v>2024.09.30</v>
      </c>
      <c r="N3381" s="57">
        <f>작성용!V3378</f>
        <v>45567</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t="str">
        <f>작성용!U3379</f>
        <v>2024.09.30</v>
      </c>
      <c r="N3382" s="57">
        <f>작성용!V3379</f>
        <v>45567</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t="str">
        <f>작성용!U3380</f>
        <v>2024.09.30</v>
      </c>
      <c r="N3383" s="57">
        <f>작성용!V3380</f>
        <v>45567</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t="str">
        <f>작성용!U3381</f>
        <v>2024.09.30</v>
      </c>
      <c r="N3384" s="57">
        <f>작성용!V3381</f>
        <v>45567</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t="str">
        <f>작성용!U3382</f>
        <v>2024.09.30</v>
      </c>
      <c r="N3385" s="57">
        <f>작성용!V3382</f>
        <v>45567</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t="str">
        <f>작성용!U3383</f>
        <v>2024.09.30</v>
      </c>
      <c r="N3386" s="57">
        <f>작성용!V3383</f>
        <v>45567</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t="str">
        <f>작성용!U3384</f>
        <v>2024.09.30</v>
      </c>
      <c r="N3387" s="57">
        <f>작성용!V3384</f>
        <v>45567</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t="str">
        <f>작성용!U3385</f>
        <v>2024.09.30</v>
      </c>
      <c r="N3388" s="57">
        <f>작성용!V3385</f>
        <v>45567</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t="str">
        <f>작성용!U3386</f>
        <v>2024.09.30</v>
      </c>
      <c r="N3389" s="57">
        <f>작성용!V3386</f>
        <v>45567</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t="str">
        <f>작성용!U3387</f>
        <v>2024.09.30</v>
      </c>
      <c r="N3390" s="57">
        <f>작성용!V3387</f>
        <v>45567</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t="str">
        <f>작성용!U3388</f>
        <v>2024.09.30</v>
      </c>
      <c r="N3391" s="57">
        <f>작성용!V3388</f>
        <v>45567</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t="str">
        <f>작성용!U3389</f>
        <v>2024.09.30</v>
      </c>
      <c r="N3392" s="57">
        <f>작성용!V3389</f>
        <v>45567</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t="str">
        <f>작성용!U3390</f>
        <v>2024.09.30</v>
      </c>
      <c r="N3393" s="57">
        <f>작성용!V3390</f>
        <v>45567</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t="str">
        <f>작성용!U3391</f>
        <v>2024.09.30</v>
      </c>
      <c r="N3394" s="57">
        <f>작성용!V3391</f>
        <v>45567</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t="str">
        <f>작성용!U3392</f>
        <v>2024.09.30</v>
      </c>
      <c r="N3395" s="57">
        <f>작성용!V3392</f>
        <v>45567</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t="str">
        <f>작성용!U3393</f>
        <v>2024.09.30</v>
      </c>
      <c r="N3396" s="57">
        <f>작성용!V3393</f>
        <v>45567</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t="str">
        <f>작성용!U3394</f>
        <v>2024.09.30</v>
      </c>
      <c r="N3397" s="57">
        <f>작성용!V3394</f>
        <v>45567</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t="str">
        <f>작성용!U3395</f>
        <v>2024.09.30</v>
      </c>
      <c r="N3398" s="57">
        <f>작성용!V3395</f>
        <v>45567</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t="str">
        <f>작성용!U3396</f>
        <v>2024.09.30</v>
      </c>
      <c r="N3399" s="57">
        <f>작성용!V3396</f>
        <v>45567</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t="str">
        <f>작성용!U3397</f>
        <v>2024.09.30</v>
      </c>
      <c r="N3400" s="57">
        <f>작성용!V3397</f>
        <v>45567</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t="str">
        <f>작성용!U3398</f>
        <v>2024.09.30</v>
      </c>
      <c r="N3401" s="57">
        <f>작성용!V3398</f>
        <v>45567</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t="str">
        <f>작성용!U3399</f>
        <v>2024.09.30</v>
      </c>
      <c r="N3402" s="57">
        <f>작성용!V3399</f>
        <v>45567</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hidden="1" customHeight="1" x14ac:dyDescent="0.3">
      <c r="A3403" s="54">
        <f>작성용!AL3400</f>
        <v>3399</v>
      </c>
      <c r="B3403" s="55" t="str">
        <f>작성용!AI3400</f>
        <v>-</v>
      </c>
      <c r="C3403" s="56" t="str">
        <f>작성용!AK3400</f>
        <v>기초자산</v>
      </c>
      <c r="D3403" s="57" t="str">
        <f>작성용!T3400</f>
        <v>현대해상펀드(기초자산)</v>
      </c>
      <c r="E3403" s="58" t="str">
        <f>작성용!B3400</f>
        <v>DSC초기기업성장지원펀드</v>
      </c>
      <c r="F3403" s="58" t="str">
        <f>작성용!C3400</f>
        <v>재평가</v>
      </c>
      <c r="G3403" s="58" t="str">
        <f>작성용!D3400</f>
        <v>아데나소프트웨어</v>
      </c>
      <c r="H3403" s="59">
        <f>작성용!E3400</f>
        <v>1101116148228</v>
      </c>
      <c r="I3403" s="58" t="str">
        <f>작성용!F3400</f>
        <v>A01</v>
      </c>
      <c r="J3403" s="58">
        <f>작성용!G3400</f>
        <v>0</v>
      </c>
      <c r="K3403" s="58" t="str">
        <f>작성용!H3400</f>
        <v>-</v>
      </c>
      <c r="L3403" s="58" t="str">
        <f>작성용!N3400</f>
        <v xml:space="preserve">분기 </v>
      </c>
      <c r="M3403" s="57" t="str">
        <f>작성용!U3400</f>
        <v>2024.09.30</v>
      </c>
      <c r="N3403" s="57">
        <f>작성용!V3400</f>
        <v>45567</v>
      </c>
      <c r="O3403" s="57" t="str">
        <f>작성용!W3400</f>
        <v>보고서제공X</v>
      </c>
      <c r="P3403" s="57" t="str">
        <f>작성용!X3400</f>
        <v>-</v>
      </c>
      <c r="Q3403" s="58" t="str">
        <f>작성용!AD3400</f>
        <v>김에스더</v>
      </c>
      <c r="R3403" s="60">
        <f>작성용!AE3400</f>
        <v>0</v>
      </c>
      <c r="S3403" s="58" t="str">
        <f>작성용!AF3400</f>
        <v>김범준</v>
      </c>
      <c r="T3403" s="61" t="str">
        <f>작성용!AG3400</f>
        <v>-</v>
      </c>
      <c r="U3403" s="61" t="str">
        <f>작성용!AH3400</f>
        <v>-</v>
      </c>
      <c r="V3403" s="56">
        <f>작성용!AA3400</f>
        <v>202409</v>
      </c>
      <c r="W3403" s="58" t="str">
        <f>작성용!AC3400</f>
        <v>[6]기타기관펀드(기초자산)</v>
      </c>
      <c r="X3403" s="58">
        <f>작성용!O3400</f>
        <v>0</v>
      </c>
      <c r="Y3403" s="58">
        <f>작성용!P3400</f>
        <v>0</v>
      </c>
      <c r="Z3403" s="58">
        <f>작성용!Q3400</f>
        <v>0</v>
      </c>
      <c r="AA3403" s="56" t="str">
        <f>작성용!AJ3400</f>
        <v>-</v>
      </c>
      <c r="AB3403" s="56">
        <f>작성용!AB3400</f>
        <v>0</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t="str">
        <f>작성용!U3401</f>
        <v>2024.09.30</v>
      </c>
      <c r="N3404" s="57">
        <f>작성용!V3401</f>
        <v>45567</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t="str">
        <f>작성용!U3402</f>
        <v>2024.09.30</v>
      </c>
      <c r="N3405" s="57">
        <f>작성용!V3402</f>
        <v>45567</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t="str">
        <f>작성용!U3403</f>
        <v>2024.09.30</v>
      </c>
      <c r="N3406" s="57">
        <f>작성용!V3403</f>
        <v>45567</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t="str">
        <f>작성용!U3404</f>
        <v>2024.09.30</v>
      </c>
      <c r="N3407" s="57">
        <f>작성용!V3404</f>
        <v>45567</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t="str">
        <f>작성용!U3405</f>
        <v>2024.09.30</v>
      </c>
      <c r="N3408" s="57">
        <f>작성용!V3405</f>
        <v>45567</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t="str">
        <f>작성용!U3406</f>
        <v>2024.09.30</v>
      </c>
      <c r="N3409" s="57">
        <f>작성용!V3406</f>
        <v>45567</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t="str">
        <f>작성용!U3407</f>
        <v>2024.09.30</v>
      </c>
      <c r="N3410" s="57">
        <f>작성용!V3407</f>
        <v>45567</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t="str">
        <f>작성용!U3408</f>
        <v>2024.09.30</v>
      </c>
      <c r="N3411" s="57">
        <f>작성용!V3408</f>
        <v>45567</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t="str">
        <f>작성용!U3409</f>
        <v>2024.09.30</v>
      </c>
      <c r="N3412" s="57">
        <f>작성용!V3409</f>
        <v>45567</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t="str">
        <f>작성용!U3410</f>
        <v>2024.09.30</v>
      </c>
      <c r="N3413" s="57">
        <f>작성용!V3410</f>
        <v>45567</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t="str">
        <f>작성용!U3411</f>
        <v>2024.09.30</v>
      </c>
      <c r="N3414" s="57">
        <f>작성용!V3411</f>
        <v>45567</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t="str">
        <f>작성용!U3412</f>
        <v>2024.09.30</v>
      </c>
      <c r="N3415" s="57">
        <f>작성용!V3412</f>
        <v>45567</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t="str">
        <f>작성용!U3413</f>
        <v>2024.09.30</v>
      </c>
      <c r="N3416" s="57">
        <f>작성용!V3413</f>
        <v>45567</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t="str">
        <f>작성용!U3414</f>
        <v>2024.09.30</v>
      </c>
      <c r="N3417" s="57">
        <f>작성용!V3414</f>
        <v>45567</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t="str">
        <f>작성용!U3415</f>
        <v>2024.09.30</v>
      </c>
      <c r="N3418" s="57">
        <f>작성용!V3415</f>
        <v>45567</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t="str">
        <f>작성용!U3416</f>
        <v>2024.09.30</v>
      </c>
      <c r="N3419" s="57">
        <f>작성용!V3416</f>
        <v>45567</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t="str">
        <f>작성용!U3417</f>
        <v>2024.09.30</v>
      </c>
      <c r="N3420" s="57">
        <f>작성용!V3417</f>
        <v>45567</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t="str">
        <f>작성용!U3418</f>
        <v>2024.09.30</v>
      </c>
      <c r="N3421" s="57">
        <f>작성용!V3418</f>
        <v>45567</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t="str">
        <f>작성용!U3419</f>
        <v>2024.09.30</v>
      </c>
      <c r="N3422" s="57">
        <f>작성용!V3419</f>
        <v>45567</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t="str">
        <f>작성용!U3420</f>
        <v>2024.09.30</v>
      </c>
      <c r="N3423" s="57">
        <f>작성용!V3420</f>
        <v>45567</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t="str">
        <f>작성용!U3421</f>
        <v>2024.09.30</v>
      </c>
      <c r="N3424" s="57">
        <f>작성용!V3421</f>
        <v>45567</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t="str">
        <f>작성용!U3422</f>
        <v>2024.09.30</v>
      </c>
      <c r="N3425" s="57">
        <f>작성용!V3422</f>
        <v>45567</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t="str">
        <f>작성용!U3423</f>
        <v>2024.09.30</v>
      </c>
      <c r="N3426" s="57">
        <f>작성용!V3423</f>
        <v>45567</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t="str">
        <f>작성용!U3424</f>
        <v>2024.09.30</v>
      </c>
      <c r="N3427" s="57">
        <f>작성용!V3424</f>
        <v>45567</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t="str">
        <f>작성용!U3425</f>
        <v>2024.09.30</v>
      </c>
      <c r="N3428" s="57">
        <f>작성용!V3425</f>
        <v>45567</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t="str">
        <f>작성용!U3426</f>
        <v>2024.09.30</v>
      </c>
      <c r="N3429" s="57">
        <f>작성용!V3426</f>
        <v>45567</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t="str">
        <f>작성용!U3427</f>
        <v>2024.09.30</v>
      </c>
      <c r="N3430" s="57">
        <f>작성용!V3427</f>
        <v>45567</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t="str">
        <f>작성용!U3428</f>
        <v>2024.09.30</v>
      </c>
      <c r="N3431" s="57">
        <f>작성용!V3428</f>
        <v>45567</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t="str">
        <f>작성용!U3429</f>
        <v>2024.09.30</v>
      </c>
      <c r="N3432" s="57">
        <f>작성용!V3429</f>
        <v>45567</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t="str">
        <f>작성용!U3430</f>
        <v>2024.09.30</v>
      </c>
      <c r="N3433" s="57">
        <f>작성용!V3430</f>
        <v>45567</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t="str">
        <f>작성용!U3431</f>
        <v>2024.09.30</v>
      </c>
      <c r="N3434" s="57">
        <f>작성용!V3431</f>
        <v>45567</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t="str">
        <f>작성용!U3432</f>
        <v>2024.09.30</v>
      </c>
      <c r="N3435" s="57">
        <f>작성용!V3432</f>
        <v>45567</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t="str">
        <f>작성용!U3433</f>
        <v>2024.09.30</v>
      </c>
      <c r="N3436" s="57">
        <f>작성용!V3433</f>
        <v>45567</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t="str">
        <f>작성용!U3434</f>
        <v>2024.09.30</v>
      </c>
      <c r="N3437" s="57">
        <f>작성용!V3434</f>
        <v>45567</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t="str">
        <f>작성용!U3435</f>
        <v>2024.09.30</v>
      </c>
      <c r="N3438" s="57">
        <f>작성용!V3435</f>
        <v>45567</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t="str">
        <f>작성용!U3436</f>
        <v>2024.09.30</v>
      </c>
      <c r="N3439" s="57">
        <f>작성용!V3436</f>
        <v>45567</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t="str">
        <f>작성용!U3437</f>
        <v>2024.09.30</v>
      </c>
      <c r="N3440" s="57">
        <f>작성용!V3437</f>
        <v>45567</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t="str">
        <f>작성용!U3438</f>
        <v>2024.09.30</v>
      </c>
      <c r="N3441" s="57">
        <f>작성용!V3438</f>
        <v>45567</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t="str">
        <f>작성용!U3439</f>
        <v>2024.09.30</v>
      </c>
      <c r="N3442" s="57">
        <f>작성용!V3439</f>
        <v>45567</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t="str">
        <f>작성용!U3440</f>
        <v>2024.09.30</v>
      </c>
      <c r="N3443" s="57">
        <f>작성용!V3440</f>
        <v>45567</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t="str">
        <f>작성용!U3441</f>
        <v>2024.09.30</v>
      </c>
      <c r="N3444" s="57">
        <f>작성용!V3441</f>
        <v>45567</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t="str">
        <f>작성용!U3442</f>
        <v>2024.09.30</v>
      </c>
      <c r="N3445" s="57">
        <f>작성용!V3442</f>
        <v>45567</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t="str">
        <f>작성용!U3443</f>
        <v>2024.09.30</v>
      </c>
      <c r="N3446" s="57">
        <f>작성용!V3443</f>
        <v>45567</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t="str">
        <f>작성용!U3444</f>
        <v>2024.09.30</v>
      </c>
      <c r="N3447" s="57">
        <f>작성용!V3444</f>
        <v>45567</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t="str">
        <f>작성용!U3445</f>
        <v>2024.09.30</v>
      </c>
      <c r="N3448" s="57">
        <f>작성용!V3445</f>
        <v>45567</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t="str">
        <f>작성용!U3446</f>
        <v>2024.09.30</v>
      </c>
      <c r="N3449" s="57">
        <f>작성용!V3446</f>
        <v>45567</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t="str">
        <f>작성용!U3447</f>
        <v>2024.09.30</v>
      </c>
      <c r="N3450" s="57">
        <f>작성용!V3447</f>
        <v>45567</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t="str">
        <f>작성용!U3448</f>
        <v>2024.09.30</v>
      </c>
      <c r="N3451" s="57">
        <f>작성용!V3448</f>
        <v>45567</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비모뉴먼트</v>
      </c>
      <c r="H3452" s="59">
        <f>작성용!E3449</f>
        <v>1101115995993</v>
      </c>
      <c r="I3452" s="58" t="str">
        <f>작성용!F3449</f>
        <v>A01</v>
      </c>
      <c r="J3452" s="58">
        <f>작성용!G3449</f>
        <v>0</v>
      </c>
      <c r="K3452" s="58" t="str">
        <f>작성용!H3449</f>
        <v>-</v>
      </c>
      <c r="L3452" s="58" t="str">
        <f>작성용!N3449</f>
        <v xml:space="preserve">분기 </v>
      </c>
      <c r="M3452" s="57" t="str">
        <f>작성용!U3449</f>
        <v>2024.09.30</v>
      </c>
      <c r="N3452" s="57">
        <f>작성용!V3449</f>
        <v>45567</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t="str">
        <f>작성용!U3450</f>
        <v>2024.09.30</v>
      </c>
      <c r="N3453" s="57">
        <f>작성용!V3450</f>
        <v>45567</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t="str">
        <f>작성용!U3451</f>
        <v>2024.09.30</v>
      </c>
      <c r="N3454" s="57">
        <f>작성용!V3451</f>
        <v>45567</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t="str">
        <f>작성용!U3452</f>
        <v>2024.09.30</v>
      </c>
      <c r="N3455" s="57">
        <f>작성용!V3452</f>
        <v>45567</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t="str">
        <f>작성용!U3453</f>
        <v>2024.09.30</v>
      </c>
      <c r="N3456" s="57">
        <f>작성용!V3453</f>
        <v>45567</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t="str">
        <f>작성용!U3454</f>
        <v>2024.09.30</v>
      </c>
      <c r="N3457" s="57">
        <f>작성용!V3454</f>
        <v>45567</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t="str">
        <f>작성용!U3455</f>
        <v>2024.09.30</v>
      </c>
      <c r="N3458" s="57">
        <f>작성용!V3455</f>
        <v>45567</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t="str">
        <f>작성용!U3456</f>
        <v>2024.09.30</v>
      </c>
      <c r="N3459" s="57">
        <f>작성용!V3456</f>
        <v>45567</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t="str">
        <f>작성용!U3457</f>
        <v>2024.09.30</v>
      </c>
      <c r="N3460" s="57">
        <f>작성용!V3457</f>
        <v>45567</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t="str">
        <f>작성용!U3458</f>
        <v>2024.09.30</v>
      </c>
      <c r="N3461" s="57">
        <f>작성용!V3458</f>
        <v>45567</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t="str">
        <f>작성용!U3459</f>
        <v>2024.09.30</v>
      </c>
      <c r="N3462" s="57">
        <f>작성용!V3459</f>
        <v>45567</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t="str">
        <f>작성용!U3460</f>
        <v>2024.09.30</v>
      </c>
      <c r="N3463" s="57">
        <f>작성용!V3460</f>
        <v>45567</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t="str">
        <f>작성용!U3461</f>
        <v>2024.09.30</v>
      </c>
      <c r="N3464" s="57">
        <f>작성용!V3461</f>
        <v>45567</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t="str">
        <f>작성용!U3462</f>
        <v>2024.09.30</v>
      </c>
      <c r="N3465" s="57">
        <f>작성용!V3462</f>
        <v>45567</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t="str">
        <f>작성용!U3463</f>
        <v>2024.09.30</v>
      </c>
      <c r="N3466" s="57">
        <f>작성용!V3463</f>
        <v>45567</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t="str">
        <f>작성용!U3464</f>
        <v>2024.09.30</v>
      </c>
      <c r="N3467" s="57">
        <f>작성용!V3464</f>
        <v>45567</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t="str">
        <f>작성용!U3465</f>
        <v>2024.09.30</v>
      </c>
      <c r="N3468" s="57">
        <f>작성용!V3465</f>
        <v>45567</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t="str">
        <f>작성용!U3466</f>
        <v>2024.09.30</v>
      </c>
      <c r="N3469" s="57">
        <f>작성용!V3466</f>
        <v>45567</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t="str">
        <f>작성용!U3467</f>
        <v>2024.09.30</v>
      </c>
      <c r="N3470" s="57">
        <f>작성용!V3467</f>
        <v>45567</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t="str">
        <f>작성용!U3468</f>
        <v>2024.09.30</v>
      </c>
      <c r="N3471" s="57">
        <f>작성용!V3468</f>
        <v>45567</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t="str">
        <f>작성용!U3469</f>
        <v>2024.09.30</v>
      </c>
      <c r="N3472" s="57">
        <f>작성용!V3469</f>
        <v>45567</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t="str">
        <f>작성용!U3470</f>
        <v>2024.09.30</v>
      </c>
      <c r="N3473" s="57">
        <f>작성용!V3470</f>
        <v>45567</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t="str">
        <f>작성용!U3471</f>
        <v>2024.09.30</v>
      </c>
      <c r="N3474" s="57">
        <f>작성용!V3471</f>
        <v>45567</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t="str">
        <f>작성용!U3472</f>
        <v>2024.09.30</v>
      </c>
      <c r="N3475" s="57">
        <f>작성용!V3472</f>
        <v>45567</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t="str">
        <f>작성용!U3473</f>
        <v>2024.09.30</v>
      </c>
      <c r="N3476" s="57">
        <f>작성용!V3473</f>
        <v>45567</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t="str">
        <f>작성용!U3474</f>
        <v>2024.09.30</v>
      </c>
      <c r="N3477" s="57">
        <f>작성용!V3474</f>
        <v>45567</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t="str">
        <f>작성용!U3475</f>
        <v>2024.09.30</v>
      </c>
      <c r="N3478" s="57">
        <f>작성용!V3475</f>
        <v>45567</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t="str">
        <f>작성용!U3476</f>
        <v>2024.09.30</v>
      </c>
      <c r="N3479" s="57">
        <f>작성용!V3476</f>
        <v>45567</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t="str">
        <f>작성용!U3477</f>
        <v>2024.09.30</v>
      </c>
      <c r="N3480" s="57">
        <f>작성용!V3477</f>
        <v>45567</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t="str">
        <f>작성용!U3478</f>
        <v>2024.09.30</v>
      </c>
      <c r="N3481" s="57">
        <f>작성용!V3478</f>
        <v>45567</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t="str">
        <f>작성용!U3479</f>
        <v>2024.09.30</v>
      </c>
      <c r="N3482" s="57">
        <f>작성용!V3479</f>
        <v>45567</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t="str">
        <f>작성용!U3480</f>
        <v>2024.09.30</v>
      </c>
      <c r="N3483" s="57">
        <f>작성용!V3480</f>
        <v>45567</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t="str">
        <f>작성용!U3481</f>
        <v>2024.09.30</v>
      </c>
      <c r="N3484" s="57">
        <f>작성용!V3481</f>
        <v>45567</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t="str">
        <f>작성용!U3482</f>
        <v>2024.09.30</v>
      </c>
      <c r="N3485" s="57">
        <f>작성용!V3482</f>
        <v>45567</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t="str">
        <f>작성용!U3483</f>
        <v>2024.09.30</v>
      </c>
      <c r="N3486" s="57">
        <f>작성용!V3483</f>
        <v>45567</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t="str">
        <f>작성용!U3484</f>
        <v>2024.09.30</v>
      </c>
      <c r="N3487" s="57">
        <f>작성용!V3484</f>
        <v>45567</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t="str">
        <f>작성용!U3485</f>
        <v>2024.09.30</v>
      </c>
      <c r="N3488" s="57">
        <f>작성용!V3485</f>
        <v>45567</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t="str">
        <f>작성용!U3486</f>
        <v>2024.09.30</v>
      </c>
      <c r="N3489" s="57">
        <f>작성용!V3486</f>
        <v>45567</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t="str">
        <f>작성용!U3487</f>
        <v>2024.09.30</v>
      </c>
      <c r="N3490" s="57">
        <f>작성용!V3487</f>
        <v>45567</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t="str">
        <f>작성용!U3488</f>
        <v>2024.09.30</v>
      </c>
      <c r="N3491" s="57">
        <f>작성용!V3488</f>
        <v>45567</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연말</v>
      </c>
      <c r="M3492" s="57" t="str">
        <f>작성용!U3489</f>
        <v>2024.09.30</v>
      </c>
      <c r="N3492" s="57">
        <f>작성용!V3489</f>
        <v>45567</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연말</v>
      </c>
      <c r="M3493" s="57" t="str">
        <f>작성용!U3490</f>
        <v>2024.09.30</v>
      </c>
      <c r="N3493" s="57">
        <f>작성용!V3490</f>
        <v>45567</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연말</v>
      </c>
      <c r="M3494" s="57" t="str">
        <f>작성용!U3491</f>
        <v>2024.09.30</v>
      </c>
      <c r="N3494" s="57">
        <f>작성용!V3491</f>
        <v>45567</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연말</v>
      </c>
      <c r="M3495" s="57" t="str">
        <f>작성용!U3492</f>
        <v>2024.09.30</v>
      </c>
      <c r="N3495" s="57">
        <f>작성용!V3492</f>
        <v>45567</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연말</v>
      </c>
      <c r="M3496" s="57" t="str">
        <f>작성용!U3493</f>
        <v>2024.09.30</v>
      </c>
      <c r="N3496" s="57">
        <f>작성용!V3493</f>
        <v>45567</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연말</v>
      </c>
      <c r="M3497" s="57" t="str">
        <f>작성용!U3494</f>
        <v>2024.09.30</v>
      </c>
      <c r="N3497" s="57">
        <f>작성용!V3494</f>
        <v>45567</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연말</v>
      </c>
      <c r="M3498" s="57" t="str">
        <f>작성용!U3495</f>
        <v>2024.09.30</v>
      </c>
      <c r="N3498" s="57">
        <f>작성용!V3495</f>
        <v>45567</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연말</v>
      </c>
      <c r="M3499" s="57" t="str">
        <f>작성용!U3496</f>
        <v>2024.09.30</v>
      </c>
      <c r="N3499" s="57">
        <f>작성용!V3496</f>
        <v>45567</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연말</v>
      </c>
      <c r="M3500" s="57" t="str">
        <f>작성용!U3497</f>
        <v>2024.09.30</v>
      </c>
      <c r="N3500" s="57">
        <f>작성용!V3497</f>
        <v>45567</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연말</v>
      </c>
      <c r="M3501" s="57" t="str">
        <f>작성용!U3498</f>
        <v>2024.09.30</v>
      </c>
      <c r="N3501" s="57">
        <f>작성용!V3498</f>
        <v>45567</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연말</v>
      </c>
      <c r="M3502" s="57" t="str">
        <f>작성용!U3499</f>
        <v>2024.09.30</v>
      </c>
      <c r="N3502" s="57">
        <f>작성용!V3499</f>
        <v>45567</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연말</v>
      </c>
      <c r="M3503" s="57" t="str">
        <f>작성용!U3500</f>
        <v>2024.09.30</v>
      </c>
      <c r="N3503" s="57">
        <f>작성용!V3500</f>
        <v>45567</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연말</v>
      </c>
      <c r="M3504" s="57" t="str">
        <f>작성용!U3501</f>
        <v>2024.09.30</v>
      </c>
      <c r="N3504" s="57">
        <f>작성용!V3501</f>
        <v>45567</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연말</v>
      </c>
      <c r="M3505" s="57" t="str">
        <f>작성용!U3502</f>
        <v>2024.09.30</v>
      </c>
      <c r="N3505" s="57">
        <f>작성용!V3502</f>
        <v>45567</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연말</v>
      </c>
      <c r="M3506" s="57" t="str">
        <f>작성용!U3503</f>
        <v>2024.09.30</v>
      </c>
      <c r="N3506" s="57">
        <f>작성용!V3503</f>
        <v>45567</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연말</v>
      </c>
      <c r="M3507" s="57" t="str">
        <f>작성용!U3504</f>
        <v>2024.09.30</v>
      </c>
      <c r="N3507" s="57">
        <f>작성용!V3504</f>
        <v>45567</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연말</v>
      </c>
      <c r="M3508" s="57" t="str">
        <f>작성용!U3505</f>
        <v>2024.09.30</v>
      </c>
      <c r="N3508" s="57">
        <f>작성용!V3505</f>
        <v>45567</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연말</v>
      </c>
      <c r="M3509" s="57" t="str">
        <f>작성용!U3506</f>
        <v>2024.09.30</v>
      </c>
      <c r="N3509" s="57">
        <f>작성용!V3506</f>
        <v>45567</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연말</v>
      </c>
      <c r="M3510" s="57" t="str">
        <f>작성용!U3507</f>
        <v>2024.09.30</v>
      </c>
      <c r="N3510" s="57">
        <f>작성용!V3507</f>
        <v>45567</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연말</v>
      </c>
      <c r="M3511" s="57" t="str">
        <f>작성용!U3508</f>
        <v>2024.09.30</v>
      </c>
      <c r="N3511" s="57">
        <f>작성용!V3508</f>
        <v>45567</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연말</v>
      </c>
      <c r="M3512" s="57" t="str">
        <f>작성용!U3509</f>
        <v>2024.09.30</v>
      </c>
      <c r="N3512" s="57">
        <f>작성용!V3509</f>
        <v>45567</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연말</v>
      </c>
      <c r="M3513" s="57" t="str">
        <f>작성용!U3510</f>
        <v>2024.09.30</v>
      </c>
      <c r="N3513" s="57">
        <f>작성용!V3510</f>
        <v>45567</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연말</v>
      </c>
      <c r="M3514" s="57" t="str">
        <f>작성용!U3511</f>
        <v>2024.09.30</v>
      </c>
      <c r="N3514" s="57">
        <f>작성용!V3511</f>
        <v>45567</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연말</v>
      </c>
      <c r="M3515" s="57" t="str">
        <f>작성용!U3512</f>
        <v>2024.09.30</v>
      </c>
      <c r="N3515" s="57">
        <f>작성용!V3512</f>
        <v>45567</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연말</v>
      </c>
      <c r="M3516" s="57" t="str">
        <f>작성용!U3513</f>
        <v>2024.09.30</v>
      </c>
      <c r="N3516" s="57">
        <f>작성용!V3513</f>
        <v>45567</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연말</v>
      </c>
      <c r="M3517" s="57" t="str">
        <f>작성용!U3514</f>
        <v>2024.09.30</v>
      </c>
      <c r="N3517" s="57">
        <f>작성용!V3514</f>
        <v>45567</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연말</v>
      </c>
      <c r="M3518" s="57" t="str">
        <f>작성용!U3515</f>
        <v>2024.09.30</v>
      </c>
      <c r="N3518" s="57">
        <f>작성용!V3515</f>
        <v>45567</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연말</v>
      </c>
      <c r="M3519" s="57" t="str">
        <f>작성용!U3516</f>
        <v>2024.09.30</v>
      </c>
      <c r="N3519" s="57">
        <f>작성용!V3516</f>
        <v>45567</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연말</v>
      </c>
      <c r="M3520" s="57" t="str">
        <f>작성용!U3517</f>
        <v>2024.09.30</v>
      </c>
      <c r="N3520" s="57">
        <f>작성용!V3517</f>
        <v>45567</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연말</v>
      </c>
      <c r="M3521" s="57" t="str">
        <f>작성용!U3518</f>
        <v>2024.09.30</v>
      </c>
      <c r="N3521" s="57">
        <f>작성용!V3518</f>
        <v>45567</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연말</v>
      </c>
      <c r="M3522" s="57" t="str">
        <f>작성용!U3519</f>
        <v>2024.09.30</v>
      </c>
      <c r="N3522" s="57">
        <f>작성용!V3519</f>
        <v>45567</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연말</v>
      </c>
      <c r="M3523" s="57" t="str">
        <f>작성용!U3520</f>
        <v>2024.09.30</v>
      </c>
      <c r="N3523" s="57">
        <f>작성용!V3520</f>
        <v>45567</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연말</v>
      </c>
      <c r="M3524" s="57" t="str">
        <f>작성용!U3521</f>
        <v>2024.09.30</v>
      </c>
      <c r="N3524" s="57">
        <f>작성용!V3521</f>
        <v>45567</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연말</v>
      </c>
      <c r="M3525" s="57" t="str">
        <f>작성용!U3522</f>
        <v>2024.09.30</v>
      </c>
      <c r="N3525" s="57">
        <f>작성용!V3522</f>
        <v>45567</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연말</v>
      </c>
      <c r="M3526" s="57" t="str">
        <f>작성용!U3523</f>
        <v>2024.09.30</v>
      </c>
      <c r="N3526" s="57">
        <f>작성용!V3523</f>
        <v>45567</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연말</v>
      </c>
      <c r="M3527" s="57" t="str">
        <f>작성용!U3524</f>
        <v>2024.09.30</v>
      </c>
      <c r="N3527" s="57">
        <f>작성용!V3524</f>
        <v>45567</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연말</v>
      </c>
      <c r="M3528" s="57" t="str">
        <f>작성용!U3525</f>
        <v>2024.09.30</v>
      </c>
      <c r="N3528" s="57">
        <f>작성용!V3525</f>
        <v>45567</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연말</v>
      </c>
      <c r="M3529" s="57" t="str">
        <f>작성용!U3526</f>
        <v>2024.09.30</v>
      </c>
      <c r="N3529" s="57">
        <f>작성용!V3526</f>
        <v>45567</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연말</v>
      </c>
      <c r="M3530" s="57" t="str">
        <f>작성용!U3527</f>
        <v>2024.09.30</v>
      </c>
      <c r="N3530" s="57">
        <f>작성용!V3527</f>
        <v>45567</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hidden="1" customHeight="1" x14ac:dyDescent="0.3">
      <c r="A3531" s="54">
        <f>작성용!AL3528</f>
        <v>3527</v>
      </c>
      <c r="B3531" s="55" t="str">
        <f>작성용!AI3528</f>
        <v>-</v>
      </c>
      <c r="C3531" s="56" t="str">
        <f>작성용!AK3528</f>
        <v>기초자산</v>
      </c>
      <c r="D3531" s="57" t="str">
        <f>작성용!T3528</f>
        <v>현대해상펀드(기초자산)</v>
      </c>
      <c r="E3531" s="58" t="str">
        <f>작성용!B3528</f>
        <v>아주좋은벤처펀드2.0</v>
      </c>
      <c r="F3531" s="58" t="str">
        <f>작성용!C3528</f>
        <v>재평가</v>
      </c>
      <c r="G3531" s="58" t="str">
        <f>작성용!D3528</f>
        <v>오가노이드사이언스</v>
      </c>
      <c r="H3531" s="59">
        <f>작성용!E3528</f>
        <v>1311110534650</v>
      </c>
      <c r="I3531" s="58" t="str">
        <f>작성용!F3528</f>
        <v>A07</v>
      </c>
      <c r="J3531" s="58">
        <f>작성용!G3528</f>
        <v>0</v>
      </c>
      <c r="K3531" s="58" t="str">
        <f>작성용!H3528</f>
        <v>-</v>
      </c>
      <c r="L3531" s="58" t="str">
        <f>작성용!N3528</f>
        <v>연말</v>
      </c>
      <c r="M3531" s="57" t="str">
        <f>작성용!U3528</f>
        <v>2024.09.30</v>
      </c>
      <c r="N3531" s="57">
        <f>작성용!V3528</f>
        <v>45567</v>
      </c>
      <c r="O3531" s="57" t="str">
        <f>작성용!W3528</f>
        <v>보고서제공X</v>
      </c>
      <c r="P3531" s="57" t="str">
        <f>작성용!X3528</f>
        <v>-</v>
      </c>
      <c r="Q3531" s="58" t="str">
        <f>작성용!AD3528</f>
        <v>백형진</v>
      </c>
      <c r="R3531" s="60">
        <f>작성용!AE3528</f>
        <v>0.4</v>
      </c>
      <c r="S3531" s="58" t="str">
        <f>작성용!AF3528</f>
        <v>백형진</v>
      </c>
      <c r="T3531" s="61" t="str">
        <f>작성용!AG3528</f>
        <v>-</v>
      </c>
      <c r="U3531" s="61" t="str">
        <f>작성용!AH3528</f>
        <v>-</v>
      </c>
      <c r="V3531" s="56">
        <f>작성용!AA3528</f>
        <v>202409</v>
      </c>
      <c r="W3531" s="58" t="str">
        <f>작성용!AC3528</f>
        <v>[6]기타기관펀드(기초자산)</v>
      </c>
      <c r="X3531" s="58">
        <f>작성용!O3528</f>
        <v>0</v>
      </c>
      <c r="Y3531" s="58">
        <f>작성용!P3528</f>
        <v>0</v>
      </c>
      <c r="Z3531" s="58">
        <f>작성용!Q3528</f>
        <v>0</v>
      </c>
      <c r="AA3531" s="56" t="str">
        <f>작성용!AJ3528</f>
        <v>-</v>
      </c>
      <c r="AB3531" s="56">
        <f>작성용!AB3528</f>
        <v>0</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연말</v>
      </c>
      <c r="M3532" s="57" t="str">
        <f>작성용!U3529</f>
        <v>2024.09.30</v>
      </c>
      <c r="N3532" s="57">
        <f>작성용!V3529</f>
        <v>45567</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연말</v>
      </c>
      <c r="M3533" s="57" t="str">
        <f>작성용!U3530</f>
        <v>2024.09.30</v>
      </c>
      <c r="N3533" s="57">
        <f>작성용!V3530</f>
        <v>45567</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연말</v>
      </c>
      <c r="M3534" s="57" t="str">
        <f>작성용!U3531</f>
        <v>2024.09.30</v>
      </c>
      <c r="N3534" s="57">
        <f>작성용!V3531</f>
        <v>45567</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연말</v>
      </c>
      <c r="M3535" s="57" t="str">
        <f>작성용!U3532</f>
        <v>2024.09.30</v>
      </c>
      <c r="N3535" s="57">
        <f>작성용!V3532</f>
        <v>45567</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연말</v>
      </c>
      <c r="M3536" s="57" t="str">
        <f>작성용!U3533</f>
        <v>2024.09.30</v>
      </c>
      <c r="N3536" s="57">
        <f>작성용!V3533</f>
        <v>45567</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연말</v>
      </c>
      <c r="M3537" s="57" t="str">
        <f>작성용!U3534</f>
        <v>2024.09.30</v>
      </c>
      <c r="N3537" s="57">
        <f>작성용!V3534</f>
        <v>45567</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연말</v>
      </c>
      <c r="M3538" s="57" t="str">
        <f>작성용!U3535</f>
        <v>2024.09.30</v>
      </c>
      <c r="N3538" s="57">
        <f>작성용!V3535</f>
        <v>45567</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연말</v>
      </c>
      <c r="M3539" s="57" t="str">
        <f>작성용!U3536</f>
        <v>2024.09.30</v>
      </c>
      <c r="N3539" s="57">
        <f>작성용!V3536</f>
        <v>45567</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연말</v>
      </c>
      <c r="M3540" s="57" t="str">
        <f>작성용!U3537</f>
        <v>2024.09.30</v>
      </c>
      <c r="N3540" s="57">
        <f>작성용!V3537</f>
        <v>45567</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연말</v>
      </c>
      <c r="M3541" s="57" t="str">
        <f>작성용!U3538</f>
        <v>2024.09.30</v>
      </c>
      <c r="N3541" s="57">
        <f>작성용!V3538</f>
        <v>45567</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연말</v>
      </c>
      <c r="M3542" s="57" t="str">
        <f>작성용!U3539</f>
        <v>2024.09.30</v>
      </c>
      <c r="N3542" s="57">
        <f>작성용!V3539</f>
        <v>45567</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연말</v>
      </c>
      <c r="M3543" s="57" t="str">
        <f>작성용!U3540</f>
        <v>2024.09.30</v>
      </c>
      <c r="N3543" s="57">
        <f>작성용!V3540</f>
        <v>45567</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연말</v>
      </c>
      <c r="M3544" s="57" t="str">
        <f>작성용!U3541</f>
        <v>2024.09.30</v>
      </c>
      <c r="N3544" s="57">
        <f>작성용!V3541</f>
        <v>45567</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연말</v>
      </c>
      <c r="M3545" s="57" t="str">
        <f>작성용!U3542</f>
        <v>2024.09.30</v>
      </c>
      <c r="N3545" s="57">
        <f>작성용!V3542</f>
        <v>45567</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연말</v>
      </c>
      <c r="M3546" s="57" t="str">
        <f>작성용!U3543</f>
        <v>2024.09.30</v>
      </c>
      <c r="N3546" s="57">
        <f>작성용!V3543</f>
        <v>45567</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연말</v>
      </c>
      <c r="M3547" s="57" t="str">
        <f>작성용!U3544</f>
        <v>2024.09.30</v>
      </c>
      <c r="N3547" s="57">
        <f>작성용!V3544</f>
        <v>45567</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연말</v>
      </c>
      <c r="M3548" s="57" t="str">
        <f>작성용!U3545</f>
        <v>2024.09.30</v>
      </c>
      <c r="N3548" s="57">
        <f>작성용!V3545</f>
        <v>45567</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연말</v>
      </c>
      <c r="M3549" s="57" t="str">
        <f>작성용!U3546</f>
        <v>2024.09.30</v>
      </c>
      <c r="N3549" s="57">
        <f>작성용!V3546</f>
        <v>45567</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연말</v>
      </c>
      <c r="M3550" s="57" t="str">
        <f>작성용!U3547</f>
        <v>2024.09.30</v>
      </c>
      <c r="N3550" s="57">
        <f>작성용!V3547</f>
        <v>45567</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연말</v>
      </c>
      <c r="M3551" s="57" t="str">
        <f>작성용!U3548</f>
        <v>2024.09.30</v>
      </c>
      <c r="N3551" s="57">
        <f>작성용!V3548</f>
        <v>45567</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연말</v>
      </c>
      <c r="M3552" s="57" t="str">
        <f>작성용!U3549</f>
        <v>2024.09.30</v>
      </c>
      <c r="N3552" s="57">
        <f>작성용!V3549</f>
        <v>45567</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연말</v>
      </c>
      <c r="M3553" s="57" t="str">
        <f>작성용!U3550</f>
        <v>2024.09.30</v>
      </c>
      <c r="N3553" s="57">
        <f>작성용!V3550</f>
        <v>45567</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연말</v>
      </c>
      <c r="M3554" s="57" t="str">
        <f>작성용!U3551</f>
        <v>2024.09.30</v>
      </c>
      <c r="N3554" s="57">
        <f>작성용!V3551</f>
        <v>45567</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연말</v>
      </c>
      <c r="M3555" s="57" t="str">
        <f>작성용!U3552</f>
        <v>2024.09.30</v>
      </c>
      <c r="N3555" s="57">
        <f>작성용!V3552</f>
        <v>45567</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연말</v>
      </c>
      <c r="M3556" s="57" t="str">
        <f>작성용!U3553</f>
        <v>2024.09.30</v>
      </c>
      <c r="N3556" s="57">
        <f>작성용!V3553</f>
        <v>45567</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연말</v>
      </c>
      <c r="M3557" s="57" t="str">
        <f>작성용!U3554</f>
        <v>2024.09.30</v>
      </c>
      <c r="N3557" s="57">
        <f>작성용!V3554</f>
        <v>45567</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연말</v>
      </c>
      <c r="M3558" s="57" t="str">
        <f>작성용!U3555</f>
        <v>2024.09.30</v>
      </c>
      <c r="N3558" s="57">
        <f>작성용!V3555</f>
        <v>45567</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연말</v>
      </c>
      <c r="M3559" s="57" t="str">
        <f>작성용!U3556</f>
        <v>2024.09.30</v>
      </c>
      <c r="N3559" s="57">
        <f>작성용!V3556</f>
        <v>45567</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연말</v>
      </c>
      <c r="M3560" s="57" t="str">
        <f>작성용!U3557</f>
        <v>2024.09.30</v>
      </c>
      <c r="N3560" s="57">
        <f>작성용!V3557</f>
        <v>45567</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연말</v>
      </c>
      <c r="M3561" s="57" t="str">
        <f>작성용!U3558</f>
        <v>2024.09.30</v>
      </c>
      <c r="N3561" s="57">
        <f>작성용!V3558</f>
        <v>45567</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연말</v>
      </c>
      <c r="M3562" s="57" t="str">
        <f>작성용!U3559</f>
        <v>2024.09.30</v>
      </c>
      <c r="N3562" s="57">
        <f>작성용!V3559</f>
        <v>45567</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연말</v>
      </c>
      <c r="M3563" s="57" t="str">
        <f>작성용!U3560</f>
        <v>2024.09.30</v>
      </c>
      <c r="N3563" s="57">
        <f>작성용!V3560</f>
        <v>45567</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연말</v>
      </c>
      <c r="M3564" s="57" t="str">
        <f>작성용!U3561</f>
        <v>2024.09.30</v>
      </c>
      <c r="N3564" s="57">
        <f>작성용!V3561</f>
        <v>45567</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연말</v>
      </c>
      <c r="M3565" s="57" t="str">
        <f>작성용!U3562</f>
        <v>2024.09.30</v>
      </c>
      <c r="N3565" s="57">
        <f>작성용!V3562</f>
        <v>45567</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t="str">
        <f>작성용!U3563</f>
        <v>2024.09.30</v>
      </c>
      <c r="N3566" s="57">
        <f>작성용!V3563</f>
        <v>45567</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t="str">
        <f>작성용!U3564</f>
        <v>2024.09.30</v>
      </c>
      <c r="N3567" s="57">
        <f>작성용!V3564</f>
        <v>45567</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t="str">
        <f>작성용!U3565</f>
        <v>2024.09.30</v>
      </c>
      <c r="N3568" s="57">
        <f>작성용!V3565</f>
        <v>45567</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t="str">
        <f>작성용!U3566</f>
        <v>2024.09.30</v>
      </c>
      <c r="N3569" s="57">
        <f>작성용!V3566</f>
        <v>45567</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t="str">
        <f>작성용!U3567</f>
        <v>2024.09.30</v>
      </c>
      <c r="N3570" s="57">
        <f>작성용!V3567</f>
        <v>45567</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t="str">
        <f>작성용!U3568</f>
        <v>2024.09.30</v>
      </c>
      <c r="N3571" s="57">
        <f>작성용!V3568</f>
        <v>45567</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t="str">
        <f>작성용!U3569</f>
        <v>2024.09.30</v>
      </c>
      <c r="N3572" s="57">
        <f>작성용!V3569</f>
        <v>45567</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t="str">
        <f>작성용!U3570</f>
        <v>2024.09.30</v>
      </c>
      <c r="N3573" s="57">
        <f>작성용!V3570</f>
        <v>45567</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t="str">
        <f>작성용!U3571</f>
        <v>2024.09.30</v>
      </c>
      <c r="N3574" s="57">
        <f>작성용!V3571</f>
        <v>45567</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t="str">
        <f>작성용!U3572</f>
        <v>2024.09.30</v>
      </c>
      <c r="N3575" s="57">
        <f>작성용!V3572</f>
        <v>45567</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t="str">
        <f>작성용!U3573</f>
        <v>2024.09.30</v>
      </c>
      <c r="N3576" s="57">
        <f>작성용!V3573</f>
        <v>45567</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t="str">
        <f>작성용!U3574</f>
        <v>2024.09.30</v>
      </c>
      <c r="N3577" s="57">
        <f>작성용!V3574</f>
        <v>45567</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t="str">
        <f>작성용!U3575</f>
        <v>2024.09.30</v>
      </c>
      <c r="N3578" s="57">
        <f>작성용!V3575</f>
        <v>45567</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t="str">
        <f>작성용!U3576</f>
        <v>2024.09.30</v>
      </c>
      <c r="N3579" s="57">
        <f>작성용!V3576</f>
        <v>45567</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t="str">
        <f>작성용!U3577</f>
        <v>2024.09.30</v>
      </c>
      <c r="N3580" s="57">
        <f>작성용!V3577</f>
        <v>45567</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t="str">
        <f>작성용!U3578</f>
        <v>2024.09.30</v>
      </c>
      <c r="N3581" s="57">
        <f>작성용!V3578</f>
        <v>45567</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t="str">
        <f>작성용!U3579</f>
        <v>2024.09.30</v>
      </c>
      <c r="N3582" s="57">
        <f>작성용!V3579</f>
        <v>45567</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t="str">
        <f>작성용!U3580</f>
        <v>2024.09.30</v>
      </c>
      <c r="N3583" s="57">
        <f>작성용!V3580</f>
        <v>45567</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t="str">
        <f>작성용!U3581</f>
        <v>2024.09.30</v>
      </c>
      <c r="N3584" s="57">
        <f>작성용!V3581</f>
        <v>45567</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t="str">
        <f>작성용!U3582</f>
        <v>2024.09.30</v>
      </c>
      <c r="N3585" s="57">
        <f>작성용!V3582</f>
        <v>45567</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t="str">
        <f>작성용!U3583</f>
        <v>2024.09.30</v>
      </c>
      <c r="N3586" s="57">
        <f>작성용!V3583</f>
        <v>45567</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t="str">
        <f>작성용!U3584</f>
        <v>2024.09.30</v>
      </c>
      <c r="N3587" s="57">
        <f>작성용!V3584</f>
        <v>45567</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t="str">
        <f>작성용!U3585</f>
        <v>2024.09.30</v>
      </c>
      <c r="N3588" s="57">
        <f>작성용!V3585</f>
        <v>45567</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t="str">
        <f>작성용!U3586</f>
        <v>2024.09.30</v>
      </c>
      <c r="N3589" s="57">
        <f>작성용!V3586</f>
        <v>45567</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t="str">
        <f>작성용!U3587</f>
        <v>2024.09.30</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t="str">
        <f>작성용!U3588</f>
        <v>2024.09.30</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t="str">
        <f>작성용!U3589</f>
        <v>2024.09.30</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t="str">
        <f>작성용!U3590</f>
        <v>2024.09.30</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t="str">
        <f>작성용!U3591</f>
        <v>2024.09.30</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t="str">
        <f>작성용!U3592</f>
        <v>2024.09.30</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t="str">
        <f>작성용!U3593</f>
        <v>2024.09.30</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t="str">
        <f>작성용!U3594</f>
        <v>2024.09.30</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hidden="1" customHeight="1" x14ac:dyDescent="0.3">
      <c r="A3598" s="54">
        <f>작성용!AL3595</f>
        <v>3594</v>
      </c>
      <c r="B3598" s="55" t="str">
        <f>작성용!AI3595</f>
        <v>-</v>
      </c>
      <c r="C3598" s="56" t="str">
        <f>작성용!AK3595</f>
        <v>개별종목</v>
      </c>
      <c r="D3598" s="57">
        <f>작성용!T3595</f>
        <v>45537</v>
      </c>
      <c r="E3598" s="58" t="str">
        <f>작성용!B3595</f>
        <v>롯데손해보험(재구조화)</v>
      </c>
      <c r="F3598" s="58" t="str">
        <f>작성용!C3595</f>
        <v>재평가</v>
      </c>
      <c r="G3598" s="58" t="str">
        <f>작성용!D3595</f>
        <v>롯데마스터리스수익증권재구조화후순위사모사채</v>
      </c>
      <c r="H3598" s="59" t="str">
        <f>작성용!E3595</f>
        <v>KBP2019120413</v>
      </c>
      <c r="I3598" s="58" t="str">
        <f>작성용!F3595</f>
        <v>H10</v>
      </c>
      <c r="J3598" s="58">
        <f>작성용!G3595</f>
        <v>0</v>
      </c>
      <c r="K3598" s="58" t="str">
        <f>작성용!H3595</f>
        <v>-</v>
      </c>
      <c r="L3598" s="58" t="str">
        <f>작성용!N3595</f>
        <v xml:space="preserve">분기 </v>
      </c>
      <c r="M3598" s="57" t="str">
        <f>작성용!U3595</f>
        <v>2024.09.30</v>
      </c>
      <c r="N3598" s="57">
        <f>작성용!V3595</f>
        <v>45567</v>
      </c>
      <c r="O3598" s="57">
        <f>작성용!W3595</f>
        <v>45575</v>
      </c>
      <c r="P3598" s="57" t="str">
        <f>작성용!X3595</f>
        <v>-</v>
      </c>
      <c r="Q3598" s="58" t="str">
        <f>작성용!AD3595</f>
        <v>대체평가3사업본부</v>
      </c>
      <c r="R3598" s="60">
        <f>작성용!AE3595</f>
        <v>0</v>
      </c>
      <c r="S3598" s="58" t="str">
        <f>작성용!AF3595</f>
        <v>대체평가3사업본부</v>
      </c>
      <c r="T3598" s="61" t="str">
        <f>작성용!AG3595</f>
        <v>김본</v>
      </c>
      <c r="U3598" s="61" t="str">
        <f>작성용!AH3595</f>
        <v>김본</v>
      </c>
      <c r="V3598" s="56">
        <f>작성용!AA3595</f>
        <v>202409</v>
      </c>
      <c r="W3598" s="58" t="str">
        <f>작성용!AC3595</f>
        <v>[T]기타보험기관[1본부]</v>
      </c>
      <c r="X3598" s="58" t="str">
        <f>작성용!O3595</f>
        <v xml:space="preserve">김은경책임 </v>
      </c>
      <c r="Y3598" s="58" t="str">
        <f>작성용!P3595</f>
        <v xml:space="preserve">02-3455-3272 </v>
      </c>
      <c r="Z3598" s="58" t="str">
        <f>작성용!Q3595</f>
        <v xml:space="preserve">ou5361@lotteins.co.kr </v>
      </c>
      <c r="AA3598" s="56" t="str">
        <f>작성용!AJ3595</f>
        <v>-</v>
      </c>
      <c r="AB3598" s="56">
        <f>작성용!AB3595</f>
        <v>0</v>
      </c>
    </row>
    <row r="3599" spans="1:28" s="12" customFormat="1" ht="16.5" hidden="1" customHeight="1" x14ac:dyDescent="0.3">
      <c r="A3599" s="54">
        <f>작성용!AL3596</f>
        <v>3595</v>
      </c>
      <c r="B3599" s="55" t="str">
        <f>작성용!AI3596</f>
        <v>-</v>
      </c>
      <c r="C3599" s="56" t="str">
        <f>작성용!AK3596</f>
        <v>개별종목</v>
      </c>
      <c r="D3599" s="57">
        <f>작성용!T3596</f>
        <v>45537</v>
      </c>
      <c r="E3599" s="58" t="str">
        <f>작성용!B3596</f>
        <v>롯데손해보험(재구조화)</v>
      </c>
      <c r="F3599" s="58" t="str">
        <f>작성용!C3596</f>
        <v>재평가</v>
      </c>
      <c r="G3599" s="58" t="str">
        <f>작성용!D3596</f>
        <v>발전소O&amp;M기업PEF/펀드재구조화이익참가부사채</v>
      </c>
      <c r="H3599" s="59" t="str">
        <f>작성용!E3596</f>
        <v>KBP2018120387</v>
      </c>
      <c r="I3599" s="58" t="str">
        <f>작성용!F3596</f>
        <v>H10</v>
      </c>
      <c r="J3599" s="58">
        <f>작성용!G3596</f>
        <v>0</v>
      </c>
      <c r="K3599" s="58" t="str">
        <f>작성용!H3596</f>
        <v>-</v>
      </c>
      <c r="L3599" s="58" t="str">
        <f>작성용!N3596</f>
        <v xml:space="preserve">분기 </v>
      </c>
      <c r="M3599" s="57" t="str">
        <f>작성용!U3596</f>
        <v>2024.09.30</v>
      </c>
      <c r="N3599" s="57">
        <f>작성용!V3596</f>
        <v>45567</v>
      </c>
      <c r="O3599" s="57">
        <f>작성용!W3596</f>
        <v>45575</v>
      </c>
      <c r="P3599" s="57" t="str">
        <f>작성용!X3596</f>
        <v>-</v>
      </c>
      <c r="Q3599" s="58" t="str">
        <f>작성용!AD3596</f>
        <v>대체평가3사업본부</v>
      </c>
      <c r="R3599" s="60">
        <f>작성용!AE3596</f>
        <v>0</v>
      </c>
      <c r="S3599" s="58" t="str">
        <f>작성용!AF3596</f>
        <v>대체평가3사업본부</v>
      </c>
      <c r="T3599" s="61" t="str">
        <f>작성용!AG3596</f>
        <v>김본</v>
      </c>
      <c r="U3599" s="61" t="str">
        <f>작성용!AH3596</f>
        <v>김본</v>
      </c>
      <c r="V3599" s="56">
        <f>작성용!AA3596</f>
        <v>202409</v>
      </c>
      <c r="W3599" s="58" t="str">
        <f>작성용!AC3596</f>
        <v>[T]기타보험기관[1본부]</v>
      </c>
      <c r="X3599" s="58" t="str">
        <f>작성용!O3596</f>
        <v xml:space="preserve">김은경책임 </v>
      </c>
      <c r="Y3599" s="58" t="str">
        <f>작성용!P3596</f>
        <v xml:space="preserve">02-3455-3272 </v>
      </c>
      <c r="Z3599" s="58" t="str">
        <f>작성용!Q3596</f>
        <v xml:space="preserve">ou5361@lotteins.co.kr </v>
      </c>
      <c r="AA3599" s="56" t="str">
        <f>작성용!AJ3596</f>
        <v>-</v>
      </c>
      <c r="AB3599" s="56">
        <f>작성용!AB3596</f>
        <v>0</v>
      </c>
    </row>
    <row r="3600" spans="1:28" s="12" customFormat="1" ht="16.5" hidden="1" customHeight="1" x14ac:dyDescent="0.3">
      <c r="A3600" s="54">
        <f>작성용!AL3597</f>
        <v>3596</v>
      </c>
      <c r="B3600" s="55" t="str">
        <f>작성용!AI3597</f>
        <v>-</v>
      </c>
      <c r="C3600" s="56" t="str">
        <f>작성용!AK3597</f>
        <v>개별종목</v>
      </c>
      <c r="D3600" s="57">
        <f>작성용!T3597</f>
        <v>45537</v>
      </c>
      <c r="E3600" s="58" t="str">
        <f>작성용!B3597</f>
        <v>한화손해보험</v>
      </c>
      <c r="F3600" s="58" t="str">
        <f>작성용!C3597</f>
        <v>재평가</v>
      </c>
      <c r="G3600" s="58" t="str">
        <f>작성용!D3597</f>
        <v>미래에셋맵스글로벌신재생에너지사모특별자산투자신탁1호</v>
      </c>
      <c r="H3600" s="59" t="str">
        <f>작성용!E3597</f>
        <v>KBP2014020048</v>
      </c>
      <c r="I3600" s="58" t="str">
        <f>작성용!F3597</f>
        <v>B02</v>
      </c>
      <c r="J3600" s="58">
        <f>작성용!G3597</f>
        <v>0</v>
      </c>
      <c r="K3600" s="58" t="str">
        <f>작성용!H3597</f>
        <v>-</v>
      </c>
      <c r="L3600" s="58" t="str">
        <f>작성용!N3597</f>
        <v xml:space="preserve">분기 </v>
      </c>
      <c r="M3600" s="57" t="str">
        <f>작성용!U3597</f>
        <v>2024.09.30</v>
      </c>
      <c r="N3600" s="57">
        <f>작성용!V3597</f>
        <v>45573</v>
      </c>
      <c r="O3600" s="57">
        <f>작성용!W3597</f>
        <v>45579</v>
      </c>
      <c r="P3600" s="57" t="str">
        <f>작성용!X3597</f>
        <v>-</v>
      </c>
      <c r="Q3600" s="58" t="str">
        <f>작성용!AD3597</f>
        <v>대체평가3사업본부</v>
      </c>
      <c r="R3600" s="60">
        <f>작성용!AE3597</f>
        <v>0</v>
      </c>
      <c r="S3600" s="58" t="str">
        <f>작성용!AF3597</f>
        <v>대체평가3사업본부</v>
      </c>
      <c r="T3600" s="61" t="str">
        <f>작성용!AG3597</f>
        <v>오윤지</v>
      </c>
      <c r="U3600" s="61" t="str">
        <f>작성용!AH3597</f>
        <v>오윤지</v>
      </c>
      <c r="V3600" s="56">
        <f>작성용!AA3597</f>
        <v>202409</v>
      </c>
      <c r="W3600" s="58" t="str">
        <f>작성용!AC3597</f>
        <v>[T]기타보험기관[1본부]</v>
      </c>
      <c r="X3600" s="58" t="str">
        <f>작성용!O3597</f>
        <v>박상우사원</v>
      </c>
      <c r="Y3600" s="58" t="str">
        <f>작성용!P3597</f>
        <v>02-316-0560</v>
      </c>
      <c r="Z3600" s="58" t="str">
        <f>작성용!Q3597</f>
        <v>sangwoopark@hanwha.com; hwgi.ai@hanwha.com; 8092400@hanwha.com; jinkwang@hanwha.com; ks.kim08@hanwha.com</v>
      </c>
      <c r="AA3600" s="56" t="str">
        <f>작성용!AJ3597</f>
        <v>-</v>
      </c>
      <c r="AB3600" s="56">
        <f>작성용!AB3597</f>
        <v>0</v>
      </c>
    </row>
    <row r="3601" spans="1:28" s="12" customFormat="1" ht="16.5" hidden="1" customHeight="1" x14ac:dyDescent="0.3">
      <c r="A3601" s="54">
        <f>작성용!AL3598</f>
        <v>3597</v>
      </c>
      <c r="B3601" s="55" t="str">
        <f>작성용!AI3598</f>
        <v>-</v>
      </c>
      <c r="C3601" s="56" t="str">
        <f>작성용!AK3598</f>
        <v>개별종목</v>
      </c>
      <c r="D3601" s="57">
        <f>작성용!T3598</f>
        <v>45537</v>
      </c>
      <c r="E3601" s="58" t="str">
        <f>작성용!B3598</f>
        <v>한화손해보험</v>
      </c>
      <c r="F3601" s="58" t="str">
        <f>작성용!C3598</f>
        <v>재평가</v>
      </c>
      <c r="G3601" s="58" t="str">
        <f>작성용!D3598</f>
        <v>신한AIM부동산전문투자형사모투자신탁제10호</v>
      </c>
      <c r="H3601" s="59" t="str">
        <f>작성용!E3598</f>
        <v>KBP2019030027</v>
      </c>
      <c r="I3601" s="58" t="str">
        <f>작성용!F3598</f>
        <v>B02</v>
      </c>
      <c r="J3601" s="58">
        <f>작성용!G3598</f>
        <v>0</v>
      </c>
      <c r="K3601" s="58" t="str">
        <f>작성용!H3598</f>
        <v>-</v>
      </c>
      <c r="L3601" s="58" t="str">
        <f>작성용!N3598</f>
        <v xml:space="preserve">분기 </v>
      </c>
      <c r="M3601" s="57" t="str">
        <f>작성용!U3598</f>
        <v>2024.09.30</v>
      </c>
      <c r="N3601" s="57">
        <f>작성용!V3598</f>
        <v>45573</v>
      </c>
      <c r="O3601" s="57">
        <f>작성용!W3598</f>
        <v>45579</v>
      </c>
      <c r="P3601" s="57" t="str">
        <f>작성용!X3598</f>
        <v>-</v>
      </c>
      <c r="Q3601" s="58" t="str">
        <f>작성용!AD3598</f>
        <v>대체평가3사업본부</v>
      </c>
      <c r="R3601" s="60">
        <f>작성용!AE3598</f>
        <v>0</v>
      </c>
      <c r="S3601" s="58" t="str">
        <f>작성용!AF3598</f>
        <v>대체평가3사업본부</v>
      </c>
      <c r="T3601" s="61" t="str">
        <f>작성용!AG3598</f>
        <v>오윤지</v>
      </c>
      <c r="U3601" s="61" t="str">
        <f>작성용!AH3598</f>
        <v>오윤지</v>
      </c>
      <c r="V3601" s="56">
        <f>작성용!AA3598</f>
        <v>202409</v>
      </c>
      <c r="W3601" s="58" t="str">
        <f>작성용!AC3598</f>
        <v>[T]기타보험기관[1본부]</v>
      </c>
      <c r="X3601" s="58" t="str">
        <f>작성용!O3598</f>
        <v>박상우사원</v>
      </c>
      <c r="Y3601" s="58" t="str">
        <f>작성용!P3598</f>
        <v>02-316-0560</v>
      </c>
      <c r="Z3601" s="58" t="str">
        <f>작성용!Q3598</f>
        <v>sangwoopark@hanwha.com; hwgi.ai@hanwha.com; 8092400@hanwha.com; jinkwang@hanwha.com; ks.kim08@hanwha.com</v>
      </c>
      <c r="AA3601" s="56" t="str">
        <f>작성용!AJ3598</f>
        <v>-</v>
      </c>
      <c r="AB3601" s="56">
        <f>작성용!AB3598</f>
        <v>0</v>
      </c>
    </row>
    <row r="3602" spans="1:28" s="12" customFormat="1" ht="16.5" hidden="1" customHeight="1" x14ac:dyDescent="0.3">
      <c r="A3602" s="54">
        <f>작성용!AL3599</f>
        <v>3598</v>
      </c>
      <c r="B3602" s="55" t="str">
        <f>작성용!AI3599</f>
        <v>-</v>
      </c>
      <c r="C3602" s="56" t="str">
        <f>작성용!AK3599</f>
        <v>개별종목</v>
      </c>
      <c r="D3602" s="57">
        <f>작성용!T3599</f>
        <v>45537</v>
      </c>
      <c r="E3602" s="58" t="str">
        <f>작성용!B3599</f>
        <v>한화손해보험</v>
      </c>
      <c r="F3602" s="58" t="str">
        <f>작성용!C3599</f>
        <v>재평가</v>
      </c>
      <c r="G3602" s="58" t="str">
        <f>작성용!D3599</f>
        <v>이지스글로벌일반사모부동산투자신탁503호</v>
      </c>
      <c r="H3602" s="59" t="str">
        <f>작성용!E3599</f>
        <v>KBP2023120062</v>
      </c>
      <c r="I3602" s="58" t="str">
        <f>작성용!F3599</f>
        <v>B02</v>
      </c>
      <c r="J3602" s="58">
        <f>작성용!G3599</f>
        <v>0</v>
      </c>
      <c r="K3602" s="58" t="str">
        <f>작성용!H3599</f>
        <v>-</v>
      </c>
      <c r="L3602" s="58" t="str">
        <f>작성용!N3599</f>
        <v xml:space="preserve">분기 </v>
      </c>
      <c r="M3602" s="57" t="str">
        <f>작성용!U3599</f>
        <v>2024.09.30</v>
      </c>
      <c r="N3602" s="57">
        <f>작성용!V3599</f>
        <v>45573</v>
      </c>
      <c r="O3602" s="57">
        <f>작성용!W3599</f>
        <v>45579</v>
      </c>
      <c r="P3602" s="57" t="str">
        <f>작성용!X3599</f>
        <v>-</v>
      </c>
      <c r="Q3602" s="58" t="str">
        <f>작성용!AD3599</f>
        <v>대체평가3사업본부</v>
      </c>
      <c r="R3602" s="60">
        <f>작성용!AE3599</f>
        <v>0</v>
      </c>
      <c r="S3602" s="58" t="str">
        <f>작성용!AF3599</f>
        <v>대체평가3사업본부</v>
      </c>
      <c r="T3602" s="61" t="str">
        <f>작성용!AG3599</f>
        <v>오윤지</v>
      </c>
      <c r="U3602" s="61" t="str">
        <f>작성용!AH3599</f>
        <v>오윤지</v>
      </c>
      <c r="V3602" s="56">
        <f>작성용!AA3599</f>
        <v>202409</v>
      </c>
      <c r="W3602" s="58" t="str">
        <f>작성용!AC3599</f>
        <v>[T]기타보험기관[1본부]</v>
      </c>
      <c r="X3602" s="58" t="str">
        <f>작성용!O3599</f>
        <v>박상우사원</v>
      </c>
      <c r="Y3602" s="58" t="str">
        <f>작성용!P3599</f>
        <v>02-316-0560</v>
      </c>
      <c r="Z3602" s="58" t="str">
        <f>작성용!Q3599</f>
        <v>sangwoopark@hanwha.com; hwgi.ai@hanwha.com; 8092400@hanwha.com; jinkwang@hanwha.com; ks.kim08@hanwha.com</v>
      </c>
      <c r="AA3602" s="56" t="str">
        <f>작성용!AJ3599</f>
        <v>-</v>
      </c>
      <c r="AB3602" s="56">
        <f>작성용!AB3599</f>
        <v>0</v>
      </c>
    </row>
    <row r="3603" spans="1:28" s="12" customFormat="1" ht="16.5" hidden="1" customHeight="1" x14ac:dyDescent="0.3">
      <c r="A3603" s="54">
        <f>작성용!AL3600</f>
        <v>3599</v>
      </c>
      <c r="B3603" s="55" t="str">
        <f>작성용!AI3600</f>
        <v>-</v>
      </c>
      <c r="C3603" s="56" t="str">
        <f>작성용!AK3600</f>
        <v>개별종목</v>
      </c>
      <c r="D3603" s="57">
        <f>작성용!T3600</f>
        <v>45537</v>
      </c>
      <c r="E3603" s="58" t="str">
        <f>작성용!B3600</f>
        <v>한화손해보험</v>
      </c>
      <c r="F3603" s="58" t="str">
        <f>작성용!C3600</f>
        <v>재평가</v>
      </c>
      <c r="G3603" s="58" t="str">
        <f>작성용!D3600</f>
        <v>한화AIGLOBALCHOICE전문투자형사모증권투자신탁1호</v>
      </c>
      <c r="H3603" s="59" t="str">
        <f>작성용!E3600</f>
        <v>KBP2014020077</v>
      </c>
      <c r="I3603" s="58" t="str">
        <f>작성용!F3600</f>
        <v>B02</v>
      </c>
      <c r="J3603" s="58">
        <f>작성용!G3600</f>
        <v>0</v>
      </c>
      <c r="K3603" s="58" t="str">
        <f>작성용!H3600</f>
        <v>-</v>
      </c>
      <c r="L3603" s="58" t="str">
        <f>작성용!N3600</f>
        <v xml:space="preserve">분기 </v>
      </c>
      <c r="M3603" s="57" t="str">
        <f>작성용!U3600</f>
        <v>2024.09.30</v>
      </c>
      <c r="N3603" s="57">
        <f>작성용!V3600</f>
        <v>45573</v>
      </c>
      <c r="O3603" s="57">
        <f>작성용!W3600</f>
        <v>45579</v>
      </c>
      <c r="P3603" s="57" t="str">
        <f>작성용!X3600</f>
        <v>-</v>
      </c>
      <c r="Q3603" s="58" t="str">
        <f>작성용!AD3600</f>
        <v>대체평가3사업본부</v>
      </c>
      <c r="R3603" s="60">
        <f>작성용!AE3600</f>
        <v>0</v>
      </c>
      <c r="S3603" s="58" t="str">
        <f>작성용!AF3600</f>
        <v>대체평가3사업본부</v>
      </c>
      <c r="T3603" s="61" t="str">
        <f>작성용!AG3600</f>
        <v>오윤지</v>
      </c>
      <c r="U3603" s="61" t="str">
        <f>작성용!AH3600</f>
        <v>오윤지</v>
      </c>
      <c r="V3603" s="56">
        <f>작성용!AA3600</f>
        <v>202409</v>
      </c>
      <c r="W3603" s="58" t="str">
        <f>작성용!AC3600</f>
        <v>[T]기타보험기관[1본부]</v>
      </c>
      <c r="X3603" s="58" t="str">
        <f>작성용!O3600</f>
        <v>박상우사원</v>
      </c>
      <c r="Y3603" s="58" t="str">
        <f>작성용!P3600</f>
        <v>02-316-0560</v>
      </c>
      <c r="Z3603" s="58" t="str">
        <f>작성용!Q3600</f>
        <v>sangwoopark@hanwha.com; hwgi.ai@hanwha.com; 8092400@hanwha.com; jinkwang@hanwha.com; ks.kim08@hanwha.com</v>
      </c>
      <c r="AA3603" s="56" t="str">
        <f>작성용!AJ3600</f>
        <v>-</v>
      </c>
      <c r="AB3603" s="56">
        <f>작성용!AB3600</f>
        <v>0</v>
      </c>
    </row>
    <row r="3604" spans="1:28" s="12" customFormat="1" ht="16.5" hidden="1" customHeight="1" x14ac:dyDescent="0.3">
      <c r="A3604" s="54">
        <f>작성용!AL3601</f>
        <v>3600</v>
      </c>
      <c r="B3604" s="55" t="str">
        <f>작성용!AI3601</f>
        <v>-</v>
      </c>
      <c r="C3604" s="56" t="str">
        <f>작성용!AK3601</f>
        <v>개별종목</v>
      </c>
      <c r="D3604" s="57">
        <f>작성용!T3601</f>
        <v>45537</v>
      </c>
      <c r="E3604" s="58" t="str">
        <f>작성용!B3601</f>
        <v>한화손해보험</v>
      </c>
      <c r="F3604" s="58" t="str">
        <f>작성용!C3601</f>
        <v>재평가</v>
      </c>
      <c r="G3604" s="58" t="str">
        <f>작성용!D3601</f>
        <v>한화GLOBALCORPORATEPESTRATEGY전문투자형사모증권투자신탁2호</v>
      </c>
      <c r="H3604" s="59" t="str">
        <f>작성용!E3601</f>
        <v>KBP2018120029</v>
      </c>
      <c r="I3604" s="58" t="str">
        <f>작성용!F3601</f>
        <v>B02</v>
      </c>
      <c r="J3604" s="58">
        <f>작성용!G3601</f>
        <v>0</v>
      </c>
      <c r="K3604" s="58" t="str">
        <f>작성용!H3601</f>
        <v>-</v>
      </c>
      <c r="L3604" s="58" t="str">
        <f>작성용!N3601</f>
        <v xml:space="preserve">분기 </v>
      </c>
      <c r="M3604" s="57" t="str">
        <f>작성용!U3601</f>
        <v>2024.09.30</v>
      </c>
      <c r="N3604" s="57">
        <f>작성용!V3601</f>
        <v>45573</v>
      </c>
      <c r="O3604" s="57">
        <f>작성용!W3601</f>
        <v>45579</v>
      </c>
      <c r="P3604" s="57" t="str">
        <f>작성용!X3601</f>
        <v>-</v>
      </c>
      <c r="Q3604" s="58" t="str">
        <f>작성용!AD3601</f>
        <v>대체평가3사업본부</v>
      </c>
      <c r="R3604" s="60">
        <f>작성용!AE3601</f>
        <v>0</v>
      </c>
      <c r="S3604" s="58" t="str">
        <f>작성용!AF3601</f>
        <v>대체평가3사업본부</v>
      </c>
      <c r="T3604" s="61" t="str">
        <f>작성용!AG3601</f>
        <v>오윤지</v>
      </c>
      <c r="U3604" s="61" t="str">
        <f>작성용!AH3601</f>
        <v>오윤지</v>
      </c>
      <c r="V3604" s="56">
        <f>작성용!AA3601</f>
        <v>202409</v>
      </c>
      <c r="W3604" s="58" t="str">
        <f>작성용!AC3601</f>
        <v>[T]기타보험기관[1본부]</v>
      </c>
      <c r="X3604" s="58" t="str">
        <f>작성용!O3601</f>
        <v>박상우사원</v>
      </c>
      <c r="Y3604" s="58" t="str">
        <f>작성용!P3601</f>
        <v>02-316-0560</v>
      </c>
      <c r="Z3604" s="58" t="str">
        <f>작성용!Q3601</f>
        <v>sangwoopark@hanwha.com; hwgi.ai@hanwha.com; 8092400@hanwha.com; jinkwang@hanwha.com; ks.kim08@hanwha.com</v>
      </c>
      <c r="AA3604" s="56" t="str">
        <f>작성용!AJ3601</f>
        <v>-</v>
      </c>
      <c r="AB3604" s="56">
        <f>작성용!AB3601</f>
        <v>0</v>
      </c>
    </row>
    <row r="3605" spans="1:28" s="12" customFormat="1" ht="16.5" hidden="1" customHeight="1" x14ac:dyDescent="0.3">
      <c r="A3605" s="54">
        <f>작성용!AL3602</f>
        <v>3601</v>
      </c>
      <c r="B3605" s="55" t="str">
        <f>작성용!AI3602</f>
        <v>-</v>
      </c>
      <c r="C3605" s="56" t="str">
        <f>작성용!AK3602</f>
        <v>개별종목</v>
      </c>
      <c r="D3605" s="57">
        <f>작성용!T3602</f>
        <v>45537</v>
      </c>
      <c r="E3605" s="58" t="str">
        <f>작성용!B3602</f>
        <v>한화손해보험</v>
      </c>
      <c r="F3605" s="58" t="str">
        <f>작성용!C3602</f>
        <v>재평가</v>
      </c>
      <c r="G3605" s="58" t="str">
        <f>작성용!D3602</f>
        <v>한화GLOBALCREDITSTRATEGY전문투자형사모특별자산투자신탁1호</v>
      </c>
      <c r="H3605" s="59" t="str">
        <f>작성용!E3602</f>
        <v>KBP2018120105</v>
      </c>
      <c r="I3605" s="58" t="str">
        <f>작성용!F3602</f>
        <v>B02</v>
      </c>
      <c r="J3605" s="58">
        <f>작성용!G3602</f>
        <v>0</v>
      </c>
      <c r="K3605" s="58" t="str">
        <f>작성용!H3602</f>
        <v>-</v>
      </c>
      <c r="L3605" s="58" t="str">
        <f>작성용!N3602</f>
        <v xml:space="preserve">분기 </v>
      </c>
      <c r="M3605" s="57" t="str">
        <f>작성용!U3602</f>
        <v>2024.09.30</v>
      </c>
      <c r="N3605" s="57">
        <f>작성용!V3602</f>
        <v>45573</v>
      </c>
      <c r="O3605" s="57">
        <f>작성용!W3602</f>
        <v>45579</v>
      </c>
      <c r="P3605" s="57" t="str">
        <f>작성용!X3602</f>
        <v>-</v>
      </c>
      <c r="Q3605" s="58" t="str">
        <f>작성용!AD3602</f>
        <v>대체평가3사업본부</v>
      </c>
      <c r="R3605" s="60">
        <f>작성용!AE3602</f>
        <v>0</v>
      </c>
      <c r="S3605" s="58" t="str">
        <f>작성용!AF3602</f>
        <v>대체평가3사업본부</v>
      </c>
      <c r="T3605" s="61" t="str">
        <f>작성용!AG3602</f>
        <v>오윤지</v>
      </c>
      <c r="U3605" s="61" t="str">
        <f>작성용!AH3602</f>
        <v>오윤지</v>
      </c>
      <c r="V3605" s="56">
        <f>작성용!AA3602</f>
        <v>202409</v>
      </c>
      <c r="W3605" s="58" t="str">
        <f>작성용!AC3602</f>
        <v>[T]기타보험기관[1본부]</v>
      </c>
      <c r="X3605" s="58" t="str">
        <f>작성용!O3602</f>
        <v>박상우사원</v>
      </c>
      <c r="Y3605" s="58" t="str">
        <f>작성용!P3602</f>
        <v>02-316-0560</v>
      </c>
      <c r="Z3605" s="58" t="str">
        <f>작성용!Q3602</f>
        <v>sangwoopark@hanwha.com; hwgi.ai@hanwha.com; 8092400@hanwha.com; jinkwang@hanwha.com; ks.kim08@hanwha.com</v>
      </c>
      <c r="AA3605" s="56" t="str">
        <f>작성용!AJ3602</f>
        <v>-</v>
      </c>
      <c r="AB3605" s="56">
        <f>작성용!AB3602</f>
        <v>0</v>
      </c>
    </row>
    <row r="3606" spans="1:28" s="12" customFormat="1" ht="16.5" hidden="1" customHeight="1" x14ac:dyDescent="0.3">
      <c r="A3606" s="54">
        <f>작성용!AL3603</f>
        <v>3602</v>
      </c>
      <c r="B3606" s="55" t="str">
        <f>작성용!AI3603</f>
        <v>-</v>
      </c>
      <c r="C3606" s="56" t="str">
        <f>작성용!AK3603</f>
        <v>개별종목</v>
      </c>
      <c r="D3606" s="57">
        <f>작성용!T3603</f>
        <v>45537</v>
      </c>
      <c r="E3606" s="58" t="str">
        <f>작성용!B3603</f>
        <v>한화손해보험</v>
      </c>
      <c r="F3606" s="58" t="str">
        <f>작성용!C3603</f>
        <v>재평가</v>
      </c>
      <c r="G3606" s="58" t="str">
        <f>작성용!D3603</f>
        <v>한화라이프스타일전문투자형사모증권투자신탁1호</v>
      </c>
      <c r="H3606" s="59" t="str">
        <f>작성용!E3603</f>
        <v>KBP2018120027</v>
      </c>
      <c r="I3606" s="58" t="str">
        <f>작성용!F3603</f>
        <v>B02</v>
      </c>
      <c r="J3606" s="58">
        <f>작성용!G3603</f>
        <v>0</v>
      </c>
      <c r="K3606" s="58" t="str">
        <f>작성용!H3603</f>
        <v>-</v>
      </c>
      <c r="L3606" s="58" t="str">
        <f>작성용!N3603</f>
        <v xml:space="preserve">분기 </v>
      </c>
      <c r="M3606" s="57" t="str">
        <f>작성용!U3603</f>
        <v>2024.09.30</v>
      </c>
      <c r="N3606" s="57">
        <f>작성용!V3603</f>
        <v>45573</v>
      </c>
      <c r="O3606" s="57">
        <f>작성용!W3603</f>
        <v>45579</v>
      </c>
      <c r="P3606" s="57" t="str">
        <f>작성용!X3603</f>
        <v>-</v>
      </c>
      <c r="Q3606" s="58" t="str">
        <f>작성용!AD3603</f>
        <v>대체평가3사업본부</v>
      </c>
      <c r="R3606" s="60">
        <f>작성용!AE3603</f>
        <v>0</v>
      </c>
      <c r="S3606" s="58" t="str">
        <f>작성용!AF3603</f>
        <v>대체평가3사업본부</v>
      </c>
      <c r="T3606" s="61" t="str">
        <f>작성용!AG3603</f>
        <v>오윤지</v>
      </c>
      <c r="U3606" s="61" t="str">
        <f>작성용!AH3603</f>
        <v>오윤지</v>
      </c>
      <c r="V3606" s="56">
        <f>작성용!AA3603</f>
        <v>202409</v>
      </c>
      <c r="W3606" s="58" t="str">
        <f>작성용!AC3603</f>
        <v>[T]기타보험기관[1본부]</v>
      </c>
      <c r="X3606" s="58" t="str">
        <f>작성용!O3603</f>
        <v>박상우사원</v>
      </c>
      <c r="Y3606" s="58" t="str">
        <f>작성용!P3603</f>
        <v>02-316-0560</v>
      </c>
      <c r="Z3606" s="58" t="str">
        <f>작성용!Q3603</f>
        <v>sangwoopark@hanwha.com; hwgi.ai@hanwha.com; 8092400@hanwha.com; jinkwang@hanwha.com; ks.kim08@hanwha.com</v>
      </c>
      <c r="AA3606" s="56" t="str">
        <f>작성용!AJ3603</f>
        <v>-</v>
      </c>
      <c r="AB3606" s="56">
        <f>작성용!AB3603</f>
        <v>0</v>
      </c>
    </row>
    <row r="3607" spans="1:28" s="12" customFormat="1" ht="16.5" hidden="1" customHeight="1" x14ac:dyDescent="0.3">
      <c r="A3607" s="54">
        <f>작성용!AL3604</f>
        <v>3603</v>
      </c>
      <c r="B3607" s="55" t="str">
        <f>작성용!AI3604</f>
        <v>가평가, 최종평가값송부 : 2024-10-08</v>
      </c>
      <c r="C3607" s="56" t="str">
        <f>작성용!AK3604</f>
        <v>개별종목</v>
      </c>
      <c r="D3607" s="57">
        <f>작성용!T3604</f>
        <v>45537</v>
      </c>
      <c r="E3607" s="58" t="str">
        <f>작성용!B3604</f>
        <v>한화손해보험</v>
      </c>
      <c r="F3607" s="58" t="str">
        <f>작성용!C3604</f>
        <v>재평가</v>
      </c>
      <c r="G3607" s="58" t="str">
        <f>작성용!D3604</f>
        <v>한화GLOBALREALESTATESTRATEGY전문투자형사모부동산투자신탁1호</v>
      </c>
      <c r="H3607" s="59" t="str">
        <f>작성용!E3604</f>
        <v>KBP2018120025</v>
      </c>
      <c r="I3607" s="58" t="str">
        <f>작성용!F3604</f>
        <v>B02</v>
      </c>
      <c r="J3607" s="58">
        <f>작성용!G3604</f>
        <v>0</v>
      </c>
      <c r="K3607" s="58" t="str">
        <f>작성용!H3604</f>
        <v>-</v>
      </c>
      <c r="L3607" s="58" t="str">
        <f>작성용!N3604</f>
        <v xml:space="preserve">분기 </v>
      </c>
      <c r="M3607" s="57" t="str">
        <f>작성용!U3604</f>
        <v>2024.09.30</v>
      </c>
      <c r="N3607" s="57">
        <f>작성용!V3604</f>
        <v>45548</v>
      </c>
      <c r="O3607" s="57">
        <f>작성용!W3604</f>
        <v>45579</v>
      </c>
      <c r="P3607" s="57" t="str">
        <f>작성용!X3604</f>
        <v>-</v>
      </c>
      <c r="Q3607" s="58" t="str">
        <f>작성용!AD3604</f>
        <v>대체평가3사업본부</v>
      </c>
      <c r="R3607" s="60">
        <f>작성용!AE3604</f>
        <v>0</v>
      </c>
      <c r="S3607" s="58" t="str">
        <f>작성용!AF3604</f>
        <v>대체평가3사업본부</v>
      </c>
      <c r="T3607" s="61" t="str">
        <f>작성용!AG3604</f>
        <v>오윤지</v>
      </c>
      <c r="U3607" s="61" t="str">
        <f>작성용!AH3604</f>
        <v>오윤지</v>
      </c>
      <c r="V3607" s="56">
        <f>작성용!AA3604</f>
        <v>202409</v>
      </c>
      <c r="W3607" s="58" t="str">
        <f>작성용!AC3604</f>
        <v>[T]기타보험기관[1본부]</v>
      </c>
      <c r="X3607" s="58" t="str">
        <f>작성용!O3604</f>
        <v>박상우사원</v>
      </c>
      <c r="Y3607" s="58" t="str">
        <f>작성용!P3604</f>
        <v>02-316-0560</v>
      </c>
      <c r="Z3607" s="58" t="str">
        <f>작성용!Q3604</f>
        <v>sangwoopark@hanwha.com; hwgi.ai@hanwha.com; 8092400@hanwha.com; jinkwang@hanwha.com; ks.kim08@hanwha.com</v>
      </c>
      <c r="AA3607" s="56" t="str">
        <f>작성용!AJ3604</f>
        <v>-</v>
      </c>
      <c r="AB3607" s="56">
        <f>작성용!AB3604</f>
        <v>0</v>
      </c>
    </row>
    <row r="3608" spans="1:28" s="12" customFormat="1" ht="16.5" hidden="1" customHeight="1" x14ac:dyDescent="0.3">
      <c r="A3608" s="54">
        <f>작성용!AL3605</f>
        <v>3604</v>
      </c>
      <c r="B3608" s="55" t="str">
        <f>작성용!AI3605</f>
        <v>가평가, 최종평가값송부 : 2024-10-08</v>
      </c>
      <c r="C3608" s="56" t="str">
        <f>작성용!AK3605</f>
        <v>개별종목</v>
      </c>
      <c r="D3608" s="57">
        <f>작성용!T3605</f>
        <v>45537</v>
      </c>
      <c r="E3608" s="58" t="str">
        <f>작성용!B3605</f>
        <v>한화손해보험</v>
      </c>
      <c r="F3608" s="58" t="str">
        <f>작성용!C3605</f>
        <v>재평가</v>
      </c>
      <c r="G3608" s="58" t="str">
        <f>작성용!D3605</f>
        <v>한화GLOBALREALESTATESTRATEGY전문투자형사모부동산투자신탁2호</v>
      </c>
      <c r="H3608" s="59" t="str">
        <f>작성용!E3605</f>
        <v>KBP2018120028</v>
      </c>
      <c r="I3608" s="58" t="str">
        <f>작성용!F3605</f>
        <v>B02</v>
      </c>
      <c r="J3608" s="58">
        <f>작성용!G3605</f>
        <v>0</v>
      </c>
      <c r="K3608" s="58" t="str">
        <f>작성용!H3605</f>
        <v>-</v>
      </c>
      <c r="L3608" s="58" t="str">
        <f>작성용!N3605</f>
        <v xml:space="preserve">분기 </v>
      </c>
      <c r="M3608" s="57" t="str">
        <f>작성용!U3605</f>
        <v>2024.09.30</v>
      </c>
      <c r="N3608" s="57">
        <f>작성용!V3605</f>
        <v>45548</v>
      </c>
      <c r="O3608" s="57">
        <f>작성용!W3605</f>
        <v>45579</v>
      </c>
      <c r="P3608" s="57" t="str">
        <f>작성용!X3605</f>
        <v>-</v>
      </c>
      <c r="Q3608" s="58" t="str">
        <f>작성용!AD3605</f>
        <v>대체평가3사업본부</v>
      </c>
      <c r="R3608" s="60">
        <f>작성용!AE3605</f>
        <v>0</v>
      </c>
      <c r="S3608" s="58" t="str">
        <f>작성용!AF3605</f>
        <v>대체평가3사업본부</v>
      </c>
      <c r="T3608" s="61" t="str">
        <f>작성용!AG3605</f>
        <v>오윤지</v>
      </c>
      <c r="U3608" s="61" t="str">
        <f>작성용!AH3605</f>
        <v>오윤지</v>
      </c>
      <c r="V3608" s="56">
        <f>작성용!AA3605</f>
        <v>202409</v>
      </c>
      <c r="W3608" s="58" t="str">
        <f>작성용!AC3605</f>
        <v>[T]기타보험기관[1본부]</v>
      </c>
      <c r="X3608" s="58" t="str">
        <f>작성용!O3605</f>
        <v>박상우사원</v>
      </c>
      <c r="Y3608" s="58" t="str">
        <f>작성용!P3605</f>
        <v>02-316-0560</v>
      </c>
      <c r="Z3608" s="58" t="str">
        <f>작성용!Q3605</f>
        <v>sangwoopark@hanwha.com; hwgi.ai@hanwha.com; 8092400@hanwha.com; jinkwang@hanwha.com; ks.kim08@hanwha.com</v>
      </c>
      <c r="AA3608" s="56" t="str">
        <f>작성용!AJ3605</f>
        <v>-</v>
      </c>
      <c r="AB3608" s="56">
        <f>작성용!AB3605</f>
        <v>0</v>
      </c>
    </row>
    <row r="3609" spans="1:28" s="12" customFormat="1" ht="16.5" hidden="1" customHeight="1" x14ac:dyDescent="0.3">
      <c r="A3609" s="54">
        <f>작성용!AL3606</f>
        <v>3605</v>
      </c>
      <c r="B3609" s="55" t="str">
        <f>작성용!AI3606</f>
        <v>-</v>
      </c>
      <c r="C3609" s="56" t="str">
        <f>작성용!AK3606</f>
        <v>개별종목</v>
      </c>
      <c r="D3609" s="57">
        <f>작성용!T3606</f>
        <v>45537</v>
      </c>
      <c r="E3609" s="58" t="str">
        <f>작성용!B3606</f>
        <v>한화손해보험</v>
      </c>
      <c r="F3609" s="58" t="str">
        <f>작성용!C3606</f>
        <v>재평가</v>
      </c>
      <c r="G3609" s="58" t="str">
        <f>작성용!D3606</f>
        <v>KBIDF인프라일반사모특별자산투자신탁제4호(대출채권-재간접형)(전문)</v>
      </c>
      <c r="H3609" s="59" t="str">
        <f>작성용!E3606</f>
        <v>KBP2019090126</v>
      </c>
      <c r="I3609" s="58" t="str">
        <f>작성용!F3606</f>
        <v>B02</v>
      </c>
      <c r="J3609" s="58">
        <f>작성용!G3606</f>
        <v>0</v>
      </c>
      <c r="K3609" s="58" t="str">
        <f>작성용!H3606</f>
        <v>-</v>
      </c>
      <c r="L3609" s="58" t="str">
        <f>작성용!N3606</f>
        <v xml:space="preserve">분기 </v>
      </c>
      <c r="M3609" s="57" t="str">
        <f>작성용!U3606</f>
        <v>2024.09.30</v>
      </c>
      <c r="N3609" s="57">
        <f>작성용!V3606</f>
        <v>45573</v>
      </c>
      <c r="O3609" s="57">
        <f>작성용!W3606</f>
        <v>45579</v>
      </c>
      <c r="P3609" s="57" t="str">
        <f>작성용!X3606</f>
        <v>-</v>
      </c>
      <c r="Q3609" s="58" t="str">
        <f>작성용!AD3606</f>
        <v>대체평가3사업본부</v>
      </c>
      <c r="R3609" s="60">
        <f>작성용!AE3606</f>
        <v>0</v>
      </c>
      <c r="S3609" s="58" t="str">
        <f>작성용!AF3606</f>
        <v>대체평가3사업본부</v>
      </c>
      <c r="T3609" s="61" t="str">
        <f>작성용!AG3606</f>
        <v>오윤지</v>
      </c>
      <c r="U3609" s="61" t="str">
        <f>작성용!AH3606</f>
        <v>오윤지</v>
      </c>
      <c r="V3609" s="56">
        <f>작성용!AA3606</f>
        <v>202409</v>
      </c>
      <c r="W3609" s="58" t="str">
        <f>작성용!AC3606</f>
        <v>[T]기타보험기관[1본부]</v>
      </c>
      <c r="X3609" s="58" t="str">
        <f>작성용!O3606</f>
        <v>박상우사원</v>
      </c>
      <c r="Y3609" s="58" t="str">
        <f>작성용!P3606</f>
        <v>02-316-0560</v>
      </c>
      <c r="Z3609" s="58" t="str">
        <f>작성용!Q3606</f>
        <v>sangwoopark@hanwha.com; hwgi.ai@hanwha.com; 8092400@hanwha.com; jinkwang@hanwha.com; ks.kim08@hanwha.com</v>
      </c>
      <c r="AA3609" s="56" t="str">
        <f>작성용!AJ3606</f>
        <v>-</v>
      </c>
      <c r="AB3609" s="56">
        <f>작성용!AB3606</f>
        <v>0</v>
      </c>
    </row>
    <row r="3610" spans="1:28" s="12" customFormat="1" ht="16.5" hidden="1" customHeight="1" x14ac:dyDescent="0.3">
      <c r="A3610" s="54">
        <f>작성용!AL3607</f>
        <v>3606</v>
      </c>
      <c r="B3610" s="55" t="str">
        <f>작성용!AI3607</f>
        <v>-</v>
      </c>
      <c r="C3610" s="56" t="str">
        <f>작성용!AK3607</f>
        <v>개별종목</v>
      </c>
      <c r="D3610" s="57">
        <f>작성용!T3607</f>
        <v>45537</v>
      </c>
      <c r="E3610" s="58" t="str">
        <f>작성용!B3607</f>
        <v>한화손해보험</v>
      </c>
      <c r="F3610" s="58" t="str">
        <f>작성용!C3607</f>
        <v>재평가</v>
      </c>
      <c r="G3610" s="58" t="str">
        <f>작성용!D3607</f>
        <v>KB신안산선전문투자형사모특별자산투자신탁</v>
      </c>
      <c r="H3610" s="59" t="str">
        <f>작성용!E3607</f>
        <v>KBP2020120218</v>
      </c>
      <c r="I3610" s="58" t="str">
        <f>작성용!F3607</f>
        <v>B02</v>
      </c>
      <c r="J3610" s="58">
        <f>작성용!G3607</f>
        <v>0</v>
      </c>
      <c r="K3610" s="58" t="str">
        <f>작성용!H3607</f>
        <v>-</v>
      </c>
      <c r="L3610" s="58" t="str">
        <f>작성용!N3607</f>
        <v xml:space="preserve">분기 </v>
      </c>
      <c r="M3610" s="57" t="str">
        <f>작성용!U3607</f>
        <v>2024.09.30</v>
      </c>
      <c r="N3610" s="57">
        <f>작성용!V3607</f>
        <v>45573</v>
      </c>
      <c r="O3610" s="57">
        <f>작성용!W3607</f>
        <v>45579</v>
      </c>
      <c r="P3610" s="57" t="str">
        <f>작성용!X3607</f>
        <v>-</v>
      </c>
      <c r="Q3610" s="58" t="str">
        <f>작성용!AD3607</f>
        <v>대체평가3사업본부</v>
      </c>
      <c r="R3610" s="60">
        <f>작성용!AE3607</f>
        <v>0</v>
      </c>
      <c r="S3610" s="58" t="str">
        <f>작성용!AF3607</f>
        <v>대체평가3사업본부</v>
      </c>
      <c r="T3610" s="61" t="str">
        <f>작성용!AG3607</f>
        <v>오윤지</v>
      </c>
      <c r="U3610" s="61" t="str">
        <f>작성용!AH3607</f>
        <v>오윤지</v>
      </c>
      <c r="V3610" s="56">
        <f>작성용!AA3607</f>
        <v>202409</v>
      </c>
      <c r="W3610" s="58" t="str">
        <f>작성용!AC3607</f>
        <v>[T]기타보험기관[1본부]</v>
      </c>
      <c r="X3610" s="58" t="str">
        <f>작성용!O3607</f>
        <v>박상우사원</v>
      </c>
      <c r="Y3610" s="58" t="str">
        <f>작성용!P3607</f>
        <v>02-316-0560</v>
      </c>
      <c r="Z3610" s="58" t="str">
        <f>작성용!Q3607</f>
        <v>sangwoopark@hanwha.com; hwgi.ai@hanwha.com; 8092400@hanwha.com; jinkwang@hanwha.com; ks.kim08@hanwha.com</v>
      </c>
      <c r="AA3610" s="56" t="str">
        <f>작성용!AJ3607</f>
        <v>-</v>
      </c>
      <c r="AB3610" s="56">
        <f>작성용!AB3607</f>
        <v>0</v>
      </c>
    </row>
    <row r="3611" spans="1:28" s="12" customFormat="1" ht="16.5" hidden="1" customHeight="1" x14ac:dyDescent="0.3">
      <c r="A3611" s="54">
        <f>작성용!AL3608</f>
        <v>3607</v>
      </c>
      <c r="B3611" s="55" t="str">
        <f>작성용!AI3608</f>
        <v>-</v>
      </c>
      <c r="C3611" s="56" t="str">
        <f>작성용!AK3608</f>
        <v>개별종목</v>
      </c>
      <c r="D3611" s="57">
        <f>작성용!T3608</f>
        <v>45537</v>
      </c>
      <c r="E3611" s="58" t="str">
        <f>작성용!B3608</f>
        <v>한화손해보험</v>
      </c>
      <c r="F3611" s="58" t="str">
        <f>작성용!C3608</f>
        <v>재평가</v>
      </c>
      <c r="G3611" s="58" t="str">
        <f>작성용!D3608</f>
        <v>KIAMCO아부다비캠퍼스사모특별자산투자신탁</v>
      </c>
      <c r="H3611" s="59" t="str">
        <f>작성용!E3608</f>
        <v>KBP2019090104</v>
      </c>
      <c r="I3611" s="58" t="str">
        <f>작성용!F3608</f>
        <v>B02</v>
      </c>
      <c r="J3611" s="58">
        <f>작성용!G3608</f>
        <v>0</v>
      </c>
      <c r="K3611" s="58" t="str">
        <f>작성용!H3608</f>
        <v>-</v>
      </c>
      <c r="L3611" s="58" t="str">
        <f>작성용!N3608</f>
        <v xml:space="preserve">분기 </v>
      </c>
      <c r="M3611" s="57" t="str">
        <f>작성용!U3608</f>
        <v>2024.09.30</v>
      </c>
      <c r="N3611" s="57">
        <f>작성용!V3608</f>
        <v>45573</v>
      </c>
      <c r="O3611" s="57">
        <f>작성용!W3608</f>
        <v>45579</v>
      </c>
      <c r="P3611" s="57" t="str">
        <f>작성용!X3608</f>
        <v>-</v>
      </c>
      <c r="Q3611" s="58" t="str">
        <f>작성용!AD3608</f>
        <v>대체평가3사업본부</v>
      </c>
      <c r="R3611" s="60">
        <f>작성용!AE3608</f>
        <v>0</v>
      </c>
      <c r="S3611" s="58" t="str">
        <f>작성용!AF3608</f>
        <v>대체평가3사업본부</v>
      </c>
      <c r="T3611" s="61" t="str">
        <f>작성용!AG3608</f>
        <v>오윤지</v>
      </c>
      <c r="U3611" s="61" t="str">
        <f>작성용!AH3608</f>
        <v>오윤지</v>
      </c>
      <c r="V3611" s="56">
        <f>작성용!AA3608</f>
        <v>202409</v>
      </c>
      <c r="W3611" s="58" t="str">
        <f>작성용!AC3608</f>
        <v>[T]기타보험기관[1본부]</v>
      </c>
      <c r="X3611" s="58" t="str">
        <f>작성용!O3608</f>
        <v>박상우사원</v>
      </c>
      <c r="Y3611" s="58" t="str">
        <f>작성용!P3608</f>
        <v>02-316-0560</v>
      </c>
      <c r="Z3611" s="58" t="str">
        <f>작성용!Q3608</f>
        <v>sangwoopark@hanwha.com; hwgi.ai@hanwha.com; 8092400@hanwha.com; jinkwang@hanwha.com; ks.kim08@hanwha.com</v>
      </c>
      <c r="AA3611" s="56" t="str">
        <f>작성용!AJ3608</f>
        <v>-</v>
      </c>
      <c r="AB3611" s="56">
        <f>작성용!AB3608</f>
        <v>0</v>
      </c>
    </row>
    <row r="3612" spans="1:28" s="12" customFormat="1" ht="16.5" hidden="1" customHeight="1" x14ac:dyDescent="0.3">
      <c r="A3612" s="54">
        <f>작성용!AL3609</f>
        <v>3608</v>
      </c>
      <c r="B3612" s="55" t="str">
        <f>작성용!AI3609</f>
        <v>-</v>
      </c>
      <c r="C3612" s="56" t="str">
        <f>작성용!AK3609</f>
        <v>개별종목</v>
      </c>
      <c r="D3612" s="57">
        <f>작성용!T3609</f>
        <v>45537</v>
      </c>
      <c r="E3612" s="58" t="str">
        <f>작성용!B3609</f>
        <v>한화손해보험</v>
      </c>
      <c r="F3612" s="58" t="str">
        <f>작성용!C3609</f>
        <v>재평가</v>
      </c>
      <c r="G3612" s="58" t="str">
        <f>작성용!D3609</f>
        <v>메리츠전문투자형사모부동산투자신탁11-6호</v>
      </c>
      <c r="H3612" s="59" t="str">
        <f>작성용!E3609</f>
        <v>KBP2022030059</v>
      </c>
      <c r="I3612" s="58" t="str">
        <f>작성용!F3609</f>
        <v>B02</v>
      </c>
      <c r="J3612" s="58">
        <f>작성용!G3609</f>
        <v>0</v>
      </c>
      <c r="K3612" s="58" t="str">
        <f>작성용!H3609</f>
        <v>-</v>
      </c>
      <c r="L3612" s="58" t="str">
        <f>작성용!N3609</f>
        <v xml:space="preserve">분기 </v>
      </c>
      <c r="M3612" s="57" t="str">
        <f>작성용!U3609</f>
        <v>2024.09.30</v>
      </c>
      <c r="N3612" s="57">
        <f>작성용!V3609</f>
        <v>45573</v>
      </c>
      <c r="O3612" s="57">
        <f>작성용!W3609</f>
        <v>45579</v>
      </c>
      <c r="P3612" s="57" t="str">
        <f>작성용!X3609</f>
        <v>-</v>
      </c>
      <c r="Q3612" s="58" t="str">
        <f>작성용!AD3609</f>
        <v>대체평가3사업본부</v>
      </c>
      <c r="R3612" s="60">
        <f>작성용!AE3609</f>
        <v>0</v>
      </c>
      <c r="S3612" s="58" t="str">
        <f>작성용!AF3609</f>
        <v>대체평가3사업본부</v>
      </c>
      <c r="T3612" s="61" t="str">
        <f>작성용!AG3609</f>
        <v>오윤지</v>
      </c>
      <c r="U3612" s="61" t="str">
        <f>작성용!AH3609</f>
        <v>오윤지</v>
      </c>
      <c r="V3612" s="56">
        <f>작성용!AA3609</f>
        <v>202409</v>
      </c>
      <c r="W3612" s="58" t="str">
        <f>작성용!AC3609</f>
        <v>[T]기타보험기관[1본부]</v>
      </c>
      <c r="X3612" s="58" t="str">
        <f>작성용!O3609</f>
        <v>박상우사원</v>
      </c>
      <c r="Y3612" s="58" t="str">
        <f>작성용!P3609</f>
        <v>02-316-0560</v>
      </c>
      <c r="Z3612" s="58" t="str">
        <f>작성용!Q3609</f>
        <v>sangwoopark@hanwha.com; hwgi.ai@hanwha.com; 8092400@hanwha.com; jinkwang@hanwha.com; ks.kim08@hanwha.com</v>
      </c>
      <c r="AA3612" s="56" t="str">
        <f>작성용!AJ3609</f>
        <v>-</v>
      </c>
      <c r="AB3612" s="56">
        <f>작성용!AB3609</f>
        <v>0</v>
      </c>
    </row>
    <row r="3613" spans="1:28" s="12" customFormat="1" ht="16.5" hidden="1" customHeight="1" x14ac:dyDescent="0.3">
      <c r="A3613" s="54">
        <f>작성용!AL3610</f>
        <v>3609</v>
      </c>
      <c r="B3613" s="55" t="str">
        <f>작성용!AI3610</f>
        <v>-</v>
      </c>
      <c r="C3613" s="56" t="str">
        <f>작성용!AK3610</f>
        <v>개별종목</v>
      </c>
      <c r="D3613" s="57">
        <f>작성용!T3610</f>
        <v>45537</v>
      </c>
      <c r="E3613" s="58" t="str">
        <f>작성용!B3610</f>
        <v>한화손해보험</v>
      </c>
      <c r="F3613" s="58" t="str">
        <f>작성용!C3610</f>
        <v>재평가</v>
      </c>
      <c r="G3613" s="58" t="str">
        <f>작성용!D3610</f>
        <v>보고글로벌인프라전문투자형사모특별자산투자신탁3호</v>
      </c>
      <c r="H3613" s="59" t="str">
        <f>작성용!E3610</f>
        <v>KBP2021090041</v>
      </c>
      <c r="I3613" s="58" t="str">
        <f>작성용!F3610</f>
        <v>B02</v>
      </c>
      <c r="J3613" s="58">
        <f>작성용!G3610</f>
        <v>0</v>
      </c>
      <c r="K3613" s="58" t="str">
        <f>작성용!H3610</f>
        <v>-</v>
      </c>
      <c r="L3613" s="58" t="str">
        <f>작성용!N3610</f>
        <v xml:space="preserve">분기 </v>
      </c>
      <c r="M3613" s="57" t="str">
        <f>작성용!U3610</f>
        <v>2024.09.30</v>
      </c>
      <c r="N3613" s="57">
        <f>작성용!V3610</f>
        <v>45573</v>
      </c>
      <c r="O3613" s="57">
        <f>작성용!W3610</f>
        <v>45579</v>
      </c>
      <c r="P3613" s="57" t="str">
        <f>작성용!X3610</f>
        <v>-</v>
      </c>
      <c r="Q3613" s="58" t="str">
        <f>작성용!AD3610</f>
        <v>대체평가3사업본부</v>
      </c>
      <c r="R3613" s="60">
        <f>작성용!AE3610</f>
        <v>0</v>
      </c>
      <c r="S3613" s="58" t="str">
        <f>작성용!AF3610</f>
        <v>대체평가3사업본부</v>
      </c>
      <c r="T3613" s="61" t="str">
        <f>작성용!AG3610</f>
        <v>오윤지</v>
      </c>
      <c r="U3613" s="61" t="str">
        <f>작성용!AH3610</f>
        <v>오윤지</v>
      </c>
      <c r="V3613" s="56">
        <f>작성용!AA3610</f>
        <v>202409</v>
      </c>
      <c r="W3613" s="58" t="str">
        <f>작성용!AC3610</f>
        <v>[T]기타보험기관[1본부]</v>
      </c>
      <c r="X3613" s="58" t="str">
        <f>작성용!O3610</f>
        <v>박상우사원</v>
      </c>
      <c r="Y3613" s="58" t="str">
        <f>작성용!P3610</f>
        <v>02-316-0560</v>
      </c>
      <c r="Z3613" s="58" t="str">
        <f>작성용!Q3610</f>
        <v>sangwoopark@hanwha.com; hwgi.ai@hanwha.com; 8092400@hanwha.com; jinkwang@hanwha.com; ks.kim08@hanwha.com</v>
      </c>
      <c r="AA3613" s="56" t="str">
        <f>작성용!AJ3610</f>
        <v>-</v>
      </c>
      <c r="AB3613" s="56">
        <f>작성용!AB3610</f>
        <v>0</v>
      </c>
    </row>
    <row r="3614" spans="1:28" s="12" customFormat="1" ht="16.5" hidden="1" customHeight="1" x14ac:dyDescent="0.3">
      <c r="A3614" s="54">
        <f>작성용!AL3611</f>
        <v>3610</v>
      </c>
      <c r="B3614" s="55" t="str">
        <f>작성용!AI3611</f>
        <v>-</v>
      </c>
      <c r="C3614" s="56" t="str">
        <f>작성용!AK3611</f>
        <v>개별종목</v>
      </c>
      <c r="D3614" s="57">
        <f>작성용!T3611</f>
        <v>45537</v>
      </c>
      <c r="E3614" s="58" t="str">
        <f>작성용!B3611</f>
        <v>한화손해보험</v>
      </c>
      <c r="F3614" s="58" t="str">
        <f>작성용!C3611</f>
        <v>재평가</v>
      </c>
      <c r="G3614" s="58" t="str">
        <f>작성용!D3611</f>
        <v>보고DEBTSTRATEGY전문투자형사모부동산투자신탁12호</v>
      </c>
      <c r="H3614" s="59" t="str">
        <f>작성용!E3611</f>
        <v>KBP2020060038</v>
      </c>
      <c r="I3614" s="58" t="str">
        <f>작성용!F3611</f>
        <v>B02</v>
      </c>
      <c r="J3614" s="58">
        <f>작성용!G3611</f>
        <v>0</v>
      </c>
      <c r="K3614" s="58" t="str">
        <f>작성용!H3611</f>
        <v>-</v>
      </c>
      <c r="L3614" s="58" t="str">
        <f>작성용!N3611</f>
        <v xml:space="preserve">분기 </v>
      </c>
      <c r="M3614" s="57" t="str">
        <f>작성용!U3611</f>
        <v>2024.09.30</v>
      </c>
      <c r="N3614" s="57">
        <f>작성용!V3611</f>
        <v>45573</v>
      </c>
      <c r="O3614" s="57">
        <f>작성용!W3611</f>
        <v>45579</v>
      </c>
      <c r="P3614" s="57" t="str">
        <f>작성용!X3611</f>
        <v>-</v>
      </c>
      <c r="Q3614" s="58" t="str">
        <f>작성용!AD3611</f>
        <v>대체평가3사업본부</v>
      </c>
      <c r="R3614" s="60">
        <f>작성용!AE3611</f>
        <v>0</v>
      </c>
      <c r="S3614" s="58" t="str">
        <f>작성용!AF3611</f>
        <v>대체평가3사업본부</v>
      </c>
      <c r="T3614" s="61" t="str">
        <f>작성용!AG3611</f>
        <v>오윤지</v>
      </c>
      <c r="U3614" s="61" t="str">
        <f>작성용!AH3611</f>
        <v>오윤지</v>
      </c>
      <c r="V3614" s="56">
        <f>작성용!AA3611</f>
        <v>202409</v>
      </c>
      <c r="W3614" s="58" t="str">
        <f>작성용!AC3611</f>
        <v>[T]기타보험기관[1본부]</v>
      </c>
      <c r="X3614" s="58" t="str">
        <f>작성용!O3611</f>
        <v>박상우사원</v>
      </c>
      <c r="Y3614" s="58" t="str">
        <f>작성용!P3611</f>
        <v>02-316-0560</v>
      </c>
      <c r="Z3614" s="58" t="str">
        <f>작성용!Q3611</f>
        <v>sangwoopark@hanwha.com; hwgi.ai@hanwha.com; 8092400@hanwha.com; jinkwang@hanwha.com; ks.kim08@hanwha.com</v>
      </c>
      <c r="AA3614" s="56" t="str">
        <f>작성용!AJ3611</f>
        <v>-</v>
      </c>
      <c r="AB3614" s="56">
        <f>작성용!AB3611</f>
        <v>0</v>
      </c>
    </row>
    <row r="3615" spans="1:28" s="12" customFormat="1" ht="16.5" hidden="1" customHeight="1" x14ac:dyDescent="0.3">
      <c r="A3615" s="54">
        <f>작성용!AL3612</f>
        <v>3611</v>
      </c>
      <c r="B3615" s="55" t="str">
        <f>작성용!AI3612</f>
        <v>-</v>
      </c>
      <c r="C3615" s="56" t="str">
        <f>작성용!AK3612</f>
        <v>개별종목</v>
      </c>
      <c r="D3615" s="57">
        <f>작성용!T3612</f>
        <v>45537</v>
      </c>
      <c r="E3615" s="58" t="str">
        <f>작성용!B3612</f>
        <v>한화손해보험</v>
      </c>
      <c r="F3615" s="58" t="str">
        <f>작성용!C3612</f>
        <v>재평가</v>
      </c>
      <c r="G3615" s="58" t="str">
        <f>작성용!D3612</f>
        <v>보고글로벌세컨더리전문투자형사모투자신탁3호</v>
      </c>
      <c r="H3615" s="59" t="str">
        <f>작성용!E3612</f>
        <v>KBP2020060043</v>
      </c>
      <c r="I3615" s="58" t="str">
        <f>작성용!F3612</f>
        <v>B02</v>
      </c>
      <c r="J3615" s="58">
        <f>작성용!G3612</f>
        <v>0</v>
      </c>
      <c r="K3615" s="58" t="str">
        <f>작성용!H3612</f>
        <v>-</v>
      </c>
      <c r="L3615" s="58" t="str">
        <f>작성용!N3612</f>
        <v xml:space="preserve">분기 </v>
      </c>
      <c r="M3615" s="57" t="str">
        <f>작성용!U3612</f>
        <v>2024.09.30</v>
      </c>
      <c r="N3615" s="57">
        <f>작성용!V3612</f>
        <v>45573</v>
      </c>
      <c r="O3615" s="57">
        <f>작성용!W3612</f>
        <v>45579</v>
      </c>
      <c r="P3615" s="57" t="str">
        <f>작성용!X3612</f>
        <v>-</v>
      </c>
      <c r="Q3615" s="58" t="str">
        <f>작성용!AD3612</f>
        <v>대체평가3사업본부</v>
      </c>
      <c r="R3615" s="60">
        <f>작성용!AE3612</f>
        <v>0</v>
      </c>
      <c r="S3615" s="58" t="str">
        <f>작성용!AF3612</f>
        <v>대체평가3사업본부</v>
      </c>
      <c r="T3615" s="61" t="str">
        <f>작성용!AG3612</f>
        <v>오윤지</v>
      </c>
      <c r="U3615" s="61" t="str">
        <f>작성용!AH3612</f>
        <v>오윤지</v>
      </c>
      <c r="V3615" s="56">
        <f>작성용!AA3612</f>
        <v>202409</v>
      </c>
      <c r="W3615" s="58" t="str">
        <f>작성용!AC3612</f>
        <v>[T]기타보험기관[1본부]</v>
      </c>
      <c r="X3615" s="58" t="str">
        <f>작성용!O3612</f>
        <v>박상우사원</v>
      </c>
      <c r="Y3615" s="58" t="str">
        <f>작성용!P3612</f>
        <v>02-316-0560</v>
      </c>
      <c r="Z3615" s="58" t="str">
        <f>작성용!Q3612</f>
        <v>sangwoopark@hanwha.com; hwgi.ai@hanwha.com; 8092400@hanwha.com; jinkwang@hanwha.com; ks.kim08@hanwha.com</v>
      </c>
      <c r="AA3615" s="56" t="str">
        <f>작성용!AJ3612</f>
        <v>-</v>
      </c>
      <c r="AB3615" s="56">
        <f>작성용!AB3612</f>
        <v>0</v>
      </c>
    </row>
    <row r="3616" spans="1:28" s="12" customFormat="1" ht="16.5" hidden="1" customHeight="1" x14ac:dyDescent="0.3">
      <c r="A3616" s="54">
        <f>작성용!AL3613</f>
        <v>3612</v>
      </c>
      <c r="B3616" s="55" t="str">
        <f>작성용!AI3613</f>
        <v>-</v>
      </c>
      <c r="C3616" s="56" t="str">
        <f>작성용!AK3613</f>
        <v>개별종목</v>
      </c>
      <c r="D3616" s="57">
        <f>작성용!T3613</f>
        <v>45537</v>
      </c>
      <c r="E3616" s="58" t="str">
        <f>작성용!B3613</f>
        <v>한화손해보험</v>
      </c>
      <c r="F3616" s="58" t="str">
        <f>작성용!C3613</f>
        <v>재평가</v>
      </c>
      <c r="G3616" s="58" t="str">
        <f>작성용!D3613</f>
        <v>삼성ARDIAN전문투자형사모투자신탁제1호</v>
      </c>
      <c r="H3616" s="59" t="str">
        <f>작성용!E3613</f>
        <v>KBP2019120096</v>
      </c>
      <c r="I3616" s="58" t="str">
        <f>작성용!F3613</f>
        <v>B02</v>
      </c>
      <c r="J3616" s="58">
        <f>작성용!G3613</f>
        <v>0</v>
      </c>
      <c r="K3616" s="58" t="str">
        <f>작성용!H3613</f>
        <v>-</v>
      </c>
      <c r="L3616" s="58" t="str">
        <f>작성용!N3613</f>
        <v xml:space="preserve">분기 </v>
      </c>
      <c r="M3616" s="57" t="str">
        <f>작성용!U3613</f>
        <v>2024.09.30</v>
      </c>
      <c r="N3616" s="57">
        <f>작성용!V3613</f>
        <v>45573</v>
      </c>
      <c r="O3616" s="57">
        <f>작성용!W3613</f>
        <v>45579</v>
      </c>
      <c r="P3616" s="57" t="str">
        <f>작성용!X3613</f>
        <v>-</v>
      </c>
      <c r="Q3616" s="58" t="str">
        <f>작성용!AD3613</f>
        <v>대체평가3사업본부</v>
      </c>
      <c r="R3616" s="60">
        <f>작성용!AE3613</f>
        <v>0</v>
      </c>
      <c r="S3616" s="58" t="str">
        <f>작성용!AF3613</f>
        <v>대체평가3사업본부</v>
      </c>
      <c r="T3616" s="61" t="str">
        <f>작성용!AG3613</f>
        <v>오윤지</v>
      </c>
      <c r="U3616" s="61" t="str">
        <f>작성용!AH3613</f>
        <v>오윤지</v>
      </c>
      <c r="V3616" s="56">
        <f>작성용!AA3613</f>
        <v>202409</v>
      </c>
      <c r="W3616" s="58" t="str">
        <f>작성용!AC3613</f>
        <v>[T]기타보험기관[1본부]</v>
      </c>
      <c r="X3616" s="58" t="str">
        <f>작성용!O3613</f>
        <v>박상우사원</v>
      </c>
      <c r="Y3616" s="58" t="str">
        <f>작성용!P3613</f>
        <v>02-316-0560</v>
      </c>
      <c r="Z3616" s="58" t="str">
        <f>작성용!Q3613</f>
        <v>sangwoopark@hanwha.com; hwgi.ai@hanwha.com; 8092400@hanwha.com; jinkwang@hanwha.com; ks.kim08@hanwha.com</v>
      </c>
      <c r="AA3616" s="56" t="str">
        <f>작성용!AJ3613</f>
        <v>-</v>
      </c>
      <c r="AB3616" s="56">
        <f>작성용!AB3613</f>
        <v>0</v>
      </c>
    </row>
    <row r="3617" spans="1:28" s="12" customFormat="1" ht="16.5" hidden="1" customHeight="1" x14ac:dyDescent="0.3">
      <c r="A3617" s="54">
        <f>작성용!AL3614</f>
        <v>3613</v>
      </c>
      <c r="B3617" s="55" t="str">
        <f>작성용!AI3614</f>
        <v>-</v>
      </c>
      <c r="C3617" s="56" t="str">
        <f>작성용!AK3614</f>
        <v>개별종목</v>
      </c>
      <c r="D3617" s="57">
        <f>작성용!T3614</f>
        <v>45537</v>
      </c>
      <c r="E3617" s="58" t="str">
        <f>작성용!B3614</f>
        <v>한화손해보험</v>
      </c>
      <c r="F3617" s="58" t="str">
        <f>작성용!C3614</f>
        <v>재평가</v>
      </c>
      <c r="G3617" s="58" t="str">
        <f>작성용!D3614</f>
        <v>삼성PIS글로벌인프라전문투자형사모투자신탁제1호1종</v>
      </c>
      <c r="H3617" s="59" t="str">
        <f>작성용!E3614</f>
        <v>KBP2021120075</v>
      </c>
      <c r="I3617" s="58" t="str">
        <f>작성용!F3614</f>
        <v>B02</v>
      </c>
      <c r="J3617" s="58">
        <f>작성용!G3614</f>
        <v>0</v>
      </c>
      <c r="K3617" s="58" t="str">
        <f>작성용!H3614</f>
        <v>-</v>
      </c>
      <c r="L3617" s="58" t="str">
        <f>작성용!N3614</f>
        <v xml:space="preserve">분기 </v>
      </c>
      <c r="M3617" s="57" t="str">
        <f>작성용!U3614</f>
        <v>2024.09.30</v>
      </c>
      <c r="N3617" s="57">
        <f>작성용!V3614</f>
        <v>45573</v>
      </c>
      <c r="O3617" s="57">
        <f>작성용!W3614</f>
        <v>45579</v>
      </c>
      <c r="P3617" s="57" t="str">
        <f>작성용!X3614</f>
        <v>-</v>
      </c>
      <c r="Q3617" s="58" t="str">
        <f>작성용!AD3614</f>
        <v>대체평가3사업본부</v>
      </c>
      <c r="R3617" s="60">
        <f>작성용!AE3614</f>
        <v>0</v>
      </c>
      <c r="S3617" s="58" t="str">
        <f>작성용!AF3614</f>
        <v>대체평가3사업본부</v>
      </c>
      <c r="T3617" s="61" t="str">
        <f>작성용!AG3614</f>
        <v>오윤지</v>
      </c>
      <c r="U3617" s="61" t="str">
        <f>작성용!AH3614</f>
        <v>오윤지</v>
      </c>
      <c r="V3617" s="56">
        <f>작성용!AA3614</f>
        <v>202409</v>
      </c>
      <c r="W3617" s="58" t="str">
        <f>작성용!AC3614</f>
        <v>[T]기타보험기관[1본부]</v>
      </c>
      <c r="X3617" s="58" t="str">
        <f>작성용!O3614</f>
        <v>박상우사원</v>
      </c>
      <c r="Y3617" s="58" t="str">
        <f>작성용!P3614</f>
        <v>02-316-0560</v>
      </c>
      <c r="Z3617" s="58" t="str">
        <f>작성용!Q3614</f>
        <v>sangwoopark@hanwha.com; hwgi.ai@hanwha.com; 8092400@hanwha.com; jinkwang@hanwha.com; ks.kim08@hanwha.com</v>
      </c>
      <c r="AA3617" s="56" t="str">
        <f>작성용!AJ3614</f>
        <v>-</v>
      </c>
      <c r="AB3617" s="56">
        <f>작성용!AB3614</f>
        <v>0</v>
      </c>
    </row>
    <row r="3618" spans="1:28" s="12" customFormat="1" ht="16.5" hidden="1" customHeight="1" x14ac:dyDescent="0.3">
      <c r="A3618" s="54">
        <f>작성용!AL3615</f>
        <v>3614</v>
      </c>
      <c r="B3618" s="55" t="str">
        <f>작성용!AI3615</f>
        <v>-</v>
      </c>
      <c r="C3618" s="56" t="str">
        <f>작성용!AK3615</f>
        <v>개별종목</v>
      </c>
      <c r="D3618" s="57">
        <f>작성용!T3615</f>
        <v>45537</v>
      </c>
      <c r="E3618" s="58" t="str">
        <f>작성용!B3615</f>
        <v>한화손해보험</v>
      </c>
      <c r="F3618" s="58" t="str">
        <f>작성용!C3615</f>
        <v>재평가</v>
      </c>
      <c r="G3618" s="58" t="str">
        <f>작성용!D3615</f>
        <v>신한에스지레일전문투자형사모특별자산투자신탁제1-1호</v>
      </c>
      <c r="H3618" s="59" t="str">
        <f>작성용!E3615</f>
        <v>KBP2019090153</v>
      </c>
      <c r="I3618" s="58" t="str">
        <f>작성용!F3615</f>
        <v>B02</v>
      </c>
      <c r="J3618" s="58">
        <f>작성용!G3615</f>
        <v>0</v>
      </c>
      <c r="K3618" s="58" t="str">
        <f>작성용!H3615</f>
        <v>-</v>
      </c>
      <c r="L3618" s="58" t="str">
        <f>작성용!N3615</f>
        <v xml:space="preserve">분기 </v>
      </c>
      <c r="M3618" s="57" t="str">
        <f>작성용!U3615</f>
        <v>2024.09.30</v>
      </c>
      <c r="N3618" s="57">
        <f>작성용!V3615</f>
        <v>45573</v>
      </c>
      <c r="O3618" s="57">
        <f>작성용!W3615</f>
        <v>45579</v>
      </c>
      <c r="P3618" s="57" t="str">
        <f>작성용!X3615</f>
        <v>-</v>
      </c>
      <c r="Q3618" s="58" t="str">
        <f>작성용!AD3615</f>
        <v>대체평가3사업본부</v>
      </c>
      <c r="R3618" s="60">
        <f>작성용!AE3615</f>
        <v>0</v>
      </c>
      <c r="S3618" s="58" t="str">
        <f>작성용!AF3615</f>
        <v>대체평가3사업본부</v>
      </c>
      <c r="T3618" s="61" t="str">
        <f>작성용!AG3615</f>
        <v>오윤지</v>
      </c>
      <c r="U3618" s="61" t="str">
        <f>작성용!AH3615</f>
        <v>오윤지</v>
      </c>
      <c r="V3618" s="56">
        <f>작성용!AA3615</f>
        <v>202409</v>
      </c>
      <c r="W3618" s="58" t="str">
        <f>작성용!AC3615</f>
        <v>[T]기타보험기관[1본부]</v>
      </c>
      <c r="X3618" s="58" t="str">
        <f>작성용!O3615</f>
        <v>박상우사원</v>
      </c>
      <c r="Y3618" s="58" t="str">
        <f>작성용!P3615</f>
        <v>02-316-0560</v>
      </c>
      <c r="Z3618" s="58" t="str">
        <f>작성용!Q3615</f>
        <v>sangwoopark@hanwha.com; hwgi.ai@hanwha.com; 8092400@hanwha.com; jinkwang@hanwha.com; ks.kim08@hanwha.com</v>
      </c>
      <c r="AA3618" s="56" t="str">
        <f>작성용!AJ3615</f>
        <v>-</v>
      </c>
      <c r="AB3618" s="56">
        <f>작성용!AB3615</f>
        <v>0</v>
      </c>
    </row>
    <row r="3619" spans="1:28" s="12" customFormat="1" ht="16.5" hidden="1" customHeight="1" x14ac:dyDescent="0.3">
      <c r="A3619" s="54">
        <f>작성용!AL3616</f>
        <v>3615</v>
      </c>
      <c r="B3619" s="55" t="str">
        <f>작성용!AI3616</f>
        <v>가평가, 최종평가값송부 : 2024-10-08</v>
      </c>
      <c r="C3619" s="56" t="str">
        <f>작성용!AK3616</f>
        <v>개별종목</v>
      </c>
      <c r="D3619" s="57">
        <f>작성용!T3616</f>
        <v>45537</v>
      </c>
      <c r="E3619" s="58" t="str">
        <f>작성용!B3616</f>
        <v>한화손해보험</v>
      </c>
      <c r="F3619" s="58" t="str">
        <f>작성용!C3616</f>
        <v>재평가</v>
      </c>
      <c r="G3619" s="58" t="str">
        <f>작성용!D3616</f>
        <v>우리태양광발전전문투자형사모특별자산투자신탁제1호</v>
      </c>
      <c r="H3619" s="59" t="str">
        <f>작성용!E3616</f>
        <v>KBP2020090098</v>
      </c>
      <c r="I3619" s="58" t="str">
        <f>작성용!F3616</f>
        <v>B02</v>
      </c>
      <c r="J3619" s="58">
        <f>작성용!G3616</f>
        <v>0</v>
      </c>
      <c r="K3619" s="58" t="str">
        <f>작성용!H3616</f>
        <v>-</v>
      </c>
      <c r="L3619" s="58" t="str">
        <f>작성용!N3616</f>
        <v xml:space="preserve">분기 </v>
      </c>
      <c r="M3619" s="57" t="str">
        <f>작성용!U3616</f>
        <v>2024.09.30</v>
      </c>
      <c r="N3619" s="57">
        <f>작성용!V3616</f>
        <v>45548</v>
      </c>
      <c r="O3619" s="57">
        <f>작성용!W3616</f>
        <v>45579</v>
      </c>
      <c r="P3619" s="57" t="str">
        <f>작성용!X3616</f>
        <v>-</v>
      </c>
      <c r="Q3619" s="58" t="str">
        <f>작성용!AD3616</f>
        <v>대체평가3사업본부</v>
      </c>
      <c r="R3619" s="60">
        <f>작성용!AE3616</f>
        <v>0</v>
      </c>
      <c r="S3619" s="58" t="str">
        <f>작성용!AF3616</f>
        <v>대체평가3사업본부</v>
      </c>
      <c r="T3619" s="61" t="str">
        <f>작성용!AG3616</f>
        <v>오윤지</v>
      </c>
      <c r="U3619" s="61" t="str">
        <f>작성용!AH3616</f>
        <v>오윤지</v>
      </c>
      <c r="V3619" s="56">
        <f>작성용!AA3616</f>
        <v>202409</v>
      </c>
      <c r="W3619" s="58" t="str">
        <f>작성용!AC3616</f>
        <v>[T]기타보험기관[1본부]</v>
      </c>
      <c r="X3619" s="58" t="str">
        <f>작성용!O3616</f>
        <v>박상우사원</v>
      </c>
      <c r="Y3619" s="58" t="str">
        <f>작성용!P3616</f>
        <v>02-316-0560</v>
      </c>
      <c r="Z3619" s="58" t="str">
        <f>작성용!Q3616</f>
        <v>sangwoopark@hanwha.com; hwgi.ai@hanwha.com; 8092400@hanwha.com; jinkwang@hanwha.com; ks.kim08@hanwha.com</v>
      </c>
      <c r="AA3619" s="56" t="str">
        <f>작성용!AJ3616</f>
        <v>-</v>
      </c>
      <c r="AB3619" s="56">
        <f>작성용!AB3616</f>
        <v>0</v>
      </c>
    </row>
    <row r="3620" spans="1:28" s="12" customFormat="1" ht="16.5" hidden="1" customHeight="1" x14ac:dyDescent="0.3">
      <c r="A3620" s="54">
        <f>작성용!AL3617</f>
        <v>3616</v>
      </c>
      <c r="B3620" s="55" t="str">
        <f>작성용!AI3617</f>
        <v>가평가, 최종평가값송부 : 2024-10-08</v>
      </c>
      <c r="C3620" s="56" t="str">
        <f>작성용!AK3617</f>
        <v>개별종목</v>
      </c>
      <c r="D3620" s="57">
        <f>작성용!T3617</f>
        <v>45537</v>
      </c>
      <c r="E3620" s="58" t="str">
        <f>작성용!B3617</f>
        <v>한화손해보험</v>
      </c>
      <c r="F3620" s="58" t="str">
        <f>작성용!C3617</f>
        <v>재평가</v>
      </c>
      <c r="G3620" s="58" t="str">
        <f>작성용!D3617</f>
        <v>한화LTI사모특별자산투자신탁2호</v>
      </c>
      <c r="H3620" s="59" t="str">
        <f>작성용!E3617</f>
        <v>KBP2014020078</v>
      </c>
      <c r="I3620" s="58" t="str">
        <f>작성용!F3617</f>
        <v>B02</v>
      </c>
      <c r="J3620" s="58">
        <f>작성용!G3617</f>
        <v>0</v>
      </c>
      <c r="K3620" s="58" t="str">
        <f>작성용!H3617</f>
        <v>-</v>
      </c>
      <c r="L3620" s="58" t="str">
        <f>작성용!N3617</f>
        <v xml:space="preserve">분기 </v>
      </c>
      <c r="M3620" s="57" t="str">
        <f>작성용!U3617</f>
        <v>2024.09.30</v>
      </c>
      <c r="N3620" s="57">
        <f>작성용!V3617</f>
        <v>45548</v>
      </c>
      <c r="O3620" s="57">
        <f>작성용!W3617</f>
        <v>45579</v>
      </c>
      <c r="P3620" s="57" t="str">
        <f>작성용!X3617</f>
        <v>-</v>
      </c>
      <c r="Q3620" s="58" t="str">
        <f>작성용!AD3617</f>
        <v>대체평가3사업본부</v>
      </c>
      <c r="R3620" s="60">
        <f>작성용!AE3617</f>
        <v>0</v>
      </c>
      <c r="S3620" s="58" t="str">
        <f>작성용!AF3617</f>
        <v>대체평가3사업본부</v>
      </c>
      <c r="T3620" s="61" t="str">
        <f>작성용!AG3617</f>
        <v>오윤지</v>
      </c>
      <c r="U3620" s="61" t="str">
        <f>작성용!AH3617</f>
        <v>오윤지</v>
      </c>
      <c r="V3620" s="56">
        <f>작성용!AA3617</f>
        <v>202409</v>
      </c>
      <c r="W3620" s="58" t="str">
        <f>작성용!AC3617</f>
        <v>[T]기타보험기관[1본부]</v>
      </c>
      <c r="X3620" s="58" t="str">
        <f>작성용!O3617</f>
        <v>박상우사원</v>
      </c>
      <c r="Y3620" s="58" t="str">
        <f>작성용!P3617</f>
        <v>02-316-0560</v>
      </c>
      <c r="Z3620" s="58" t="str">
        <f>작성용!Q3617</f>
        <v>sangwoopark@hanwha.com; hwgi.ai@hanwha.com; 8092400@hanwha.com; jinkwang@hanwha.com; ks.kim08@hanwha.com</v>
      </c>
      <c r="AA3620" s="56" t="str">
        <f>작성용!AJ3617</f>
        <v>-</v>
      </c>
      <c r="AB3620" s="56">
        <f>작성용!AB3617</f>
        <v>0</v>
      </c>
    </row>
    <row r="3621" spans="1:28" s="12" customFormat="1" ht="16.5" hidden="1" customHeight="1" x14ac:dyDescent="0.3">
      <c r="A3621" s="54">
        <f>작성용!AL3618</f>
        <v>3617</v>
      </c>
      <c r="B3621" s="55" t="str">
        <f>작성용!AI3618</f>
        <v>-</v>
      </c>
      <c r="C3621" s="56" t="str">
        <f>작성용!AK3618</f>
        <v>개별종목</v>
      </c>
      <c r="D3621" s="57">
        <f>작성용!T3618</f>
        <v>45537</v>
      </c>
      <c r="E3621" s="58" t="str">
        <f>작성용!B3618</f>
        <v>한화손해보험</v>
      </c>
      <c r="F3621" s="58" t="str">
        <f>작성용!C3618</f>
        <v>재평가</v>
      </c>
      <c r="G3621" s="58" t="str">
        <f>작성용!D3618</f>
        <v>한화라이프스타일일반투자형사모증권투자신탁2호</v>
      </c>
      <c r="H3621" s="59" t="str">
        <f>작성용!E3618</f>
        <v>KBP2022120137</v>
      </c>
      <c r="I3621" s="58" t="str">
        <f>작성용!F3618</f>
        <v>B02</v>
      </c>
      <c r="J3621" s="58">
        <f>작성용!G3618</f>
        <v>0</v>
      </c>
      <c r="K3621" s="58" t="str">
        <f>작성용!H3618</f>
        <v>-</v>
      </c>
      <c r="L3621" s="58" t="str">
        <f>작성용!N3618</f>
        <v xml:space="preserve">분기 </v>
      </c>
      <c r="M3621" s="57" t="str">
        <f>작성용!U3618</f>
        <v>2024.09.30</v>
      </c>
      <c r="N3621" s="57">
        <f>작성용!V3618</f>
        <v>45573</v>
      </c>
      <c r="O3621" s="57">
        <f>작성용!W3618</f>
        <v>45579</v>
      </c>
      <c r="P3621" s="57" t="str">
        <f>작성용!X3618</f>
        <v>-</v>
      </c>
      <c r="Q3621" s="58" t="str">
        <f>작성용!AD3618</f>
        <v>대체평가3사업본부</v>
      </c>
      <c r="R3621" s="60">
        <f>작성용!AE3618</f>
        <v>0</v>
      </c>
      <c r="S3621" s="58" t="str">
        <f>작성용!AF3618</f>
        <v>대체평가3사업본부</v>
      </c>
      <c r="T3621" s="61" t="str">
        <f>작성용!AG3618</f>
        <v>오윤지</v>
      </c>
      <c r="U3621" s="61" t="str">
        <f>작성용!AH3618</f>
        <v>오윤지</v>
      </c>
      <c r="V3621" s="56">
        <f>작성용!AA3618</f>
        <v>202409</v>
      </c>
      <c r="W3621" s="58" t="str">
        <f>작성용!AC3618</f>
        <v>[T]기타보험기관[1본부]</v>
      </c>
      <c r="X3621" s="58" t="str">
        <f>작성용!O3618</f>
        <v>박상우사원</v>
      </c>
      <c r="Y3621" s="58" t="str">
        <f>작성용!P3618</f>
        <v>02-316-0560</v>
      </c>
      <c r="Z3621" s="58" t="str">
        <f>작성용!Q3618</f>
        <v>sangwoopark@hanwha.com; hwgi.ai@hanwha.com; 8092400@hanwha.com; jinkwang@hanwha.com; ks.kim08@hanwha.com</v>
      </c>
      <c r="AA3621" s="56" t="str">
        <f>작성용!AJ3618</f>
        <v>-</v>
      </c>
      <c r="AB3621" s="56">
        <f>작성용!AB3618</f>
        <v>0</v>
      </c>
    </row>
    <row r="3622" spans="1:28" s="12" customFormat="1" ht="16.5" hidden="1" customHeight="1" x14ac:dyDescent="0.3">
      <c r="A3622" s="54">
        <f>작성용!AL3619</f>
        <v>3618</v>
      </c>
      <c r="B3622" s="55" t="str">
        <f>작성용!AI3619</f>
        <v>-</v>
      </c>
      <c r="C3622" s="56" t="str">
        <f>작성용!AK3619</f>
        <v>개별종목</v>
      </c>
      <c r="D3622" s="57">
        <f>작성용!T3619</f>
        <v>45537</v>
      </c>
      <c r="E3622" s="58" t="str">
        <f>작성용!B3619</f>
        <v>한화손해보험</v>
      </c>
      <c r="F3622" s="58" t="str">
        <f>작성용!C3619</f>
        <v>재평가</v>
      </c>
      <c r="G3622" s="58" t="str">
        <f>작성용!D3619</f>
        <v>한화GLOBALCORPORATEPEVCSTRATEGY일반사모투자신탁3호</v>
      </c>
      <c r="H3622" s="59" t="str">
        <f>작성용!E3619</f>
        <v>KBP2023030015</v>
      </c>
      <c r="I3622" s="58" t="str">
        <f>작성용!F3619</f>
        <v>B02</v>
      </c>
      <c r="J3622" s="58">
        <f>작성용!G3619</f>
        <v>0</v>
      </c>
      <c r="K3622" s="58" t="str">
        <f>작성용!H3619</f>
        <v>-</v>
      </c>
      <c r="L3622" s="58" t="str">
        <f>작성용!N3619</f>
        <v xml:space="preserve">분기 </v>
      </c>
      <c r="M3622" s="57" t="str">
        <f>작성용!U3619</f>
        <v>2024.09.30</v>
      </c>
      <c r="N3622" s="57">
        <f>작성용!V3619</f>
        <v>45573</v>
      </c>
      <c r="O3622" s="57">
        <f>작성용!W3619</f>
        <v>45579</v>
      </c>
      <c r="P3622" s="57" t="str">
        <f>작성용!X3619</f>
        <v>-</v>
      </c>
      <c r="Q3622" s="58" t="str">
        <f>작성용!AD3619</f>
        <v>대체평가3사업본부</v>
      </c>
      <c r="R3622" s="60">
        <f>작성용!AE3619</f>
        <v>0</v>
      </c>
      <c r="S3622" s="58" t="str">
        <f>작성용!AF3619</f>
        <v>대체평가3사업본부</v>
      </c>
      <c r="T3622" s="61" t="str">
        <f>작성용!AG3619</f>
        <v>오윤지</v>
      </c>
      <c r="U3622" s="61" t="str">
        <f>작성용!AH3619</f>
        <v>오윤지</v>
      </c>
      <c r="V3622" s="56">
        <f>작성용!AA3619</f>
        <v>202409</v>
      </c>
      <c r="W3622" s="58" t="str">
        <f>작성용!AC3619</f>
        <v>[T]기타보험기관[1본부]</v>
      </c>
      <c r="X3622" s="58" t="str">
        <f>작성용!O3619</f>
        <v>박상우사원</v>
      </c>
      <c r="Y3622" s="58" t="str">
        <f>작성용!P3619</f>
        <v>02-316-0560</v>
      </c>
      <c r="Z3622" s="58" t="str">
        <f>작성용!Q3619</f>
        <v>sangwoopark@hanwha.com; hwgi.ai@hanwha.com; 8092400@hanwha.com; jinkwang@hanwha.com; ks.kim08@hanwha.com</v>
      </c>
      <c r="AA3622" s="56" t="str">
        <f>작성용!AJ3619</f>
        <v>-</v>
      </c>
      <c r="AB3622" s="56">
        <f>작성용!AB3619</f>
        <v>0</v>
      </c>
    </row>
    <row r="3623" spans="1:28" s="12" customFormat="1" ht="16.5" hidden="1" customHeight="1" x14ac:dyDescent="0.3">
      <c r="A3623" s="54">
        <f>작성용!AL3620</f>
        <v>3619</v>
      </c>
      <c r="B3623" s="55" t="str">
        <f>작성용!AI3620</f>
        <v>-</v>
      </c>
      <c r="C3623" s="56" t="str">
        <f>작성용!AK3620</f>
        <v>개별종목</v>
      </c>
      <c r="D3623" s="57">
        <f>작성용!T3620</f>
        <v>45537</v>
      </c>
      <c r="E3623" s="58" t="str">
        <f>작성용!B3620</f>
        <v>한화손해보험</v>
      </c>
      <c r="F3623" s="58" t="str">
        <f>작성용!C3620</f>
        <v>재평가</v>
      </c>
      <c r="G3623" s="58" t="str">
        <f>작성용!D3620</f>
        <v>KB솔라에너지사모특별자산투자신탁</v>
      </c>
      <c r="H3623" s="59" t="str">
        <f>작성용!E3620</f>
        <v>KBP2016060118</v>
      </c>
      <c r="I3623" s="58" t="str">
        <f>작성용!F3620</f>
        <v>B02</v>
      </c>
      <c r="J3623" s="58">
        <f>작성용!G3620</f>
        <v>0</v>
      </c>
      <c r="K3623" s="58" t="str">
        <f>작성용!H3620</f>
        <v>-</v>
      </c>
      <c r="L3623" s="58" t="str">
        <f>작성용!N3620</f>
        <v xml:space="preserve">분기 </v>
      </c>
      <c r="M3623" s="57" t="str">
        <f>작성용!U3620</f>
        <v>2024.09.30</v>
      </c>
      <c r="N3623" s="57">
        <f>작성용!V3620</f>
        <v>45573</v>
      </c>
      <c r="O3623" s="57">
        <f>작성용!W3620</f>
        <v>45579</v>
      </c>
      <c r="P3623" s="57" t="str">
        <f>작성용!X3620</f>
        <v>-</v>
      </c>
      <c r="Q3623" s="58" t="str">
        <f>작성용!AD3620</f>
        <v>대체평가3사업본부</v>
      </c>
      <c r="R3623" s="60">
        <f>작성용!AE3620</f>
        <v>0</v>
      </c>
      <c r="S3623" s="58" t="str">
        <f>작성용!AF3620</f>
        <v>대체평가3사업본부</v>
      </c>
      <c r="T3623" s="61" t="str">
        <f>작성용!AG3620</f>
        <v>오윤지</v>
      </c>
      <c r="U3623" s="61" t="str">
        <f>작성용!AH3620</f>
        <v>오윤지</v>
      </c>
      <c r="V3623" s="56">
        <f>작성용!AA3620</f>
        <v>202409</v>
      </c>
      <c r="W3623" s="58" t="str">
        <f>작성용!AC3620</f>
        <v>[T]기타보험기관[1본부]</v>
      </c>
      <c r="X3623" s="58" t="str">
        <f>작성용!O3620</f>
        <v>박상우사원</v>
      </c>
      <c r="Y3623" s="58" t="str">
        <f>작성용!P3620</f>
        <v>02-316-0560</v>
      </c>
      <c r="Z3623" s="58" t="str">
        <f>작성용!Q3620</f>
        <v>sangwoopark@hanwha.com; hwgi.ai@hanwha.com; 8092400@hanwha.com; jinkwang@hanwha.com; ks.kim08@hanwha.com</v>
      </c>
      <c r="AA3623" s="56" t="str">
        <f>작성용!AJ3620</f>
        <v>-</v>
      </c>
      <c r="AB3623" s="56">
        <f>작성용!AB3620</f>
        <v>0</v>
      </c>
    </row>
    <row r="3624" spans="1:28" s="12" customFormat="1" ht="16.5" hidden="1" customHeight="1" x14ac:dyDescent="0.3">
      <c r="A3624" s="54">
        <f>작성용!AL3621</f>
        <v>3620</v>
      </c>
      <c r="B3624" s="55" t="str">
        <f>작성용!AI3621</f>
        <v>가평가, 최종평가값송부 : 2024-10-08</v>
      </c>
      <c r="C3624" s="56" t="str">
        <f>작성용!AK3621</f>
        <v>개별종목</v>
      </c>
      <c r="D3624" s="57">
        <f>작성용!T3621</f>
        <v>45537</v>
      </c>
      <c r="E3624" s="58" t="str">
        <f>작성용!B3621</f>
        <v>한화손해보험</v>
      </c>
      <c r="F3624" s="58" t="str">
        <f>작성용!C3621</f>
        <v>재평가</v>
      </c>
      <c r="G3624" s="58" t="str">
        <f>작성용!D3621</f>
        <v>KB솔라에너지사모특별자산투자신탁제2호</v>
      </c>
      <c r="H3624" s="59" t="str">
        <f>작성용!E3621</f>
        <v>KBP2016060119</v>
      </c>
      <c r="I3624" s="58" t="str">
        <f>작성용!F3621</f>
        <v>B02</v>
      </c>
      <c r="J3624" s="58">
        <f>작성용!G3621</f>
        <v>0</v>
      </c>
      <c r="K3624" s="58" t="str">
        <f>작성용!H3621</f>
        <v>-</v>
      </c>
      <c r="L3624" s="58" t="str">
        <f>작성용!N3621</f>
        <v xml:space="preserve">분기 </v>
      </c>
      <c r="M3624" s="57" t="str">
        <f>작성용!U3621</f>
        <v>2024.09.30</v>
      </c>
      <c r="N3624" s="57">
        <f>작성용!V3621</f>
        <v>45548</v>
      </c>
      <c r="O3624" s="57">
        <f>작성용!W3621</f>
        <v>45579</v>
      </c>
      <c r="P3624" s="57" t="str">
        <f>작성용!X3621</f>
        <v>-</v>
      </c>
      <c r="Q3624" s="58" t="str">
        <f>작성용!AD3621</f>
        <v>대체평가3사업본부</v>
      </c>
      <c r="R3624" s="60">
        <f>작성용!AE3621</f>
        <v>0</v>
      </c>
      <c r="S3624" s="58" t="str">
        <f>작성용!AF3621</f>
        <v>대체평가3사업본부</v>
      </c>
      <c r="T3624" s="61" t="str">
        <f>작성용!AG3621</f>
        <v>오윤지</v>
      </c>
      <c r="U3624" s="61" t="str">
        <f>작성용!AH3621</f>
        <v>오윤지</v>
      </c>
      <c r="V3624" s="56">
        <f>작성용!AA3621</f>
        <v>202409</v>
      </c>
      <c r="W3624" s="58" t="str">
        <f>작성용!AC3621</f>
        <v>[T]기타보험기관[1본부]</v>
      </c>
      <c r="X3624" s="58" t="str">
        <f>작성용!O3621</f>
        <v>박상우사원</v>
      </c>
      <c r="Y3624" s="58" t="str">
        <f>작성용!P3621</f>
        <v>02-316-0560</v>
      </c>
      <c r="Z3624" s="58" t="str">
        <f>작성용!Q3621</f>
        <v>sangwoopark@hanwha.com; hwgi.ai@hanwha.com; 8092400@hanwha.com; jinkwang@hanwha.com; ks.kim08@hanwha.com</v>
      </c>
      <c r="AA3624" s="56" t="str">
        <f>작성용!AJ3621</f>
        <v>-</v>
      </c>
      <c r="AB3624" s="56">
        <f>작성용!AB3621</f>
        <v>0</v>
      </c>
    </row>
    <row r="3625" spans="1:28" s="12" customFormat="1" ht="16.5" hidden="1" customHeight="1" x14ac:dyDescent="0.3">
      <c r="A3625" s="54">
        <f>작성용!AL3622</f>
        <v>3621</v>
      </c>
      <c r="B3625" s="55" t="str">
        <f>작성용!AI3622</f>
        <v>가평가, 최종평가값송부 : 2024-10-08</v>
      </c>
      <c r="C3625" s="56" t="str">
        <f>작성용!AK3622</f>
        <v>개별종목</v>
      </c>
      <c r="D3625" s="57">
        <f>작성용!T3622</f>
        <v>45537</v>
      </c>
      <c r="E3625" s="58" t="str">
        <f>작성용!B3622</f>
        <v>한화손해보험</v>
      </c>
      <c r="F3625" s="58" t="str">
        <f>작성용!C3622</f>
        <v>재평가</v>
      </c>
      <c r="G3625" s="58" t="str">
        <f>작성용!D3622</f>
        <v>KB희망나눔BTL사모특별자산투자신탁</v>
      </c>
      <c r="H3625" s="59" t="str">
        <f>작성용!E3622</f>
        <v>KBP2016060105</v>
      </c>
      <c r="I3625" s="58" t="str">
        <f>작성용!F3622</f>
        <v>B02</v>
      </c>
      <c r="J3625" s="58">
        <f>작성용!G3622</f>
        <v>0</v>
      </c>
      <c r="K3625" s="58" t="str">
        <f>작성용!H3622</f>
        <v>-</v>
      </c>
      <c r="L3625" s="58" t="str">
        <f>작성용!N3622</f>
        <v xml:space="preserve">분기 </v>
      </c>
      <c r="M3625" s="57" t="str">
        <f>작성용!U3622</f>
        <v>2024.09.30</v>
      </c>
      <c r="N3625" s="57">
        <f>작성용!V3622</f>
        <v>45548</v>
      </c>
      <c r="O3625" s="57">
        <f>작성용!W3622</f>
        <v>45579</v>
      </c>
      <c r="P3625" s="57" t="str">
        <f>작성용!X3622</f>
        <v>-</v>
      </c>
      <c r="Q3625" s="58" t="str">
        <f>작성용!AD3622</f>
        <v>대체평가3사업본부</v>
      </c>
      <c r="R3625" s="60">
        <f>작성용!AE3622</f>
        <v>0</v>
      </c>
      <c r="S3625" s="58" t="str">
        <f>작성용!AF3622</f>
        <v>대체평가3사업본부</v>
      </c>
      <c r="T3625" s="61" t="str">
        <f>작성용!AG3622</f>
        <v>오윤지</v>
      </c>
      <c r="U3625" s="61" t="str">
        <f>작성용!AH3622</f>
        <v>오윤지</v>
      </c>
      <c r="V3625" s="56">
        <f>작성용!AA3622</f>
        <v>202409</v>
      </c>
      <c r="W3625" s="58" t="str">
        <f>작성용!AC3622</f>
        <v>[T]기타보험기관[1본부]</v>
      </c>
      <c r="X3625" s="58" t="str">
        <f>작성용!O3622</f>
        <v>박상우사원</v>
      </c>
      <c r="Y3625" s="58" t="str">
        <f>작성용!P3622</f>
        <v>02-316-0560</v>
      </c>
      <c r="Z3625" s="58" t="str">
        <f>작성용!Q3622</f>
        <v>sangwoopark@hanwha.com; hwgi.ai@hanwha.com; 8092400@hanwha.com; jinkwang@hanwha.com; ks.kim08@hanwha.com</v>
      </c>
      <c r="AA3625" s="56" t="str">
        <f>작성용!AJ3622</f>
        <v>-</v>
      </c>
      <c r="AB3625" s="56">
        <f>작성용!AB3622</f>
        <v>0</v>
      </c>
    </row>
    <row r="3626" spans="1:28" s="12" customFormat="1" ht="16.5" hidden="1" customHeight="1" x14ac:dyDescent="0.3">
      <c r="A3626" s="54">
        <f>작성용!AL3623</f>
        <v>3622</v>
      </c>
      <c r="B3626" s="55" t="str">
        <f>작성용!AI3623</f>
        <v>가평가, 최종평가값송부 : 2024-10-08</v>
      </c>
      <c r="C3626" s="56" t="str">
        <f>작성용!AK3623</f>
        <v>개별종목</v>
      </c>
      <c r="D3626" s="57">
        <f>작성용!T3623</f>
        <v>45537</v>
      </c>
      <c r="E3626" s="58" t="str">
        <f>작성용!B3623</f>
        <v>한화손해보험</v>
      </c>
      <c r="F3626" s="58" t="str">
        <f>작성용!C3623</f>
        <v>재평가</v>
      </c>
      <c r="G3626" s="58" t="str">
        <f>작성용!D3623</f>
        <v>KIAMCO비티엘프로젝트사모특별자산투자신탁제5호</v>
      </c>
      <c r="H3626" s="59" t="str">
        <f>작성용!E3623</f>
        <v>KBP2017090013</v>
      </c>
      <c r="I3626" s="58" t="str">
        <f>작성용!F3623</f>
        <v>B02</v>
      </c>
      <c r="J3626" s="58">
        <f>작성용!G3623</f>
        <v>0</v>
      </c>
      <c r="K3626" s="58" t="str">
        <f>작성용!H3623</f>
        <v>-</v>
      </c>
      <c r="L3626" s="58" t="str">
        <f>작성용!N3623</f>
        <v xml:space="preserve">분기 </v>
      </c>
      <c r="M3626" s="57" t="str">
        <f>작성용!U3623</f>
        <v>2024.09.30</v>
      </c>
      <c r="N3626" s="57">
        <f>작성용!V3623</f>
        <v>45548</v>
      </c>
      <c r="O3626" s="57">
        <f>작성용!W3623</f>
        <v>45579</v>
      </c>
      <c r="P3626" s="57" t="str">
        <f>작성용!X3623</f>
        <v>-</v>
      </c>
      <c r="Q3626" s="58" t="str">
        <f>작성용!AD3623</f>
        <v>대체평가3사업본부</v>
      </c>
      <c r="R3626" s="60">
        <f>작성용!AE3623</f>
        <v>0</v>
      </c>
      <c r="S3626" s="58" t="str">
        <f>작성용!AF3623</f>
        <v>대체평가3사업본부</v>
      </c>
      <c r="T3626" s="61" t="str">
        <f>작성용!AG3623</f>
        <v>오윤지</v>
      </c>
      <c r="U3626" s="61" t="str">
        <f>작성용!AH3623</f>
        <v>오윤지</v>
      </c>
      <c r="V3626" s="56">
        <f>작성용!AA3623</f>
        <v>202409</v>
      </c>
      <c r="W3626" s="58" t="str">
        <f>작성용!AC3623</f>
        <v>[T]기타보험기관[1본부]</v>
      </c>
      <c r="X3626" s="58" t="str">
        <f>작성용!O3623</f>
        <v>박상우사원</v>
      </c>
      <c r="Y3626" s="58" t="str">
        <f>작성용!P3623</f>
        <v>02-316-0560</v>
      </c>
      <c r="Z3626" s="58" t="str">
        <f>작성용!Q3623</f>
        <v>sangwoopark@hanwha.com; hwgi.ai@hanwha.com; 8092400@hanwha.com; jinkwang@hanwha.com; ks.kim08@hanwha.com</v>
      </c>
      <c r="AA3626" s="56" t="str">
        <f>작성용!AJ3623</f>
        <v>-</v>
      </c>
      <c r="AB3626" s="56">
        <f>작성용!AB3623</f>
        <v>0</v>
      </c>
    </row>
    <row r="3627" spans="1:28" s="12" customFormat="1" ht="16.5" hidden="1" customHeight="1" x14ac:dyDescent="0.3">
      <c r="A3627" s="54">
        <f>작성용!AL3624</f>
        <v>3623</v>
      </c>
      <c r="B3627" s="55" t="str">
        <f>작성용!AI3624</f>
        <v>가평가, 최종평가값송부 : 2024-10-08</v>
      </c>
      <c r="C3627" s="56" t="str">
        <f>작성용!AK3624</f>
        <v>개별종목</v>
      </c>
      <c r="D3627" s="57">
        <f>작성용!T3624</f>
        <v>45537</v>
      </c>
      <c r="E3627" s="58" t="str">
        <f>작성용!B3624</f>
        <v>한화손해보험</v>
      </c>
      <c r="F3627" s="58" t="str">
        <f>작성용!C3624</f>
        <v>재평가</v>
      </c>
      <c r="G3627" s="58" t="str">
        <f>작성용!D3624</f>
        <v>KIAMCO태양광발전사모특별자산투자신탁제1호</v>
      </c>
      <c r="H3627" s="59" t="str">
        <f>작성용!E3624</f>
        <v>KBP2018030102</v>
      </c>
      <c r="I3627" s="58" t="str">
        <f>작성용!F3624</f>
        <v>B02</v>
      </c>
      <c r="J3627" s="58">
        <f>작성용!G3624</f>
        <v>0</v>
      </c>
      <c r="K3627" s="58" t="str">
        <f>작성용!H3624</f>
        <v>-</v>
      </c>
      <c r="L3627" s="58" t="str">
        <f>작성용!N3624</f>
        <v xml:space="preserve">분기 </v>
      </c>
      <c r="M3627" s="57" t="str">
        <f>작성용!U3624</f>
        <v>2024.09.30</v>
      </c>
      <c r="N3627" s="57">
        <f>작성용!V3624</f>
        <v>45548</v>
      </c>
      <c r="O3627" s="57">
        <f>작성용!W3624</f>
        <v>45579</v>
      </c>
      <c r="P3627" s="57" t="str">
        <f>작성용!X3624</f>
        <v>-</v>
      </c>
      <c r="Q3627" s="58" t="str">
        <f>작성용!AD3624</f>
        <v>대체평가3사업본부</v>
      </c>
      <c r="R3627" s="60">
        <f>작성용!AE3624</f>
        <v>0</v>
      </c>
      <c r="S3627" s="58" t="str">
        <f>작성용!AF3624</f>
        <v>대체평가3사업본부</v>
      </c>
      <c r="T3627" s="61" t="str">
        <f>작성용!AG3624</f>
        <v>오윤지</v>
      </c>
      <c r="U3627" s="61" t="str">
        <f>작성용!AH3624</f>
        <v>오윤지</v>
      </c>
      <c r="V3627" s="56">
        <f>작성용!AA3624</f>
        <v>202409</v>
      </c>
      <c r="W3627" s="58" t="str">
        <f>작성용!AC3624</f>
        <v>[T]기타보험기관[1본부]</v>
      </c>
      <c r="X3627" s="58" t="str">
        <f>작성용!O3624</f>
        <v>박상우사원</v>
      </c>
      <c r="Y3627" s="58" t="str">
        <f>작성용!P3624</f>
        <v>02-316-0560</v>
      </c>
      <c r="Z3627" s="58" t="str">
        <f>작성용!Q3624</f>
        <v>sangwoopark@hanwha.com; hwgi.ai@hanwha.com; 8092400@hanwha.com; jinkwang@hanwha.com; ks.kim08@hanwha.com</v>
      </c>
      <c r="AA3627" s="56" t="str">
        <f>작성용!AJ3624</f>
        <v>-</v>
      </c>
      <c r="AB3627" s="56">
        <f>작성용!AB3624</f>
        <v>0</v>
      </c>
    </row>
    <row r="3628" spans="1:28" s="12" customFormat="1" ht="16.5" hidden="1" customHeight="1" x14ac:dyDescent="0.3">
      <c r="A3628" s="54">
        <f>작성용!AL3625</f>
        <v>3624</v>
      </c>
      <c r="B3628" s="55" t="str">
        <f>작성용!AI3625</f>
        <v>가평가, 최종평가값송부 : 2024-10-08</v>
      </c>
      <c r="C3628" s="56" t="str">
        <f>작성용!AK3625</f>
        <v>개별종목</v>
      </c>
      <c r="D3628" s="57">
        <f>작성용!T3625</f>
        <v>45537</v>
      </c>
      <c r="E3628" s="58" t="str">
        <f>작성용!B3625</f>
        <v>한화손해보험</v>
      </c>
      <c r="F3628" s="58" t="str">
        <f>작성용!C3625</f>
        <v>재평가</v>
      </c>
      <c r="G3628" s="58" t="str">
        <f>작성용!D3625</f>
        <v>미래에셋그린에너지전문투자형사모특별자산투자신탁2호</v>
      </c>
      <c r="H3628" s="59" t="str">
        <f>작성용!E3625</f>
        <v>KBP2020090085</v>
      </c>
      <c r="I3628" s="58" t="str">
        <f>작성용!F3625</f>
        <v>B02</v>
      </c>
      <c r="J3628" s="58">
        <f>작성용!G3625</f>
        <v>0</v>
      </c>
      <c r="K3628" s="58" t="str">
        <f>작성용!H3625</f>
        <v>-</v>
      </c>
      <c r="L3628" s="58" t="str">
        <f>작성용!N3625</f>
        <v xml:space="preserve">분기 </v>
      </c>
      <c r="M3628" s="57" t="str">
        <f>작성용!U3625</f>
        <v>2024.09.30</v>
      </c>
      <c r="N3628" s="57">
        <f>작성용!V3625</f>
        <v>45548</v>
      </c>
      <c r="O3628" s="57">
        <f>작성용!W3625</f>
        <v>45579</v>
      </c>
      <c r="P3628" s="57" t="str">
        <f>작성용!X3625</f>
        <v>-</v>
      </c>
      <c r="Q3628" s="58" t="str">
        <f>작성용!AD3625</f>
        <v>대체평가3사업본부</v>
      </c>
      <c r="R3628" s="60">
        <f>작성용!AE3625</f>
        <v>0</v>
      </c>
      <c r="S3628" s="58" t="str">
        <f>작성용!AF3625</f>
        <v>대체평가3사업본부</v>
      </c>
      <c r="T3628" s="61" t="str">
        <f>작성용!AG3625</f>
        <v>오윤지</v>
      </c>
      <c r="U3628" s="61" t="str">
        <f>작성용!AH3625</f>
        <v>오윤지</v>
      </c>
      <c r="V3628" s="56">
        <f>작성용!AA3625</f>
        <v>202409</v>
      </c>
      <c r="W3628" s="58" t="str">
        <f>작성용!AC3625</f>
        <v>[T]기타보험기관[1본부]</v>
      </c>
      <c r="X3628" s="58" t="str">
        <f>작성용!O3625</f>
        <v>박상우사원</v>
      </c>
      <c r="Y3628" s="58" t="str">
        <f>작성용!P3625</f>
        <v>02-316-0560</v>
      </c>
      <c r="Z3628" s="58" t="str">
        <f>작성용!Q3625</f>
        <v>sangwoopark@hanwha.com; hwgi.ai@hanwha.com; 8092400@hanwha.com; jinkwang@hanwha.com; ks.kim08@hanwha.com</v>
      </c>
      <c r="AA3628" s="56" t="str">
        <f>작성용!AJ3625</f>
        <v>-</v>
      </c>
      <c r="AB3628" s="56">
        <f>작성용!AB3625</f>
        <v>0</v>
      </c>
    </row>
    <row r="3629" spans="1:28" s="12" customFormat="1" ht="16.5" hidden="1" customHeight="1" x14ac:dyDescent="0.3">
      <c r="A3629" s="54">
        <f>작성용!AL3626</f>
        <v>3625</v>
      </c>
      <c r="B3629" s="55" t="str">
        <f>작성용!AI3626</f>
        <v>가평가, 최종평가값송부 : 2024-10-08</v>
      </c>
      <c r="C3629" s="56" t="str">
        <f>작성용!AK3626</f>
        <v>개별종목</v>
      </c>
      <c r="D3629" s="57">
        <f>작성용!T3626</f>
        <v>45537</v>
      </c>
      <c r="E3629" s="58" t="str">
        <f>작성용!B3626</f>
        <v>한화손해보험</v>
      </c>
      <c r="F3629" s="58" t="str">
        <f>작성용!C3626</f>
        <v>재평가</v>
      </c>
      <c r="G3629" s="58" t="str">
        <f>작성용!D3626</f>
        <v>미래에셋맵스클린워터사모특별자산투자신탁6호</v>
      </c>
      <c r="H3629" s="59" t="str">
        <f>작성용!E3626</f>
        <v>KBP2020090086</v>
      </c>
      <c r="I3629" s="58" t="str">
        <f>작성용!F3626</f>
        <v>B02</v>
      </c>
      <c r="J3629" s="58">
        <f>작성용!G3626</f>
        <v>0</v>
      </c>
      <c r="K3629" s="58" t="str">
        <f>작성용!H3626</f>
        <v>-</v>
      </c>
      <c r="L3629" s="58" t="str">
        <f>작성용!N3626</f>
        <v xml:space="preserve">분기 </v>
      </c>
      <c r="M3629" s="57" t="str">
        <f>작성용!U3626</f>
        <v>2024.09.30</v>
      </c>
      <c r="N3629" s="57">
        <f>작성용!V3626</f>
        <v>45548</v>
      </c>
      <c r="O3629" s="57">
        <f>작성용!W3626</f>
        <v>45579</v>
      </c>
      <c r="P3629" s="57" t="str">
        <f>작성용!X3626</f>
        <v>-</v>
      </c>
      <c r="Q3629" s="58" t="str">
        <f>작성용!AD3626</f>
        <v>대체평가3사업본부</v>
      </c>
      <c r="R3629" s="60">
        <f>작성용!AE3626</f>
        <v>0</v>
      </c>
      <c r="S3629" s="58" t="str">
        <f>작성용!AF3626</f>
        <v>대체평가3사업본부</v>
      </c>
      <c r="T3629" s="61" t="str">
        <f>작성용!AG3626</f>
        <v>오윤지</v>
      </c>
      <c r="U3629" s="61" t="str">
        <f>작성용!AH3626</f>
        <v>오윤지</v>
      </c>
      <c r="V3629" s="56">
        <f>작성용!AA3626</f>
        <v>202409</v>
      </c>
      <c r="W3629" s="58" t="str">
        <f>작성용!AC3626</f>
        <v>[T]기타보험기관[1본부]</v>
      </c>
      <c r="X3629" s="58" t="str">
        <f>작성용!O3626</f>
        <v>박상우사원</v>
      </c>
      <c r="Y3629" s="58" t="str">
        <f>작성용!P3626</f>
        <v>02-316-0560</v>
      </c>
      <c r="Z3629" s="58" t="str">
        <f>작성용!Q3626</f>
        <v>sangwoopark@hanwha.com; hwgi.ai@hanwha.com; 8092400@hanwha.com; jinkwang@hanwha.com; ks.kim08@hanwha.com</v>
      </c>
      <c r="AA3629" s="56" t="str">
        <f>작성용!AJ3626</f>
        <v>-</v>
      </c>
      <c r="AB3629" s="56">
        <f>작성용!AB3626</f>
        <v>0</v>
      </c>
    </row>
    <row r="3630" spans="1:28" s="12" customFormat="1" ht="16.5" hidden="1" customHeight="1" x14ac:dyDescent="0.3">
      <c r="A3630" s="54">
        <f>작성용!AL3627</f>
        <v>3626</v>
      </c>
      <c r="B3630" s="55" t="str">
        <f>작성용!AI3627</f>
        <v>가평가, 최종평가값송부 : 2024-10-08</v>
      </c>
      <c r="C3630" s="56" t="str">
        <f>작성용!AK3627</f>
        <v>개별종목</v>
      </c>
      <c r="D3630" s="57">
        <f>작성용!T3627</f>
        <v>45537</v>
      </c>
      <c r="E3630" s="58" t="str">
        <f>작성용!B3627</f>
        <v>한화손해보험</v>
      </c>
      <c r="F3630" s="58" t="str">
        <f>작성용!C3627</f>
        <v>재평가</v>
      </c>
      <c r="G3630" s="58" t="str">
        <f>작성용!D3627</f>
        <v>미래에셋맵스클린워터사모특별자산투자신탁7호</v>
      </c>
      <c r="H3630" s="59" t="str">
        <f>작성용!E3627</f>
        <v>KBP2016060179</v>
      </c>
      <c r="I3630" s="58" t="str">
        <f>작성용!F3627</f>
        <v>B02</v>
      </c>
      <c r="J3630" s="58">
        <f>작성용!G3627</f>
        <v>0</v>
      </c>
      <c r="K3630" s="58" t="str">
        <f>작성용!H3627</f>
        <v>-</v>
      </c>
      <c r="L3630" s="58" t="str">
        <f>작성용!N3627</f>
        <v xml:space="preserve">분기 </v>
      </c>
      <c r="M3630" s="57" t="str">
        <f>작성용!U3627</f>
        <v>2024.09.30</v>
      </c>
      <c r="N3630" s="57">
        <f>작성용!V3627</f>
        <v>45548</v>
      </c>
      <c r="O3630" s="57">
        <f>작성용!W3627</f>
        <v>45579</v>
      </c>
      <c r="P3630" s="57" t="str">
        <f>작성용!X3627</f>
        <v>-</v>
      </c>
      <c r="Q3630" s="58" t="str">
        <f>작성용!AD3627</f>
        <v>대체평가3사업본부</v>
      </c>
      <c r="R3630" s="60">
        <f>작성용!AE3627</f>
        <v>0</v>
      </c>
      <c r="S3630" s="58" t="str">
        <f>작성용!AF3627</f>
        <v>대체평가3사업본부</v>
      </c>
      <c r="T3630" s="61" t="str">
        <f>작성용!AG3627</f>
        <v>오윤지</v>
      </c>
      <c r="U3630" s="61" t="str">
        <f>작성용!AH3627</f>
        <v>오윤지</v>
      </c>
      <c r="V3630" s="56">
        <f>작성용!AA3627</f>
        <v>202409</v>
      </c>
      <c r="W3630" s="58" t="str">
        <f>작성용!AC3627</f>
        <v>[T]기타보험기관[1본부]</v>
      </c>
      <c r="X3630" s="58" t="str">
        <f>작성용!O3627</f>
        <v>박상우사원</v>
      </c>
      <c r="Y3630" s="58" t="str">
        <f>작성용!P3627</f>
        <v>02-316-0560</v>
      </c>
      <c r="Z3630" s="58" t="str">
        <f>작성용!Q3627</f>
        <v>sangwoopark@hanwha.com; hwgi.ai@hanwha.com; 8092400@hanwha.com; jinkwang@hanwha.com; ks.kim08@hanwha.com</v>
      </c>
      <c r="AA3630" s="56" t="str">
        <f>작성용!AJ3627</f>
        <v>-</v>
      </c>
      <c r="AB3630" s="56">
        <f>작성용!AB3627</f>
        <v>0</v>
      </c>
    </row>
    <row r="3631" spans="1:28" s="12" customFormat="1" ht="16.5" hidden="1" customHeight="1" x14ac:dyDescent="0.3">
      <c r="A3631" s="54">
        <f>작성용!AL3628</f>
        <v>3627</v>
      </c>
      <c r="B3631" s="55" t="str">
        <f>작성용!AI3628</f>
        <v>가평가, 최종평가값송부 : 2024-10-08</v>
      </c>
      <c r="C3631" s="56" t="str">
        <f>작성용!AK3628</f>
        <v>개별종목</v>
      </c>
      <c r="D3631" s="57">
        <f>작성용!T3628</f>
        <v>45537</v>
      </c>
      <c r="E3631" s="58" t="str">
        <f>작성용!B3628</f>
        <v>한화손해보험</v>
      </c>
      <c r="F3631" s="58" t="str">
        <f>작성용!C3628</f>
        <v>신규</v>
      </c>
      <c r="G3631" s="58" t="str">
        <f>작성용!D3628</f>
        <v>JB클린에너지전문투자형사모특별자산투자신탁3호</v>
      </c>
      <c r="H3631" s="59" t="str">
        <f>작성용!E3628</f>
        <v>KBP2017090003</v>
      </c>
      <c r="I3631" s="58" t="str">
        <f>작성용!F3628</f>
        <v>B02</v>
      </c>
      <c r="J3631" s="58">
        <f>작성용!G3628</f>
        <v>0</v>
      </c>
      <c r="K3631" s="58" t="str">
        <f>작성용!H3628</f>
        <v>-</v>
      </c>
      <c r="L3631" s="58" t="str">
        <f>작성용!N3628</f>
        <v xml:space="preserve">분기 </v>
      </c>
      <c r="M3631" s="57" t="str">
        <f>작성용!U3628</f>
        <v>2024.09.30</v>
      </c>
      <c r="N3631" s="57">
        <f>작성용!V3628</f>
        <v>45548</v>
      </c>
      <c r="O3631" s="57">
        <f>작성용!W3628</f>
        <v>45579</v>
      </c>
      <c r="P3631" s="57" t="str">
        <f>작성용!X3628</f>
        <v>-</v>
      </c>
      <c r="Q3631" s="58" t="str">
        <f>작성용!AD3628</f>
        <v>대체평가3사업본부</v>
      </c>
      <c r="R3631" s="60">
        <f>작성용!AE3628</f>
        <v>0</v>
      </c>
      <c r="S3631" s="58" t="str">
        <f>작성용!AF3628</f>
        <v>대체평가3사업본부</v>
      </c>
      <c r="T3631" s="61" t="str">
        <f>작성용!AG3628</f>
        <v>오윤지</v>
      </c>
      <c r="U3631" s="61" t="str">
        <f>작성용!AH3628</f>
        <v>오윤지</v>
      </c>
      <c r="V3631" s="56">
        <f>작성용!AA3628</f>
        <v>202409</v>
      </c>
      <c r="W3631" s="58" t="str">
        <f>작성용!AC3628</f>
        <v>[T]기타보험기관[1본부]</v>
      </c>
      <c r="X3631" s="58" t="str">
        <f>작성용!O3628</f>
        <v>박상우사원</v>
      </c>
      <c r="Y3631" s="58" t="str">
        <f>작성용!P3628</f>
        <v>02-316-0560</v>
      </c>
      <c r="Z3631" s="58" t="str">
        <f>작성용!Q3628</f>
        <v>sangwoopark@hanwha.com; hwgi.ai@hanwha.com; 8092400@hanwha.com; jinkwang@hanwha.com; ks.kim08@hanwha.com</v>
      </c>
      <c r="AA3631" s="56" t="str">
        <f>작성용!AJ3628</f>
        <v>-</v>
      </c>
      <c r="AB3631" s="56">
        <f>작성용!AB3628</f>
        <v>0</v>
      </c>
    </row>
    <row r="3632" spans="1:28" s="12" customFormat="1" ht="16.5" hidden="1" customHeight="1" x14ac:dyDescent="0.3">
      <c r="A3632" s="54">
        <f>작성용!AL3629</f>
        <v>3628</v>
      </c>
      <c r="B3632" s="55" t="str">
        <f>작성용!AI3629</f>
        <v>가평가, 최종평가값송부 : 2024-10-08</v>
      </c>
      <c r="C3632" s="56" t="str">
        <f>작성용!AK3629</f>
        <v>개별종목</v>
      </c>
      <c r="D3632" s="57">
        <f>작성용!T3629</f>
        <v>45537</v>
      </c>
      <c r="E3632" s="58" t="str">
        <f>작성용!B3629</f>
        <v>한화손해보험</v>
      </c>
      <c r="F3632" s="58" t="str">
        <f>작성용!C3629</f>
        <v>신규</v>
      </c>
      <c r="G3632" s="58" t="str">
        <f>작성용!D3629</f>
        <v>KB영남사랑BTL사모특별자산투자신탁</v>
      </c>
      <c r="H3632" s="59" t="str">
        <f>작성용!E3629</f>
        <v>KBP2019120196</v>
      </c>
      <c r="I3632" s="58" t="str">
        <f>작성용!F3629</f>
        <v>B02</v>
      </c>
      <c r="J3632" s="58">
        <f>작성용!G3629</f>
        <v>0</v>
      </c>
      <c r="K3632" s="58" t="str">
        <f>작성용!H3629</f>
        <v>-</v>
      </c>
      <c r="L3632" s="58" t="str">
        <f>작성용!N3629</f>
        <v xml:space="preserve">분기 </v>
      </c>
      <c r="M3632" s="57" t="str">
        <f>작성용!U3629</f>
        <v>2024.09.30</v>
      </c>
      <c r="N3632" s="57">
        <f>작성용!V3629</f>
        <v>45548</v>
      </c>
      <c r="O3632" s="57">
        <f>작성용!W3629</f>
        <v>45579</v>
      </c>
      <c r="P3632" s="57" t="str">
        <f>작성용!X3629</f>
        <v>-</v>
      </c>
      <c r="Q3632" s="58" t="str">
        <f>작성용!AD3629</f>
        <v>대체평가3사업본부</v>
      </c>
      <c r="R3632" s="60">
        <f>작성용!AE3629</f>
        <v>0</v>
      </c>
      <c r="S3632" s="58" t="str">
        <f>작성용!AF3629</f>
        <v>대체평가3사업본부</v>
      </c>
      <c r="T3632" s="61" t="str">
        <f>작성용!AG3629</f>
        <v>오윤지</v>
      </c>
      <c r="U3632" s="61" t="str">
        <f>작성용!AH3629</f>
        <v>오윤지</v>
      </c>
      <c r="V3632" s="56">
        <f>작성용!AA3629</f>
        <v>202409</v>
      </c>
      <c r="W3632" s="58" t="str">
        <f>작성용!AC3629</f>
        <v>[T]기타보험기관[1본부]</v>
      </c>
      <c r="X3632" s="58" t="str">
        <f>작성용!O3629</f>
        <v>박상우사원</v>
      </c>
      <c r="Y3632" s="58" t="str">
        <f>작성용!P3629</f>
        <v>02-316-0560</v>
      </c>
      <c r="Z3632" s="58" t="str">
        <f>작성용!Q3629</f>
        <v>sangwoopark@hanwha.com; hwgi.ai@hanwha.com; 8092400@hanwha.com; jinkwang@hanwha.com; ks.kim08@hanwha.com</v>
      </c>
      <c r="AA3632" s="56" t="str">
        <f>작성용!AJ3629</f>
        <v>-</v>
      </c>
      <c r="AB3632" s="56">
        <f>작성용!AB3629</f>
        <v>0</v>
      </c>
    </row>
    <row r="3633" spans="1:28" s="12" customFormat="1" ht="16.5" hidden="1" customHeight="1" x14ac:dyDescent="0.3">
      <c r="A3633" s="54">
        <f>작성용!AL3630</f>
        <v>3629</v>
      </c>
      <c r="B3633" s="55" t="str">
        <f>작성용!AI3630</f>
        <v>-</v>
      </c>
      <c r="C3633" s="56" t="str">
        <f>작성용!AK3630</f>
        <v>개별종목</v>
      </c>
      <c r="D3633" s="57">
        <f>작성용!T3630</f>
        <v>45537</v>
      </c>
      <c r="E3633" s="58" t="str">
        <f>작성용!B3630</f>
        <v>한화손해보험</v>
      </c>
      <c r="F3633" s="58" t="str">
        <f>작성용!C3630</f>
        <v>신규</v>
      </c>
      <c r="G3633" s="58" t="str">
        <f>작성용!D3630</f>
        <v>KBRPSFOCUS전문투자형사모특별자산투자신탁3호</v>
      </c>
      <c r="H3633" s="59" t="str">
        <f>작성용!E3630</f>
        <v>KBP2019090138</v>
      </c>
      <c r="I3633" s="58" t="str">
        <f>작성용!F3630</f>
        <v>B02</v>
      </c>
      <c r="J3633" s="58">
        <f>작성용!G3630</f>
        <v>0</v>
      </c>
      <c r="K3633" s="58" t="str">
        <f>작성용!H3630</f>
        <v>-</v>
      </c>
      <c r="L3633" s="58" t="str">
        <f>작성용!N3630</f>
        <v xml:space="preserve">분기 </v>
      </c>
      <c r="M3633" s="57" t="str">
        <f>작성용!U3630</f>
        <v>2024.09.30</v>
      </c>
      <c r="N3633" s="57">
        <f>작성용!V3630</f>
        <v>45573</v>
      </c>
      <c r="O3633" s="57">
        <f>작성용!W3630</f>
        <v>45579</v>
      </c>
      <c r="P3633" s="57" t="str">
        <f>작성용!X3630</f>
        <v>-</v>
      </c>
      <c r="Q3633" s="58" t="str">
        <f>작성용!AD3630</f>
        <v>대체평가3사업본부</v>
      </c>
      <c r="R3633" s="60">
        <f>작성용!AE3630</f>
        <v>0</v>
      </c>
      <c r="S3633" s="58" t="str">
        <f>작성용!AF3630</f>
        <v>대체평가3사업본부</v>
      </c>
      <c r="T3633" s="61" t="str">
        <f>작성용!AG3630</f>
        <v>오윤지</v>
      </c>
      <c r="U3633" s="61" t="str">
        <f>작성용!AH3630</f>
        <v>오윤지</v>
      </c>
      <c r="V3633" s="56">
        <f>작성용!AA3630</f>
        <v>202409</v>
      </c>
      <c r="W3633" s="58" t="str">
        <f>작성용!AC3630</f>
        <v>[T]기타보험기관[1본부]</v>
      </c>
      <c r="X3633" s="58" t="str">
        <f>작성용!O3630</f>
        <v>박상우사원</v>
      </c>
      <c r="Y3633" s="58" t="str">
        <f>작성용!P3630</f>
        <v>02-316-0560</v>
      </c>
      <c r="Z3633" s="58" t="str">
        <f>작성용!Q3630</f>
        <v>sangwoopark@hanwha.com; hwgi.ai@hanwha.com; 8092400@hanwha.com; jinkwang@hanwha.com; ks.kim08@hanwha.com</v>
      </c>
      <c r="AA3633" s="56" t="str">
        <f>작성용!AJ3630</f>
        <v>-</v>
      </c>
      <c r="AB3633" s="56">
        <f>작성용!AB3630</f>
        <v>0</v>
      </c>
    </row>
    <row r="3634" spans="1:28" s="12" customFormat="1" ht="16.5" hidden="1" customHeight="1" x14ac:dyDescent="0.3">
      <c r="A3634" s="54">
        <f>작성용!AL3631</f>
        <v>3630</v>
      </c>
      <c r="B3634" s="55" t="str">
        <f>작성용!AI3631</f>
        <v>가평가, 최종평가값송부 : 2024-10-08</v>
      </c>
      <c r="C3634" s="56" t="str">
        <f>작성용!AK3631</f>
        <v>개별종목</v>
      </c>
      <c r="D3634" s="57">
        <f>작성용!T3631</f>
        <v>45537</v>
      </c>
      <c r="E3634" s="58" t="str">
        <f>작성용!B3631</f>
        <v>한화손해보험</v>
      </c>
      <c r="F3634" s="58" t="str">
        <f>작성용!C3631</f>
        <v>신규</v>
      </c>
      <c r="G3634" s="58" t="str">
        <f>작성용!D3631</f>
        <v>KB그린인프라사모특별자산투자신탁</v>
      </c>
      <c r="H3634" s="59" t="str">
        <f>작성용!E3631</f>
        <v>KBP2020090084</v>
      </c>
      <c r="I3634" s="58" t="str">
        <f>작성용!F3631</f>
        <v>B02</v>
      </c>
      <c r="J3634" s="58">
        <f>작성용!G3631</f>
        <v>0</v>
      </c>
      <c r="K3634" s="58" t="str">
        <f>작성용!H3631</f>
        <v>-</v>
      </c>
      <c r="L3634" s="58" t="str">
        <f>작성용!N3631</f>
        <v xml:space="preserve">분기 </v>
      </c>
      <c r="M3634" s="57" t="str">
        <f>작성용!U3631</f>
        <v>2024.09.30</v>
      </c>
      <c r="N3634" s="57">
        <f>작성용!V3631</f>
        <v>45548</v>
      </c>
      <c r="O3634" s="57">
        <f>작성용!W3631</f>
        <v>45579</v>
      </c>
      <c r="P3634" s="57" t="str">
        <f>작성용!X3631</f>
        <v>-</v>
      </c>
      <c r="Q3634" s="58" t="str">
        <f>작성용!AD3631</f>
        <v>대체평가3사업본부</v>
      </c>
      <c r="R3634" s="60">
        <f>작성용!AE3631</f>
        <v>0</v>
      </c>
      <c r="S3634" s="58" t="str">
        <f>작성용!AF3631</f>
        <v>대체평가3사업본부</v>
      </c>
      <c r="T3634" s="61" t="str">
        <f>작성용!AG3631</f>
        <v>오윤지</v>
      </c>
      <c r="U3634" s="61" t="str">
        <f>작성용!AH3631</f>
        <v>오윤지</v>
      </c>
      <c r="V3634" s="56">
        <f>작성용!AA3631</f>
        <v>202409</v>
      </c>
      <c r="W3634" s="58" t="str">
        <f>작성용!AC3631</f>
        <v>[T]기타보험기관[1본부]</v>
      </c>
      <c r="X3634" s="58" t="str">
        <f>작성용!O3631</f>
        <v>박상우사원</v>
      </c>
      <c r="Y3634" s="58" t="str">
        <f>작성용!P3631</f>
        <v>02-316-0560</v>
      </c>
      <c r="Z3634" s="58" t="str">
        <f>작성용!Q3631</f>
        <v>sangwoopark@hanwha.com; hwgi.ai@hanwha.com; 8092400@hanwha.com; jinkwang@hanwha.com; ks.kim08@hanwha.com</v>
      </c>
      <c r="AA3634" s="56" t="str">
        <f>작성용!AJ3631</f>
        <v>-</v>
      </c>
      <c r="AB3634" s="56">
        <f>작성용!AB3631</f>
        <v>0</v>
      </c>
    </row>
    <row r="3635" spans="1:28" s="12" customFormat="1" ht="16.5" hidden="1" customHeight="1" x14ac:dyDescent="0.3">
      <c r="A3635" s="54">
        <f>작성용!AL3632</f>
        <v>3631</v>
      </c>
      <c r="B3635" s="55" t="str">
        <f>작성용!AI3632</f>
        <v>-</v>
      </c>
      <c r="C3635" s="56" t="str">
        <f>작성용!AK3632</f>
        <v>개별종목</v>
      </c>
      <c r="D3635" s="57">
        <f>작성용!T3632</f>
        <v>45537</v>
      </c>
      <c r="E3635" s="58" t="str">
        <f>작성용!B3632</f>
        <v>한화손해보험</v>
      </c>
      <c r="F3635" s="58" t="str">
        <f>작성용!C3632</f>
        <v>신규</v>
      </c>
      <c r="G3635" s="58" t="str">
        <f>작성용!D3632</f>
        <v>KB농소하수처리시설사모특별자산투자신탁</v>
      </c>
      <c r="H3635" s="59" t="str">
        <f>작성용!E3632</f>
        <v>KBP2016060176</v>
      </c>
      <c r="I3635" s="58" t="str">
        <f>작성용!F3632</f>
        <v>B02</v>
      </c>
      <c r="J3635" s="58">
        <f>작성용!G3632</f>
        <v>0</v>
      </c>
      <c r="K3635" s="58" t="str">
        <f>작성용!H3632</f>
        <v>-</v>
      </c>
      <c r="L3635" s="58" t="str">
        <f>작성용!N3632</f>
        <v xml:space="preserve">분기 </v>
      </c>
      <c r="M3635" s="57" t="str">
        <f>작성용!U3632</f>
        <v>2024.09.30</v>
      </c>
      <c r="N3635" s="57">
        <f>작성용!V3632</f>
        <v>45573</v>
      </c>
      <c r="O3635" s="57">
        <f>작성용!W3632</f>
        <v>45579</v>
      </c>
      <c r="P3635" s="57" t="str">
        <f>작성용!X3632</f>
        <v>-</v>
      </c>
      <c r="Q3635" s="58" t="str">
        <f>작성용!AD3632</f>
        <v>대체평가3사업본부</v>
      </c>
      <c r="R3635" s="60">
        <f>작성용!AE3632</f>
        <v>0</v>
      </c>
      <c r="S3635" s="58" t="str">
        <f>작성용!AF3632</f>
        <v>대체평가3사업본부</v>
      </c>
      <c r="T3635" s="61" t="str">
        <f>작성용!AG3632</f>
        <v>오윤지</v>
      </c>
      <c r="U3635" s="61" t="str">
        <f>작성용!AH3632</f>
        <v>오윤지</v>
      </c>
      <c r="V3635" s="56">
        <f>작성용!AA3632</f>
        <v>202409</v>
      </c>
      <c r="W3635" s="58" t="str">
        <f>작성용!AC3632</f>
        <v>[T]기타보험기관[1본부]</v>
      </c>
      <c r="X3635" s="58" t="str">
        <f>작성용!O3632</f>
        <v>박상우사원</v>
      </c>
      <c r="Y3635" s="58" t="str">
        <f>작성용!P3632</f>
        <v>02-316-0560</v>
      </c>
      <c r="Z3635" s="58" t="str">
        <f>작성용!Q3632</f>
        <v>sangwoopark@hanwha.com; hwgi.ai@hanwha.com; 8092400@hanwha.com; jinkwang@hanwha.com; ks.kim08@hanwha.com</v>
      </c>
      <c r="AA3635" s="56" t="str">
        <f>작성용!AJ3632</f>
        <v>-</v>
      </c>
      <c r="AB3635" s="56">
        <f>작성용!AB3632</f>
        <v>0</v>
      </c>
    </row>
    <row r="3636" spans="1:28" s="12" customFormat="1" ht="16.5" hidden="1" customHeight="1" x14ac:dyDescent="0.3">
      <c r="A3636" s="54">
        <f>작성용!AL3633</f>
        <v>3632</v>
      </c>
      <c r="B3636" s="55" t="str">
        <f>작성용!AI3633</f>
        <v>가평가, 최종평가값송부 : 2024-10-08</v>
      </c>
      <c r="C3636" s="56" t="str">
        <f>작성용!AK3633</f>
        <v>개별종목</v>
      </c>
      <c r="D3636" s="57">
        <f>작성용!T3633</f>
        <v>45537</v>
      </c>
      <c r="E3636" s="58" t="str">
        <f>작성용!B3633</f>
        <v>한화손해보험</v>
      </c>
      <c r="F3636" s="58" t="str">
        <f>작성용!C3633</f>
        <v>신규</v>
      </c>
      <c r="G3636" s="58" t="str">
        <f>작성용!D3633</f>
        <v>KB솔라에너지전문투자형사모특별자산투자신탁제3호</v>
      </c>
      <c r="H3636" s="59" t="str">
        <f>작성용!E3633</f>
        <v>KBP2016120092</v>
      </c>
      <c r="I3636" s="58" t="str">
        <f>작성용!F3633</f>
        <v>B02</v>
      </c>
      <c r="J3636" s="58">
        <f>작성용!G3633</f>
        <v>0</v>
      </c>
      <c r="K3636" s="58" t="str">
        <f>작성용!H3633</f>
        <v>-</v>
      </c>
      <c r="L3636" s="58" t="str">
        <f>작성용!N3633</f>
        <v xml:space="preserve">분기 </v>
      </c>
      <c r="M3636" s="57" t="str">
        <f>작성용!U3633</f>
        <v>2024.09.30</v>
      </c>
      <c r="N3636" s="57">
        <f>작성용!V3633</f>
        <v>45548</v>
      </c>
      <c r="O3636" s="57">
        <f>작성용!W3633</f>
        <v>45579</v>
      </c>
      <c r="P3636" s="57" t="str">
        <f>작성용!X3633</f>
        <v>-</v>
      </c>
      <c r="Q3636" s="58" t="str">
        <f>작성용!AD3633</f>
        <v>대체평가3사업본부</v>
      </c>
      <c r="R3636" s="60">
        <f>작성용!AE3633</f>
        <v>0</v>
      </c>
      <c r="S3636" s="58" t="str">
        <f>작성용!AF3633</f>
        <v>대체평가3사업본부</v>
      </c>
      <c r="T3636" s="61" t="str">
        <f>작성용!AG3633</f>
        <v>오윤지</v>
      </c>
      <c r="U3636" s="61" t="str">
        <f>작성용!AH3633</f>
        <v>오윤지</v>
      </c>
      <c r="V3636" s="56">
        <f>작성용!AA3633</f>
        <v>202409</v>
      </c>
      <c r="W3636" s="58" t="str">
        <f>작성용!AC3633</f>
        <v>[T]기타보험기관[1본부]</v>
      </c>
      <c r="X3636" s="58" t="str">
        <f>작성용!O3633</f>
        <v>박상우사원</v>
      </c>
      <c r="Y3636" s="58" t="str">
        <f>작성용!P3633</f>
        <v>02-316-0560</v>
      </c>
      <c r="Z3636" s="58" t="str">
        <f>작성용!Q3633</f>
        <v>sangwoopark@hanwha.com; hwgi.ai@hanwha.com; 8092400@hanwha.com; jinkwang@hanwha.com; ks.kim08@hanwha.com</v>
      </c>
      <c r="AA3636" s="56" t="str">
        <f>작성용!AJ3633</f>
        <v>-</v>
      </c>
      <c r="AB3636" s="56">
        <f>작성용!AB3633</f>
        <v>0</v>
      </c>
    </row>
    <row r="3637" spans="1:28" s="12" customFormat="1" ht="16.5" hidden="1" customHeight="1" x14ac:dyDescent="0.3">
      <c r="A3637" s="54">
        <f>작성용!AL3634</f>
        <v>3633</v>
      </c>
      <c r="B3637" s="55" t="str">
        <f>작성용!AI3634</f>
        <v>가평가, 최종평가값송부 : 2024-10-08</v>
      </c>
      <c r="C3637" s="56" t="str">
        <f>작성용!AK3634</f>
        <v>개별종목</v>
      </c>
      <c r="D3637" s="57">
        <f>작성용!T3634</f>
        <v>45537</v>
      </c>
      <c r="E3637" s="58" t="str">
        <f>작성용!B3634</f>
        <v>한화손해보험</v>
      </c>
      <c r="F3637" s="58" t="str">
        <f>작성용!C3634</f>
        <v>신규</v>
      </c>
      <c r="G3637" s="58" t="str">
        <f>작성용!D3634</f>
        <v>다비하나BTL사모특별자산투자신탁제3호</v>
      </c>
      <c r="H3637" s="59" t="str">
        <f>작성용!E3634</f>
        <v>KBP2020090075</v>
      </c>
      <c r="I3637" s="58" t="str">
        <f>작성용!F3634</f>
        <v>B02</v>
      </c>
      <c r="J3637" s="58">
        <f>작성용!G3634</f>
        <v>0</v>
      </c>
      <c r="K3637" s="58" t="str">
        <f>작성용!H3634</f>
        <v>-</v>
      </c>
      <c r="L3637" s="58" t="str">
        <f>작성용!N3634</f>
        <v xml:space="preserve">분기 </v>
      </c>
      <c r="M3637" s="57" t="str">
        <f>작성용!U3634</f>
        <v>2024.09.30</v>
      </c>
      <c r="N3637" s="57">
        <f>작성용!V3634</f>
        <v>45548</v>
      </c>
      <c r="O3637" s="57">
        <f>작성용!W3634</f>
        <v>45579</v>
      </c>
      <c r="P3637" s="57" t="str">
        <f>작성용!X3634</f>
        <v>-</v>
      </c>
      <c r="Q3637" s="58" t="str">
        <f>작성용!AD3634</f>
        <v>대체평가3사업본부</v>
      </c>
      <c r="R3637" s="60">
        <f>작성용!AE3634</f>
        <v>0</v>
      </c>
      <c r="S3637" s="58" t="str">
        <f>작성용!AF3634</f>
        <v>대체평가3사업본부</v>
      </c>
      <c r="T3637" s="61" t="str">
        <f>작성용!AG3634</f>
        <v>오윤지</v>
      </c>
      <c r="U3637" s="61" t="str">
        <f>작성용!AH3634</f>
        <v>오윤지</v>
      </c>
      <c r="V3637" s="56">
        <f>작성용!AA3634</f>
        <v>202409</v>
      </c>
      <c r="W3637" s="58" t="str">
        <f>작성용!AC3634</f>
        <v>[T]기타보험기관[1본부]</v>
      </c>
      <c r="X3637" s="58" t="str">
        <f>작성용!O3634</f>
        <v>박상우사원</v>
      </c>
      <c r="Y3637" s="58" t="str">
        <f>작성용!P3634</f>
        <v>02-316-0560</v>
      </c>
      <c r="Z3637" s="58" t="str">
        <f>작성용!Q3634</f>
        <v>sangwoopark@hanwha.com; hwgi.ai@hanwha.com; 8092400@hanwha.com; jinkwang@hanwha.com; ks.kim08@hanwha.com</v>
      </c>
      <c r="AA3637" s="56" t="str">
        <f>작성용!AJ3634</f>
        <v>-</v>
      </c>
      <c r="AB3637" s="56">
        <f>작성용!AB3634</f>
        <v>0</v>
      </c>
    </row>
    <row r="3638" spans="1:28" s="12" customFormat="1" ht="16.5" hidden="1" customHeight="1" x14ac:dyDescent="0.3">
      <c r="A3638" s="54">
        <f>작성용!AL3635</f>
        <v>3634</v>
      </c>
      <c r="B3638" s="55" t="str">
        <f>작성용!AI3635</f>
        <v>가평가, 최종평가값송부 : 2024-10-08</v>
      </c>
      <c r="C3638" s="56" t="str">
        <f>작성용!AK3635</f>
        <v>개별종목</v>
      </c>
      <c r="D3638" s="57">
        <f>작성용!T3635</f>
        <v>45537</v>
      </c>
      <c r="E3638" s="58" t="str">
        <f>작성용!B3635</f>
        <v>한화손해보험</v>
      </c>
      <c r="F3638" s="58" t="str">
        <f>작성용!C3635</f>
        <v>신규</v>
      </c>
      <c r="G3638" s="58" t="str">
        <f>작성용!D3635</f>
        <v>다비하나나라사랑BTL전문투자형사모투자신탁</v>
      </c>
      <c r="H3638" s="59" t="str">
        <f>작성용!E3635</f>
        <v>KBP2020060066</v>
      </c>
      <c r="I3638" s="58" t="str">
        <f>작성용!F3635</f>
        <v>B02</v>
      </c>
      <c r="J3638" s="58">
        <f>작성용!G3635</f>
        <v>0</v>
      </c>
      <c r="K3638" s="58" t="str">
        <f>작성용!H3635</f>
        <v>-</v>
      </c>
      <c r="L3638" s="58" t="str">
        <f>작성용!N3635</f>
        <v xml:space="preserve">분기 </v>
      </c>
      <c r="M3638" s="57" t="str">
        <f>작성용!U3635</f>
        <v>2024.09.30</v>
      </c>
      <c r="N3638" s="57">
        <f>작성용!V3635</f>
        <v>45548</v>
      </c>
      <c r="O3638" s="57">
        <f>작성용!W3635</f>
        <v>45579</v>
      </c>
      <c r="P3638" s="57" t="str">
        <f>작성용!X3635</f>
        <v>-</v>
      </c>
      <c r="Q3638" s="58" t="str">
        <f>작성용!AD3635</f>
        <v>대체평가3사업본부</v>
      </c>
      <c r="R3638" s="60">
        <f>작성용!AE3635</f>
        <v>0</v>
      </c>
      <c r="S3638" s="58" t="str">
        <f>작성용!AF3635</f>
        <v>대체평가3사업본부</v>
      </c>
      <c r="T3638" s="61" t="str">
        <f>작성용!AG3635</f>
        <v>오윤지</v>
      </c>
      <c r="U3638" s="61" t="str">
        <f>작성용!AH3635</f>
        <v>오윤지</v>
      </c>
      <c r="V3638" s="56">
        <f>작성용!AA3635</f>
        <v>202409</v>
      </c>
      <c r="W3638" s="58" t="str">
        <f>작성용!AC3635</f>
        <v>[T]기타보험기관[1본부]</v>
      </c>
      <c r="X3638" s="58" t="str">
        <f>작성용!O3635</f>
        <v>박상우사원</v>
      </c>
      <c r="Y3638" s="58" t="str">
        <f>작성용!P3635</f>
        <v>02-316-0560</v>
      </c>
      <c r="Z3638" s="58" t="str">
        <f>작성용!Q3635</f>
        <v>sangwoopark@hanwha.com; hwgi.ai@hanwha.com; 8092400@hanwha.com; jinkwang@hanwha.com; ks.kim08@hanwha.com</v>
      </c>
      <c r="AA3638" s="56" t="str">
        <f>작성용!AJ3635</f>
        <v>-</v>
      </c>
      <c r="AB3638" s="56">
        <f>작성용!AB3635</f>
        <v>0</v>
      </c>
    </row>
    <row r="3639" spans="1:28" s="12" customFormat="1" ht="16.5" hidden="1" customHeight="1" x14ac:dyDescent="0.3">
      <c r="A3639" s="54">
        <f>작성용!AL3636</f>
        <v>3635</v>
      </c>
      <c r="B3639" s="55" t="str">
        <f>작성용!AI3636</f>
        <v>가평가, 최종평가값송부 : 2024-10-08</v>
      </c>
      <c r="C3639" s="56" t="str">
        <f>작성용!AK3636</f>
        <v>개별종목</v>
      </c>
      <c r="D3639" s="57">
        <f>작성용!T3636</f>
        <v>45537</v>
      </c>
      <c r="E3639" s="58" t="str">
        <f>작성용!B3636</f>
        <v>한화손해보험</v>
      </c>
      <c r="F3639" s="58" t="str">
        <f>작성용!C3636</f>
        <v>신규</v>
      </c>
      <c r="G3639" s="58" t="str">
        <f>작성용!D3636</f>
        <v>미래에셋맵스사랑BTL사모특별자산투자신탁1호</v>
      </c>
      <c r="H3639" s="59" t="str">
        <f>작성용!E3636</f>
        <v>KBP2016060088</v>
      </c>
      <c r="I3639" s="58" t="str">
        <f>작성용!F3636</f>
        <v>B02</v>
      </c>
      <c r="J3639" s="58">
        <f>작성용!G3636</f>
        <v>0</v>
      </c>
      <c r="K3639" s="58" t="str">
        <f>작성용!H3636</f>
        <v>-</v>
      </c>
      <c r="L3639" s="58" t="str">
        <f>작성용!N3636</f>
        <v xml:space="preserve">분기 </v>
      </c>
      <c r="M3639" s="57" t="str">
        <f>작성용!U3636</f>
        <v>2024.09.30</v>
      </c>
      <c r="N3639" s="57">
        <f>작성용!V3636</f>
        <v>45548</v>
      </c>
      <c r="O3639" s="57">
        <f>작성용!W3636</f>
        <v>45579</v>
      </c>
      <c r="P3639" s="57" t="str">
        <f>작성용!X3636</f>
        <v>-</v>
      </c>
      <c r="Q3639" s="58" t="str">
        <f>작성용!AD3636</f>
        <v>대체평가3사업본부</v>
      </c>
      <c r="R3639" s="60">
        <f>작성용!AE3636</f>
        <v>0</v>
      </c>
      <c r="S3639" s="58" t="str">
        <f>작성용!AF3636</f>
        <v>대체평가3사업본부</v>
      </c>
      <c r="T3639" s="61" t="str">
        <f>작성용!AG3636</f>
        <v>오윤지</v>
      </c>
      <c r="U3639" s="61" t="str">
        <f>작성용!AH3636</f>
        <v>오윤지</v>
      </c>
      <c r="V3639" s="56">
        <f>작성용!AA3636</f>
        <v>202409</v>
      </c>
      <c r="W3639" s="58" t="str">
        <f>작성용!AC3636</f>
        <v>[T]기타보험기관[1본부]</v>
      </c>
      <c r="X3639" s="58" t="str">
        <f>작성용!O3636</f>
        <v>박상우사원</v>
      </c>
      <c r="Y3639" s="58" t="str">
        <f>작성용!P3636</f>
        <v>02-316-0560</v>
      </c>
      <c r="Z3639" s="58" t="str">
        <f>작성용!Q3636</f>
        <v>sangwoopark@hanwha.com; hwgi.ai@hanwha.com; 8092400@hanwha.com; jinkwang@hanwha.com; ks.kim08@hanwha.com</v>
      </c>
      <c r="AA3639" s="56" t="str">
        <f>작성용!AJ3636</f>
        <v>-</v>
      </c>
      <c r="AB3639" s="56">
        <f>작성용!AB3636</f>
        <v>0</v>
      </c>
    </row>
    <row r="3640" spans="1:28" s="12" customFormat="1" ht="16.5" hidden="1" customHeight="1" x14ac:dyDescent="0.3">
      <c r="A3640" s="54">
        <f>작성용!AL3637</f>
        <v>3636</v>
      </c>
      <c r="B3640" s="55" t="str">
        <f>작성용!AI3637</f>
        <v>-</v>
      </c>
      <c r="C3640" s="56" t="str">
        <f>작성용!AK3637</f>
        <v>개별종목</v>
      </c>
      <c r="D3640" s="57">
        <f>작성용!T3637</f>
        <v>45537</v>
      </c>
      <c r="E3640" s="58" t="str">
        <f>작성용!B3637</f>
        <v>한화손해보험</v>
      </c>
      <c r="F3640" s="58" t="str">
        <f>작성용!C3637</f>
        <v>신규</v>
      </c>
      <c r="G3640" s="58" t="str">
        <f>작성용!D3637</f>
        <v>삼성SRA미국파트너십전략일반사모부동산子투자신탁제1호</v>
      </c>
      <c r="H3640" s="59" t="str">
        <f>작성용!E3637</f>
        <v>KBP2022090015</v>
      </c>
      <c r="I3640" s="58" t="str">
        <f>작성용!F3637</f>
        <v>B02</v>
      </c>
      <c r="J3640" s="58">
        <f>작성용!G3637</f>
        <v>0</v>
      </c>
      <c r="K3640" s="58" t="str">
        <f>작성용!H3637</f>
        <v>-</v>
      </c>
      <c r="L3640" s="58" t="str">
        <f>작성용!N3637</f>
        <v xml:space="preserve">분기 </v>
      </c>
      <c r="M3640" s="57" t="str">
        <f>작성용!U3637</f>
        <v>2024.09.30</v>
      </c>
      <c r="N3640" s="57">
        <f>작성용!V3637</f>
        <v>45573</v>
      </c>
      <c r="O3640" s="57">
        <f>작성용!W3637</f>
        <v>45579</v>
      </c>
      <c r="P3640" s="57" t="str">
        <f>작성용!X3637</f>
        <v>-</v>
      </c>
      <c r="Q3640" s="58" t="str">
        <f>작성용!AD3637</f>
        <v>대체평가3사업본부</v>
      </c>
      <c r="R3640" s="60">
        <f>작성용!AE3637</f>
        <v>0</v>
      </c>
      <c r="S3640" s="58" t="str">
        <f>작성용!AF3637</f>
        <v>대체평가3사업본부</v>
      </c>
      <c r="T3640" s="61" t="str">
        <f>작성용!AG3637</f>
        <v>오윤지</v>
      </c>
      <c r="U3640" s="61" t="str">
        <f>작성용!AH3637</f>
        <v>오윤지</v>
      </c>
      <c r="V3640" s="56">
        <f>작성용!AA3637</f>
        <v>202409</v>
      </c>
      <c r="W3640" s="58" t="str">
        <f>작성용!AC3637</f>
        <v>[T]기타보험기관[1본부]</v>
      </c>
      <c r="X3640" s="58" t="str">
        <f>작성용!O3637</f>
        <v>박상우사원</v>
      </c>
      <c r="Y3640" s="58" t="str">
        <f>작성용!P3637</f>
        <v>02-316-0560</v>
      </c>
      <c r="Z3640" s="58" t="str">
        <f>작성용!Q3637</f>
        <v>sangwoopark@hanwha.com; hwgi.ai@hanwha.com; 8092400@hanwha.com; jinkwang@hanwha.com; ks.kim08@hanwha.com</v>
      </c>
      <c r="AA3640" s="56" t="str">
        <f>작성용!AJ3637</f>
        <v>-</v>
      </c>
      <c r="AB3640" s="56">
        <f>작성용!AB3637</f>
        <v>0</v>
      </c>
    </row>
    <row r="3641" spans="1:28" s="12" customFormat="1" ht="16.5" hidden="1" customHeight="1" x14ac:dyDescent="0.3">
      <c r="A3641" s="54">
        <f>작성용!AL3638</f>
        <v>3637</v>
      </c>
      <c r="B3641" s="55" t="str">
        <f>작성용!AI3638</f>
        <v>보고서송부일 : 연결대상 2024-10-08, 비연결 2024-10-16</v>
      </c>
      <c r="C3641" s="56" t="str">
        <f>작성용!AK3638</f>
        <v>개별종목</v>
      </c>
      <c r="D3641" s="57">
        <f>작성용!T3638</f>
        <v>45537</v>
      </c>
      <c r="E3641" s="58" t="str">
        <f>작성용!B3638</f>
        <v>한화생명보험(수익증권)</v>
      </c>
      <c r="F3641" s="58" t="str">
        <f>작성용!C3638</f>
        <v>재평가</v>
      </c>
      <c r="G3641" s="58" t="str">
        <f>작성용!D3638</f>
        <v>INMARK영국전문투자형사모부동산투자신탁제19호</v>
      </c>
      <c r="H3641" s="59" t="str">
        <f>작성용!E3638</f>
        <v>KBP2019060013</v>
      </c>
      <c r="I3641" s="58" t="str">
        <f>작성용!F3638</f>
        <v>B02</v>
      </c>
      <c r="J3641" s="58">
        <f>작성용!G3638</f>
        <v>0</v>
      </c>
      <c r="K3641" s="58" t="str">
        <f>작성용!H3638</f>
        <v>-</v>
      </c>
      <c r="L3641" s="58" t="str">
        <f>작성용!N3638</f>
        <v xml:space="preserve">분기 </v>
      </c>
      <c r="M3641" s="57" t="str">
        <f>작성용!U3638</f>
        <v>2024.09.30</v>
      </c>
      <c r="N3641" s="57">
        <f>작성용!V3638</f>
        <v>45569</v>
      </c>
      <c r="O3641" s="57">
        <f>작성용!W3638</f>
        <v>45573</v>
      </c>
      <c r="P3641" s="57" t="str">
        <f>작성용!X3638</f>
        <v>-</v>
      </c>
      <c r="Q3641" s="58" t="str">
        <f>작성용!AD3638</f>
        <v>대체평가3사업본부</v>
      </c>
      <c r="R3641" s="60">
        <f>작성용!AE3638</f>
        <v>0</v>
      </c>
      <c r="S3641" s="58" t="str">
        <f>작성용!AF3638</f>
        <v>대체평가3사업본부</v>
      </c>
      <c r="T3641" s="61" t="str">
        <f>작성용!AG3638</f>
        <v>오윤지</v>
      </c>
      <c r="U3641" s="61" t="str">
        <f>작성용!AH3638</f>
        <v>오윤지</v>
      </c>
      <c r="V3641" s="56">
        <f>작성용!AA3638</f>
        <v>202409</v>
      </c>
      <c r="W3641" s="58" t="str">
        <f>작성용!AC3638</f>
        <v>[T]기타보험기관[1본부]</v>
      </c>
      <c r="X3641" s="58" t="str">
        <f>작성용!O3638</f>
        <v>임봉현과장,김희숙과장</v>
      </c>
      <c r="Y3641" s="58" t="str">
        <f>작성용!P3638</f>
        <v>02-789-6095,02-789-6706</v>
      </c>
      <c r="Z3641" s="58" t="str">
        <f>작성용!Q3638</f>
        <v>bhlim@hanwha.com;k0000@hanwha.com</v>
      </c>
      <c r="AA3641" s="56" t="str">
        <f>작성용!AJ3638</f>
        <v>-</v>
      </c>
      <c r="AB3641" s="56">
        <f>작성용!AB3638</f>
        <v>0</v>
      </c>
    </row>
    <row r="3642" spans="1:28" s="12" customFormat="1" ht="16.5" hidden="1" customHeight="1" x14ac:dyDescent="0.3">
      <c r="A3642" s="54">
        <f>작성용!AL3639</f>
        <v>3638</v>
      </c>
      <c r="B3642" s="55" t="str">
        <f>작성용!AI3639</f>
        <v>보고서송부일 : 연결대상 2024-10-08, 비연결 2024-10-16</v>
      </c>
      <c r="C3642" s="56" t="str">
        <f>작성용!AK3639</f>
        <v>개별종목</v>
      </c>
      <c r="D3642" s="57">
        <f>작성용!T3639</f>
        <v>45537</v>
      </c>
      <c r="E3642" s="58" t="str">
        <f>작성용!B3639</f>
        <v>한화생명보험(수익증권)</v>
      </c>
      <c r="F3642" s="58" t="str">
        <f>작성용!C3639</f>
        <v>재평가</v>
      </c>
      <c r="G3642" s="58" t="str">
        <f>작성용!D3639</f>
        <v>KB일본태양광사모특별자산투자신탁</v>
      </c>
      <c r="H3642" s="59" t="str">
        <f>작성용!E3639</f>
        <v>KBP2017090006</v>
      </c>
      <c r="I3642" s="58" t="str">
        <f>작성용!F3639</f>
        <v>B02</v>
      </c>
      <c r="J3642" s="58">
        <f>작성용!G3639</f>
        <v>0</v>
      </c>
      <c r="K3642" s="58" t="str">
        <f>작성용!H3639</f>
        <v>-</v>
      </c>
      <c r="L3642" s="58" t="str">
        <f>작성용!N3639</f>
        <v xml:space="preserve">분기 </v>
      </c>
      <c r="M3642" s="57" t="str">
        <f>작성용!U3639</f>
        <v>2024.09.30</v>
      </c>
      <c r="N3642" s="57">
        <f>작성용!V3639</f>
        <v>45569</v>
      </c>
      <c r="O3642" s="57">
        <f>작성용!W3639</f>
        <v>45573</v>
      </c>
      <c r="P3642" s="57" t="str">
        <f>작성용!X3639</f>
        <v>-</v>
      </c>
      <c r="Q3642" s="58" t="str">
        <f>작성용!AD3639</f>
        <v>대체평가3사업본부</v>
      </c>
      <c r="R3642" s="60">
        <f>작성용!AE3639</f>
        <v>0</v>
      </c>
      <c r="S3642" s="58" t="str">
        <f>작성용!AF3639</f>
        <v>대체평가3사업본부</v>
      </c>
      <c r="T3642" s="61" t="str">
        <f>작성용!AG3639</f>
        <v>오윤지</v>
      </c>
      <c r="U3642" s="61" t="str">
        <f>작성용!AH3639</f>
        <v>오윤지</v>
      </c>
      <c r="V3642" s="56">
        <f>작성용!AA3639</f>
        <v>202409</v>
      </c>
      <c r="W3642" s="58" t="str">
        <f>작성용!AC3639</f>
        <v>[T]기타보험기관[1본부]</v>
      </c>
      <c r="X3642" s="58" t="str">
        <f>작성용!O3639</f>
        <v>임봉현과장,김희숙과장</v>
      </c>
      <c r="Y3642" s="58" t="str">
        <f>작성용!P3639</f>
        <v>02-789-6095,02-789-6706</v>
      </c>
      <c r="Z3642" s="58" t="str">
        <f>작성용!Q3639</f>
        <v>bhlim@hanwha.com;k0000@hanwha.com</v>
      </c>
      <c r="AA3642" s="56" t="str">
        <f>작성용!AJ3639</f>
        <v>-</v>
      </c>
      <c r="AB3642" s="56">
        <f>작성용!AB3639</f>
        <v>0</v>
      </c>
    </row>
    <row r="3643" spans="1:28" s="12" customFormat="1" ht="16.5" hidden="1" customHeight="1" x14ac:dyDescent="0.3">
      <c r="A3643" s="54">
        <f>작성용!AL3640</f>
        <v>3639</v>
      </c>
      <c r="B3643" s="55" t="str">
        <f>작성용!AI3640</f>
        <v>보고서송부일 : 연결대상 2024-10-08, 비연결 2024-10-16</v>
      </c>
      <c r="C3643" s="56" t="str">
        <f>작성용!AK3640</f>
        <v>개별종목</v>
      </c>
      <c r="D3643" s="57">
        <f>작성용!T3640</f>
        <v>45537</v>
      </c>
      <c r="E3643" s="58" t="str">
        <f>작성용!B3640</f>
        <v>한화생명보험(수익증권)</v>
      </c>
      <c r="F3643" s="58" t="str">
        <f>작성용!C3640</f>
        <v>재평가</v>
      </c>
      <c r="G3643" s="58" t="str">
        <f>작성용!D3640</f>
        <v>다올KTB글로벌CREDEBT사모부동산투신1호</v>
      </c>
      <c r="H3643" s="59" t="str">
        <f>작성용!E3640</f>
        <v>KBP2016120081</v>
      </c>
      <c r="I3643" s="58" t="str">
        <f>작성용!F3640</f>
        <v>B02</v>
      </c>
      <c r="J3643" s="58">
        <f>작성용!G3640</f>
        <v>0</v>
      </c>
      <c r="K3643" s="58" t="str">
        <f>작성용!H3640</f>
        <v>-</v>
      </c>
      <c r="L3643" s="58" t="str">
        <f>작성용!N3640</f>
        <v xml:space="preserve">분기 </v>
      </c>
      <c r="M3643" s="57" t="str">
        <f>작성용!U3640</f>
        <v>2024.09.30</v>
      </c>
      <c r="N3643" s="57">
        <f>작성용!V3640</f>
        <v>45569</v>
      </c>
      <c r="O3643" s="57">
        <f>작성용!W3640</f>
        <v>45573</v>
      </c>
      <c r="P3643" s="57" t="str">
        <f>작성용!X3640</f>
        <v>-</v>
      </c>
      <c r="Q3643" s="58" t="str">
        <f>작성용!AD3640</f>
        <v>대체평가3사업본부</v>
      </c>
      <c r="R3643" s="60">
        <f>작성용!AE3640</f>
        <v>0</v>
      </c>
      <c r="S3643" s="58" t="str">
        <f>작성용!AF3640</f>
        <v>대체평가3사업본부</v>
      </c>
      <c r="T3643" s="61" t="str">
        <f>작성용!AG3640</f>
        <v>오윤지</v>
      </c>
      <c r="U3643" s="61" t="str">
        <f>작성용!AH3640</f>
        <v>오윤지</v>
      </c>
      <c r="V3643" s="56">
        <f>작성용!AA3640</f>
        <v>202409</v>
      </c>
      <c r="W3643" s="58" t="str">
        <f>작성용!AC3640</f>
        <v>[T]기타보험기관[1본부]</v>
      </c>
      <c r="X3643" s="58" t="str">
        <f>작성용!O3640</f>
        <v>임봉현과장,김희숙과장</v>
      </c>
      <c r="Y3643" s="58" t="str">
        <f>작성용!P3640</f>
        <v>02-789-6095,02-789-6706</v>
      </c>
      <c r="Z3643" s="58" t="str">
        <f>작성용!Q3640</f>
        <v>bhlim@hanwha.com;k0000@hanwha.com</v>
      </c>
      <c r="AA3643" s="56" t="str">
        <f>작성용!AJ3640</f>
        <v>-</v>
      </c>
      <c r="AB3643" s="56">
        <f>작성용!AB3640</f>
        <v>0</v>
      </c>
    </row>
    <row r="3644" spans="1:28" s="12" customFormat="1" ht="16.5" hidden="1" customHeight="1" x14ac:dyDescent="0.3">
      <c r="A3644" s="54">
        <f>작성용!AL3641</f>
        <v>3640</v>
      </c>
      <c r="B3644" s="55" t="str">
        <f>작성용!AI3641</f>
        <v>보고서송부일 : 연결대상 2024-10-08, 비연결 2024-10-16</v>
      </c>
      <c r="C3644" s="56" t="str">
        <f>작성용!AK3641</f>
        <v>개별종목</v>
      </c>
      <c r="D3644" s="57">
        <f>작성용!T3641</f>
        <v>45537</v>
      </c>
      <c r="E3644" s="58" t="str">
        <f>작성용!B3641</f>
        <v>한화생명보험(수익증권)</v>
      </c>
      <c r="F3644" s="58" t="str">
        <f>작성용!C3641</f>
        <v>재평가</v>
      </c>
      <c r="G3644" s="58" t="str">
        <f>작성용!D3641</f>
        <v>KTB글로벌CREDEBT전문투자형사모투자신탁9호</v>
      </c>
      <c r="H3644" s="59" t="str">
        <f>작성용!E3641</f>
        <v>KBP2018120215</v>
      </c>
      <c r="I3644" s="58" t="str">
        <f>작성용!F3641</f>
        <v>B02</v>
      </c>
      <c r="J3644" s="58">
        <f>작성용!G3641</f>
        <v>0</v>
      </c>
      <c r="K3644" s="58" t="str">
        <f>작성용!H3641</f>
        <v>-</v>
      </c>
      <c r="L3644" s="58" t="str">
        <f>작성용!N3641</f>
        <v xml:space="preserve">분기 </v>
      </c>
      <c r="M3644" s="57" t="str">
        <f>작성용!U3641</f>
        <v>2024.09.30</v>
      </c>
      <c r="N3644" s="57">
        <f>작성용!V3641</f>
        <v>45569</v>
      </c>
      <c r="O3644" s="57">
        <f>작성용!W3641</f>
        <v>45573</v>
      </c>
      <c r="P3644" s="57" t="str">
        <f>작성용!X3641</f>
        <v>-</v>
      </c>
      <c r="Q3644" s="58" t="str">
        <f>작성용!AD3641</f>
        <v>대체평가3사업본부</v>
      </c>
      <c r="R3644" s="60">
        <f>작성용!AE3641</f>
        <v>0</v>
      </c>
      <c r="S3644" s="58" t="str">
        <f>작성용!AF3641</f>
        <v>대체평가3사업본부</v>
      </c>
      <c r="T3644" s="61" t="str">
        <f>작성용!AG3641</f>
        <v>오윤지</v>
      </c>
      <c r="U3644" s="61" t="str">
        <f>작성용!AH3641</f>
        <v>오윤지</v>
      </c>
      <c r="V3644" s="56">
        <f>작성용!AA3641</f>
        <v>202409</v>
      </c>
      <c r="W3644" s="58" t="str">
        <f>작성용!AC3641</f>
        <v>[T]기타보험기관[1본부]</v>
      </c>
      <c r="X3644" s="58" t="str">
        <f>작성용!O3641</f>
        <v>임봉현과장,김희숙과장</v>
      </c>
      <c r="Y3644" s="58" t="str">
        <f>작성용!P3641</f>
        <v>02-789-6095,02-789-6706</v>
      </c>
      <c r="Z3644" s="58" t="str">
        <f>작성용!Q3641</f>
        <v>bhlim@hanwha.com;k0000@hanwha.com</v>
      </c>
      <c r="AA3644" s="56" t="str">
        <f>작성용!AJ3641</f>
        <v>-</v>
      </c>
      <c r="AB3644" s="56">
        <f>작성용!AB3641</f>
        <v>0</v>
      </c>
    </row>
    <row r="3645" spans="1:28" s="12" customFormat="1" ht="16.5" hidden="1" customHeight="1" x14ac:dyDescent="0.3">
      <c r="A3645" s="54">
        <f>작성용!AL3642</f>
        <v>3641</v>
      </c>
      <c r="B3645" s="55" t="str">
        <f>작성용!AI3642</f>
        <v>보고서송부일 : 연결대상 2024-10-08, 비연결 2024-10-16</v>
      </c>
      <c r="C3645" s="56" t="str">
        <f>작성용!AK3642</f>
        <v>개별종목</v>
      </c>
      <c r="D3645" s="57">
        <f>작성용!T3642</f>
        <v>45537</v>
      </c>
      <c r="E3645" s="58" t="str">
        <f>작성용!B3642</f>
        <v>한화생명보험(수익증권)</v>
      </c>
      <c r="F3645" s="58" t="str">
        <f>작성용!C3642</f>
        <v>재평가</v>
      </c>
      <c r="G3645" s="58" t="str">
        <f>작성용!D3642</f>
        <v>KTB글로벌CREDEBT전문투자형사모투자신탁제12호</v>
      </c>
      <c r="H3645" s="59" t="str">
        <f>작성용!E3642</f>
        <v>KBP2018030160</v>
      </c>
      <c r="I3645" s="58" t="str">
        <f>작성용!F3642</f>
        <v>B02</v>
      </c>
      <c r="J3645" s="58">
        <f>작성용!G3642</f>
        <v>0</v>
      </c>
      <c r="K3645" s="58" t="str">
        <f>작성용!H3642</f>
        <v>-</v>
      </c>
      <c r="L3645" s="58" t="str">
        <f>작성용!N3642</f>
        <v xml:space="preserve">분기 </v>
      </c>
      <c r="M3645" s="57" t="str">
        <f>작성용!U3642</f>
        <v>2024.09.30</v>
      </c>
      <c r="N3645" s="57">
        <f>작성용!V3642</f>
        <v>45569</v>
      </c>
      <c r="O3645" s="57">
        <f>작성용!W3642</f>
        <v>45573</v>
      </c>
      <c r="P3645" s="57" t="str">
        <f>작성용!X3642</f>
        <v>-</v>
      </c>
      <c r="Q3645" s="58" t="str">
        <f>작성용!AD3642</f>
        <v>대체평가3사업본부</v>
      </c>
      <c r="R3645" s="60">
        <f>작성용!AE3642</f>
        <v>0</v>
      </c>
      <c r="S3645" s="58" t="str">
        <f>작성용!AF3642</f>
        <v>대체평가3사업본부</v>
      </c>
      <c r="T3645" s="61" t="str">
        <f>작성용!AG3642</f>
        <v>오윤지</v>
      </c>
      <c r="U3645" s="61" t="str">
        <f>작성용!AH3642</f>
        <v>오윤지</v>
      </c>
      <c r="V3645" s="56">
        <f>작성용!AA3642</f>
        <v>202409</v>
      </c>
      <c r="W3645" s="58" t="str">
        <f>작성용!AC3642</f>
        <v>[T]기타보험기관[1본부]</v>
      </c>
      <c r="X3645" s="58" t="str">
        <f>작성용!O3642</f>
        <v>임봉현과장,김희숙과장</v>
      </c>
      <c r="Y3645" s="58" t="str">
        <f>작성용!P3642</f>
        <v>02-789-6095,02-789-6706</v>
      </c>
      <c r="Z3645" s="58" t="str">
        <f>작성용!Q3642</f>
        <v>bhlim@hanwha.com;k0000@hanwha.com</v>
      </c>
      <c r="AA3645" s="56" t="str">
        <f>작성용!AJ3642</f>
        <v>-</v>
      </c>
      <c r="AB3645" s="56">
        <f>작성용!AB3642</f>
        <v>0</v>
      </c>
    </row>
    <row r="3646" spans="1:28" s="12" customFormat="1" ht="16.5" hidden="1" customHeight="1" x14ac:dyDescent="0.3">
      <c r="A3646" s="54">
        <f>작성용!AL3643</f>
        <v>3642</v>
      </c>
      <c r="B3646" s="55" t="str">
        <f>작성용!AI3643</f>
        <v>보고서송부일 : 연결대상 2024-10-08, 비연결 2024-10-16</v>
      </c>
      <c r="C3646" s="56" t="str">
        <f>작성용!AK3643</f>
        <v>개별종목</v>
      </c>
      <c r="D3646" s="57">
        <f>작성용!T3643</f>
        <v>45537</v>
      </c>
      <c r="E3646" s="58" t="str">
        <f>작성용!B3643</f>
        <v>한화생명보험(수익증권)</v>
      </c>
      <c r="F3646" s="58" t="str">
        <f>작성용!C3643</f>
        <v>재평가</v>
      </c>
      <c r="G3646" s="58" t="str">
        <f>작성용!D3643</f>
        <v>NH-AMUNDI아부다비인프라전문투자형사모특별자산투자신탁2호</v>
      </c>
      <c r="H3646" s="59" t="str">
        <f>작성용!E3643</f>
        <v>KBP2020120112</v>
      </c>
      <c r="I3646" s="58" t="str">
        <f>작성용!F3643</f>
        <v>B02</v>
      </c>
      <c r="J3646" s="58">
        <f>작성용!G3643</f>
        <v>0</v>
      </c>
      <c r="K3646" s="58" t="str">
        <f>작성용!H3643</f>
        <v>-</v>
      </c>
      <c r="L3646" s="58" t="str">
        <f>작성용!N3643</f>
        <v xml:space="preserve">분기 </v>
      </c>
      <c r="M3646" s="57" t="str">
        <f>작성용!U3643</f>
        <v>2024.09.30</v>
      </c>
      <c r="N3646" s="57">
        <f>작성용!V3643</f>
        <v>45569</v>
      </c>
      <c r="O3646" s="57">
        <f>작성용!W3643</f>
        <v>45573</v>
      </c>
      <c r="P3646" s="57" t="str">
        <f>작성용!X3643</f>
        <v>-</v>
      </c>
      <c r="Q3646" s="58" t="str">
        <f>작성용!AD3643</f>
        <v>대체평가3사업본부</v>
      </c>
      <c r="R3646" s="60">
        <f>작성용!AE3643</f>
        <v>0</v>
      </c>
      <c r="S3646" s="58" t="str">
        <f>작성용!AF3643</f>
        <v>대체평가3사업본부</v>
      </c>
      <c r="T3646" s="61" t="str">
        <f>작성용!AG3643</f>
        <v>오윤지</v>
      </c>
      <c r="U3646" s="61" t="str">
        <f>작성용!AH3643</f>
        <v>오윤지</v>
      </c>
      <c r="V3646" s="56">
        <f>작성용!AA3643</f>
        <v>202409</v>
      </c>
      <c r="W3646" s="58" t="str">
        <f>작성용!AC3643</f>
        <v>[T]기타보험기관[1본부]</v>
      </c>
      <c r="X3646" s="58" t="str">
        <f>작성용!O3643</f>
        <v>임봉현과장,김희숙과장</v>
      </c>
      <c r="Y3646" s="58" t="str">
        <f>작성용!P3643</f>
        <v>02-789-6095,02-789-6706</v>
      </c>
      <c r="Z3646" s="58" t="str">
        <f>작성용!Q3643</f>
        <v>bhlim@hanwha.com;k0000@hanwha.com</v>
      </c>
      <c r="AA3646" s="56" t="str">
        <f>작성용!AJ3643</f>
        <v>-</v>
      </c>
      <c r="AB3646" s="56">
        <f>작성용!AB3643</f>
        <v>0</v>
      </c>
    </row>
    <row r="3647" spans="1:28" s="12" customFormat="1" ht="16.5" hidden="1" customHeight="1" x14ac:dyDescent="0.3">
      <c r="A3647" s="54">
        <f>작성용!AL3644</f>
        <v>3643</v>
      </c>
      <c r="B3647" s="55" t="str">
        <f>작성용!AI3644</f>
        <v>보고서송부일 : 연결대상 2024-10-08, 비연결 2024-10-16</v>
      </c>
      <c r="C3647" s="56" t="str">
        <f>작성용!AK3644</f>
        <v>개별종목</v>
      </c>
      <c r="D3647" s="57">
        <f>작성용!T3644</f>
        <v>45537</v>
      </c>
      <c r="E3647" s="58" t="str">
        <f>작성용!B3644</f>
        <v>한화생명보험(수익증권)</v>
      </c>
      <c r="F3647" s="58" t="str">
        <f>작성용!C3644</f>
        <v>재평가</v>
      </c>
      <c r="G3647" s="58" t="str">
        <f>작성용!D3644</f>
        <v>맥쿼리글로벌인프라대출전문투자형사모특별자산투자신탁5호</v>
      </c>
      <c r="H3647" s="59" t="str">
        <f>작성용!E3644</f>
        <v>KBP2021030008</v>
      </c>
      <c r="I3647" s="58" t="str">
        <f>작성용!F3644</f>
        <v>B02</v>
      </c>
      <c r="J3647" s="58">
        <f>작성용!G3644</f>
        <v>0</v>
      </c>
      <c r="K3647" s="58" t="str">
        <f>작성용!H3644</f>
        <v>-</v>
      </c>
      <c r="L3647" s="58" t="str">
        <f>작성용!N3644</f>
        <v xml:space="preserve">분기 </v>
      </c>
      <c r="M3647" s="57" t="str">
        <f>작성용!U3644</f>
        <v>2024.09.30</v>
      </c>
      <c r="N3647" s="57">
        <f>작성용!V3644</f>
        <v>45569</v>
      </c>
      <c r="O3647" s="57">
        <f>작성용!W3644</f>
        <v>45573</v>
      </c>
      <c r="P3647" s="57" t="str">
        <f>작성용!X3644</f>
        <v>-</v>
      </c>
      <c r="Q3647" s="58" t="str">
        <f>작성용!AD3644</f>
        <v>대체평가3사업본부</v>
      </c>
      <c r="R3647" s="60">
        <f>작성용!AE3644</f>
        <v>0</v>
      </c>
      <c r="S3647" s="58" t="str">
        <f>작성용!AF3644</f>
        <v>대체평가3사업본부</v>
      </c>
      <c r="T3647" s="61" t="str">
        <f>작성용!AG3644</f>
        <v>오윤지</v>
      </c>
      <c r="U3647" s="61" t="str">
        <f>작성용!AH3644</f>
        <v>오윤지</v>
      </c>
      <c r="V3647" s="56">
        <f>작성용!AA3644</f>
        <v>202409</v>
      </c>
      <c r="W3647" s="58" t="str">
        <f>작성용!AC3644</f>
        <v>[T]기타보험기관[1본부]</v>
      </c>
      <c r="X3647" s="58" t="str">
        <f>작성용!O3644</f>
        <v>임봉현과장,김희숙과장</v>
      </c>
      <c r="Y3647" s="58" t="str">
        <f>작성용!P3644</f>
        <v>02-789-6095,02-789-6706</v>
      </c>
      <c r="Z3647" s="58" t="str">
        <f>작성용!Q3644</f>
        <v>bhlim@hanwha.com;k0000@hanwha.com</v>
      </c>
      <c r="AA3647" s="56" t="str">
        <f>작성용!AJ3644</f>
        <v>-</v>
      </c>
      <c r="AB3647" s="56">
        <f>작성용!AB3644</f>
        <v>0</v>
      </c>
    </row>
    <row r="3648" spans="1:28" s="12" customFormat="1" ht="16.5" hidden="1" customHeight="1" x14ac:dyDescent="0.3">
      <c r="A3648" s="54">
        <f>작성용!AL3645</f>
        <v>3644</v>
      </c>
      <c r="B3648" s="55" t="str">
        <f>작성용!AI3645</f>
        <v>보고서송부일 : 연결대상 2024-10-08, 비연결 2024-10-16</v>
      </c>
      <c r="C3648" s="56" t="str">
        <f>작성용!AK3645</f>
        <v>개별종목</v>
      </c>
      <c r="D3648" s="57">
        <f>작성용!T3645</f>
        <v>45537</v>
      </c>
      <c r="E3648" s="58" t="str">
        <f>작성용!B3645</f>
        <v>한화생명보험(수익증권)</v>
      </c>
      <c r="F3648" s="58" t="str">
        <f>작성용!C3645</f>
        <v>재평가</v>
      </c>
      <c r="G3648" s="58" t="str">
        <f>작성용!D3645</f>
        <v>메리츠전문투자형사모부동산투자신탁3호</v>
      </c>
      <c r="H3648" s="59" t="str">
        <f>작성용!E3645</f>
        <v>KBP2016120101</v>
      </c>
      <c r="I3648" s="58" t="str">
        <f>작성용!F3645</f>
        <v>B02</v>
      </c>
      <c r="J3648" s="58">
        <f>작성용!G3645</f>
        <v>0</v>
      </c>
      <c r="K3648" s="58" t="str">
        <f>작성용!H3645</f>
        <v>-</v>
      </c>
      <c r="L3648" s="58" t="str">
        <f>작성용!N3645</f>
        <v xml:space="preserve">분기 </v>
      </c>
      <c r="M3648" s="57" t="str">
        <f>작성용!U3645</f>
        <v>2024.09.30</v>
      </c>
      <c r="N3648" s="57">
        <f>작성용!V3645</f>
        <v>45569</v>
      </c>
      <c r="O3648" s="57">
        <f>작성용!W3645</f>
        <v>45573</v>
      </c>
      <c r="P3648" s="57" t="str">
        <f>작성용!X3645</f>
        <v>-</v>
      </c>
      <c r="Q3648" s="58" t="str">
        <f>작성용!AD3645</f>
        <v>대체평가3사업본부</v>
      </c>
      <c r="R3648" s="60">
        <f>작성용!AE3645</f>
        <v>0</v>
      </c>
      <c r="S3648" s="58" t="str">
        <f>작성용!AF3645</f>
        <v>대체평가3사업본부</v>
      </c>
      <c r="T3648" s="61" t="str">
        <f>작성용!AG3645</f>
        <v>오윤지</v>
      </c>
      <c r="U3648" s="61" t="str">
        <f>작성용!AH3645</f>
        <v>오윤지</v>
      </c>
      <c r="V3648" s="56">
        <f>작성용!AA3645</f>
        <v>202409</v>
      </c>
      <c r="W3648" s="58" t="str">
        <f>작성용!AC3645</f>
        <v>[T]기타보험기관[1본부]</v>
      </c>
      <c r="X3648" s="58" t="str">
        <f>작성용!O3645</f>
        <v>임봉현과장,김희숙과장</v>
      </c>
      <c r="Y3648" s="58" t="str">
        <f>작성용!P3645</f>
        <v>02-789-6095,02-789-6706</v>
      </c>
      <c r="Z3648" s="58" t="str">
        <f>작성용!Q3645</f>
        <v>bhlim@hanwha.com;k0000@hanwha.com</v>
      </c>
      <c r="AA3648" s="56" t="str">
        <f>작성용!AJ3645</f>
        <v>-</v>
      </c>
      <c r="AB3648" s="56">
        <f>작성용!AB3645</f>
        <v>0</v>
      </c>
    </row>
    <row r="3649" spans="1:28" s="12" customFormat="1" ht="16.5" hidden="1" customHeight="1" x14ac:dyDescent="0.3">
      <c r="A3649" s="54">
        <f>작성용!AL3646</f>
        <v>3645</v>
      </c>
      <c r="B3649" s="55" t="str">
        <f>작성용!AI3646</f>
        <v>보고서송부일 : 연결대상 2024-10-08, 비연결 2024-10-16</v>
      </c>
      <c r="C3649" s="56" t="str">
        <f>작성용!AK3646</f>
        <v>개별종목</v>
      </c>
      <c r="D3649" s="57">
        <f>작성용!T3646</f>
        <v>45537</v>
      </c>
      <c r="E3649" s="58" t="str">
        <f>작성용!B3646</f>
        <v>한화생명보험(수익증권)</v>
      </c>
      <c r="F3649" s="58" t="str">
        <f>작성용!C3646</f>
        <v>재평가</v>
      </c>
      <c r="G3649" s="58" t="str">
        <f>작성용!D3646</f>
        <v>미래에셋UK가스인프라전문투자형사모특별자산투자신탁1호</v>
      </c>
      <c r="H3649" s="59" t="str">
        <f>작성용!E3646</f>
        <v>KBP2018120019</v>
      </c>
      <c r="I3649" s="58" t="str">
        <f>작성용!F3646</f>
        <v>B02</v>
      </c>
      <c r="J3649" s="58">
        <f>작성용!G3646</f>
        <v>0</v>
      </c>
      <c r="K3649" s="58" t="str">
        <f>작성용!H3646</f>
        <v>-</v>
      </c>
      <c r="L3649" s="58" t="str">
        <f>작성용!N3646</f>
        <v xml:space="preserve">분기 </v>
      </c>
      <c r="M3649" s="57" t="str">
        <f>작성용!U3646</f>
        <v>2024.09.30</v>
      </c>
      <c r="N3649" s="57">
        <f>작성용!V3646</f>
        <v>45569</v>
      </c>
      <c r="O3649" s="57">
        <f>작성용!W3646</f>
        <v>45573</v>
      </c>
      <c r="P3649" s="57" t="str">
        <f>작성용!X3646</f>
        <v>-</v>
      </c>
      <c r="Q3649" s="58" t="str">
        <f>작성용!AD3646</f>
        <v>대체평가3사업본부</v>
      </c>
      <c r="R3649" s="60">
        <f>작성용!AE3646</f>
        <v>0</v>
      </c>
      <c r="S3649" s="58" t="str">
        <f>작성용!AF3646</f>
        <v>대체평가3사업본부</v>
      </c>
      <c r="T3649" s="61" t="str">
        <f>작성용!AG3646</f>
        <v>오윤지</v>
      </c>
      <c r="U3649" s="61" t="str">
        <f>작성용!AH3646</f>
        <v>오윤지</v>
      </c>
      <c r="V3649" s="56">
        <f>작성용!AA3646</f>
        <v>202409</v>
      </c>
      <c r="W3649" s="58" t="str">
        <f>작성용!AC3646</f>
        <v>[T]기타보험기관[1본부]</v>
      </c>
      <c r="X3649" s="58" t="str">
        <f>작성용!O3646</f>
        <v>임봉현과장,김희숙과장</v>
      </c>
      <c r="Y3649" s="58" t="str">
        <f>작성용!P3646</f>
        <v>02-789-6095,02-789-6706</v>
      </c>
      <c r="Z3649" s="58" t="str">
        <f>작성용!Q3646</f>
        <v>bhlim@hanwha.com;k0000@hanwha.com</v>
      </c>
      <c r="AA3649" s="56" t="str">
        <f>작성용!AJ3646</f>
        <v>-</v>
      </c>
      <c r="AB3649" s="56">
        <f>작성용!AB3646</f>
        <v>0</v>
      </c>
    </row>
    <row r="3650" spans="1:28" s="12" customFormat="1" ht="16.5" hidden="1" customHeight="1" x14ac:dyDescent="0.3">
      <c r="A3650" s="54">
        <f>작성용!AL3647</f>
        <v>3646</v>
      </c>
      <c r="B3650" s="55" t="str">
        <f>작성용!AI3647</f>
        <v>보고서송부일 : 연결대상 2024-10-08, 비연결 2024-10-16</v>
      </c>
      <c r="C3650" s="56" t="str">
        <f>작성용!AK3647</f>
        <v>개별종목</v>
      </c>
      <c r="D3650" s="57">
        <f>작성용!T3647</f>
        <v>45537</v>
      </c>
      <c r="E3650" s="58" t="str">
        <f>작성용!B3647</f>
        <v>한화생명보험(수익증권)</v>
      </c>
      <c r="F3650" s="58" t="str">
        <f>작성용!C3647</f>
        <v>재평가</v>
      </c>
      <c r="G3650" s="58" t="str">
        <f>작성용!D3647</f>
        <v>미래에셋글로벌신재생에너지전문투자형사모특별자산투자신탁2호</v>
      </c>
      <c r="H3650" s="59" t="str">
        <f>작성용!E3647</f>
        <v>KBP2018120010</v>
      </c>
      <c r="I3650" s="58" t="str">
        <f>작성용!F3647</f>
        <v>B02</v>
      </c>
      <c r="J3650" s="58">
        <f>작성용!G3647</f>
        <v>0</v>
      </c>
      <c r="K3650" s="58" t="str">
        <f>작성용!H3647</f>
        <v>-</v>
      </c>
      <c r="L3650" s="58" t="str">
        <f>작성용!N3647</f>
        <v xml:space="preserve">분기 </v>
      </c>
      <c r="M3650" s="57" t="str">
        <f>작성용!U3647</f>
        <v>2024.09.30</v>
      </c>
      <c r="N3650" s="57">
        <f>작성용!V3647</f>
        <v>45569</v>
      </c>
      <c r="O3650" s="57">
        <f>작성용!W3647</f>
        <v>45573</v>
      </c>
      <c r="P3650" s="57" t="str">
        <f>작성용!X3647</f>
        <v>-</v>
      </c>
      <c r="Q3650" s="58" t="str">
        <f>작성용!AD3647</f>
        <v>대체평가3사업본부</v>
      </c>
      <c r="R3650" s="60">
        <f>작성용!AE3647</f>
        <v>0</v>
      </c>
      <c r="S3650" s="58" t="str">
        <f>작성용!AF3647</f>
        <v>대체평가3사업본부</v>
      </c>
      <c r="T3650" s="61" t="str">
        <f>작성용!AG3647</f>
        <v>오윤지</v>
      </c>
      <c r="U3650" s="61" t="str">
        <f>작성용!AH3647</f>
        <v>오윤지</v>
      </c>
      <c r="V3650" s="56">
        <f>작성용!AA3647</f>
        <v>202409</v>
      </c>
      <c r="W3650" s="58" t="str">
        <f>작성용!AC3647</f>
        <v>[T]기타보험기관[1본부]</v>
      </c>
      <c r="X3650" s="58" t="str">
        <f>작성용!O3647</f>
        <v>임봉현과장,김희숙과장</v>
      </c>
      <c r="Y3650" s="58" t="str">
        <f>작성용!P3647</f>
        <v>02-789-6095,02-789-6706</v>
      </c>
      <c r="Z3650" s="58" t="str">
        <f>작성용!Q3647</f>
        <v>bhlim@hanwha.com;k0000@hanwha.com</v>
      </c>
      <c r="AA3650" s="56" t="str">
        <f>작성용!AJ3647</f>
        <v>-</v>
      </c>
      <c r="AB3650" s="56">
        <f>작성용!AB3647</f>
        <v>0</v>
      </c>
    </row>
    <row r="3651" spans="1:28" s="12" customFormat="1" ht="16.5" hidden="1" customHeight="1" x14ac:dyDescent="0.3">
      <c r="A3651" s="54">
        <f>작성용!AL3648</f>
        <v>3647</v>
      </c>
      <c r="B3651" s="55" t="str">
        <f>작성용!AI3648</f>
        <v>보고서송부일 : 연결대상 2024-10-08, 비연결 2024-10-16</v>
      </c>
      <c r="C3651" s="56" t="str">
        <f>작성용!AK3648</f>
        <v>개별종목</v>
      </c>
      <c r="D3651" s="57">
        <f>작성용!T3648</f>
        <v>45537</v>
      </c>
      <c r="E3651" s="58" t="str">
        <f>작성용!B3648</f>
        <v>한화생명보험(수익증권)</v>
      </c>
      <c r="F3651" s="58" t="str">
        <f>작성용!C3648</f>
        <v>재평가</v>
      </c>
      <c r="G3651" s="58" t="str">
        <f>작성용!D3648</f>
        <v>미래에셋맵스글로벌신재생에너지사모특별자산투자신탁1호</v>
      </c>
      <c r="H3651" s="59" t="str">
        <f>작성용!E3648</f>
        <v>KBP2014020048</v>
      </c>
      <c r="I3651" s="58" t="str">
        <f>작성용!F3648</f>
        <v>B02</v>
      </c>
      <c r="J3651" s="58">
        <f>작성용!G3648</f>
        <v>0</v>
      </c>
      <c r="K3651" s="58" t="str">
        <f>작성용!H3648</f>
        <v>-</v>
      </c>
      <c r="L3651" s="58" t="str">
        <f>작성용!N3648</f>
        <v xml:space="preserve">분기 </v>
      </c>
      <c r="M3651" s="57" t="str">
        <f>작성용!U3648</f>
        <v>2024.09.30</v>
      </c>
      <c r="N3651" s="57">
        <f>작성용!V3648</f>
        <v>45569</v>
      </c>
      <c r="O3651" s="57">
        <f>작성용!W3648</f>
        <v>45573</v>
      </c>
      <c r="P3651" s="57" t="str">
        <f>작성용!X3648</f>
        <v>-</v>
      </c>
      <c r="Q3651" s="58" t="str">
        <f>작성용!AD3648</f>
        <v>대체평가3사업본부</v>
      </c>
      <c r="R3651" s="60">
        <f>작성용!AE3648</f>
        <v>0</v>
      </c>
      <c r="S3651" s="58" t="str">
        <f>작성용!AF3648</f>
        <v>대체평가3사업본부</v>
      </c>
      <c r="T3651" s="61" t="str">
        <f>작성용!AG3648</f>
        <v>오윤지</v>
      </c>
      <c r="U3651" s="61" t="str">
        <f>작성용!AH3648</f>
        <v>오윤지</v>
      </c>
      <c r="V3651" s="56">
        <f>작성용!AA3648</f>
        <v>202409</v>
      </c>
      <c r="W3651" s="58" t="str">
        <f>작성용!AC3648</f>
        <v>[T]기타보험기관[1본부]</v>
      </c>
      <c r="X3651" s="58" t="str">
        <f>작성용!O3648</f>
        <v>임봉현과장,김희숙과장</v>
      </c>
      <c r="Y3651" s="58" t="str">
        <f>작성용!P3648</f>
        <v>02-789-6095,02-789-6706</v>
      </c>
      <c r="Z3651" s="58" t="str">
        <f>작성용!Q3648</f>
        <v>bhlim@hanwha.com;k0000@hanwha.com</v>
      </c>
      <c r="AA3651" s="56" t="str">
        <f>작성용!AJ3648</f>
        <v>-</v>
      </c>
      <c r="AB3651" s="56">
        <f>작성용!AB3648</f>
        <v>0</v>
      </c>
    </row>
    <row r="3652" spans="1:28" s="12" customFormat="1" ht="16.5" hidden="1" customHeight="1" x14ac:dyDescent="0.3">
      <c r="A3652" s="54">
        <f>작성용!AL3649</f>
        <v>3648</v>
      </c>
      <c r="B3652" s="55" t="str">
        <f>작성용!AI3649</f>
        <v>보고서송부일 : 연결대상 2024-10-08, 비연결 2024-10-16</v>
      </c>
      <c r="C3652" s="56" t="str">
        <f>작성용!AK3649</f>
        <v>개별종목</v>
      </c>
      <c r="D3652" s="57">
        <f>작성용!T3649</f>
        <v>45537</v>
      </c>
      <c r="E3652" s="58" t="str">
        <f>작성용!B3649</f>
        <v>한화생명보험(수익증권)</v>
      </c>
      <c r="F3652" s="58" t="str">
        <f>작성용!C3649</f>
        <v>재평가</v>
      </c>
      <c r="G3652" s="58" t="str">
        <f>작성용!D3649</f>
        <v>미래에셋맵스아쿠아사모특별자산투자신탁1호</v>
      </c>
      <c r="H3652" s="59" t="str">
        <f>작성용!E3649</f>
        <v>KBP2020120157</v>
      </c>
      <c r="I3652" s="58" t="str">
        <f>작성용!F3649</f>
        <v>B02</v>
      </c>
      <c r="J3652" s="58">
        <f>작성용!G3649</f>
        <v>0</v>
      </c>
      <c r="K3652" s="58" t="str">
        <f>작성용!H3649</f>
        <v>-</v>
      </c>
      <c r="L3652" s="58" t="str">
        <f>작성용!N3649</f>
        <v xml:space="preserve">분기 </v>
      </c>
      <c r="M3652" s="57" t="str">
        <f>작성용!U3649</f>
        <v>2024.09.30</v>
      </c>
      <c r="N3652" s="57">
        <f>작성용!V3649</f>
        <v>45569</v>
      </c>
      <c r="O3652" s="57">
        <f>작성용!W3649</f>
        <v>45573</v>
      </c>
      <c r="P3652" s="57" t="str">
        <f>작성용!X3649</f>
        <v>-</v>
      </c>
      <c r="Q3652" s="58" t="str">
        <f>작성용!AD3649</f>
        <v>대체평가3사업본부</v>
      </c>
      <c r="R3652" s="60">
        <f>작성용!AE3649</f>
        <v>0</v>
      </c>
      <c r="S3652" s="58" t="str">
        <f>작성용!AF3649</f>
        <v>대체평가3사업본부</v>
      </c>
      <c r="T3652" s="61" t="str">
        <f>작성용!AG3649</f>
        <v>오윤지</v>
      </c>
      <c r="U3652" s="61" t="str">
        <f>작성용!AH3649</f>
        <v>오윤지</v>
      </c>
      <c r="V3652" s="56">
        <f>작성용!AA3649</f>
        <v>202409</v>
      </c>
      <c r="W3652" s="58" t="str">
        <f>작성용!AC3649</f>
        <v>[T]기타보험기관[1본부]</v>
      </c>
      <c r="X3652" s="58" t="str">
        <f>작성용!O3649</f>
        <v>임봉현과장,김희숙과장</v>
      </c>
      <c r="Y3652" s="58" t="str">
        <f>작성용!P3649</f>
        <v>02-789-6095,02-789-6706</v>
      </c>
      <c r="Z3652" s="58" t="str">
        <f>작성용!Q3649</f>
        <v>bhlim@hanwha.com;k0000@hanwha.com</v>
      </c>
      <c r="AA3652" s="56" t="str">
        <f>작성용!AJ3649</f>
        <v>-</v>
      </c>
      <c r="AB3652" s="56">
        <f>작성용!AB3649</f>
        <v>0</v>
      </c>
    </row>
    <row r="3653" spans="1:28" s="12" customFormat="1" ht="16.5" hidden="1" customHeight="1" x14ac:dyDescent="0.3">
      <c r="A3653" s="54">
        <f>작성용!AL3650</f>
        <v>3649</v>
      </c>
      <c r="B3653" s="55" t="str">
        <f>작성용!AI3650</f>
        <v>보고서송부일 : 연결대상 2024-10-08, 비연결 2024-10-16</v>
      </c>
      <c r="C3653" s="56" t="str">
        <f>작성용!AK3650</f>
        <v>개별종목</v>
      </c>
      <c r="D3653" s="57">
        <f>작성용!T3650</f>
        <v>45537</v>
      </c>
      <c r="E3653" s="58" t="str">
        <f>작성용!B3650</f>
        <v>한화생명보험(수익증권)</v>
      </c>
      <c r="F3653" s="58" t="str">
        <f>작성용!C3650</f>
        <v>재평가</v>
      </c>
      <c r="G3653" s="58" t="str">
        <f>작성용!D3650</f>
        <v>삼성UK공항후순위대출전문투자형사모투자신탁제1호</v>
      </c>
      <c r="H3653" s="59" t="str">
        <f>작성용!E3650</f>
        <v>KBP2019120203</v>
      </c>
      <c r="I3653" s="58" t="str">
        <f>작성용!F3650</f>
        <v>B02</v>
      </c>
      <c r="J3653" s="58">
        <f>작성용!G3650</f>
        <v>0</v>
      </c>
      <c r="K3653" s="58" t="str">
        <f>작성용!H3650</f>
        <v>-</v>
      </c>
      <c r="L3653" s="58" t="str">
        <f>작성용!N3650</f>
        <v xml:space="preserve">분기 </v>
      </c>
      <c r="M3653" s="57" t="str">
        <f>작성용!U3650</f>
        <v>2024.09.30</v>
      </c>
      <c r="N3653" s="57">
        <f>작성용!V3650</f>
        <v>45569</v>
      </c>
      <c r="O3653" s="57">
        <f>작성용!W3650</f>
        <v>45573</v>
      </c>
      <c r="P3653" s="57" t="str">
        <f>작성용!X3650</f>
        <v>-</v>
      </c>
      <c r="Q3653" s="58" t="str">
        <f>작성용!AD3650</f>
        <v>대체평가3사업본부</v>
      </c>
      <c r="R3653" s="60">
        <f>작성용!AE3650</f>
        <v>0</v>
      </c>
      <c r="S3653" s="58" t="str">
        <f>작성용!AF3650</f>
        <v>대체평가3사업본부</v>
      </c>
      <c r="T3653" s="61" t="str">
        <f>작성용!AG3650</f>
        <v>오윤지</v>
      </c>
      <c r="U3653" s="61" t="str">
        <f>작성용!AH3650</f>
        <v>오윤지</v>
      </c>
      <c r="V3653" s="56">
        <f>작성용!AA3650</f>
        <v>202409</v>
      </c>
      <c r="W3653" s="58" t="str">
        <f>작성용!AC3650</f>
        <v>[T]기타보험기관[1본부]</v>
      </c>
      <c r="X3653" s="58" t="str">
        <f>작성용!O3650</f>
        <v>임봉현과장,김희숙과장</v>
      </c>
      <c r="Y3653" s="58" t="str">
        <f>작성용!P3650</f>
        <v>02-789-6095,02-789-6706</v>
      </c>
      <c r="Z3653" s="58" t="str">
        <f>작성용!Q3650</f>
        <v>bhlim@hanwha.com;k0000@hanwha.com</v>
      </c>
      <c r="AA3653" s="56" t="str">
        <f>작성용!AJ3650</f>
        <v>-</v>
      </c>
      <c r="AB3653" s="56">
        <f>작성용!AB3650</f>
        <v>0</v>
      </c>
    </row>
    <row r="3654" spans="1:28" s="12" customFormat="1" ht="16.5" hidden="1" customHeight="1" x14ac:dyDescent="0.3">
      <c r="A3654" s="54">
        <f>작성용!AL3651</f>
        <v>3650</v>
      </c>
      <c r="B3654" s="55" t="str">
        <f>작성용!AI3651</f>
        <v>보고서송부일 : 연결대상 2024-10-08, 비연결 2024-10-16</v>
      </c>
      <c r="C3654" s="56" t="str">
        <f>작성용!AK3651</f>
        <v>개별종목</v>
      </c>
      <c r="D3654" s="57">
        <f>작성용!T3651</f>
        <v>45537</v>
      </c>
      <c r="E3654" s="58" t="str">
        <f>작성용!B3651</f>
        <v>한화생명보험(수익증권)</v>
      </c>
      <c r="F3654" s="58" t="str">
        <f>작성용!C3651</f>
        <v>재평가</v>
      </c>
      <c r="G3654" s="58" t="str">
        <f>작성용!D3651</f>
        <v>시몬느글로벌벤처전문사모투자신탁제1호</v>
      </c>
      <c r="H3654" s="59" t="str">
        <f>작성용!E3651</f>
        <v>KBP2018120011</v>
      </c>
      <c r="I3654" s="58" t="str">
        <f>작성용!F3651</f>
        <v>B02</v>
      </c>
      <c r="J3654" s="58">
        <f>작성용!G3651</f>
        <v>0</v>
      </c>
      <c r="K3654" s="58" t="str">
        <f>작성용!H3651</f>
        <v>-</v>
      </c>
      <c r="L3654" s="58" t="str">
        <f>작성용!N3651</f>
        <v xml:space="preserve">분기 </v>
      </c>
      <c r="M3654" s="57" t="str">
        <f>작성용!U3651</f>
        <v>2024.09.30</v>
      </c>
      <c r="N3654" s="57">
        <f>작성용!V3651</f>
        <v>45569</v>
      </c>
      <c r="O3654" s="57">
        <f>작성용!W3651</f>
        <v>45573</v>
      </c>
      <c r="P3654" s="57" t="str">
        <f>작성용!X3651</f>
        <v>-</v>
      </c>
      <c r="Q3654" s="58" t="str">
        <f>작성용!AD3651</f>
        <v>대체평가3사업본부</v>
      </c>
      <c r="R3654" s="60">
        <f>작성용!AE3651</f>
        <v>0</v>
      </c>
      <c r="S3654" s="58" t="str">
        <f>작성용!AF3651</f>
        <v>대체평가3사업본부</v>
      </c>
      <c r="T3654" s="61" t="str">
        <f>작성용!AG3651</f>
        <v>오윤지</v>
      </c>
      <c r="U3654" s="61" t="str">
        <f>작성용!AH3651</f>
        <v>오윤지</v>
      </c>
      <c r="V3654" s="56">
        <f>작성용!AA3651</f>
        <v>202409</v>
      </c>
      <c r="W3654" s="58" t="str">
        <f>작성용!AC3651</f>
        <v>[T]기타보험기관[1본부]</v>
      </c>
      <c r="X3654" s="58" t="str">
        <f>작성용!O3651</f>
        <v>임봉현과장,김희숙과장</v>
      </c>
      <c r="Y3654" s="58" t="str">
        <f>작성용!P3651</f>
        <v>02-789-6095,02-789-6706</v>
      </c>
      <c r="Z3654" s="58" t="str">
        <f>작성용!Q3651</f>
        <v>bhlim@hanwha.com;k0000@hanwha.com</v>
      </c>
      <c r="AA3654" s="56" t="str">
        <f>작성용!AJ3651</f>
        <v>-</v>
      </c>
      <c r="AB3654" s="56">
        <f>작성용!AB3651</f>
        <v>0</v>
      </c>
    </row>
    <row r="3655" spans="1:28" s="12" customFormat="1" ht="16.5" hidden="1" customHeight="1" x14ac:dyDescent="0.3">
      <c r="A3655" s="54">
        <f>작성용!AL3652</f>
        <v>3651</v>
      </c>
      <c r="B3655" s="55" t="str">
        <f>작성용!AI3652</f>
        <v>보고서송부일 : 연결대상 2024-10-08, 비연결 2024-10-16</v>
      </c>
      <c r="C3655" s="56" t="str">
        <f>작성용!AK3652</f>
        <v>개별종목</v>
      </c>
      <c r="D3655" s="57">
        <f>작성용!T3652</f>
        <v>45537</v>
      </c>
      <c r="E3655" s="58" t="str">
        <f>작성용!B3652</f>
        <v>한화생명보험(수익증권)</v>
      </c>
      <c r="F3655" s="58" t="str">
        <f>작성용!C3652</f>
        <v>재평가</v>
      </c>
      <c r="G3655" s="58" t="str">
        <f>작성용!D3652</f>
        <v>신한AIM구조화전문투자형사모투자신탁제1호3종</v>
      </c>
      <c r="H3655" s="59" t="str">
        <f>작성용!E3652</f>
        <v>KBP2020120215</v>
      </c>
      <c r="I3655" s="58" t="str">
        <f>작성용!F3652</f>
        <v>B02</v>
      </c>
      <c r="J3655" s="58">
        <f>작성용!G3652</f>
        <v>0</v>
      </c>
      <c r="K3655" s="58" t="str">
        <f>작성용!H3652</f>
        <v>-</v>
      </c>
      <c r="L3655" s="58" t="str">
        <f>작성용!N3652</f>
        <v xml:space="preserve">분기 </v>
      </c>
      <c r="M3655" s="57" t="str">
        <f>작성용!U3652</f>
        <v>2024.09.30</v>
      </c>
      <c r="N3655" s="57">
        <f>작성용!V3652</f>
        <v>45569</v>
      </c>
      <c r="O3655" s="57">
        <f>작성용!W3652</f>
        <v>45573</v>
      </c>
      <c r="P3655" s="57" t="str">
        <f>작성용!X3652</f>
        <v>-</v>
      </c>
      <c r="Q3655" s="58" t="str">
        <f>작성용!AD3652</f>
        <v>대체평가3사업본부</v>
      </c>
      <c r="R3655" s="60">
        <f>작성용!AE3652</f>
        <v>0</v>
      </c>
      <c r="S3655" s="58" t="str">
        <f>작성용!AF3652</f>
        <v>대체평가3사업본부</v>
      </c>
      <c r="T3655" s="61" t="str">
        <f>작성용!AG3652</f>
        <v>오윤지</v>
      </c>
      <c r="U3655" s="61" t="str">
        <f>작성용!AH3652</f>
        <v>오윤지</v>
      </c>
      <c r="V3655" s="56">
        <f>작성용!AA3652</f>
        <v>202409</v>
      </c>
      <c r="W3655" s="58" t="str">
        <f>작성용!AC3652</f>
        <v>[T]기타보험기관[1본부]</v>
      </c>
      <c r="X3655" s="58" t="str">
        <f>작성용!O3652</f>
        <v>임봉현과장,김희숙과장</v>
      </c>
      <c r="Y3655" s="58" t="str">
        <f>작성용!P3652</f>
        <v>02-789-6095,02-789-6706</v>
      </c>
      <c r="Z3655" s="58" t="str">
        <f>작성용!Q3652</f>
        <v>bhlim@hanwha.com;k0000@hanwha.com</v>
      </c>
      <c r="AA3655" s="56" t="str">
        <f>작성용!AJ3652</f>
        <v>-</v>
      </c>
      <c r="AB3655" s="56">
        <f>작성용!AB3652</f>
        <v>0</v>
      </c>
    </row>
    <row r="3656" spans="1:28" s="12" customFormat="1" ht="16.5" hidden="1" customHeight="1" x14ac:dyDescent="0.3">
      <c r="A3656" s="54">
        <f>작성용!AL3653</f>
        <v>3652</v>
      </c>
      <c r="B3656" s="55" t="str">
        <f>작성용!AI3653</f>
        <v>보고서송부일 : 연결대상 2024-10-08, 비연결 2024-10-16</v>
      </c>
      <c r="C3656" s="56" t="str">
        <f>작성용!AK3653</f>
        <v>개별종목</v>
      </c>
      <c r="D3656" s="57">
        <f>작성용!T3653</f>
        <v>45537</v>
      </c>
      <c r="E3656" s="58" t="str">
        <f>작성용!B3653</f>
        <v>한화생명보험(수익증권)</v>
      </c>
      <c r="F3656" s="58" t="str">
        <f>작성용!C3653</f>
        <v>재평가</v>
      </c>
      <c r="G3656" s="58" t="str">
        <f>작성용!D3653</f>
        <v>신한AIM부동산전문투자형사모투자신탁제10호</v>
      </c>
      <c r="H3656" s="59" t="str">
        <f>작성용!E3653</f>
        <v>KBP2019030027</v>
      </c>
      <c r="I3656" s="58" t="str">
        <f>작성용!F3653</f>
        <v>B02</v>
      </c>
      <c r="J3656" s="58">
        <f>작성용!G3653</f>
        <v>0</v>
      </c>
      <c r="K3656" s="58" t="str">
        <f>작성용!H3653</f>
        <v>-</v>
      </c>
      <c r="L3656" s="58" t="str">
        <f>작성용!N3653</f>
        <v xml:space="preserve">분기 </v>
      </c>
      <c r="M3656" s="57" t="str">
        <f>작성용!U3653</f>
        <v>2024.09.30</v>
      </c>
      <c r="N3656" s="57">
        <f>작성용!V3653</f>
        <v>45569</v>
      </c>
      <c r="O3656" s="57">
        <f>작성용!W3653</f>
        <v>45573</v>
      </c>
      <c r="P3656" s="57" t="str">
        <f>작성용!X3653</f>
        <v>-</v>
      </c>
      <c r="Q3656" s="58" t="str">
        <f>작성용!AD3653</f>
        <v>대체평가3사업본부</v>
      </c>
      <c r="R3656" s="60">
        <f>작성용!AE3653</f>
        <v>0</v>
      </c>
      <c r="S3656" s="58" t="str">
        <f>작성용!AF3653</f>
        <v>대체평가3사업본부</v>
      </c>
      <c r="T3656" s="61" t="str">
        <f>작성용!AG3653</f>
        <v>오윤지</v>
      </c>
      <c r="U3656" s="61" t="str">
        <f>작성용!AH3653</f>
        <v>오윤지</v>
      </c>
      <c r="V3656" s="56">
        <f>작성용!AA3653</f>
        <v>202409</v>
      </c>
      <c r="W3656" s="58" t="str">
        <f>작성용!AC3653</f>
        <v>[T]기타보험기관[1본부]</v>
      </c>
      <c r="X3656" s="58" t="str">
        <f>작성용!O3653</f>
        <v>임봉현과장,김희숙과장</v>
      </c>
      <c r="Y3656" s="58" t="str">
        <f>작성용!P3653</f>
        <v>02-789-6095,02-789-6706</v>
      </c>
      <c r="Z3656" s="58" t="str">
        <f>작성용!Q3653</f>
        <v>bhlim@hanwha.com;k0000@hanwha.com</v>
      </c>
      <c r="AA3656" s="56" t="str">
        <f>작성용!AJ3653</f>
        <v>-</v>
      </c>
      <c r="AB3656" s="56">
        <f>작성용!AB3653</f>
        <v>0</v>
      </c>
    </row>
    <row r="3657" spans="1:28" s="12" customFormat="1" ht="16.5" hidden="1" customHeight="1" x14ac:dyDescent="0.3">
      <c r="A3657" s="54">
        <f>작성용!AL3654</f>
        <v>3653</v>
      </c>
      <c r="B3657" s="55" t="str">
        <f>작성용!AI3654</f>
        <v>보고서송부일 : 연결대상 2024-10-08, 비연결 2024-10-16</v>
      </c>
      <c r="C3657" s="56" t="str">
        <f>작성용!AK3654</f>
        <v>개별종목</v>
      </c>
      <c r="D3657" s="57">
        <f>작성용!T3654</f>
        <v>45537</v>
      </c>
      <c r="E3657" s="58" t="str">
        <f>작성용!B3654</f>
        <v>한화생명보험(수익증권)</v>
      </c>
      <c r="F3657" s="58" t="str">
        <f>작성용!C3654</f>
        <v>재평가</v>
      </c>
      <c r="G3657" s="58" t="str">
        <f>작성용!D3654</f>
        <v>신한AIM부동산전문투자형사모투자신탁제13호</v>
      </c>
      <c r="H3657" s="59" t="str">
        <f>작성용!E3654</f>
        <v>KBP2019090046</v>
      </c>
      <c r="I3657" s="58" t="str">
        <f>작성용!F3654</f>
        <v>B02</v>
      </c>
      <c r="J3657" s="58">
        <f>작성용!G3654</f>
        <v>0</v>
      </c>
      <c r="K3657" s="58" t="str">
        <f>작성용!H3654</f>
        <v>-</v>
      </c>
      <c r="L3657" s="58" t="str">
        <f>작성용!N3654</f>
        <v xml:space="preserve">분기 </v>
      </c>
      <c r="M3657" s="57" t="str">
        <f>작성용!U3654</f>
        <v>2024.09.30</v>
      </c>
      <c r="N3657" s="57">
        <f>작성용!V3654</f>
        <v>45569</v>
      </c>
      <c r="O3657" s="57">
        <f>작성용!W3654</f>
        <v>45573</v>
      </c>
      <c r="P3657" s="57" t="str">
        <f>작성용!X3654</f>
        <v>-</v>
      </c>
      <c r="Q3657" s="58" t="str">
        <f>작성용!AD3654</f>
        <v>대체평가3사업본부</v>
      </c>
      <c r="R3657" s="60">
        <f>작성용!AE3654</f>
        <v>0</v>
      </c>
      <c r="S3657" s="58" t="str">
        <f>작성용!AF3654</f>
        <v>대체평가3사업본부</v>
      </c>
      <c r="T3657" s="61" t="str">
        <f>작성용!AG3654</f>
        <v>오윤지</v>
      </c>
      <c r="U3657" s="61" t="str">
        <f>작성용!AH3654</f>
        <v>오윤지</v>
      </c>
      <c r="V3657" s="56">
        <f>작성용!AA3654</f>
        <v>202409</v>
      </c>
      <c r="W3657" s="58" t="str">
        <f>작성용!AC3654</f>
        <v>[T]기타보험기관[1본부]</v>
      </c>
      <c r="X3657" s="58" t="str">
        <f>작성용!O3654</f>
        <v>임봉현과장,김희숙과장</v>
      </c>
      <c r="Y3657" s="58" t="str">
        <f>작성용!P3654</f>
        <v>02-789-6095,02-789-6706</v>
      </c>
      <c r="Z3657" s="58" t="str">
        <f>작성용!Q3654</f>
        <v>bhlim@hanwha.com;k0000@hanwha.com</v>
      </c>
      <c r="AA3657" s="56" t="str">
        <f>작성용!AJ3654</f>
        <v>-</v>
      </c>
      <c r="AB3657" s="56">
        <f>작성용!AB3654</f>
        <v>0</v>
      </c>
    </row>
    <row r="3658" spans="1:28" s="12" customFormat="1" ht="16.5" hidden="1" customHeight="1" x14ac:dyDescent="0.3">
      <c r="A3658" s="54">
        <f>작성용!AL3655</f>
        <v>3654</v>
      </c>
      <c r="B3658" s="55" t="str">
        <f>작성용!AI3655</f>
        <v>보고서송부일 : 연결대상 2024-10-08, 비연결 2024-10-16</v>
      </c>
      <c r="C3658" s="56" t="str">
        <f>작성용!AK3655</f>
        <v>개별종목</v>
      </c>
      <c r="D3658" s="57">
        <f>작성용!T3655</f>
        <v>45537</v>
      </c>
      <c r="E3658" s="58" t="str">
        <f>작성용!B3655</f>
        <v>한화생명보험(수익증권)</v>
      </c>
      <c r="F3658" s="58" t="str">
        <f>작성용!C3655</f>
        <v>재평가</v>
      </c>
      <c r="G3658" s="58" t="str">
        <f>작성용!D3655</f>
        <v>신한AIM부동산전문투자형사모투자신탁제7호</v>
      </c>
      <c r="H3658" s="59" t="str">
        <f>작성용!E3655</f>
        <v>KBP2018090042</v>
      </c>
      <c r="I3658" s="58" t="str">
        <f>작성용!F3655</f>
        <v>B02</v>
      </c>
      <c r="J3658" s="58">
        <f>작성용!G3655</f>
        <v>0</v>
      </c>
      <c r="K3658" s="58" t="str">
        <f>작성용!H3655</f>
        <v>-</v>
      </c>
      <c r="L3658" s="58" t="str">
        <f>작성용!N3655</f>
        <v xml:space="preserve">분기 </v>
      </c>
      <c r="M3658" s="57" t="str">
        <f>작성용!U3655</f>
        <v>2024.09.30</v>
      </c>
      <c r="N3658" s="57">
        <f>작성용!V3655</f>
        <v>45569</v>
      </c>
      <c r="O3658" s="57">
        <f>작성용!W3655</f>
        <v>45573</v>
      </c>
      <c r="P3658" s="57" t="str">
        <f>작성용!X3655</f>
        <v>-</v>
      </c>
      <c r="Q3658" s="58" t="str">
        <f>작성용!AD3655</f>
        <v>대체평가3사업본부</v>
      </c>
      <c r="R3658" s="60">
        <f>작성용!AE3655</f>
        <v>0</v>
      </c>
      <c r="S3658" s="58" t="str">
        <f>작성용!AF3655</f>
        <v>대체평가3사업본부</v>
      </c>
      <c r="T3658" s="61" t="str">
        <f>작성용!AG3655</f>
        <v>오윤지</v>
      </c>
      <c r="U3658" s="61" t="str">
        <f>작성용!AH3655</f>
        <v>오윤지</v>
      </c>
      <c r="V3658" s="56">
        <f>작성용!AA3655</f>
        <v>202409</v>
      </c>
      <c r="W3658" s="58" t="str">
        <f>작성용!AC3655</f>
        <v>[T]기타보험기관[1본부]</v>
      </c>
      <c r="X3658" s="58" t="str">
        <f>작성용!O3655</f>
        <v>임봉현과장,김희숙과장</v>
      </c>
      <c r="Y3658" s="58" t="str">
        <f>작성용!P3655</f>
        <v>02-789-6095,02-789-6706</v>
      </c>
      <c r="Z3658" s="58" t="str">
        <f>작성용!Q3655</f>
        <v>bhlim@hanwha.com;k0000@hanwha.com</v>
      </c>
      <c r="AA3658" s="56" t="str">
        <f>작성용!AJ3655</f>
        <v>-</v>
      </c>
      <c r="AB3658" s="56">
        <f>작성용!AB3655</f>
        <v>0</v>
      </c>
    </row>
    <row r="3659" spans="1:28" s="12" customFormat="1" ht="16.5" hidden="1" customHeight="1" x14ac:dyDescent="0.3">
      <c r="A3659" s="54">
        <f>작성용!AL3656</f>
        <v>3655</v>
      </c>
      <c r="B3659" s="55" t="str">
        <f>작성용!AI3656</f>
        <v>보고서송부일 : 연결대상 2024-10-08, 비연결 2024-10-16</v>
      </c>
      <c r="C3659" s="56" t="str">
        <f>작성용!AK3656</f>
        <v>개별종목</v>
      </c>
      <c r="D3659" s="57">
        <f>작성용!T3656</f>
        <v>45537</v>
      </c>
      <c r="E3659" s="58" t="str">
        <f>작성용!B3656</f>
        <v>한화생명보험(수익증권)</v>
      </c>
      <c r="F3659" s="58" t="str">
        <f>작성용!C3656</f>
        <v>재평가</v>
      </c>
      <c r="G3659" s="58" t="str">
        <f>작성용!D3656</f>
        <v>신한AIM인프라전문투자형사모투자신탁제3호</v>
      </c>
      <c r="H3659" s="59" t="str">
        <f>작성용!E3656</f>
        <v>KBP2019120337</v>
      </c>
      <c r="I3659" s="58" t="str">
        <f>작성용!F3656</f>
        <v>B02</v>
      </c>
      <c r="J3659" s="58">
        <f>작성용!G3656</f>
        <v>0</v>
      </c>
      <c r="K3659" s="58" t="str">
        <f>작성용!H3656</f>
        <v>-</v>
      </c>
      <c r="L3659" s="58" t="str">
        <f>작성용!N3656</f>
        <v xml:space="preserve">분기 </v>
      </c>
      <c r="M3659" s="57" t="str">
        <f>작성용!U3656</f>
        <v>2024.09.30</v>
      </c>
      <c r="N3659" s="57">
        <f>작성용!V3656</f>
        <v>45569</v>
      </c>
      <c r="O3659" s="57">
        <f>작성용!W3656</f>
        <v>45573</v>
      </c>
      <c r="P3659" s="57" t="str">
        <f>작성용!X3656</f>
        <v>-</v>
      </c>
      <c r="Q3659" s="58" t="str">
        <f>작성용!AD3656</f>
        <v>대체평가3사업본부</v>
      </c>
      <c r="R3659" s="60">
        <f>작성용!AE3656</f>
        <v>0</v>
      </c>
      <c r="S3659" s="58" t="str">
        <f>작성용!AF3656</f>
        <v>대체평가3사업본부</v>
      </c>
      <c r="T3659" s="61" t="str">
        <f>작성용!AG3656</f>
        <v>오윤지</v>
      </c>
      <c r="U3659" s="61" t="str">
        <f>작성용!AH3656</f>
        <v>오윤지</v>
      </c>
      <c r="V3659" s="56">
        <f>작성용!AA3656</f>
        <v>202409</v>
      </c>
      <c r="W3659" s="58" t="str">
        <f>작성용!AC3656</f>
        <v>[T]기타보험기관[1본부]</v>
      </c>
      <c r="X3659" s="58" t="str">
        <f>작성용!O3656</f>
        <v>임봉현과장,김희숙과장</v>
      </c>
      <c r="Y3659" s="58" t="str">
        <f>작성용!P3656</f>
        <v>02-789-6095,02-789-6706</v>
      </c>
      <c r="Z3659" s="58" t="str">
        <f>작성용!Q3656</f>
        <v>bhlim@hanwha.com;k0000@hanwha.com</v>
      </c>
      <c r="AA3659" s="56" t="str">
        <f>작성용!AJ3656</f>
        <v>-</v>
      </c>
      <c r="AB3659" s="56">
        <f>작성용!AB3656</f>
        <v>0</v>
      </c>
    </row>
    <row r="3660" spans="1:28" s="12" customFormat="1" ht="16.5" hidden="1" customHeight="1" x14ac:dyDescent="0.3">
      <c r="A3660" s="54">
        <f>작성용!AL3657</f>
        <v>3656</v>
      </c>
      <c r="B3660" s="55" t="str">
        <f>작성용!AI3657</f>
        <v>보고서송부일 : 연결대상 2024-10-08, 비연결 2024-10-16</v>
      </c>
      <c r="C3660" s="56" t="str">
        <f>작성용!AK3657</f>
        <v>개별종목</v>
      </c>
      <c r="D3660" s="57">
        <f>작성용!T3657</f>
        <v>45537</v>
      </c>
      <c r="E3660" s="58" t="str">
        <f>작성용!B3657</f>
        <v>한화생명보험(수익증권)</v>
      </c>
      <c r="F3660" s="58" t="str">
        <f>작성용!C3657</f>
        <v>재평가</v>
      </c>
      <c r="G3660" s="58" t="str">
        <f>작성용!D3657</f>
        <v>신한VDF전문투자형사모투자신탁제1호</v>
      </c>
      <c r="H3660" s="59" t="str">
        <f>작성용!E3657</f>
        <v>KBP2020120098</v>
      </c>
      <c r="I3660" s="58" t="str">
        <f>작성용!F3657</f>
        <v>B02</v>
      </c>
      <c r="J3660" s="58">
        <f>작성용!G3657</f>
        <v>0</v>
      </c>
      <c r="K3660" s="58" t="str">
        <f>작성용!H3657</f>
        <v>-</v>
      </c>
      <c r="L3660" s="58" t="str">
        <f>작성용!N3657</f>
        <v xml:space="preserve">분기 </v>
      </c>
      <c r="M3660" s="57" t="str">
        <f>작성용!U3657</f>
        <v>2024.09.30</v>
      </c>
      <c r="N3660" s="57">
        <f>작성용!V3657</f>
        <v>45569</v>
      </c>
      <c r="O3660" s="57">
        <f>작성용!W3657</f>
        <v>45573</v>
      </c>
      <c r="P3660" s="57" t="str">
        <f>작성용!X3657</f>
        <v>-</v>
      </c>
      <c r="Q3660" s="58" t="str">
        <f>작성용!AD3657</f>
        <v>대체평가3사업본부</v>
      </c>
      <c r="R3660" s="60">
        <f>작성용!AE3657</f>
        <v>0</v>
      </c>
      <c r="S3660" s="58" t="str">
        <f>작성용!AF3657</f>
        <v>대체평가3사업본부</v>
      </c>
      <c r="T3660" s="61" t="str">
        <f>작성용!AG3657</f>
        <v>오윤지</v>
      </c>
      <c r="U3660" s="61" t="str">
        <f>작성용!AH3657</f>
        <v>오윤지</v>
      </c>
      <c r="V3660" s="56">
        <f>작성용!AA3657</f>
        <v>202409</v>
      </c>
      <c r="W3660" s="58" t="str">
        <f>작성용!AC3657</f>
        <v>[T]기타보험기관[1본부]</v>
      </c>
      <c r="X3660" s="58" t="str">
        <f>작성용!O3657</f>
        <v>임봉현과장,김희숙과장</v>
      </c>
      <c r="Y3660" s="58" t="str">
        <f>작성용!P3657</f>
        <v>02-789-6095,02-789-6706</v>
      </c>
      <c r="Z3660" s="58" t="str">
        <f>작성용!Q3657</f>
        <v>bhlim@hanwha.com;k0000@hanwha.com</v>
      </c>
      <c r="AA3660" s="56" t="str">
        <f>작성용!AJ3657</f>
        <v>-</v>
      </c>
      <c r="AB3660" s="56">
        <f>작성용!AB3657</f>
        <v>0</v>
      </c>
    </row>
    <row r="3661" spans="1:28" s="12" customFormat="1" ht="16.5" hidden="1" customHeight="1" x14ac:dyDescent="0.3">
      <c r="A3661" s="54">
        <f>작성용!AL3658</f>
        <v>3657</v>
      </c>
      <c r="B3661" s="55" t="str">
        <f>작성용!AI3658</f>
        <v>보고서송부일 : 연결대상 2024-10-08, 비연결 2024-10-16</v>
      </c>
      <c r="C3661" s="56" t="str">
        <f>작성용!AK3658</f>
        <v>개별종목</v>
      </c>
      <c r="D3661" s="57">
        <f>작성용!T3658</f>
        <v>45537</v>
      </c>
      <c r="E3661" s="58" t="str">
        <f>작성용!B3658</f>
        <v>한화생명보험(수익증권)</v>
      </c>
      <c r="F3661" s="58" t="str">
        <f>작성용!C3658</f>
        <v>재평가</v>
      </c>
      <c r="G3661" s="58" t="str">
        <f>작성용!D3658</f>
        <v>신한일본태양광사모특별자산투자신탁제2호</v>
      </c>
      <c r="H3661" s="59" t="str">
        <f>작성용!E3658</f>
        <v>KBP2016060205</v>
      </c>
      <c r="I3661" s="58" t="str">
        <f>작성용!F3658</f>
        <v>B02</v>
      </c>
      <c r="J3661" s="58">
        <f>작성용!G3658</f>
        <v>0</v>
      </c>
      <c r="K3661" s="58" t="str">
        <f>작성용!H3658</f>
        <v>-</v>
      </c>
      <c r="L3661" s="58" t="str">
        <f>작성용!N3658</f>
        <v xml:space="preserve">분기 </v>
      </c>
      <c r="M3661" s="57" t="str">
        <f>작성용!U3658</f>
        <v>2024.09.30</v>
      </c>
      <c r="N3661" s="57">
        <f>작성용!V3658</f>
        <v>45569</v>
      </c>
      <c r="O3661" s="57">
        <f>작성용!W3658</f>
        <v>45573</v>
      </c>
      <c r="P3661" s="57" t="str">
        <f>작성용!X3658</f>
        <v>-</v>
      </c>
      <c r="Q3661" s="58" t="str">
        <f>작성용!AD3658</f>
        <v>대체평가3사업본부</v>
      </c>
      <c r="R3661" s="60">
        <f>작성용!AE3658</f>
        <v>0</v>
      </c>
      <c r="S3661" s="58" t="str">
        <f>작성용!AF3658</f>
        <v>대체평가3사업본부</v>
      </c>
      <c r="T3661" s="61" t="str">
        <f>작성용!AG3658</f>
        <v>오윤지</v>
      </c>
      <c r="U3661" s="61" t="str">
        <f>작성용!AH3658</f>
        <v>오윤지</v>
      </c>
      <c r="V3661" s="56">
        <f>작성용!AA3658</f>
        <v>202409</v>
      </c>
      <c r="W3661" s="58" t="str">
        <f>작성용!AC3658</f>
        <v>[T]기타보험기관[1본부]</v>
      </c>
      <c r="X3661" s="58" t="str">
        <f>작성용!O3658</f>
        <v>임봉현과장,김희숙과장</v>
      </c>
      <c r="Y3661" s="58" t="str">
        <f>작성용!P3658</f>
        <v>02-789-6095,02-789-6706</v>
      </c>
      <c r="Z3661" s="58" t="str">
        <f>작성용!Q3658</f>
        <v>bhlim@hanwha.com;k0000@hanwha.com</v>
      </c>
      <c r="AA3661" s="56" t="str">
        <f>작성용!AJ3658</f>
        <v>-</v>
      </c>
      <c r="AB3661" s="56">
        <f>작성용!AB3658</f>
        <v>0</v>
      </c>
    </row>
    <row r="3662" spans="1:28" s="12" customFormat="1" ht="16.5" hidden="1" customHeight="1" x14ac:dyDescent="0.3">
      <c r="A3662" s="54">
        <f>작성용!AL3659</f>
        <v>3658</v>
      </c>
      <c r="B3662" s="55" t="str">
        <f>작성용!AI3659</f>
        <v>보고서송부일 : 연결대상 2024-10-08, 비연결 2024-10-16</v>
      </c>
      <c r="C3662" s="56" t="str">
        <f>작성용!AK3659</f>
        <v>개별종목</v>
      </c>
      <c r="D3662" s="57">
        <f>작성용!T3659</f>
        <v>45537</v>
      </c>
      <c r="E3662" s="58" t="str">
        <f>작성용!B3659</f>
        <v>한화생명보험(수익증권)</v>
      </c>
      <c r="F3662" s="58" t="str">
        <f>작성용!C3659</f>
        <v>재평가</v>
      </c>
      <c r="G3662" s="58" t="str">
        <f>작성용!D3659</f>
        <v>이지스글로벌사모부동산투자신탁37-1호</v>
      </c>
      <c r="H3662" s="59" t="str">
        <f>작성용!E3659</f>
        <v>KBP2017090042</v>
      </c>
      <c r="I3662" s="58" t="str">
        <f>작성용!F3659</f>
        <v>B02</v>
      </c>
      <c r="J3662" s="58">
        <f>작성용!G3659</f>
        <v>0</v>
      </c>
      <c r="K3662" s="58" t="str">
        <f>작성용!H3659</f>
        <v>-</v>
      </c>
      <c r="L3662" s="58" t="str">
        <f>작성용!N3659</f>
        <v xml:space="preserve">분기 </v>
      </c>
      <c r="M3662" s="57" t="str">
        <f>작성용!U3659</f>
        <v>2024.09.30</v>
      </c>
      <c r="N3662" s="57">
        <f>작성용!V3659</f>
        <v>45569</v>
      </c>
      <c r="O3662" s="57">
        <f>작성용!W3659</f>
        <v>45573</v>
      </c>
      <c r="P3662" s="57" t="str">
        <f>작성용!X3659</f>
        <v>-</v>
      </c>
      <c r="Q3662" s="58" t="str">
        <f>작성용!AD3659</f>
        <v>대체평가3사업본부</v>
      </c>
      <c r="R3662" s="60">
        <f>작성용!AE3659</f>
        <v>0</v>
      </c>
      <c r="S3662" s="58" t="str">
        <f>작성용!AF3659</f>
        <v>대체평가3사업본부</v>
      </c>
      <c r="T3662" s="61" t="str">
        <f>작성용!AG3659</f>
        <v>오윤지</v>
      </c>
      <c r="U3662" s="61" t="str">
        <f>작성용!AH3659</f>
        <v>오윤지</v>
      </c>
      <c r="V3662" s="56">
        <f>작성용!AA3659</f>
        <v>202409</v>
      </c>
      <c r="W3662" s="58" t="str">
        <f>작성용!AC3659</f>
        <v>[T]기타보험기관[1본부]</v>
      </c>
      <c r="X3662" s="58" t="str">
        <f>작성용!O3659</f>
        <v>임봉현과장,김희숙과장</v>
      </c>
      <c r="Y3662" s="58" t="str">
        <f>작성용!P3659</f>
        <v>02-789-6095,02-789-6706</v>
      </c>
      <c r="Z3662" s="58" t="str">
        <f>작성용!Q3659</f>
        <v>bhlim@hanwha.com;k0000@hanwha.com</v>
      </c>
      <c r="AA3662" s="56" t="str">
        <f>작성용!AJ3659</f>
        <v>-</v>
      </c>
      <c r="AB3662" s="56">
        <f>작성용!AB3659</f>
        <v>0</v>
      </c>
    </row>
    <row r="3663" spans="1:28" s="12" customFormat="1" ht="16.5" hidden="1" customHeight="1" x14ac:dyDescent="0.3">
      <c r="A3663" s="54">
        <f>작성용!AL3660</f>
        <v>3659</v>
      </c>
      <c r="B3663" s="55" t="str">
        <f>작성용!AI3660</f>
        <v>보고서송부일 : 연결대상 2024-10-08, 비연결 2024-10-16</v>
      </c>
      <c r="C3663" s="56" t="str">
        <f>작성용!AK3660</f>
        <v>개별종목</v>
      </c>
      <c r="D3663" s="57">
        <f>작성용!T3660</f>
        <v>45537</v>
      </c>
      <c r="E3663" s="58" t="str">
        <f>작성용!B3660</f>
        <v>한화생명보험(수익증권)</v>
      </c>
      <c r="F3663" s="58" t="str">
        <f>작성용!C3660</f>
        <v>재평가</v>
      </c>
      <c r="G3663" s="58" t="str">
        <f>작성용!D3660</f>
        <v>이지스글로벌사모부동산투자신탁37-2호</v>
      </c>
      <c r="H3663" s="59" t="str">
        <f>작성용!E3660</f>
        <v>KBP2017090043</v>
      </c>
      <c r="I3663" s="58" t="str">
        <f>작성용!F3660</f>
        <v>B02</v>
      </c>
      <c r="J3663" s="58">
        <f>작성용!G3660</f>
        <v>0</v>
      </c>
      <c r="K3663" s="58" t="str">
        <f>작성용!H3660</f>
        <v>-</v>
      </c>
      <c r="L3663" s="58" t="str">
        <f>작성용!N3660</f>
        <v xml:space="preserve">분기 </v>
      </c>
      <c r="M3663" s="57" t="str">
        <f>작성용!U3660</f>
        <v>2024.09.30</v>
      </c>
      <c r="N3663" s="57">
        <f>작성용!V3660</f>
        <v>45569</v>
      </c>
      <c r="O3663" s="57">
        <f>작성용!W3660</f>
        <v>45573</v>
      </c>
      <c r="P3663" s="57" t="str">
        <f>작성용!X3660</f>
        <v>-</v>
      </c>
      <c r="Q3663" s="58" t="str">
        <f>작성용!AD3660</f>
        <v>대체평가3사업본부</v>
      </c>
      <c r="R3663" s="60">
        <f>작성용!AE3660</f>
        <v>0</v>
      </c>
      <c r="S3663" s="58" t="str">
        <f>작성용!AF3660</f>
        <v>대체평가3사업본부</v>
      </c>
      <c r="T3663" s="61" t="str">
        <f>작성용!AG3660</f>
        <v>오윤지</v>
      </c>
      <c r="U3663" s="61" t="str">
        <f>작성용!AH3660</f>
        <v>오윤지</v>
      </c>
      <c r="V3663" s="56">
        <f>작성용!AA3660</f>
        <v>202409</v>
      </c>
      <c r="W3663" s="58" t="str">
        <f>작성용!AC3660</f>
        <v>[T]기타보험기관[1본부]</v>
      </c>
      <c r="X3663" s="58" t="str">
        <f>작성용!O3660</f>
        <v>임봉현과장,김희숙과장</v>
      </c>
      <c r="Y3663" s="58" t="str">
        <f>작성용!P3660</f>
        <v>02-789-6095,02-789-6706</v>
      </c>
      <c r="Z3663" s="58" t="str">
        <f>작성용!Q3660</f>
        <v>bhlim@hanwha.com;k0000@hanwha.com</v>
      </c>
      <c r="AA3663" s="56" t="str">
        <f>작성용!AJ3660</f>
        <v>-</v>
      </c>
      <c r="AB3663" s="56">
        <f>작성용!AB3660</f>
        <v>0</v>
      </c>
    </row>
    <row r="3664" spans="1:28" s="12" customFormat="1" ht="16.5" hidden="1" customHeight="1" x14ac:dyDescent="0.3">
      <c r="A3664" s="54">
        <f>작성용!AL3661</f>
        <v>3660</v>
      </c>
      <c r="B3664" s="55" t="str">
        <f>작성용!AI3661</f>
        <v>보고서송부일 : 연결대상 2024-10-08, 비연결 2024-10-16</v>
      </c>
      <c r="C3664" s="56" t="str">
        <f>작성용!AK3661</f>
        <v>개별종목</v>
      </c>
      <c r="D3664" s="57">
        <f>작성용!T3661</f>
        <v>45537</v>
      </c>
      <c r="E3664" s="58" t="str">
        <f>작성용!B3661</f>
        <v>한화생명보험(수익증권)</v>
      </c>
      <c r="F3664" s="58" t="str">
        <f>작성용!C3661</f>
        <v>재평가</v>
      </c>
      <c r="G3664" s="58" t="str">
        <f>작성용!D3661</f>
        <v>이지스미국전문투자형사모부동산투자신탁221호</v>
      </c>
      <c r="H3664" s="59" t="str">
        <f>작성용!E3661</f>
        <v>KBP2020120160</v>
      </c>
      <c r="I3664" s="58" t="str">
        <f>작성용!F3661</f>
        <v>B02</v>
      </c>
      <c r="J3664" s="58">
        <f>작성용!G3661</f>
        <v>0</v>
      </c>
      <c r="K3664" s="58" t="str">
        <f>작성용!H3661</f>
        <v>-</v>
      </c>
      <c r="L3664" s="58" t="str">
        <f>작성용!N3661</f>
        <v xml:space="preserve">분기 </v>
      </c>
      <c r="M3664" s="57" t="str">
        <f>작성용!U3661</f>
        <v>2024.09.30</v>
      </c>
      <c r="N3664" s="57">
        <f>작성용!V3661</f>
        <v>45569</v>
      </c>
      <c r="O3664" s="57">
        <f>작성용!W3661</f>
        <v>45573</v>
      </c>
      <c r="P3664" s="57" t="str">
        <f>작성용!X3661</f>
        <v>-</v>
      </c>
      <c r="Q3664" s="58" t="str">
        <f>작성용!AD3661</f>
        <v>대체평가3사업본부</v>
      </c>
      <c r="R3664" s="60">
        <f>작성용!AE3661</f>
        <v>0</v>
      </c>
      <c r="S3664" s="58" t="str">
        <f>작성용!AF3661</f>
        <v>대체평가3사업본부</v>
      </c>
      <c r="T3664" s="61" t="str">
        <f>작성용!AG3661</f>
        <v>오윤지</v>
      </c>
      <c r="U3664" s="61" t="str">
        <f>작성용!AH3661</f>
        <v>오윤지</v>
      </c>
      <c r="V3664" s="56">
        <f>작성용!AA3661</f>
        <v>202409</v>
      </c>
      <c r="W3664" s="58" t="str">
        <f>작성용!AC3661</f>
        <v>[T]기타보험기관[1본부]</v>
      </c>
      <c r="X3664" s="58" t="str">
        <f>작성용!O3661</f>
        <v>임봉현과장,김희숙과장</v>
      </c>
      <c r="Y3664" s="58" t="str">
        <f>작성용!P3661</f>
        <v>02-789-6095,02-789-6706</v>
      </c>
      <c r="Z3664" s="58" t="str">
        <f>작성용!Q3661</f>
        <v>bhlim@hanwha.com;k0000@hanwha.com</v>
      </c>
      <c r="AA3664" s="56" t="str">
        <f>작성용!AJ3661</f>
        <v>-</v>
      </c>
      <c r="AB3664" s="56">
        <f>작성용!AB3661</f>
        <v>0</v>
      </c>
    </row>
    <row r="3665" spans="1:28" s="12" customFormat="1" ht="16.5" hidden="1" customHeight="1" x14ac:dyDescent="0.3">
      <c r="A3665" s="54">
        <f>작성용!AL3662</f>
        <v>3661</v>
      </c>
      <c r="B3665" s="55" t="str">
        <f>작성용!AI3662</f>
        <v>보고서송부일 : 연결대상 2024-10-08, 비연결 2024-10-16</v>
      </c>
      <c r="C3665" s="56" t="str">
        <f>작성용!AK3662</f>
        <v>개별종목</v>
      </c>
      <c r="D3665" s="57">
        <f>작성용!T3662</f>
        <v>45537</v>
      </c>
      <c r="E3665" s="58" t="str">
        <f>작성용!B3662</f>
        <v>한화생명보험(수익증권)</v>
      </c>
      <c r="F3665" s="58" t="str">
        <f>작성용!C3662</f>
        <v>재평가</v>
      </c>
      <c r="G3665" s="58" t="str">
        <f>작성용!D3662</f>
        <v>이지스미국전문투자형사모부동산투자신탁327호</v>
      </c>
      <c r="H3665" s="59" t="str">
        <f>작성용!E3662</f>
        <v>KBP2019120225</v>
      </c>
      <c r="I3665" s="58" t="str">
        <f>작성용!F3662</f>
        <v>B02</v>
      </c>
      <c r="J3665" s="58">
        <f>작성용!G3662</f>
        <v>0</v>
      </c>
      <c r="K3665" s="58" t="str">
        <f>작성용!H3662</f>
        <v>-</v>
      </c>
      <c r="L3665" s="58" t="str">
        <f>작성용!N3662</f>
        <v xml:space="preserve">분기 </v>
      </c>
      <c r="M3665" s="57" t="str">
        <f>작성용!U3662</f>
        <v>2024.09.30</v>
      </c>
      <c r="N3665" s="57">
        <f>작성용!V3662</f>
        <v>45569</v>
      </c>
      <c r="O3665" s="57">
        <f>작성용!W3662</f>
        <v>45573</v>
      </c>
      <c r="P3665" s="57" t="str">
        <f>작성용!X3662</f>
        <v>-</v>
      </c>
      <c r="Q3665" s="58" t="str">
        <f>작성용!AD3662</f>
        <v>대체평가3사업본부</v>
      </c>
      <c r="R3665" s="60">
        <f>작성용!AE3662</f>
        <v>0</v>
      </c>
      <c r="S3665" s="58" t="str">
        <f>작성용!AF3662</f>
        <v>대체평가3사업본부</v>
      </c>
      <c r="T3665" s="61" t="str">
        <f>작성용!AG3662</f>
        <v>오윤지</v>
      </c>
      <c r="U3665" s="61" t="str">
        <f>작성용!AH3662</f>
        <v>오윤지</v>
      </c>
      <c r="V3665" s="56">
        <f>작성용!AA3662</f>
        <v>202409</v>
      </c>
      <c r="W3665" s="58" t="str">
        <f>작성용!AC3662</f>
        <v>[T]기타보험기관[1본부]</v>
      </c>
      <c r="X3665" s="58" t="str">
        <f>작성용!O3662</f>
        <v>임봉현과장,김희숙과장</v>
      </c>
      <c r="Y3665" s="58" t="str">
        <f>작성용!P3662</f>
        <v>02-789-6095,02-789-6706</v>
      </c>
      <c r="Z3665" s="58" t="str">
        <f>작성용!Q3662</f>
        <v>bhlim@hanwha.com;k0000@hanwha.com</v>
      </c>
      <c r="AA3665" s="56" t="str">
        <f>작성용!AJ3662</f>
        <v>-</v>
      </c>
      <c r="AB3665" s="56">
        <f>작성용!AB3662</f>
        <v>0</v>
      </c>
    </row>
    <row r="3666" spans="1:28" s="12" customFormat="1" ht="16.5" hidden="1" customHeight="1" x14ac:dyDescent="0.3">
      <c r="A3666" s="54">
        <f>작성용!AL3663</f>
        <v>3662</v>
      </c>
      <c r="B3666" s="55" t="str">
        <f>작성용!AI3663</f>
        <v>보고서송부일 : 연결대상 2024-10-08, 비연결 2024-10-16</v>
      </c>
      <c r="C3666" s="56" t="str">
        <f>작성용!AK3663</f>
        <v>개별종목</v>
      </c>
      <c r="D3666" s="57">
        <f>작성용!T3663</f>
        <v>45537</v>
      </c>
      <c r="E3666" s="58" t="str">
        <f>작성용!B3663</f>
        <v>한화생명보험(수익증권)</v>
      </c>
      <c r="F3666" s="58" t="str">
        <f>작성용!C3663</f>
        <v>재평가</v>
      </c>
      <c r="G3666" s="58" t="str">
        <f>작성용!D3663</f>
        <v>이지스미국전문투자형사모부동산투자신탁98-2호</v>
      </c>
      <c r="H3666" s="59" t="str">
        <f>작성용!E3663</f>
        <v>KBP2019120103</v>
      </c>
      <c r="I3666" s="58" t="str">
        <f>작성용!F3663</f>
        <v>B02</v>
      </c>
      <c r="J3666" s="58">
        <f>작성용!G3663</f>
        <v>0</v>
      </c>
      <c r="K3666" s="58" t="str">
        <f>작성용!H3663</f>
        <v>-</v>
      </c>
      <c r="L3666" s="58" t="str">
        <f>작성용!N3663</f>
        <v xml:space="preserve">분기 </v>
      </c>
      <c r="M3666" s="57" t="str">
        <f>작성용!U3663</f>
        <v>2024.09.30</v>
      </c>
      <c r="N3666" s="57">
        <f>작성용!V3663</f>
        <v>45569</v>
      </c>
      <c r="O3666" s="57">
        <f>작성용!W3663</f>
        <v>45573</v>
      </c>
      <c r="P3666" s="57" t="str">
        <f>작성용!X3663</f>
        <v>-</v>
      </c>
      <c r="Q3666" s="58" t="str">
        <f>작성용!AD3663</f>
        <v>대체평가3사업본부</v>
      </c>
      <c r="R3666" s="60">
        <f>작성용!AE3663</f>
        <v>0</v>
      </c>
      <c r="S3666" s="58" t="str">
        <f>작성용!AF3663</f>
        <v>대체평가3사업본부</v>
      </c>
      <c r="T3666" s="61" t="str">
        <f>작성용!AG3663</f>
        <v>오윤지</v>
      </c>
      <c r="U3666" s="61" t="str">
        <f>작성용!AH3663</f>
        <v>오윤지</v>
      </c>
      <c r="V3666" s="56">
        <f>작성용!AA3663</f>
        <v>202409</v>
      </c>
      <c r="W3666" s="58" t="str">
        <f>작성용!AC3663</f>
        <v>[T]기타보험기관[1본부]</v>
      </c>
      <c r="X3666" s="58" t="str">
        <f>작성용!O3663</f>
        <v>임봉현과장,김희숙과장</v>
      </c>
      <c r="Y3666" s="58" t="str">
        <f>작성용!P3663</f>
        <v>02-789-6095,02-789-6706</v>
      </c>
      <c r="Z3666" s="58" t="str">
        <f>작성용!Q3663</f>
        <v>bhlim@hanwha.com;k0000@hanwha.com</v>
      </c>
      <c r="AA3666" s="56" t="str">
        <f>작성용!AJ3663</f>
        <v>-</v>
      </c>
      <c r="AB3666" s="56">
        <f>작성용!AB3663</f>
        <v>0</v>
      </c>
    </row>
    <row r="3667" spans="1:28" s="12" customFormat="1" ht="16.5" hidden="1" customHeight="1" x14ac:dyDescent="0.3">
      <c r="A3667" s="54">
        <f>작성용!AL3664</f>
        <v>3663</v>
      </c>
      <c r="B3667" s="55" t="str">
        <f>작성용!AI3664</f>
        <v>보고서송부일 : 연결대상 2024-10-08, 비연결 2024-10-16</v>
      </c>
      <c r="C3667" s="56" t="str">
        <f>작성용!AK3664</f>
        <v>개별종목</v>
      </c>
      <c r="D3667" s="57">
        <f>작성용!T3664</f>
        <v>45537</v>
      </c>
      <c r="E3667" s="58" t="str">
        <f>작성용!B3664</f>
        <v>한화생명보험(수익증권)</v>
      </c>
      <c r="F3667" s="58" t="str">
        <f>작성용!C3664</f>
        <v>재평가</v>
      </c>
      <c r="G3667" s="58" t="str">
        <f>작성용!D3664</f>
        <v>캡스톤EU전문투자형사모투자신탁2호</v>
      </c>
      <c r="H3667" s="59" t="str">
        <f>작성용!E3664</f>
        <v>KBP2018120158</v>
      </c>
      <c r="I3667" s="58" t="str">
        <f>작성용!F3664</f>
        <v>B02</v>
      </c>
      <c r="J3667" s="58">
        <f>작성용!G3664</f>
        <v>0</v>
      </c>
      <c r="K3667" s="58" t="str">
        <f>작성용!H3664</f>
        <v>-</v>
      </c>
      <c r="L3667" s="58" t="str">
        <f>작성용!N3664</f>
        <v xml:space="preserve">분기 </v>
      </c>
      <c r="M3667" s="57" t="str">
        <f>작성용!U3664</f>
        <v>2024.09.30</v>
      </c>
      <c r="N3667" s="57">
        <f>작성용!V3664</f>
        <v>45569</v>
      </c>
      <c r="O3667" s="57">
        <f>작성용!W3664</f>
        <v>45573</v>
      </c>
      <c r="P3667" s="57" t="str">
        <f>작성용!X3664</f>
        <v>-</v>
      </c>
      <c r="Q3667" s="58" t="str">
        <f>작성용!AD3664</f>
        <v>대체평가3사업본부</v>
      </c>
      <c r="R3667" s="60">
        <f>작성용!AE3664</f>
        <v>0</v>
      </c>
      <c r="S3667" s="58" t="str">
        <f>작성용!AF3664</f>
        <v>대체평가3사업본부</v>
      </c>
      <c r="T3667" s="61" t="str">
        <f>작성용!AG3664</f>
        <v>오윤지</v>
      </c>
      <c r="U3667" s="61" t="str">
        <f>작성용!AH3664</f>
        <v>오윤지</v>
      </c>
      <c r="V3667" s="56">
        <f>작성용!AA3664</f>
        <v>202409</v>
      </c>
      <c r="W3667" s="58" t="str">
        <f>작성용!AC3664</f>
        <v>[T]기타보험기관[1본부]</v>
      </c>
      <c r="X3667" s="58" t="str">
        <f>작성용!O3664</f>
        <v>임봉현과장,김희숙과장</v>
      </c>
      <c r="Y3667" s="58" t="str">
        <f>작성용!P3664</f>
        <v>02-789-6095,02-789-6706</v>
      </c>
      <c r="Z3667" s="58" t="str">
        <f>작성용!Q3664</f>
        <v>bhlim@hanwha.com;k0000@hanwha.com</v>
      </c>
      <c r="AA3667" s="56" t="str">
        <f>작성용!AJ3664</f>
        <v>-</v>
      </c>
      <c r="AB3667" s="56">
        <f>작성용!AB3664</f>
        <v>0</v>
      </c>
    </row>
    <row r="3668" spans="1:28" s="12" customFormat="1" ht="16.5" hidden="1" customHeight="1" x14ac:dyDescent="0.3">
      <c r="A3668" s="54">
        <f>작성용!AL3665</f>
        <v>3664</v>
      </c>
      <c r="B3668" s="55" t="str">
        <f>작성용!AI3665</f>
        <v>보고서송부일 : 연결대상 2024-10-08, 비연결 2024-10-16</v>
      </c>
      <c r="C3668" s="56" t="str">
        <f>작성용!AK3665</f>
        <v>개별종목</v>
      </c>
      <c r="D3668" s="57">
        <f>작성용!T3665</f>
        <v>45537</v>
      </c>
      <c r="E3668" s="58" t="str">
        <f>작성용!B3665</f>
        <v>한화생명보험(수익증권)</v>
      </c>
      <c r="F3668" s="58" t="str">
        <f>작성용!C3665</f>
        <v>재평가</v>
      </c>
      <c r="G3668" s="58" t="str">
        <f>작성용!D3665</f>
        <v>캡스톤US전문투자형사모투자신탁7호</v>
      </c>
      <c r="H3668" s="59" t="str">
        <f>작성용!E3665</f>
        <v>KBP2020120032</v>
      </c>
      <c r="I3668" s="58" t="str">
        <f>작성용!F3665</f>
        <v>B02</v>
      </c>
      <c r="J3668" s="58">
        <f>작성용!G3665</f>
        <v>0</v>
      </c>
      <c r="K3668" s="58" t="str">
        <f>작성용!H3665</f>
        <v>-</v>
      </c>
      <c r="L3668" s="58" t="str">
        <f>작성용!N3665</f>
        <v xml:space="preserve">분기 </v>
      </c>
      <c r="M3668" s="57" t="str">
        <f>작성용!U3665</f>
        <v>2024.09.30</v>
      </c>
      <c r="N3668" s="57">
        <f>작성용!V3665</f>
        <v>45569</v>
      </c>
      <c r="O3668" s="57">
        <f>작성용!W3665</f>
        <v>45573</v>
      </c>
      <c r="P3668" s="57" t="str">
        <f>작성용!X3665</f>
        <v>-</v>
      </c>
      <c r="Q3668" s="58" t="str">
        <f>작성용!AD3665</f>
        <v>대체평가3사업본부</v>
      </c>
      <c r="R3668" s="60">
        <f>작성용!AE3665</f>
        <v>0</v>
      </c>
      <c r="S3668" s="58" t="str">
        <f>작성용!AF3665</f>
        <v>대체평가3사업본부</v>
      </c>
      <c r="T3668" s="61" t="str">
        <f>작성용!AG3665</f>
        <v>오윤지</v>
      </c>
      <c r="U3668" s="61" t="str">
        <f>작성용!AH3665</f>
        <v>오윤지</v>
      </c>
      <c r="V3668" s="56">
        <f>작성용!AA3665</f>
        <v>202409</v>
      </c>
      <c r="W3668" s="58" t="str">
        <f>작성용!AC3665</f>
        <v>[T]기타보험기관[1본부]</v>
      </c>
      <c r="X3668" s="58" t="str">
        <f>작성용!O3665</f>
        <v>임봉현과장,김희숙과장</v>
      </c>
      <c r="Y3668" s="58" t="str">
        <f>작성용!P3665</f>
        <v>02-789-6095,02-789-6706</v>
      </c>
      <c r="Z3668" s="58" t="str">
        <f>작성용!Q3665</f>
        <v>bhlim@hanwha.com;k0000@hanwha.com</v>
      </c>
      <c r="AA3668" s="56" t="str">
        <f>작성용!AJ3665</f>
        <v>-</v>
      </c>
      <c r="AB3668" s="56">
        <f>작성용!AB3665</f>
        <v>0</v>
      </c>
    </row>
    <row r="3669" spans="1:28" s="12" customFormat="1" ht="16.5" hidden="1" customHeight="1" x14ac:dyDescent="0.3">
      <c r="A3669" s="54">
        <f>작성용!AL3666</f>
        <v>3665</v>
      </c>
      <c r="B3669" s="55" t="str">
        <f>작성용!AI3666</f>
        <v>보고서송부일 : 연결대상 2024-10-08, 비연결 2024-10-16</v>
      </c>
      <c r="C3669" s="56" t="str">
        <f>작성용!AK3666</f>
        <v>개별종목</v>
      </c>
      <c r="D3669" s="57">
        <f>작성용!T3666</f>
        <v>45537</v>
      </c>
      <c r="E3669" s="58" t="str">
        <f>작성용!B3666</f>
        <v>한화생명보험(수익증권)</v>
      </c>
      <c r="F3669" s="58" t="str">
        <f>작성용!C3666</f>
        <v>재평가</v>
      </c>
      <c r="G3669" s="58" t="str">
        <f>작성용!D3666</f>
        <v>한국투자사모유럽메자닌부동산투자신탁1호</v>
      </c>
      <c r="H3669" s="59" t="str">
        <f>작성용!E3666</f>
        <v>KBP2014020073</v>
      </c>
      <c r="I3669" s="58" t="str">
        <f>작성용!F3666</f>
        <v>B02</v>
      </c>
      <c r="J3669" s="58">
        <f>작성용!G3666</f>
        <v>0</v>
      </c>
      <c r="K3669" s="58" t="str">
        <f>작성용!H3666</f>
        <v>-</v>
      </c>
      <c r="L3669" s="58" t="str">
        <f>작성용!N3666</f>
        <v xml:space="preserve">분기 </v>
      </c>
      <c r="M3669" s="57" t="str">
        <f>작성용!U3666</f>
        <v>2024.09.30</v>
      </c>
      <c r="N3669" s="57">
        <f>작성용!V3666</f>
        <v>45569</v>
      </c>
      <c r="O3669" s="57">
        <f>작성용!W3666</f>
        <v>45573</v>
      </c>
      <c r="P3669" s="57" t="str">
        <f>작성용!X3666</f>
        <v>-</v>
      </c>
      <c r="Q3669" s="58" t="str">
        <f>작성용!AD3666</f>
        <v>대체평가3사업본부</v>
      </c>
      <c r="R3669" s="60">
        <f>작성용!AE3666</f>
        <v>0</v>
      </c>
      <c r="S3669" s="58" t="str">
        <f>작성용!AF3666</f>
        <v>대체평가3사업본부</v>
      </c>
      <c r="T3669" s="61" t="str">
        <f>작성용!AG3666</f>
        <v>오윤지</v>
      </c>
      <c r="U3669" s="61" t="str">
        <f>작성용!AH3666</f>
        <v>오윤지</v>
      </c>
      <c r="V3669" s="56">
        <f>작성용!AA3666</f>
        <v>202409</v>
      </c>
      <c r="W3669" s="58" t="str">
        <f>작성용!AC3666</f>
        <v>[T]기타보험기관[1본부]</v>
      </c>
      <c r="X3669" s="58" t="str">
        <f>작성용!O3666</f>
        <v>임봉현과장,김희숙과장</v>
      </c>
      <c r="Y3669" s="58" t="str">
        <f>작성용!P3666</f>
        <v>02-789-6095,02-789-6706</v>
      </c>
      <c r="Z3669" s="58" t="str">
        <f>작성용!Q3666</f>
        <v>bhlim@hanwha.com;k0000@hanwha.com</v>
      </c>
      <c r="AA3669" s="56" t="str">
        <f>작성용!AJ3666</f>
        <v>-</v>
      </c>
      <c r="AB3669" s="56">
        <f>작성용!AB3666</f>
        <v>0</v>
      </c>
    </row>
    <row r="3670" spans="1:28" s="12" customFormat="1" ht="16.5" hidden="1" customHeight="1" x14ac:dyDescent="0.3">
      <c r="A3670" s="54">
        <f>작성용!AL3667</f>
        <v>3666</v>
      </c>
      <c r="B3670" s="55" t="str">
        <f>작성용!AI3667</f>
        <v>보고서송부일 : 연결대상 2024-10-08, 비연결 2024-10-16</v>
      </c>
      <c r="C3670" s="56" t="str">
        <f>작성용!AK3667</f>
        <v>개별종목</v>
      </c>
      <c r="D3670" s="57">
        <f>작성용!T3667</f>
        <v>45537</v>
      </c>
      <c r="E3670" s="58" t="str">
        <f>작성용!B3667</f>
        <v>한화생명보험(수익증권)</v>
      </c>
      <c r="F3670" s="58" t="str">
        <f>작성용!C3667</f>
        <v>재평가</v>
      </c>
      <c r="G3670" s="58" t="str">
        <f>작성용!D3667</f>
        <v>한국투자항공기전문투자형사모특별자산투자신탁6호</v>
      </c>
      <c r="H3670" s="59" t="str">
        <f>작성용!E3667</f>
        <v>KBP2018120018</v>
      </c>
      <c r="I3670" s="58" t="str">
        <f>작성용!F3667</f>
        <v>B02</v>
      </c>
      <c r="J3670" s="58">
        <f>작성용!G3667</f>
        <v>0</v>
      </c>
      <c r="K3670" s="58" t="str">
        <f>작성용!H3667</f>
        <v>-</v>
      </c>
      <c r="L3670" s="58" t="str">
        <f>작성용!N3667</f>
        <v xml:space="preserve">분기 </v>
      </c>
      <c r="M3670" s="57" t="str">
        <f>작성용!U3667</f>
        <v>2024.09.30</v>
      </c>
      <c r="N3670" s="57">
        <f>작성용!V3667</f>
        <v>45569</v>
      </c>
      <c r="O3670" s="57">
        <f>작성용!W3667</f>
        <v>45573</v>
      </c>
      <c r="P3670" s="57" t="str">
        <f>작성용!X3667</f>
        <v>-</v>
      </c>
      <c r="Q3670" s="58" t="str">
        <f>작성용!AD3667</f>
        <v>대체평가3사업본부</v>
      </c>
      <c r="R3670" s="60">
        <f>작성용!AE3667</f>
        <v>0</v>
      </c>
      <c r="S3670" s="58" t="str">
        <f>작성용!AF3667</f>
        <v>대체평가3사업본부</v>
      </c>
      <c r="T3670" s="61" t="str">
        <f>작성용!AG3667</f>
        <v>오윤지</v>
      </c>
      <c r="U3670" s="61" t="str">
        <f>작성용!AH3667</f>
        <v>오윤지</v>
      </c>
      <c r="V3670" s="56">
        <f>작성용!AA3667</f>
        <v>202409</v>
      </c>
      <c r="W3670" s="58" t="str">
        <f>작성용!AC3667</f>
        <v>[T]기타보험기관[1본부]</v>
      </c>
      <c r="X3670" s="58" t="str">
        <f>작성용!O3667</f>
        <v>임봉현과장,김희숙과장</v>
      </c>
      <c r="Y3670" s="58" t="str">
        <f>작성용!P3667</f>
        <v>02-789-6095,02-789-6706</v>
      </c>
      <c r="Z3670" s="58" t="str">
        <f>작성용!Q3667</f>
        <v>bhlim@hanwha.com;k0000@hanwha.com</v>
      </c>
      <c r="AA3670" s="56" t="str">
        <f>작성용!AJ3667</f>
        <v>-</v>
      </c>
      <c r="AB3670" s="56">
        <f>작성용!AB3667</f>
        <v>0</v>
      </c>
    </row>
    <row r="3671" spans="1:28" s="12" customFormat="1" ht="16.5" hidden="1" customHeight="1" x14ac:dyDescent="0.3">
      <c r="A3671" s="54">
        <f>작성용!AL3668</f>
        <v>3667</v>
      </c>
      <c r="B3671" s="55" t="str">
        <f>작성용!AI3668</f>
        <v>보고서송부일 : 연결대상 2024-10-08, 비연결 2024-10-16</v>
      </c>
      <c r="C3671" s="56" t="str">
        <f>작성용!AK3668</f>
        <v>개별종목</v>
      </c>
      <c r="D3671" s="57">
        <f>작성용!T3668</f>
        <v>45537</v>
      </c>
      <c r="E3671" s="58" t="str">
        <f>작성용!B3668</f>
        <v>한화생명보험(수익증권)</v>
      </c>
      <c r="F3671" s="58" t="str">
        <f>작성용!C3668</f>
        <v>재평가</v>
      </c>
      <c r="G3671" s="58" t="str">
        <f>작성용!D3668</f>
        <v>한화AIGLOBALCHOICE전문투자형사모증권투자신탁1호</v>
      </c>
      <c r="H3671" s="59" t="str">
        <f>작성용!E3668</f>
        <v>KBP2014020077</v>
      </c>
      <c r="I3671" s="58" t="str">
        <f>작성용!F3668</f>
        <v>B02</v>
      </c>
      <c r="J3671" s="58">
        <f>작성용!G3668</f>
        <v>0</v>
      </c>
      <c r="K3671" s="58" t="str">
        <f>작성용!H3668</f>
        <v>-</v>
      </c>
      <c r="L3671" s="58" t="str">
        <f>작성용!N3668</f>
        <v xml:space="preserve">분기 </v>
      </c>
      <c r="M3671" s="57" t="str">
        <f>작성용!U3668</f>
        <v>2024.09.30</v>
      </c>
      <c r="N3671" s="57">
        <f>작성용!V3668</f>
        <v>45569</v>
      </c>
      <c r="O3671" s="57">
        <f>작성용!W3668</f>
        <v>45573</v>
      </c>
      <c r="P3671" s="57" t="str">
        <f>작성용!X3668</f>
        <v>-</v>
      </c>
      <c r="Q3671" s="58" t="str">
        <f>작성용!AD3668</f>
        <v>대체평가3사업본부</v>
      </c>
      <c r="R3671" s="60">
        <f>작성용!AE3668</f>
        <v>0</v>
      </c>
      <c r="S3671" s="58" t="str">
        <f>작성용!AF3668</f>
        <v>대체평가3사업본부</v>
      </c>
      <c r="T3671" s="61" t="str">
        <f>작성용!AG3668</f>
        <v>오윤지</v>
      </c>
      <c r="U3671" s="61" t="str">
        <f>작성용!AH3668</f>
        <v>오윤지</v>
      </c>
      <c r="V3671" s="56">
        <f>작성용!AA3668</f>
        <v>202409</v>
      </c>
      <c r="W3671" s="58" t="str">
        <f>작성용!AC3668</f>
        <v>[T]기타보험기관[1본부]</v>
      </c>
      <c r="X3671" s="58" t="str">
        <f>작성용!O3668</f>
        <v>임봉현과장,김희숙과장</v>
      </c>
      <c r="Y3671" s="58" t="str">
        <f>작성용!P3668</f>
        <v>02-789-6095,02-789-6706</v>
      </c>
      <c r="Z3671" s="58" t="str">
        <f>작성용!Q3668</f>
        <v>bhlim@hanwha.com;k0000@hanwha.com</v>
      </c>
      <c r="AA3671" s="56" t="str">
        <f>작성용!AJ3668</f>
        <v>-</v>
      </c>
      <c r="AB3671" s="56">
        <f>작성용!AB3668</f>
        <v>0</v>
      </c>
    </row>
    <row r="3672" spans="1:28" s="12" customFormat="1" ht="16.5" hidden="1" customHeight="1" x14ac:dyDescent="0.3">
      <c r="A3672" s="54">
        <f>작성용!AL3669</f>
        <v>3668</v>
      </c>
      <c r="B3672" s="55" t="str">
        <f>작성용!AI3669</f>
        <v>보고서송부일 : 연결대상 2024-10-08, 비연결 2024-10-16</v>
      </c>
      <c r="C3672" s="56" t="str">
        <f>작성용!AK3669</f>
        <v>개별종목</v>
      </c>
      <c r="D3672" s="57">
        <f>작성용!T3669</f>
        <v>45537</v>
      </c>
      <c r="E3672" s="58" t="str">
        <f>작성용!B3669</f>
        <v>한화생명보험(수익증권)</v>
      </c>
      <c r="F3672" s="58" t="str">
        <f>작성용!C3669</f>
        <v>재평가</v>
      </c>
      <c r="G3672" s="58" t="str">
        <f>작성용!D3669</f>
        <v>한화AIGLOBALCHOICE전문투자형사모증권투자신탁2호</v>
      </c>
      <c r="H3672" s="59" t="str">
        <f>작성용!E3669</f>
        <v>KBP2014020091</v>
      </c>
      <c r="I3672" s="58" t="str">
        <f>작성용!F3669</f>
        <v>B02</v>
      </c>
      <c r="J3672" s="58">
        <f>작성용!G3669</f>
        <v>0</v>
      </c>
      <c r="K3672" s="58" t="str">
        <f>작성용!H3669</f>
        <v>-</v>
      </c>
      <c r="L3672" s="58" t="str">
        <f>작성용!N3669</f>
        <v xml:space="preserve">분기 </v>
      </c>
      <c r="M3672" s="57" t="str">
        <f>작성용!U3669</f>
        <v>2024.09.30</v>
      </c>
      <c r="N3672" s="57">
        <f>작성용!V3669</f>
        <v>45569</v>
      </c>
      <c r="O3672" s="57">
        <f>작성용!W3669</f>
        <v>45573</v>
      </c>
      <c r="P3672" s="57" t="str">
        <f>작성용!X3669</f>
        <v>-</v>
      </c>
      <c r="Q3672" s="58" t="str">
        <f>작성용!AD3669</f>
        <v>대체평가3사업본부</v>
      </c>
      <c r="R3672" s="60">
        <f>작성용!AE3669</f>
        <v>0</v>
      </c>
      <c r="S3672" s="58" t="str">
        <f>작성용!AF3669</f>
        <v>대체평가3사업본부</v>
      </c>
      <c r="T3672" s="61" t="str">
        <f>작성용!AG3669</f>
        <v>오윤지</v>
      </c>
      <c r="U3672" s="61" t="str">
        <f>작성용!AH3669</f>
        <v>오윤지</v>
      </c>
      <c r="V3672" s="56">
        <f>작성용!AA3669</f>
        <v>202409</v>
      </c>
      <c r="W3672" s="58" t="str">
        <f>작성용!AC3669</f>
        <v>[T]기타보험기관[1본부]</v>
      </c>
      <c r="X3672" s="58" t="str">
        <f>작성용!O3669</f>
        <v>임봉현과장,김희숙과장</v>
      </c>
      <c r="Y3672" s="58" t="str">
        <f>작성용!P3669</f>
        <v>02-789-6095,02-789-6706</v>
      </c>
      <c r="Z3672" s="58" t="str">
        <f>작성용!Q3669</f>
        <v>bhlim@hanwha.com;k0000@hanwha.com</v>
      </c>
      <c r="AA3672" s="56" t="str">
        <f>작성용!AJ3669</f>
        <v>-</v>
      </c>
      <c r="AB3672" s="56">
        <f>작성용!AB3669</f>
        <v>0</v>
      </c>
    </row>
    <row r="3673" spans="1:28" s="12" customFormat="1" ht="16.5" hidden="1" customHeight="1" x14ac:dyDescent="0.3">
      <c r="A3673" s="54">
        <f>작성용!AL3670</f>
        <v>3669</v>
      </c>
      <c r="B3673" s="55" t="str">
        <f>작성용!AI3670</f>
        <v>보고서송부일 : 연결대상 2024-10-08, 비연결 2024-10-16</v>
      </c>
      <c r="C3673" s="56" t="str">
        <f>작성용!AK3670</f>
        <v>개별종목</v>
      </c>
      <c r="D3673" s="57">
        <f>작성용!T3670</f>
        <v>45537</v>
      </c>
      <c r="E3673" s="58" t="str">
        <f>작성용!B3670</f>
        <v>한화생명보험(수익증권)</v>
      </c>
      <c r="F3673" s="58" t="str">
        <f>작성용!C3670</f>
        <v>재평가</v>
      </c>
      <c r="G3673" s="58" t="str">
        <f>작성용!D3670</f>
        <v>한화ASIAOPPORTUNITY전문투자형사모증권투자신탁1호</v>
      </c>
      <c r="H3673" s="59" t="str">
        <f>작성용!E3670</f>
        <v>KBP2018120021</v>
      </c>
      <c r="I3673" s="58" t="str">
        <f>작성용!F3670</f>
        <v>B02</v>
      </c>
      <c r="J3673" s="58">
        <f>작성용!G3670</f>
        <v>0</v>
      </c>
      <c r="K3673" s="58" t="str">
        <f>작성용!H3670</f>
        <v>-</v>
      </c>
      <c r="L3673" s="58" t="str">
        <f>작성용!N3670</f>
        <v xml:space="preserve">분기 </v>
      </c>
      <c r="M3673" s="57" t="str">
        <f>작성용!U3670</f>
        <v>2024.09.30</v>
      </c>
      <c r="N3673" s="57">
        <f>작성용!V3670</f>
        <v>45569</v>
      </c>
      <c r="O3673" s="57">
        <f>작성용!W3670</f>
        <v>45573</v>
      </c>
      <c r="P3673" s="57" t="str">
        <f>작성용!X3670</f>
        <v>-</v>
      </c>
      <c r="Q3673" s="58" t="str">
        <f>작성용!AD3670</f>
        <v>대체평가3사업본부</v>
      </c>
      <c r="R3673" s="60">
        <f>작성용!AE3670</f>
        <v>0</v>
      </c>
      <c r="S3673" s="58" t="str">
        <f>작성용!AF3670</f>
        <v>대체평가3사업본부</v>
      </c>
      <c r="T3673" s="61" t="str">
        <f>작성용!AG3670</f>
        <v>오윤지</v>
      </c>
      <c r="U3673" s="61" t="str">
        <f>작성용!AH3670</f>
        <v>오윤지</v>
      </c>
      <c r="V3673" s="56">
        <f>작성용!AA3670</f>
        <v>202409</v>
      </c>
      <c r="W3673" s="58" t="str">
        <f>작성용!AC3670</f>
        <v>[T]기타보험기관[1본부]</v>
      </c>
      <c r="X3673" s="58" t="str">
        <f>작성용!O3670</f>
        <v>임봉현과장,김희숙과장</v>
      </c>
      <c r="Y3673" s="58" t="str">
        <f>작성용!P3670</f>
        <v>02-789-6095,02-789-6706</v>
      </c>
      <c r="Z3673" s="58" t="str">
        <f>작성용!Q3670</f>
        <v>bhlim@hanwha.com;k0000@hanwha.com</v>
      </c>
      <c r="AA3673" s="56" t="str">
        <f>작성용!AJ3670</f>
        <v>-</v>
      </c>
      <c r="AB3673" s="56">
        <f>작성용!AB3670</f>
        <v>0</v>
      </c>
    </row>
    <row r="3674" spans="1:28" s="12" customFormat="1" ht="16.5" hidden="1" customHeight="1" x14ac:dyDescent="0.3">
      <c r="A3674" s="54">
        <f>작성용!AL3671</f>
        <v>3670</v>
      </c>
      <c r="B3674" s="55" t="str">
        <f>작성용!AI3671</f>
        <v>보고서송부일 : 연결대상 2024-10-08, 비연결 2024-10-16</v>
      </c>
      <c r="C3674" s="56" t="str">
        <f>작성용!AK3671</f>
        <v>개별종목</v>
      </c>
      <c r="D3674" s="57">
        <f>작성용!T3671</f>
        <v>45537</v>
      </c>
      <c r="E3674" s="58" t="str">
        <f>작성용!B3671</f>
        <v>한화생명보험(수익증권)</v>
      </c>
      <c r="F3674" s="58" t="str">
        <f>작성용!C3671</f>
        <v>재평가</v>
      </c>
      <c r="G3674" s="58" t="str">
        <f>작성용!D3671</f>
        <v>한화DEBTSTRATEGY전문투자형사모부동산투자신탁16호</v>
      </c>
      <c r="H3674" s="59" t="str">
        <f>작성용!E3671</f>
        <v>KBP2019120158</v>
      </c>
      <c r="I3674" s="58" t="str">
        <f>작성용!F3671</f>
        <v>B02</v>
      </c>
      <c r="J3674" s="58">
        <f>작성용!G3671</f>
        <v>0</v>
      </c>
      <c r="K3674" s="58" t="str">
        <f>작성용!H3671</f>
        <v>-</v>
      </c>
      <c r="L3674" s="58" t="str">
        <f>작성용!N3671</f>
        <v xml:space="preserve">분기 </v>
      </c>
      <c r="M3674" s="57" t="str">
        <f>작성용!U3671</f>
        <v>2024.09.30</v>
      </c>
      <c r="N3674" s="57">
        <f>작성용!V3671</f>
        <v>45569</v>
      </c>
      <c r="O3674" s="57">
        <f>작성용!W3671</f>
        <v>45573</v>
      </c>
      <c r="P3674" s="57" t="str">
        <f>작성용!X3671</f>
        <v>-</v>
      </c>
      <c r="Q3674" s="58" t="str">
        <f>작성용!AD3671</f>
        <v>대체평가3사업본부</v>
      </c>
      <c r="R3674" s="60">
        <f>작성용!AE3671</f>
        <v>0</v>
      </c>
      <c r="S3674" s="58" t="str">
        <f>작성용!AF3671</f>
        <v>대체평가3사업본부</v>
      </c>
      <c r="T3674" s="61" t="str">
        <f>작성용!AG3671</f>
        <v>오윤지</v>
      </c>
      <c r="U3674" s="61" t="str">
        <f>작성용!AH3671</f>
        <v>오윤지</v>
      </c>
      <c r="V3674" s="56">
        <f>작성용!AA3671</f>
        <v>202409</v>
      </c>
      <c r="W3674" s="58" t="str">
        <f>작성용!AC3671</f>
        <v>[T]기타보험기관[1본부]</v>
      </c>
      <c r="X3674" s="58" t="str">
        <f>작성용!O3671</f>
        <v>임봉현과장,김희숙과장</v>
      </c>
      <c r="Y3674" s="58" t="str">
        <f>작성용!P3671</f>
        <v>02-789-6095,02-789-6706</v>
      </c>
      <c r="Z3674" s="58" t="str">
        <f>작성용!Q3671</f>
        <v>bhlim@hanwha.com;k0000@hanwha.com</v>
      </c>
      <c r="AA3674" s="56" t="str">
        <f>작성용!AJ3671</f>
        <v>-</v>
      </c>
      <c r="AB3674" s="56">
        <f>작성용!AB3671</f>
        <v>0</v>
      </c>
    </row>
    <row r="3675" spans="1:28" s="12" customFormat="1" ht="16.5" hidden="1" customHeight="1" x14ac:dyDescent="0.3">
      <c r="A3675" s="54">
        <f>작성용!AL3672</f>
        <v>3671</v>
      </c>
      <c r="B3675" s="55" t="str">
        <f>작성용!AI3672</f>
        <v>보고서송부일 : 연결대상 2024-10-08, 비연결 2024-10-16</v>
      </c>
      <c r="C3675" s="56" t="str">
        <f>작성용!AK3672</f>
        <v>개별종목</v>
      </c>
      <c r="D3675" s="57">
        <f>작성용!T3672</f>
        <v>45537</v>
      </c>
      <c r="E3675" s="58" t="str">
        <f>작성용!B3672</f>
        <v>한화생명보험(수익증권)</v>
      </c>
      <c r="F3675" s="58" t="str">
        <f>작성용!C3672</f>
        <v>재평가</v>
      </c>
      <c r="G3675" s="58" t="str">
        <f>작성용!D3672</f>
        <v>한화DEBTSTRATEGY전문투자형사모부동산투자신탁6호</v>
      </c>
      <c r="H3675" s="59" t="str">
        <f>작성용!E3672</f>
        <v>KBP2018120008</v>
      </c>
      <c r="I3675" s="58" t="str">
        <f>작성용!F3672</f>
        <v>B02</v>
      </c>
      <c r="J3675" s="58">
        <f>작성용!G3672</f>
        <v>0</v>
      </c>
      <c r="K3675" s="58" t="str">
        <f>작성용!H3672</f>
        <v>-</v>
      </c>
      <c r="L3675" s="58" t="str">
        <f>작성용!N3672</f>
        <v xml:space="preserve">분기 </v>
      </c>
      <c r="M3675" s="57" t="str">
        <f>작성용!U3672</f>
        <v>2024.09.30</v>
      </c>
      <c r="N3675" s="57">
        <f>작성용!V3672</f>
        <v>45569</v>
      </c>
      <c r="O3675" s="57">
        <f>작성용!W3672</f>
        <v>45573</v>
      </c>
      <c r="P3675" s="57" t="str">
        <f>작성용!X3672</f>
        <v>-</v>
      </c>
      <c r="Q3675" s="58" t="str">
        <f>작성용!AD3672</f>
        <v>대체평가3사업본부</v>
      </c>
      <c r="R3675" s="60">
        <f>작성용!AE3672</f>
        <v>0</v>
      </c>
      <c r="S3675" s="58" t="str">
        <f>작성용!AF3672</f>
        <v>대체평가3사업본부</v>
      </c>
      <c r="T3675" s="61" t="str">
        <f>작성용!AG3672</f>
        <v>오윤지</v>
      </c>
      <c r="U3675" s="61" t="str">
        <f>작성용!AH3672</f>
        <v>오윤지</v>
      </c>
      <c r="V3675" s="56">
        <f>작성용!AA3672</f>
        <v>202409</v>
      </c>
      <c r="W3675" s="58" t="str">
        <f>작성용!AC3672</f>
        <v>[T]기타보험기관[1본부]</v>
      </c>
      <c r="X3675" s="58" t="str">
        <f>작성용!O3672</f>
        <v>임봉현과장,김희숙과장</v>
      </c>
      <c r="Y3675" s="58" t="str">
        <f>작성용!P3672</f>
        <v>02-789-6095,02-789-6706</v>
      </c>
      <c r="Z3675" s="58" t="str">
        <f>작성용!Q3672</f>
        <v>bhlim@hanwha.com;k0000@hanwha.com</v>
      </c>
      <c r="AA3675" s="56" t="str">
        <f>작성용!AJ3672</f>
        <v>-</v>
      </c>
      <c r="AB3675" s="56">
        <f>작성용!AB3672</f>
        <v>0</v>
      </c>
    </row>
    <row r="3676" spans="1:28" s="12" customFormat="1" ht="16.5" hidden="1" customHeight="1" x14ac:dyDescent="0.3">
      <c r="A3676" s="54">
        <f>작성용!AL3673</f>
        <v>3672</v>
      </c>
      <c r="B3676" s="55" t="str">
        <f>작성용!AI3673</f>
        <v>보고서송부일 : 연결대상 2024-10-08, 비연결 2024-10-16</v>
      </c>
      <c r="C3676" s="56" t="str">
        <f>작성용!AK3673</f>
        <v>개별종목</v>
      </c>
      <c r="D3676" s="57">
        <f>작성용!T3673</f>
        <v>45537</v>
      </c>
      <c r="E3676" s="58" t="str">
        <f>작성용!B3673</f>
        <v>한화생명보험(수익증권)</v>
      </c>
      <c r="F3676" s="58" t="str">
        <f>작성용!C3673</f>
        <v>재평가</v>
      </c>
      <c r="G3676" s="58" t="str">
        <f>작성용!D3673</f>
        <v>한화GLOBALCORPORATEPESTRATEGY전문투자형사모증권투자신탁1호</v>
      </c>
      <c r="H3676" s="59" t="str">
        <f>작성용!E3673</f>
        <v>KBP2018120022</v>
      </c>
      <c r="I3676" s="58" t="str">
        <f>작성용!F3673</f>
        <v>B02</v>
      </c>
      <c r="J3676" s="58">
        <f>작성용!G3673</f>
        <v>0</v>
      </c>
      <c r="K3676" s="58" t="str">
        <f>작성용!H3673</f>
        <v>-</v>
      </c>
      <c r="L3676" s="58" t="str">
        <f>작성용!N3673</f>
        <v xml:space="preserve">분기 </v>
      </c>
      <c r="M3676" s="57" t="str">
        <f>작성용!U3673</f>
        <v>2024.09.30</v>
      </c>
      <c r="N3676" s="57">
        <f>작성용!V3673</f>
        <v>45569</v>
      </c>
      <c r="O3676" s="57">
        <f>작성용!W3673</f>
        <v>45573</v>
      </c>
      <c r="P3676" s="57" t="str">
        <f>작성용!X3673</f>
        <v>-</v>
      </c>
      <c r="Q3676" s="58" t="str">
        <f>작성용!AD3673</f>
        <v>대체평가3사업본부</v>
      </c>
      <c r="R3676" s="60">
        <f>작성용!AE3673</f>
        <v>0</v>
      </c>
      <c r="S3676" s="58" t="str">
        <f>작성용!AF3673</f>
        <v>대체평가3사업본부</v>
      </c>
      <c r="T3676" s="61" t="str">
        <f>작성용!AG3673</f>
        <v>오윤지</v>
      </c>
      <c r="U3676" s="61" t="str">
        <f>작성용!AH3673</f>
        <v>오윤지</v>
      </c>
      <c r="V3676" s="56">
        <f>작성용!AA3673</f>
        <v>202409</v>
      </c>
      <c r="W3676" s="58" t="str">
        <f>작성용!AC3673</f>
        <v>[T]기타보험기관[1본부]</v>
      </c>
      <c r="X3676" s="58" t="str">
        <f>작성용!O3673</f>
        <v>임봉현과장,김희숙과장</v>
      </c>
      <c r="Y3676" s="58" t="str">
        <f>작성용!P3673</f>
        <v>02-789-6095,02-789-6706</v>
      </c>
      <c r="Z3676" s="58" t="str">
        <f>작성용!Q3673</f>
        <v>bhlim@hanwha.com;k0000@hanwha.com</v>
      </c>
      <c r="AA3676" s="56" t="str">
        <f>작성용!AJ3673</f>
        <v>-</v>
      </c>
      <c r="AB3676" s="56">
        <f>작성용!AB3673</f>
        <v>0</v>
      </c>
    </row>
    <row r="3677" spans="1:28" s="12" customFormat="1" ht="16.5" hidden="1" customHeight="1" x14ac:dyDescent="0.3">
      <c r="A3677" s="54">
        <f>작성용!AL3674</f>
        <v>3673</v>
      </c>
      <c r="B3677" s="55" t="str">
        <f>작성용!AI3674</f>
        <v>보고서송부일 : 연결대상 2024-10-08, 비연결 2024-10-16</v>
      </c>
      <c r="C3677" s="56" t="str">
        <f>작성용!AK3674</f>
        <v>개별종목</v>
      </c>
      <c r="D3677" s="57">
        <f>작성용!T3674</f>
        <v>45537</v>
      </c>
      <c r="E3677" s="58" t="str">
        <f>작성용!B3674</f>
        <v>한화생명보험(수익증권)</v>
      </c>
      <c r="F3677" s="58" t="str">
        <f>작성용!C3674</f>
        <v>재평가</v>
      </c>
      <c r="G3677" s="58" t="str">
        <f>작성용!D3674</f>
        <v>한화GLOBALCORPORATEPESTRATEGY전문투자형사모증권투자신탁2호</v>
      </c>
      <c r="H3677" s="59" t="str">
        <f>작성용!E3674</f>
        <v>KBP2018120029</v>
      </c>
      <c r="I3677" s="58" t="str">
        <f>작성용!F3674</f>
        <v>B02</v>
      </c>
      <c r="J3677" s="58">
        <f>작성용!G3674</f>
        <v>0</v>
      </c>
      <c r="K3677" s="58" t="str">
        <f>작성용!H3674</f>
        <v>-</v>
      </c>
      <c r="L3677" s="58" t="str">
        <f>작성용!N3674</f>
        <v xml:space="preserve">분기 </v>
      </c>
      <c r="M3677" s="57" t="str">
        <f>작성용!U3674</f>
        <v>2024.09.30</v>
      </c>
      <c r="N3677" s="57">
        <f>작성용!V3674</f>
        <v>45569</v>
      </c>
      <c r="O3677" s="57">
        <f>작성용!W3674</f>
        <v>45573</v>
      </c>
      <c r="P3677" s="57" t="str">
        <f>작성용!X3674</f>
        <v>-</v>
      </c>
      <c r="Q3677" s="58" t="str">
        <f>작성용!AD3674</f>
        <v>대체평가3사업본부</v>
      </c>
      <c r="R3677" s="60">
        <f>작성용!AE3674</f>
        <v>0</v>
      </c>
      <c r="S3677" s="58" t="str">
        <f>작성용!AF3674</f>
        <v>대체평가3사업본부</v>
      </c>
      <c r="T3677" s="61" t="str">
        <f>작성용!AG3674</f>
        <v>오윤지</v>
      </c>
      <c r="U3677" s="61" t="str">
        <f>작성용!AH3674</f>
        <v>오윤지</v>
      </c>
      <c r="V3677" s="56">
        <f>작성용!AA3674</f>
        <v>202409</v>
      </c>
      <c r="W3677" s="58" t="str">
        <f>작성용!AC3674</f>
        <v>[T]기타보험기관[1본부]</v>
      </c>
      <c r="X3677" s="58" t="str">
        <f>작성용!O3674</f>
        <v>임봉현과장,김희숙과장</v>
      </c>
      <c r="Y3677" s="58" t="str">
        <f>작성용!P3674</f>
        <v>02-789-6095,02-789-6706</v>
      </c>
      <c r="Z3677" s="58" t="str">
        <f>작성용!Q3674</f>
        <v>bhlim@hanwha.com;k0000@hanwha.com</v>
      </c>
      <c r="AA3677" s="56" t="str">
        <f>작성용!AJ3674</f>
        <v>-</v>
      </c>
      <c r="AB3677" s="56">
        <f>작성용!AB3674</f>
        <v>0</v>
      </c>
    </row>
    <row r="3678" spans="1:28" s="12" customFormat="1" ht="16.5" hidden="1" customHeight="1" x14ac:dyDescent="0.3">
      <c r="A3678" s="54">
        <f>작성용!AL3675</f>
        <v>3674</v>
      </c>
      <c r="B3678" s="55" t="str">
        <f>작성용!AI3675</f>
        <v>보고서송부일 : 연결대상 2024-10-08, 비연결 2024-10-16</v>
      </c>
      <c r="C3678" s="56" t="str">
        <f>작성용!AK3675</f>
        <v>개별종목</v>
      </c>
      <c r="D3678" s="57">
        <f>작성용!T3675</f>
        <v>45537</v>
      </c>
      <c r="E3678" s="58" t="str">
        <f>작성용!B3675</f>
        <v>한화생명보험(수익증권)</v>
      </c>
      <c r="F3678" s="58" t="str">
        <f>작성용!C3675</f>
        <v>재평가</v>
      </c>
      <c r="G3678" s="58" t="str">
        <f>작성용!D3675</f>
        <v>한화GLOBALCREDITSTRATEGY전문투자형사모특별자산투자신탁1호</v>
      </c>
      <c r="H3678" s="59" t="str">
        <f>작성용!E3675</f>
        <v>KBP2018120105</v>
      </c>
      <c r="I3678" s="58" t="str">
        <f>작성용!F3675</f>
        <v>B02</v>
      </c>
      <c r="J3678" s="58">
        <f>작성용!G3675</f>
        <v>0</v>
      </c>
      <c r="K3678" s="58" t="str">
        <f>작성용!H3675</f>
        <v>-</v>
      </c>
      <c r="L3678" s="58" t="str">
        <f>작성용!N3675</f>
        <v xml:space="preserve">분기 </v>
      </c>
      <c r="M3678" s="57" t="str">
        <f>작성용!U3675</f>
        <v>2024.09.30</v>
      </c>
      <c r="N3678" s="57">
        <f>작성용!V3675</f>
        <v>45569</v>
      </c>
      <c r="O3678" s="57">
        <f>작성용!W3675</f>
        <v>45573</v>
      </c>
      <c r="P3678" s="57" t="str">
        <f>작성용!X3675</f>
        <v>-</v>
      </c>
      <c r="Q3678" s="58" t="str">
        <f>작성용!AD3675</f>
        <v>대체평가3사업본부</v>
      </c>
      <c r="R3678" s="60">
        <f>작성용!AE3675</f>
        <v>0</v>
      </c>
      <c r="S3678" s="58" t="str">
        <f>작성용!AF3675</f>
        <v>대체평가3사업본부</v>
      </c>
      <c r="T3678" s="61" t="str">
        <f>작성용!AG3675</f>
        <v>오윤지</v>
      </c>
      <c r="U3678" s="61" t="str">
        <f>작성용!AH3675</f>
        <v>오윤지</v>
      </c>
      <c r="V3678" s="56">
        <f>작성용!AA3675</f>
        <v>202409</v>
      </c>
      <c r="W3678" s="58" t="str">
        <f>작성용!AC3675</f>
        <v>[T]기타보험기관[1본부]</v>
      </c>
      <c r="X3678" s="58" t="str">
        <f>작성용!O3675</f>
        <v>임봉현과장,김희숙과장</v>
      </c>
      <c r="Y3678" s="58" t="str">
        <f>작성용!P3675</f>
        <v>02-789-6095,02-789-6706</v>
      </c>
      <c r="Z3678" s="58" t="str">
        <f>작성용!Q3675</f>
        <v>bhlim@hanwha.com;k0000@hanwha.com</v>
      </c>
      <c r="AA3678" s="56" t="str">
        <f>작성용!AJ3675</f>
        <v>-</v>
      </c>
      <c r="AB3678" s="56">
        <f>작성용!AB3675</f>
        <v>0</v>
      </c>
    </row>
    <row r="3679" spans="1:28" s="12" customFormat="1" ht="16.5" hidden="1" customHeight="1" x14ac:dyDescent="0.3">
      <c r="A3679" s="54">
        <f>작성용!AL3676</f>
        <v>3675</v>
      </c>
      <c r="B3679" s="55" t="str">
        <f>작성용!AI3676</f>
        <v>보고서송부일 : 연결대상 2024-10-08, 비연결 2024-10-16</v>
      </c>
      <c r="C3679" s="56" t="str">
        <f>작성용!AK3676</f>
        <v>개별종목</v>
      </c>
      <c r="D3679" s="57">
        <f>작성용!T3676</f>
        <v>45537</v>
      </c>
      <c r="E3679" s="58" t="str">
        <f>작성용!B3676</f>
        <v>한화생명보험(수익증권)</v>
      </c>
      <c r="F3679" s="58" t="str">
        <f>작성용!C3676</f>
        <v>재평가</v>
      </c>
      <c r="G3679" s="58" t="str">
        <f>작성용!D3676</f>
        <v>한화GLOBALINFRASTRUCTURESTRATEGY전문투자형사모특별자산투자신탁1호</v>
      </c>
      <c r="H3679" s="59" t="str">
        <f>작성용!E3676</f>
        <v>KBP2018120023</v>
      </c>
      <c r="I3679" s="58" t="str">
        <f>작성용!F3676</f>
        <v>B02</v>
      </c>
      <c r="J3679" s="58">
        <f>작성용!G3676</f>
        <v>0</v>
      </c>
      <c r="K3679" s="58" t="str">
        <f>작성용!H3676</f>
        <v>-</v>
      </c>
      <c r="L3679" s="58" t="str">
        <f>작성용!N3676</f>
        <v xml:space="preserve">분기 </v>
      </c>
      <c r="M3679" s="57" t="str">
        <f>작성용!U3676</f>
        <v>2024.09.30</v>
      </c>
      <c r="N3679" s="57">
        <f>작성용!V3676</f>
        <v>45569</v>
      </c>
      <c r="O3679" s="57">
        <f>작성용!W3676</f>
        <v>45573</v>
      </c>
      <c r="P3679" s="57" t="str">
        <f>작성용!X3676</f>
        <v>-</v>
      </c>
      <c r="Q3679" s="58" t="str">
        <f>작성용!AD3676</f>
        <v>대체평가3사업본부</v>
      </c>
      <c r="R3679" s="60">
        <f>작성용!AE3676</f>
        <v>0</v>
      </c>
      <c r="S3679" s="58" t="str">
        <f>작성용!AF3676</f>
        <v>대체평가3사업본부</v>
      </c>
      <c r="T3679" s="61" t="str">
        <f>작성용!AG3676</f>
        <v>오윤지</v>
      </c>
      <c r="U3679" s="61" t="str">
        <f>작성용!AH3676</f>
        <v>오윤지</v>
      </c>
      <c r="V3679" s="56">
        <f>작성용!AA3676</f>
        <v>202409</v>
      </c>
      <c r="W3679" s="58" t="str">
        <f>작성용!AC3676</f>
        <v>[T]기타보험기관[1본부]</v>
      </c>
      <c r="X3679" s="58" t="str">
        <f>작성용!O3676</f>
        <v>임봉현과장,김희숙과장</v>
      </c>
      <c r="Y3679" s="58" t="str">
        <f>작성용!P3676</f>
        <v>02-789-6095,02-789-6706</v>
      </c>
      <c r="Z3679" s="58" t="str">
        <f>작성용!Q3676</f>
        <v>bhlim@hanwha.com;k0000@hanwha.com</v>
      </c>
      <c r="AA3679" s="56" t="str">
        <f>작성용!AJ3676</f>
        <v>-</v>
      </c>
      <c r="AB3679" s="56">
        <f>작성용!AB3676</f>
        <v>0</v>
      </c>
    </row>
    <row r="3680" spans="1:28" s="12" customFormat="1" ht="16.5" hidden="1" customHeight="1" x14ac:dyDescent="0.3">
      <c r="A3680" s="54">
        <f>작성용!AL3677</f>
        <v>3676</v>
      </c>
      <c r="B3680" s="55" t="str">
        <f>작성용!AI3677</f>
        <v>보고서송부일 : 연결대상 2024-10-08, 비연결 2024-10-16</v>
      </c>
      <c r="C3680" s="56" t="str">
        <f>작성용!AK3677</f>
        <v>개별종목</v>
      </c>
      <c r="D3680" s="57">
        <f>작성용!T3677</f>
        <v>45537</v>
      </c>
      <c r="E3680" s="58" t="str">
        <f>작성용!B3677</f>
        <v>한화생명보험(수익증권)</v>
      </c>
      <c r="F3680" s="58" t="str">
        <f>작성용!C3677</f>
        <v>재평가</v>
      </c>
      <c r="G3680" s="58" t="str">
        <f>작성용!D3677</f>
        <v>한화GLOBALINFRASTRUCTURESTRATEGY전문투자형사모특별자산투자신탁2호</v>
      </c>
      <c r="H3680" s="59" t="str">
        <f>작성용!E3677</f>
        <v>KBP2018120030</v>
      </c>
      <c r="I3680" s="58" t="str">
        <f>작성용!F3677</f>
        <v>B02</v>
      </c>
      <c r="J3680" s="58">
        <f>작성용!G3677</f>
        <v>0</v>
      </c>
      <c r="K3680" s="58" t="str">
        <f>작성용!H3677</f>
        <v>-</v>
      </c>
      <c r="L3680" s="58" t="str">
        <f>작성용!N3677</f>
        <v xml:space="preserve">분기 </v>
      </c>
      <c r="M3680" s="57" t="str">
        <f>작성용!U3677</f>
        <v>2024.09.30</v>
      </c>
      <c r="N3680" s="57">
        <f>작성용!V3677</f>
        <v>45569</v>
      </c>
      <c r="O3680" s="57">
        <f>작성용!W3677</f>
        <v>45573</v>
      </c>
      <c r="P3680" s="57" t="str">
        <f>작성용!X3677</f>
        <v>-</v>
      </c>
      <c r="Q3680" s="58" t="str">
        <f>작성용!AD3677</f>
        <v>대체평가3사업본부</v>
      </c>
      <c r="R3680" s="60">
        <f>작성용!AE3677</f>
        <v>0</v>
      </c>
      <c r="S3680" s="58" t="str">
        <f>작성용!AF3677</f>
        <v>대체평가3사업본부</v>
      </c>
      <c r="T3680" s="61" t="str">
        <f>작성용!AG3677</f>
        <v>오윤지</v>
      </c>
      <c r="U3680" s="61" t="str">
        <f>작성용!AH3677</f>
        <v>오윤지</v>
      </c>
      <c r="V3680" s="56">
        <f>작성용!AA3677</f>
        <v>202409</v>
      </c>
      <c r="W3680" s="58" t="str">
        <f>작성용!AC3677</f>
        <v>[T]기타보험기관[1본부]</v>
      </c>
      <c r="X3680" s="58" t="str">
        <f>작성용!O3677</f>
        <v>임봉현과장,김희숙과장</v>
      </c>
      <c r="Y3680" s="58" t="str">
        <f>작성용!P3677</f>
        <v>02-789-6095,02-789-6706</v>
      </c>
      <c r="Z3680" s="58" t="str">
        <f>작성용!Q3677</f>
        <v>bhlim@hanwha.com;k0000@hanwha.com</v>
      </c>
      <c r="AA3680" s="56" t="str">
        <f>작성용!AJ3677</f>
        <v>-</v>
      </c>
      <c r="AB3680" s="56">
        <f>작성용!AB3677</f>
        <v>0</v>
      </c>
    </row>
    <row r="3681" spans="1:28" s="12" customFormat="1" ht="16.5" hidden="1" customHeight="1" x14ac:dyDescent="0.3">
      <c r="A3681" s="54">
        <f>작성용!AL3678</f>
        <v>3677</v>
      </c>
      <c r="B3681" s="55" t="str">
        <f>작성용!AI3678</f>
        <v>보고서송부일 : 연결대상 2024-10-08, 비연결 2024-10-16</v>
      </c>
      <c r="C3681" s="56" t="str">
        <f>작성용!AK3678</f>
        <v>개별종목</v>
      </c>
      <c r="D3681" s="57">
        <f>작성용!T3678</f>
        <v>45537</v>
      </c>
      <c r="E3681" s="58" t="str">
        <f>작성용!B3678</f>
        <v>한화생명보험(수익증권)</v>
      </c>
      <c r="F3681" s="58" t="str">
        <f>작성용!C3678</f>
        <v>재평가</v>
      </c>
      <c r="G3681" s="58" t="str">
        <f>작성용!D3678</f>
        <v>한화GLOBALINFRASTRUCTURESTRATEGY전문투자형사모특별자산투자신탁3호</v>
      </c>
      <c r="H3681" s="59" t="str">
        <f>작성용!E3678</f>
        <v>KBP2019030011</v>
      </c>
      <c r="I3681" s="58" t="str">
        <f>작성용!F3678</f>
        <v>B02</v>
      </c>
      <c r="J3681" s="58">
        <f>작성용!G3678</f>
        <v>0</v>
      </c>
      <c r="K3681" s="58" t="str">
        <f>작성용!H3678</f>
        <v>-</v>
      </c>
      <c r="L3681" s="58" t="str">
        <f>작성용!N3678</f>
        <v xml:space="preserve">분기 </v>
      </c>
      <c r="M3681" s="57" t="str">
        <f>작성용!U3678</f>
        <v>2024.09.30</v>
      </c>
      <c r="N3681" s="57">
        <f>작성용!V3678</f>
        <v>45569</v>
      </c>
      <c r="O3681" s="57">
        <f>작성용!W3678</f>
        <v>45573</v>
      </c>
      <c r="P3681" s="57" t="str">
        <f>작성용!X3678</f>
        <v>-</v>
      </c>
      <c r="Q3681" s="58" t="str">
        <f>작성용!AD3678</f>
        <v>대체평가3사업본부</v>
      </c>
      <c r="R3681" s="60">
        <f>작성용!AE3678</f>
        <v>0</v>
      </c>
      <c r="S3681" s="58" t="str">
        <f>작성용!AF3678</f>
        <v>대체평가3사업본부</v>
      </c>
      <c r="T3681" s="61" t="str">
        <f>작성용!AG3678</f>
        <v>오윤지</v>
      </c>
      <c r="U3681" s="61" t="str">
        <f>작성용!AH3678</f>
        <v>오윤지</v>
      </c>
      <c r="V3681" s="56">
        <f>작성용!AA3678</f>
        <v>202409</v>
      </c>
      <c r="W3681" s="58" t="str">
        <f>작성용!AC3678</f>
        <v>[T]기타보험기관[1본부]</v>
      </c>
      <c r="X3681" s="58" t="str">
        <f>작성용!O3678</f>
        <v>임봉현과장,김희숙과장</v>
      </c>
      <c r="Y3681" s="58" t="str">
        <f>작성용!P3678</f>
        <v>02-789-6095,02-789-6706</v>
      </c>
      <c r="Z3681" s="58" t="str">
        <f>작성용!Q3678</f>
        <v>bhlim@hanwha.com;k0000@hanwha.com</v>
      </c>
      <c r="AA3681" s="56" t="str">
        <f>작성용!AJ3678</f>
        <v>-</v>
      </c>
      <c r="AB3681" s="56">
        <f>작성용!AB3678</f>
        <v>0</v>
      </c>
    </row>
    <row r="3682" spans="1:28" s="12" customFormat="1" ht="16.5" hidden="1" customHeight="1" x14ac:dyDescent="0.3">
      <c r="A3682" s="54">
        <f>작성용!AL3679</f>
        <v>3678</v>
      </c>
      <c r="B3682" s="55" t="str">
        <f>작성용!AI3679</f>
        <v>보고서송부일 : 연결대상 2024-10-08, 비연결 2024-10-16</v>
      </c>
      <c r="C3682" s="56" t="str">
        <f>작성용!AK3679</f>
        <v>개별종목</v>
      </c>
      <c r="D3682" s="57">
        <f>작성용!T3679</f>
        <v>45537</v>
      </c>
      <c r="E3682" s="58" t="str">
        <f>작성용!B3679</f>
        <v>한화생명보험(수익증권)</v>
      </c>
      <c r="F3682" s="58" t="str">
        <f>작성용!C3679</f>
        <v>재평가</v>
      </c>
      <c r="G3682" s="58" t="str">
        <f>작성용!D3679</f>
        <v>한화GLOBALINFRASTRUCTURESTRATEGY전문투자형사모특별자산투자신탁4호</v>
      </c>
      <c r="H3682" s="59" t="str">
        <f>작성용!E3679</f>
        <v>KBP2020120083</v>
      </c>
      <c r="I3682" s="58" t="str">
        <f>작성용!F3679</f>
        <v>B02</v>
      </c>
      <c r="J3682" s="58">
        <f>작성용!G3679</f>
        <v>0</v>
      </c>
      <c r="K3682" s="58" t="str">
        <f>작성용!H3679</f>
        <v>-</v>
      </c>
      <c r="L3682" s="58" t="str">
        <f>작성용!N3679</f>
        <v xml:space="preserve">분기 </v>
      </c>
      <c r="M3682" s="57" t="str">
        <f>작성용!U3679</f>
        <v>2024.09.30</v>
      </c>
      <c r="N3682" s="57">
        <f>작성용!V3679</f>
        <v>45569</v>
      </c>
      <c r="O3682" s="57">
        <f>작성용!W3679</f>
        <v>45573</v>
      </c>
      <c r="P3682" s="57" t="str">
        <f>작성용!X3679</f>
        <v>-</v>
      </c>
      <c r="Q3682" s="58" t="str">
        <f>작성용!AD3679</f>
        <v>대체평가3사업본부</v>
      </c>
      <c r="R3682" s="60">
        <f>작성용!AE3679</f>
        <v>0</v>
      </c>
      <c r="S3682" s="58" t="str">
        <f>작성용!AF3679</f>
        <v>대체평가3사업본부</v>
      </c>
      <c r="T3682" s="61" t="str">
        <f>작성용!AG3679</f>
        <v>오윤지</v>
      </c>
      <c r="U3682" s="61" t="str">
        <f>작성용!AH3679</f>
        <v>오윤지</v>
      </c>
      <c r="V3682" s="56">
        <f>작성용!AA3679</f>
        <v>202409</v>
      </c>
      <c r="W3682" s="58" t="str">
        <f>작성용!AC3679</f>
        <v>[T]기타보험기관[1본부]</v>
      </c>
      <c r="X3682" s="58" t="str">
        <f>작성용!O3679</f>
        <v>임봉현과장,김희숙과장</v>
      </c>
      <c r="Y3682" s="58" t="str">
        <f>작성용!P3679</f>
        <v>02-789-6095,02-789-6706</v>
      </c>
      <c r="Z3682" s="58" t="str">
        <f>작성용!Q3679</f>
        <v>bhlim@hanwha.com;k0000@hanwha.com</v>
      </c>
      <c r="AA3682" s="56" t="str">
        <f>작성용!AJ3679</f>
        <v>-</v>
      </c>
      <c r="AB3682" s="56">
        <f>작성용!AB3679</f>
        <v>0</v>
      </c>
    </row>
    <row r="3683" spans="1:28" s="12" customFormat="1" ht="16.5" hidden="1" customHeight="1" x14ac:dyDescent="0.3">
      <c r="A3683" s="54">
        <f>작성용!AL3680</f>
        <v>3679</v>
      </c>
      <c r="B3683" s="55" t="str">
        <f>작성용!AI3680</f>
        <v>보고서송부일 : 연결대상 2024-10-08, 비연결 2024-10-16</v>
      </c>
      <c r="C3683" s="56" t="str">
        <f>작성용!AK3680</f>
        <v>개별종목</v>
      </c>
      <c r="D3683" s="57">
        <f>작성용!T3680</f>
        <v>45537</v>
      </c>
      <c r="E3683" s="58" t="str">
        <f>작성용!B3680</f>
        <v>한화생명보험(수익증권)</v>
      </c>
      <c r="F3683" s="58" t="str">
        <f>작성용!C3680</f>
        <v>재평가</v>
      </c>
      <c r="G3683" s="58" t="str">
        <f>작성용!D3680</f>
        <v>한화GLOBALREALESTATESTRATEGY전문투자형사모부동산투자신탁1호</v>
      </c>
      <c r="H3683" s="59" t="str">
        <f>작성용!E3680</f>
        <v>KBP2018120025</v>
      </c>
      <c r="I3683" s="58" t="str">
        <f>작성용!F3680</f>
        <v>B02</v>
      </c>
      <c r="J3683" s="58">
        <f>작성용!G3680</f>
        <v>0</v>
      </c>
      <c r="K3683" s="58" t="str">
        <f>작성용!H3680</f>
        <v>-</v>
      </c>
      <c r="L3683" s="58" t="str">
        <f>작성용!N3680</f>
        <v xml:space="preserve">분기 </v>
      </c>
      <c r="M3683" s="57" t="str">
        <f>작성용!U3680</f>
        <v>2024.09.30</v>
      </c>
      <c r="N3683" s="57">
        <f>작성용!V3680</f>
        <v>45569</v>
      </c>
      <c r="O3683" s="57">
        <f>작성용!W3680</f>
        <v>45573</v>
      </c>
      <c r="P3683" s="57" t="str">
        <f>작성용!X3680</f>
        <v>-</v>
      </c>
      <c r="Q3683" s="58" t="str">
        <f>작성용!AD3680</f>
        <v>대체평가3사업본부</v>
      </c>
      <c r="R3683" s="60">
        <f>작성용!AE3680</f>
        <v>0</v>
      </c>
      <c r="S3683" s="58" t="str">
        <f>작성용!AF3680</f>
        <v>대체평가3사업본부</v>
      </c>
      <c r="T3683" s="61" t="str">
        <f>작성용!AG3680</f>
        <v>오윤지</v>
      </c>
      <c r="U3683" s="61" t="str">
        <f>작성용!AH3680</f>
        <v>오윤지</v>
      </c>
      <c r="V3683" s="56">
        <f>작성용!AA3680</f>
        <v>202409</v>
      </c>
      <c r="W3683" s="58" t="str">
        <f>작성용!AC3680</f>
        <v>[T]기타보험기관[1본부]</v>
      </c>
      <c r="X3683" s="58" t="str">
        <f>작성용!O3680</f>
        <v>임봉현과장,김희숙과장</v>
      </c>
      <c r="Y3683" s="58" t="str">
        <f>작성용!P3680</f>
        <v>02-789-6095,02-789-6706</v>
      </c>
      <c r="Z3683" s="58" t="str">
        <f>작성용!Q3680</f>
        <v>bhlim@hanwha.com;k0000@hanwha.com</v>
      </c>
      <c r="AA3683" s="56" t="str">
        <f>작성용!AJ3680</f>
        <v>-</v>
      </c>
      <c r="AB3683" s="56">
        <f>작성용!AB3680</f>
        <v>0</v>
      </c>
    </row>
    <row r="3684" spans="1:28" s="12" customFormat="1" ht="16.5" hidden="1" customHeight="1" x14ac:dyDescent="0.3">
      <c r="A3684" s="54">
        <f>작성용!AL3681</f>
        <v>3680</v>
      </c>
      <c r="B3684" s="55" t="str">
        <f>작성용!AI3681</f>
        <v>보고서송부일 : 연결대상 2024-10-08, 비연결 2024-10-16</v>
      </c>
      <c r="C3684" s="56" t="str">
        <f>작성용!AK3681</f>
        <v>개별종목</v>
      </c>
      <c r="D3684" s="57">
        <f>작성용!T3681</f>
        <v>45537</v>
      </c>
      <c r="E3684" s="58" t="str">
        <f>작성용!B3681</f>
        <v>한화생명보험(수익증권)</v>
      </c>
      <c r="F3684" s="58" t="str">
        <f>작성용!C3681</f>
        <v>재평가</v>
      </c>
      <c r="G3684" s="58" t="str">
        <f>작성용!D3681</f>
        <v>한화GLOBALREALESTATESTRATEGY전문투자형사모부동산투자신탁2호</v>
      </c>
      <c r="H3684" s="59" t="str">
        <f>작성용!E3681</f>
        <v>KBP2018120028</v>
      </c>
      <c r="I3684" s="58" t="str">
        <f>작성용!F3681</f>
        <v>B02</v>
      </c>
      <c r="J3684" s="58">
        <f>작성용!G3681</f>
        <v>0</v>
      </c>
      <c r="K3684" s="58" t="str">
        <f>작성용!H3681</f>
        <v>-</v>
      </c>
      <c r="L3684" s="58" t="str">
        <f>작성용!N3681</f>
        <v xml:space="preserve">분기 </v>
      </c>
      <c r="M3684" s="57" t="str">
        <f>작성용!U3681</f>
        <v>2024.09.30</v>
      </c>
      <c r="N3684" s="57">
        <f>작성용!V3681</f>
        <v>45569</v>
      </c>
      <c r="O3684" s="57">
        <f>작성용!W3681</f>
        <v>45573</v>
      </c>
      <c r="P3684" s="57" t="str">
        <f>작성용!X3681</f>
        <v>-</v>
      </c>
      <c r="Q3684" s="58" t="str">
        <f>작성용!AD3681</f>
        <v>대체평가3사업본부</v>
      </c>
      <c r="R3684" s="60">
        <f>작성용!AE3681</f>
        <v>0</v>
      </c>
      <c r="S3684" s="58" t="str">
        <f>작성용!AF3681</f>
        <v>대체평가3사업본부</v>
      </c>
      <c r="T3684" s="61" t="str">
        <f>작성용!AG3681</f>
        <v>오윤지</v>
      </c>
      <c r="U3684" s="61" t="str">
        <f>작성용!AH3681</f>
        <v>오윤지</v>
      </c>
      <c r="V3684" s="56">
        <f>작성용!AA3681</f>
        <v>202409</v>
      </c>
      <c r="W3684" s="58" t="str">
        <f>작성용!AC3681</f>
        <v>[T]기타보험기관[1본부]</v>
      </c>
      <c r="X3684" s="58" t="str">
        <f>작성용!O3681</f>
        <v>임봉현과장,김희숙과장</v>
      </c>
      <c r="Y3684" s="58" t="str">
        <f>작성용!P3681</f>
        <v>02-789-6095,02-789-6706</v>
      </c>
      <c r="Z3684" s="58" t="str">
        <f>작성용!Q3681</f>
        <v>bhlim@hanwha.com;k0000@hanwha.com</v>
      </c>
      <c r="AA3684" s="56" t="str">
        <f>작성용!AJ3681</f>
        <v>-</v>
      </c>
      <c r="AB3684" s="56">
        <f>작성용!AB3681</f>
        <v>0</v>
      </c>
    </row>
    <row r="3685" spans="1:28" s="12" customFormat="1" ht="16.5" hidden="1" customHeight="1" x14ac:dyDescent="0.3">
      <c r="A3685" s="54">
        <f>작성용!AL3682</f>
        <v>3681</v>
      </c>
      <c r="B3685" s="55" t="str">
        <f>작성용!AI3682</f>
        <v>보고서송부일 : 연결대상 2024-10-08, 비연결 2024-10-16</v>
      </c>
      <c r="C3685" s="56" t="str">
        <f>작성용!AK3682</f>
        <v>개별종목</v>
      </c>
      <c r="D3685" s="57">
        <f>작성용!T3682</f>
        <v>45537</v>
      </c>
      <c r="E3685" s="58" t="str">
        <f>작성용!B3682</f>
        <v>한화생명보험(수익증권)</v>
      </c>
      <c r="F3685" s="58" t="str">
        <f>작성용!C3682</f>
        <v>재평가</v>
      </c>
      <c r="G3685" s="58" t="str">
        <f>작성용!D3682</f>
        <v>한화글로벌CO-INVESTMENTS전문투자형사모특별자산투자신탁1호</v>
      </c>
      <c r="H3685" s="59" t="str">
        <f>작성용!E3682</f>
        <v>KBP2020060113</v>
      </c>
      <c r="I3685" s="58" t="str">
        <f>작성용!F3682</f>
        <v>B02</v>
      </c>
      <c r="J3685" s="58">
        <f>작성용!G3682</f>
        <v>0</v>
      </c>
      <c r="K3685" s="58" t="str">
        <f>작성용!H3682</f>
        <v>-</v>
      </c>
      <c r="L3685" s="58" t="str">
        <f>작성용!N3682</f>
        <v xml:space="preserve">분기 </v>
      </c>
      <c r="M3685" s="57" t="str">
        <f>작성용!U3682</f>
        <v>2024.09.30</v>
      </c>
      <c r="N3685" s="57">
        <f>작성용!V3682</f>
        <v>45569</v>
      </c>
      <c r="O3685" s="57">
        <f>작성용!W3682</f>
        <v>45573</v>
      </c>
      <c r="P3685" s="57" t="str">
        <f>작성용!X3682</f>
        <v>-</v>
      </c>
      <c r="Q3685" s="58" t="str">
        <f>작성용!AD3682</f>
        <v>대체평가3사업본부</v>
      </c>
      <c r="R3685" s="60">
        <f>작성용!AE3682</f>
        <v>0</v>
      </c>
      <c r="S3685" s="58" t="str">
        <f>작성용!AF3682</f>
        <v>대체평가3사업본부</v>
      </c>
      <c r="T3685" s="61" t="str">
        <f>작성용!AG3682</f>
        <v>오윤지</v>
      </c>
      <c r="U3685" s="61" t="str">
        <f>작성용!AH3682</f>
        <v>오윤지</v>
      </c>
      <c r="V3685" s="56">
        <f>작성용!AA3682</f>
        <v>202409</v>
      </c>
      <c r="W3685" s="58" t="str">
        <f>작성용!AC3682</f>
        <v>[T]기타보험기관[1본부]</v>
      </c>
      <c r="X3685" s="58" t="str">
        <f>작성용!O3682</f>
        <v>임봉현과장,김희숙과장</v>
      </c>
      <c r="Y3685" s="58" t="str">
        <f>작성용!P3682</f>
        <v>02-789-6095,02-789-6706</v>
      </c>
      <c r="Z3685" s="58" t="str">
        <f>작성용!Q3682</f>
        <v>bhlim@hanwha.com;k0000@hanwha.com</v>
      </c>
      <c r="AA3685" s="56" t="str">
        <f>작성용!AJ3682</f>
        <v>-</v>
      </c>
      <c r="AB3685" s="56">
        <f>작성용!AB3682</f>
        <v>0</v>
      </c>
    </row>
    <row r="3686" spans="1:28" s="12" customFormat="1" ht="16.5" hidden="1" customHeight="1" x14ac:dyDescent="0.3">
      <c r="A3686" s="54">
        <f>작성용!AL3683</f>
        <v>3682</v>
      </c>
      <c r="B3686" s="55" t="str">
        <f>작성용!AI3683</f>
        <v>보고서송부일 : 연결대상 2024-10-08, 비연결 2024-10-16</v>
      </c>
      <c r="C3686" s="56" t="str">
        <f>작성용!AK3683</f>
        <v>개별종목</v>
      </c>
      <c r="D3686" s="57">
        <f>작성용!T3683</f>
        <v>45537</v>
      </c>
      <c r="E3686" s="58" t="str">
        <f>작성용!B3683</f>
        <v>한화생명보험(수익증권)</v>
      </c>
      <c r="F3686" s="58" t="str">
        <f>작성용!C3683</f>
        <v>재평가</v>
      </c>
      <c r="G3686" s="58" t="str">
        <f>작성용!D3683</f>
        <v>한화글로벌코러스사모재간접투자신탁제2호</v>
      </c>
      <c r="H3686" s="59" t="str">
        <f>작성용!E3683</f>
        <v>KBP2018120004</v>
      </c>
      <c r="I3686" s="58" t="str">
        <f>작성용!F3683</f>
        <v>B02</v>
      </c>
      <c r="J3686" s="58">
        <f>작성용!G3683</f>
        <v>0</v>
      </c>
      <c r="K3686" s="58" t="str">
        <f>작성용!H3683</f>
        <v>-</v>
      </c>
      <c r="L3686" s="58" t="str">
        <f>작성용!N3683</f>
        <v xml:space="preserve">분기 </v>
      </c>
      <c r="M3686" s="57" t="str">
        <f>작성용!U3683</f>
        <v>2024.09.30</v>
      </c>
      <c r="N3686" s="57">
        <f>작성용!V3683</f>
        <v>45569</v>
      </c>
      <c r="O3686" s="57">
        <f>작성용!W3683</f>
        <v>45573</v>
      </c>
      <c r="P3686" s="57" t="str">
        <f>작성용!X3683</f>
        <v>-</v>
      </c>
      <c r="Q3686" s="58" t="str">
        <f>작성용!AD3683</f>
        <v>대체평가3사업본부</v>
      </c>
      <c r="R3686" s="60">
        <f>작성용!AE3683</f>
        <v>0</v>
      </c>
      <c r="S3686" s="58" t="str">
        <f>작성용!AF3683</f>
        <v>대체평가3사업본부</v>
      </c>
      <c r="T3686" s="61" t="str">
        <f>작성용!AG3683</f>
        <v>오윤지</v>
      </c>
      <c r="U3686" s="61" t="str">
        <f>작성용!AH3683</f>
        <v>오윤지</v>
      </c>
      <c r="V3686" s="56">
        <f>작성용!AA3683</f>
        <v>202409</v>
      </c>
      <c r="W3686" s="58" t="str">
        <f>작성용!AC3683</f>
        <v>[T]기타보험기관[1본부]</v>
      </c>
      <c r="X3686" s="58" t="str">
        <f>작성용!O3683</f>
        <v>임봉현과장,김희숙과장</v>
      </c>
      <c r="Y3686" s="58" t="str">
        <f>작성용!P3683</f>
        <v>02-789-6095,02-789-6706</v>
      </c>
      <c r="Z3686" s="58" t="str">
        <f>작성용!Q3683</f>
        <v>bhlim@hanwha.com;k0000@hanwha.com</v>
      </c>
      <c r="AA3686" s="56" t="str">
        <f>작성용!AJ3683</f>
        <v>-</v>
      </c>
      <c r="AB3686" s="56">
        <f>작성용!AB3683</f>
        <v>0</v>
      </c>
    </row>
    <row r="3687" spans="1:28" s="12" customFormat="1" ht="16.5" hidden="1" customHeight="1" x14ac:dyDescent="0.3">
      <c r="A3687" s="54">
        <f>작성용!AL3684</f>
        <v>3683</v>
      </c>
      <c r="B3687" s="55" t="str">
        <f>작성용!AI3684</f>
        <v>보고서송부일 : 연결대상 2024-10-08, 비연결 2024-10-16</v>
      </c>
      <c r="C3687" s="56" t="str">
        <f>작성용!AK3684</f>
        <v>개별종목</v>
      </c>
      <c r="D3687" s="57">
        <f>작성용!T3684</f>
        <v>45537</v>
      </c>
      <c r="E3687" s="58" t="str">
        <f>작성용!B3684</f>
        <v>한화생명보험(수익증권)</v>
      </c>
      <c r="F3687" s="58" t="str">
        <f>작성용!C3684</f>
        <v>재평가</v>
      </c>
      <c r="G3687" s="58" t="str">
        <f>작성용!D3684</f>
        <v>한화라이프스타일전문투자형사모증권투자신탁1호</v>
      </c>
      <c r="H3687" s="59" t="str">
        <f>작성용!E3684</f>
        <v>KBP2018120027</v>
      </c>
      <c r="I3687" s="58" t="str">
        <f>작성용!F3684</f>
        <v>B02</v>
      </c>
      <c r="J3687" s="58">
        <f>작성용!G3684</f>
        <v>0</v>
      </c>
      <c r="K3687" s="58" t="str">
        <f>작성용!H3684</f>
        <v>-</v>
      </c>
      <c r="L3687" s="58" t="str">
        <f>작성용!N3684</f>
        <v xml:space="preserve">분기 </v>
      </c>
      <c r="M3687" s="57" t="str">
        <f>작성용!U3684</f>
        <v>2024.09.30</v>
      </c>
      <c r="N3687" s="57">
        <f>작성용!V3684</f>
        <v>45569</v>
      </c>
      <c r="O3687" s="57">
        <f>작성용!W3684</f>
        <v>45573</v>
      </c>
      <c r="P3687" s="57" t="str">
        <f>작성용!X3684</f>
        <v>-</v>
      </c>
      <c r="Q3687" s="58" t="str">
        <f>작성용!AD3684</f>
        <v>대체평가3사업본부</v>
      </c>
      <c r="R3687" s="60">
        <f>작성용!AE3684</f>
        <v>0</v>
      </c>
      <c r="S3687" s="58" t="str">
        <f>작성용!AF3684</f>
        <v>대체평가3사업본부</v>
      </c>
      <c r="T3687" s="61" t="str">
        <f>작성용!AG3684</f>
        <v>오윤지</v>
      </c>
      <c r="U3687" s="61" t="str">
        <f>작성용!AH3684</f>
        <v>오윤지</v>
      </c>
      <c r="V3687" s="56">
        <f>작성용!AA3684</f>
        <v>202409</v>
      </c>
      <c r="W3687" s="58" t="str">
        <f>작성용!AC3684</f>
        <v>[T]기타보험기관[1본부]</v>
      </c>
      <c r="X3687" s="58" t="str">
        <f>작성용!O3684</f>
        <v>임봉현과장,김희숙과장</v>
      </c>
      <c r="Y3687" s="58" t="str">
        <f>작성용!P3684</f>
        <v>02-789-6095,02-789-6706</v>
      </c>
      <c r="Z3687" s="58" t="str">
        <f>작성용!Q3684</f>
        <v>bhlim@hanwha.com;k0000@hanwha.com</v>
      </c>
      <c r="AA3687" s="56" t="str">
        <f>작성용!AJ3684</f>
        <v>-</v>
      </c>
      <c r="AB3687" s="56">
        <f>작성용!AB3684</f>
        <v>0</v>
      </c>
    </row>
    <row r="3688" spans="1:28" s="12" customFormat="1" ht="16.5" hidden="1" customHeight="1" x14ac:dyDescent="0.3">
      <c r="A3688" s="54">
        <f>작성용!AL3685</f>
        <v>3684</v>
      </c>
      <c r="B3688" s="55" t="str">
        <f>작성용!AI3685</f>
        <v>보고서송부일 : 연결대상 2024-10-08, 비연결 2024-10-16</v>
      </c>
      <c r="C3688" s="56" t="str">
        <f>작성용!AK3685</f>
        <v>개별종목</v>
      </c>
      <c r="D3688" s="57">
        <f>작성용!T3685</f>
        <v>45537</v>
      </c>
      <c r="E3688" s="58" t="str">
        <f>작성용!B3685</f>
        <v>한화생명보험(수익증권)</v>
      </c>
      <c r="F3688" s="58" t="str">
        <f>작성용!C3685</f>
        <v>재평가</v>
      </c>
      <c r="G3688" s="58" t="str">
        <f>작성용!D3685</f>
        <v>한화베트남OPPORTUNITY전문투자형사모증권투자신탁1호</v>
      </c>
      <c r="H3688" s="59" t="str">
        <f>작성용!E3685</f>
        <v>KBP2018120106</v>
      </c>
      <c r="I3688" s="58" t="str">
        <f>작성용!F3685</f>
        <v>B02</v>
      </c>
      <c r="J3688" s="58">
        <f>작성용!G3685</f>
        <v>0</v>
      </c>
      <c r="K3688" s="58" t="str">
        <f>작성용!H3685</f>
        <v>-</v>
      </c>
      <c r="L3688" s="58" t="str">
        <f>작성용!N3685</f>
        <v xml:space="preserve">분기 </v>
      </c>
      <c r="M3688" s="57" t="str">
        <f>작성용!U3685</f>
        <v>2024.09.30</v>
      </c>
      <c r="N3688" s="57">
        <f>작성용!V3685</f>
        <v>45569</v>
      </c>
      <c r="O3688" s="57">
        <f>작성용!W3685</f>
        <v>45573</v>
      </c>
      <c r="P3688" s="57" t="str">
        <f>작성용!X3685</f>
        <v>-</v>
      </c>
      <c r="Q3688" s="58" t="str">
        <f>작성용!AD3685</f>
        <v>대체평가3사업본부</v>
      </c>
      <c r="R3688" s="60">
        <f>작성용!AE3685</f>
        <v>0</v>
      </c>
      <c r="S3688" s="58" t="str">
        <f>작성용!AF3685</f>
        <v>대체평가3사업본부</v>
      </c>
      <c r="T3688" s="61" t="str">
        <f>작성용!AG3685</f>
        <v>오윤지</v>
      </c>
      <c r="U3688" s="61" t="str">
        <f>작성용!AH3685</f>
        <v>오윤지</v>
      </c>
      <c r="V3688" s="56">
        <f>작성용!AA3685</f>
        <v>202409</v>
      </c>
      <c r="W3688" s="58" t="str">
        <f>작성용!AC3685</f>
        <v>[T]기타보험기관[1본부]</v>
      </c>
      <c r="X3688" s="58" t="str">
        <f>작성용!O3685</f>
        <v>임봉현과장,김희숙과장</v>
      </c>
      <c r="Y3688" s="58" t="str">
        <f>작성용!P3685</f>
        <v>02-789-6095,02-789-6706</v>
      </c>
      <c r="Z3688" s="58" t="str">
        <f>작성용!Q3685</f>
        <v>bhlim@hanwha.com;k0000@hanwha.com</v>
      </c>
      <c r="AA3688" s="56" t="str">
        <f>작성용!AJ3685</f>
        <v>-</v>
      </c>
      <c r="AB3688" s="56">
        <f>작성용!AB3685</f>
        <v>0</v>
      </c>
    </row>
    <row r="3689" spans="1:28" s="12" customFormat="1" ht="16.5" hidden="1" customHeight="1" x14ac:dyDescent="0.3">
      <c r="A3689" s="54">
        <f>작성용!AL3686</f>
        <v>3685</v>
      </c>
      <c r="B3689" s="55" t="str">
        <f>작성용!AI3686</f>
        <v>보고서송부일 : 연결대상 2024-10-08, 비연결 2024-10-16</v>
      </c>
      <c r="C3689" s="56" t="str">
        <f>작성용!AK3686</f>
        <v>개별종목</v>
      </c>
      <c r="D3689" s="57">
        <f>작성용!T3686</f>
        <v>45537</v>
      </c>
      <c r="E3689" s="58" t="str">
        <f>작성용!B3686</f>
        <v>한화생명보험(수익증권)</v>
      </c>
      <c r="F3689" s="58" t="str">
        <f>작성용!C3686</f>
        <v>재평가</v>
      </c>
      <c r="G3689" s="58" t="str">
        <f>작성용!D3686</f>
        <v>현대STAR전문투자형사모부동산투자신탁5호</v>
      </c>
      <c r="H3689" s="59" t="str">
        <f>작성용!E3686</f>
        <v>KBP2019120121</v>
      </c>
      <c r="I3689" s="58" t="str">
        <f>작성용!F3686</f>
        <v>B02</v>
      </c>
      <c r="J3689" s="58">
        <f>작성용!G3686</f>
        <v>0</v>
      </c>
      <c r="K3689" s="58" t="str">
        <f>작성용!H3686</f>
        <v>-</v>
      </c>
      <c r="L3689" s="58" t="str">
        <f>작성용!N3686</f>
        <v xml:space="preserve">분기 </v>
      </c>
      <c r="M3689" s="57" t="str">
        <f>작성용!U3686</f>
        <v>2024.09.30</v>
      </c>
      <c r="N3689" s="57">
        <f>작성용!V3686</f>
        <v>45569</v>
      </c>
      <c r="O3689" s="57">
        <f>작성용!W3686</f>
        <v>45573</v>
      </c>
      <c r="P3689" s="57" t="str">
        <f>작성용!X3686</f>
        <v>-</v>
      </c>
      <c r="Q3689" s="58" t="str">
        <f>작성용!AD3686</f>
        <v>대체평가3사업본부</v>
      </c>
      <c r="R3689" s="60">
        <f>작성용!AE3686</f>
        <v>0</v>
      </c>
      <c r="S3689" s="58" t="str">
        <f>작성용!AF3686</f>
        <v>대체평가3사업본부</v>
      </c>
      <c r="T3689" s="61" t="str">
        <f>작성용!AG3686</f>
        <v>오윤지</v>
      </c>
      <c r="U3689" s="61" t="str">
        <f>작성용!AH3686</f>
        <v>오윤지</v>
      </c>
      <c r="V3689" s="56">
        <f>작성용!AA3686</f>
        <v>202409</v>
      </c>
      <c r="W3689" s="58" t="str">
        <f>작성용!AC3686</f>
        <v>[T]기타보험기관[1본부]</v>
      </c>
      <c r="X3689" s="58" t="str">
        <f>작성용!O3686</f>
        <v>임봉현과장,김희숙과장</v>
      </c>
      <c r="Y3689" s="58" t="str">
        <f>작성용!P3686</f>
        <v>02-789-6095,02-789-6706</v>
      </c>
      <c r="Z3689" s="58" t="str">
        <f>작성용!Q3686</f>
        <v>bhlim@hanwha.com;k0000@hanwha.com</v>
      </c>
      <c r="AA3689" s="56" t="str">
        <f>작성용!AJ3686</f>
        <v>-</v>
      </c>
      <c r="AB3689" s="56">
        <f>작성용!AB3686</f>
        <v>0</v>
      </c>
    </row>
    <row r="3690" spans="1:28" s="12" customFormat="1" ht="16.5" hidden="1" customHeight="1" x14ac:dyDescent="0.3">
      <c r="A3690" s="54">
        <f>작성용!AL3687</f>
        <v>3686</v>
      </c>
      <c r="B3690" s="55" t="str">
        <f>작성용!AI3687</f>
        <v>보고서송부일 : 연결대상 2024-10-08, 비연결 2024-10-16</v>
      </c>
      <c r="C3690" s="56" t="str">
        <f>작성용!AK3687</f>
        <v>개별종목</v>
      </c>
      <c r="D3690" s="57">
        <f>작성용!T3687</f>
        <v>45537</v>
      </c>
      <c r="E3690" s="58" t="str">
        <f>작성용!B3687</f>
        <v>한화생명보험(수익증권)</v>
      </c>
      <c r="F3690" s="58" t="str">
        <f>작성용!C3687</f>
        <v>재평가</v>
      </c>
      <c r="G3690" s="58" t="str">
        <f>작성용!D3687</f>
        <v>현대인베스트글로벌인프라대출전문투자형사모특별자산투자신탁제15호</v>
      </c>
      <c r="H3690" s="59" t="str">
        <f>작성용!E3687</f>
        <v>KBP2019090024</v>
      </c>
      <c r="I3690" s="58" t="str">
        <f>작성용!F3687</f>
        <v>B02</v>
      </c>
      <c r="J3690" s="58">
        <f>작성용!G3687</f>
        <v>0</v>
      </c>
      <c r="K3690" s="58" t="str">
        <f>작성용!H3687</f>
        <v>-</v>
      </c>
      <c r="L3690" s="58" t="str">
        <f>작성용!N3687</f>
        <v xml:space="preserve">분기 </v>
      </c>
      <c r="M3690" s="57" t="str">
        <f>작성용!U3687</f>
        <v>2024.09.30</v>
      </c>
      <c r="N3690" s="57">
        <f>작성용!V3687</f>
        <v>45569</v>
      </c>
      <c r="O3690" s="57">
        <f>작성용!W3687</f>
        <v>45573</v>
      </c>
      <c r="P3690" s="57" t="str">
        <f>작성용!X3687</f>
        <v>-</v>
      </c>
      <c r="Q3690" s="58" t="str">
        <f>작성용!AD3687</f>
        <v>대체평가3사업본부</v>
      </c>
      <c r="R3690" s="60">
        <f>작성용!AE3687</f>
        <v>0</v>
      </c>
      <c r="S3690" s="58" t="str">
        <f>작성용!AF3687</f>
        <v>대체평가3사업본부</v>
      </c>
      <c r="T3690" s="61" t="str">
        <f>작성용!AG3687</f>
        <v>오윤지</v>
      </c>
      <c r="U3690" s="61" t="str">
        <f>작성용!AH3687</f>
        <v>오윤지</v>
      </c>
      <c r="V3690" s="56">
        <f>작성용!AA3687</f>
        <v>202409</v>
      </c>
      <c r="W3690" s="58" t="str">
        <f>작성용!AC3687</f>
        <v>[T]기타보험기관[1본부]</v>
      </c>
      <c r="X3690" s="58" t="str">
        <f>작성용!O3687</f>
        <v>임봉현과장,김희숙과장</v>
      </c>
      <c r="Y3690" s="58" t="str">
        <f>작성용!P3687</f>
        <v>02-789-6095,02-789-6706</v>
      </c>
      <c r="Z3690" s="58" t="str">
        <f>작성용!Q3687</f>
        <v>bhlim@hanwha.com;k0000@hanwha.com</v>
      </c>
      <c r="AA3690" s="56" t="str">
        <f>작성용!AJ3687</f>
        <v>-</v>
      </c>
      <c r="AB3690" s="56">
        <f>작성용!AB3687</f>
        <v>0</v>
      </c>
    </row>
    <row r="3691" spans="1:28" s="12" customFormat="1" ht="16.5" hidden="1" customHeight="1" x14ac:dyDescent="0.3">
      <c r="A3691" s="54">
        <f>작성용!AL3688</f>
        <v>3687</v>
      </c>
      <c r="B3691" s="55" t="str">
        <f>작성용!AI3688</f>
        <v>보고서송부일 : 연결대상 2024-10-08, 비연결 2024-10-16</v>
      </c>
      <c r="C3691" s="56" t="str">
        <f>작성용!AK3688</f>
        <v>개별종목</v>
      </c>
      <c r="D3691" s="57">
        <f>작성용!T3688</f>
        <v>45537</v>
      </c>
      <c r="E3691" s="58" t="str">
        <f>작성용!B3688</f>
        <v>한화생명보험(수익증권)</v>
      </c>
      <c r="F3691" s="58" t="str">
        <f>작성용!C3688</f>
        <v>재평가</v>
      </c>
      <c r="G3691" s="58" t="str">
        <f>작성용!D3688</f>
        <v>현대인베스트글로벌전문투자형사모부동산투자신탁14호</v>
      </c>
      <c r="H3691" s="59" t="str">
        <f>작성용!E3688</f>
        <v>KBP2019060034</v>
      </c>
      <c r="I3691" s="58" t="str">
        <f>작성용!F3688</f>
        <v>B02</v>
      </c>
      <c r="J3691" s="58">
        <f>작성용!G3688</f>
        <v>0</v>
      </c>
      <c r="K3691" s="58" t="str">
        <f>작성용!H3688</f>
        <v>-</v>
      </c>
      <c r="L3691" s="58" t="str">
        <f>작성용!N3688</f>
        <v xml:space="preserve">분기 </v>
      </c>
      <c r="M3691" s="57" t="str">
        <f>작성용!U3688</f>
        <v>2024.09.30</v>
      </c>
      <c r="N3691" s="57">
        <f>작성용!V3688</f>
        <v>45569</v>
      </c>
      <c r="O3691" s="57">
        <f>작성용!W3688</f>
        <v>45573</v>
      </c>
      <c r="P3691" s="57" t="str">
        <f>작성용!X3688</f>
        <v>-</v>
      </c>
      <c r="Q3691" s="58" t="str">
        <f>작성용!AD3688</f>
        <v>대체평가3사업본부</v>
      </c>
      <c r="R3691" s="60">
        <f>작성용!AE3688</f>
        <v>0</v>
      </c>
      <c r="S3691" s="58" t="str">
        <f>작성용!AF3688</f>
        <v>대체평가3사업본부</v>
      </c>
      <c r="T3691" s="61" t="str">
        <f>작성용!AG3688</f>
        <v>오윤지</v>
      </c>
      <c r="U3691" s="61" t="str">
        <f>작성용!AH3688</f>
        <v>오윤지</v>
      </c>
      <c r="V3691" s="56">
        <f>작성용!AA3688</f>
        <v>202409</v>
      </c>
      <c r="W3691" s="58" t="str">
        <f>작성용!AC3688</f>
        <v>[T]기타보험기관[1본부]</v>
      </c>
      <c r="X3691" s="58" t="str">
        <f>작성용!O3688</f>
        <v>임봉현과장,김희숙과장</v>
      </c>
      <c r="Y3691" s="58" t="str">
        <f>작성용!P3688</f>
        <v>02-789-6095,02-789-6706</v>
      </c>
      <c r="Z3691" s="58" t="str">
        <f>작성용!Q3688</f>
        <v>bhlim@hanwha.com;k0000@hanwha.com</v>
      </c>
      <c r="AA3691" s="56" t="str">
        <f>작성용!AJ3688</f>
        <v>-</v>
      </c>
      <c r="AB3691" s="56">
        <f>작성용!AB3688</f>
        <v>0</v>
      </c>
    </row>
    <row r="3692" spans="1:28" s="12" customFormat="1" ht="16.5" hidden="1" customHeight="1" x14ac:dyDescent="0.3">
      <c r="A3692" s="54">
        <f>작성용!AL3689</f>
        <v>3688</v>
      </c>
      <c r="B3692" s="55" t="str">
        <f>작성용!AI3689</f>
        <v>보고서송부일 : 연결대상 2024-10-08, 비연결 2024-10-16</v>
      </c>
      <c r="C3692" s="56" t="str">
        <f>작성용!AK3689</f>
        <v>개별종목</v>
      </c>
      <c r="D3692" s="57">
        <f>작성용!T3689</f>
        <v>45537</v>
      </c>
      <c r="E3692" s="58" t="str">
        <f>작성용!B3689</f>
        <v>한화생명보험(수익증권)</v>
      </c>
      <c r="F3692" s="58" t="str">
        <f>작성용!C3689</f>
        <v>재평가</v>
      </c>
      <c r="G3692" s="58" t="str">
        <f>작성용!D3689</f>
        <v>현대인베스트먼트시니어론전문투자형사모특별자산투자신탁20호</v>
      </c>
      <c r="H3692" s="59" t="str">
        <f>작성용!E3689</f>
        <v>KBP2020060009</v>
      </c>
      <c r="I3692" s="58" t="str">
        <f>작성용!F3689</f>
        <v>B02</v>
      </c>
      <c r="J3692" s="58">
        <f>작성용!G3689</f>
        <v>0</v>
      </c>
      <c r="K3692" s="58" t="str">
        <f>작성용!H3689</f>
        <v>-</v>
      </c>
      <c r="L3692" s="58" t="str">
        <f>작성용!N3689</f>
        <v xml:space="preserve">분기 </v>
      </c>
      <c r="M3692" s="57" t="str">
        <f>작성용!U3689</f>
        <v>2024.09.30</v>
      </c>
      <c r="N3692" s="57">
        <f>작성용!V3689</f>
        <v>45569</v>
      </c>
      <c r="O3692" s="57">
        <f>작성용!W3689</f>
        <v>45573</v>
      </c>
      <c r="P3692" s="57" t="str">
        <f>작성용!X3689</f>
        <v>-</v>
      </c>
      <c r="Q3692" s="58" t="str">
        <f>작성용!AD3689</f>
        <v>대체평가3사업본부</v>
      </c>
      <c r="R3692" s="60">
        <f>작성용!AE3689</f>
        <v>0</v>
      </c>
      <c r="S3692" s="58" t="str">
        <f>작성용!AF3689</f>
        <v>대체평가3사업본부</v>
      </c>
      <c r="T3692" s="61" t="str">
        <f>작성용!AG3689</f>
        <v>오윤지</v>
      </c>
      <c r="U3692" s="61" t="str">
        <f>작성용!AH3689</f>
        <v>오윤지</v>
      </c>
      <c r="V3692" s="56">
        <f>작성용!AA3689</f>
        <v>202409</v>
      </c>
      <c r="W3692" s="58" t="str">
        <f>작성용!AC3689</f>
        <v>[T]기타보험기관[1본부]</v>
      </c>
      <c r="X3692" s="58" t="str">
        <f>작성용!O3689</f>
        <v>임봉현과장,김희숙과장</v>
      </c>
      <c r="Y3692" s="58" t="str">
        <f>작성용!P3689</f>
        <v>02-789-6095,02-789-6706</v>
      </c>
      <c r="Z3692" s="58" t="str">
        <f>작성용!Q3689</f>
        <v>bhlim@hanwha.com;k0000@hanwha.com</v>
      </c>
      <c r="AA3692" s="56" t="str">
        <f>작성용!AJ3689</f>
        <v>-</v>
      </c>
      <c r="AB3692" s="56">
        <f>작성용!AB3689</f>
        <v>0</v>
      </c>
    </row>
    <row r="3693" spans="1:28" s="12" customFormat="1" ht="16.5" hidden="1" customHeight="1" x14ac:dyDescent="0.3">
      <c r="A3693" s="54">
        <f>작성용!AL3690</f>
        <v>3689</v>
      </c>
      <c r="B3693" s="55" t="str">
        <f>작성용!AI3690</f>
        <v>보고서송부일 : 연결대상 2024-10-08, 비연결 2024-10-16</v>
      </c>
      <c r="C3693" s="56" t="str">
        <f>작성용!AK3690</f>
        <v>개별종목</v>
      </c>
      <c r="D3693" s="57">
        <f>작성용!T3690</f>
        <v>45537</v>
      </c>
      <c r="E3693" s="58" t="str">
        <f>작성용!B3690</f>
        <v>한화생명보험(수익증권)</v>
      </c>
      <c r="F3693" s="58" t="str">
        <f>작성용!C3690</f>
        <v>재평가</v>
      </c>
      <c r="G3693" s="58" t="str">
        <f>작성용!D3690</f>
        <v>현대인베스트북미대출채권전문투자형사모특별자산투자신탁19호</v>
      </c>
      <c r="H3693" s="59" t="str">
        <f>작성용!E3690</f>
        <v>KBP2020030028</v>
      </c>
      <c r="I3693" s="58" t="str">
        <f>작성용!F3690</f>
        <v>B02</v>
      </c>
      <c r="J3693" s="58">
        <f>작성용!G3690</f>
        <v>0</v>
      </c>
      <c r="K3693" s="58" t="str">
        <f>작성용!H3690</f>
        <v>-</v>
      </c>
      <c r="L3693" s="58" t="str">
        <f>작성용!N3690</f>
        <v xml:space="preserve">분기 </v>
      </c>
      <c r="M3693" s="57" t="str">
        <f>작성용!U3690</f>
        <v>2024.09.30</v>
      </c>
      <c r="N3693" s="57">
        <f>작성용!V3690</f>
        <v>45569</v>
      </c>
      <c r="O3693" s="57">
        <f>작성용!W3690</f>
        <v>45573</v>
      </c>
      <c r="P3693" s="57" t="str">
        <f>작성용!X3690</f>
        <v>-</v>
      </c>
      <c r="Q3693" s="58" t="str">
        <f>작성용!AD3690</f>
        <v>대체평가3사업본부</v>
      </c>
      <c r="R3693" s="60">
        <f>작성용!AE3690</f>
        <v>0</v>
      </c>
      <c r="S3693" s="58" t="str">
        <f>작성용!AF3690</f>
        <v>대체평가3사업본부</v>
      </c>
      <c r="T3693" s="61" t="str">
        <f>작성용!AG3690</f>
        <v>오윤지</v>
      </c>
      <c r="U3693" s="61" t="str">
        <f>작성용!AH3690</f>
        <v>오윤지</v>
      </c>
      <c r="V3693" s="56">
        <f>작성용!AA3690</f>
        <v>202409</v>
      </c>
      <c r="W3693" s="58" t="str">
        <f>작성용!AC3690</f>
        <v>[T]기타보험기관[1본부]</v>
      </c>
      <c r="X3693" s="58" t="str">
        <f>작성용!O3690</f>
        <v>임봉현과장,김희숙과장</v>
      </c>
      <c r="Y3693" s="58" t="str">
        <f>작성용!P3690</f>
        <v>02-789-6095,02-789-6706</v>
      </c>
      <c r="Z3693" s="58" t="str">
        <f>작성용!Q3690</f>
        <v>bhlim@hanwha.com;k0000@hanwha.com</v>
      </c>
      <c r="AA3693" s="56" t="str">
        <f>작성용!AJ3690</f>
        <v>-</v>
      </c>
      <c r="AB3693" s="56">
        <f>작성용!AB3690</f>
        <v>0</v>
      </c>
    </row>
    <row r="3694" spans="1:28" s="12" customFormat="1" ht="16.5" hidden="1" customHeight="1" x14ac:dyDescent="0.3">
      <c r="A3694" s="54">
        <f>작성용!AL3691</f>
        <v>3690</v>
      </c>
      <c r="B3694" s="55" t="str">
        <f>작성용!AI3691</f>
        <v>보고서송부일 : 연결대상 2024-10-08, 비연결 2024-10-16</v>
      </c>
      <c r="C3694" s="56" t="str">
        <f>작성용!AK3691</f>
        <v>개별종목</v>
      </c>
      <c r="D3694" s="57">
        <f>작성용!T3691</f>
        <v>45537</v>
      </c>
      <c r="E3694" s="58" t="str">
        <f>작성용!B3691</f>
        <v>한화생명보험(수익증권)</v>
      </c>
      <c r="F3694" s="58" t="str">
        <f>작성용!C3691</f>
        <v>재평가</v>
      </c>
      <c r="G3694" s="58" t="str">
        <f>작성용!D3691</f>
        <v>신한CIPVIIIPBN전문투자형사모증권투자신탁제1호(H)</v>
      </c>
      <c r="H3694" s="59" t="str">
        <f>작성용!E3691</f>
        <v>KBP2021060031</v>
      </c>
      <c r="I3694" s="58" t="str">
        <f>작성용!F3691</f>
        <v>B02</v>
      </c>
      <c r="J3694" s="58">
        <f>작성용!G3691</f>
        <v>0</v>
      </c>
      <c r="K3694" s="58" t="str">
        <f>작성용!H3691</f>
        <v>-</v>
      </c>
      <c r="L3694" s="58" t="str">
        <f>작성용!N3691</f>
        <v xml:space="preserve">분기 </v>
      </c>
      <c r="M3694" s="57" t="str">
        <f>작성용!U3691</f>
        <v>2024.09.30</v>
      </c>
      <c r="N3694" s="57">
        <f>작성용!V3691</f>
        <v>45569</v>
      </c>
      <c r="O3694" s="57">
        <f>작성용!W3691</f>
        <v>45573</v>
      </c>
      <c r="P3694" s="57" t="str">
        <f>작성용!X3691</f>
        <v>-</v>
      </c>
      <c r="Q3694" s="58" t="str">
        <f>작성용!AD3691</f>
        <v>대체평가3사업본부</v>
      </c>
      <c r="R3694" s="60">
        <f>작성용!AE3691</f>
        <v>0</v>
      </c>
      <c r="S3694" s="58" t="str">
        <f>작성용!AF3691</f>
        <v>대체평가3사업본부</v>
      </c>
      <c r="T3694" s="61" t="str">
        <f>작성용!AG3691</f>
        <v>오윤지</v>
      </c>
      <c r="U3694" s="61" t="str">
        <f>작성용!AH3691</f>
        <v>오윤지</v>
      </c>
      <c r="V3694" s="56">
        <f>작성용!AA3691</f>
        <v>202409</v>
      </c>
      <c r="W3694" s="58" t="str">
        <f>작성용!AC3691</f>
        <v>[T]기타보험기관[1본부]</v>
      </c>
      <c r="X3694" s="58" t="str">
        <f>작성용!O3691</f>
        <v>임봉현과장,김희숙과장</v>
      </c>
      <c r="Y3694" s="58" t="str">
        <f>작성용!P3691</f>
        <v>02-789-6095,02-789-6706</v>
      </c>
      <c r="Z3694" s="58" t="str">
        <f>작성용!Q3691</f>
        <v>bhlim@hanwha.com;k0000@hanwha.com</v>
      </c>
      <c r="AA3694" s="56" t="str">
        <f>작성용!AJ3691</f>
        <v>-</v>
      </c>
      <c r="AB3694" s="56">
        <f>작성용!AB3691</f>
        <v>0</v>
      </c>
    </row>
    <row r="3695" spans="1:28" s="12" customFormat="1" ht="16.5" hidden="1" customHeight="1" x14ac:dyDescent="0.3">
      <c r="A3695" s="54">
        <f>작성용!AL3692</f>
        <v>3691</v>
      </c>
      <c r="B3695" s="55" t="str">
        <f>작성용!AI3692</f>
        <v>보고서송부일 : 연결대상 2024-10-08, 비연결 2024-10-16</v>
      </c>
      <c r="C3695" s="56" t="str">
        <f>작성용!AK3692</f>
        <v>개별종목</v>
      </c>
      <c r="D3695" s="57">
        <f>작성용!T3692</f>
        <v>45537</v>
      </c>
      <c r="E3695" s="58" t="str">
        <f>작성용!B3692</f>
        <v>한화생명보험(수익증권)</v>
      </c>
      <c r="F3695" s="58" t="str">
        <f>작성용!C3692</f>
        <v>재평가</v>
      </c>
      <c r="G3695" s="58" t="str">
        <f>작성용!D3692</f>
        <v>코람코USDEBTSTRATEGY일반사모부동산투자신탁제18-2호</v>
      </c>
      <c r="H3695" s="59" t="str">
        <f>작성용!E3692</f>
        <v>KBP2021090022</v>
      </c>
      <c r="I3695" s="58" t="str">
        <f>작성용!F3692</f>
        <v>B02</v>
      </c>
      <c r="J3695" s="58">
        <f>작성용!G3692</f>
        <v>0</v>
      </c>
      <c r="K3695" s="58" t="str">
        <f>작성용!H3692</f>
        <v>-</v>
      </c>
      <c r="L3695" s="58" t="str">
        <f>작성용!N3692</f>
        <v xml:space="preserve">분기 </v>
      </c>
      <c r="M3695" s="57" t="str">
        <f>작성용!U3692</f>
        <v>2024.09.30</v>
      </c>
      <c r="N3695" s="57">
        <f>작성용!V3692</f>
        <v>45569</v>
      </c>
      <c r="O3695" s="57">
        <f>작성용!W3692</f>
        <v>45573</v>
      </c>
      <c r="P3695" s="57" t="str">
        <f>작성용!X3692</f>
        <v>-</v>
      </c>
      <c r="Q3695" s="58" t="str">
        <f>작성용!AD3692</f>
        <v>대체평가3사업본부</v>
      </c>
      <c r="R3695" s="60">
        <f>작성용!AE3692</f>
        <v>0</v>
      </c>
      <c r="S3695" s="58" t="str">
        <f>작성용!AF3692</f>
        <v>대체평가3사업본부</v>
      </c>
      <c r="T3695" s="61" t="str">
        <f>작성용!AG3692</f>
        <v>오윤지</v>
      </c>
      <c r="U3695" s="61" t="str">
        <f>작성용!AH3692</f>
        <v>오윤지</v>
      </c>
      <c r="V3695" s="56">
        <f>작성용!AA3692</f>
        <v>202409</v>
      </c>
      <c r="W3695" s="58" t="str">
        <f>작성용!AC3692</f>
        <v>[T]기타보험기관[1본부]</v>
      </c>
      <c r="X3695" s="58" t="str">
        <f>작성용!O3692</f>
        <v>임봉현과장,김희숙과장</v>
      </c>
      <c r="Y3695" s="58" t="str">
        <f>작성용!P3692</f>
        <v>02-789-6095,02-789-6706</v>
      </c>
      <c r="Z3695" s="58" t="str">
        <f>작성용!Q3692</f>
        <v>bhlim@hanwha.com;k0000@hanwha.com</v>
      </c>
      <c r="AA3695" s="56" t="str">
        <f>작성용!AJ3692</f>
        <v>-</v>
      </c>
      <c r="AB3695" s="56">
        <f>작성용!AB3692</f>
        <v>0</v>
      </c>
    </row>
    <row r="3696" spans="1:28" s="12" customFormat="1" ht="16.5" hidden="1" customHeight="1" x14ac:dyDescent="0.3">
      <c r="A3696" s="54">
        <f>작성용!AL3693</f>
        <v>3692</v>
      </c>
      <c r="B3696" s="55" t="str">
        <f>작성용!AI3693</f>
        <v>보고서송부일 : 연결대상 2024-10-08, 비연결 2024-10-16</v>
      </c>
      <c r="C3696" s="56" t="str">
        <f>작성용!AK3693</f>
        <v>개별종목</v>
      </c>
      <c r="D3696" s="57">
        <f>작성용!T3693</f>
        <v>45537</v>
      </c>
      <c r="E3696" s="58" t="str">
        <f>작성용!B3693</f>
        <v>한화생명보험(수익증권)</v>
      </c>
      <c r="F3696" s="58" t="str">
        <f>작성용!C3693</f>
        <v>재평가</v>
      </c>
      <c r="G3696" s="58" t="str">
        <f>작성용!D3693</f>
        <v>한화PISGLOBALPLANT전문투자형1호(1종)</v>
      </c>
      <c r="H3696" s="59" t="str">
        <f>작성용!E3693</f>
        <v>KBP2021090023</v>
      </c>
      <c r="I3696" s="58" t="str">
        <f>작성용!F3693</f>
        <v>B02</v>
      </c>
      <c r="J3696" s="58">
        <f>작성용!G3693</f>
        <v>0</v>
      </c>
      <c r="K3696" s="58" t="str">
        <f>작성용!H3693</f>
        <v>-</v>
      </c>
      <c r="L3696" s="58" t="str">
        <f>작성용!N3693</f>
        <v xml:space="preserve">분기 </v>
      </c>
      <c r="M3696" s="57" t="str">
        <f>작성용!U3693</f>
        <v>2024.09.30</v>
      </c>
      <c r="N3696" s="57">
        <f>작성용!V3693</f>
        <v>45569</v>
      </c>
      <c r="O3696" s="57">
        <f>작성용!W3693</f>
        <v>45573</v>
      </c>
      <c r="P3696" s="57" t="str">
        <f>작성용!X3693</f>
        <v>-</v>
      </c>
      <c r="Q3696" s="58" t="str">
        <f>작성용!AD3693</f>
        <v>대체평가3사업본부</v>
      </c>
      <c r="R3696" s="60">
        <f>작성용!AE3693</f>
        <v>0</v>
      </c>
      <c r="S3696" s="58" t="str">
        <f>작성용!AF3693</f>
        <v>대체평가3사업본부</v>
      </c>
      <c r="T3696" s="61" t="str">
        <f>작성용!AG3693</f>
        <v>오윤지</v>
      </c>
      <c r="U3696" s="61" t="str">
        <f>작성용!AH3693</f>
        <v>오윤지</v>
      </c>
      <c r="V3696" s="56">
        <f>작성용!AA3693</f>
        <v>202409</v>
      </c>
      <c r="W3696" s="58" t="str">
        <f>작성용!AC3693</f>
        <v>[T]기타보험기관[1본부]</v>
      </c>
      <c r="X3696" s="58" t="str">
        <f>작성용!O3693</f>
        <v>임봉현과장,김희숙과장</v>
      </c>
      <c r="Y3696" s="58" t="str">
        <f>작성용!P3693</f>
        <v>02-789-6095,02-789-6706</v>
      </c>
      <c r="Z3696" s="58" t="str">
        <f>작성용!Q3693</f>
        <v>bhlim@hanwha.com;k0000@hanwha.com</v>
      </c>
      <c r="AA3696" s="56" t="str">
        <f>작성용!AJ3693</f>
        <v>-</v>
      </c>
      <c r="AB3696" s="56">
        <f>작성용!AB3693</f>
        <v>0</v>
      </c>
    </row>
    <row r="3697" spans="1:28" s="12" customFormat="1" ht="16.5" hidden="1" customHeight="1" x14ac:dyDescent="0.3">
      <c r="A3697" s="54">
        <f>작성용!AL3694</f>
        <v>3693</v>
      </c>
      <c r="B3697" s="55" t="str">
        <f>작성용!AI3694</f>
        <v>보고서송부일 : 연결대상 2024-10-08, 비연결 2024-10-16</v>
      </c>
      <c r="C3697" s="56" t="str">
        <f>작성용!AK3694</f>
        <v>개별종목</v>
      </c>
      <c r="D3697" s="57">
        <f>작성용!T3694</f>
        <v>45537</v>
      </c>
      <c r="E3697" s="58" t="str">
        <f>작성용!B3694</f>
        <v>한화생명보험(수익증권)</v>
      </c>
      <c r="F3697" s="58" t="str">
        <f>작성용!C3694</f>
        <v>재평가</v>
      </c>
      <c r="G3697" s="58" t="str">
        <f>작성용!D3694</f>
        <v>KTB유럽인프라대출전문투자형사모투자신탁제32호</v>
      </c>
      <c r="H3697" s="59" t="str">
        <f>작성용!E3694</f>
        <v>KBP2021120078</v>
      </c>
      <c r="I3697" s="58" t="str">
        <f>작성용!F3694</f>
        <v>B02</v>
      </c>
      <c r="J3697" s="58">
        <f>작성용!G3694</f>
        <v>0</v>
      </c>
      <c r="K3697" s="58" t="str">
        <f>작성용!H3694</f>
        <v>-</v>
      </c>
      <c r="L3697" s="58" t="str">
        <f>작성용!N3694</f>
        <v xml:space="preserve">분기 </v>
      </c>
      <c r="M3697" s="57" t="str">
        <f>작성용!U3694</f>
        <v>2024.09.30</v>
      </c>
      <c r="N3697" s="57">
        <f>작성용!V3694</f>
        <v>45569</v>
      </c>
      <c r="O3697" s="57">
        <f>작성용!W3694</f>
        <v>45573</v>
      </c>
      <c r="P3697" s="57" t="str">
        <f>작성용!X3694</f>
        <v>-</v>
      </c>
      <c r="Q3697" s="58" t="str">
        <f>작성용!AD3694</f>
        <v>대체평가3사업본부</v>
      </c>
      <c r="R3697" s="60">
        <f>작성용!AE3694</f>
        <v>0</v>
      </c>
      <c r="S3697" s="58" t="str">
        <f>작성용!AF3694</f>
        <v>대체평가3사업본부</v>
      </c>
      <c r="T3697" s="61" t="str">
        <f>작성용!AG3694</f>
        <v>오윤지</v>
      </c>
      <c r="U3697" s="61" t="str">
        <f>작성용!AH3694</f>
        <v>오윤지</v>
      </c>
      <c r="V3697" s="56">
        <f>작성용!AA3694</f>
        <v>202409</v>
      </c>
      <c r="W3697" s="58" t="str">
        <f>작성용!AC3694</f>
        <v>[T]기타보험기관[1본부]</v>
      </c>
      <c r="X3697" s="58" t="str">
        <f>작성용!O3694</f>
        <v>임봉현과장,김희숙과장</v>
      </c>
      <c r="Y3697" s="58" t="str">
        <f>작성용!P3694</f>
        <v>02-789-6095,02-789-6706</v>
      </c>
      <c r="Z3697" s="58" t="str">
        <f>작성용!Q3694</f>
        <v>bhlim@hanwha.com;k0000@hanwha.com</v>
      </c>
      <c r="AA3697" s="56" t="str">
        <f>작성용!AJ3694</f>
        <v>-</v>
      </c>
      <c r="AB3697" s="56">
        <f>작성용!AB3694</f>
        <v>0</v>
      </c>
    </row>
    <row r="3698" spans="1:28" s="12" customFormat="1" ht="16.5" hidden="1" customHeight="1" x14ac:dyDescent="0.3">
      <c r="A3698" s="54">
        <f>작성용!AL3695</f>
        <v>3694</v>
      </c>
      <c r="B3698" s="55" t="str">
        <f>작성용!AI3695</f>
        <v>보고서송부일 : 연결대상 2024-10-08, 비연결 2024-10-16</v>
      </c>
      <c r="C3698" s="56" t="str">
        <f>작성용!AK3695</f>
        <v>개별종목</v>
      </c>
      <c r="D3698" s="57">
        <f>작성용!T3695</f>
        <v>45537</v>
      </c>
      <c r="E3698" s="58" t="str">
        <f>작성용!B3695</f>
        <v>한화생명보험(수익증권)</v>
      </c>
      <c r="F3698" s="58" t="str">
        <f>작성용!C3695</f>
        <v>재평가</v>
      </c>
      <c r="G3698" s="58" t="str">
        <f>작성용!D3695</f>
        <v>미래에셋글로벌인프라사모특별자산투자신탁3-1호</v>
      </c>
      <c r="H3698" s="59" t="str">
        <f>작성용!E3695</f>
        <v>KBP2021120108</v>
      </c>
      <c r="I3698" s="58" t="str">
        <f>작성용!F3695</f>
        <v>B02</v>
      </c>
      <c r="J3698" s="58">
        <f>작성용!G3695</f>
        <v>0</v>
      </c>
      <c r="K3698" s="58" t="str">
        <f>작성용!H3695</f>
        <v>-</v>
      </c>
      <c r="L3698" s="58" t="str">
        <f>작성용!N3695</f>
        <v xml:space="preserve">분기 </v>
      </c>
      <c r="M3698" s="57" t="str">
        <f>작성용!U3695</f>
        <v>2024.09.30</v>
      </c>
      <c r="N3698" s="57">
        <f>작성용!V3695</f>
        <v>45569</v>
      </c>
      <c r="O3698" s="57">
        <f>작성용!W3695</f>
        <v>45573</v>
      </c>
      <c r="P3698" s="57" t="str">
        <f>작성용!X3695</f>
        <v>-</v>
      </c>
      <c r="Q3698" s="58" t="str">
        <f>작성용!AD3695</f>
        <v>대체평가3사업본부</v>
      </c>
      <c r="R3698" s="60">
        <f>작성용!AE3695</f>
        <v>0</v>
      </c>
      <c r="S3698" s="58" t="str">
        <f>작성용!AF3695</f>
        <v>대체평가3사업본부</v>
      </c>
      <c r="T3698" s="61" t="str">
        <f>작성용!AG3695</f>
        <v>오윤지</v>
      </c>
      <c r="U3698" s="61" t="str">
        <f>작성용!AH3695</f>
        <v>오윤지</v>
      </c>
      <c r="V3698" s="56">
        <f>작성용!AA3695</f>
        <v>202409</v>
      </c>
      <c r="W3698" s="58" t="str">
        <f>작성용!AC3695</f>
        <v>[T]기타보험기관[1본부]</v>
      </c>
      <c r="X3698" s="58" t="str">
        <f>작성용!O3695</f>
        <v>임봉현과장,김희숙과장</v>
      </c>
      <c r="Y3698" s="58" t="str">
        <f>작성용!P3695</f>
        <v>02-789-6095,02-789-6706</v>
      </c>
      <c r="Z3698" s="58" t="str">
        <f>작성용!Q3695</f>
        <v>bhlim@hanwha.com;k0000@hanwha.com</v>
      </c>
      <c r="AA3698" s="56" t="str">
        <f>작성용!AJ3695</f>
        <v>-</v>
      </c>
      <c r="AB3698" s="56">
        <f>작성용!AB3695</f>
        <v>0</v>
      </c>
    </row>
    <row r="3699" spans="1:28" s="12" customFormat="1" ht="16.5" hidden="1" customHeight="1" x14ac:dyDescent="0.3">
      <c r="A3699" s="54">
        <f>작성용!AL3696</f>
        <v>3695</v>
      </c>
      <c r="B3699" s="55" t="str">
        <f>작성용!AI3696</f>
        <v>보고서송부일 : 연결대상 2024-10-08, 비연결 2024-10-16</v>
      </c>
      <c r="C3699" s="56" t="str">
        <f>작성용!AK3696</f>
        <v>개별종목</v>
      </c>
      <c r="D3699" s="57">
        <f>작성용!T3696</f>
        <v>45537</v>
      </c>
      <c r="E3699" s="58" t="str">
        <f>작성용!B3696</f>
        <v>한화생명보험(수익증권)</v>
      </c>
      <c r="F3699" s="58" t="str">
        <f>작성용!C3696</f>
        <v>재평가</v>
      </c>
      <c r="G3699" s="58" t="str">
        <f>작성용!D3696</f>
        <v>슈로더유럽인프라전문투자형사모특별자산투자신탁제2-2호</v>
      </c>
      <c r="H3699" s="59" t="str">
        <f>작성용!E3696</f>
        <v>KBP2021120109</v>
      </c>
      <c r="I3699" s="58" t="str">
        <f>작성용!F3696</f>
        <v>B02</v>
      </c>
      <c r="J3699" s="58">
        <f>작성용!G3696</f>
        <v>0</v>
      </c>
      <c r="K3699" s="58" t="str">
        <f>작성용!H3696</f>
        <v>-</v>
      </c>
      <c r="L3699" s="58" t="str">
        <f>작성용!N3696</f>
        <v xml:space="preserve">분기 </v>
      </c>
      <c r="M3699" s="57" t="str">
        <f>작성용!U3696</f>
        <v>2024.09.30</v>
      </c>
      <c r="N3699" s="57">
        <f>작성용!V3696</f>
        <v>45569</v>
      </c>
      <c r="O3699" s="57">
        <f>작성용!W3696</f>
        <v>45573</v>
      </c>
      <c r="P3699" s="57" t="str">
        <f>작성용!X3696</f>
        <v>-</v>
      </c>
      <c r="Q3699" s="58" t="str">
        <f>작성용!AD3696</f>
        <v>대체평가3사업본부</v>
      </c>
      <c r="R3699" s="60">
        <f>작성용!AE3696</f>
        <v>0</v>
      </c>
      <c r="S3699" s="58" t="str">
        <f>작성용!AF3696</f>
        <v>대체평가3사업본부</v>
      </c>
      <c r="T3699" s="61" t="str">
        <f>작성용!AG3696</f>
        <v>오윤지</v>
      </c>
      <c r="U3699" s="61" t="str">
        <f>작성용!AH3696</f>
        <v>오윤지</v>
      </c>
      <c r="V3699" s="56">
        <f>작성용!AA3696</f>
        <v>202409</v>
      </c>
      <c r="W3699" s="58" t="str">
        <f>작성용!AC3696</f>
        <v>[T]기타보험기관[1본부]</v>
      </c>
      <c r="X3699" s="58" t="str">
        <f>작성용!O3696</f>
        <v>임봉현과장,김희숙과장</v>
      </c>
      <c r="Y3699" s="58" t="str">
        <f>작성용!P3696</f>
        <v>02-789-6095,02-789-6706</v>
      </c>
      <c r="Z3699" s="58" t="str">
        <f>작성용!Q3696</f>
        <v>bhlim@hanwha.com;k0000@hanwha.com</v>
      </c>
      <c r="AA3699" s="56" t="str">
        <f>작성용!AJ3696</f>
        <v>-</v>
      </c>
      <c r="AB3699" s="56">
        <f>작성용!AB3696</f>
        <v>0</v>
      </c>
    </row>
    <row r="3700" spans="1:28" s="12" customFormat="1" ht="16.5" hidden="1" customHeight="1" x14ac:dyDescent="0.3">
      <c r="A3700" s="54">
        <f>작성용!AL3697</f>
        <v>3696</v>
      </c>
      <c r="B3700" s="55" t="str">
        <f>작성용!AI3697</f>
        <v>보고서송부일 : 연결대상 2024-10-08, 비연결 2024-10-16</v>
      </c>
      <c r="C3700" s="56" t="str">
        <f>작성용!AK3697</f>
        <v>개별종목</v>
      </c>
      <c r="D3700" s="57">
        <f>작성용!T3697</f>
        <v>45537</v>
      </c>
      <c r="E3700" s="58" t="str">
        <f>작성용!B3697</f>
        <v>한화생명보험(수익증권)</v>
      </c>
      <c r="F3700" s="58" t="str">
        <f>작성용!C3697</f>
        <v>재평가</v>
      </c>
      <c r="G3700" s="58" t="str">
        <f>작성용!D3697</f>
        <v>신한HPSSLFV전문투자형사모투자신탁제1호(H)</v>
      </c>
      <c r="H3700" s="59" t="str">
        <f>작성용!E3697</f>
        <v>KBP2021120110</v>
      </c>
      <c r="I3700" s="58" t="str">
        <f>작성용!F3697</f>
        <v>B02</v>
      </c>
      <c r="J3700" s="58">
        <f>작성용!G3697</f>
        <v>0</v>
      </c>
      <c r="K3700" s="58" t="str">
        <f>작성용!H3697</f>
        <v>-</v>
      </c>
      <c r="L3700" s="58" t="str">
        <f>작성용!N3697</f>
        <v xml:space="preserve">분기 </v>
      </c>
      <c r="M3700" s="57" t="str">
        <f>작성용!U3697</f>
        <v>2024.09.30</v>
      </c>
      <c r="N3700" s="57">
        <f>작성용!V3697</f>
        <v>45569</v>
      </c>
      <c r="O3700" s="57">
        <f>작성용!W3697</f>
        <v>45573</v>
      </c>
      <c r="P3700" s="57" t="str">
        <f>작성용!X3697</f>
        <v>-</v>
      </c>
      <c r="Q3700" s="58" t="str">
        <f>작성용!AD3697</f>
        <v>대체평가3사업본부</v>
      </c>
      <c r="R3700" s="60">
        <f>작성용!AE3697</f>
        <v>0</v>
      </c>
      <c r="S3700" s="58" t="str">
        <f>작성용!AF3697</f>
        <v>대체평가3사업본부</v>
      </c>
      <c r="T3700" s="61" t="str">
        <f>작성용!AG3697</f>
        <v>오윤지</v>
      </c>
      <c r="U3700" s="61" t="str">
        <f>작성용!AH3697</f>
        <v>오윤지</v>
      </c>
      <c r="V3700" s="56">
        <f>작성용!AA3697</f>
        <v>202409</v>
      </c>
      <c r="W3700" s="58" t="str">
        <f>작성용!AC3697</f>
        <v>[T]기타보험기관[1본부]</v>
      </c>
      <c r="X3700" s="58" t="str">
        <f>작성용!O3697</f>
        <v>임봉현과장,김희숙과장</v>
      </c>
      <c r="Y3700" s="58" t="str">
        <f>작성용!P3697</f>
        <v>02-789-6095,02-789-6706</v>
      </c>
      <c r="Z3700" s="58" t="str">
        <f>작성용!Q3697</f>
        <v>bhlim@hanwha.com;k0000@hanwha.com</v>
      </c>
      <c r="AA3700" s="56" t="str">
        <f>작성용!AJ3697</f>
        <v>-</v>
      </c>
      <c r="AB3700" s="56">
        <f>작성용!AB3697</f>
        <v>0</v>
      </c>
    </row>
    <row r="3701" spans="1:28" s="12" customFormat="1" ht="16.5" hidden="1" customHeight="1" x14ac:dyDescent="0.3">
      <c r="A3701" s="54">
        <f>작성용!AL3698</f>
        <v>3697</v>
      </c>
      <c r="B3701" s="55" t="str">
        <f>작성용!AI3698</f>
        <v>보고서송부일 : 연결대상 2024-10-08, 비연결 2024-10-16</v>
      </c>
      <c r="C3701" s="56" t="str">
        <f>작성용!AK3698</f>
        <v>개별종목</v>
      </c>
      <c r="D3701" s="57">
        <f>작성용!T3698</f>
        <v>45537</v>
      </c>
      <c r="E3701" s="58" t="str">
        <f>작성용!B3698</f>
        <v>한화생명보험(수익증권)</v>
      </c>
      <c r="F3701" s="58" t="str">
        <f>작성용!C3698</f>
        <v>재평가</v>
      </c>
      <c r="G3701" s="58" t="str">
        <f>작성용!D3698</f>
        <v>타이거대체전문투자형사모특별자산투자신탁36호</v>
      </c>
      <c r="H3701" s="59" t="str">
        <f>작성용!E3698</f>
        <v>KBP2021120111</v>
      </c>
      <c r="I3701" s="58" t="str">
        <f>작성용!F3698</f>
        <v>B02</v>
      </c>
      <c r="J3701" s="58">
        <f>작성용!G3698</f>
        <v>0</v>
      </c>
      <c r="K3701" s="58" t="str">
        <f>작성용!H3698</f>
        <v>-</v>
      </c>
      <c r="L3701" s="58" t="str">
        <f>작성용!N3698</f>
        <v xml:space="preserve">분기 </v>
      </c>
      <c r="M3701" s="57" t="str">
        <f>작성용!U3698</f>
        <v>2024.09.30</v>
      </c>
      <c r="N3701" s="57">
        <f>작성용!V3698</f>
        <v>45569</v>
      </c>
      <c r="O3701" s="57">
        <f>작성용!W3698</f>
        <v>45573</v>
      </c>
      <c r="P3701" s="57" t="str">
        <f>작성용!X3698</f>
        <v>-</v>
      </c>
      <c r="Q3701" s="58" t="str">
        <f>작성용!AD3698</f>
        <v>대체평가3사업본부</v>
      </c>
      <c r="R3701" s="60">
        <f>작성용!AE3698</f>
        <v>0</v>
      </c>
      <c r="S3701" s="58" t="str">
        <f>작성용!AF3698</f>
        <v>대체평가3사업본부</v>
      </c>
      <c r="T3701" s="61" t="str">
        <f>작성용!AG3698</f>
        <v>오윤지</v>
      </c>
      <c r="U3701" s="61" t="str">
        <f>작성용!AH3698</f>
        <v>오윤지</v>
      </c>
      <c r="V3701" s="56">
        <f>작성용!AA3698</f>
        <v>202409</v>
      </c>
      <c r="W3701" s="58" t="str">
        <f>작성용!AC3698</f>
        <v>[T]기타보험기관[1본부]</v>
      </c>
      <c r="X3701" s="58" t="str">
        <f>작성용!O3698</f>
        <v>임봉현과장,김희숙과장</v>
      </c>
      <c r="Y3701" s="58" t="str">
        <f>작성용!P3698</f>
        <v>02-789-6095,02-789-6706</v>
      </c>
      <c r="Z3701" s="58" t="str">
        <f>작성용!Q3698</f>
        <v>bhlim@hanwha.com;k0000@hanwha.com</v>
      </c>
      <c r="AA3701" s="56" t="str">
        <f>작성용!AJ3698</f>
        <v>-</v>
      </c>
      <c r="AB3701" s="56">
        <f>작성용!AB3698</f>
        <v>0</v>
      </c>
    </row>
    <row r="3702" spans="1:28" s="12" customFormat="1" ht="16.5" hidden="1" customHeight="1" x14ac:dyDescent="0.3">
      <c r="A3702" s="54">
        <f>작성용!AL3699</f>
        <v>3698</v>
      </c>
      <c r="B3702" s="55" t="str">
        <f>작성용!AI3699</f>
        <v>보고서송부일 : 연결대상 2024-10-08, 비연결 2024-10-16</v>
      </c>
      <c r="C3702" s="56" t="str">
        <f>작성용!AK3699</f>
        <v>개별종목</v>
      </c>
      <c r="D3702" s="57">
        <f>작성용!T3699</f>
        <v>45537</v>
      </c>
      <c r="E3702" s="58" t="str">
        <f>작성용!B3699</f>
        <v>한화생명보험(수익증권)</v>
      </c>
      <c r="F3702" s="58" t="str">
        <f>작성용!C3699</f>
        <v>재평가</v>
      </c>
      <c r="G3702" s="58" t="str">
        <f>작성용!D3699</f>
        <v>현대인베스트KKR유럽부동산전문투자형사모투자신탁1-2호</v>
      </c>
      <c r="H3702" s="59" t="str">
        <f>작성용!E3699</f>
        <v>KBP2021120113</v>
      </c>
      <c r="I3702" s="58" t="str">
        <f>작성용!F3699</f>
        <v>B02</v>
      </c>
      <c r="J3702" s="58">
        <f>작성용!G3699</f>
        <v>0</v>
      </c>
      <c r="K3702" s="58" t="str">
        <f>작성용!H3699</f>
        <v>-</v>
      </c>
      <c r="L3702" s="58" t="str">
        <f>작성용!N3699</f>
        <v xml:space="preserve">분기 </v>
      </c>
      <c r="M3702" s="57" t="str">
        <f>작성용!U3699</f>
        <v>2024.09.30</v>
      </c>
      <c r="N3702" s="57">
        <f>작성용!V3699</f>
        <v>45569</v>
      </c>
      <c r="O3702" s="57">
        <f>작성용!W3699</f>
        <v>45573</v>
      </c>
      <c r="P3702" s="57" t="str">
        <f>작성용!X3699</f>
        <v>-</v>
      </c>
      <c r="Q3702" s="58" t="str">
        <f>작성용!AD3699</f>
        <v>대체평가3사업본부</v>
      </c>
      <c r="R3702" s="60">
        <f>작성용!AE3699</f>
        <v>0</v>
      </c>
      <c r="S3702" s="58" t="str">
        <f>작성용!AF3699</f>
        <v>대체평가3사업본부</v>
      </c>
      <c r="T3702" s="61" t="str">
        <f>작성용!AG3699</f>
        <v>오윤지</v>
      </c>
      <c r="U3702" s="61" t="str">
        <f>작성용!AH3699</f>
        <v>오윤지</v>
      </c>
      <c r="V3702" s="56">
        <f>작성용!AA3699</f>
        <v>202409</v>
      </c>
      <c r="W3702" s="58" t="str">
        <f>작성용!AC3699</f>
        <v>[T]기타보험기관[1본부]</v>
      </c>
      <c r="X3702" s="58" t="str">
        <f>작성용!O3699</f>
        <v>임봉현과장,김희숙과장</v>
      </c>
      <c r="Y3702" s="58" t="str">
        <f>작성용!P3699</f>
        <v>02-789-6095,02-789-6706</v>
      </c>
      <c r="Z3702" s="58" t="str">
        <f>작성용!Q3699</f>
        <v>bhlim@hanwha.com;k0000@hanwha.com</v>
      </c>
      <c r="AA3702" s="56" t="str">
        <f>작성용!AJ3699</f>
        <v>-</v>
      </c>
      <c r="AB3702" s="56">
        <f>작성용!AB3699</f>
        <v>0</v>
      </c>
    </row>
    <row r="3703" spans="1:28" s="12" customFormat="1" ht="16.5" hidden="1" customHeight="1" x14ac:dyDescent="0.3">
      <c r="A3703" s="54">
        <f>작성용!AL3700</f>
        <v>3699</v>
      </c>
      <c r="B3703" s="55" t="str">
        <f>작성용!AI3700</f>
        <v>보고서송부일 : 연결대상 2024-10-08, 비연결 2024-10-16</v>
      </c>
      <c r="C3703" s="56" t="str">
        <f>작성용!AK3700</f>
        <v>개별종목</v>
      </c>
      <c r="D3703" s="57">
        <f>작성용!T3700</f>
        <v>45537</v>
      </c>
      <c r="E3703" s="58" t="str">
        <f>작성용!B3700</f>
        <v>한화생명보험(수익증권)</v>
      </c>
      <c r="F3703" s="58" t="str">
        <f>작성용!C3700</f>
        <v>재평가</v>
      </c>
      <c r="G3703" s="58" t="str">
        <f>작성용!D3700</f>
        <v>신한AIM재간접전문투자형사모투자신탁제16호</v>
      </c>
      <c r="H3703" s="59" t="str">
        <f>작성용!E3700</f>
        <v>KBP2021120088</v>
      </c>
      <c r="I3703" s="58" t="str">
        <f>작성용!F3700</f>
        <v>B02</v>
      </c>
      <c r="J3703" s="58">
        <f>작성용!G3700</f>
        <v>0</v>
      </c>
      <c r="K3703" s="58" t="str">
        <f>작성용!H3700</f>
        <v>-</v>
      </c>
      <c r="L3703" s="58" t="str">
        <f>작성용!N3700</f>
        <v xml:space="preserve">분기 </v>
      </c>
      <c r="M3703" s="57" t="str">
        <f>작성용!U3700</f>
        <v>2024.09.30</v>
      </c>
      <c r="N3703" s="57">
        <f>작성용!V3700</f>
        <v>45569</v>
      </c>
      <c r="O3703" s="57">
        <f>작성용!W3700</f>
        <v>45573</v>
      </c>
      <c r="P3703" s="57" t="str">
        <f>작성용!X3700</f>
        <v>-</v>
      </c>
      <c r="Q3703" s="58" t="str">
        <f>작성용!AD3700</f>
        <v>대체평가3사업본부</v>
      </c>
      <c r="R3703" s="60">
        <f>작성용!AE3700</f>
        <v>0</v>
      </c>
      <c r="S3703" s="58" t="str">
        <f>작성용!AF3700</f>
        <v>대체평가3사업본부</v>
      </c>
      <c r="T3703" s="61" t="str">
        <f>작성용!AG3700</f>
        <v>오윤지</v>
      </c>
      <c r="U3703" s="61" t="str">
        <f>작성용!AH3700</f>
        <v>오윤지</v>
      </c>
      <c r="V3703" s="56">
        <f>작성용!AA3700</f>
        <v>202409</v>
      </c>
      <c r="W3703" s="58" t="str">
        <f>작성용!AC3700</f>
        <v>[T]기타보험기관[1본부]</v>
      </c>
      <c r="X3703" s="58" t="str">
        <f>작성용!O3700</f>
        <v>임봉현과장,김희숙과장</v>
      </c>
      <c r="Y3703" s="58" t="str">
        <f>작성용!P3700</f>
        <v>02-789-6095,02-789-6706</v>
      </c>
      <c r="Z3703" s="58" t="str">
        <f>작성용!Q3700</f>
        <v>bhlim@hanwha.com;k0000@hanwha.com</v>
      </c>
      <c r="AA3703" s="56" t="str">
        <f>작성용!AJ3700</f>
        <v>-</v>
      </c>
      <c r="AB3703" s="56">
        <f>작성용!AB3700</f>
        <v>0</v>
      </c>
    </row>
    <row r="3704" spans="1:28" s="12" customFormat="1" ht="16.5" hidden="1" customHeight="1" x14ac:dyDescent="0.3">
      <c r="A3704" s="54">
        <f>작성용!AL3701</f>
        <v>3700</v>
      </c>
      <c r="B3704" s="55" t="str">
        <f>작성용!AI3701</f>
        <v>보고서송부일 : 연결대상 2024-10-08, 비연결 2024-10-16</v>
      </c>
      <c r="C3704" s="56" t="str">
        <f>작성용!AK3701</f>
        <v>개별종목</v>
      </c>
      <c r="D3704" s="57">
        <f>작성용!T3701</f>
        <v>45537</v>
      </c>
      <c r="E3704" s="58" t="str">
        <f>작성용!B3701</f>
        <v>한화생명보험(수익증권)</v>
      </c>
      <c r="F3704" s="58" t="str">
        <f>작성용!C3701</f>
        <v>재평가</v>
      </c>
      <c r="G3704" s="58" t="str">
        <f>작성용!D3701</f>
        <v>하나대체투자PG세컨더리일반사모투자신탁1호</v>
      </c>
      <c r="H3704" s="59" t="str">
        <f>작성용!E3701</f>
        <v>KBP2021120192</v>
      </c>
      <c r="I3704" s="58" t="str">
        <f>작성용!F3701</f>
        <v>B02</v>
      </c>
      <c r="J3704" s="58">
        <f>작성용!G3701</f>
        <v>0</v>
      </c>
      <c r="K3704" s="58" t="str">
        <f>작성용!H3701</f>
        <v>-</v>
      </c>
      <c r="L3704" s="58" t="str">
        <f>작성용!N3701</f>
        <v xml:space="preserve">분기 </v>
      </c>
      <c r="M3704" s="57" t="str">
        <f>작성용!U3701</f>
        <v>2024.09.30</v>
      </c>
      <c r="N3704" s="57">
        <f>작성용!V3701</f>
        <v>45569</v>
      </c>
      <c r="O3704" s="57">
        <f>작성용!W3701</f>
        <v>45573</v>
      </c>
      <c r="P3704" s="57" t="str">
        <f>작성용!X3701</f>
        <v>-</v>
      </c>
      <c r="Q3704" s="58" t="str">
        <f>작성용!AD3701</f>
        <v>대체평가3사업본부</v>
      </c>
      <c r="R3704" s="60">
        <f>작성용!AE3701</f>
        <v>0</v>
      </c>
      <c r="S3704" s="58" t="str">
        <f>작성용!AF3701</f>
        <v>대체평가3사업본부</v>
      </c>
      <c r="T3704" s="61" t="str">
        <f>작성용!AG3701</f>
        <v>오윤지</v>
      </c>
      <c r="U3704" s="61" t="str">
        <f>작성용!AH3701</f>
        <v>오윤지</v>
      </c>
      <c r="V3704" s="56">
        <f>작성용!AA3701</f>
        <v>202409</v>
      </c>
      <c r="W3704" s="58" t="str">
        <f>작성용!AC3701</f>
        <v>[T]기타보험기관[1본부]</v>
      </c>
      <c r="X3704" s="58" t="str">
        <f>작성용!O3701</f>
        <v>임봉현과장,김희숙과장</v>
      </c>
      <c r="Y3704" s="58" t="str">
        <f>작성용!P3701</f>
        <v>02-789-6095,02-789-6706</v>
      </c>
      <c r="Z3704" s="58" t="str">
        <f>작성용!Q3701</f>
        <v>bhlim@hanwha.com;k0000@hanwha.com</v>
      </c>
      <c r="AA3704" s="56" t="str">
        <f>작성용!AJ3701</f>
        <v>-</v>
      </c>
      <c r="AB3704" s="56">
        <f>작성용!AB3701</f>
        <v>0</v>
      </c>
    </row>
    <row r="3705" spans="1:28" s="12" customFormat="1" ht="16.5" hidden="1" customHeight="1" x14ac:dyDescent="0.3">
      <c r="A3705" s="54">
        <f>작성용!AL3702</f>
        <v>3701</v>
      </c>
      <c r="B3705" s="55" t="str">
        <f>작성용!AI3702</f>
        <v>보고서송부일 : 연결대상 2024-10-08, 비연결 2024-10-16</v>
      </c>
      <c r="C3705" s="56" t="str">
        <f>작성용!AK3702</f>
        <v>개별종목</v>
      </c>
      <c r="D3705" s="57">
        <f>작성용!T3702</f>
        <v>45537</v>
      </c>
      <c r="E3705" s="58" t="str">
        <f>작성용!B3702</f>
        <v>한화생명보험(수익증권)</v>
      </c>
      <c r="F3705" s="58" t="str">
        <f>작성용!C3702</f>
        <v>재평가</v>
      </c>
      <c r="G3705" s="58" t="str">
        <f>작성용!D3702</f>
        <v>보고글로벌크레딧일반사모투자신탁4호</v>
      </c>
      <c r="H3705" s="59" t="str">
        <f>작성용!E3702</f>
        <v>KBP2022090046</v>
      </c>
      <c r="I3705" s="58" t="str">
        <f>작성용!F3702</f>
        <v>B02</v>
      </c>
      <c r="J3705" s="58">
        <f>작성용!G3702</f>
        <v>0</v>
      </c>
      <c r="K3705" s="58" t="str">
        <f>작성용!H3702</f>
        <v>-</v>
      </c>
      <c r="L3705" s="58" t="str">
        <f>작성용!N3702</f>
        <v xml:space="preserve">분기 </v>
      </c>
      <c r="M3705" s="57" t="str">
        <f>작성용!U3702</f>
        <v>2024.09.30</v>
      </c>
      <c r="N3705" s="57">
        <f>작성용!V3702</f>
        <v>45569</v>
      </c>
      <c r="O3705" s="57">
        <f>작성용!W3702</f>
        <v>45573</v>
      </c>
      <c r="P3705" s="57" t="str">
        <f>작성용!X3702</f>
        <v>-</v>
      </c>
      <c r="Q3705" s="58" t="str">
        <f>작성용!AD3702</f>
        <v>대체평가3사업본부</v>
      </c>
      <c r="R3705" s="60">
        <f>작성용!AE3702</f>
        <v>0</v>
      </c>
      <c r="S3705" s="58" t="str">
        <f>작성용!AF3702</f>
        <v>대체평가3사업본부</v>
      </c>
      <c r="T3705" s="61" t="str">
        <f>작성용!AG3702</f>
        <v>오윤지</v>
      </c>
      <c r="U3705" s="61" t="str">
        <f>작성용!AH3702</f>
        <v>오윤지</v>
      </c>
      <c r="V3705" s="56">
        <f>작성용!AA3702</f>
        <v>202409</v>
      </c>
      <c r="W3705" s="58" t="str">
        <f>작성용!AC3702</f>
        <v>[T]기타보험기관[1본부]</v>
      </c>
      <c r="X3705" s="58" t="str">
        <f>작성용!O3702</f>
        <v>임봉현과장,김희숙과장</v>
      </c>
      <c r="Y3705" s="58" t="str">
        <f>작성용!P3702</f>
        <v>02-789-6095,02-789-6706</v>
      </c>
      <c r="Z3705" s="58" t="str">
        <f>작성용!Q3702</f>
        <v>bhlim@hanwha.com;k0000@hanwha.com</v>
      </c>
      <c r="AA3705" s="56" t="str">
        <f>작성용!AJ3702</f>
        <v>-</v>
      </c>
      <c r="AB3705" s="56">
        <f>작성용!AB3702</f>
        <v>0</v>
      </c>
    </row>
    <row r="3706" spans="1:28" s="12" customFormat="1" ht="16.5" hidden="1" customHeight="1" x14ac:dyDescent="0.3">
      <c r="A3706" s="54">
        <f>작성용!AL3703</f>
        <v>3702</v>
      </c>
      <c r="B3706" s="55" t="str">
        <f>작성용!AI3703</f>
        <v>보고서송부일 : 연결대상 2024-10-08, 비연결 2024-10-16</v>
      </c>
      <c r="C3706" s="56" t="str">
        <f>작성용!AK3703</f>
        <v>개별종목</v>
      </c>
      <c r="D3706" s="57">
        <f>작성용!T3703</f>
        <v>45537</v>
      </c>
      <c r="E3706" s="58" t="str">
        <f>작성용!B3703</f>
        <v>한화생명보험(수익증권)</v>
      </c>
      <c r="F3706" s="58" t="str">
        <f>작성용!C3703</f>
        <v>재평가</v>
      </c>
      <c r="G3706" s="58" t="str">
        <f>작성용!D3703</f>
        <v>미래에셋PGIF일반사모특별자산투자신탁1호</v>
      </c>
      <c r="H3706" s="59" t="str">
        <f>작성용!E3703</f>
        <v>KBP2022120135</v>
      </c>
      <c r="I3706" s="58" t="str">
        <f>작성용!F3703</f>
        <v>B02</v>
      </c>
      <c r="J3706" s="58">
        <f>작성용!G3703</f>
        <v>0</v>
      </c>
      <c r="K3706" s="58" t="str">
        <f>작성용!H3703</f>
        <v>-</v>
      </c>
      <c r="L3706" s="58" t="str">
        <f>작성용!N3703</f>
        <v xml:space="preserve">분기 </v>
      </c>
      <c r="M3706" s="57" t="str">
        <f>작성용!U3703</f>
        <v>2024.09.30</v>
      </c>
      <c r="N3706" s="57">
        <f>작성용!V3703</f>
        <v>45569</v>
      </c>
      <c r="O3706" s="57">
        <f>작성용!W3703</f>
        <v>45573</v>
      </c>
      <c r="P3706" s="57" t="str">
        <f>작성용!X3703</f>
        <v>-</v>
      </c>
      <c r="Q3706" s="58" t="str">
        <f>작성용!AD3703</f>
        <v>대체평가3사업본부</v>
      </c>
      <c r="R3706" s="60">
        <f>작성용!AE3703</f>
        <v>0</v>
      </c>
      <c r="S3706" s="58" t="str">
        <f>작성용!AF3703</f>
        <v>대체평가3사업본부</v>
      </c>
      <c r="T3706" s="61" t="str">
        <f>작성용!AG3703</f>
        <v>오윤지</v>
      </c>
      <c r="U3706" s="61" t="str">
        <f>작성용!AH3703</f>
        <v>오윤지</v>
      </c>
      <c r="V3706" s="56">
        <f>작성용!AA3703</f>
        <v>202409</v>
      </c>
      <c r="W3706" s="58" t="str">
        <f>작성용!AC3703</f>
        <v>[T]기타보험기관[1본부]</v>
      </c>
      <c r="X3706" s="58" t="str">
        <f>작성용!O3703</f>
        <v>임봉현과장,김희숙과장</v>
      </c>
      <c r="Y3706" s="58" t="str">
        <f>작성용!P3703</f>
        <v>02-789-6095,02-789-6706</v>
      </c>
      <c r="Z3706" s="58" t="str">
        <f>작성용!Q3703</f>
        <v>bhlim@hanwha.com;k0000@hanwha.com</v>
      </c>
      <c r="AA3706" s="56" t="str">
        <f>작성용!AJ3703</f>
        <v>-</v>
      </c>
      <c r="AB3706" s="56">
        <f>작성용!AB3703</f>
        <v>0</v>
      </c>
    </row>
    <row r="3707" spans="1:28" s="12" customFormat="1" ht="16.5" hidden="1" customHeight="1" x14ac:dyDescent="0.3">
      <c r="A3707" s="54">
        <f>작성용!AL3704</f>
        <v>3703</v>
      </c>
      <c r="B3707" s="55" t="str">
        <f>작성용!AI3704</f>
        <v>보고서송부일 : 연결대상 2024-10-08, 비연결 2024-10-16</v>
      </c>
      <c r="C3707" s="56" t="str">
        <f>작성용!AK3704</f>
        <v>개별종목</v>
      </c>
      <c r="D3707" s="57">
        <f>작성용!T3704</f>
        <v>45537</v>
      </c>
      <c r="E3707" s="58" t="str">
        <f>작성용!B3704</f>
        <v>한화생명보험(수익증권)</v>
      </c>
      <c r="F3707" s="58" t="str">
        <f>작성용!C3704</f>
        <v>재평가</v>
      </c>
      <c r="G3707" s="58" t="str">
        <f>작성용!D3704</f>
        <v>신한AIM부동산일반사모투자신탁26-B호</v>
      </c>
      <c r="H3707" s="59" t="str">
        <f>작성용!E3704</f>
        <v>KBP2022090078</v>
      </c>
      <c r="I3707" s="58" t="str">
        <f>작성용!F3704</f>
        <v>B02</v>
      </c>
      <c r="J3707" s="58">
        <f>작성용!G3704</f>
        <v>0</v>
      </c>
      <c r="K3707" s="58" t="str">
        <f>작성용!H3704</f>
        <v>-</v>
      </c>
      <c r="L3707" s="58" t="str">
        <f>작성용!N3704</f>
        <v xml:space="preserve">분기 </v>
      </c>
      <c r="M3707" s="57" t="str">
        <f>작성용!U3704</f>
        <v>2024.09.30</v>
      </c>
      <c r="N3707" s="57">
        <f>작성용!V3704</f>
        <v>45569</v>
      </c>
      <c r="O3707" s="57">
        <f>작성용!W3704</f>
        <v>45573</v>
      </c>
      <c r="P3707" s="57" t="str">
        <f>작성용!X3704</f>
        <v>-</v>
      </c>
      <c r="Q3707" s="58" t="str">
        <f>작성용!AD3704</f>
        <v>대체평가3사업본부</v>
      </c>
      <c r="R3707" s="60">
        <f>작성용!AE3704</f>
        <v>0</v>
      </c>
      <c r="S3707" s="58" t="str">
        <f>작성용!AF3704</f>
        <v>대체평가3사업본부</v>
      </c>
      <c r="T3707" s="61" t="str">
        <f>작성용!AG3704</f>
        <v>오윤지</v>
      </c>
      <c r="U3707" s="61" t="str">
        <f>작성용!AH3704</f>
        <v>오윤지</v>
      </c>
      <c r="V3707" s="56">
        <f>작성용!AA3704</f>
        <v>202409</v>
      </c>
      <c r="W3707" s="58" t="str">
        <f>작성용!AC3704</f>
        <v>[T]기타보험기관[1본부]</v>
      </c>
      <c r="X3707" s="58" t="str">
        <f>작성용!O3704</f>
        <v>임봉현과장,김희숙과장</v>
      </c>
      <c r="Y3707" s="58" t="str">
        <f>작성용!P3704</f>
        <v>02-789-6095,02-789-6706</v>
      </c>
      <c r="Z3707" s="58" t="str">
        <f>작성용!Q3704</f>
        <v>bhlim@hanwha.com;k0000@hanwha.com</v>
      </c>
      <c r="AA3707" s="56" t="str">
        <f>작성용!AJ3704</f>
        <v>-</v>
      </c>
      <c r="AB3707" s="56">
        <f>작성용!AB3704</f>
        <v>0</v>
      </c>
    </row>
    <row r="3708" spans="1:28" s="12" customFormat="1" ht="16.5" hidden="1" customHeight="1" x14ac:dyDescent="0.3">
      <c r="A3708" s="54">
        <f>작성용!AL3705</f>
        <v>3704</v>
      </c>
      <c r="B3708" s="55" t="str">
        <f>작성용!AI3705</f>
        <v>보고서송부일 : 연결대상 2024-10-08, 비연결 2024-10-16</v>
      </c>
      <c r="C3708" s="56" t="str">
        <f>작성용!AK3705</f>
        <v>개별종목</v>
      </c>
      <c r="D3708" s="57">
        <f>작성용!T3705</f>
        <v>45537</v>
      </c>
      <c r="E3708" s="58" t="str">
        <f>작성용!B3705</f>
        <v>한화생명보험(수익증권)</v>
      </c>
      <c r="F3708" s="58" t="str">
        <f>작성용!C3705</f>
        <v>재평가</v>
      </c>
      <c r="G3708" s="58" t="str">
        <f>작성용!D3705</f>
        <v>한화라이프스타일일반투자형사모증권투자신탁2호</v>
      </c>
      <c r="H3708" s="59" t="str">
        <f>작성용!E3705</f>
        <v>KBP2022120137</v>
      </c>
      <c r="I3708" s="58" t="str">
        <f>작성용!F3705</f>
        <v>B02</v>
      </c>
      <c r="J3708" s="58">
        <f>작성용!G3705</f>
        <v>0</v>
      </c>
      <c r="K3708" s="58" t="str">
        <f>작성용!H3705</f>
        <v>-</v>
      </c>
      <c r="L3708" s="58" t="str">
        <f>작성용!N3705</f>
        <v xml:space="preserve">분기 </v>
      </c>
      <c r="M3708" s="57" t="str">
        <f>작성용!U3705</f>
        <v>2024.09.30</v>
      </c>
      <c r="N3708" s="57">
        <f>작성용!V3705</f>
        <v>45569</v>
      </c>
      <c r="O3708" s="57">
        <f>작성용!W3705</f>
        <v>45573</v>
      </c>
      <c r="P3708" s="57" t="str">
        <f>작성용!X3705</f>
        <v>-</v>
      </c>
      <c r="Q3708" s="58" t="str">
        <f>작성용!AD3705</f>
        <v>대체평가3사업본부</v>
      </c>
      <c r="R3708" s="60">
        <f>작성용!AE3705</f>
        <v>0</v>
      </c>
      <c r="S3708" s="58" t="str">
        <f>작성용!AF3705</f>
        <v>대체평가3사업본부</v>
      </c>
      <c r="T3708" s="61" t="str">
        <f>작성용!AG3705</f>
        <v>오윤지</v>
      </c>
      <c r="U3708" s="61" t="str">
        <f>작성용!AH3705</f>
        <v>오윤지</v>
      </c>
      <c r="V3708" s="56">
        <f>작성용!AA3705</f>
        <v>202409</v>
      </c>
      <c r="W3708" s="58" t="str">
        <f>작성용!AC3705</f>
        <v>[T]기타보험기관[1본부]</v>
      </c>
      <c r="X3708" s="58" t="str">
        <f>작성용!O3705</f>
        <v>임봉현과장,김희숙과장</v>
      </c>
      <c r="Y3708" s="58" t="str">
        <f>작성용!P3705</f>
        <v>02-789-6095,02-789-6706</v>
      </c>
      <c r="Z3708" s="58" t="str">
        <f>작성용!Q3705</f>
        <v>bhlim@hanwha.com;k0000@hanwha.com</v>
      </c>
      <c r="AA3708" s="56" t="str">
        <f>작성용!AJ3705</f>
        <v>-</v>
      </c>
      <c r="AB3708" s="56">
        <f>작성용!AB3705</f>
        <v>0</v>
      </c>
    </row>
    <row r="3709" spans="1:28" s="12" customFormat="1" ht="16.5" hidden="1" customHeight="1" x14ac:dyDescent="0.3">
      <c r="A3709" s="54">
        <f>작성용!AL3706</f>
        <v>3705</v>
      </c>
      <c r="B3709" s="55" t="str">
        <f>작성용!AI3706</f>
        <v>보고서송부일 : 연결대상 2024-10-08, 비연결 2024-10-16</v>
      </c>
      <c r="C3709" s="56" t="str">
        <f>작성용!AK3706</f>
        <v>개별종목</v>
      </c>
      <c r="D3709" s="57">
        <f>작성용!T3706</f>
        <v>45537</v>
      </c>
      <c r="E3709" s="58" t="str">
        <f>작성용!B3706</f>
        <v>한화생명보험(수익증권)</v>
      </c>
      <c r="F3709" s="58" t="str">
        <f>작성용!C3706</f>
        <v>재평가</v>
      </c>
      <c r="G3709" s="58" t="str">
        <f>작성용!D3706</f>
        <v>한화GLOBALCORPORATEPEVCSTRATEGY일반사모투자신탁3호</v>
      </c>
      <c r="H3709" s="59" t="str">
        <f>작성용!E3706</f>
        <v>KBP2023030015</v>
      </c>
      <c r="I3709" s="58" t="str">
        <f>작성용!F3706</f>
        <v>B02</v>
      </c>
      <c r="J3709" s="58">
        <f>작성용!G3706</f>
        <v>0</v>
      </c>
      <c r="K3709" s="58" t="str">
        <f>작성용!H3706</f>
        <v>-</v>
      </c>
      <c r="L3709" s="58" t="str">
        <f>작성용!N3706</f>
        <v xml:space="preserve">분기 </v>
      </c>
      <c r="M3709" s="57" t="str">
        <f>작성용!U3706</f>
        <v>2024.09.30</v>
      </c>
      <c r="N3709" s="57">
        <f>작성용!V3706</f>
        <v>45569</v>
      </c>
      <c r="O3709" s="57">
        <f>작성용!W3706</f>
        <v>45573</v>
      </c>
      <c r="P3709" s="57" t="str">
        <f>작성용!X3706</f>
        <v>-</v>
      </c>
      <c r="Q3709" s="58" t="str">
        <f>작성용!AD3706</f>
        <v>대체평가3사업본부</v>
      </c>
      <c r="R3709" s="60">
        <f>작성용!AE3706</f>
        <v>0</v>
      </c>
      <c r="S3709" s="58" t="str">
        <f>작성용!AF3706</f>
        <v>대체평가3사업본부</v>
      </c>
      <c r="T3709" s="61" t="str">
        <f>작성용!AG3706</f>
        <v>오윤지</v>
      </c>
      <c r="U3709" s="61" t="str">
        <f>작성용!AH3706</f>
        <v>오윤지</v>
      </c>
      <c r="V3709" s="56">
        <f>작성용!AA3706</f>
        <v>202409</v>
      </c>
      <c r="W3709" s="58" t="str">
        <f>작성용!AC3706</f>
        <v>[T]기타보험기관[1본부]</v>
      </c>
      <c r="X3709" s="58" t="str">
        <f>작성용!O3706</f>
        <v>임봉현과장,김희숙과장</v>
      </c>
      <c r="Y3709" s="58" t="str">
        <f>작성용!P3706</f>
        <v>02-789-6095,02-789-6706</v>
      </c>
      <c r="Z3709" s="58" t="str">
        <f>작성용!Q3706</f>
        <v>bhlim@hanwha.com;k0000@hanwha.com</v>
      </c>
      <c r="AA3709" s="56" t="str">
        <f>작성용!AJ3706</f>
        <v>-</v>
      </c>
      <c r="AB3709" s="56">
        <f>작성용!AB3706</f>
        <v>0</v>
      </c>
    </row>
    <row r="3710" spans="1:28" s="12" customFormat="1" ht="16.5" hidden="1" customHeight="1" x14ac:dyDescent="0.3">
      <c r="A3710" s="54">
        <f>작성용!AL3707</f>
        <v>3706</v>
      </c>
      <c r="B3710" s="55" t="str">
        <f>작성용!AI3707</f>
        <v>보고서송부일 : 연결대상 2024-10-08, 비연결 2024-10-16</v>
      </c>
      <c r="C3710" s="56" t="str">
        <f>작성용!AK3707</f>
        <v>개별종목</v>
      </c>
      <c r="D3710" s="57">
        <f>작성용!T3707</f>
        <v>45537</v>
      </c>
      <c r="E3710" s="58" t="str">
        <f>작성용!B3707</f>
        <v>한화생명보험(수익증권)</v>
      </c>
      <c r="F3710" s="58" t="str">
        <f>작성용!C3707</f>
        <v>재평가</v>
      </c>
      <c r="G3710" s="58" t="str">
        <f>작성용!D3707</f>
        <v>신한BROOKFIELDINFRASTRUCTUREDEBTIII일반사모투자신탁제2-A호</v>
      </c>
      <c r="H3710" s="59" t="str">
        <f>작성용!E3707</f>
        <v>KBP2023060029</v>
      </c>
      <c r="I3710" s="58" t="str">
        <f>작성용!F3707</f>
        <v>B02</v>
      </c>
      <c r="J3710" s="58">
        <f>작성용!G3707</f>
        <v>0</v>
      </c>
      <c r="K3710" s="58" t="str">
        <f>작성용!H3707</f>
        <v>-</v>
      </c>
      <c r="L3710" s="58" t="str">
        <f>작성용!N3707</f>
        <v xml:space="preserve">분기 </v>
      </c>
      <c r="M3710" s="57" t="str">
        <f>작성용!U3707</f>
        <v>2024.09.30</v>
      </c>
      <c r="N3710" s="57">
        <f>작성용!V3707</f>
        <v>45569</v>
      </c>
      <c r="O3710" s="57">
        <f>작성용!W3707</f>
        <v>45573</v>
      </c>
      <c r="P3710" s="57" t="str">
        <f>작성용!X3707</f>
        <v>-</v>
      </c>
      <c r="Q3710" s="58" t="str">
        <f>작성용!AD3707</f>
        <v>대체평가3사업본부</v>
      </c>
      <c r="R3710" s="60">
        <f>작성용!AE3707</f>
        <v>0</v>
      </c>
      <c r="S3710" s="58" t="str">
        <f>작성용!AF3707</f>
        <v>대체평가3사업본부</v>
      </c>
      <c r="T3710" s="61" t="str">
        <f>작성용!AG3707</f>
        <v>오윤지</v>
      </c>
      <c r="U3710" s="61" t="str">
        <f>작성용!AH3707</f>
        <v>오윤지</v>
      </c>
      <c r="V3710" s="56">
        <f>작성용!AA3707</f>
        <v>202409</v>
      </c>
      <c r="W3710" s="58" t="str">
        <f>작성용!AC3707</f>
        <v>[T]기타보험기관[1본부]</v>
      </c>
      <c r="X3710" s="58" t="str">
        <f>작성용!O3707</f>
        <v>임봉현과장,김희숙과장</v>
      </c>
      <c r="Y3710" s="58" t="str">
        <f>작성용!P3707</f>
        <v>02-789-6095,02-789-6706</v>
      </c>
      <c r="Z3710" s="58" t="str">
        <f>작성용!Q3707</f>
        <v>bhlim@hanwha.com;k0000@hanwha.com</v>
      </c>
      <c r="AA3710" s="56" t="str">
        <f>작성용!AJ3707</f>
        <v>-</v>
      </c>
      <c r="AB3710" s="56">
        <f>작성용!AB3707</f>
        <v>0</v>
      </c>
    </row>
    <row r="3711" spans="1:28" s="12" customFormat="1" ht="16.5" hidden="1" customHeight="1" x14ac:dyDescent="0.3">
      <c r="A3711" s="54">
        <f>작성용!AL3708</f>
        <v>3707</v>
      </c>
      <c r="B3711" s="55" t="str">
        <f>작성용!AI3708</f>
        <v>보고서송부일 : 연결대상 2024-10-08, 비연결 2024-10-16</v>
      </c>
      <c r="C3711" s="56" t="str">
        <f>작성용!AK3708</f>
        <v>개별종목</v>
      </c>
      <c r="D3711" s="57">
        <f>작성용!T3708</f>
        <v>45537</v>
      </c>
      <c r="E3711" s="58" t="str">
        <f>작성용!B3708</f>
        <v>한화생명보험(수익증권)</v>
      </c>
      <c r="F3711" s="58" t="str">
        <f>작성용!C3708</f>
        <v>재평가</v>
      </c>
      <c r="G3711" s="58" t="str">
        <f>작성용!D3708</f>
        <v>파인스트리트MEIF7인프라일반사모특별자산투자신탁1-1호</v>
      </c>
      <c r="H3711" s="59" t="str">
        <f>작성용!E3708</f>
        <v>KBP2023060015</v>
      </c>
      <c r="I3711" s="58" t="str">
        <f>작성용!F3708</f>
        <v>B02</v>
      </c>
      <c r="J3711" s="58">
        <f>작성용!G3708</f>
        <v>0</v>
      </c>
      <c r="K3711" s="58" t="str">
        <f>작성용!H3708</f>
        <v>-</v>
      </c>
      <c r="L3711" s="58" t="str">
        <f>작성용!N3708</f>
        <v xml:space="preserve">분기 </v>
      </c>
      <c r="M3711" s="57" t="str">
        <f>작성용!U3708</f>
        <v>2024.09.30</v>
      </c>
      <c r="N3711" s="57">
        <f>작성용!V3708</f>
        <v>45569</v>
      </c>
      <c r="O3711" s="57">
        <f>작성용!W3708</f>
        <v>45573</v>
      </c>
      <c r="P3711" s="57" t="str">
        <f>작성용!X3708</f>
        <v>-</v>
      </c>
      <c r="Q3711" s="58" t="str">
        <f>작성용!AD3708</f>
        <v>대체평가3사업본부</v>
      </c>
      <c r="R3711" s="60">
        <f>작성용!AE3708</f>
        <v>0</v>
      </c>
      <c r="S3711" s="58" t="str">
        <f>작성용!AF3708</f>
        <v>대체평가3사업본부</v>
      </c>
      <c r="T3711" s="61" t="str">
        <f>작성용!AG3708</f>
        <v>오윤지</v>
      </c>
      <c r="U3711" s="61" t="str">
        <f>작성용!AH3708</f>
        <v>오윤지</v>
      </c>
      <c r="V3711" s="56">
        <f>작성용!AA3708</f>
        <v>202409</v>
      </c>
      <c r="W3711" s="58" t="str">
        <f>작성용!AC3708</f>
        <v>[T]기타보험기관[1본부]</v>
      </c>
      <c r="X3711" s="58" t="str">
        <f>작성용!O3708</f>
        <v>임봉현과장,김희숙과장</v>
      </c>
      <c r="Y3711" s="58" t="str">
        <f>작성용!P3708</f>
        <v>02-789-6095,02-789-6706</v>
      </c>
      <c r="Z3711" s="58" t="str">
        <f>작성용!Q3708</f>
        <v>bhlim@hanwha.com;k0000@hanwha.com</v>
      </c>
      <c r="AA3711" s="56" t="str">
        <f>작성용!AJ3708</f>
        <v>-</v>
      </c>
      <c r="AB3711" s="56">
        <f>작성용!AB3708</f>
        <v>0</v>
      </c>
    </row>
    <row r="3712" spans="1:28" s="12" customFormat="1" ht="16.5" hidden="1" customHeight="1" x14ac:dyDescent="0.3">
      <c r="A3712" s="54">
        <f>작성용!AL3709</f>
        <v>3708</v>
      </c>
      <c r="B3712" s="55" t="str">
        <f>작성용!AI3709</f>
        <v>보고서송부일 : 연결대상 2024-10-08, 비연결 2024-10-16</v>
      </c>
      <c r="C3712" s="56" t="str">
        <f>작성용!AK3709</f>
        <v>개별종목</v>
      </c>
      <c r="D3712" s="57">
        <f>작성용!T3709</f>
        <v>45537</v>
      </c>
      <c r="E3712" s="58" t="str">
        <f>작성용!B3709</f>
        <v>한화생명보험(수익증권)</v>
      </c>
      <c r="F3712" s="58" t="str">
        <f>작성용!C3709</f>
        <v>재평가</v>
      </c>
      <c r="G3712" s="58" t="str">
        <f>작성용!D3709</f>
        <v>현대인베스트북미대출채권일반사모특별자산투자신탁32호</v>
      </c>
      <c r="H3712" s="59" t="str">
        <f>작성용!E3709</f>
        <v>KBP2023090011</v>
      </c>
      <c r="I3712" s="58" t="str">
        <f>작성용!F3709</f>
        <v>B02</v>
      </c>
      <c r="J3712" s="58">
        <f>작성용!G3709</f>
        <v>0</v>
      </c>
      <c r="K3712" s="58" t="str">
        <f>작성용!H3709</f>
        <v>-</v>
      </c>
      <c r="L3712" s="58" t="str">
        <f>작성용!N3709</f>
        <v xml:space="preserve">분기 </v>
      </c>
      <c r="M3712" s="57" t="str">
        <f>작성용!U3709</f>
        <v>2024.09.30</v>
      </c>
      <c r="N3712" s="57">
        <f>작성용!V3709</f>
        <v>45569</v>
      </c>
      <c r="O3712" s="57">
        <f>작성용!W3709</f>
        <v>45573</v>
      </c>
      <c r="P3712" s="57" t="str">
        <f>작성용!X3709</f>
        <v>-</v>
      </c>
      <c r="Q3712" s="58" t="str">
        <f>작성용!AD3709</f>
        <v>대체평가3사업본부</v>
      </c>
      <c r="R3712" s="60">
        <f>작성용!AE3709</f>
        <v>0</v>
      </c>
      <c r="S3712" s="58" t="str">
        <f>작성용!AF3709</f>
        <v>대체평가3사업본부</v>
      </c>
      <c r="T3712" s="61" t="str">
        <f>작성용!AG3709</f>
        <v>오윤지</v>
      </c>
      <c r="U3712" s="61" t="str">
        <f>작성용!AH3709</f>
        <v>오윤지</v>
      </c>
      <c r="V3712" s="56">
        <f>작성용!AA3709</f>
        <v>202409</v>
      </c>
      <c r="W3712" s="58" t="str">
        <f>작성용!AC3709</f>
        <v>[T]기타보험기관[1본부]</v>
      </c>
      <c r="X3712" s="58" t="str">
        <f>작성용!O3709</f>
        <v>임봉현과장,김희숙과장</v>
      </c>
      <c r="Y3712" s="58" t="str">
        <f>작성용!P3709</f>
        <v>02-789-6095,02-789-6706</v>
      </c>
      <c r="Z3712" s="58" t="str">
        <f>작성용!Q3709</f>
        <v>bhlim@hanwha.com;k0000@hanwha.com</v>
      </c>
      <c r="AA3712" s="56" t="str">
        <f>작성용!AJ3709</f>
        <v>-</v>
      </c>
      <c r="AB3712" s="56">
        <f>작성용!AB3709</f>
        <v>0</v>
      </c>
    </row>
    <row r="3713" spans="1:28" s="12" customFormat="1" ht="16.5" hidden="1" customHeight="1" x14ac:dyDescent="0.3">
      <c r="A3713" s="54">
        <f>작성용!AL3710</f>
        <v>3709</v>
      </c>
      <c r="B3713" s="55" t="str">
        <f>작성용!AI3710</f>
        <v>보고서송부일 : 연결대상 2024-10-08, 비연결 2024-10-16</v>
      </c>
      <c r="C3713" s="56" t="str">
        <f>작성용!AK3710</f>
        <v>개별종목</v>
      </c>
      <c r="D3713" s="57">
        <f>작성용!T3710</f>
        <v>45537</v>
      </c>
      <c r="E3713" s="58" t="str">
        <f>작성용!B3710</f>
        <v>한화생명보험(수익증권)</v>
      </c>
      <c r="F3713" s="58" t="str">
        <f>작성용!C3710</f>
        <v>재평가</v>
      </c>
      <c r="G3713" s="58" t="str">
        <f>작성용!D3710</f>
        <v>이지스미국일반사모부동산투자신탁529호</v>
      </c>
      <c r="H3713" s="59" t="str">
        <f>작성용!E3710</f>
        <v>KBP2024030021</v>
      </c>
      <c r="I3713" s="58" t="str">
        <f>작성용!F3710</f>
        <v>B02</v>
      </c>
      <c r="J3713" s="58">
        <f>작성용!G3710</f>
        <v>0</v>
      </c>
      <c r="K3713" s="58" t="str">
        <f>작성용!H3710</f>
        <v>-</v>
      </c>
      <c r="L3713" s="58" t="str">
        <f>작성용!N3710</f>
        <v xml:space="preserve">분기 </v>
      </c>
      <c r="M3713" s="57" t="str">
        <f>작성용!U3710</f>
        <v>2024.09.30</v>
      </c>
      <c r="N3713" s="57">
        <f>작성용!V3710</f>
        <v>45569</v>
      </c>
      <c r="O3713" s="57">
        <f>작성용!W3710</f>
        <v>45573</v>
      </c>
      <c r="P3713" s="57" t="str">
        <f>작성용!X3710</f>
        <v>-</v>
      </c>
      <c r="Q3713" s="58" t="str">
        <f>작성용!AD3710</f>
        <v>대체평가3사업본부</v>
      </c>
      <c r="R3713" s="60">
        <f>작성용!AE3710</f>
        <v>0</v>
      </c>
      <c r="S3713" s="58" t="str">
        <f>작성용!AF3710</f>
        <v>대체평가3사업본부</v>
      </c>
      <c r="T3713" s="61" t="str">
        <f>작성용!AG3710</f>
        <v>오윤지</v>
      </c>
      <c r="U3713" s="61" t="str">
        <f>작성용!AH3710</f>
        <v>오윤지</v>
      </c>
      <c r="V3713" s="56">
        <f>작성용!AA3710</f>
        <v>202409</v>
      </c>
      <c r="W3713" s="58" t="str">
        <f>작성용!AC3710</f>
        <v>[T]기타보험기관[1본부]</v>
      </c>
      <c r="X3713" s="58" t="str">
        <f>작성용!O3710</f>
        <v>임봉현과장,김희숙과장</v>
      </c>
      <c r="Y3713" s="58" t="str">
        <f>작성용!P3710</f>
        <v>02-789-6095,02-789-6706</v>
      </c>
      <c r="Z3713" s="58" t="str">
        <f>작성용!Q3710</f>
        <v>bhlim@hanwha.com;k0000@hanwha.com</v>
      </c>
      <c r="AA3713" s="56" t="str">
        <f>작성용!AJ3710</f>
        <v>-</v>
      </c>
      <c r="AB3713" s="56">
        <f>작성용!AB3710</f>
        <v>0</v>
      </c>
    </row>
    <row r="3714" spans="1:28" s="12" customFormat="1" ht="16.5" hidden="1" customHeight="1" x14ac:dyDescent="0.3">
      <c r="A3714" s="54">
        <f>작성용!AL3711</f>
        <v>3710</v>
      </c>
      <c r="B3714" s="55" t="str">
        <f>작성용!AI3711</f>
        <v>보고서송부일 : 연결대상 2024-10-08, 비연결 2024-10-16</v>
      </c>
      <c r="C3714" s="56" t="str">
        <f>작성용!AK3711</f>
        <v>개별종목</v>
      </c>
      <c r="D3714" s="57">
        <f>작성용!T3711</f>
        <v>45537</v>
      </c>
      <c r="E3714" s="58" t="str">
        <f>작성용!B3711</f>
        <v>한화생명보험(수익증권)</v>
      </c>
      <c r="F3714" s="58" t="str">
        <f>작성용!C3711</f>
        <v>재평가</v>
      </c>
      <c r="G3714" s="58" t="str">
        <f>작성용!D3711</f>
        <v>이지스글로벌일반사모부동산투자신탁503호</v>
      </c>
      <c r="H3714" s="59" t="str">
        <f>작성용!E3711</f>
        <v>KBP2023120062</v>
      </c>
      <c r="I3714" s="58" t="str">
        <f>작성용!F3711</f>
        <v>B02</v>
      </c>
      <c r="J3714" s="58">
        <f>작성용!G3711</f>
        <v>0</v>
      </c>
      <c r="K3714" s="58" t="str">
        <f>작성용!H3711</f>
        <v>-</v>
      </c>
      <c r="L3714" s="58" t="str">
        <f>작성용!N3711</f>
        <v xml:space="preserve">분기 </v>
      </c>
      <c r="M3714" s="57" t="str">
        <f>작성용!U3711</f>
        <v>2024.09.30</v>
      </c>
      <c r="N3714" s="57">
        <f>작성용!V3711</f>
        <v>45569</v>
      </c>
      <c r="O3714" s="57">
        <f>작성용!W3711</f>
        <v>45573</v>
      </c>
      <c r="P3714" s="57" t="str">
        <f>작성용!X3711</f>
        <v>-</v>
      </c>
      <c r="Q3714" s="58" t="str">
        <f>작성용!AD3711</f>
        <v>대체평가3사업본부</v>
      </c>
      <c r="R3714" s="60">
        <f>작성용!AE3711</f>
        <v>0</v>
      </c>
      <c r="S3714" s="58" t="str">
        <f>작성용!AF3711</f>
        <v>대체평가3사업본부</v>
      </c>
      <c r="T3714" s="61" t="str">
        <f>작성용!AG3711</f>
        <v>오윤지</v>
      </c>
      <c r="U3714" s="61" t="str">
        <f>작성용!AH3711</f>
        <v>오윤지</v>
      </c>
      <c r="V3714" s="56">
        <f>작성용!AA3711</f>
        <v>202409</v>
      </c>
      <c r="W3714" s="58" t="str">
        <f>작성용!AC3711</f>
        <v>[T]기타보험기관[1본부]</v>
      </c>
      <c r="X3714" s="58" t="str">
        <f>작성용!O3711</f>
        <v>임봉현과장,김희숙과장</v>
      </c>
      <c r="Y3714" s="58" t="str">
        <f>작성용!P3711</f>
        <v>02-789-6095,02-789-6706</v>
      </c>
      <c r="Z3714" s="58" t="str">
        <f>작성용!Q3711</f>
        <v>bhlim@hanwha.com;k0000@hanwha.com</v>
      </c>
      <c r="AA3714" s="56" t="str">
        <f>작성용!AJ3711</f>
        <v>-</v>
      </c>
      <c r="AB3714" s="56">
        <f>작성용!AB3711</f>
        <v>0</v>
      </c>
    </row>
    <row r="3715" spans="1:28" s="12" customFormat="1" ht="16.5" hidden="1" customHeight="1" x14ac:dyDescent="0.3">
      <c r="A3715" s="54">
        <f>작성용!AL3712</f>
        <v>3711</v>
      </c>
      <c r="B3715" s="55" t="str">
        <f>작성용!AI3712</f>
        <v>보고서송부일 : 연결대상 2024-10-08, 비연결 2024-10-16</v>
      </c>
      <c r="C3715" s="56" t="str">
        <f>작성용!AK3712</f>
        <v>개별종목</v>
      </c>
      <c r="D3715" s="57">
        <f>작성용!T3712</f>
        <v>45537</v>
      </c>
      <c r="E3715" s="58" t="str">
        <f>작성용!B3712</f>
        <v>한화생명보험(수익증권)</v>
      </c>
      <c r="F3715" s="58" t="str">
        <f>작성용!C3712</f>
        <v>재평가</v>
      </c>
      <c r="G3715" s="58" t="str">
        <f>작성용!D3712</f>
        <v>미래에셋멀티해외부동산일반사모투자신탁제9호(재간접형)</v>
      </c>
      <c r="H3715" s="59" t="str">
        <f>작성용!E3712</f>
        <v>KBP2024030022</v>
      </c>
      <c r="I3715" s="58" t="str">
        <f>작성용!F3712</f>
        <v>B02</v>
      </c>
      <c r="J3715" s="58">
        <f>작성용!G3712</f>
        <v>0</v>
      </c>
      <c r="K3715" s="58" t="str">
        <f>작성용!H3712</f>
        <v>-</v>
      </c>
      <c r="L3715" s="58" t="str">
        <f>작성용!N3712</f>
        <v xml:space="preserve">분기 </v>
      </c>
      <c r="M3715" s="57" t="str">
        <f>작성용!U3712</f>
        <v>2024.09.30</v>
      </c>
      <c r="N3715" s="57">
        <f>작성용!V3712</f>
        <v>45569</v>
      </c>
      <c r="O3715" s="57">
        <f>작성용!W3712</f>
        <v>45573</v>
      </c>
      <c r="P3715" s="57" t="str">
        <f>작성용!X3712</f>
        <v>-</v>
      </c>
      <c r="Q3715" s="58" t="str">
        <f>작성용!AD3712</f>
        <v>대체평가3사업본부</v>
      </c>
      <c r="R3715" s="60">
        <f>작성용!AE3712</f>
        <v>0</v>
      </c>
      <c r="S3715" s="58" t="str">
        <f>작성용!AF3712</f>
        <v>대체평가3사업본부</v>
      </c>
      <c r="T3715" s="61" t="str">
        <f>작성용!AG3712</f>
        <v>오윤지</v>
      </c>
      <c r="U3715" s="61" t="str">
        <f>작성용!AH3712</f>
        <v>오윤지</v>
      </c>
      <c r="V3715" s="56">
        <f>작성용!AA3712</f>
        <v>202409</v>
      </c>
      <c r="W3715" s="58" t="str">
        <f>작성용!AC3712</f>
        <v>[T]기타보험기관[1본부]</v>
      </c>
      <c r="X3715" s="58" t="str">
        <f>작성용!O3712</f>
        <v>임봉현과장,김희숙과장</v>
      </c>
      <c r="Y3715" s="58" t="str">
        <f>작성용!P3712</f>
        <v>02-789-6095,02-789-6706</v>
      </c>
      <c r="Z3715" s="58" t="str">
        <f>작성용!Q3712</f>
        <v>bhlim@hanwha.com;k0000@hanwha.com</v>
      </c>
      <c r="AA3715" s="56" t="str">
        <f>작성용!AJ3712</f>
        <v>-</v>
      </c>
      <c r="AB3715" s="56">
        <f>작성용!AB3712</f>
        <v>0</v>
      </c>
    </row>
    <row r="3716" spans="1:28" s="12" customFormat="1" ht="16.5" customHeight="1" x14ac:dyDescent="0.3">
      <c r="A3716" s="54">
        <f>작성용!AL3713</f>
        <v>3712</v>
      </c>
      <c r="B3716" s="277" t="str">
        <f>작성용!AI3713</f>
        <v>-</v>
      </c>
      <c r="C3716" s="278" t="str">
        <f>작성용!AK3713</f>
        <v>개별종목</v>
      </c>
      <c r="D3716" s="279">
        <f>작성용!T3713</f>
        <v>45537</v>
      </c>
      <c r="E3716" s="280" t="str">
        <f>작성용!B3713</f>
        <v>미래에셋생명보험</v>
      </c>
      <c r="F3716" s="280" t="str">
        <f>작성용!C3713</f>
        <v>재평가</v>
      </c>
      <c r="G3716" s="280" t="str">
        <f>작성용!D3713</f>
        <v>미래에셋파트너스제9호사모투자</v>
      </c>
      <c r="H3716" s="281">
        <f>작성용!E3713</f>
        <v>1101130019843</v>
      </c>
      <c r="I3716" s="280" t="str">
        <f>작성용!F3713</f>
        <v>B01</v>
      </c>
      <c r="J3716" s="280">
        <f>작성용!G3713</f>
        <v>0</v>
      </c>
      <c r="K3716" s="280" t="str">
        <f>작성용!H3713</f>
        <v>Y</v>
      </c>
      <c r="L3716" s="280" t="str">
        <f>작성용!N3713</f>
        <v xml:space="preserve">분기 </v>
      </c>
      <c r="M3716" s="279" t="str">
        <f>작성용!U3713</f>
        <v>2024.09.30</v>
      </c>
      <c r="N3716" s="284">
        <f>작성용!V3713</f>
        <v>45572</v>
      </c>
      <c r="O3716" s="284">
        <f>작성용!W3713</f>
        <v>45576</v>
      </c>
      <c r="P3716" s="284">
        <f>작성용!X3713</f>
        <v>45580</v>
      </c>
      <c r="Q3716" s="280" t="str">
        <f>작성용!AD3713</f>
        <v>서경덕</v>
      </c>
      <c r="R3716" s="282">
        <f>작성용!AE3713</f>
        <v>1.5</v>
      </c>
      <c r="S3716" s="280" t="str">
        <f>작성용!AF3713</f>
        <v>서경덕</v>
      </c>
      <c r="T3716" s="283" t="str">
        <f>작성용!AG3713</f>
        <v>서경덕</v>
      </c>
      <c r="U3716" s="283" t="str">
        <f>작성용!AH3713</f>
        <v>서경덕</v>
      </c>
      <c r="V3716" s="278">
        <f>작성용!AA3713</f>
        <v>202409</v>
      </c>
      <c r="W3716" s="280" t="str">
        <f>작성용!AC3713</f>
        <v>[Y]금융기관</v>
      </c>
      <c r="X3716" s="280" t="str">
        <f>작성용!O3713</f>
        <v>강성준매니저</v>
      </c>
      <c r="Y3716" s="280" t="str">
        <f>작성용!P3713</f>
        <v>02-3271-4759,010-2959-2125</v>
      </c>
      <c r="Z3716" s="280" t="str">
        <f>작성용!Q3713</f>
        <v>kangsj713@miraeasset.com</v>
      </c>
      <c r="AA3716" s="278" t="str">
        <f>작성용!AJ3713</f>
        <v>-</v>
      </c>
      <c r="AB3716" s="278">
        <f>작성용!AB3713</f>
        <v>8</v>
      </c>
    </row>
    <row r="3717" spans="1:28" s="12" customFormat="1" ht="16.5" customHeight="1" x14ac:dyDescent="0.3">
      <c r="A3717" s="54">
        <f>작성용!AL3714</f>
        <v>3713</v>
      </c>
      <c r="B3717" s="277" t="str">
        <f>작성용!AI3714</f>
        <v>-</v>
      </c>
      <c r="C3717" s="278" t="str">
        <f>작성용!AK3714</f>
        <v>개별종목</v>
      </c>
      <c r="D3717" s="279">
        <f>작성용!T3714</f>
        <v>45537</v>
      </c>
      <c r="E3717" s="280" t="str">
        <f>작성용!B3714</f>
        <v>미래에셋생명보험</v>
      </c>
      <c r="F3717" s="280" t="str">
        <f>작성용!C3714</f>
        <v>재평가</v>
      </c>
      <c r="G3717" s="280" t="str">
        <f>작성용!D3714</f>
        <v>미래에셋-현대중공업지주신성장투자조합1호</v>
      </c>
      <c r="H3717" s="281" t="str">
        <f>작성용!E3714</f>
        <v>KBP2021120156</v>
      </c>
      <c r="I3717" s="280" t="str">
        <f>작성용!F3714</f>
        <v>B01</v>
      </c>
      <c r="J3717" s="280">
        <f>작성용!G3714</f>
        <v>0</v>
      </c>
      <c r="K3717" s="280" t="str">
        <f>작성용!H3714</f>
        <v>Y</v>
      </c>
      <c r="L3717" s="280" t="str">
        <f>작성용!N3714</f>
        <v xml:space="preserve">분기 </v>
      </c>
      <c r="M3717" s="279" t="str">
        <f>작성용!U3714</f>
        <v>2024.09.30</v>
      </c>
      <c r="N3717" s="284">
        <f>작성용!V3714</f>
        <v>45572</v>
      </c>
      <c r="O3717" s="284">
        <f>작성용!W3714</f>
        <v>45576</v>
      </c>
      <c r="P3717" s="284">
        <f>작성용!X3714</f>
        <v>45580</v>
      </c>
      <c r="Q3717" s="280" t="str">
        <f>작성용!AD3714</f>
        <v>변혜진</v>
      </c>
      <c r="R3717" s="282">
        <f>작성용!AE3714</f>
        <v>1</v>
      </c>
      <c r="S3717" s="280" t="str">
        <f>작성용!AF3714</f>
        <v>변혜진</v>
      </c>
      <c r="T3717" s="283" t="str">
        <f>작성용!AG3714</f>
        <v>서경덕</v>
      </c>
      <c r="U3717" s="283" t="str">
        <f>작성용!AH3714</f>
        <v>서경덕</v>
      </c>
      <c r="V3717" s="278">
        <f>작성용!AA3714</f>
        <v>202409</v>
      </c>
      <c r="W3717" s="280" t="str">
        <f>작성용!AC3714</f>
        <v>[Y]금융기관</v>
      </c>
      <c r="X3717" s="280" t="str">
        <f>작성용!O3714</f>
        <v>강성준매니저</v>
      </c>
      <c r="Y3717" s="280" t="str">
        <f>작성용!P3714</f>
        <v>02-3271-4759,010-2959-2125</v>
      </c>
      <c r="Z3717" s="280" t="str">
        <f>작성용!Q3714</f>
        <v>kangsj713@miraeasset.com</v>
      </c>
      <c r="AA3717" s="278" t="str">
        <f>작성용!AJ3714</f>
        <v>-</v>
      </c>
      <c r="AB3717" s="278">
        <f>작성용!AB3714</f>
        <v>8</v>
      </c>
    </row>
    <row r="3718" spans="1:28" s="12" customFormat="1" ht="16.5" customHeight="1" x14ac:dyDescent="0.3">
      <c r="A3718" s="54">
        <f>작성용!AL3715</f>
        <v>3714</v>
      </c>
      <c r="B3718" s="277" t="str">
        <f>작성용!AI3715</f>
        <v>-</v>
      </c>
      <c r="C3718" s="278" t="str">
        <f>작성용!AK3715</f>
        <v>개별종목</v>
      </c>
      <c r="D3718" s="279">
        <f>작성용!T3715</f>
        <v>45537</v>
      </c>
      <c r="E3718" s="280" t="str">
        <f>작성용!B3715</f>
        <v>미래에셋생명보험</v>
      </c>
      <c r="F3718" s="280" t="str">
        <f>작성용!C3715</f>
        <v>재평가</v>
      </c>
      <c r="G3718" s="280" t="str">
        <f>작성용!D3715</f>
        <v>미래에셋파트너스사호사모투자전문회사</v>
      </c>
      <c r="H3718" s="281">
        <f>작성용!E3715</f>
        <v>1101130012607</v>
      </c>
      <c r="I3718" s="280" t="str">
        <f>작성용!F3715</f>
        <v>B01</v>
      </c>
      <c r="J3718" s="280">
        <f>작성용!G3715</f>
        <v>0</v>
      </c>
      <c r="K3718" s="280" t="str">
        <f>작성용!H3715</f>
        <v>Y</v>
      </c>
      <c r="L3718" s="280" t="str">
        <f>작성용!N3715</f>
        <v xml:space="preserve">분기 </v>
      </c>
      <c r="M3718" s="279" t="str">
        <f>작성용!U3715</f>
        <v>2024.09.30</v>
      </c>
      <c r="N3718" s="284">
        <f>작성용!V3715</f>
        <v>45572</v>
      </c>
      <c r="O3718" s="284">
        <f>작성용!W3715</f>
        <v>45576</v>
      </c>
      <c r="P3718" s="284">
        <f>작성용!X3715</f>
        <v>45580</v>
      </c>
      <c r="Q3718" s="280" t="str">
        <f>작성용!AD3715</f>
        <v>신원준</v>
      </c>
      <c r="R3718" s="282">
        <f>작성용!AE3715</f>
        <v>1</v>
      </c>
      <c r="S3718" s="280" t="str">
        <f>작성용!AF3715</f>
        <v>신원준</v>
      </c>
      <c r="T3718" s="283" t="str">
        <f>작성용!AG3715</f>
        <v>서경덕</v>
      </c>
      <c r="U3718" s="283" t="str">
        <f>작성용!AH3715</f>
        <v>서경덕</v>
      </c>
      <c r="V3718" s="278">
        <f>작성용!AA3715</f>
        <v>202409</v>
      </c>
      <c r="W3718" s="280" t="str">
        <f>작성용!AC3715</f>
        <v>[Y]금융기관</v>
      </c>
      <c r="X3718" s="280" t="str">
        <f>작성용!O3715</f>
        <v>강성준매니저</v>
      </c>
      <c r="Y3718" s="280" t="str">
        <f>작성용!P3715</f>
        <v>02-3271-4759,010-2959-2125</v>
      </c>
      <c r="Z3718" s="280" t="str">
        <f>작성용!Q3715</f>
        <v>kangsj713@miraeasset.com</v>
      </c>
      <c r="AA3718" s="278" t="str">
        <f>작성용!AJ3715</f>
        <v>-</v>
      </c>
      <c r="AB3718" s="278">
        <f>작성용!AB3715</f>
        <v>8</v>
      </c>
    </row>
    <row r="3719" spans="1:28" s="12" customFormat="1" ht="16.5" customHeight="1" x14ac:dyDescent="0.3">
      <c r="A3719" s="54">
        <f>작성용!AL3716</f>
        <v>3715</v>
      </c>
      <c r="B3719" s="277" t="str">
        <f>작성용!AI3716</f>
        <v>-</v>
      </c>
      <c r="C3719" s="278" t="str">
        <f>작성용!AK3716</f>
        <v>개별종목</v>
      </c>
      <c r="D3719" s="279">
        <f>작성용!T3716</f>
        <v>45537</v>
      </c>
      <c r="E3719" s="280" t="str">
        <f>작성용!B3716</f>
        <v>미래에셋생명보험</v>
      </c>
      <c r="F3719" s="280" t="str">
        <f>작성용!C3716</f>
        <v>재평가</v>
      </c>
      <c r="G3719" s="280" t="str">
        <f>작성용!D3716</f>
        <v>아이엠엠인프라제9호사모투자</v>
      </c>
      <c r="H3719" s="281">
        <f>작성용!E3716</f>
        <v>1101130031821</v>
      </c>
      <c r="I3719" s="280" t="str">
        <f>작성용!F3716</f>
        <v>B01</v>
      </c>
      <c r="J3719" s="280">
        <f>작성용!G3716</f>
        <v>0</v>
      </c>
      <c r="K3719" s="280" t="str">
        <f>작성용!H3716</f>
        <v>Y</v>
      </c>
      <c r="L3719" s="280" t="str">
        <f>작성용!N3716</f>
        <v xml:space="preserve">분기 </v>
      </c>
      <c r="M3719" s="279" t="str">
        <f>작성용!U3716</f>
        <v>2024.09.30</v>
      </c>
      <c r="N3719" s="284">
        <f>작성용!V3716</f>
        <v>45572</v>
      </c>
      <c r="O3719" s="284">
        <f>작성용!W3716</f>
        <v>45576</v>
      </c>
      <c r="P3719" s="284">
        <f>작성용!X3716</f>
        <v>45580</v>
      </c>
      <c r="Q3719" s="280" t="str">
        <f>작성용!AD3716</f>
        <v>이진주</v>
      </c>
      <c r="R3719" s="282">
        <f>작성용!AE3716</f>
        <v>1.5</v>
      </c>
      <c r="S3719" s="280" t="str">
        <f>작성용!AF3716</f>
        <v>김범준</v>
      </c>
      <c r="T3719" s="283" t="str">
        <f>작성용!AG3716</f>
        <v>서경덕</v>
      </c>
      <c r="U3719" s="283" t="str">
        <f>작성용!AH3716</f>
        <v>서경덕</v>
      </c>
      <c r="V3719" s="278">
        <f>작성용!AA3716</f>
        <v>202409</v>
      </c>
      <c r="W3719" s="280" t="str">
        <f>작성용!AC3716</f>
        <v>[Y]금융기관</v>
      </c>
      <c r="X3719" s="280" t="str">
        <f>작성용!O3716</f>
        <v>강성준매니저</v>
      </c>
      <c r="Y3719" s="280" t="str">
        <f>작성용!P3716</f>
        <v>02-3271-4759,010-2959-2125</v>
      </c>
      <c r="Z3719" s="280" t="str">
        <f>작성용!Q3716</f>
        <v>kangsj713@miraeasset.com</v>
      </c>
      <c r="AA3719" s="278" t="str">
        <f>작성용!AJ3716</f>
        <v>-</v>
      </c>
      <c r="AB3719" s="278">
        <f>작성용!AB3716</f>
        <v>8</v>
      </c>
    </row>
    <row r="3720" spans="1:28" s="12" customFormat="1" ht="16.5" customHeight="1" x14ac:dyDescent="0.3">
      <c r="A3720" s="54">
        <f>작성용!AL3717</f>
        <v>3716</v>
      </c>
      <c r="B3720" s="277" t="str">
        <f>작성용!AI3717</f>
        <v>-</v>
      </c>
      <c r="C3720" s="278" t="str">
        <f>작성용!AK3717</f>
        <v>개별종목</v>
      </c>
      <c r="D3720" s="279">
        <f>작성용!T3717</f>
        <v>45537</v>
      </c>
      <c r="E3720" s="280" t="str">
        <f>작성용!B3717</f>
        <v>미래에셋생명보험</v>
      </c>
      <c r="F3720" s="280" t="str">
        <f>작성용!C3717</f>
        <v>재평가</v>
      </c>
      <c r="G3720" s="280" t="str">
        <f>작성용!D3717</f>
        <v>IMMGrowth벤처펀드제1호</v>
      </c>
      <c r="H3720" s="281" t="str">
        <f>작성용!E3717</f>
        <v>KBP2021120155</v>
      </c>
      <c r="I3720" s="280" t="str">
        <f>작성용!F3717</f>
        <v>B01</v>
      </c>
      <c r="J3720" s="280">
        <f>작성용!G3717</f>
        <v>0</v>
      </c>
      <c r="K3720" s="280" t="str">
        <f>작성용!H3717</f>
        <v>Y</v>
      </c>
      <c r="L3720" s="280" t="str">
        <f>작성용!N3717</f>
        <v xml:space="preserve">분기 </v>
      </c>
      <c r="M3720" s="279" t="str">
        <f>작성용!U3717</f>
        <v>2024.09.30</v>
      </c>
      <c r="N3720" s="284">
        <f>작성용!V3717</f>
        <v>45572</v>
      </c>
      <c r="O3720" s="284">
        <f>작성용!W3717</f>
        <v>45576</v>
      </c>
      <c r="P3720" s="284">
        <f>작성용!X3717</f>
        <v>45580</v>
      </c>
      <c r="Q3720" s="280" t="str">
        <f>작성용!AD3717</f>
        <v>채동우</v>
      </c>
      <c r="R3720" s="282">
        <f>작성용!AE3717</f>
        <v>1</v>
      </c>
      <c r="S3720" s="280" t="str">
        <f>작성용!AF3717</f>
        <v>채동우</v>
      </c>
      <c r="T3720" s="283" t="str">
        <f>작성용!AG3717</f>
        <v>서경덕</v>
      </c>
      <c r="U3720" s="283" t="str">
        <f>작성용!AH3717</f>
        <v>서경덕</v>
      </c>
      <c r="V3720" s="278">
        <f>작성용!AA3717</f>
        <v>202409</v>
      </c>
      <c r="W3720" s="280" t="str">
        <f>작성용!AC3717</f>
        <v>[Y]금융기관</v>
      </c>
      <c r="X3720" s="280" t="str">
        <f>작성용!O3717</f>
        <v>강성준매니저</v>
      </c>
      <c r="Y3720" s="280" t="str">
        <f>작성용!P3717</f>
        <v>02-3271-4759,010-2959-2125</v>
      </c>
      <c r="Z3720" s="280" t="str">
        <f>작성용!Q3717</f>
        <v>kangsj713@miraeasset.com</v>
      </c>
      <c r="AA3720" s="278" t="str">
        <f>작성용!AJ3717</f>
        <v>-</v>
      </c>
      <c r="AB3720" s="278">
        <f>작성용!AB3717</f>
        <v>8</v>
      </c>
    </row>
    <row r="3721" spans="1:28" s="12" customFormat="1" ht="16.5" customHeight="1" x14ac:dyDescent="0.3">
      <c r="A3721" s="54">
        <f>작성용!AL3718</f>
        <v>3717</v>
      </c>
      <c r="B3721" s="277" t="str">
        <f>작성용!AI3718</f>
        <v>-</v>
      </c>
      <c r="C3721" s="278" t="str">
        <f>작성용!AK3718</f>
        <v>개별종목</v>
      </c>
      <c r="D3721" s="279">
        <f>작성용!T3718</f>
        <v>45537</v>
      </c>
      <c r="E3721" s="280" t="str">
        <f>작성용!B3718</f>
        <v>미래에셋생명보험</v>
      </c>
      <c r="F3721" s="280" t="str">
        <f>작성용!C3718</f>
        <v>재평가</v>
      </c>
      <c r="G3721" s="280" t="str">
        <f>작성용!D3718</f>
        <v>엔에프컨소시엄</v>
      </c>
      <c r="H3721" s="281">
        <f>작성용!E3718</f>
        <v>1101114060979</v>
      </c>
      <c r="I3721" s="280" t="str">
        <f>작성용!F3718</f>
        <v>A01</v>
      </c>
      <c r="J3721" s="280">
        <f>작성용!G3718</f>
        <v>0</v>
      </c>
      <c r="K3721" s="280" t="str">
        <f>작성용!H3718</f>
        <v>Y</v>
      </c>
      <c r="L3721" s="280" t="str">
        <f>작성용!N3718</f>
        <v xml:space="preserve">분기 </v>
      </c>
      <c r="M3721" s="279" t="str">
        <f>작성용!U3718</f>
        <v>2024.09.30</v>
      </c>
      <c r="N3721" s="284">
        <f>작성용!V3718</f>
        <v>45572</v>
      </c>
      <c r="O3721" s="284">
        <f>작성용!W3718</f>
        <v>45576</v>
      </c>
      <c r="P3721" s="284">
        <f>작성용!X3718</f>
        <v>45580</v>
      </c>
      <c r="Q3721" s="280" t="str">
        <f>작성용!AD3718</f>
        <v>오수현</v>
      </c>
      <c r="R3721" s="282">
        <f>작성용!AE3718</f>
        <v>1</v>
      </c>
      <c r="S3721" s="280" t="str">
        <f>작성용!AF3718</f>
        <v>오수현</v>
      </c>
      <c r="T3721" s="283" t="str">
        <f>작성용!AG3718</f>
        <v>서경덕</v>
      </c>
      <c r="U3721" s="283" t="str">
        <f>작성용!AH3718</f>
        <v>서경덕</v>
      </c>
      <c r="V3721" s="278">
        <f>작성용!AA3718</f>
        <v>202409</v>
      </c>
      <c r="W3721" s="280" t="str">
        <f>작성용!AC3718</f>
        <v>[Y]금융기관</v>
      </c>
      <c r="X3721" s="280" t="str">
        <f>작성용!O3718</f>
        <v>강성준매니저</v>
      </c>
      <c r="Y3721" s="280" t="str">
        <f>작성용!P3718</f>
        <v>02-3271-4759,010-2959-2125</v>
      </c>
      <c r="Z3721" s="280" t="str">
        <f>작성용!Q3718</f>
        <v>kangsj713@miraeasset.com</v>
      </c>
      <c r="AA3721" s="278" t="str">
        <f>작성용!AJ3718</f>
        <v>-</v>
      </c>
      <c r="AB3721" s="278">
        <f>작성용!AB3718</f>
        <v>8</v>
      </c>
    </row>
    <row r="3722" spans="1:28" s="12" customFormat="1" ht="16.5" customHeight="1" x14ac:dyDescent="0.3">
      <c r="A3722" s="54">
        <f>작성용!AL3719</f>
        <v>3718</v>
      </c>
      <c r="B3722" s="277" t="str">
        <f>작성용!AI3719</f>
        <v>-</v>
      </c>
      <c r="C3722" s="278" t="str">
        <f>작성용!AK3719</f>
        <v>개별종목</v>
      </c>
      <c r="D3722" s="279">
        <f>작성용!T3719</f>
        <v>45537</v>
      </c>
      <c r="E3722" s="280" t="str">
        <f>작성용!B3719</f>
        <v>미래에셋생명보험</v>
      </c>
      <c r="F3722" s="280" t="str">
        <f>작성용!C3719</f>
        <v>재평가</v>
      </c>
      <c r="G3722" s="280" t="str">
        <f>작성용!D3719</f>
        <v>한국인프라이호투융자회사</v>
      </c>
      <c r="H3722" s="281">
        <f>작성용!E3719</f>
        <v>1101113232321</v>
      </c>
      <c r="I3722" s="280" t="str">
        <f>작성용!F3719</f>
        <v>B01</v>
      </c>
      <c r="J3722" s="280">
        <f>작성용!G3719</f>
        <v>0</v>
      </c>
      <c r="K3722" s="280" t="str">
        <f>작성용!H3719</f>
        <v>Y</v>
      </c>
      <c r="L3722" s="280" t="str">
        <f>작성용!N3719</f>
        <v xml:space="preserve">분기 </v>
      </c>
      <c r="M3722" s="279" t="str">
        <f>작성용!U3719</f>
        <v>2024.09.30</v>
      </c>
      <c r="N3722" s="284">
        <f>작성용!V3719</f>
        <v>45572</v>
      </c>
      <c r="O3722" s="284">
        <f>작성용!W3719</f>
        <v>45576</v>
      </c>
      <c r="P3722" s="284">
        <f>작성용!X3719</f>
        <v>45580</v>
      </c>
      <c r="Q3722" s="280" t="str">
        <f>작성용!AD3719</f>
        <v>대체평가3사업본부</v>
      </c>
      <c r="R3722" s="282">
        <f>작성용!AE3719</f>
        <v>0</v>
      </c>
      <c r="S3722" s="280" t="str">
        <f>작성용!AF3719</f>
        <v>대체평가3사업본부</v>
      </c>
      <c r="T3722" s="283" t="str">
        <f>작성용!AG3719</f>
        <v>서경덕</v>
      </c>
      <c r="U3722" s="283" t="str">
        <f>작성용!AH3719</f>
        <v>서경덕</v>
      </c>
      <c r="V3722" s="278">
        <f>작성용!AA3719</f>
        <v>202409</v>
      </c>
      <c r="W3722" s="280" t="str">
        <f>작성용!AC3719</f>
        <v>[Y]금융기관</v>
      </c>
      <c r="X3722" s="280" t="str">
        <f>작성용!O3719</f>
        <v>강성준매니저</v>
      </c>
      <c r="Y3722" s="280" t="str">
        <f>작성용!P3719</f>
        <v>02-3271-4759,010-2959-2125</v>
      </c>
      <c r="Z3722" s="280" t="str">
        <f>작성용!Q3719</f>
        <v>kangsj713@miraeasset.com</v>
      </c>
      <c r="AA3722" s="278" t="str">
        <f>작성용!AJ3719</f>
        <v>-</v>
      </c>
      <c r="AB3722" s="278">
        <f>작성용!AB3719</f>
        <v>8</v>
      </c>
    </row>
    <row r="3723" spans="1:28" s="12" customFormat="1" ht="16.5" customHeight="1" x14ac:dyDescent="0.3">
      <c r="A3723" s="54">
        <f>작성용!AL3720</f>
        <v>3719</v>
      </c>
      <c r="B3723" s="277" t="str">
        <f>작성용!AI3720</f>
        <v>-</v>
      </c>
      <c r="C3723" s="278" t="str">
        <f>작성용!AK3720</f>
        <v>개별종목</v>
      </c>
      <c r="D3723" s="279">
        <f>작성용!T3720</f>
        <v>45537</v>
      </c>
      <c r="E3723" s="280" t="str">
        <f>작성용!B3720</f>
        <v>미래에셋생명보험</v>
      </c>
      <c r="F3723" s="280" t="str">
        <f>작성용!C3720</f>
        <v>재평가</v>
      </c>
      <c r="G3723" s="280" t="str">
        <f>작성용!D3720</f>
        <v>미래에셋글로벌뉴그린투자조합1호</v>
      </c>
      <c r="H3723" s="281" t="str">
        <f>작성용!E3720</f>
        <v>KBP2021120303</v>
      </c>
      <c r="I3723" s="280" t="str">
        <f>작성용!F3720</f>
        <v>B01</v>
      </c>
      <c r="J3723" s="280">
        <f>작성용!G3720</f>
        <v>0</v>
      </c>
      <c r="K3723" s="280" t="str">
        <f>작성용!H3720</f>
        <v>Y</v>
      </c>
      <c r="L3723" s="280" t="str">
        <f>작성용!N3720</f>
        <v xml:space="preserve">분기 </v>
      </c>
      <c r="M3723" s="279" t="str">
        <f>작성용!U3720</f>
        <v>2024.09.30</v>
      </c>
      <c r="N3723" s="284">
        <f>작성용!V3720</f>
        <v>45572</v>
      </c>
      <c r="O3723" s="284">
        <f>작성용!W3720</f>
        <v>45576</v>
      </c>
      <c r="P3723" s="284">
        <f>작성용!X3720</f>
        <v>45580</v>
      </c>
      <c r="Q3723" s="280" t="str">
        <f>작성용!AD3720</f>
        <v>서동현</v>
      </c>
      <c r="R3723" s="282">
        <f>작성용!AE3720</f>
        <v>1</v>
      </c>
      <c r="S3723" s="280" t="str">
        <f>작성용!AF3720</f>
        <v>서동현</v>
      </c>
      <c r="T3723" s="283" t="str">
        <f>작성용!AG3720</f>
        <v>서경덕</v>
      </c>
      <c r="U3723" s="283" t="str">
        <f>작성용!AH3720</f>
        <v>서경덕</v>
      </c>
      <c r="V3723" s="278">
        <f>작성용!AA3720</f>
        <v>202409</v>
      </c>
      <c r="W3723" s="280" t="str">
        <f>작성용!AC3720</f>
        <v>[Y]금융기관</v>
      </c>
      <c r="X3723" s="280" t="str">
        <f>작성용!O3720</f>
        <v>강성준매니저</v>
      </c>
      <c r="Y3723" s="280" t="str">
        <f>작성용!P3720</f>
        <v>02-3271-4759,010-2959-2125</v>
      </c>
      <c r="Z3723" s="280" t="str">
        <f>작성용!Q3720</f>
        <v>kangsj713@miraeasset.com</v>
      </c>
      <c r="AA3723" s="278" t="str">
        <f>작성용!AJ3720</f>
        <v>-</v>
      </c>
      <c r="AB3723" s="278">
        <f>작성용!AB3720</f>
        <v>8</v>
      </c>
    </row>
    <row r="3724" spans="1:28" s="12" customFormat="1" ht="16.5" customHeight="1" x14ac:dyDescent="0.3">
      <c r="A3724" s="54">
        <f>작성용!AL3721</f>
        <v>3720</v>
      </c>
      <c r="B3724" s="277" t="str">
        <f>작성용!AI3721</f>
        <v>-</v>
      </c>
      <c r="C3724" s="278" t="str">
        <f>작성용!AK3721</f>
        <v>개별종목</v>
      </c>
      <c r="D3724" s="279">
        <f>작성용!T3721</f>
        <v>45537</v>
      </c>
      <c r="E3724" s="280" t="str">
        <f>작성용!B3721</f>
        <v>미래에셋생명보험</v>
      </c>
      <c r="F3724" s="280" t="str">
        <f>작성용!C3721</f>
        <v>재평가</v>
      </c>
      <c r="G3724" s="280" t="str">
        <f>작성용!D3721</f>
        <v>한국투자Re-UpII펀드</v>
      </c>
      <c r="H3724" s="281" t="str">
        <f>작성용!E3721</f>
        <v>KBP2022060006</v>
      </c>
      <c r="I3724" s="280" t="str">
        <f>작성용!F3721</f>
        <v>B01</v>
      </c>
      <c r="J3724" s="280">
        <f>작성용!G3721</f>
        <v>0</v>
      </c>
      <c r="K3724" s="280" t="str">
        <f>작성용!H3721</f>
        <v>Y</v>
      </c>
      <c r="L3724" s="280" t="str">
        <f>작성용!N3721</f>
        <v xml:space="preserve">분기 </v>
      </c>
      <c r="M3724" s="279" t="str">
        <f>작성용!U3721</f>
        <v>2024.09.30</v>
      </c>
      <c r="N3724" s="284">
        <f>작성용!V3721</f>
        <v>45572</v>
      </c>
      <c r="O3724" s="284">
        <f>작성용!W3721</f>
        <v>45576</v>
      </c>
      <c r="P3724" s="284">
        <f>작성용!X3721</f>
        <v>45580</v>
      </c>
      <c r="Q3724" s="280" t="str">
        <f>작성용!AD3721</f>
        <v>오수현</v>
      </c>
      <c r="R3724" s="282">
        <f>작성용!AE3721</f>
        <v>0</v>
      </c>
      <c r="S3724" s="280" t="str">
        <f>작성용!AF3721</f>
        <v>오수현</v>
      </c>
      <c r="T3724" s="283" t="str">
        <f>작성용!AG3721</f>
        <v>서경덕</v>
      </c>
      <c r="U3724" s="283" t="str">
        <f>작성용!AH3721</f>
        <v>서경덕</v>
      </c>
      <c r="V3724" s="278">
        <f>작성용!AA3721</f>
        <v>202409</v>
      </c>
      <c r="W3724" s="280" t="str">
        <f>작성용!AC3721</f>
        <v>[Y]금융기관</v>
      </c>
      <c r="X3724" s="280" t="str">
        <f>작성용!O3721</f>
        <v>강성준매니저</v>
      </c>
      <c r="Y3724" s="280" t="str">
        <f>작성용!P3721</f>
        <v>02-3271-4759,010-2959-2125</v>
      </c>
      <c r="Z3724" s="280" t="str">
        <f>작성용!Q3721</f>
        <v>kangsj713@miraeasset.com</v>
      </c>
      <c r="AA3724" s="278" t="str">
        <f>작성용!AJ3721</f>
        <v>-</v>
      </c>
      <c r="AB3724" s="278">
        <f>작성용!AB3721</f>
        <v>8</v>
      </c>
    </row>
    <row r="3725" spans="1:28" s="12" customFormat="1" ht="16.5" customHeight="1" x14ac:dyDescent="0.3">
      <c r="A3725" s="54">
        <f>작성용!AL3722</f>
        <v>3721</v>
      </c>
      <c r="B3725" s="277" t="str">
        <f>작성용!AI3722</f>
        <v>-</v>
      </c>
      <c r="C3725" s="278" t="str">
        <f>작성용!AK3722</f>
        <v>개별종목</v>
      </c>
      <c r="D3725" s="279">
        <f>작성용!T3722</f>
        <v>45537</v>
      </c>
      <c r="E3725" s="280" t="str">
        <f>작성용!B3722</f>
        <v>미래에셋생명보험</v>
      </c>
      <c r="F3725" s="280" t="str">
        <f>작성용!C3722</f>
        <v>재평가</v>
      </c>
      <c r="G3725" s="280" t="str">
        <f>작성용!D3722</f>
        <v>그린이니셔티브2호사모투자</v>
      </c>
      <c r="H3725" s="281">
        <f>작성용!E3722</f>
        <v>1101130030774</v>
      </c>
      <c r="I3725" s="280" t="str">
        <f>작성용!F3722</f>
        <v>B01</v>
      </c>
      <c r="J3725" s="280">
        <f>작성용!G3722</f>
        <v>0</v>
      </c>
      <c r="K3725" s="280" t="str">
        <f>작성용!H3722</f>
        <v>Y</v>
      </c>
      <c r="L3725" s="280" t="str">
        <f>작성용!N3722</f>
        <v xml:space="preserve">분기 </v>
      </c>
      <c r="M3725" s="279" t="str">
        <f>작성용!U3722</f>
        <v>2024.09.30</v>
      </c>
      <c r="N3725" s="284">
        <f>작성용!V3722</f>
        <v>45572</v>
      </c>
      <c r="O3725" s="284">
        <f>작성용!W3722</f>
        <v>45576</v>
      </c>
      <c r="P3725" s="284">
        <f>작성용!X3722</f>
        <v>45580</v>
      </c>
      <c r="Q3725" s="280" t="str">
        <f>작성용!AD3722</f>
        <v>최수민</v>
      </c>
      <c r="R3725" s="282">
        <f>작성용!AE3722</f>
        <v>1</v>
      </c>
      <c r="S3725" s="280" t="str">
        <f>작성용!AF3722</f>
        <v>최수민</v>
      </c>
      <c r="T3725" s="283" t="str">
        <f>작성용!AG3722</f>
        <v>서경덕</v>
      </c>
      <c r="U3725" s="283" t="str">
        <f>작성용!AH3722</f>
        <v>서경덕</v>
      </c>
      <c r="V3725" s="278">
        <f>작성용!AA3722</f>
        <v>202409</v>
      </c>
      <c r="W3725" s="280" t="str">
        <f>작성용!AC3722</f>
        <v>[Y]금융기관</v>
      </c>
      <c r="X3725" s="280" t="str">
        <f>작성용!O3722</f>
        <v>강성준매니저</v>
      </c>
      <c r="Y3725" s="280" t="str">
        <f>작성용!P3722</f>
        <v>02-3271-4759,010-2959-2125</v>
      </c>
      <c r="Z3725" s="280" t="str">
        <f>작성용!Q3722</f>
        <v>kangsj713@miraeasset.com</v>
      </c>
      <c r="AA3725" s="278" t="str">
        <f>작성용!AJ3722</f>
        <v>-</v>
      </c>
      <c r="AB3725" s="278">
        <f>작성용!AB3722</f>
        <v>8</v>
      </c>
    </row>
    <row r="3726" spans="1:28" s="12" customFormat="1" ht="16.5" customHeight="1" x14ac:dyDescent="0.3">
      <c r="A3726" s="54">
        <f>작성용!AL3723</f>
        <v>3722</v>
      </c>
      <c r="B3726" s="277" t="str">
        <f>작성용!AI3723</f>
        <v>-</v>
      </c>
      <c r="C3726" s="278" t="str">
        <f>작성용!AK3723</f>
        <v>기초자산</v>
      </c>
      <c r="D3726" s="279" t="str">
        <f>작성용!T3723</f>
        <v>미래에셋생명(지분증권)펀드(기초자산)</v>
      </c>
      <c r="E3726" s="280" t="str">
        <f>작성용!B3723</f>
        <v>미래에셋파트너스제9호사모투자</v>
      </c>
      <c r="F3726" s="280" t="str">
        <f>작성용!C3723</f>
        <v>재평가</v>
      </c>
      <c r="G3726" s="280" t="str">
        <f>작성용!D3723</f>
        <v>에이치케이이노엔(구,씨제이헬스케어)</v>
      </c>
      <c r="H3726" s="281">
        <f>작성용!E3723</f>
        <v>1101115379692</v>
      </c>
      <c r="I3726" s="280" t="str">
        <f>작성용!F3723</f>
        <v>A07</v>
      </c>
      <c r="J3726" s="280">
        <f>작성용!G3723</f>
        <v>0</v>
      </c>
      <c r="K3726" s="280" t="str">
        <f>작성용!H3723</f>
        <v>-</v>
      </c>
      <c r="L3726" s="280" t="str">
        <f>작성용!N3723</f>
        <v>분기</v>
      </c>
      <c r="M3726" s="279" t="str">
        <f>작성용!U3723</f>
        <v>2024.09.30</v>
      </c>
      <c r="N3726" s="284">
        <f>작성용!V3723</f>
        <v>45572</v>
      </c>
      <c r="O3726" s="279" t="str">
        <f>작성용!W3723</f>
        <v>보고서제공X</v>
      </c>
      <c r="P3726" s="279" t="str">
        <f>작성용!X3723</f>
        <v>-</v>
      </c>
      <c r="Q3726" s="280" t="str">
        <f>작성용!AD3723</f>
        <v>상장</v>
      </c>
      <c r="R3726" s="282">
        <f>작성용!AE3723</f>
        <v>0</v>
      </c>
      <c r="S3726" s="280" t="str">
        <f>작성용!AF3723</f>
        <v>상장</v>
      </c>
      <c r="T3726" s="283" t="str">
        <f>작성용!AG3723</f>
        <v>-</v>
      </c>
      <c r="U3726" s="283" t="str">
        <f>작성용!AH3723</f>
        <v>-</v>
      </c>
      <c r="V3726" s="278">
        <f>작성용!AA3723</f>
        <v>202409</v>
      </c>
      <c r="W3726" s="280" t="str">
        <f>작성용!AC3723</f>
        <v>[6]기타기관펀드(기초자산)</v>
      </c>
      <c r="X3726" s="280">
        <f>작성용!O3723</f>
        <v>0</v>
      </c>
      <c r="Y3726" s="280">
        <f>작성용!P3723</f>
        <v>0</v>
      </c>
      <c r="Z3726" s="280">
        <f>작성용!Q3723</f>
        <v>0</v>
      </c>
      <c r="AA3726" s="278" t="str">
        <f>작성용!AJ3723</f>
        <v>-</v>
      </c>
      <c r="AB3726" s="278">
        <f>작성용!AB3723</f>
        <v>8</v>
      </c>
    </row>
    <row r="3727" spans="1:28" s="12" customFormat="1" ht="16.5" customHeight="1" x14ac:dyDescent="0.3">
      <c r="A3727" s="54">
        <f>작성용!AL3724</f>
        <v>3723</v>
      </c>
      <c r="B3727" s="277" t="str">
        <f>작성용!AI3724</f>
        <v>-</v>
      </c>
      <c r="C3727" s="278" t="str">
        <f>작성용!AK3724</f>
        <v>기초자산</v>
      </c>
      <c r="D3727" s="279" t="str">
        <f>작성용!T3724</f>
        <v>미래에셋생명(지분증권)펀드(기초자산)</v>
      </c>
      <c r="E3727" s="280" t="str">
        <f>작성용!B3724</f>
        <v>미래에셋파트너스제9호사모투자</v>
      </c>
      <c r="F3727" s="280" t="str">
        <f>작성용!C3724</f>
        <v>재평가</v>
      </c>
      <c r="G3727" s="280" t="str">
        <f>작성용!D3724</f>
        <v>LONDIAN WASON NEW ENERGY TECH INC.(구,Shenzhen Londian Electrics Co., Ltd.)</v>
      </c>
      <c r="H3727" s="281" t="str">
        <f>작성용!E3724</f>
        <v>KBP2019090163</v>
      </c>
      <c r="I3727" s="280" t="str">
        <f>작성용!F3724</f>
        <v>A01</v>
      </c>
      <c r="J3727" s="280">
        <f>작성용!G3724</f>
        <v>0</v>
      </c>
      <c r="K3727" s="280" t="str">
        <f>작성용!H3724</f>
        <v>-</v>
      </c>
      <c r="L3727" s="280" t="str">
        <f>작성용!N3724</f>
        <v>분기</v>
      </c>
      <c r="M3727" s="279" t="str">
        <f>작성용!U3724</f>
        <v>2024.09.30</v>
      </c>
      <c r="N3727" s="284">
        <f>작성용!V3724</f>
        <v>45572</v>
      </c>
      <c r="O3727" s="279" t="str">
        <f>작성용!W3724</f>
        <v>보고서제공X</v>
      </c>
      <c r="P3727" s="279" t="str">
        <f>작성용!X3724</f>
        <v>-</v>
      </c>
      <c r="Q3727" s="280" t="str">
        <f>작성용!AD3724</f>
        <v>채동우</v>
      </c>
      <c r="R3727" s="282">
        <f>작성용!AE3724</f>
        <v>0.4</v>
      </c>
      <c r="S3727" s="280" t="str">
        <f>작성용!AF3724</f>
        <v>채동우</v>
      </c>
      <c r="T3727" s="283" t="str">
        <f>작성용!AG3724</f>
        <v>-</v>
      </c>
      <c r="U3727" s="283" t="str">
        <f>작성용!AH3724</f>
        <v>-</v>
      </c>
      <c r="V3727" s="278">
        <f>작성용!AA3724</f>
        <v>202409</v>
      </c>
      <c r="W3727" s="280" t="str">
        <f>작성용!AC3724</f>
        <v>[6]기타기관펀드(기초자산)</v>
      </c>
      <c r="X3727" s="280">
        <f>작성용!O3724</f>
        <v>0</v>
      </c>
      <c r="Y3727" s="280">
        <f>작성용!P3724</f>
        <v>0</v>
      </c>
      <c r="Z3727" s="280">
        <f>작성용!Q3724</f>
        <v>0</v>
      </c>
      <c r="AA3727" s="278" t="str">
        <f>작성용!AJ3724</f>
        <v>-</v>
      </c>
      <c r="AB3727" s="278">
        <f>작성용!AB3724</f>
        <v>8</v>
      </c>
    </row>
    <row r="3728" spans="1:28" s="12" customFormat="1" ht="16.5" customHeight="1" x14ac:dyDescent="0.3">
      <c r="A3728" s="54">
        <f>작성용!AL3725</f>
        <v>3724</v>
      </c>
      <c r="B3728" s="277" t="str">
        <f>작성용!AI3725</f>
        <v>-</v>
      </c>
      <c r="C3728" s="278" t="str">
        <f>작성용!AK3725</f>
        <v>기초자산</v>
      </c>
      <c r="D3728" s="279" t="str">
        <f>작성용!T3725</f>
        <v>미래에셋생명(지분증권)펀드(기초자산)</v>
      </c>
      <c r="E3728" s="280" t="str">
        <f>작성용!B3725</f>
        <v>미래에셋파트너스제9호사모투자</v>
      </c>
      <c r="F3728" s="280" t="str">
        <f>작성용!C3725</f>
        <v>재평가</v>
      </c>
      <c r="G3728" s="280" t="str">
        <f>작성용!D3725</f>
        <v>차헬스케어</v>
      </c>
      <c r="H3728" s="281">
        <f>작성용!E3725</f>
        <v>1101115203809</v>
      </c>
      <c r="I3728" s="280" t="str">
        <f>작성용!F3725</f>
        <v>A05</v>
      </c>
      <c r="J3728" s="280">
        <f>작성용!G3725</f>
        <v>0</v>
      </c>
      <c r="K3728" s="280" t="str">
        <f>작성용!H3725</f>
        <v>-</v>
      </c>
      <c r="L3728" s="280" t="str">
        <f>작성용!N3725</f>
        <v>분기</v>
      </c>
      <c r="M3728" s="279" t="str">
        <f>작성용!U3725</f>
        <v>2024.09.30</v>
      </c>
      <c r="N3728" s="284">
        <f>작성용!V3725</f>
        <v>45572</v>
      </c>
      <c r="O3728" s="279" t="str">
        <f>작성용!W3725</f>
        <v>보고서제공X</v>
      </c>
      <c r="P3728" s="279" t="str">
        <f>작성용!X3725</f>
        <v>-</v>
      </c>
      <c r="Q3728" s="280" t="str">
        <f>작성용!AD3725</f>
        <v>강승현</v>
      </c>
      <c r="R3728" s="282">
        <f>작성용!AE3725</f>
        <v>0.4</v>
      </c>
      <c r="S3728" s="280" t="str">
        <f>작성용!AF3725</f>
        <v>강승현</v>
      </c>
      <c r="T3728" s="283" t="str">
        <f>작성용!AG3725</f>
        <v>-</v>
      </c>
      <c r="U3728" s="283" t="str">
        <f>작성용!AH3725</f>
        <v>-</v>
      </c>
      <c r="V3728" s="278">
        <f>작성용!AA3725</f>
        <v>202409</v>
      </c>
      <c r="W3728" s="280" t="str">
        <f>작성용!AC3725</f>
        <v>[6]기타기관펀드(기초자산)</v>
      </c>
      <c r="X3728" s="280">
        <f>작성용!O3725</f>
        <v>0</v>
      </c>
      <c r="Y3728" s="280">
        <f>작성용!P3725</f>
        <v>0</v>
      </c>
      <c r="Z3728" s="280">
        <f>작성용!Q3725</f>
        <v>0</v>
      </c>
      <c r="AA3728" s="278" t="str">
        <f>작성용!AJ3725</f>
        <v>-</v>
      </c>
      <c r="AB3728" s="278">
        <f>작성용!AB3725</f>
        <v>8</v>
      </c>
    </row>
    <row r="3729" spans="1:28" s="12" customFormat="1" ht="16.5" customHeight="1" x14ac:dyDescent="0.3">
      <c r="A3729" s="54">
        <f>작성용!AL3726</f>
        <v>3725</v>
      </c>
      <c r="B3729" s="277" t="str">
        <f>작성용!AI3726</f>
        <v>-</v>
      </c>
      <c r="C3729" s="278" t="str">
        <f>작성용!AK3726</f>
        <v>기초자산</v>
      </c>
      <c r="D3729" s="279" t="str">
        <f>작성용!T3726</f>
        <v>미래에셋생명(지분증권)펀드(기초자산)</v>
      </c>
      <c r="E3729" s="280" t="str">
        <f>작성용!B3726</f>
        <v>미래에셋파트너스제9호사모투자</v>
      </c>
      <c r="F3729" s="280" t="str">
        <f>작성용!C3726</f>
        <v>재평가</v>
      </c>
      <c r="G3729" s="280" t="str">
        <f>작성용!D3726</f>
        <v>Impossible Foods</v>
      </c>
      <c r="H3729" s="281" t="str">
        <f>작성용!E3726</f>
        <v>KBP2020120226</v>
      </c>
      <c r="I3729" s="280" t="str">
        <f>작성용!F3726</f>
        <v>A04</v>
      </c>
      <c r="J3729" s="280">
        <f>작성용!G3726</f>
        <v>0</v>
      </c>
      <c r="K3729" s="280" t="str">
        <f>작성용!H3726</f>
        <v>-</v>
      </c>
      <c r="L3729" s="280" t="str">
        <f>작성용!N3726</f>
        <v>분기</v>
      </c>
      <c r="M3729" s="279" t="str">
        <f>작성용!U3726</f>
        <v>2024.09.30</v>
      </c>
      <c r="N3729" s="284">
        <f>작성용!V3726</f>
        <v>45572</v>
      </c>
      <c r="O3729" s="279" t="str">
        <f>작성용!W3726</f>
        <v>보고서제공X</v>
      </c>
      <c r="P3729" s="279" t="str">
        <f>작성용!X3726</f>
        <v>-</v>
      </c>
      <c r="Q3729" s="280" t="str">
        <f>작성용!AD3726</f>
        <v>서동현</v>
      </c>
      <c r="R3729" s="282">
        <f>작성용!AE3726</f>
        <v>0.4</v>
      </c>
      <c r="S3729" s="280" t="str">
        <f>작성용!AF3726</f>
        <v>서동현</v>
      </c>
      <c r="T3729" s="283" t="str">
        <f>작성용!AG3726</f>
        <v>-</v>
      </c>
      <c r="U3729" s="283" t="str">
        <f>작성용!AH3726</f>
        <v>-</v>
      </c>
      <c r="V3729" s="278">
        <f>작성용!AA3726</f>
        <v>202409</v>
      </c>
      <c r="W3729" s="280" t="str">
        <f>작성용!AC3726</f>
        <v>[6]기타기관펀드(기초자산)</v>
      </c>
      <c r="X3729" s="280">
        <f>작성용!O3726</f>
        <v>0</v>
      </c>
      <c r="Y3729" s="280">
        <f>작성용!P3726</f>
        <v>0</v>
      </c>
      <c r="Z3729" s="280">
        <f>작성용!Q3726</f>
        <v>0</v>
      </c>
      <c r="AA3729" s="278" t="str">
        <f>작성용!AJ3726</f>
        <v>-</v>
      </c>
      <c r="AB3729" s="278">
        <f>작성용!AB3726</f>
        <v>8</v>
      </c>
    </row>
    <row r="3730" spans="1:28" s="12" customFormat="1" ht="16.5" customHeight="1" x14ac:dyDescent="0.3">
      <c r="A3730" s="54">
        <f>작성용!AL3727</f>
        <v>3726</v>
      </c>
      <c r="B3730" s="277" t="str">
        <f>작성용!AI3727</f>
        <v>-</v>
      </c>
      <c r="C3730" s="278" t="str">
        <f>작성용!AK3727</f>
        <v>기초자산</v>
      </c>
      <c r="D3730" s="279" t="str">
        <f>작성용!T3727</f>
        <v>미래에셋생명(지분증권)펀드(기초자산)</v>
      </c>
      <c r="E3730" s="280" t="str">
        <f>작성용!B3727</f>
        <v>미래에셋-현대중공업지주신성장투자조합1호</v>
      </c>
      <c r="F3730" s="280" t="str">
        <f>작성용!C3727</f>
        <v>재평가</v>
      </c>
      <c r="G3730" s="280" t="str">
        <f>작성용!D3727</f>
        <v>매직불릿테라퓨틱스</v>
      </c>
      <c r="H3730" s="281">
        <f>작성용!E3727</f>
        <v>1101118283957</v>
      </c>
      <c r="I3730" s="280" t="str">
        <f>작성용!F3727</f>
        <v>A07</v>
      </c>
      <c r="J3730" s="280">
        <f>작성용!G3727</f>
        <v>0</v>
      </c>
      <c r="K3730" s="280" t="str">
        <f>작성용!H3727</f>
        <v>-</v>
      </c>
      <c r="L3730" s="280" t="str">
        <f>작성용!N3727</f>
        <v>분기</v>
      </c>
      <c r="M3730" s="279" t="str">
        <f>작성용!U3727</f>
        <v>2024.09.30</v>
      </c>
      <c r="N3730" s="284">
        <f>작성용!V3727</f>
        <v>45572</v>
      </c>
      <c r="O3730" s="279" t="str">
        <f>작성용!W3727</f>
        <v>보고서제공X</v>
      </c>
      <c r="P3730" s="279" t="str">
        <f>작성용!X3727</f>
        <v>-</v>
      </c>
      <c r="Q3730" s="280" t="str">
        <f>작성용!AD3727</f>
        <v>오수현</v>
      </c>
      <c r="R3730" s="282">
        <f>작성용!AE3727</f>
        <v>0</v>
      </c>
      <c r="S3730" s="280" t="str">
        <f>작성용!AF3727</f>
        <v>오수현</v>
      </c>
      <c r="T3730" s="283" t="str">
        <f>작성용!AG3727</f>
        <v>-</v>
      </c>
      <c r="U3730" s="283" t="str">
        <f>작성용!AH3727</f>
        <v>-</v>
      </c>
      <c r="V3730" s="278">
        <f>작성용!AA3727</f>
        <v>202409</v>
      </c>
      <c r="W3730" s="280" t="str">
        <f>작성용!AC3727</f>
        <v>[6]기타기관펀드(기초자산)</v>
      </c>
      <c r="X3730" s="280">
        <f>작성용!O3727</f>
        <v>0</v>
      </c>
      <c r="Y3730" s="280">
        <f>작성용!P3727</f>
        <v>0</v>
      </c>
      <c r="Z3730" s="280">
        <f>작성용!Q3727</f>
        <v>0</v>
      </c>
      <c r="AA3730" s="278" t="str">
        <f>작성용!AJ3727</f>
        <v>-</v>
      </c>
      <c r="AB3730" s="278">
        <f>작성용!AB3727</f>
        <v>8</v>
      </c>
    </row>
    <row r="3731" spans="1:28" s="12" customFormat="1" ht="16.5" customHeight="1" x14ac:dyDescent="0.3">
      <c r="A3731" s="54">
        <f>작성용!AL3728</f>
        <v>3727</v>
      </c>
      <c r="B3731" s="277" t="str">
        <f>작성용!AI3728</f>
        <v>-</v>
      </c>
      <c r="C3731" s="278" t="str">
        <f>작성용!AK3728</f>
        <v>기초자산</v>
      </c>
      <c r="D3731" s="279" t="str">
        <f>작성용!T3728</f>
        <v>미래에셋생명(지분증권)펀드(기초자산)</v>
      </c>
      <c r="E3731" s="280" t="str">
        <f>작성용!B3728</f>
        <v>IMMGrowth벤처펀드제1호</v>
      </c>
      <c r="F3731" s="280" t="str">
        <f>작성용!C3728</f>
        <v>재평가</v>
      </c>
      <c r="G3731" s="280" t="str">
        <f>작성용!D3728</f>
        <v>클로버추얼패션</v>
      </c>
      <c r="H3731" s="281">
        <f>작성용!E3728</f>
        <v>1101114032465</v>
      </c>
      <c r="I3731" s="280" t="str">
        <f>작성용!F3728</f>
        <v>A01</v>
      </c>
      <c r="J3731" s="280">
        <f>작성용!G3728</f>
        <v>0</v>
      </c>
      <c r="K3731" s="280" t="str">
        <f>작성용!H3728</f>
        <v>-</v>
      </c>
      <c r="L3731" s="280" t="str">
        <f>작성용!N3728</f>
        <v>분기</v>
      </c>
      <c r="M3731" s="279" t="str">
        <f>작성용!U3728</f>
        <v>2024.09.30</v>
      </c>
      <c r="N3731" s="284">
        <f>작성용!V3728</f>
        <v>45572</v>
      </c>
      <c r="O3731" s="279" t="str">
        <f>작성용!W3728</f>
        <v>보고서제공X</v>
      </c>
      <c r="P3731" s="279" t="str">
        <f>작성용!X3728</f>
        <v>-</v>
      </c>
      <c r="Q3731" s="280" t="str">
        <f>작성용!AD3728</f>
        <v>김예림</v>
      </c>
      <c r="R3731" s="282">
        <f>작성용!AE3728</f>
        <v>0.4</v>
      </c>
      <c r="S3731" s="280" t="str">
        <f>작성용!AF3728</f>
        <v>김예림</v>
      </c>
      <c r="T3731" s="283" t="str">
        <f>작성용!AG3728</f>
        <v>-</v>
      </c>
      <c r="U3731" s="283" t="str">
        <f>작성용!AH3728</f>
        <v>-</v>
      </c>
      <c r="V3731" s="278">
        <f>작성용!AA3728</f>
        <v>202409</v>
      </c>
      <c r="W3731" s="280" t="str">
        <f>작성용!AC3728</f>
        <v>[6]기타기관펀드(기초자산)</v>
      </c>
      <c r="X3731" s="280">
        <f>작성용!O3728</f>
        <v>0</v>
      </c>
      <c r="Y3731" s="280">
        <f>작성용!P3728</f>
        <v>0</v>
      </c>
      <c r="Z3731" s="280">
        <f>작성용!Q3728</f>
        <v>0</v>
      </c>
      <c r="AA3731" s="278" t="str">
        <f>작성용!AJ3728</f>
        <v>-</v>
      </c>
      <c r="AB3731" s="278">
        <f>작성용!AB3728</f>
        <v>8</v>
      </c>
    </row>
    <row r="3732" spans="1:28" s="12" customFormat="1" ht="16.5" customHeight="1" x14ac:dyDescent="0.3">
      <c r="A3732" s="54">
        <f>작성용!AL3729</f>
        <v>3728</v>
      </c>
      <c r="B3732" s="277" t="str">
        <f>작성용!AI3729</f>
        <v>-</v>
      </c>
      <c r="C3732" s="278" t="str">
        <f>작성용!AK3729</f>
        <v>기초자산</v>
      </c>
      <c r="D3732" s="279" t="str">
        <f>작성용!T3729</f>
        <v>미래에셋생명(지분증권)펀드(기초자산)</v>
      </c>
      <c r="E3732" s="280" t="str">
        <f>작성용!B3729</f>
        <v>IMMGrowth벤처펀드제1호</v>
      </c>
      <c r="F3732" s="280" t="str">
        <f>작성용!C3729</f>
        <v>재평가</v>
      </c>
      <c r="G3732" s="280" t="str">
        <f>작성용!D3729</f>
        <v>트렌비</v>
      </c>
      <c r="H3732" s="281">
        <f>작성용!E3729</f>
        <v>1101116241931</v>
      </c>
      <c r="I3732" s="280" t="str">
        <f>작성용!F3729</f>
        <v>A07</v>
      </c>
      <c r="J3732" s="280">
        <f>작성용!G3729</f>
        <v>3</v>
      </c>
      <c r="K3732" s="280" t="str">
        <f>작성용!H3729</f>
        <v>-</v>
      </c>
      <c r="L3732" s="280" t="str">
        <f>작성용!N3729</f>
        <v>분기</v>
      </c>
      <c r="M3732" s="279" t="str">
        <f>작성용!U3729</f>
        <v>2024.09.30</v>
      </c>
      <c r="N3732" s="284">
        <f>작성용!V3729</f>
        <v>45572</v>
      </c>
      <c r="O3732" s="279" t="str">
        <f>작성용!W3729</f>
        <v>보고서제공X</v>
      </c>
      <c r="P3732" s="279" t="str">
        <f>작성용!X3729</f>
        <v>-</v>
      </c>
      <c r="Q3732" s="280" t="str">
        <f>작성용!AD3729</f>
        <v>정은채</v>
      </c>
      <c r="R3732" s="282">
        <f>작성용!AE3729</f>
        <v>0</v>
      </c>
      <c r="S3732" s="280" t="str">
        <f>작성용!AF3729</f>
        <v>정은채</v>
      </c>
      <c r="T3732" s="283" t="str">
        <f>작성용!AG3729</f>
        <v>-</v>
      </c>
      <c r="U3732" s="283" t="str">
        <f>작성용!AH3729</f>
        <v>-</v>
      </c>
      <c r="V3732" s="278">
        <f>작성용!AA3729</f>
        <v>202409</v>
      </c>
      <c r="W3732" s="280" t="str">
        <f>작성용!AC3729</f>
        <v>[6]기타기관펀드(기초자산)</v>
      </c>
      <c r="X3732" s="280">
        <f>작성용!O3729</f>
        <v>0</v>
      </c>
      <c r="Y3732" s="280">
        <f>작성용!P3729</f>
        <v>0</v>
      </c>
      <c r="Z3732" s="280">
        <f>작성용!Q3729</f>
        <v>0</v>
      </c>
      <c r="AA3732" s="278" t="str">
        <f>작성용!AJ3729</f>
        <v>-</v>
      </c>
      <c r="AB3732" s="278">
        <f>작성용!AB3729</f>
        <v>8</v>
      </c>
    </row>
    <row r="3733" spans="1:28" s="12" customFormat="1" ht="16.5" customHeight="1" x14ac:dyDescent="0.3">
      <c r="A3733" s="54">
        <f>작성용!AL3730</f>
        <v>3729</v>
      </c>
      <c r="B3733" s="277" t="str">
        <f>작성용!AI3730</f>
        <v>-</v>
      </c>
      <c r="C3733" s="278" t="str">
        <f>작성용!AK3730</f>
        <v>기초자산</v>
      </c>
      <c r="D3733" s="279" t="str">
        <f>작성용!T3730</f>
        <v>미래에셋생명(지분증권)펀드(기초자산)</v>
      </c>
      <c r="E3733" s="280" t="str">
        <f>작성용!B3730</f>
        <v>IMMGrowth벤처펀드제1호</v>
      </c>
      <c r="F3733" s="280" t="str">
        <f>작성용!C3730</f>
        <v>재평가</v>
      </c>
      <c r="G3733" s="280" t="str">
        <f>작성용!D3730</f>
        <v>피네이션</v>
      </c>
      <c r="H3733" s="281">
        <f>작성용!E3730</f>
        <v>1101116909597</v>
      </c>
      <c r="I3733" s="280" t="str">
        <f>작성용!F3730</f>
        <v>A01</v>
      </c>
      <c r="J3733" s="280">
        <f>작성용!G3730</f>
        <v>0</v>
      </c>
      <c r="K3733" s="280" t="str">
        <f>작성용!H3730</f>
        <v>-</v>
      </c>
      <c r="L3733" s="280" t="str">
        <f>작성용!N3730</f>
        <v>분기</v>
      </c>
      <c r="M3733" s="279" t="str">
        <f>작성용!U3730</f>
        <v>2024.09.30</v>
      </c>
      <c r="N3733" s="284">
        <f>작성용!V3730</f>
        <v>45572</v>
      </c>
      <c r="O3733" s="279" t="str">
        <f>작성용!W3730</f>
        <v>보고서제공X</v>
      </c>
      <c r="P3733" s="279" t="str">
        <f>작성용!X3730</f>
        <v>-</v>
      </c>
      <c r="Q3733" s="280" t="str">
        <f>작성용!AD3730</f>
        <v>이진주</v>
      </c>
      <c r="R3733" s="282">
        <f>작성용!AE3730</f>
        <v>0.4</v>
      </c>
      <c r="S3733" s="280" t="str">
        <f>작성용!AF3730</f>
        <v>이진주</v>
      </c>
      <c r="T3733" s="283" t="str">
        <f>작성용!AG3730</f>
        <v>-</v>
      </c>
      <c r="U3733" s="283" t="str">
        <f>작성용!AH3730</f>
        <v>-</v>
      </c>
      <c r="V3733" s="278">
        <f>작성용!AA3730</f>
        <v>202409</v>
      </c>
      <c r="W3733" s="280" t="str">
        <f>작성용!AC3730</f>
        <v>[6]기타기관펀드(기초자산)</v>
      </c>
      <c r="X3733" s="280">
        <f>작성용!O3730</f>
        <v>0</v>
      </c>
      <c r="Y3733" s="280">
        <f>작성용!P3730</f>
        <v>0</v>
      </c>
      <c r="Z3733" s="280">
        <f>작성용!Q3730</f>
        <v>0</v>
      </c>
      <c r="AA3733" s="278" t="str">
        <f>작성용!AJ3730</f>
        <v>-</v>
      </c>
      <c r="AB3733" s="278">
        <f>작성용!AB3730</f>
        <v>8</v>
      </c>
    </row>
    <row r="3734" spans="1:28" s="12" customFormat="1" ht="16.5" customHeight="1" x14ac:dyDescent="0.3">
      <c r="A3734" s="54">
        <f>작성용!AL3731</f>
        <v>3730</v>
      </c>
      <c r="B3734" s="277" t="str">
        <f>작성용!AI3731</f>
        <v>-</v>
      </c>
      <c r="C3734" s="278" t="str">
        <f>작성용!AK3731</f>
        <v>기초자산</v>
      </c>
      <c r="D3734" s="279" t="str">
        <f>작성용!T3731</f>
        <v>미래에셋생명(지분증권)펀드(기초자산)</v>
      </c>
      <c r="E3734" s="280" t="str">
        <f>작성용!B3731</f>
        <v>IMMGrowth벤처펀드제1호</v>
      </c>
      <c r="F3734" s="280" t="str">
        <f>작성용!C3731</f>
        <v>재평가</v>
      </c>
      <c r="G3734" s="280" t="str">
        <f>작성용!D3731</f>
        <v>비케이브(구,배럴즈)</v>
      </c>
      <c r="H3734" s="281">
        <f>작성용!E3731</f>
        <v>1101115493913</v>
      </c>
      <c r="I3734" s="280" t="str">
        <f>작성용!F3731</f>
        <v>A01</v>
      </c>
      <c r="J3734" s="280">
        <f>작성용!G3731</f>
        <v>0</v>
      </c>
      <c r="K3734" s="280" t="str">
        <f>작성용!H3731</f>
        <v>-</v>
      </c>
      <c r="L3734" s="280" t="str">
        <f>작성용!N3731</f>
        <v>분기</v>
      </c>
      <c r="M3734" s="279" t="str">
        <f>작성용!U3731</f>
        <v>2024.09.30</v>
      </c>
      <c r="N3734" s="284">
        <f>작성용!V3731</f>
        <v>45572</v>
      </c>
      <c r="O3734" s="279" t="str">
        <f>작성용!W3731</f>
        <v>보고서제공X</v>
      </c>
      <c r="P3734" s="279" t="str">
        <f>작성용!X3731</f>
        <v>-</v>
      </c>
      <c r="Q3734" s="280" t="str">
        <f>작성용!AD3731</f>
        <v>변혜진</v>
      </c>
      <c r="R3734" s="282">
        <f>작성용!AE3731</f>
        <v>0</v>
      </c>
      <c r="S3734" s="280" t="str">
        <f>작성용!AF3731</f>
        <v>변혜진</v>
      </c>
      <c r="T3734" s="283" t="str">
        <f>작성용!AG3731</f>
        <v>-</v>
      </c>
      <c r="U3734" s="283" t="str">
        <f>작성용!AH3731</f>
        <v>-</v>
      </c>
      <c r="V3734" s="278">
        <f>작성용!AA3731</f>
        <v>202409</v>
      </c>
      <c r="W3734" s="280" t="str">
        <f>작성용!AC3731</f>
        <v>[6]기타기관펀드(기초자산)</v>
      </c>
      <c r="X3734" s="280">
        <f>작성용!O3731</f>
        <v>0</v>
      </c>
      <c r="Y3734" s="280">
        <f>작성용!P3731</f>
        <v>0</v>
      </c>
      <c r="Z3734" s="280">
        <f>작성용!Q3731</f>
        <v>0</v>
      </c>
      <c r="AA3734" s="278" t="str">
        <f>작성용!AJ3731</f>
        <v>-</v>
      </c>
      <c r="AB3734" s="278">
        <f>작성용!AB3731</f>
        <v>8</v>
      </c>
    </row>
    <row r="3735" spans="1:28" s="12" customFormat="1" ht="16.5" customHeight="1" x14ac:dyDescent="0.3">
      <c r="A3735" s="54">
        <f>작성용!AL3732</f>
        <v>3731</v>
      </c>
      <c r="B3735" s="277" t="str">
        <f>작성용!AI3732</f>
        <v>-</v>
      </c>
      <c r="C3735" s="278" t="str">
        <f>작성용!AK3732</f>
        <v>기초자산</v>
      </c>
      <c r="D3735" s="279" t="str">
        <f>작성용!T3732</f>
        <v>미래에셋생명(지분증권)펀드(기초자산)</v>
      </c>
      <c r="E3735" s="280" t="str">
        <f>작성용!B3732</f>
        <v>IMMGrowth벤처펀드제1호</v>
      </c>
      <c r="F3735" s="280" t="str">
        <f>작성용!C3732</f>
        <v>재평가</v>
      </c>
      <c r="G3735" s="280" t="str">
        <f>작성용!D3732</f>
        <v>뉴빌리티</v>
      </c>
      <c r="H3735" s="281">
        <f>작성용!E3732</f>
        <v>2850110367511</v>
      </c>
      <c r="I3735" s="280" t="str">
        <f>작성용!F3732</f>
        <v>A07</v>
      </c>
      <c r="J3735" s="280">
        <f>작성용!G3732</f>
        <v>0</v>
      </c>
      <c r="K3735" s="280" t="str">
        <f>작성용!H3732</f>
        <v>-</v>
      </c>
      <c r="L3735" s="280" t="str">
        <f>작성용!N3732</f>
        <v>분기</v>
      </c>
      <c r="M3735" s="279" t="str">
        <f>작성용!U3732</f>
        <v>2024.09.30</v>
      </c>
      <c r="N3735" s="284">
        <f>작성용!V3732</f>
        <v>45572</v>
      </c>
      <c r="O3735" s="279" t="str">
        <f>작성용!W3732</f>
        <v>보고서제공X</v>
      </c>
      <c r="P3735" s="279" t="str">
        <f>작성용!X3732</f>
        <v>-</v>
      </c>
      <c r="Q3735" s="280" t="str">
        <f>작성용!AD3732</f>
        <v>오수현</v>
      </c>
      <c r="R3735" s="282">
        <f>작성용!AE3732</f>
        <v>0</v>
      </c>
      <c r="S3735" s="280" t="str">
        <f>작성용!AF3732</f>
        <v>오수현</v>
      </c>
      <c r="T3735" s="283" t="str">
        <f>작성용!AG3732</f>
        <v>-</v>
      </c>
      <c r="U3735" s="283" t="str">
        <f>작성용!AH3732</f>
        <v>-</v>
      </c>
      <c r="V3735" s="278">
        <f>작성용!AA3732</f>
        <v>202409</v>
      </c>
      <c r="W3735" s="280" t="str">
        <f>작성용!AC3732</f>
        <v>[6]기타기관펀드(기초자산)</v>
      </c>
      <c r="X3735" s="280">
        <f>작성용!O3732</f>
        <v>0</v>
      </c>
      <c r="Y3735" s="280">
        <f>작성용!P3732</f>
        <v>0</v>
      </c>
      <c r="Z3735" s="280">
        <f>작성용!Q3732</f>
        <v>0</v>
      </c>
      <c r="AA3735" s="278" t="str">
        <f>작성용!AJ3732</f>
        <v>-</v>
      </c>
      <c r="AB3735" s="278">
        <f>작성용!AB3732</f>
        <v>8</v>
      </c>
    </row>
    <row r="3736" spans="1:28" s="12" customFormat="1" ht="16.5" customHeight="1" x14ac:dyDescent="0.3">
      <c r="A3736" s="54">
        <f>작성용!AL3733</f>
        <v>3732</v>
      </c>
      <c r="B3736" s="277" t="str">
        <f>작성용!AI3733</f>
        <v>-</v>
      </c>
      <c r="C3736" s="278" t="str">
        <f>작성용!AK3733</f>
        <v>기초자산</v>
      </c>
      <c r="D3736" s="279" t="str">
        <f>작성용!T3733</f>
        <v>미래에셋생명(지분증권)펀드(기초자산)</v>
      </c>
      <c r="E3736" s="280" t="str">
        <f>작성용!B3733</f>
        <v>IMMGrowth벤처펀드제1호</v>
      </c>
      <c r="F3736" s="280" t="str">
        <f>작성용!C3733</f>
        <v>재평가</v>
      </c>
      <c r="G3736" s="280" t="str">
        <f>작성용!D3733</f>
        <v>매드업</v>
      </c>
      <c r="H3736" s="281">
        <f>작성용!E3733</f>
        <v>1101115628156</v>
      </c>
      <c r="I3736" s="280" t="str">
        <f>작성용!F3733</f>
        <v>A07</v>
      </c>
      <c r="J3736" s="280">
        <f>작성용!G3733</f>
        <v>3</v>
      </c>
      <c r="K3736" s="280" t="str">
        <f>작성용!H3733</f>
        <v>-</v>
      </c>
      <c r="L3736" s="280" t="str">
        <f>작성용!N3733</f>
        <v>분기</v>
      </c>
      <c r="M3736" s="279" t="str">
        <f>작성용!U3733</f>
        <v>2024.09.30</v>
      </c>
      <c r="N3736" s="284">
        <f>작성용!V3733</f>
        <v>45572</v>
      </c>
      <c r="O3736" s="279" t="str">
        <f>작성용!W3733</f>
        <v>보고서제공X</v>
      </c>
      <c r="P3736" s="279" t="str">
        <f>작성용!X3733</f>
        <v>-</v>
      </c>
      <c r="Q3736" s="280" t="str">
        <f>작성용!AD3733</f>
        <v>오수현</v>
      </c>
      <c r="R3736" s="282">
        <f>작성용!AE3733</f>
        <v>0</v>
      </c>
      <c r="S3736" s="280" t="str">
        <f>작성용!AF3733</f>
        <v>오수현</v>
      </c>
      <c r="T3736" s="283" t="str">
        <f>작성용!AG3733</f>
        <v>-</v>
      </c>
      <c r="U3736" s="283" t="str">
        <f>작성용!AH3733</f>
        <v>-</v>
      </c>
      <c r="V3736" s="278">
        <f>작성용!AA3733</f>
        <v>202409</v>
      </c>
      <c r="W3736" s="280" t="str">
        <f>작성용!AC3733</f>
        <v>[6]기타기관펀드(기초자산)</v>
      </c>
      <c r="X3736" s="280">
        <f>작성용!O3733</f>
        <v>0</v>
      </c>
      <c r="Y3736" s="280">
        <f>작성용!P3733</f>
        <v>0</v>
      </c>
      <c r="Z3736" s="280">
        <f>작성용!Q3733</f>
        <v>0</v>
      </c>
      <c r="AA3736" s="278" t="str">
        <f>작성용!AJ3733</f>
        <v>-</v>
      </c>
      <c r="AB3736" s="278">
        <f>작성용!AB3733</f>
        <v>8</v>
      </c>
    </row>
    <row r="3737" spans="1:28" s="12" customFormat="1" ht="16.5" customHeight="1" x14ac:dyDescent="0.3">
      <c r="A3737" s="54">
        <f>작성용!AL3734</f>
        <v>3733</v>
      </c>
      <c r="B3737" s="277" t="str">
        <f>작성용!AI3734</f>
        <v>-</v>
      </c>
      <c r="C3737" s="278" t="str">
        <f>작성용!AK3734</f>
        <v>기초자산</v>
      </c>
      <c r="D3737" s="279" t="str">
        <f>작성용!T3734</f>
        <v>미래에셋생명(지분증권)펀드(기초자산)</v>
      </c>
      <c r="E3737" s="280" t="str">
        <f>작성용!B3734</f>
        <v>IMMGrowth벤처펀드제1호</v>
      </c>
      <c r="F3737" s="280" t="str">
        <f>작성용!C3734</f>
        <v>재평가</v>
      </c>
      <c r="G3737" s="280" t="str">
        <f>작성용!D3734</f>
        <v>매드업</v>
      </c>
      <c r="H3737" s="281">
        <f>작성용!E3734</f>
        <v>1101115628156</v>
      </c>
      <c r="I3737" s="280" t="str">
        <f>작성용!F3734</f>
        <v>A01</v>
      </c>
      <c r="J3737" s="280">
        <f>작성용!G3734</f>
        <v>0</v>
      </c>
      <c r="K3737" s="280" t="str">
        <f>작성용!H3734</f>
        <v>-</v>
      </c>
      <c r="L3737" s="280" t="str">
        <f>작성용!N3734</f>
        <v>분기</v>
      </c>
      <c r="M3737" s="279" t="str">
        <f>작성용!U3734</f>
        <v>2024.09.30</v>
      </c>
      <c r="N3737" s="284">
        <f>작성용!V3734</f>
        <v>45572</v>
      </c>
      <c r="O3737" s="279" t="str">
        <f>작성용!W3734</f>
        <v>보고서제공X</v>
      </c>
      <c r="P3737" s="279" t="str">
        <f>작성용!X3734</f>
        <v>-</v>
      </c>
      <c r="Q3737" s="280" t="str">
        <f>작성용!AD3734</f>
        <v>오수현</v>
      </c>
      <c r="R3737" s="282">
        <f>작성용!AE3734</f>
        <v>0</v>
      </c>
      <c r="S3737" s="280" t="str">
        <f>작성용!AF3734</f>
        <v>오수현</v>
      </c>
      <c r="T3737" s="283" t="str">
        <f>작성용!AG3734</f>
        <v>-</v>
      </c>
      <c r="U3737" s="283" t="str">
        <f>작성용!AH3734</f>
        <v>-</v>
      </c>
      <c r="V3737" s="278">
        <f>작성용!AA3734</f>
        <v>202409</v>
      </c>
      <c r="W3737" s="280" t="str">
        <f>작성용!AC3734</f>
        <v>[6]기타기관펀드(기초자산)</v>
      </c>
      <c r="X3737" s="280">
        <f>작성용!O3734</f>
        <v>0</v>
      </c>
      <c r="Y3737" s="280">
        <f>작성용!P3734</f>
        <v>0</v>
      </c>
      <c r="Z3737" s="280">
        <f>작성용!Q3734</f>
        <v>0</v>
      </c>
      <c r="AA3737" s="278" t="str">
        <f>작성용!AJ3734</f>
        <v>-</v>
      </c>
      <c r="AB3737" s="278">
        <f>작성용!AB3734</f>
        <v>8</v>
      </c>
    </row>
    <row r="3738" spans="1:28" s="12" customFormat="1" ht="16.5" customHeight="1" x14ac:dyDescent="0.3">
      <c r="A3738" s="54">
        <f>작성용!AL3735</f>
        <v>3734</v>
      </c>
      <c r="B3738" s="277" t="str">
        <f>작성용!AI3735</f>
        <v>-</v>
      </c>
      <c r="C3738" s="278" t="str">
        <f>작성용!AK3735</f>
        <v>기초자산</v>
      </c>
      <c r="D3738" s="279" t="str">
        <f>작성용!T3735</f>
        <v>미래에셋생명(지분증권)펀드(기초자산)</v>
      </c>
      <c r="E3738" s="280" t="str">
        <f>작성용!B3735</f>
        <v>IMMGrowth벤처펀드제1호</v>
      </c>
      <c r="F3738" s="280" t="str">
        <f>작성용!C3735</f>
        <v>재평가</v>
      </c>
      <c r="G3738" s="280" t="str">
        <f>작성용!D3735</f>
        <v>버킷플레이스</v>
      </c>
      <c r="H3738" s="281">
        <f>작성용!E3735</f>
        <v>1101115463718</v>
      </c>
      <c r="I3738" s="280" t="str">
        <f>작성용!F3735</f>
        <v>A07</v>
      </c>
      <c r="J3738" s="280">
        <f>작성용!G3735</f>
        <v>0</v>
      </c>
      <c r="K3738" s="280" t="str">
        <f>작성용!H3735</f>
        <v>-</v>
      </c>
      <c r="L3738" s="280" t="str">
        <f>작성용!N3735</f>
        <v>분기</v>
      </c>
      <c r="M3738" s="279" t="str">
        <f>작성용!U3735</f>
        <v>2024.09.30</v>
      </c>
      <c r="N3738" s="284">
        <f>작성용!V3735</f>
        <v>45572</v>
      </c>
      <c r="O3738" s="279" t="str">
        <f>작성용!W3735</f>
        <v>보고서제공X</v>
      </c>
      <c r="P3738" s="279" t="str">
        <f>작성용!X3735</f>
        <v>-</v>
      </c>
      <c r="Q3738" s="280" t="str">
        <f>작성용!AD3735</f>
        <v>강승현</v>
      </c>
      <c r="R3738" s="282">
        <f>작성용!AE3735</f>
        <v>0.4</v>
      </c>
      <c r="S3738" s="280" t="str">
        <f>작성용!AF3735</f>
        <v>강승현</v>
      </c>
      <c r="T3738" s="283" t="str">
        <f>작성용!AG3735</f>
        <v>-</v>
      </c>
      <c r="U3738" s="283" t="str">
        <f>작성용!AH3735</f>
        <v>-</v>
      </c>
      <c r="V3738" s="278">
        <f>작성용!AA3735</f>
        <v>202409</v>
      </c>
      <c r="W3738" s="280" t="str">
        <f>작성용!AC3735</f>
        <v>[6]기타기관펀드(기초자산)</v>
      </c>
      <c r="X3738" s="280">
        <f>작성용!O3735</f>
        <v>0</v>
      </c>
      <c r="Y3738" s="280">
        <f>작성용!P3735</f>
        <v>0</v>
      </c>
      <c r="Z3738" s="280">
        <f>작성용!Q3735</f>
        <v>0</v>
      </c>
      <c r="AA3738" s="278" t="str">
        <f>작성용!AJ3735</f>
        <v>-</v>
      </c>
      <c r="AB3738" s="278">
        <f>작성용!AB3735</f>
        <v>8</v>
      </c>
    </row>
    <row r="3739" spans="1:28" s="12" customFormat="1" ht="16.5" customHeight="1" x14ac:dyDescent="0.3">
      <c r="A3739" s="54">
        <f>작성용!AL3736</f>
        <v>3735</v>
      </c>
      <c r="B3739" s="277" t="str">
        <f>작성용!AI3736</f>
        <v>-</v>
      </c>
      <c r="C3739" s="278" t="str">
        <f>작성용!AK3736</f>
        <v>기초자산</v>
      </c>
      <c r="D3739" s="279" t="str">
        <f>작성용!T3736</f>
        <v>미래에셋생명(지분증권)펀드(기초자산)</v>
      </c>
      <c r="E3739" s="280" t="str">
        <f>작성용!B3736</f>
        <v>IMMGrowth벤처펀드제1호</v>
      </c>
      <c r="F3739" s="280" t="str">
        <f>작성용!C3736</f>
        <v>재평가</v>
      </c>
      <c r="G3739" s="280" t="str">
        <f>작성용!D3736</f>
        <v>생활공작소</v>
      </c>
      <c r="H3739" s="281">
        <f>작성용!E3736</f>
        <v>1101115541374</v>
      </c>
      <c r="I3739" s="280" t="str">
        <f>작성용!F3736</f>
        <v>A07</v>
      </c>
      <c r="J3739" s="280">
        <f>작성용!G3736</f>
        <v>0</v>
      </c>
      <c r="K3739" s="280" t="str">
        <f>작성용!H3736</f>
        <v>-</v>
      </c>
      <c r="L3739" s="280" t="str">
        <f>작성용!N3736</f>
        <v>분기</v>
      </c>
      <c r="M3739" s="279" t="str">
        <f>작성용!U3736</f>
        <v>2024.09.30</v>
      </c>
      <c r="N3739" s="284">
        <f>작성용!V3736</f>
        <v>45572</v>
      </c>
      <c r="O3739" s="279" t="str">
        <f>작성용!W3736</f>
        <v>보고서제공X</v>
      </c>
      <c r="P3739" s="279" t="str">
        <f>작성용!X3736</f>
        <v>-</v>
      </c>
      <c r="Q3739" s="280" t="str">
        <f>작성용!AD3736</f>
        <v>채동우</v>
      </c>
      <c r="R3739" s="282">
        <f>작성용!AE3736</f>
        <v>0.4</v>
      </c>
      <c r="S3739" s="280" t="str">
        <f>작성용!AF3736</f>
        <v>채동우</v>
      </c>
      <c r="T3739" s="283" t="str">
        <f>작성용!AG3736</f>
        <v>-</v>
      </c>
      <c r="U3739" s="283" t="str">
        <f>작성용!AH3736</f>
        <v>-</v>
      </c>
      <c r="V3739" s="278">
        <f>작성용!AA3736</f>
        <v>202409</v>
      </c>
      <c r="W3739" s="280" t="str">
        <f>작성용!AC3736</f>
        <v>[6]기타기관펀드(기초자산)</v>
      </c>
      <c r="X3739" s="280">
        <f>작성용!O3736</f>
        <v>0</v>
      </c>
      <c r="Y3739" s="280">
        <f>작성용!P3736</f>
        <v>0</v>
      </c>
      <c r="Z3739" s="280">
        <f>작성용!Q3736</f>
        <v>0</v>
      </c>
      <c r="AA3739" s="278" t="str">
        <f>작성용!AJ3736</f>
        <v>-</v>
      </c>
      <c r="AB3739" s="278">
        <f>작성용!AB3736</f>
        <v>8</v>
      </c>
    </row>
    <row r="3740" spans="1:28" s="12" customFormat="1" ht="16.5" customHeight="1" x14ac:dyDescent="0.3">
      <c r="A3740" s="54">
        <f>작성용!AL3737</f>
        <v>3736</v>
      </c>
      <c r="B3740" s="277" t="str">
        <f>작성용!AI3737</f>
        <v>-</v>
      </c>
      <c r="C3740" s="278" t="str">
        <f>작성용!AK3737</f>
        <v>기초자산</v>
      </c>
      <c r="D3740" s="279" t="str">
        <f>작성용!T3737</f>
        <v>미래에셋생명(지분증권)펀드(기초자산)</v>
      </c>
      <c r="E3740" s="280" t="str">
        <f>작성용!B3737</f>
        <v>IMMGrowth벤처펀드제1호</v>
      </c>
      <c r="F3740" s="280" t="str">
        <f>작성용!C3737</f>
        <v>재평가</v>
      </c>
      <c r="G3740" s="280" t="str">
        <f>작성용!D3737</f>
        <v>생활공작소</v>
      </c>
      <c r="H3740" s="281">
        <f>작성용!E3737</f>
        <v>1101115541374</v>
      </c>
      <c r="I3740" s="280" t="str">
        <f>작성용!F3737</f>
        <v>A01</v>
      </c>
      <c r="J3740" s="280">
        <f>작성용!G3737</f>
        <v>0</v>
      </c>
      <c r="K3740" s="280" t="str">
        <f>작성용!H3737</f>
        <v>-</v>
      </c>
      <c r="L3740" s="280" t="str">
        <f>작성용!N3737</f>
        <v>분기</v>
      </c>
      <c r="M3740" s="279" t="str">
        <f>작성용!U3737</f>
        <v>2024.09.30</v>
      </c>
      <c r="N3740" s="284">
        <f>작성용!V3737</f>
        <v>45572</v>
      </c>
      <c r="O3740" s="279" t="str">
        <f>작성용!W3737</f>
        <v>보고서제공X</v>
      </c>
      <c r="P3740" s="279" t="str">
        <f>작성용!X3737</f>
        <v>-</v>
      </c>
      <c r="Q3740" s="280" t="str">
        <f>작성용!AD3737</f>
        <v>채동우</v>
      </c>
      <c r="R3740" s="282">
        <f>작성용!AE3737</f>
        <v>0</v>
      </c>
      <c r="S3740" s="280" t="str">
        <f>작성용!AF3737</f>
        <v>채동우</v>
      </c>
      <c r="T3740" s="283" t="str">
        <f>작성용!AG3737</f>
        <v>-</v>
      </c>
      <c r="U3740" s="283" t="str">
        <f>작성용!AH3737</f>
        <v>-</v>
      </c>
      <c r="V3740" s="278">
        <f>작성용!AA3737</f>
        <v>202409</v>
      </c>
      <c r="W3740" s="280" t="str">
        <f>작성용!AC3737</f>
        <v>[6]기타기관펀드(기초자산)</v>
      </c>
      <c r="X3740" s="280">
        <f>작성용!O3737</f>
        <v>0</v>
      </c>
      <c r="Y3740" s="280">
        <f>작성용!P3737</f>
        <v>0</v>
      </c>
      <c r="Z3740" s="280">
        <f>작성용!Q3737</f>
        <v>0</v>
      </c>
      <c r="AA3740" s="278" t="str">
        <f>작성용!AJ3737</f>
        <v>-</v>
      </c>
      <c r="AB3740" s="278">
        <f>작성용!AB3737</f>
        <v>8</v>
      </c>
    </row>
    <row r="3741" spans="1:28" s="12" customFormat="1" ht="16.5" customHeight="1" x14ac:dyDescent="0.3">
      <c r="A3741" s="54">
        <f>작성용!AL3738</f>
        <v>3737</v>
      </c>
      <c r="B3741" s="277" t="str">
        <f>작성용!AI3738</f>
        <v>-</v>
      </c>
      <c r="C3741" s="278" t="str">
        <f>작성용!AK3738</f>
        <v>기초자산</v>
      </c>
      <c r="D3741" s="279" t="str">
        <f>작성용!T3738</f>
        <v>미래에셋생명(지분증권)펀드(기초자산)</v>
      </c>
      <c r="E3741" s="280" t="str">
        <f>작성용!B3738</f>
        <v>IMMGrowth벤처펀드제1호</v>
      </c>
      <c r="F3741" s="280" t="str">
        <f>작성용!C3738</f>
        <v>재평가</v>
      </c>
      <c r="G3741" s="280" t="str">
        <f>작성용!D3738</f>
        <v>시프트업</v>
      </c>
      <c r="H3741" s="281">
        <f>작성용!E3738</f>
        <v>1101115281897</v>
      </c>
      <c r="I3741" s="280" t="str">
        <f>작성용!F3738</f>
        <v>A01</v>
      </c>
      <c r="J3741" s="280">
        <f>작성용!G3738</f>
        <v>0</v>
      </c>
      <c r="K3741" s="280" t="str">
        <f>작성용!H3738</f>
        <v>-</v>
      </c>
      <c r="L3741" s="280" t="str">
        <f>작성용!N3738</f>
        <v>분기</v>
      </c>
      <c r="M3741" s="279" t="str">
        <f>작성용!U3738</f>
        <v>2024.09.30</v>
      </c>
      <c r="N3741" s="284">
        <f>작성용!V3738</f>
        <v>45572</v>
      </c>
      <c r="O3741" s="279" t="str">
        <f>작성용!W3738</f>
        <v>보고서제공X</v>
      </c>
      <c r="P3741" s="279" t="str">
        <f>작성용!X3738</f>
        <v>-</v>
      </c>
      <c r="Q3741" s="280" t="str">
        <f>작성용!AD3738</f>
        <v>정재형</v>
      </c>
      <c r="R3741" s="282">
        <f>작성용!AE3738</f>
        <v>0.4</v>
      </c>
      <c r="S3741" s="280" t="str">
        <f>작성용!AF3738</f>
        <v>정재형</v>
      </c>
      <c r="T3741" s="283" t="str">
        <f>작성용!AG3738</f>
        <v>-</v>
      </c>
      <c r="U3741" s="283" t="str">
        <f>작성용!AH3738</f>
        <v>-</v>
      </c>
      <c r="V3741" s="278">
        <f>작성용!AA3738</f>
        <v>202409</v>
      </c>
      <c r="W3741" s="280" t="str">
        <f>작성용!AC3738</f>
        <v>[6]기타기관펀드(기초자산)</v>
      </c>
      <c r="X3741" s="280">
        <f>작성용!O3738</f>
        <v>0</v>
      </c>
      <c r="Y3741" s="280">
        <f>작성용!P3738</f>
        <v>0</v>
      </c>
      <c r="Z3741" s="280">
        <f>작성용!Q3738</f>
        <v>0</v>
      </c>
      <c r="AA3741" s="278" t="str">
        <f>작성용!AJ3738</f>
        <v>-</v>
      </c>
      <c r="AB3741" s="278">
        <f>작성용!AB3738</f>
        <v>8</v>
      </c>
    </row>
    <row r="3742" spans="1:28" s="12" customFormat="1" ht="16.5" customHeight="1" x14ac:dyDescent="0.3">
      <c r="A3742" s="54">
        <f>작성용!AL3739</f>
        <v>3738</v>
      </c>
      <c r="B3742" s="277" t="str">
        <f>작성용!AI3739</f>
        <v>-</v>
      </c>
      <c r="C3742" s="278" t="str">
        <f>작성용!AK3739</f>
        <v>기초자산</v>
      </c>
      <c r="D3742" s="279" t="str">
        <f>작성용!T3739</f>
        <v>미래에셋생명(지분증권)펀드(기초자산)</v>
      </c>
      <c r="E3742" s="280" t="str">
        <f>작성용!B3739</f>
        <v>IMMGrowth벤처펀드제1호</v>
      </c>
      <c r="F3742" s="280" t="str">
        <f>작성용!C3739</f>
        <v>재평가</v>
      </c>
      <c r="G3742" s="280" t="str">
        <f>작성용!D3739</f>
        <v>웨스트월드</v>
      </c>
      <c r="H3742" s="281">
        <f>작성용!E3739</f>
        <v>2850110393136</v>
      </c>
      <c r="I3742" s="280" t="str">
        <f>작성용!F3739</f>
        <v>A07</v>
      </c>
      <c r="J3742" s="280">
        <f>작성용!G3739</f>
        <v>0</v>
      </c>
      <c r="K3742" s="280" t="str">
        <f>작성용!H3739</f>
        <v>-</v>
      </c>
      <c r="L3742" s="280" t="str">
        <f>작성용!N3739</f>
        <v>분기</v>
      </c>
      <c r="M3742" s="279" t="str">
        <f>작성용!U3739</f>
        <v>2024.09.30</v>
      </c>
      <c r="N3742" s="284">
        <f>작성용!V3739</f>
        <v>45572</v>
      </c>
      <c r="O3742" s="279" t="str">
        <f>작성용!W3739</f>
        <v>보고서제공X</v>
      </c>
      <c r="P3742" s="279" t="str">
        <f>작성용!X3739</f>
        <v>-</v>
      </c>
      <c r="Q3742" s="280" t="str">
        <f>작성용!AD3739</f>
        <v>최수민</v>
      </c>
      <c r="R3742" s="282">
        <f>작성용!AE3739</f>
        <v>0.4</v>
      </c>
      <c r="S3742" s="280" t="str">
        <f>작성용!AF3739</f>
        <v>최수민</v>
      </c>
      <c r="T3742" s="283" t="str">
        <f>작성용!AG3739</f>
        <v>-</v>
      </c>
      <c r="U3742" s="283" t="str">
        <f>작성용!AH3739</f>
        <v>-</v>
      </c>
      <c r="V3742" s="278">
        <f>작성용!AA3739</f>
        <v>202409</v>
      </c>
      <c r="W3742" s="280" t="str">
        <f>작성용!AC3739</f>
        <v>[6]기타기관펀드(기초자산)</v>
      </c>
      <c r="X3742" s="280">
        <f>작성용!O3739</f>
        <v>0</v>
      </c>
      <c r="Y3742" s="280">
        <f>작성용!P3739</f>
        <v>0</v>
      </c>
      <c r="Z3742" s="280">
        <f>작성용!Q3739</f>
        <v>0</v>
      </c>
      <c r="AA3742" s="278" t="str">
        <f>작성용!AJ3739</f>
        <v>-</v>
      </c>
      <c r="AB3742" s="278">
        <f>작성용!AB3739</f>
        <v>8</v>
      </c>
    </row>
    <row r="3743" spans="1:28" s="12" customFormat="1" ht="16.5" customHeight="1" x14ac:dyDescent="0.3">
      <c r="A3743" s="54">
        <f>작성용!AL3740</f>
        <v>3739</v>
      </c>
      <c r="B3743" s="277" t="str">
        <f>작성용!AI3740</f>
        <v>-</v>
      </c>
      <c r="C3743" s="278" t="str">
        <f>작성용!AK3740</f>
        <v>기초자산</v>
      </c>
      <c r="D3743" s="279" t="str">
        <f>작성용!T3740</f>
        <v>미래에셋생명(지분증권)펀드(기초자산)</v>
      </c>
      <c r="E3743" s="280" t="str">
        <f>작성용!B3740</f>
        <v>IMMGrowth벤처펀드제1호</v>
      </c>
      <c r="F3743" s="280" t="str">
        <f>작성용!C3740</f>
        <v>재평가</v>
      </c>
      <c r="G3743" s="280" t="str">
        <f>작성용!D3740</f>
        <v>이브로드캐스팅</v>
      </c>
      <c r="H3743" s="281">
        <f>작성용!E3740</f>
        <v>1101116845775</v>
      </c>
      <c r="I3743" s="280" t="str">
        <f>작성용!F3740</f>
        <v>A01</v>
      </c>
      <c r="J3743" s="280">
        <f>작성용!G3740</f>
        <v>0</v>
      </c>
      <c r="K3743" s="280" t="str">
        <f>작성용!H3740</f>
        <v>-</v>
      </c>
      <c r="L3743" s="280" t="str">
        <f>작성용!N3740</f>
        <v>분기</v>
      </c>
      <c r="M3743" s="279" t="str">
        <f>작성용!U3740</f>
        <v>2024.09.30</v>
      </c>
      <c r="N3743" s="284">
        <f>작성용!V3740</f>
        <v>45572</v>
      </c>
      <c r="O3743" s="279" t="str">
        <f>작성용!W3740</f>
        <v>보고서제공X</v>
      </c>
      <c r="P3743" s="279" t="str">
        <f>작성용!X3740</f>
        <v>-</v>
      </c>
      <c r="Q3743" s="280" t="str">
        <f>작성용!AD3740</f>
        <v>최수민</v>
      </c>
      <c r="R3743" s="282">
        <f>작성용!AE3740</f>
        <v>0</v>
      </c>
      <c r="S3743" s="280" t="str">
        <f>작성용!AF3740</f>
        <v>최수민</v>
      </c>
      <c r="T3743" s="283" t="str">
        <f>작성용!AG3740</f>
        <v>-</v>
      </c>
      <c r="U3743" s="283" t="str">
        <f>작성용!AH3740</f>
        <v>-</v>
      </c>
      <c r="V3743" s="278">
        <f>작성용!AA3740</f>
        <v>202409</v>
      </c>
      <c r="W3743" s="280" t="str">
        <f>작성용!AC3740</f>
        <v>[6]기타기관펀드(기초자산)</v>
      </c>
      <c r="X3743" s="280">
        <f>작성용!O3740</f>
        <v>0</v>
      </c>
      <c r="Y3743" s="280">
        <f>작성용!P3740</f>
        <v>0</v>
      </c>
      <c r="Z3743" s="280">
        <f>작성용!Q3740</f>
        <v>0</v>
      </c>
      <c r="AA3743" s="278" t="str">
        <f>작성용!AJ3740</f>
        <v>-</v>
      </c>
      <c r="AB3743" s="278">
        <f>작성용!AB3740</f>
        <v>8</v>
      </c>
    </row>
    <row r="3744" spans="1:28" s="12" customFormat="1" ht="16.5" customHeight="1" x14ac:dyDescent="0.3">
      <c r="A3744" s="54">
        <f>작성용!AL3741</f>
        <v>3740</v>
      </c>
      <c r="B3744" s="277" t="str">
        <f>작성용!AI3741</f>
        <v>-</v>
      </c>
      <c r="C3744" s="278" t="str">
        <f>작성용!AK3741</f>
        <v>기초자산</v>
      </c>
      <c r="D3744" s="279" t="str">
        <f>작성용!T3741</f>
        <v>미래에셋생명(지분증권)펀드(기초자산)</v>
      </c>
      <c r="E3744" s="280" t="str">
        <f>작성용!B3741</f>
        <v>IMMGrowth벤처펀드제1호</v>
      </c>
      <c r="F3744" s="280" t="str">
        <f>작성용!C3741</f>
        <v>재평가</v>
      </c>
      <c r="G3744" s="280" t="str">
        <f>작성용!D3741</f>
        <v>트렌비</v>
      </c>
      <c r="H3744" s="281">
        <f>작성용!E3741</f>
        <v>1101116241931</v>
      </c>
      <c r="I3744" s="280" t="str">
        <f>작성용!F3741</f>
        <v>A07</v>
      </c>
      <c r="J3744" s="280">
        <f>작성용!G3741</f>
        <v>6</v>
      </c>
      <c r="K3744" s="280" t="str">
        <f>작성용!H3741</f>
        <v>-</v>
      </c>
      <c r="L3744" s="280" t="str">
        <f>작성용!N3741</f>
        <v>분기</v>
      </c>
      <c r="M3744" s="279" t="str">
        <f>작성용!U3741</f>
        <v>2024.09.30</v>
      </c>
      <c r="N3744" s="284">
        <f>작성용!V3741</f>
        <v>45572</v>
      </c>
      <c r="O3744" s="279" t="str">
        <f>작성용!W3741</f>
        <v>보고서제공X</v>
      </c>
      <c r="P3744" s="279" t="str">
        <f>작성용!X3741</f>
        <v>-</v>
      </c>
      <c r="Q3744" s="280" t="str">
        <f>작성용!AD3741</f>
        <v>정은채</v>
      </c>
      <c r="R3744" s="282">
        <f>작성용!AE3741</f>
        <v>0</v>
      </c>
      <c r="S3744" s="280" t="str">
        <f>작성용!AF3741</f>
        <v>정은채</v>
      </c>
      <c r="T3744" s="283" t="str">
        <f>작성용!AG3741</f>
        <v>-</v>
      </c>
      <c r="U3744" s="283" t="str">
        <f>작성용!AH3741</f>
        <v>-</v>
      </c>
      <c r="V3744" s="278">
        <f>작성용!AA3741</f>
        <v>202409</v>
      </c>
      <c r="W3744" s="280" t="str">
        <f>작성용!AC3741</f>
        <v>[6]기타기관펀드(기초자산)</v>
      </c>
      <c r="X3744" s="280">
        <f>작성용!O3741</f>
        <v>0</v>
      </c>
      <c r="Y3744" s="280">
        <f>작성용!P3741</f>
        <v>0</v>
      </c>
      <c r="Z3744" s="280">
        <f>작성용!Q3741</f>
        <v>0</v>
      </c>
      <c r="AA3744" s="278" t="str">
        <f>작성용!AJ3741</f>
        <v>-</v>
      </c>
      <c r="AB3744" s="278">
        <f>작성용!AB3741</f>
        <v>8</v>
      </c>
    </row>
    <row r="3745" spans="1:28" s="12" customFormat="1" ht="16.5" customHeight="1" x14ac:dyDescent="0.3">
      <c r="A3745" s="54">
        <f>작성용!AL3742</f>
        <v>3741</v>
      </c>
      <c r="B3745" s="277" t="str">
        <f>작성용!AI3742</f>
        <v>-</v>
      </c>
      <c r="C3745" s="278" t="str">
        <f>작성용!AK3742</f>
        <v>기초자산</v>
      </c>
      <c r="D3745" s="279" t="str">
        <f>작성용!T3742</f>
        <v>미래에셋생명(지분증권)펀드(기초자산)</v>
      </c>
      <c r="E3745" s="280" t="str">
        <f>작성용!B3742</f>
        <v>IMMGrowth벤처펀드제1호</v>
      </c>
      <c r="F3745" s="280" t="str">
        <f>작성용!C3742</f>
        <v>재평가</v>
      </c>
      <c r="G3745" s="280" t="str">
        <f>작성용!D3742</f>
        <v>문토</v>
      </c>
      <c r="H3745" s="281">
        <f>작성용!E3742</f>
        <v>1101117016359</v>
      </c>
      <c r="I3745" s="280" t="str">
        <f>작성용!F3742</f>
        <v>A05</v>
      </c>
      <c r="J3745" s="280">
        <f>작성용!G3742</f>
        <v>0</v>
      </c>
      <c r="K3745" s="280" t="str">
        <f>작성용!H3742</f>
        <v>-</v>
      </c>
      <c r="L3745" s="280" t="str">
        <f>작성용!N3742</f>
        <v>분기</v>
      </c>
      <c r="M3745" s="279" t="str">
        <f>작성용!U3742</f>
        <v>2024.09.30</v>
      </c>
      <c r="N3745" s="284">
        <f>작성용!V3742</f>
        <v>45572</v>
      </c>
      <c r="O3745" s="279" t="str">
        <f>작성용!W3742</f>
        <v>보고서제공X</v>
      </c>
      <c r="P3745" s="279" t="str">
        <f>작성용!X3742</f>
        <v>-</v>
      </c>
      <c r="Q3745" s="280" t="str">
        <f>작성용!AD3742</f>
        <v>이진주</v>
      </c>
      <c r="R3745" s="282">
        <f>작성용!AE3742</f>
        <v>0</v>
      </c>
      <c r="S3745" s="280" t="str">
        <f>작성용!AF3742</f>
        <v>김범준</v>
      </c>
      <c r="T3745" s="283" t="str">
        <f>작성용!AG3742</f>
        <v>-</v>
      </c>
      <c r="U3745" s="283" t="str">
        <f>작성용!AH3742</f>
        <v>-</v>
      </c>
      <c r="V3745" s="278">
        <f>작성용!AA3742</f>
        <v>202409</v>
      </c>
      <c r="W3745" s="280" t="str">
        <f>작성용!AC3742</f>
        <v>[6]기타기관펀드(기초자산)</v>
      </c>
      <c r="X3745" s="280">
        <f>작성용!O3742</f>
        <v>0</v>
      </c>
      <c r="Y3745" s="280">
        <f>작성용!P3742</f>
        <v>0</v>
      </c>
      <c r="Z3745" s="280">
        <f>작성용!Q3742</f>
        <v>0</v>
      </c>
      <c r="AA3745" s="278" t="str">
        <f>작성용!AJ3742</f>
        <v>-</v>
      </c>
      <c r="AB3745" s="278">
        <f>작성용!AB3742</f>
        <v>8</v>
      </c>
    </row>
    <row r="3746" spans="1:28" s="12" customFormat="1" ht="16.5" customHeight="1" x14ac:dyDescent="0.3">
      <c r="A3746" s="54">
        <f>작성용!AL3743</f>
        <v>3742</v>
      </c>
      <c r="B3746" s="277" t="str">
        <f>작성용!AI3743</f>
        <v>-</v>
      </c>
      <c r="C3746" s="278" t="str">
        <f>작성용!AK3743</f>
        <v>기초자산</v>
      </c>
      <c r="D3746" s="279" t="str">
        <f>작성용!T3743</f>
        <v>미래에셋생명(지분증권)펀드(기초자산)</v>
      </c>
      <c r="E3746" s="280" t="str">
        <f>작성용!B3743</f>
        <v>IMMGrowth벤처펀드제1호</v>
      </c>
      <c r="F3746" s="280" t="str">
        <f>작성용!C3743</f>
        <v>재평가</v>
      </c>
      <c r="G3746" s="280" t="str">
        <f>작성용!D3743</f>
        <v>바잇미</v>
      </c>
      <c r="H3746" s="281">
        <f>작성용!E3743</f>
        <v>1101116414611</v>
      </c>
      <c r="I3746" s="280" t="str">
        <f>작성용!F3743</f>
        <v>A07</v>
      </c>
      <c r="J3746" s="280">
        <f>작성용!G3743</f>
        <v>0</v>
      </c>
      <c r="K3746" s="280" t="str">
        <f>작성용!H3743</f>
        <v>-</v>
      </c>
      <c r="L3746" s="280" t="str">
        <f>작성용!N3743</f>
        <v>분기</v>
      </c>
      <c r="M3746" s="279" t="str">
        <f>작성용!U3743</f>
        <v>2024.09.30</v>
      </c>
      <c r="N3746" s="284">
        <f>작성용!V3743</f>
        <v>45572</v>
      </c>
      <c r="O3746" s="279" t="str">
        <f>작성용!W3743</f>
        <v>보고서제공X</v>
      </c>
      <c r="P3746" s="279" t="str">
        <f>작성용!X3743</f>
        <v>-</v>
      </c>
      <c r="Q3746" s="280" t="str">
        <f>작성용!AD3743</f>
        <v>서경덕</v>
      </c>
      <c r="R3746" s="282">
        <f>작성용!AE3743</f>
        <v>0</v>
      </c>
      <c r="S3746" s="280" t="str">
        <f>작성용!AF3743</f>
        <v>서경덕</v>
      </c>
      <c r="T3746" s="283" t="str">
        <f>작성용!AG3743</f>
        <v>-</v>
      </c>
      <c r="U3746" s="283" t="str">
        <f>작성용!AH3743</f>
        <v>-</v>
      </c>
      <c r="V3746" s="278">
        <f>작성용!AA3743</f>
        <v>202409</v>
      </c>
      <c r="W3746" s="280" t="str">
        <f>작성용!AC3743</f>
        <v>[6]기타기관펀드(기초자산)</v>
      </c>
      <c r="X3746" s="280">
        <f>작성용!O3743</f>
        <v>0</v>
      </c>
      <c r="Y3746" s="280">
        <f>작성용!P3743</f>
        <v>0</v>
      </c>
      <c r="Z3746" s="280">
        <f>작성용!Q3743</f>
        <v>0</v>
      </c>
      <c r="AA3746" s="278" t="str">
        <f>작성용!AJ3743</f>
        <v>-</v>
      </c>
      <c r="AB3746" s="278">
        <f>작성용!AB3743</f>
        <v>8</v>
      </c>
    </row>
    <row r="3747" spans="1:28" s="12" customFormat="1" ht="16.5" customHeight="1" x14ac:dyDescent="0.3">
      <c r="A3747" s="54">
        <f>작성용!AL3744</f>
        <v>3743</v>
      </c>
      <c r="B3747" s="277" t="str">
        <f>작성용!AI3744</f>
        <v>-</v>
      </c>
      <c r="C3747" s="278" t="str">
        <f>작성용!AK3744</f>
        <v>기초자산</v>
      </c>
      <c r="D3747" s="279" t="str">
        <f>작성용!T3744</f>
        <v>미래에셋생명(지분증권)펀드(기초자산)</v>
      </c>
      <c r="E3747" s="280" t="str">
        <f>작성용!B3744</f>
        <v>IMMGrowth벤처펀드제1호</v>
      </c>
      <c r="F3747" s="280" t="str">
        <f>작성용!C3744</f>
        <v>재평가</v>
      </c>
      <c r="G3747" s="280" t="str">
        <f>작성용!D3744</f>
        <v>지구인컴퍼니</v>
      </c>
      <c r="H3747" s="281">
        <f>작성용!E3744</f>
        <v>1101116472924</v>
      </c>
      <c r="I3747" s="280" t="str">
        <f>작성용!F3744</f>
        <v>A07</v>
      </c>
      <c r="J3747" s="280">
        <f>작성용!G3744</f>
        <v>3</v>
      </c>
      <c r="K3747" s="280" t="str">
        <f>작성용!H3744</f>
        <v>-</v>
      </c>
      <c r="L3747" s="280" t="str">
        <f>작성용!N3744</f>
        <v>분기</v>
      </c>
      <c r="M3747" s="279" t="str">
        <f>작성용!U3744</f>
        <v>2024.09.30</v>
      </c>
      <c r="N3747" s="284">
        <f>작성용!V3744</f>
        <v>45572</v>
      </c>
      <c r="O3747" s="279" t="str">
        <f>작성용!W3744</f>
        <v>보고서제공X</v>
      </c>
      <c r="P3747" s="279" t="str">
        <f>작성용!X3744</f>
        <v>-</v>
      </c>
      <c r="Q3747" s="280" t="str">
        <f>작성용!AD3744</f>
        <v>정은채</v>
      </c>
      <c r="R3747" s="282">
        <f>작성용!AE3744</f>
        <v>0</v>
      </c>
      <c r="S3747" s="280" t="str">
        <f>작성용!AF3744</f>
        <v>정은채</v>
      </c>
      <c r="T3747" s="283" t="str">
        <f>작성용!AG3744</f>
        <v>-</v>
      </c>
      <c r="U3747" s="283" t="str">
        <f>작성용!AH3744</f>
        <v>-</v>
      </c>
      <c r="V3747" s="278">
        <f>작성용!AA3744</f>
        <v>202409</v>
      </c>
      <c r="W3747" s="280" t="str">
        <f>작성용!AC3744</f>
        <v>[6]기타기관펀드(기초자산)</v>
      </c>
      <c r="X3747" s="280">
        <f>작성용!O3744</f>
        <v>0</v>
      </c>
      <c r="Y3747" s="280">
        <f>작성용!P3744</f>
        <v>0</v>
      </c>
      <c r="Z3747" s="280">
        <f>작성용!Q3744</f>
        <v>0</v>
      </c>
      <c r="AA3747" s="278" t="str">
        <f>작성용!AJ3744</f>
        <v>-</v>
      </c>
      <c r="AB3747" s="278">
        <f>작성용!AB3744</f>
        <v>8</v>
      </c>
    </row>
    <row r="3748" spans="1:28" s="12" customFormat="1" ht="16.5" customHeight="1" x14ac:dyDescent="0.3">
      <c r="A3748" s="54">
        <f>작성용!AL3745</f>
        <v>3744</v>
      </c>
      <c r="B3748" s="277" t="str">
        <f>작성용!AI3745</f>
        <v>-</v>
      </c>
      <c r="C3748" s="278" t="str">
        <f>작성용!AK3745</f>
        <v>기초자산</v>
      </c>
      <c r="D3748" s="279" t="str">
        <f>작성용!T3745</f>
        <v>미래에셋생명(지분증권)펀드(기초자산)</v>
      </c>
      <c r="E3748" s="280" t="str">
        <f>작성용!B3745</f>
        <v>IMMGrowth벤처펀드제1호</v>
      </c>
      <c r="F3748" s="280" t="str">
        <f>작성용!C3745</f>
        <v>재평가</v>
      </c>
      <c r="G3748" s="280" t="str">
        <f>작성용!D3745</f>
        <v>피알앤디컴퍼니</v>
      </c>
      <c r="H3748" s="281">
        <f>작성용!E3745</f>
        <v>1101115599050</v>
      </c>
      <c r="I3748" s="280" t="str">
        <f>작성용!F3745</f>
        <v>A01</v>
      </c>
      <c r="J3748" s="280">
        <f>작성용!G3745</f>
        <v>3</v>
      </c>
      <c r="K3748" s="280" t="str">
        <f>작성용!H3745</f>
        <v>-</v>
      </c>
      <c r="L3748" s="280" t="str">
        <f>작성용!N3745</f>
        <v>분기</v>
      </c>
      <c r="M3748" s="279" t="str">
        <f>작성용!U3745</f>
        <v>2024.09.30</v>
      </c>
      <c r="N3748" s="284">
        <f>작성용!V3745</f>
        <v>45572</v>
      </c>
      <c r="O3748" s="279" t="str">
        <f>작성용!W3745</f>
        <v>보고서제공X</v>
      </c>
      <c r="P3748" s="279" t="str">
        <f>작성용!X3745</f>
        <v>-</v>
      </c>
      <c r="Q3748" s="280" t="str">
        <f>작성용!AD3745</f>
        <v>오수현</v>
      </c>
      <c r="R3748" s="282">
        <f>작성용!AE3745</f>
        <v>0</v>
      </c>
      <c r="S3748" s="280" t="str">
        <f>작성용!AF3745</f>
        <v>오수현</v>
      </c>
      <c r="T3748" s="283" t="str">
        <f>작성용!AG3745</f>
        <v>-</v>
      </c>
      <c r="U3748" s="283" t="str">
        <f>작성용!AH3745</f>
        <v>-</v>
      </c>
      <c r="V3748" s="278">
        <f>작성용!AA3745</f>
        <v>202409</v>
      </c>
      <c r="W3748" s="280" t="str">
        <f>작성용!AC3745</f>
        <v>[6]기타기관펀드(기초자산)</v>
      </c>
      <c r="X3748" s="280">
        <f>작성용!O3745</f>
        <v>0</v>
      </c>
      <c r="Y3748" s="280">
        <f>작성용!P3745</f>
        <v>0</v>
      </c>
      <c r="Z3748" s="280">
        <f>작성용!Q3745</f>
        <v>0</v>
      </c>
      <c r="AA3748" s="278" t="str">
        <f>작성용!AJ3745</f>
        <v>-</v>
      </c>
      <c r="AB3748" s="278">
        <f>작성용!AB3745</f>
        <v>8</v>
      </c>
    </row>
    <row r="3749" spans="1:28" s="12" customFormat="1" ht="16.5" customHeight="1" x14ac:dyDescent="0.3">
      <c r="A3749" s="54">
        <f>작성용!AL3746</f>
        <v>3745</v>
      </c>
      <c r="B3749" s="277" t="str">
        <f>작성용!AI3746</f>
        <v>-</v>
      </c>
      <c r="C3749" s="278" t="str">
        <f>작성용!AK3746</f>
        <v>기초자산</v>
      </c>
      <c r="D3749" s="279" t="str">
        <f>작성용!T3746</f>
        <v>미래에셋생명(지분증권)펀드(기초자산)</v>
      </c>
      <c r="E3749" s="280" t="str">
        <f>작성용!B3746</f>
        <v>IMMGrowth벤처펀드제1호</v>
      </c>
      <c r="F3749" s="280" t="str">
        <f>작성용!C3746</f>
        <v>재평가</v>
      </c>
      <c r="G3749" s="280" t="str">
        <f>작성용!D3746</f>
        <v>피알앤디컴퍼니</v>
      </c>
      <c r="H3749" s="281">
        <f>작성용!E3746</f>
        <v>1101115599050</v>
      </c>
      <c r="I3749" s="280" t="str">
        <f>작성용!F3746</f>
        <v>A07</v>
      </c>
      <c r="J3749" s="280">
        <f>작성용!G3746</f>
        <v>3</v>
      </c>
      <c r="K3749" s="280" t="str">
        <f>작성용!H3746</f>
        <v>-</v>
      </c>
      <c r="L3749" s="280" t="str">
        <f>작성용!N3746</f>
        <v>분기</v>
      </c>
      <c r="M3749" s="279" t="str">
        <f>작성용!U3746</f>
        <v>2024.09.30</v>
      </c>
      <c r="N3749" s="284">
        <f>작성용!V3746</f>
        <v>45572</v>
      </c>
      <c r="O3749" s="279" t="str">
        <f>작성용!W3746</f>
        <v>보고서제공X</v>
      </c>
      <c r="P3749" s="279" t="str">
        <f>작성용!X3746</f>
        <v>-</v>
      </c>
      <c r="Q3749" s="280" t="str">
        <f>작성용!AD3746</f>
        <v>오수현</v>
      </c>
      <c r="R3749" s="282">
        <f>작성용!AE3746</f>
        <v>0</v>
      </c>
      <c r="S3749" s="280" t="str">
        <f>작성용!AF3746</f>
        <v>오수현</v>
      </c>
      <c r="T3749" s="283" t="str">
        <f>작성용!AG3746</f>
        <v>-</v>
      </c>
      <c r="U3749" s="283" t="str">
        <f>작성용!AH3746</f>
        <v>-</v>
      </c>
      <c r="V3749" s="278">
        <f>작성용!AA3746</f>
        <v>202409</v>
      </c>
      <c r="W3749" s="280" t="str">
        <f>작성용!AC3746</f>
        <v>[6]기타기관펀드(기초자산)</v>
      </c>
      <c r="X3749" s="280">
        <f>작성용!O3746</f>
        <v>0</v>
      </c>
      <c r="Y3749" s="280">
        <f>작성용!P3746</f>
        <v>0</v>
      </c>
      <c r="Z3749" s="280">
        <f>작성용!Q3746</f>
        <v>0</v>
      </c>
      <c r="AA3749" s="278" t="str">
        <f>작성용!AJ3746</f>
        <v>-</v>
      </c>
      <c r="AB3749" s="278">
        <f>작성용!AB3746</f>
        <v>8</v>
      </c>
    </row>
    <row r="3750" spans="1:28" s="12" customFormat="1" ht="16.5" customHeight="1" x14ac:dyDescent="0.3">
      <c r="A3750" s="54">
        <f>작성용!AL3747</f>
        <v>3746</v>
      </c>
      <c r="B3750" s="277" t="str">
        <f>작성용!AI3747</f>
        <v>-</v>
      </c>
      <c r="C3750" s="278" t="str">
        <f>작성용!AK3747</f>
        <v>기초자산</v>
      </c>
      <c r="D3750" s="279" t="str">
        <f>작성용!T3747</f>
        <v>미래에셋생명(지분증권)펀드(기초자산)</v>
      </c>
      <c r="E3750" s="280" t="str">
        <f>작성용!B3747</f>
        <v>IMMGrowth벤처펀드제1호</v>
      </c>
      <c r="F3750" s="280" t="str">
        <f>작성용!C3747</f>
        <v>재평가</v>
      </c>
      <c r="G3750" s="280" t="str">
        <f>작성용!D3747</f>
        <v>큐픽스</v>
      </c>
      <c r="H3750" s="281">
        <f>작성용!E3747</f>
        <v>1101115812733</v>
      </c>
      <c r="I3750" s="280" t="str">
        <f>작성용!F3747</f>
        <v>A07</v>
      </c>
      <c r="J3750" s="280">
        <f>작성용!G3747</f>
        <v>0</v>
      </c>
      <c r="K3750" s="280" t="str">
        <f>작성용!H3747</f>
        <v>-</v>
      </c>
      <c r="L3750" s="280" t="str">
        <f>작성용!N3747</f>
        <v>분기</v>
      </c>
      <c r="M3750" s="279" t="str">
        <f>작성용!U3747</f>
        <v>2024.09.30</v>
      </c>
      <c r="N3750" s="284">
        <f>작성용!V3747</f>
        <v>45572</v>
      </c>
      <c r="O3750" s="279" t="str">
        <f>작성용!W3747</f>
        <v>보고서제공X</v>
      </c>
      <c r="P3750" s="279" t="str">
        <f>작성용!X3747</f>
        <v>-</v>
      </c>
      <c r="Q3750" s="280" t="str">
        <f>작성용!AD3747</f>
        <v>신원준</v>
      </c>
      <c r="R3750" s="282">
        <f>작성용!AE3747</f>
        <v>0</v>
      </c>
      <c r="S3750" s="280" t="str">
        <f>작성용!AF3747</f>
        <v>신원준</v>
      </c>
      <c r="T3750" s="283" t="str">
        <f>작성용!AG3747</f>
        <v>-</v>
      </c>
      <c r="U3750" s="283" t="str">
        <f>작성용!AH3747</f>
        <v>-</v>
      </c>
      <c r="V3750" s="278">
        <f>작성용!AA3747</f>
        <v>202409</v>
      </c>
      <c r="W3750" s="280" t="str">
        <f>작성용!AC3747</f>
        <v>[6]기타기관펀드(기초자산)</v>
      </c>
      <c r="X3750" s="280">
        <f>작성용!O3747</f>
        <v>0</v>
      </c>
      <c r="Y3750" s="280">
        <f>작성용!P3747</f>
        <v>0</v>
      </c>
      <c r="Z3750" s="280">
        <f>작성용!Q3747</f>
        <v>0</v>
      </c>
      <c r="AA3750" s="278" t="str">
        <f>작성용!AJ3747</f>
        <v>-</v>
      </c>
      <c r="AB3750" s="278">
        <f>작성용!AB3747</f>
        <v>8</v>
      </c>
    </row>
    <row r="3751" spans="1:28" s="12" customFormat="1" ht="16.5" customHeight="1" x14ac:dyDescent="0.3">
      <c r="A3751" s="54">
        <f>작성용!AL3748</f>
        <v>3747</v>
      </c>
      <c r="B3751" s="277" t="str">
        <f>작성용!AI3748</f>
        <v>-</v>
      </c>
      <c r="C3751" s="278" t="str">
        <f>작성용!AK3748</f>
        <v>기초자산</v>
      </c>
      <c r="D3751" s="279" t="str">
        <f>작성용!T3748</f>
        <v>미래에셋생명(지분증권)펀드(기초자산)</v>
      </c>
      <c r="E3751" s="280" t="str">
        <f>작성용!B3748</f>
        <v>미래에셋글로벌뉴그린투자조합1호</v>
      </c>
      <c r="F3751" s="280" t="str">
        <f>작성용!C3748</f>
        <v>재평가</v>
      </c>
      <c r="G3751" s="280" t="str">
        <f>작성용!D3748</f>
        <v>Impossible Foods</v>
      </c>
      <c r="H3751" s="281" t="str">
        <f>작성용!E3748</f>
        <v>KBP2020120226</v>
      </c>
      <c r="I3751" s="280" t="str">
        <f>작성용!F3748</f>
        <v>A05</v>
      </c>
      <c r="J3751" s="280">
        <f>작성용!G3748</f>
        <v>0</v>
      </c>
      <c r="K3751" s="280" t="str">
        <f>작성용!H3748</f>
        <v>-</v>
      </c>
      <c r="L3751" s="280" t="str">
        <f>작성용!N3748</f>
        <v>분기</v>
      </c>
      <c r="M3751" s="279" t="str">
        <f>작성용!U3748</f>
        <v>2024.09.30</v>
      </c>
      <c r="N3751" s="284">
        <f>작성용!V3748</f>
        <v>45572</v>
      </c>
      <c r="O3751" s="279" t="str">
        <f>작성용!W3748</f>
        <v>보고서제공X</v>
      </c>
      <c r="P3751" s="279" t="str">
        <f>작성용!X3748</f>
        <v>-</v>
      </c>
      <c r="Q3751" s="280" t="str">
        <f>작성용!AD3748</f>
        <v>서동현</v>
      </c>
      <c r="R3751" s="282">
        <f>작성용!AE3748</f>
        <v>0</v>
      </c>
      <c r="S3751" s="280" t="str">
        <f>작성용!AF3748</f>
        <v>서동현</v>
      </c>
      <c r="T3751" s="283" t="str">
        <f>작성용!AG3748</f>
        <v>-</v>
      </c>
      <c r="U3751" s="283" t="str">
        <f>작성용!AH3748</f>
        <v>-</v>
      </c>
      <c r="V3751" s="278">
        <f>작성용!AA3748</f>
        <v>202409</v>
      </c>
      <c r="W3751" s="280" t="str">
        <f>작성용!AC3748</f>
        <v>[6]기타기관펀드(기초자산)</v>
      </c>
      <c r="X3751" s="280">
        <f>작성용!O3748</f>
        <v>0</v>
      </c>
      <c r="Y3751" s="280">
        <f>작성용!P3748</f>
        <v>0</v>
      </c>
      <c r="Z3751" s="280">
        <f>작성용!Q3748</f>
        <v>0</v>
      </c>
      <c r="AA3751" s="278" t="str">
        <f>작성용!AJ3748</f>
        <v>-</v>
      </c>
      <c r="AB3751" s="278">
        <f>작성용!AB3748</f>
        <v>8</v>
      </c>
    </row>
    <row r="3752" spans="1:28" s="12" customFormat="1" ht="16.5" customHeight="1" x14ac:dyDescent="0.3">
      <c r="A3752" s="54">
        <f>작성용!AL3749</f>
        <v>3748</v>
      </c>
      <c r="B3752" s="277" t="str">
        <f>작성용!AI3749</f>
        <v>-</v>
      </c>
      <c r="C3752" s="278" t="str">
        <f>작성용!AK3749</f>
        <v>기초자산</v>
      </c>
      <c r="D3752" s="279" t="str">
        <f>작성용!T3749</f>
        <v>미래에셋생명(지분증권)펀드(기초자산)</v>
      </c>
      <c r="E3752" s="280" t="str">
        <f>작성용!B3749</f>
        <v>그린이니셔티브2호사모투자</v>
      </c>
      <c r="F3752" s="280" t="str">
        <f>작성용!C3749</f>
        <v>재평가</v>
      </c>
      <c r="G3752" s="280" t="str">
        <f>작성용!D3749</f>
        <v>에스케이에코플랜트(구,에스케이건설)</v>
      </c>
      <c r="H3752" s="281">
        <f>작성용!E3749</f>
        <v>1101110038805</v>
      </c>
      <c r="I3752" s="280" t="str">
        <f>작성용!F3749</f>
        <v>A01</v>
      </c>
      <c r="J3752" s="280">
        <f>작성용!G3749</f>
        <v>0</v>
      </c>
      <c r="K3752" s="280" t="str">
        <f>작성용!H3749</f>
        <v>-</v>
      </c>
      <c r="L3752" s="280" t="str">
        <f>작성용!N3749</f>
        <v>분기</v>
      </c>
      <c r="M3752" s="279" t="str">
        <f>작성용!U3749</f>
        <v>2024.09.30</v>
      </c>
      <c r="N3752" s="284">
        <f>작성용!V3749</f>
        <v>45572</v>
      </c>
      <c r="O3752" s="279" t="str">
        <f>작성용!W3749</f>
        <v>보고서제공X</v>
      </c>
      <c r="P3752" s="279" t="str">
        <f>작성용!X3749</f>
        <v>-</v>
      </c>
      <c r="Q3752" s="280" t="str">
        <f>작성용!AD3749</f>
        <v>김영규</v>
      </c>
      <c r="R3752" s="282">
        <f>작성용!AE3749</f>
        <v>0.4</v>
      </c>
      <c r="S3752" s="280" t="str">
        <f>작성용!AF3749</f>
        <v>김영규</v>
      </c>
      <c r="T3752" s="283" t="str">
        <f>작성용!AG3749</f>
        <v>-</v>
      </c>
      <c r="U3752" s="283" t="str">
        <f>작성용!AH3749</f>
        <v>-</v>
      </c>
      <c r="V3752" s="278">
        <f>작성용!AA3749</f>
        <v>202409</v>
      </c>
      <c r="W3752" s="280" t="str">
        <f>작성용!AC3749</f>
        <v>[6]기타기관펀드(기초자산)</v>
      </c>
      <c r="X3752" s="280">
        <f>작성용!O3749</f>
        <v>0</v>
      </c>
      <c r="Y3752" s="280">
        <f>작성용!P3749</f>
        <v>0</v>
      </c>
      <c r="Z3752" s="280">
        <f>작성용!Q3749</f>
        <v>0</v>
      </c>
      <c r="AA3752" s="278" t="str">
        <f>작성용!AJ3749</f>
        <v>-</v>
      </c>
      <c r="AB3752" s="278">
        <f>작성용!AB3749</f>
        <v>8</v>
      </c>
    </row>
    <row r="3753" spans="1:28" s="12" customFormat="1" ht="16.5" customHeight="1" x14ac:dyDescent="0.3">
      <c r="A3753" s="54">
        <f>작성용!AL3750</f>
        <v>3749</v>
      </c>
      <c r="B3753" s="277" t="str">
        <f>작성용!AI3750</f>
        <v>-</v>
      </c>
      <c r="C3753" s="278" t="str">
        <f>작성용!AK3750</f>
        <v>기초자산</v>
      </c>
      <c r="D3753" s="279" t="str">
        <f>작성용!T3750</f>
        <v>미래에셋생명(지분증권)펀드(기초자산)</v>
      </c>
      <c r="E3753" s="280" t="str">
        <f>작성용!B3750</f>
        <v>그린이니셔티브2호사모투자</v>
      </c>
      <c r="F3753" s="280" t="str">
        <f>작성용!C3750</f>
        <v>재평가</v>
      </c>
      <c r="G3753" s="280" t="str">
        <f>작성용!D3750</f>
        <v>에스케이에코플랜트(구,에스케이건설)</v>
      </c>
      <c r="H3753" s="281">
        <f>작성용!E3750</f>
        <v>1101110038805</v>
      </c>
      <c r="I3753" s="280" t="str">
        <f>작성용!F3750</f>
        <v>A05</v>
      </c>
      <c r="J3753" s="280">
        <f>작성용!G3750</f>
        <v>0</v>
      </c>
      <c r="K3753" s="280" t="str">
        <f>작성용!H3750</f>
        <v>-</v>
      </c>
      <c r="L3753" s="280" t="str">
        <f>작성용!N3750</f>
        <v>분기</v>
      </c>
      <c r="M3753" s="279" t="str">
        <f>작성용!U3750</f>
        <v>2024.09.30</v>
      </c>
      <c r="N3753" s="284">
        <f>작성용!V3750</f>
        <v>45572</v>
      </c>
      <c r="O3753" s="279" t="str">
        <f>작성용!W3750</f>
        <v>보고서제공X</v>
      </c>
      <c r="P3753" s="279" t="str">
        <f>작성용!X3750</f>
        <v>-</v>
      </c>
      <c r="Q3753" s="280" t="str">
        <f>작성용!AD3750</f>
        <v>김영규</v>
      </c>
      <c r="R3753" s="282">
        <f>작성용!AE3750</f>
        <v>0</v>
      </c>
      <c r="S3753" s="280" t="str">
        <f>작성용!AF3750</f>
        <v>김영규</v>
      </c>
      <c r="T3753" s="283" t="str">
        <f>작성용!AG3750</f>
        <v>-</v>
      </c>
      <c r="U3753" s="283" t="str">
        <f>작성용!AH3750</f>
        <v>-</v>
      </c>
      <c r="V3753" s="278">
        <f>작성용!AA3750</f>
        <v>202409</v>
      </c>
      <c r="W3753" s="280" t="str">
        <f>작성용!AC3750</f>
        <v>[6]기타기관펀드(기초자산)</v>
      </c>
      <c r="X3753" s="280">
        <f>작성용!O3750</f>
        <v>0</v>
      </c>
      <c r="Y3753" s="280">
        <f>작성용!P3750</f>
        <v>0</v>
      </c>
      <c r="Z3753" s="280">
        <f>작성용!Q3750</f>
        <v>0</v>
      </c>
      <c r="AA3753" s="278" t="str">
        <f>작성용!AJ3750</f>
        <v>-</v>
      </c>
      <c r="AB3753" s="278">
        <f>작성용!AB3750</f>
        <v>8</v>
      </c>
    </row>
    <row r="3754" spans="1:28" s="12" customFormat="1" ht="16.5" customHeight="1" x14ac:dyDescent="0.3">
      <c r="A3754" s="54">
        <f>작성용!AL3751</f>
        <v>3750</v>
      </c>
      <c r="B3754" s="277" t="str">
        <f>작성용!AI3751</f>
        <v>-</v>
      </c>
      <c r="C3754" s="278" t="str">
        <f>작성용!AK3751</f>
        <v>기초자산</v>
      </c>
      <c r="D3754" s="279" t="str">
        <f>작성용!T3751</f>
        <v>미래에셋생명(지분증권)펀드(기초자산)</v>
      </c>
      <c r="E3754" s="280" t="str">
        <f>작성용!B3751</f>
        <v>그린이니셔티브2호사모투자</v>
      </c>
      <c r="F3754" s="280" t="str">
        <f>작성용!C3751</f>
        <v>재평가</v>
      </c>
      <c r="G3754" s="280" t="str">
        <f>작성용!D3751</f>
        <v>동아환경개발</v>
      </c>
      <c r="H3754" s="281">
        <f>작성용!E3751</f>
        <v>1501110067567</v>
      </c>
      <c r="I3754" s="280" t="str">
        <f>작성용!F3751</f>
        <v>A01</v>
      </c>
      <c r="J3754" s="280">
        <f>작성용!G3751</f>
        <v>0</v>
      </c>
      <c r="K3754" s="280" t="str">
        <f>작성용!H3751</f>
        <v>-</v>
      </c>
      <c r="L3754" s="280" t="str">
        <f>작성용!N3751</f>
        <v>분기</v>
      </c>
      <c r="M3754" s="279" t="str">
        <f>작성용!U3751</f>
        <v>2024.09.30</v>
      </c>
      <c r="N3754" s="284">
        <f>작성용!V3751</f>
        <v>45572</v>
      </c>
      <c r="O3754" s="279" t="str">
        <f>작성용!W3751</f>
        <v>보고서제공X</v>
      </c>
      <c r="P3754" s="279" t="str">
        <f>작성용!X3751</f>
        <v>-</v>
      </c>
      <c r="Q3754" s="280" t="str">
        <f>작성용!AD3751</f>
        <v>최수민</v>
      </c>
      <c r="R3754" s="282">
        <f>작성용!AE3751</f>
        <v>0.4</v>
      </c>
      <c r="S3754" s="280" t="str">
        <f>작성용!AF3751</f>
        <v>최수민</v>
      </c>
      <c r="T3754" s="283" t="str">
        <f>작성용!AG3751</f>
        <v>-</v>
      </c>
      <c r="U3754" s="283" t="str">
        <f>작성용!AH3751</f>
        <v>-</v>
      </c>
      <c r="V3754" s="278">
        <f>작성용!AA3751</f>
        <v>202409</v>
      </c>
      <c r="W3754" s="280" t="str">
        <f>작성용!AC3751</f>
        <v>[6]기타기관펀드(기초자산)</v>
      </c>
      <c r="X3754" s="280">
        <f>작성용!O3751</f>
        <v>0</v>
      </c>
      <c r="Y3754" s="280">
        <f>작성용!P3751</f>
        <v>0</v>
      </c>
      <c r="Z3754" s="280">
        <f>작성용!Q3751</f>
        <v>0</v>
      </c>
      <c r="AA3754" s="278" t="str">
        <f>작성용!AJ3751</f>
        <v>-</v>
      </c>
      <c r="AB3754" s="278">
        <f>작성용!AB3751</f>
        <v>8</v>
      </c>
    </row>
    <row r="3755" spans="1:28" s="12" customFormat="1" ht="16.5" customHeight="1" x14ac:dyDescent="0.3">
      <c r="A3755" s="54">
        <f>작성용!AL3752</f>
        <v>3751</v>
      </c>
      <c r="B3755" s="277" t="str">
        <f>작성용!AI3752</f>
        <v>-</v>
      </c>
      <c r="C3755" s="278" t="str">
        <f>작성용!AK3752</f>
        <v>기초자산</v>
      </c>
      <c r="D3755" s="279" t="str">
        <f>작성용!T3752</f>
        <v>미래에셋생명(지분증권)펀드(기초자산)</v>
      </c>
      <c r="E3755" s="280" t="str">
        <f>작성용!B3752</f>
        <v>그린이니셔티브2호사모투자</v>
      </c>
      <c r="F3755" s="280" t="str">
        <f>작성용!C3752</f>
        <v>재평가</v>
      </c>
      <c r="G3755" s="280" t="str">
        <f>작성용!D3752</f>
        <v>그린스톤산업</v>
      </c>
      <c r="H3755" s="281">
        <f>작성용!E3752</f>
        <v>2801110083475</v>
      </c>
      <c r="I3755" s="280" t="str">
        <f>작성용!F3752</f>
        <v>A01</v>
      </c>
      <c r="J3755" s="280">
        <f>작성용!G3752</f>
        <v>0</v>
      </c>
      <c r="K3755" s="280" t="str">
        <f>작성용!H3752</f>
        <v>-</v>
      </c>
      <c r="L3755" s="280" t="str">
        <f>작성용!N3752</f>
        <v>분기</v>
      </c>
      <c r="M3755" s="279" t="str">
        <f>작성용!U3752</f>
        <v>2024.09.30</v>
      </c>
      <c r="N3755" s="284">
        <f>작성용!V3752</f>
        <v>45572</v>
      </c>
      <c r="O3755" s="279" t="str">
        <f>작성용!W3752</f>
        <v>보고서제공X</v>
      </c>
      <c r="P3755" s="279" t="str">
        <f>작성용!X3752</f>
        <v>-</v>
      </c>
      <c r="Q3755" s="280" t="str">
        <f>작성용!AD3752</f>
        <v>최수민</v>
      </c>
      <c r="R3755" s="282">
        <f>작성용!AE3752</f>
        <v>0.4</v>
      </c>
      <c r="S3755" s="280" t="str">
        <f>작성용!AF3752</f>
        <v>최수민</v>
      </c>
      <c r="T3755" s="283" t="str">
        <f>작성용!AG3752</f>
        <v>-</v>
      </c>
      <c r="U3755" s="283" t="str">
        <f>작성용!AH3752</f>
        <v>-</v>
      </c>
      <c r="V3755" s="278">
        <f>작성용!AA3752</f>
        <v>202409</v>
      </c>
      <c r="W3755" s="280" t="str">
        <f>작성용!AC3752</f>
        <v>[6]기타기관펀드(기초자산)</v>
      </c>
      <c r="X3755" s="280">
        <f>작성용!O3752</f>
        <v>0</v>
      </c>
      <c r="Y3755" s="280">
        <f>작성용!P3752</f>
        <v>0</v>
      </c>
      <c r="Z3755" s="280">
        <f>작성용!Q3752</f>
        <v>0</v>
      </c>
      <c r="AA3755" s="278" t="str">
        <f>작성용!AJ3752</f>
        <v>-</v>
      </c>
      <c r="AB3755" s="278">
        <f>작성용!AB3752</f>
        <v>8</v>
      </c>
    </row>
    <row r="3756" spans="1:28" s="12" customFormat="1" ht="16.5" customHeight="1" x14ac:dyDescent="0.3">
      <c r="A3756" s="54">
        <f>작성용!AL3753</f>
        <v>3752</v>
      </c>
      <c r="B3756" s="277" t="str">
        <f>작성용!AI3753</f>
        <v>-</v>
      </c>
      <c r="C3756" s="278" t="str">
        <f>작성용!AK3753</f>
        <v>기초자산</v>
      </c>
      <c r="D3756" s="279" t="str">
        <f>작성용!T3753</f>
        <v>미래에셋생명(지분증권)펀드(기초자산)</v>
      </c>
      <c r="E3756" s="280" t="str">
        <f>작성용!B3753</f>
        <v>그린이니셔티브2호사모투자</v>
      </c>
      <c r="F3756" s="280" t="str">
        <f>작성용!C3753</f>
        <v>재평가</v>
      </c>
      <c r="G3756" s="280" t="str">
        <f>작성용!D3753</f>
        <v>대경오앤티</v>
      </c>
      <c r="H3756" s="281">
        <f>작성용!E3753</f>
        <v>1845110013207</v>
      </c>
      <c r="I3756" s="280" t="str">
        <f>작성용!F3753</f>
        <v>A01</v>
      </c>
      <c r="J3756" s="280">
        <f>작성용!G3753</f>
        <v>0</v>
      </c>
      <c r="K3756" s="280" t="str">
        <f>작성용!H3753</f>
        <v>-</v>
      </c>
      <c r="L3756" s="280" t="str">
        <f>작성용!N3753</f>
        <v>분기</v>
      </c>
      <c r="M3756" s="279" t="str">
        <f>작성용!U3753</f>
        <v>2024.09.30</v>
      </c>
      <c r="N3756" s="284">
        <f>작성용!V3753</f>
        <v>45572</v>
      </c>
      <c r="O3756" s="279" t="str">
        <f>작성용!W3753</f>
        <v>보고서제공X</v>
      </c>
      <c r="P3756" s="279" t="str">
        <f>작성용!X3753</f>
        <v>-</v>
      </c>
      <c r="Q3756" s="280" t="str">
        <f>작성용!AD3753</f>
        <v>최수민</v>
      </c>
      <c r="R3756" s="282">
        <f>작성용!AE3753</f>
        <v>0</v>
      </c>
      <c r="S3756" s="280" t="str">
        <f>작성용!AF3753</f>
        <v>최수민</v>
      </c>
      <c r="T3756" s="283" t="str">
        <f>작성용!AG3753</f>
        <v>-</v>
      </c>
      <c r="U3756" s="283" t="str">
        <f>작성용!AH3753</f>
        <v>-</v>
      </c>
      <c r="V3756" s="278">
        <f>작성용!AA3753</f>
        <v>202409</v>
      </c>
      <c r="W3756" s="280" t="str">
        <f>작성용!AC3753</f>
        <v>[6]기타기관펀드(기초자산)</v>
      </c>
      <c r="X3756" s="280">
        <f>작성용!O3753</f>
        <v>0</v>
      </c>
      <c r="Y3756" s="280">
        <f>작성용!P3753</f>
        <v>0</v>
      </c>
      <c r="Z3756" s="280">
        <f>작성용!Q3753</f>
        <v>0</v>
      </c>
      <c r="AA3756" s="278" t="str">
        <f>작성용!AJ3753</f>
        <v>-</v>
      </c>
      <c r="AB3756" s="278">
        <f>작성용!AB3753</f>
        <v>8</v>
      </c>
    </row>
    <row r="3757" spans="1:28" s="12" customFormat="1" ht="16.5" hidden="1" customHeight="1" x14ac:dyDescent="0.3">
      <c r="A3757" s="54">
        <f>작성용!AL3754</f>
        <v>3753</v>
      </c>
      <c r="B3757" s="55" t="str">
        <f>작성용!AI3754</f>
        <v>값송부 : 2024-10-04 오전</v>
      </c>
      <c r="C3757" s="56" t="str">
        <f>작성용!AK3754</f>
        <v>개별종목</v>
      </c>
      <c r="D3757" s="57">
        <f>작성용!T3754</f>
        <v>45537</v>
      </c>
      <c r="E3757" s="58" t="str">
        <f>작성용!B3754</f>
        <v>신영증권</v>
      </c>
      <c r="F3757" s="58" t="str">
        <f>작성용!C3754</f>
        <v>재평가</v>
      </c>
      <c r="G3757" s="58" t="str">
        <f>작성용!D3754</f>
        <v>SGI퍼스트펭귄스타트업펀드</v>
      </c>
      <c r="H3757" s="59" t="str">
        <f>작성용!E3754</f>
        <v>KBP2016120234</v>
      </c>
      <c r="I3757" s="58" t="str">
        <f>작성용!F3754</f>
        <v>B01</v>
      </c>
      <c r="J3757" s="58">
        <f>작성용!G3754</f>
        <v>0</v>
      </c>
      <c r="K3757" s="58" t="str">
        <f>작성용!H3754</f>
        <v>-</v>
      </c>
      <c r="L3757" s="58" t="str">
        <f>작성용!N3754</f>
        <v xml:space="preserve">분기 </v>
      </c>
      <c r="M3757" s="57" t="str">
        <f>작성용!U3754</f>
        <v>2024.09.30</v>
      </c>
      <c r="N3757" s="57">
        <f>작성용!V3754</f>
        <v>45569</v>
      </c>
      <c r="O3757" s="57">
        <f>작성용!W3754</f>
        <v>45576</v>
      </c>
      <c r="P3757" s="57" t="str">
        <f>작성용!X3754</f>
        <v>-</v>
      </c>
      <c r="Q3757" s="58" t="str">
        <f>작성용!AD3754</f>
        <v>김예림</v>
      </c>
      <c r="R3757" s="60">
        <f>작성용!AE3754</f>
        <v>1</v>
      </c>
      <c r="S3757" s="58" t="str">
        <f>작성용!AF3754</f>
        <v>김예림</v>
      </c>
      <c r="T3757" s="61" t="str">
        <f>작성용!AG3754</f>
        <v>김수현</v>
      </c>
      <c r="U3757" s="61" t="str">
        <f>작성용!AH3754</f>
        <v>김수현</v>
      </c>
      <c r="V3757" s="56">
        <f>작성용!AA3754</f>
        <v>202409</v>
      </c>
      <c r="W3757" s="58" t="str">
        <f>작성용!AC3754</f>
        <v>[Y]금융기관</v>
      </c>
      <c r="X3757" s="58" t="str">
        <f>작성용!O3754</f>
        <v xml:space="preserve">결제팀이소연대리,강철민차장 </v>
      </c>
      <c r="Y3757" s="58" t="str">
        <f>작성용!P3754</f>
        <v xml:space="preserve">02-2004-9693,02-2004-9908 </v>
      </c>
      <c r="Z3757" s="58" t="str">
        <f>작성용!Q3754</f>
        <v xml:space="preserve">lee.so-youn@shinyoung.com; kang.chul-min@shinyoung.com </v>
      </c>
      <c r="AA3757" s="56" t="str">
        <f>작성용!AJ3754</f>
        <v>-</v>
      </c>
      <c r="AB3757" s="56">
        <f>작성용!AB3754</f>
        <v>0</v>
      </c>
    </row>
    <row r="3758" spans="1:28" s="12" customFormat="1" ht="16.5" hidden="1" customHeight="1" x14ac:dyDescent="0.3">
      <c r="A3758" s="54">
        <f>작성용!AL3755</f>
        <v>3754</v>
      </c>
      <c r="B3758" s="55" t="str">
        <f>작성용!AI3755</f>
        <v>값송부 : 2024-10-04 오전</v>
      </c>
      <c r="C3758" s="56" t="str">
        <f>작성용!AK3755</f>
        <v>개별종목</v>
      </c>
      <c r="D3758" s="57">
        <f>작성용!T3755</f>
        <v>45537</v>
      </c>
      <c r="E3758" s="58" t="str">
        <f>작성용!B3755</f>
        <v>신영증권</v>
      </c>
      <c r="F3758" s="58" t="str">
        <f>작성용!C3755</f>
        <v>재평가</v>
      </c>
      <c r="G3758" s="58" t="str">
        <f>작성용!D3755</f>
        <v>유티씨특허기술사업화투자조합</v>
      </c>
      <c r="H3758" s="59" t="str">
        <f>작성용!E3755</f>
        <v>KBP2018120208</v>
      </c>
      <c r="I3758" s="58" t="str">
        <f>작성용!F3755</f>
        <v>B01</v>
      </c>
      <c r="J3758" s="58">
        <f>작성용!G3755</f>
        <v>0</v>
      </c>
      <c r="K3758" s="58" t="str">
        <f>작성용!H3755</f>
        <v>-</v>
      </c>
      <c r="L3758" s="58" t="str">
        <f>작성용!N3755</f>
        <v xml:space="preserve">분기 </v>
      </c>
      <c r="M3758" s="57" t="str">
        <f>작성용!U3755</f>
        <v>2024.09.30</v>
      </c>
      <c r="N3758" s="57">
        <f>작성용!V3755</f>
        <v>45569</v>
      </c>
      <c r="O3758" s="57">
        <f>작성용!W3755</f>
        <v>45576</v>
      </c>
      <c r="P3758" s="57" t="str">
        <f>작성용!X3755</f>
        <v>-</v>
      </c>
      <c r="Q3758" s="58" t="str">
        <f>작성용!AD3755</f>
        <v>김수현</v>
      </c>
      <c r="R3758" s="60">
        <f>작성용!AE3755</f>
        <v>1</v>
      </c>
      <c r="S3758" s="58" t="str">
        <f>작성용!AF3755</f>
        <v>김수현</v>
      </c>
      <c r="T3758" s="61" t="str">
        <f>작성용!AG3755</f>
        <v>김수현</v>
      </c>
      <c r="U3758" s="61" t="str">
        <f>작성용!AH3755</f>
        <v>김수현</v>
      </c>
      <c r="V3758" s="56">
        <f>작성용!AA3755</f>
        <v>202409</v>
      </c>
      <c r="W3758" s="58" t="str">
        <f>작성용!AC3755</f>
        <v>[Y]금융기관</v>
      </c>
      <c r="X3758" s="58" t="str">
        <f>작성용!O3755</f>
        <v xml:space="preserve">결제팀이소연대리,강철민차장 </v>
      </c>
      <c r="Y3758" s="58" t="str">
        <f>작성용!P3755</f>
        <v xml:space="preserve">02-2004-9693,02-2004-9908 </v>
      </c>
      <c r="Z3758" s="58" t="str">
        <f>작성용!Q3755</f>
        <v xml:space="preserve">lee.so-youn@shinyoung.com; kang.chul-min@shinyoung.com </v>
      </c>
      <c r="AA3758" s="56" t="str">
        <f>작성용!AJ3755</f>
        <v>-</v>
      </c>
      <c r="AB3758" s="56">
        <f>작성용!AB3755</f>
        <v>0</v>
      </c>
    </row>
    <row r="3759" spans="1:28" s="12" customFormat="1" ht="16.5" hidden="1" customHeight="1" x14ac:dyDescent="0.3">
      <c r="A3759" s="54">
        <f>작성용!AL3756</f>
        <v>3755</v>
      </c>
      <c r="B3759" s="55" t="str">
        <f>작성용!AI3756</f>
        <v>값송부 : 2024-10-04 오전</v>
      </c>
      <c r="C3759" s="56" t="str">
        <f>작성용!AK3756</f>
        <v>개별종목</v>
      </c>
      <c r="D3759" s="57">
        <f>작성용!T3756</f>
        <v>45537</v>
      </c>
      <c r="E3759" s="58" t="str">
        <f>작성용!B3756</f>
        <v>신영증권</v>
      </c>
      <c r="F3759" s="58" t="str">
        <f>작성용!C3756</f>
        <v>재평가</v>
      </c>
      <c r="G3759" s="58" t="str">
        <f>작성용!D3756</f>
        <v>경기-퀀텀&amp;코리아오메가Follow-on슈퍼맨투자</v>
      </c>
      <c r="H3759" s="59" t="str">
        <f>작성용!E3756</f>
        <v>KBP2020030004</v>
      </c>
      <c r="I3759" s="58" t="str">
        <f>작성용!F3756</f>
        <v>B01</v>
      </c>
      <c r="J3759" s="58">
        <f>작성용!G3756</f>
        <v>0</v>
      </c>
      <c r="K3759" s="58" t="str">
        <f>작성용!H3756</f>
        <v>-</v>
      </c>
      <c r="L3759" s="58" t="str">
        <f>작성용!N3756</f>
        <v xml:space="preserve">분기 </v>
      </c>
      <c r="M3759" s="57" t="str">
        <f>작성용!U3756</f>
        <v>2024.09.30</v>
      </c>
      <c r="N3759" s="57">
        <f>작성용!V3756</f>
        <v>45569</v>
      </c>
      <c r="O3759" s="57">
        <f>작성용!W3756</f>
        <v>45576</v>
      </c>
      <c r="P3759" s="57" t="str">
        <f>작성용!X3756</f>
        <v>-</v>
      </c>
      <c r="Q3759" s="58" t="str">
        <f>작성용!AD3756</f>
        <v>오수현</v>
      </c>
      <c r="R3759" s="60">
        <f>작성용!AE3756</f>
        <v>1</v>
      </c>
      <c r="S3759" s="58" t="str">
        <f>작성용!AF3756</f>
        <v>오수현</v>
      </c>
      <c r="T3759" s="61" t="str">
        <f>작성용!AG3756</f>
        <v>김수현</v>
      </c>
      <c r="U3759" s="61" t="str">
        <f>작성용!AH3756</f>
        <v>김수현</v>
      </c>
      <c r="V3759" s="56">
        <f>작성용!AA3756</f>
        <v>202409</v>
      </c>
      <c r="W3759" s="58" t="str">
        <f>작성용!AC3756</f>
        <v>[Y]금융기관</v>
      </c>
      <c r="X3759" s="58" t="str">
        <f>작성용!O3756</f>
        <v xml:space="preserve">결제팀이소연대리,강철민차장 </v>
      </c>
      <c r="Y3759" s="58" t="str">
        <f>작성용!P3756</f>
        <v xml:space="preserve">02-2004-9693,02-2004-9908 </v>
      </c>
      <c r="Z3759" s="58" t="str">
        <f>작성용!Q3756</f>
        <v xml:space="preserve">lee.so-youn@shinyoung.com; kang.chul-min@shinyoung.com </v>
      </c>
      <c r="AA3759" s="56" t="str">
        <f>작성용!AJ3756</f>
        <v>-</v>
      </c>
      <c r="AB3759" s="56">
        <f>작성용!AB3756</f>
        <v>0</v>
      </c>
    </row>
    <row r="3760" spans="1:28" s="12" customFormat="1" ht="16.5" hidden="1" customHeight="1" x14ac:dyDescent="0.3">
      <c r="A3760" s="54">
        <f>작성용!AL3757</f>
        <v>3756</v>
      </c>
      <c r="B3760" s="55" t="str">
        <f>작성용!AI3757</f>
        <v>값송부 : 2024-10-04 오전</v>
      </c>
      <c r="C3760" s="56" t="str">
        <f>작성용!AK3757</f>
        <v>개별종목</v>
      </c>
      <c r="D3760" s="57">
        <f>작성용!T3757</f>
        <v>45537</v>
      </c>
      <c r="E3760" s="58" t="str">
        <f>작성용!B3757</f>
        <v>신영증권</v>
      </c>
      <c r="F3760" s="58" t="str">
        <f>작성용!C3757</f>
        <v>재평가</v>
      </c>
      <c r="G3760" s="58" t="str">
        <f>작성용!D3757</f>
        <v>NH-수인베스트먼트혁신성장M&amp;A투자조합</v>
      </c>
      <c r="H3760" s="59" t="str">
        <f>작성용!E3757</f>
        <v>KBP2020030006</v>
      </c>
      <c r="I3760" s="58" t="str">
        <f>작성용!F3757</f>
        <v>B01</v>
      </c>
      <c r="J3760" s="58">
        <f>작성용!G3757</f>
        <v>0</v>
      </c>
      <c r="K3760" s="58" t="str">
        <f>작성용!H3757</f>
        <v>-</v>
      </c>
      <c r="L3760" s="58" t="str">
        <f>작성용!N3757</f>
        <v xml:space="preserve">분기 </v>
      </c>
      <c r="M3760" s="57" t="str">
        <f>작성용!U3757</f>
        <v>2024.09.30</v>
      </c>
      <c r="N3760" s="57">
        <f>작성용!V3757</f>
        <v>45569</v>
      </c>
      <c r="O3760" s="57">
        <f>작성용!W3757</f>
        <v>45576</v>
      </c>
      <c r="P3760" s="57" t="str">
        <f>작성용!X3757</f>
        <v>-</v>
      </c>
      <c r="Q3760" s="58" t="str">
        <f>작성용!AD3757</f>
        <v>이문수</v>
      </c>
      <c r="R3760" s="60">
        <f>작성용!AE3757</f>
        <v>1</v>
      </c>
      <c r="S3760" s="58" t="str">
        <f>작성용!AF3757</f>
        <v>이문수</v>
      </c>
      <c r="T3760" s="61" t="str">
        <f>작성용!AG3757</f>
        <v>김수현</v>
      </c>
      <c r="U3760" s="61" t="str">
        <f>작성용!AH3757</f>
        <v>김수현</v>
      </c>
      <c r="V3760" s="56">
        <f>작성용!AA3757</f>
        <v>202409</v>
      </c>
      <c r="W3760" s="58" t="str">
        <f>작성용!AC3757</f>
        <v>[Y]금융기관</v>
      </c>
      <c r="X3760" s="58" t="str">
        <f>작성용!O3757</f>
        <v xml:space="preserve">결제팀이소연대리,강철민차장 </v>
      </c>
      <c r="Y3760" s="58" t="str">
        <f>작성용!P3757</f>
        <v xml:space="preserve">02-2004-9693,02-2004-9908 </v>
      </c>
      <c r="Z3760" s="58" t="str">
        <f>작성용!Q3757</f>
        <v xml:space="preserve">lee.so-youn@shinyoung.com; kang.chul-min@shinyoung.com </v>
      </c>
      <c r="AA3760" s="56" t="str">
        <f>작성용!AJ3757</f>
        <v>-</v>
      </c>
      <c r="AB3760" s="56">
        <f>작성용!AB3757</f>
        <v>0</v>
      </c>
    </row>
    <row r="3761" spans="1:28" s="12" customFormat="1" ht="16.5" hidden="1" customHeight="1" x14ac:dyDescent="0.3">
      <c r="A3761" s="54">
        <f>작성용!AL3758</f>
        <v>3757</v>
      </c>
      <c r="B3761" s="55" t="str">
        <f>작성용!AI3758</f>
        <v>값송부 : 2024-10-04 오전</v>
      </c>
      <c r="C3761" s="56" t="str">
        <f>작성용!AK3758</f>
        <v>개별종목</v>
      </c>
      <c r="D3761" s="57">
        <f>작성용!T3758</f>
        <v>45537</v>
      </c>
      <c r="E3761" s="58" t="str">
        <f>작성용!B3758</f>
        <v>신영증권</v>
      </c>
      <c r="F3761" s="58" t="str">
        <f>작성용!C3758</f>
        <v>재평가</v>
      </c>
      <c r="G3761" s="58" t="str">
        <f>작성용!D3758</f>
        <v>키움증권</v>
      </c>
      <c r="H3761" s="59">
        <f>작성용!E3758</f>
        <v>1101111867948</v>
      </c>
      <c r="I3761" s="58" t="str">
        <f>작성용!F3758</f>
        <v>A07</v>
      </c>
      <c r="J3761" s="58">
        <f>작성용!G3758</f>
        <v>4</v>
      </c>
      <c r="K3761" s="58" t="str">
        <f>작성용!H3758</f>
        <v>-</v>
      </c>
      <c r="L3761" s="58" t="str">
        <f>작성용!N3758</f>
        <v xml:space="preserve">분기 </v>
      </c>
      <c r="M3761" s="57" t="str">
        <f>작성용!U3758</f>
        <v>2024.09.30</v>
      </c>
      <c r="N3761" s="57">
        <f>작성용!V3758</f>
        <v>45569</v>
      </c>
      <c r="O3761" s="57">
        <f>작성용!W3758</f>
        <v>45576</v>
      </c>
      <c r="P3761" s="57" t="str">
        <f>작성용!X3758</f>
        <v>-</v>
      </c>
      <c r="Q3761" s="58" t="str">
        <f>작성용!AD3758</f>
        <v>상장</v>
      </c>
      <c r="R3761" s="60">
        <f>작성용!AE3758</f>
        <v>0</v>
      </c>
      <c r="S3761" s="58" t="str">
        <f>작성용!AF3758</f>
        <v>상장</v>
      </c>
      <c r="T3761" s="61" t="str">
        <f>작성용!AG3758</f>
        <v>김수현</v>
      </c>
      <c r="U3761" s="61" t="str">
        <f>작성용!AH3758</f>
        <v>김수현</v>
      </c>
      <c r="V3761" s="56">
        <f>작성용!AA3758</f>
        <v>202409</v>
      </c>
      <c r="W3761" s="58" t="str">
        <f>작성용!AC3758</f>
        <v>[Y]금융기관</v>
      </c>
      <c r="X3761" s="58" t="str">
        <f>작성용!O3758</f>
        <v xml:space="preserve">결제팀이소연대리,강철민차장 </v>
      </c>
      <c r="Y3761" s="58" t="str">
        <f>작성용!P3758</f>
        <v xml:space="preserve">02-2004-9693,02-2004-9908 </v>
      </c>
      <c r="Z3761" s="58" t="str">
        <f>작성용!Q3758</f>
        <v xml:space="preserve">lee.so-youn@shinyoung.com; kang.chul-min@shinyoung.com </v>
      </c>
      <c r="AA3761" s="56" t="str">
        <f>작성용!AJ3758</f>
        <v>-</v>
      </c>
      <c r="AB3761" s="56">
        <f>작성용!AB3758</f>
        <v>0</v>
      </c>
    </row>
    <row r="3762" spans="1:28" s="12" customFormat="1" ht="16.5" hidden="1" customHeight="1" x14ac:dyDescent="0.3">
      <c r="A3762" s="54">
        <f>작성용!AL3759</f>
        <v>3758</v>
      </c>
      <c r="B3762" s="55" t="str">
        <f>작성용!AI3759</f>
        <v>값송부 : 2024-10-04 오전</v>
      </c>
      <c r="C3762" s="56" t="str">
        <f>작성용!AK3759</f>
        <v>개별종목</v>
      </c>
      <c r="D3762" s="57">
        <f>작성용!T3759</f>
        <v>45537</v>
      </c>
      <c r="E3762" s="58" t="str">
        <f>작성용!B3759</f>
        <v>신영증권</v>
      </c>
      <c r="F3762" s="58" t="str">
        <f>작성용!C3759</f>
        <v>재평가</v>
      </c>
      <c r="G3762" s="58" t="str">
        <f>작성용!D3759</f>
        <v>한국가스공사</v>
      </c>
      <c r="H3762" s="59">
        <f>작성용!E3759</f>
        <v>1146710006125</v>
      </c>
      <c r="I3762" s="58" t="str">
        <f>작성용!F3759</f>
        <v>D01</v>
      </c>
      <c r="J3762" s="58">
        <f>작성용!G3759</f>
        <v>416</v>
      </c>
      <c r="K3762" s="58" t="str">
        <f>작성용!H3759</f>
        <v>-</v>
      </c>
      <c r="L3762" s="58" t="str">
        <f>작성용!N3759</f>
        <v xml:space="preserve">분기 </v>
      </c>
      <c r="M3762" s="57" t="str">
        <f>작성용!U3759</f>
        <v>2024.09.30</v>
      </c>
      <c r="N3762" s="57">
        <f>작성용!V3759</f>
        <v>45569</v>
      </c>
      <c r="O3762" s="57">
        <f>작성용!W3759</f>
        <v>45576</v>
      </c>
      <c r="P3762" s="57" t="str">
        <f>작성용!X3759</f>
        <v>-</v>
      </c>
      <c r="Q3762" s="58" t="str">
        <f>작성용!AD3759</f>
        <v>상장</v>
      </c>
      <c r="R3762" s="60">
        <f>작성용!AE3759</f>
        <v>0</v>
      </c>
      <c r="S3762" s="58" t="str">
        <f>작성용!AF3759</f>
        <v>상장</v>
      </c>
      <c r="T3762" s="61" t="str">
        <f>작성용!AG3759</f>
        <v>김수현</v>
      </c>
      <c r="U3762" s="61" t="str">
        <f>작성용!AH3759</f>
        <v>김수현</v>
      </c>
      <c r="V3762" s="56">
        <f>작성용!AA3759</f>
        <v>202409</v>
      </c>
      <c r="W3762" s="58" t="str">
        <f>작성용!AC3759</f>
        <v>[Y]금융기관</v>
      </c>
      <c r="X3762" s="58" t="str">
        <f>작성용!O3759</f>
        <v xml:space="preserve">결제팀이소연대리,강철민차장 </v>
      </c>
      <c r="Y3762" s="58" t="str">
        <f>작성용!P3759</f>
        <v xml:space="preserve">02-2004-9693,02-2004-9908 </v>
      </c>
      <c r="Z3762" s="58" t="str">
        <f>작성용!Q3759</f>
        <v xml:space="preserve">lee.so-youn@shinyoung.com; kang.chul-min@shinyoung.com </v>
      </c>
      <c r="AA3762" s="56" t="str">
        <f>작성용!AJ3759</f>
        <v>-</v>
      </c>
      <c r="AB3762" s="56">
        <f>작성용!AB3759</f>
        <v>0</v>
      </c>
    </row>
    <row r="3763" spans="1:28" s="12" customFormat="1" ht="16.5" hidden="1" customHeight="1" x14ac:dyDescent="0.3">
      <c r="A3763" s="54">
        <f>작성용!AL3760</f>
        <v>3759</v>
      </c>
      <c r="B3763" s="55" t="str">
        <f>작성용!AI3760</f>
        <v>값송부 : 2024-10-04 오전</v>
      </c>
      <c r="C3763" s="56" t="str">
        <f>작성용!AK3760</f>
        <v>개별종목</v>
      </c>
      <c r="D3763" s="57">
        <f>작성용!T3760</f>
        <v>45537</v>
      </c>
      <c r="E3763" s="58" t="str">
        <f>작성용!B3760</f>
        <v>신영증권</v>
      </c>
      <c r="F3763" s="58" t="str">
        <f>작성용!C3760</f>
        <v>재평가</v>
      </c>
      <c r="G3763" s="58" t="str">
        <f>작성용!D3760</f>
        <v>에이올코리아</v>
      </c>
      <c r="H3763" s="59">
        <f>작성용!E3760</f>
        <v>2841110186126</v>
      </c>
      <c r="I3763" s="58" t="str">
        <f>작성용!F3760</f>
        <v>A07</v>
      </c>
      <c r="J3763" s="58">
        <f>작성용!G3760</f>
        <v>1</v>
      </c>
      <c r="K3763" s="58" t="str">
        <f>작성용!H3760</f>
        <v>-</v>
      </c>
      <c r="L3763" s="58" t="str">
        <f>작성용!N3760</f>
        <v xml:space="preserve">분기 </v>
      </c>
      <c r="M3763" s="57" t="str">
        <f>작성용!U3760</f>
        <v>2024.09.30</v>
      </c>
      <c r="N3763" s="57">
        <f>작성용!V3760</f>
        <v>45569</v>
      </c>
      <c r="O3763" s="57">
        <f>작성용!W3760</f>
        <v>45576</v>
      </c>
      <c r="P3763" s="57" t="str">
        <f>작성용!X3760</f>
        <v>-</v>
      </c>
      <c r="Q3763" s="58" t="str">
        <f>작성용!AD3760</f>
        <v>최수민</v>
      </c>
      <c r="R3763" s="60">
        <f>작성용!AE3760</f>
        <v>0</v>
      </c>
      <c r="S3763" s="58" t="str">
        <f>작성용!AF3760</f>
        <v>최수민</v>
      </c>
      <c r="T3763" s="61" t="str">
        <f>작성용!AG3760</f>
        <v>김수현</v>
      </c>
      <c r="U3763" s="61" t="str">
        <f>작성용!AH3760</f>
        <v>김수현</v>
      </c>
      <c r="V3763" s="56">
        <f>작성용!AA3760</f>
        <v>202409</v>
      </c>
      <c r="W3763" s="58" t="str">
        <f>작성용!AC3760</f>
        <v>[Y]금융기관</v>
      </c>
      <c r="X3763" s="58" t="str">
        <f>작성용!O3760</f>
        <v xml:space="preserve">결제팀이소연대리,강철민차장 </v>
      </c>
      <c r="Y3763" s="58" t="str">
        <f>작성용!P3760</f>
        <v xml:space="preserve">02-2004-9693,02-2004-9908 </v>
      </c>
      <c r="Z3763" s="58" t="str">
        <f>작성용!Q3760</f>
        <v xml:space="preserve">lee.so-youn@shinyoung.com; kang.chul-min@shinyoung.com </v>
      </c>
      <c r="AA3763" s="56" t="str">
        <f>작성용!AJ3760</f>
        <v>-</v>
      </c>
      <c r="AB3763" s="56">
        <f>작성용!AB3760</f>
        <v>0</v>
      </c>
    </row>
    <row r="3764" spans="1:28" s="12" customFormat="1" ht="16.5" hidden="1" customHeight="1" x14ac:dyDescent="0.3">
      <c r="A3764" s="54">
        <f>작성용!AL3761</f>
        <v>3760</v>
      </c>
      <c r="B3764" s="55" t="str">
        <f>작성용!AI3761</f>
        <v>값송부 : 2024-10-04 오전</v>
      </c>
      <c r="C3764" s="56" t="str">
        <f>작성용!AK3761</f>
        <v>개별종목</v>
      </c>
      <c r="D3764" s="57">
        <f>작성용!T3761</f>
        <v>45537</v>
      </c>
      <c r="E3764" s="58" t="str">
        <f>작성용!B3761</f>
        <v>신영증권(수익증권)</v>
      </c>
      <c r="F3764" s="58" t="str">
        <f>작성용!C3761</f>
        <v>재평가</v>
      </c>
      <c r="G3764" s="58" t="str">
        <f>작성용!D3761</f>
        <v>캡스톤개발플랫폼일반사모부동산신탁전문제2종</v>
      </c>
      <c r="H3764" s="59" t="str">
        <f>작성용!E3761</f>
        <v>KBP2023030046</v>
      </c>
      <c r="I3764" s="58" t="str">
        <f>작성용!F3761</f>
        <v>B02</v>
      </c>
      <c r="J3764" s="58">
        <f>작성용!G3761</f>
        <v>0</v>
      </c>
      <c r="K3764" s="58" t="str">
        <f>작성용!H3761</f>
        <v>-</v>
      </c>
      <c r="L3764" s="58" t="str">
        <f>작성용!N3761</f>
        <v xml:space="preserve">분기 </v>
      </c>
      <c r="M3764" s="57" t="str">
        <f>작성용!U3761</f>
        <v>2024.09.30</v>
      </c>
      <c r="N3764" s="57">
        <f>작성용!V3761</f>
        <v>45569</v>
      </c>
      <c r="O3764" s="57">
        <f>작성용!W3761</f>
        <v>45576</v>
      </c>
      <c r="P3764" s="57" t="str">
        <f>작성용!X3761</f>
        <v>-</v>
      </c>
      <c r="Q3764" s="58" t="str">
        <f>작성용!AD3761</f>
        <v>대체평가3사업본부</v>
      </c>
      <c r="R3764" s="60">
        <f>작성용!AE3761</f>
        <v>0</v>
      </c>
      <c r="S3764" s="58" t="str">
        <f>작성용!AF3761</f>
        <v>대체평가3사업본부</v>
      </c>
      <c r="T3764" s="61" t="str">
        <f>작성용!AG3761</f>
        <v>-</v>
      </c>
      <c r="U3764" s="61" t="str">
        <f>작성용!AH3761</f>
        <v>-</v>
      </c>
      <c r="V3764" s="56">
        <f>작성용!AA3761</f>
        <v>202409</v>
      </c>
      <c r="W3764" s="58" t="str">
        <f>작성용!AC3761</f>
        <v>[T]기타보험기관[1본부]</v>
      </c>
      <c r="X3764" s="58" t="str">
        <f>작성용!O3761</f>
        <v xml:space="preserve">결제팀이소연대리,강철민차장 </v>
      </c>
      <c r="Y3764" s="58" t="str">
        <f>작성용!P3761</f>
        <v xml:space="preserve">02-2004-9693,02-2004-9908 </v>
      </c>
      <c r="Z3764" s="58" t="str">
        <f>작성용!Q3761</f>
        <v xml:space="preserve">lee.so-youn@shinyoung.com; kang.chul-min@shinyoung.com </v>
      </c>
      <c r="AA3764" s="56" t="str">
        <f>작성용!AJ3761</f>
        <v>-</v>
      </c>
      <c r="AB3764" s="56">
        <f>작성용!AB3761</f>
        <v>0</v>
      </c>
    </row>
    <row r="3765" spans="1:28" s="12" customFormat="1" ht="16.5" hidden="1" customHeight="1" x14ac:dyDescent="0.3">
      <c r="A3765" s="54">
        <f>작성용!AL3762</f>
        <v>3761</v>
      </c>
      <c r="B3765" s="55" t="str">
        <f>작성용!AI3762</f>
        <v>-</v>
      </c>
      <c r="C3765" s="56" t="str">
        <f>작성용!AK3762</f>
        <v>기초자산</v>
      </c>
      <c r="D3765" s="57" t="str">
        <f>작성용!T3762</f>
        <v>신영증권펀드(기초자산)</v>
      </c>
      <c r="E3765" s="58" t="str">
        <f>작성용!B3762</f>
        <v>SGI퍼스트펭귄스타트업펀드</v>
      </c>
      <c r="F3765" s="58" t="str">
        <f>작성용!C3762</f>
        <v>재평가</v>
      </c>
      <c r="G3765" s="58" t="str">
        <f>작성용!D3762</f>
        <v>단비교육</v>
      </c>
      <c r="H3765" s="59">
        <f>작성용!E3762</f>
        <v>1311110445807</v>
      </c>
      <c r="I3765" s="58" t="str">
        <f>작성용!F3762</f>
        <v>A01</v>
      </c>
      <c r="J3765" s="58">
        <f>작성용!G3762</f>
        <v>0</v>
      </c>
      <c r="K3765" s="58" t="str">
        <f>작성용!H3762</f>
        <v>-</v>
      </c>
      <c r="L3765" s="58" t="str">
        <f>작성용!N3762</f>
        <v>분기</v>
      </c>
      <c r="M3765" s="57" t="str">
        <f>작성용!U3762</f>
        <v>2024.09.30</v>
      </c>
      <c r="N3765" s="57">
        <f>작성용!V3762</f>
        <v>45569</v>
      </c>
      <c r="O3765" s="57" t="str">
        <f>작성용!W3762</f>
        <v>보고서제공X</v>
      </c>
      <c r="P3765" s="57" t="str">
        <f>작성용!X3762</f>
        <v>-</v>
      </c>
      <c r="Q3765" s="58" t="str">
        <f>작성용!AD3762</f>
        <v>김에스더</v>
      </c>
      <c r="R3765" s="60">
        <f>작성용!AE3762</f>
        <v>0</v>
      </c>
      <c r="S3765" s="58" t="str">
        <f>작성용!AF3762</f>
        <v>김에스더</v>
      </c>
      <c r="T3765" s="61" t="str">
        <f>작성용!AG3762</f>
        <v>-</v>
      </c>
      <c r="U3765" s="61" t="str">
        <f>작성용!AH3762</f>
        <v>-</v>
      </c>
      <c r="V3765" s="56">
        <f>작성용!AA3762</f>
        <v>202409</v>
      </c>
      <c r="W3765" s="58" t="str">
        <f>작성용!AC3762</f>
        <v>[6]기타기관펀드(기초자산)</v>
      </c>
      <c r="X3765" s="58">
        <f>작성용!O3762</f>
        <v>0</v>
      </c>
      <c r="Y3765" s="58">
        <f>작성용!P3762</f>
        <v>0</v>
      </c>
      <c r="Z3765" s="58">
        <f>작성용!Q3762</f>
        <v>0</v>
      </c>
      <c r="AA3765" s="56" t="str">
        <f>작성용!AJ3762</f>
        <v>-</v>
      </c>
      <c r="AB3765" s="56">
        <f>작성용!AB3762</f>
        <v>0</v>
      </c>
    </row>
    <row r="3766" spans="1:28" s="12" customFormat="1" ht="16.5" hidden="1" customHeight="1" x14ac:dyDescent="0.3">
      <c r="A3766" s="54">
        <f>작성용!AL3763</f>
        <v>3762</v>
      </c>
      <c r="B3766" s="55" t="str">
        <f>작성용!AI3763</f>
        <v>-</v>
      </c>
      <c r="C3766" s="56" t="str">
        <f>작성용!AK3763</f>
        <v>기초자산</v>
      </c>
      <c r="D3766" s="57" t="str">
        <f>작성용!T3763</f>
        <v>신영증권펀드(기초자산)</v>
      </c>
      <c r="E3766" s="58" t="str">
        <f>작성용!B3763</f>
        <v>SGI퍼스트펭귄스타트업펀드</v>
      </c>
      <c r="F3766" s="58" t="str">
        <f>작성용!C3763</f>
        <v>재평가</v>
      </c>
      <c r="G3766" s="58" t="str">
        <f>작성용!D3763</f>
        <v>파트론이에스엘(구,라인어스)</v>
      </c>
      <c r="H3766" s="59">
        <f>작성용!E3763</f>
        <v>1358110248336</v>
      </c>
      <c r="I3766" s="58" t="str">
        <f>작성용!F3763</f>
        <v>A07</v>
      </c>
      <c r="J3766" s="58">
        <f>작성용!G3763</f>
        <v>0</v>
      </c>
      <c r="K3766" s="58" t="str">
        <f>작성용!H3763</f>
        <v>-</v>
      </c>
      <c r="L3766" s="58" t="str">
        <f>작성용!N3763</f>
        <v>분기</v>
      </c>
      <c r="M3766" s="57" t="str">
        <f>작성용!U3763</f>
        <v>2024.09.30</v>
      </c>
      <c r="N3766" s="57">
        <f>작성용!V3763</f>
        <v>45569</v>
      </c>
      <c r="O3766" s="57" t="str">
        <f>작성용!W3763</f>
        <v>보고서제공X</v>
      </c>
      <c r="P3766" s="57" t="str">
        <f>작성용!X3763</f>
        <v>-</v>
      </c>
      <c r="Q3766" s="58" t="str">
        <f>작성용!AD3763</f>
        <v>이상민</v>
      </c>
      <c r="R3766" s="60">
        <f>작성용!AE3763</f>
        <v>0.4</v>
      </c>
      <c r="S3766" s="58" t="str">
        <f>작성용!AF3763</f>
        <v>이상민</v>
      </c>
      <c r="T3766" s="61" t="str">
        <f>작성용!AG3763</f>
        <v>-</v>
      </c>
      <c r="U3766" s="61" t="str">
        <f>작성용!AH3763</f>
        <v>-</v>
      </c>
      <c r="V3766" s="56">
        <f>작성용!AA3763</f>
        <v>202409</v>
      </c>
      <c r="W3766" s="58" t="str">
        <f>작성용!AC3763</f>
        <v>[6]기타기관펀드(기초자산)</v>
      </c>
      <c r="X3766" s="58">
        <f>작성용!O3763</f>
        <v>0</v>
      </c>
      <c r="Y3766" s="58">
        <f>작성용!P3763</f>
        <v>0</v>
      </c>
      <c r="Z3766" s="58">
        <f>작성용!Q3763</f>
        <v>0</v>
      </c>
      <c r="AA3766" s="56" t="str">
        <f>작성용!AJ3763</f>
        <v>-</v>
      </c>
      <c r="AB3766" s="56">
        <f>작성용!AB3763</f>
        <v>0</v>
      </c>
    </row>
    <row r="3767" spans="1:28" s="12" customFormat="1" ht="16.5" hidden="1" customHeight="1" x14ac:dyDescent="0.3">
      <c r="A3767" s="54">
        <f>작성용!AL3764</f>
        <v>3763</v>
      </c>
      <c r="B3767" s="55" t="str">
        <f>작성용!AI3764</f>
        <v>-</v>
      </c>
      <c r="C3767" s="56" t="str">
        <f>작성용!AK3764</f>
        <v>기초자산</v>
      </c>
      <c r="D3767" s="57" t="str">
        <f>작성용!T3764</f>
        <v>신영증권펀드(기초자산)</v>
      </c>
      <c r="E3767" s="58" t="str">
        <f>작성용!B3764</f>
        <v>SGI퍼스트펭귄스타트업펀드</v>
      </c>
      <c r="F3767" s="58" t="str">
        <f>작성용!C3764</f>
        <v>재평가</v>
      </c>
      <c r="G3767" s="58" t="str">
        <f>작성용!D3764</f>
        <v>마이크로엑츄에이터</v>
      </c>
      <c r="H3767" s="59">
        <f>작성용!E3764</f>
        <v>1345110159663</v>
      </c>
      <c r="I3767" s="58" t="str">
        <f>작성용!F3764</f>
        <v>A07</v>
      </c>
      <c r="J3767" s="58">
        <f>작성용!G3764</f>
        <v>0</v>
      </c>
      <c r="K3767" s="58" t="str">
        <f>작성용!H3764</f>
        <v>-</v>
      </c>
      <c r="L3767" s="58" t="str">
        <f>작성용!N3764</f>
        <v>분기</v>
      </c>
      <c r="M3767" s="57" t="str">
        <f>작성용!U3764</f>
        <v>2024.09.30</v>
      </c>
      <c r="N3767" s="57">
        <f>작성용!V3764</f>
        <v>45569</v>
      </c>
      <c r="O3767" s="57" t="str">
        <f>작성용!W3764</f>
        <v>보고서제공X</v>
      </c>
      <c r="P3767" s="57" t="str">
        <f>작성용!X3764</f>
        <v>-</v>
      </c>
      <c r="Q3767" s="58" t="str">
        <f>작성용!AD3764</f>
        <v>서동현</v>
      </c>
      <c r="R3767" s="60">
        <f>작성용!AE3764</f>
        <v>0.4</v>
      </c>
      <c r="S3767" s="58" t="str">
        <f>작성용!AF3764</f>
        <v>서동현</v>
      </c>
      <c r="T3767" s="61" t="str">
        <f>작성용!AG3764</f>
        <v>-</v>
      </c>
      <c r="U3767" s="61" t="str">
        <f>작성용!AH3764</f>
        <v>-</v>
      </c>
      <c r="V3767" s="56">
        <f>작성용!AA3764</f>
        <v>202409</v>
      </c>
      <c r="W3767" s="58" t="str">
        <f>작성용!AC3764</f>
        <v>[6]기타기관펀드(기초자산)</v>
      </c>
      <c r="X3767" s="58">
        <f>작성용!O3764</f>
        <v>0</v>
      </c>
      <c r="Y3767" s="58">
        <f>작성용!P3764</f>
        <v>0</v>
      </c>
      <c r="Z3767" s="58">
        <f>작성용!Q3764</f>
        <v>0</v>
      </c>
      <c r="AA3767" s="56" t="str">
        <f>작성용!AJ3764</f>
        <v>-</v>
      </c>
      <c r="AB3767" s="56">
        <f>작성용!AB3764</f>
        <v>0</v>
      </c>
    </row>
    <row r="3768" spans="1:28" s="12" customFormat="1" ht="16.5" hidden="1" customHeight="1" x14ac:dyDescent="0.3">
      <c r="A3768" s="54">
        <f>작성용!AL3765</f>
        <v>3764</v>
      </c>
      <c r="B3768" s="55" t="str">
        <f>작성용!AI3765</f>
        <v>-</v>
      </c>
      <c r="C3768" s="56" t="str">
        <f>작성용!AK3765</f>
        <v>기초자산</v>
      </c>
      <c r="D3768" s="57" t="str">
        <f>작성용!T3765</f>
        <v>신영증권펀드(기초자산)</v>
      </c>
      <c r="E3768" s="58" t="str">
        <f>작성용!B3765</f>
        <v>SGI퍼스트펭귄스타트업펀드</v>
      </c>
      <c r="F3768" s="58" t="str">
        <f>작성용!C3765</f>
        <v>재평가</v>
      </c>
      <c r="G3768" s="58" t="str">
        <f>작성용!D3765</f>
        <v>마이크로엑츄에이터</v>
      </c>
      <c r="H3768" s="59">
        <f>작성용!E3765</f>
        <v>1345110159663</v>
      </c>
      <c r="I3768" s="58" t="str">
        <f>작성용!F3765</f>
        <v>A07</v>
      </c>
      <c r="J3768" s="58">
        <f>작성용!G3765</f>
        <v>1</v>
      </c>
      <c r="K3768" s="58" t="str">
        <f>작성용!H3765</f>
        <v>-</v>
      </c>
      <c r="L3768" s="58" t="str">
        <f>작성용!N3765</f>
        <v>분기</v>
      </c>
      <c r="M3768" s="57" t="str">
        <f>작성용!U3765</f>
        <v>2024.09.30</v>
      </c>
      <c r="N3768" s="57">
        <f>작성용!V3765</f>
        <v>45569</v>
      </c>
      <c r="O3768" s="57" t="str">
        <f>작성용!W3765</f>
        <v>보고서제공X</v>
      </c>
      <c r="P3768" s="57" t="str">
        <f>작성용!X3765</f>
        <v>-</v>
      </c>
      <c r="Q3768" s="58" t="str">
        <f>작성용!AD3765</f>
        <v>서동현</v>
      </c>
      <c r="R3768" s="60">
        <f>작성용!AE3765</f>
        <v>0</v>
      </c>
      <c r="S3768" s="58" t="str">
        <f>작성용!AF3765</f>
        <v>서동현</v>
      </c>
      <c r="T3768" s="61" t="str">
        <f>작성용!AG3765</f>
        <v>-</v>
      </c>
      <c r="U3768" s="61" t="str">
        <f>작성용!AH3765</f>
        <v>-</v>
      </c>
      <c r="V3768" s="56">
        <f>작성용!AA3765</f>
        <v>202409</v>
      </c>
      <c r="W3768" s="58" t="str">
        <f>작성용!AC3765</f>
        <v>[6]기타기관펀드(기초자산)</v>
      </c>
      <c r="X3768" s="58">
        <f>작성용!O3765</f>
        <v>0</v>
      </c>
      <c r="Y3768" s="58">
        <f>작성용!P3765</f>
        <v>0</v>
      </c>
      <c r="Z3768" s="58">
        <f>작성용!Q3765</f>
        <v>0</v>
      </c>
      <c r="AA3768" s="56" t="str">
        <f>작성용!AJ3765</f>
        <v>-</v>
      </c>
      <c r="AB3768" s="56">
        <f>작성용!AB3765</f>
        <v>0</v>
      </c>
    </row>
    <row r="3769" spans="1:28" s="12" customFormat="1" ht="16.5" hidden="1" customHeight="1" x14ac:dyDescent="0.3">
      <c r="A3769" s="54">
        <f>작성용!AL3766</f>
        <v>3765</v>
      </c>
      <c r="B3769" s="55" t="str">
        <f>작성용!AI3766</f>
        <v>-</v>
      </c>
      <c r="C3769" s="56" t="str">
        <f>작성용!AK3766</f>
        <v>기초자산</v>
      </c>
      <c r="D3769" s="57" t="str">
        <f>작성용!T3766</f>
        <v>신영증권펀드(기초자산)</v>
      </c>
      <c r="E3769" s="58" t="str">
        <f>작성용!B3766</f>
        <v>SGI퍼스트펭귄스타트업펀드</v>
      </c>
      <c r="F3769" s="58" t="str">
        <f>작성용!C3766</f>
        <v>재평가</v>
      </c>
      <c r="G3769" s="58" t="str">
        <f>작성용!D3766</f>
        <v>메디퓨처스</v>
      </c>
      <c r="H3769" s="59">
        <f>작성용!E3766</f>
        <v>1101116131546</v>
      </c>
      <c r="I3769" s="58" t="str">
        <f>작성용!F3766</f>
        <v>A01</v>
      </c>
      <c r="J3769" s="58">
        <f>작성용!G3766</f>
        <v>0</v>
      </c>
      <c r="K3769" s="58" t="str">
        <f>작성용!H3766</f>
        <v>-</v>
      </c>
      <c r="L3769" s="58" t="str">
        <f>작성용!N3766</f>
        <v>분기</v>
      </c>
      <c r="M3769" s="57" t="str">
        <f>작성용!U3766</f>
        <v>2024.09.30</v>
      </c>
      <c r="N3769" s="57">
        <f>작성용!V3766</f>
        <v>45569</v>
      </c>
      <c r="O3769" s="57" t="str">
        <f>작성용!W3766</f>
        <v>보고서제공X</v>
      </c>
      <c r="P3769" s="57" t="str">
        <f>작성용!X3766</f>
        <v>-</v>
      </c>
      <c r="Q3769" s="58" t="str">
        <f>작성용!AD3766</f>
        <v>이상민</v>
      </c>
      <c r="R3769" s="60">
        <f>작성용!AE3766</f>
        <v>0.4</v>
      </c>
      <c r="S3769" s="58" t="str">
        <f>작성용!AF3766</f>
        <v>이상민</v>
      </c>
      <c r="T3769" s="61" t="str">
        <f>작성용!AG3766</f>
        <v>-</v>
      </c>
      <c r="U3769" s="61" t="str">
        <f>작성용!AH3766</f>
        <v>-</v>
      </c>
      <c r="V3769" s="56">
        <f>작성용!AA3766</f>
        <v>202409</v>
      </c>
      <c r="W3769" s="58" t="str">
        <f>작성용!AC3766</f>
        <v>[6]기타기관펀드(기초자산)</v>
      </c>
      <c r="X3769" s="58">
        <f>작성용!O3766</f>
        <v>0</v>
      </c>
      <c r="Y3769" s="58">
        <f>작성용!P3766</f>
        <v>0</v>
      </c>
      <c r="Z3769" s="58">
        <f>작성용!Q3766</f>
        <v>0</v>
      </c>
      <c r="AA3769" s="56" t="str">
        <f>작성용!AJ3766</f>
        <v>-</v>
      </c>
      <c r="AB3769" s="56">
        <f>작성용!AB3766</f>
        <v>0</v>
      </c>
    </row>
    <row r="3770" spans="1:28" s="12" customFormat="1" ht="16.5" hidden="1" customHeight="1" x14ac:dyDescent="0.3">
      <c r="A3770" s="54">
        <f>작성용!AL3767</f>
        <v>3766</v>
      </c>
      <c r="B3770" s="55" t="str">
        <f>작성용!AI3767</f>
        <v>-</v>
      </c>
      <c r="C3770" s="56" t="str">
        <f>작성용!AK3767</f>
        <v>기초자산</v>
      </c>
      <c r="D3770" s="57" t="str">
        <f>작성용!T3767</f>
        <v>신영증권펀드(기초자산)</v>
      </c>
      <c r="E3770" s="58" t="str">
        <f>작성용!B3767</f>
        <v>SGI퍼스트펭귄스타트업펀드</v>
      </c>
      <c r="F3770" s="58" t="str">
        <f>작성용!C3767</f>
        <v>재평가</v>
      </c>
      <c r="G3770" s="58" t="str">
        <f>작성용!D3767</f>
        <v>뉴웨이블(구,멘티스코)</v>
      </c>
      <c r="H3770" s="59">
        <f>작성용!E3767</f>
        <v>1101116520442</v>
      </c>
      <c r="I3770" s="58" t="str">
        <f>작성용!F3767</f>
        <v>A07</v>
      </c>
      <c r="J3770" s="58">
        <f>작성용!G3767</f>
        <v>0</v>
      </c>
      <c r="K3770" s="58" t="str">
        <f>작성용!H3767</f>
        <v>-</v>
      </c>
      <c r="L3770" s="58" t="str">
        <f>작성용!N3767</f>
        <v>분기</v>
      </c>
      <c r="M3770" s="57" t="str">
        <f>작성용!U3767</f>
        <v>2024.09.30</v>
      </c>
      <c r="N3770" s="57">
        <f>작성용!V3767</f>
        <v>45569</v>
      </c>
      <c r="O3770" s="57" t="str">
        <f>작성용!W3767</f>
        <v>보고서제공X</v>
      </c>
      <c r="P3770" s="57" t="str">
        <f>작성용!X3767</f>
        <v>-</v>
      </c>
      <c r="Q3770" s="58" t="str">
        <f>작성용!AD3767</f>
        <v>변혜진</v>
      </c>
      <c r="R3770" s="60">
        <f>작성용!AE3767</f>
        <v>0.4</v>
      </c>
      <c r="S3770" s="58" t="str">
        <f>작성용!AF3767</f>
        <v>변혜진</v>
      </c>
      <c r="T3770" s="61" t="str">
        <f>작성용!AG3767</f>
        <v>-</v>
      </c>
      <c r="U3770" s="61" t="str">
        <f>작성용!AH3767</f>
        <v>-</v>
      </c>
      <c r="V3770" s="56">
        <f>작성용!AA3767</f>
        <v>202409</v>
      </c>
      <c r="W3770" s="58" t="str">
        <f>작성용!AC3767</f>
        <v>[6]기타기관펀드(기초자산)</v>
      </c>
      <c r="X3770" s="58">
        <f>작성용!O3767</f>
        <v>0</v>
      </c>
      <c r="Y3770" s="58">
        <f>작성용!P3767</f>
        <v>0</v>
      </c>
      <c r="Z3770" s="58">
        <f>작성용!Q3767</f>
        <v>0</v>
      </c>
      <c r="AA3770" s="56" t="str">
        <f>작성용!AJ3767</f>
        <v>-</v>
      </c>
      <c r="AB3770" s="56">
        <f>작성용!AB3767</f>
        <v>0</v>
      </c>
    </row>
    <row r="3771" spans="1:28" s="12" customFormat="1" ht="16.5" hidden="1" customHeight="1" x14ac:dyDescent="0.3">
      <c r="A3771" s="54">
        <f>작성용!AL3768</f>
        <v>3767</v>
      </c>
      <c r="B3771" s="55" t="str">
        <f>작성용!AI3768</f>
        <v>-</v>
      </c>
      <c r="C3771" s="56" t="str">
        <f>작성용!AK3768</f>
        <v>기초자산</v>
      </c>
      <c r="D3771" s="57" t="str">
        <f>작성용!T3768</f>
        <v>신영증권펀드(기초자산)</v>
      </c>
      <c r="E3771" s="58" t="str">
        <f>작성용!B3768</f>
        <v>SGI퍼스트펭귄스타트업펀드</v>
      </c>
      <c r="F3771" s="58" t="str">
        <f>작성용!C3768</f>
        <v>재평가</v>
      </c>
      <c r="G3771" s="58" t="str">
        <f>작성용!D3768</f>
        <v>오렌지스퀘어(구,벨소프트)</v>
      </c>
      <c r="H3771" s="59">
        <f>작성용!E3768</f>
        <v>1101115075141</v>
      </c>
      <c r="I3771" s="58" t="str">
        <f>작성용!F3768</f>
        <v>A07</v>
      </c>
      <c r="J3771" s="58">
        <f>작성용!G3768</f>
        <v>1</v>
      </c>
      <c r="K3771" s="58" t="str">
        <f>작성용!H3768</f>
        <v>-</v>
      </c>
      <c r="L3771" s="58" t="str">
        <f>작성용!N3768</f>
        <v>분기</v>
      </c>
      <c r="M3771" s="57" t="str">
        <f>작성용!U3768</f>
        <v>2024.09.30</v>
      </c>
      <c r="N3771" s="57">
        <f>작성용!V3768</f>
        <v>45569</v>
      </c>
      <c r="O3771" s="57" t="str">
        <f>작성용!W3768</f>
        <v>보고서제공X</v>
      </c>
      <c r="P3771" s="57" t="str">
        <f>작성용!X3768</f>
        <v>-</v>
      </c>
      <c r="Q3771" s="58" t="str">
        <f>작성용!AD3768</f>
        <v>윤광일</v>
      </c>
      <c r="R3771" s="60">
        <f>작성용!AE3768</f>
        <v>0</v>
      </c>
      <c r="S3771" s="58" t="str">
        <f>작성용!AF3768</f>
        <v>윤광일</v>
      </c>
      <c r="T3771" s="61" t="str">
        <f>작성용!AG3768</f>
        <v>-</v>
      </c>
      <c r="U3771" s="61" t="str">
        <f>작성용!AH3768</f>
        <v>-</v>
      </c>
      <c r="V3771" s="56">
        <f>작성용!AA3768</f>
        <v>202409</v>
      </c>
      <c r="W3771" s="58" t="str">
        <f>작성용!AC3768</f>
        <v>[6]기타기관펀드(기초자산)</v>
      </c>
      <c r="X3771" s="58">
        <f>작성용!O3768</f>
        <v>0</v>
      </c>
      <c r="Y3771" s="58">
        <f>작성용!P3768</f>
        <v>0</v>
      </c>
      <c r="Z3771" s="58">
        <f>작성용!Q3768</f>
        <v>0</v>
      </c>
      <c r="AA3771" s="56" t="str">
        <f>작성용!AJ3768</f>
        <v>-</v>
      </c>
      <c r="AB3771" s="56">
        <f>작성용!AB3768</f>
        <v>0</v>
      </c>
    </row>
    <row r="3772" spans="1:28" s="12" customFormat="1" ht="16.5" hidden="1" customHeight="1" x14ac:dyDescent="0.3">
      <c r="A3772" s="54">
        <f>작성용!AL3769</f>
        <v>3768</v>
      </c>
      <c r="B3772" s="55" t="str">
        <f>작성용!AI3769</f>
        <v>-</v>
      </c>
      <c r="C3772" s="56" t="str">
        <f>작성용!AK3769</f>
        <v>기초자산</v>
      </c>
      <c r="D3772" s="57" t="str">
        <f>작성용!T3769</f>
        <v>신영증권펀드(기초자산)</v>
      </c>
      <c r="E3772" s="58" t="str">
        <f>작성용!B3769</f>
        <v>SGI퍼스트펭귄스타트업펀드</v>
      </c>
      <c r="F3772" s="58" t="str">
        <f>작성용!C3769</f>
        <v>재평가</v>
      </c>
      <c r="G3772" s="58" t="str">
        <f>작성용!D3769</f>
        <v>오렌지스퀘어(구,벨소프트)</v>
      </c>
      <c r="H3772" s="59">
        <f>작성용!E3769</f>
        <v>1101115075141</v>
      </c>
      <c r="I3772" s="58" t="str">
        <f>작성용!F3769</f>
        <v>A07</v>
      </c>
      <c r="J3772" s="58">
        <f>작성용!G3769</f>
        <v>0</v>
      </c>
      <c r="K3772" s="58" t="str">
        <f>작성용!H3769</f>
        <v>-</v>
      </c>
      <c r="L3772" s="58" t="str">
        <f>작성용!N3769</f>
        <v>분기</v>
      </c>
      <c r="M3772" s="57" t="str">
        <f>작성용!U3769</f>
        <v>2024.09.30</v>
      </c>
      <c r="N3772" s="57">
        <f>작성용!V3769</f>
        <v>45569</v>
      </c>
      <c r="O3772" s="57" t="str">
        <f>작성용!W3769</f>
        <v>보고서제공X</v>
      </c>
      <c r="P3772" s="57" t="str">
        <f>작성용!X3769</f>
        <v>-</v>
      </c>
      <c r="Q3772" s="58" t="str">
        <f>작성용!AD3769</f>
        <v>윤광일</v>
      </c>
      <c r="R3772" s="60">
        <f>작성용!AE3769</f>
        <v>0</v>
      </c>
      <c r="S3772" s="58" t="str">
        <f>작성용!AF3769</f>
        <v>윤광일</v>
      </c>
      <c r="T3772" s="61" t="str">
        <f>작성용!AG3769</f>
        <v>-</v>
      </c>
      <c r="U3772" s="61" t="str">
        <f>작성용!AH3769</f>
        <v>-</v>
      </c>
      <c r="V3772" s="56">
        <f>작성용!AA3769</f>
        <v>202409</v>
      </c>
      <c r="W3772" s="58" t="str">
        <f>작성용!AC3769</f>
        <v>[6]기타기관펀드(기초자산)</v>
      </c>
      <c r="X3772" s="58">
        <f>작성용!O3769</f>
        <v>0</v>
      </c>
      <c r="Y3772" s="58">
        <f>작성용!P3769</f>
        <v>0</v>
      </c>
      <c r="Z3772" s="58">
        <f>작성용!Q3769</f>
        <v>0</v>
      </c>
      <c r="AA3772" s="56" t="str">
        <f>작성용!AJ3769</f>
        <v>-</v>
      </c>
      <c r="AB3772" s="56">
        <f>작성용!AB3769</f>
        <v>0</v>
      </c>
    </row>
    <row r="3773" spans="1:28" s="12" customFormat="1" ht="16.5" hidden="1" customHeight="1" x14ac:dyDescent="0.3">
      <c r="A3773" s="54">
        <f>작성용!AL3770</f>
        <v>3769</v>
      </c>
      <c r="B3773" s="55" t="str">
        <f>작성용!AI3770</f>
        <v>-</v>
      </c>
      <c r="C3773" s="56" t="str">
        <f>작성용!AK3770</f>
        <v>기초자산</v>
      </c>
      <c r="D3773" s="57" t="str">
        <f>작성용!T3770</f>
        <v>신영증권펀드(기초자산)</v>
      </c>
      <c r="E3773" s="58" t="str">
        <f>작성용!B3770</f>
        <v>SGI퍼스트펭귄스타트업펀드</v>
      </c>
      <c r="F3773" s="58" t="str">
        <f>작성용!C3770</f>
        <v>재평가</v>
      </c>
      <c r="G3773" s="58" t="str">
        <f>작성용!D3770</f>
        <v>셀비온</v>
      </c>
      <c r="H3773" s="59">
        <f>작성용!E3770</f>
        <v>1101114398180</v>
      </c>
      <c r="I3773" s="58" t="str">
        <f>작성용!F3770</f>
        <v>A01</v>
      </c>
      <c r="J3773" s="58">
        <f>작성용!G3770</f>
        <v>0</v>
      </c>
      <c r="K3773" s="58" t="str">
        <f>작성용!H3770</f>
        <v>-</v>
      </c>
      <c r="L3773" s="58" t="str">
        <f>작성용!N3770</f>
        <v>분기</v>
      </c>
      <c r="M3773" s="57" t="str">
        <f>작성용!U3770</f>
        <v>2024.09.30</v>
      </c>
      <c r="N3773" s="57">
        <f>작성용!V3770</f>
        <v>45569</v>
      </c>
      <c r="O3773" s="57" t="str">
        <f>작성용!W3770</f>
        <v>보고서제공X</v>
      </c>
      <c r="P3773" s="57" t="str">
        <f>작성용!X3770</f>
        <v>-</v>
      </c>
      <c r="Q3773" s="58" t="str">
        <f>작성용!AD3770</f>
        <v>채동우</v>
      </c>
      <c r="R3773" s="60">
        <f>작성용!AE3770</f>
        <v>0.4</v>
      </c>
      <c r="S3773" s="58" t="str">
        <f>작성용!AF3770</f>
        <v>채동우</v>
      </c>
      <c r="T3773" s="61" t="str">
        <f>작성용!AG3770</f>
        <v>-</v>
      </c>
      <c r="U3773" s="61" t="str">
        <f>작성용!AH3770</f>
        <v>-</v>
      </c>
      <c r="V3773" s="56">
        <f>작성용!AA3770</f>
        <v>202409</v>
      </c>
      <c r="W3773" s="58" t="str">
        <f>작성용!AC3770</f>
        <v>[6]기타기관펀드(기초자산)</v>
      </c>
      <c r="X3773" s="58">
        <f>작성용!O3770</f>
        <v>0</v>
      </c>
      <c r="Y3773" s="58">
        <f>작성용!P3770</f>
        <v>0</v>
      </c>
      <c r="Z3773" s="58">
        <f>작성용!Q3770</f>
        <v>0</v>
      </c>
      <c r="AA3773" s="56" t="str">
        <f>작성용!AJ3770</f>
        <v>-</v>
      </c>
      <c r="AB3773" s="56">
        <f>작성용!AB3770</f>
        <v>0</v>
      </c>
    </row>
    <row r="3774" spans="1:28" s="12" customFormat="1" ht="16.5" hidden="1" customHeight="1" x14ac:dyDescent="0.3">
      <c r="A3774" s="54">
        <f>작성용!AL3771</f>
        <v>3770</v>
      </c>
      <c r="B3774" s="55" t="str">
        <f>작성용!AI3771</f>
        <v>-</v>
      </c>
      <c r="C3774" s="56" t="str">
        <f>작성용!AK3771</f>
        <v>기초자산</v>
      </c>
      <c r="D3774" s="57" t="str">
        <f>작성용!T3771</f>
        <v>신영증권펀드(기초자산)</v>
      </c>
      <c r="E3774" s="58" t="str">
        <f>작성용!B3771</f>
        <v>SGI퍼스트펭귄스타트업펀드</v>
      </c>
      <c r="F3774" s="58" t="str">
        <f>작성용!C3771</f>
        <v>재평가</v>
      </c>
      <c r="G3774" s="58" t="str">
        <f>작성용!D3771</f>
        <v>옵토레인</v>
      </c>
      <c r="H3774" s="59">
        <f>작성용!E3771</f>
        <v>1348110258229</v>
      </c>
      <c r="I3774" s="58" t="str">
        <f>작성용!F3771</f>
        <v>A01</v>
      </c>
      <c r="J3774" s="58">
        <f>작성용!G3771</f>
        <v>0</v>
      </c>
      <c r="K3774" s="58" t="str">
        <f>작성용!H3771</f>
        <v>-</v>
      </c>
      <c r="L3774" s="58" t="str">
        <f>작성용!N3771</f>
        <v>분기</v>
      </c>
      <c r="M3774" s="57" t="str">
        <f>작성용!U3771</f>
        <v>2024.09.30</v>
      </c>
      <c r="N3774" s="57">
        <f>작성용!V3771</f>
        <v>45569</v>
      </c>
      <c r="O3774" s="57" t="str">
        <f>작성용!W3771</f>
        <v>보고서제공X</v>
      </c>
      <c r="P3774" s="57" t="str">
        <f>작성용!X3771</f>
        <v>-</v>
      </c>
      <c r="Q3774" s="58" t="str">
        <f>작성용!AD3771</f>
        <v>정은채</v>
      </c>
      <c r="R3774" s="60">
        <f>작성용!AE3771</f>
        <v>0.4</v>
      </c>
      <c r="S3774" s="58" t="str">
        <f>작성용!AF3771</f>
        <v>정은채</v>
      </c>
      <c r="T3774" s="61" t="str">
        <f>작성용!AG3771</f>
        <v>-</v>
      </c>
      <c r="U3774" s="61" t="str">
        <f>작성용!AH3771</f>
        <v>-</v>
      </c>
      <c r="V3774" s="56">
        <f>작성용!AA3771</f>
        <v>202409</v>
      </c>
      <c r="W3774" s="58" t="str">
        <f>작성용!AC3771</f>
        <v>[6]기타기관펀드(기초자산)</v>
      </c>
      <c r="X3774" s="58">
        <f>작성용!O3771</f>
        <v>0</v>
      </c>
      <c r="Y3774" s="58">
        <f>작성용!P3771</f>
        <v>0</v>
      </c>
      <c r="Z3774" s="58">
        <f>작성용!Q3771</f>
        <v>0</v>
      </c>
      <c r="AA3774" s="56" t="str">
        <f>작성용!AJ3771</f>
        <v>-</v>
      </c>
      <c r="AB3774" s="56">
        <f>작성용!AB3771</f>
        <v>0</v>
      </c>
    </row>
    <row r="3775" spans="1:28" s="12" customFormat="1" ht="16.5" hidden="1" customHeight="1" x14ac:dyDescent="0.3">
      <c r="A3775" s="54">
        <f>작성용!AL3772</f>
        <v>3771</v>
      </c>
      <c r="B3775" s="55" t="str">
        <f>작성용!AI3772</f>
        <v>-</v>
      </c>
      <c r="C3775" s="56" t="str">
        <f>작성용!AK3772</f>
        <v>기초자산</v>
      </c>
      <c r="D3775" s="57" t="str">
        <f>작성용!T3772</f>
        <v>신영증권펀드(기초자산)</v>
      </c>
      <c r="E3775" s="58" t="str">
        <f>작성용!B3772</f>
        <v>SGI퍼스트펭귄스타트업펀드</v>
      </c>
      <c r="F3775" s="58" t="str">
        <f>작성용!C3772</f>
        <v>재평가</v>
      </c>
      <c r="G3775" s="58" t="str">
        <f>작성용!D3772</f>
        <v>위엠비</v>
      </c>
      <c r="H3775" s="59">
        <f>작성용!E3772</f>
        <v>1101112937609</v>
      </c>
      <c r="I3775" s="58" t="str">
        <f>작성용!F3772</f>
        <v>A07</v>
      </c>
      <c r="J3775" s="58">
        <f>작성용!G3772</f>
        <v>0</v>
      </c>
      <c r="K3775" s="58" t="str">
        <f>작성용!H3772</f>
        <v>-</v>
      </c>
      <c r="L3775" s="58" t="str">
        <f>작성용!N3772</f>
        <v>분기</v>
      </c>
      <c r="M3775" s="57" t="str">
        <f>작성용!U3772</f>
        <v>2024.09.30</v>
      </c>
      <c r="N3775" s="57">
        <f>작성용!V3772</f>
        <v>45569</v>
      </c>
      <c r="O3775" s="57" t="str">
        <f>작성용!W3772</f>
        <v>보고서제공X</v>
      </c>
      <c r="P3775" s="57" t="str">
        <f>작성용!X3772</f>
        <v>-</v>
      </c>
      <c r="Q3775" s="58" t="str">
        <f>작성용!AD3772</f>
        <v>심태진</v>
      </c>
      <c r="R3775" s="60">
        <f>작성용!AE3772</f>
        <v>0.4</v>
      </c>
      <c r="S3775" s="58" t="str">
        <f>작성용!AF3772</f>
        <v>심태진</v>
      </c>
      <c r="T3775" s="61" t="str">
        <f>작성용!AG3772</f>
        <v>-</v>
      </c>
      <c r="U3775" s="61" t="str">
        <f>작성용!AH3772</f>
        <v>-</v>
      </c>
      <c r="V3775" s="56">
        <f>작성용!AA3772</f>
        <v>202409</v>
      </c>
      <c r="W3775" s="58" t="str">
        <f>작성용!AC3772</f>
        <v>[6]기타기관펀드(기초자산)</v>
      </c>
      <c r="X3775" s="58">
        <f>작성용!O3772</f>
        <v>0</v>
      </c>
      <c r="Y3775" s="58">
        <f>작성용!P3772</f>
        <v>0</v>
      </c>
      <c r="Z3775" s="58">
        <f>작성용!Q3772</f>
        <v>0</v>
      </c>
      <c r="AA3775" s="56" t="str">
        <f>작성용!AJ3772</f>
        <v>-</v>
      </c>
      <c r="AB3775" s="56">
        <f>작성용!AB3772</f>
        <v>0</v>
      </c>
    </row>
    <row r="3776" spans="1:28" s="12" customFormat="1" ht="16.5" hidden="1" customHeight="1" x14ac:dyDescent="0.3">
      <c r="A3776" s="54">
        <f>작성용!AL3773</f>
        <v>3772</v>
      </c>
      <c r="B3776" s="55" t="str">
        <f>작성용!AI3773</f>
        <v>-</v>
      </c>
      <c r="C3776" s="56" t="str">
        <f>작성용!AK3773</f>
        <v>기초자산</v>
      </c>
      <c r="D3776" s="57" t="str">
        <f>작성용!T3773</f>
        <v>신영증권펀드(기초자산)</v>
      </c>
      <c r="E3776" s="58" t="str">
        <f>작성용!B3773</f>
        <v>SGI퍼스트펭귄스타트업펀드</v>
      </c>
      <c r="F3776" s="58" t="str">
        <f>작성용!C3773</f>
        <v>재평가</v>
      </c>
      <c r="G3776" s="58" t="str">
        <f>작성용!D3773</f>
        <v>인사이너리</v>
      </c>
      <c r="H3776" s="59">
        <f>작성용!E3773</f>
        <v>1101116081329</v>
      </c>
      <c r="I3776" s="58" t="str">
        <f>작성용!F3773</f>
        <v>A07</v>
      </c>
      <c r="J3776" s="58">
        <f>작성용!G3773</f>
        <v>0</v>
      </c>
      <c r="K3776" s="58" t="str">
        <f>작성용!H3773</f>
        <v>-</v>
      </c>
      <c r="L3776" s="58" t="str">
        <f>작성용!N3773</f>
        <v>분기</v>
      </c>
      <c r="M3776" s="57" t="str">
        <f>작성용!U3773</f>
        <v>2024.09.30</v>
      </c>
      <c r="N3776" s="57">
        <f>작성용!V3773</f>
        <v>45569</v>
      </c>
      <c r="O3776" s="57" t="str">
        <f>작성용!W3773</f>
        <v>보고서제공X</v>
      </c>
      <c r="P3776" s="57" t="str">
        <f>작성용!X3773</f>
        <v>-</v>
      </c>
      <c r="Q3776" s="58" t="str">
        <f>작성용!AD3773</f>
        <v>백형진</v>
      </c>
      <c r="R3776" s="60">
        <f>작성용!AE3773</f>
        <v>0.4</v>
      </c>
      <c r="S3776" s="58" t="str">
        <f>작성용!AF3773</f>
        <v>백형진</v>
      </c>
      <c r="T3776" s="61" t="str">
        <f>작성용!AG3773</f>
        <v>-</v>
      </c>
      <c r="U3776" s="61" t="str">
        <f>작성용!AH3773</f>
        <v>-</v>
      </c>
      <c r="V3776" s="56">
        <f>작성용!AA3773</f>
        <v>202409</v>
      </c>
      <c r="W3776" s="58" t="str">
        <f>작성용!AC3773</f>
        <v>[6]기타기관펀드(기초자산)</v>
      </c>
      <c r="X3776" s="58">
        <f>작성용!O3773</f>
        <v>0</v>
      </c>
      <c r="Y3776" s="58">
        <f>작성용!P3773</f>
        <v>0</v>
      </c>
      <c r="Z3776" s="58">
        <f>작성용!Q3773</f>
        <v>0</v>
      </c>
      <c r="AA3776" s="56" t="str">
        <f>작성용!AJ3773</f>
        <v>-</v>
      </c>
      <c r="AB3776" s="56">
        <f>작성용!AB3773</f>
        <v>0</v>
      </c>
    </row>
    <row r="3777" spans="1:28" s="12" customFormat="1" ht="16.5" hidden="1" customHeight="1" x14ac:dyDescent="0.3">
      <c r="A3777" s="54">
        <f>작성용!AL3774</f>
        <v>3773</v>
      </c>
      <c r="B3777" s="55" t="str">
        <f>작성용!AI3774</f>
        <v>-</v>
      </c>
      <c r="C3777" s="56" t="str">
        <f>작성용!AK3774</f>
        <v>기초자산</v>
      </c>
      <c r="D3777" s="57" t="str">
        <f>작성용!T3774</f>
        <v>신영증권펀드(기초자산)</v>
      </c>
      <c r="E3777" s="58" t="str">
        <f>작성용!B3774</f>
        <v>SGI퍼스트펭귄스타트업펀드</v>
      </c>
      <c r="F3777" s="58" t="str">
        <f>작성용!C3774</f>
        <v>재평가</v>
      </c>
      <c r="G3777" s="58" t="str">
        <f>작성용!D3774</f>
        <v>인핸스드바이오</v>
      </c>
      <c r="H3777" s="59">
        <f>작성용!E3774</f>
        <v>1101116224599</v>
      </c>
      <c r="I3777" s="58" t="str">
        <f>작성용!F3774</f>
        <v>A07</v>
      </c>
      <c r="J3777" s="58">
        <f>작성용!G3774</f>
        <v>0</v>
      </c>
      <c r="K3777" s="58" t="str">
        <f>작성용!H3774</f>
        <v>-</v>
      </c>
      <c r="L3777" s="58" t="str">
        <f>작성용!N3774</f>
        <v>분기</v>
      </c>
      <c r="M3777" s="57" t="str">
        <f>작성용!U3774</f>
        <v>2024.09.30</v>
      </c>
      <c r="N3777" s="57">
        <f>작성용!V3774</f>
        <v>45569</v>
      </c>
      <c r="O3777" s="57" t="str">
        <f>작성용!W3774</f>
        <v>보고서제공X</v>
      </c>
      <c r="P3777" s="57" t="str">
        <f>작성용!X3774</f>
        <v>-</v>
      </c>
      <c r="Q3777" s="58" t="str">
        <f>작성용!AD3774</f>
        <v>최수민</v>
      </c>
      <c r="R3777" s="60">
        <f>작성용!AE3774</f>
        <v>0.4</v>
      </c>
      <c r="S3777" s="58" t="str">
        <f>작성용!AF3774</f>
        <v>최수민</v>
      </c>
      <c r="T3777" s="61" t="str">
        <f>작성용!AG3774</f>
        <v>-</v>
      </c>
      <c r="U3777" s="61" t="str">
        <f>작성용!AH3774</f>
        <v>-</v>
      </c>
      <c r="V3777" s="56">
        <f>작성용!AA3774</f>
        <v>202409</v>
      </c>
      <c r="W3777" s="58" t="str">
        <f>작성용!AC3774</f>
        <v>[6]기타기관펀드(기초자산)</v>
      </c>
      <c r="X3777" s="58">
        <f>작성용!O3774</f>
        <v>0</v>
      </c>
      <c r="Y3777" s="58">
        <f>작성용!P3774</f>
        <v>0</v>
      </c>
      <c r="Z3777" s="58">
        <f>작성용!Q3774</f>
        <v>0</v>
      </c>
      <c r="AA3777" s="56" t="str">
        <f>작성용!AJ3774</f>
        <v>-</v>
      </c>
      <c r="AB3777" s="56">
        <f>작성용!AB3774</f>
        <v>0</v>
      </c>
    </row>
    <row r="3778" spans="1:28" s="12" customFormat="1" ht="16.5" hidden="1" customHeight="1" x14ac:dyDescent="0.3">
      <c r="A3778" s="54">
        <f>작성용!AL3775</f>
        <v>3774</v>
      </c>
      <c r="B3778" s="55" t="str">
        <f>작성용!AI3775</f>
        <v>-</v>
      </c>
      <c r="C3778" s="56" t="str">
        <f>작성용!AK3775</f>
        <v>기초자산</v>
      </c>
      <c r="D3778" s="57" t="str">
        <f>작성용!T3775</f>
        <v>신영증권펀드(기초자산)</v>
      </c>
      <c r="E3778" s="58" t="str">
        <f>작성용!B3775</f>
        <v>SGI퍼스트펭귄스타트업펀드</v>
      </c>
      <c r="F3778" s="58" t="str">
        <f>작성용!C3775</f>
        <v>재평가</v>
      </c>
      <c r="G3778" s="58" t="str">
        <f>작성용!D3775</f>
        <v>코멤텍</v>
      </c>
      <c r="H3778" s="59">
        <f>작성용!E3775</f>
        <v>1101113592155</v>
      </c>
      <c r="I3778" s="58" t="str">
        <f>작성용!F3775</f>
        <v>A01</v>
      </c>
      <c r="J3778" s="58">
        <f>작성용!G3775</f>
        <v>0</v>
      </c>
      <c r="K3778" s="58" t="str">
        <f>작성용!H3775</f>
        <v>-</v>
      </c>
      <c r="L3778" s="58" t="str">
        <f>작성용!N3775</f>
        <v>분기</v>
      </c>
      <c r="M3778" s="57" t="str">
        <f>작성용!U3775</f>
        <v>2024.09.30</v>
      </c>
      <c r="N3778" s="57">
        <f>작성용!V3775</f>
        <v>45569</v>
      </c>
      <c r="O3778" s="57" t="str">
        <f>작성용!W3775</f>
        <v>보고서제공X</v>
      </c>
      <c r="P3778" s="57" t="str">
        <f>작성용!X3775</f>
        <v>-</v>
      </c>
      <c r="Q3778" s="58" t="str">
        <f>작성용!AD3775</f>
        <v>심태진</v>
      </c>
      <c r="R3778" s="60">
        <f>작성용!AE3775</f>
        <v>0.4</v>
      </c>
      <c r="S3778" s="58" t="str">
        <f>작성용!AF3775</f>
        <v>심태진</v>
      </c>
      <c r="T3778" s="61" t="str">
        <f>작성용!AG3775</f>
        <v>-</v>
      </c>
      <c r="U3778" s="61" t="str">
        <f>작성용!AH3775</f>
        <v>-</v>
      </c>
      <c r="V3778" s="56">
        <f>작성용!AA3775</f>
        <v>202409</v>
      </c>
      <c r="W3778" s="58" t="str">
        <f>작성용!AC3775</f>
        <v>[6]기타기관펀드(기초자산)</v>
      </c>
      <c r="X3778" s="58">
        <f>작성용!O3775</f>
        <v>0</v>
      </c>
      <c r="Y3778" s="58">
        <f>작성용!P3775</f>
        <v>0</v>
      </c>
      <c r="Z3778" s="58">
        <f>작성용!Q3775</f>
        <v>0</v>
      </c>
      <c r="AA3778" s="56" t="str">
        <f>작성용!AJ3775</f>
        <v>-</v>
      </c>
      <c r="AB3778" s="56">
        <f>작성용!AB3775</f>
        <v>0</v>
      </c>
    </row>
    <row r="3779" spans="1:28" s="12" customFormat="1" ht="16.5" hidden="1" customHeight="1" x14ac:dyDescent="0.3">
      <c r="A3779" s="54">
        <f>작성용!AL3776</f>
        <v>3775</v>
      </c>
      <c r="B3779" s="55" t="str">
        <f>작성용!AI3776</f>
        <v>-</v>
      </c>
      <c r="C3779" s="56" t="str">
        <f>작성용!AK3776</f>
        <v>기초자산</v>
      </c>
      <c r="D3779" s="57" t="str">
        <f>작성용!T3776</f>
        <v>신영증권펀드(기초자산)</v>
      </c>
      <c r="E3779" s="58" t="str">
        <f>작성용!B3776</f>
        <v>SGI퍼스트펭귄스타트업펀드</v>
      </c>
      <c r="F3779" s="58" t="str">
        <f>작성용!C3776</f>
        <v>재평가</v>
      </c>
      <c r="G3779" s="58" t="str">
        <f>작성용!D3776</f>
        <v>코아시아넥셀(구,넥셀)</v>
      </c>
      <c r="H3779" s="59">
        <f>작성용!E3776</f>
        <v>1311110072634</v>
      </c>
      <c r="I3779" s="58" t="str">
        <f>작성용!F3776</f>
        <v>A01</v>
      </c>
      <c r="J3779" s="58">
        <f>작성용!G3776</f>
        <v>0</v>
      </c>
      <c r="K3779" s="58" t="str">
        <f>작성용!H3776</f>
        <v>-</v>
      </c>
      <c r="L3779" s="58" t="str">
        <f>작성용!N3776</f>
        <v>분기</v>
      </c>
      <c r="M3779" s="57" t="str">
        <f>작성용!U3776</f>
        <v>2024.09.30</v>
      </c>
      <c r="N3779" s="57">
        <f>작성용!V3776</f>
        <v>45569</v>
      </c>
      <c r="O3779" s="57" t="str">
        <f>작성용!W3776</f>
        <v>보고서제공X</v>
      </c>
      <c r="P3779" s="57" t="str">
        <f>작성용!X3776</f>
        <v>-</v>
      </c>
      <c r="Q3779" s="58" t="str">
        <f>작성용!AD3776</f>
        <v>신원준</v>
      </c>
      <c r="R3779" s="60">
        <f>작성용!AE3776</f>
        <v>0.4</v>
      </c>
      <c r="S3779" s="58" t="str">
        <f>작성용!AF3776</f>
        <v>신원준</v>
      </c>
      <c r="T3779" s="61" t="str">
        <f>작성용!AG3776</f>
        <v>-</v>
      </c>
      <c r="U3779" s="61" t="str">
        <f>작성용!AH3776</f>
        <v>-</v>
      </c>
      <c r="V3779" s="56">
        <f>작성용!AA3776</f>
        <v>202409</v>
      </c>
      <c r="W3779" s="58" t="str">
        <f>작성용!AC3776</f>
        <v>[6]기타기관펀드(기초자산)</v>
      </c>
      <c r="X3779" s="58">
        <f>작성용!O3776</f>
        <v>0</v>
      </c>
      <c r="Y3779" s="58">
        <f>작성용!P3776</f>
        <v>0</v>
      </c>
      <c r="Z3779" s="58">
        <f>작성용!Q3776</f>
        <v>0</v>
      </c>
      <c r="AA3779" s="56" t="str">
        <f>작성용!AJ3776</f>
        <v>-</v>
      </c>
      <c r="AB3779" s="56">
        <f>작성용!AB3776</f>
        <v>0</v>
      </c>
    </row>
    <row r="3780" spans="1:28" s="12" customFormat="1" ht="16.5" hidden="1" customHeight="1" x14ac:dyDescent="0.3">
      <c r="A3780" s="54">
        <f>작성용!AL3777</f>
        <v>3776</v>
      </c>
      <c r="B3780" s="55" t="str">
        <f>작성용!AI3777</f>
        <v>-</v>
      </c>
      <c r="C3780" s="56" t="str">
        <f>작성용!AK3777</f>
        <v>기초자산</v>
      </c>
      <c r="D3780" s="57" t="str">
        <f>작성용!T3777</f>
        <v>신영증권펀드(기초자산)</v>
      </c>
      <c r="E3780" s="58" t="str">
        <f>작성용!B3777</f>
        <v>SGI퍼스트펭귄스타트업펀드</v>
      </c>
      <c r="F3780" s="58" t="str">
        <f>작성용!C3777</f>
        <v>재평가</v>
      </c>
      <c r="G3780" s="58" t="str">
        <f>작성용!D3777</f>
        <v>크로넥스</v>
      </c>
      <c r="H3780" s="59">
        <f>작성용!E3777</f>
        <v>1348110243379</v>
      </c>
      <c r="I3780" s="58" t="str">
        <f>작성용!F3777</f>
        <v>A01</v>
      </c>
      <c r="J3780" s="58">
        <f>작성용!G3777</f>
        <v>0</v>
      </c>
      <c r="K3780" s="58" t="str">
        <f>작성용!H3777</f>
        <v>-</v>
      </c>
      <c r="L3780" s="58" t="str">
        <f>작성용!N3777</f>
        <v>분기</v>
      </c>
      <c r="M3780" s="57" t="str">
        <f>작성용!U3777</f>
        <v>2024.09.30</v>
      </c>
      <c r="N3780" s="57">
        <f>작성용!V3777</f>
        <v>45569</v>
      </c>
      <c r="O3780" s="57" t="str">
        <f>작성용!W3777</f>
        <v>보고서제공X</v>
      </c>
      <c r="P3780" s="57" t="str">
        <f>작성용!X3777</f>
        <v>-</v>
      </c>
      <c r="Q3780" s="58" t="str">
        <f>작성용!AD3777</f>
        <v>김영하</v>
      </c>
      <c r="R3780" s="60">
        <f>작성용!AE3777</f>
        <v>0.4</v>
      </c>
      <c r="S3780" s="58" t="str">
        <f>작성용!AF3777</f>
        <v>김영하</v>
      </c>
      <c r="T3780" s="61" t="str">
        <f>작성용!AG3777</f>
        <v>-</v>
      </c>
      <c r="U3780" s="61" t="str">
        <f>작성용!AH3777</f>
        <v>-</v>
      </c>
      <c r="V3780" s="56">
        <f>작성용!AA3777</f>
        <v>202409</v>
      </c>
      <c r="W3780" s="58" t="str">
        <f>작성용!AC3777</f>
        <v>[6]기타기관펀드(기초자산)</v>
      </c>
      <c r="X3780" s="58">
        <f>작성용!O3777</f>
        <v>0</v>
      </c>
      <c r="Y3780" s="58">
        <f>작성용!P3777</f>
        <v>0</v>
      </c>
      <c r="Z3780" s="58">
        <f>작성용!Q3777</f>
        <v>0</v>
      </c>
      <c r="AA3780" s="56" t="str">
        <f>작성용!AJ3777</f>
        <v>-</v>
      </c>
      <c r="AB3780" s="56">
        <f>작성용!AB3777</f>
        <v>0</v>
      </c>
    </row>
    <row r="3781" spans="1:28" s="12" customFormat="1" ht="16.5" hidden="1" customHeight="1" x14ac:dyDescent="0.3">
      <c r="A3781" s="54">
        <f>작성용!AL3778</f>
        <v>3777</v>
      </c>
      <c r="B3781" s="55" t="str">
        <f>작성용!AI3778</f>
        <v>-</v>
      </c>
      <c r="C3781" s="56" t="str">
        <f>작성용!AK3778</f>
        <v>기초자산</v>
      </c>
      <c r="D3781" s="57" t="str">
        <f>작성용!T3778</f>
        <v>신영증권펀드(기초자산)</v>
      </c>
      <c r="E3781" s="58" t="str">
        <f>작성용!B3778</f>
        <v>SGI퍼스트펭귄스타트업펀드</v>
      </c>
      <c r="F3781" s="58" t="str">
        <f>작성용!C3778</f>
        <v>재평가</v>
      </c>
      <c r="G3781" s="58" t="str">
        <f>작성용!D3778</f>
        <v>테크트랜스</v>
      </c>
      <c r="H3781" s="59">
        <f>작성용!E3778</f>
        <v>1748110058069</v>
      </c>
      <c r="I3781" s="58" t="str">
        <f>작성용!F3778</f>
        <v>A07</v>
      </c>
      <c r="J3781" s="58">
        <f>작성용!G3778</f>
        <v>0</v>
      </c>
      <c r="K3781" s="58" t="str">
        <f>작성용!H3778</f>
        <v>-</v>
      </c>
      <c r="L3781" s="58" t="str">
        <f>작성용!N3778</f>
        <v>분기</v>
      </c>
      <c r="M3781" s="57" t="str">
        <f>작성용!U3778</f>
        <v>2024.09.30</v>
      </c>
      <c r="N3781" s="57">
        <f>작성용!V3778</f>
        <v>45569</v>
      </c>
      <c r="O3781" s="57" t="str">
        <f>작성용!W3778</f>
        <v>보고서제공X</v>
      </c>
      <c r="P3781" s="57" t="str">
        <f>작성용!X3778</f>
        <v>-</v>
      </c>
      <c r="Q3781" s="58" t="str">
        <f>작성용!AD3778</f>
        <v>서경덕</v>
      </c>
      <c r="R3781" s="60">
        <f>작성용!AE3778</f>
        <v>0.4</v>
      </c>
      <c r="S3781" s="58" t="str">
        <f>작성용!AF3778</f>
        <v>서경덕</v>
      </c>
      <c r="T3781" s="61" t="str">
        <f>작성용!AG3778</f>
        <v>-</v>
      </c>
      <c r="U3781" s="61" t="str">
        <f>작성용!AH3778</f>
        <v>-</v>
      </c>
      <c r="V3781" s="56">
        <f>작성용!AA3778</f>
        <v>202409</v>
      </c>
      <c r="W3781" s="58" t="str">
        <f>작성용!AC3778</f>
        <v>[6]기타기관펀드(기초자산)</v>
      </c>
      <c r="X3781" s="58">
        <f>작성용!O3778</f>
        <v>0</v>
      </c>
      <c r="Y3781" s="58">
        <f>작성용!P3778</f>
        <v>0</v>
      </c>
      <c r="Z3781" s="58">
        <f>작성용!Q3778</f>
        <v>0</v>
      </c>
      <c r="AA3781" s="56" t="str">
        <f>작성용!AJ3778</f>
        <v>-</v>
      </c>
      <c r="AB3781" s="56">
        <f>작성용!AB3778</f>
        <v>0</v>
      </c>
    </row>
    <row r="3782" spans="1:28" s="12" customFormat="1" ht="16.5" hidden="1" customHeight="1" x14ac:dyDescent="0.3">
      <c r="A3782" s="54">
        <f>작성용!AL3779</f>
        <v>3778</v>
      </c>
      <c r="B3782" s="55" t="str">
        <f>작성용!AI3779</f>
        <v>-</v>
      </c>
      <c r="C3782" s="56" t="str">
        <f>작성용!AK3779</f>
        <v>기초자산</v>
      </c>
      <c r="D3782" s="57" t="str">
        <f>작성용!T3779</f>
        <v>신영증권펀드(기초자산)</v>
      </c>
      <c r="E3782" s="58" t="str">
        <f>작성용!B3779</f>
        <v>SGI퍼스트펭귄스타트업펀드</v>
      </c>
      <c r="F3782" s="58" t="str">
        <f>작성용!C3779</f>
        <v>재평가</v>
      </c>
      <c r="G3782" s="58" t="str">
        <f>작성용!D3779</f>
        <v>퓨리켐</v>
      </c>
      <c r="H3782" s="59">
        <f>작성용!E3779</f>
        <v>1501110111299</v>
      </c>
      <c r="I3782" s="58" t="str">
        <f>작성용!F3779</f>
        <v>A07</v>
      </c>
      <c r="J3782" s="58">
        <f>작성용!G3779</f>
        <v>0</v>
      </c>
      <c r="K3782" s="58" t="str">
        <f>작성용!H3779</f>
        <v>-</v>
      </c>
      <c r="L3782" s="58" t="str">
        <f>작성용!N3779</f>
        <v>분기</v>
      </c>
      <c r="M3782" s="57" t="str">
        <f>작성용!U3779</f>
        <v>2024.09.30</v>
      </c>
      <c r="N3782" s="57">
        <f>작성용!V3779</f>
        <v>45569</v>
      </c>
      <c r="O3782" s="57" t="str">
        <f>작성용!W3779</f>
        <v>보고서제공X</v>
      </c>
      <c r="P3782" s="57" t="str">
        <f>작성용!X3779</f>
        <v>-</v>
      </c>
      <c r="Q3782" s="58" t="str">
        <f>작성용!AD3779</f>
        <v>이상민</v>
      </c>
      <c r="R3782" s="60">
        <f>작성용!AE3779</f>
        <v>0.4</v>
      </c>
      <c r="S3782" s="58" t="str">
        <f>작성용!AF3779</f>
        <v>이상민</v>
      </c>
      <c r="T3782" s="61" t="str">
        <f>작성용!AG3779</f>
        <v>-</v>
      </c>
      <c r="U3782" s="61" t="str">
        <f>작성용!AH3779</f>
        <v>-</v>
      </c>
      <c r="V3782" s="56">
        <f>작성용!AA3779</f>
        <v>202409</v>
      </c>
      <c r="W3782" s="58" t="str">
        <f>작성용!AC3779</f>
        <v>[6]기타기관펀드(기초자산)</v>
      </c>
      <c r="X3782" s="58">
        <f>작성용!O3779</f>
        <v>0</v>
      </c>
      <c r="Y3782" s="58">
        <f>작성용!P3779</f>
        <v>0</v>
      </c>
      <c r="Z3782" s="58">
        <f>작성용!Q3779</f>
        <v>0</v>
      </c>
      <c r="AA3782" s="56" t="str">
        <f>작성용!AJ3779</f>
        <v>-</v>
      </c>
      <c r="AB3782" s="56">
        <f>작성용!AB3779</f>
        <v>0</v>
      </c>
    </row>
    <row r="3783" spans="1:28" s="12" customFormat="1" ht="16.5" hidden="1" customHeight="1" x14ac:dyDescent="0.3">
      <c r="A3783" s="54">
        <f>작성용!AL3780</f>
        <v>3779</v>
      </c>
      <c r="B3783" s="55" t="str">
        <f>작성용!AI3780</f>
        <v>-</v>
      </c>
      <c r="C3783" s="56" t="str">
        <f>작성용!AK3780</f>
        <v>기초자산</v>
      </c>
      <c r="D3783" s="57" t="str">
        <f>작성용!T3780</f>
        <v>신영증권펀드(기초자산)</v>
      </c>
      <c r="E3783" s="58" t="str">
        <f>작성용!B3780</f>
        <v>SGI퍼스트펭귄스타트업펀드</v>
      </c>
      <c r="F3783" s="58" t="str">
        <f>작성용!C3780</f>
        <v>재평가</v>
      </c>
      <c r="G3783" s="58" t="str">
        <f>작성용!D3780</f>
        <v>피크바이오(구,피에이치파마)</v>
      </c>
      <c r="H3783" s="59">
        <f>작성용!E3780</f>
        <v>1101115843639</v>
      </c>
      <c r="I3783" s="58" t="str">
        <f>작성용!F3780</f>
        <v>A01</v>
      </c>
      <c r="J3783" s="58">
        <f>작성용!G3780</f>
        <v>0</v>
      </c>
      <c r="K3783" s="58" t="str">
        <f>작성용!H3780</f>
        <v>-</v>
      </c>
      <c r="L3783" s="58" t="str">
        <f>작성용!N3780</f>
        <v>분기</v>
      </c>
      <c r="M3783" s="57" t="str">
        <f>작성용!U3780</f>
        <v>2024.09.30</v>
      </c>
      <c r="N3783" s="57">
        <f>작성용!V3780</f>
        <v>45569</v>
      </c>
      <c r="O3783" s="57" t="str">
        <f>작성용!W3780</f>
        <v>보고서제공X</v>
      </c>
      <c r="P3783" s="57" t="str">
        <f>작성용!X3780</f>
        <v>-</v>
      </c>
      <c r="Q3783" s="58" t="str">
        <f>작성용!AD3780</f>
        <v>김영하</v>
      </c>
      <c r="R3783" s="60">
        <f>작성용!AE3780</f>
        <v>0</v>
      </c>
      <c r="S3783" s="58" t="str">
        <f>작성용!AF3780</f>
        <v>김영하</v>
      </c>
      <c r="T3783" s="61" t="str">
        <f>작성용!AG3780</f>
        <v>-</v>
      </c>
      <c r="U3783" s="61" t="str">
        <f>작성용!AH3780</f>
        <v>-</v>
      </c>
      <c r="V3783" s="56">
        <f>작성용!AA3780</f>
        <v>202409</v>
      </c>
      <c r="W3783" s="58" t="str">
        <f>작성용!AC3780</f>
        <v>[6]기타기관펀드(기초자산)</v>
      </c>
      <c r="X3783" s="58">
        <f>작성용!O3780</f>
        <v>0</v>
      </c>
      <c r="Y3783" s="58">
        <f>작성용!P3780</f>
        <v>0</v>
      </c>
      <c r="Z3783" s="58">
        <f>작성용!Q3780</f>
        <v>0</v>
      </c>
      <c r="AA3783" s="56" t="str">
        <f>작성용!AJ3780</f>
        <v>-</v>
      </c>
      <c r="AB3783" s="56">
        <f>작성용!AB3780</f>
        <v>0</v>
      </c>
    </row>
    <row r="3784" spans="1:28" s="12" customFormat="1" ht="16.5" hidden="1" customHeight="1" x14ac:dyDescent="0.3">
      <c r="A3784" s="54">
        <f>작성용!AL3781</f>
        <v>3780</v>
      </c>
      <c r="B3784" s="55" t="str">
        <f>작성용!AI3781</f>
        <v>-</v>
      </c>
      <c r="C3784" s="56" t="str">
        <f>작성용!AK3781</f>
        <v>기초자산</v>
      </c>
      <c r="D3784" s="57" t="str">
        <f>작성용!T3781</f>
        <v>신영증권펀드(기초자산)</v>
      </c>
      <c r="E3784" s="58" t="str">
        <f>작성용!B3781</f>
        <v>SGI퍼스트펭귄스타트업펀드</v>
      </c>
      <c r="F3784" s="58" t="str">
        <f>작성용!C3781</f>
        <v>재평가</v>
      </c>
      <c r="G3784" s="58" t="str">
        <f>작성용!D3781</f>
        <v>하이젠헬스케어(구,젬스솔루션)</v>
      </c>
      <c r="H3784" s="59">
        <f>작성용!E3781</f>
        <v>2850110226585</v>
      </c>
      <c r="I3784" s="58" t="str">
        <f>작성용!F3781</f>
        <v>A07</v>
      </c>
      <c r="J3784" s="58">
        <f>작성용!G3781</f>
        <v>0</v>
      </c>
      <c r="K3784" s="58" t="str">
        <f>작성용!H3781</f>
        <v>-</v>
      </c>
      <c r="L3784" s="58" t="str">
        <f>작성용!N3781</f>
        <v>분기</v>
      </c>
      <c r="M3784" s="57" t="str">
        <f>작성용!U3781</f>
        <v>2024.09.30</v>
      </c>
      <c r="N3784" s="57">
        <f>작성용!V3781</f>
        <v>45569</v>
      </c>
      <c r="O3784" s="57" t="str">
        <f>작성용!W3781</f>
        <v>보고서제공X</v>
      </c>
      <c r="P3784" s="57" t="str">
        <f>작성용!X3781</f>
        <v>-</v>
      </c>
      <c r="Q3784" s="58" t="str">
        <f>작성용!AD3781</f>
        <v>윤광일</v>
      </c>
      <c r="R3784" s="60">
        <f>작성용!AE3781</f>
        <v>0.4</v>
      </c>
      <c r="S3784" s="58" t="str">
        <f>작성용!AF3781</f>
        <v>김범준</v>
      </c>
      <c r="T3784" s="61" t="str">
        <f>작성용!AG3781</f>
        <v>-</v>
      </c>
      <c r="U3784" s="61" t="str">
        <f>작성용!AH3781</f>
        <v>-</v>
      </c>
      <c r="V3784" s="56">
        <f>작성용!AA3781</f>
        <v>202409</v>
      </c>
      <c r="W3784" s="58" t="str">
        <f>작성용!AC3781</f>
        <v>[6]기타기관펀드(기초자산)</v>
      </c>
      <c r="X3784" s="58">
        <f>작성용!O3781</f>
        <v>0</v>
      </c>
      <c r="Y3784" s="58">
        <f>작성용!P3781</f>
        <v>0</v>
      </c>
      <c r="Z3784" s="58">
        <f>작성용!Q3781</f>
        <v>0</v>
      </c>
      <c r="AA3784" s="56" t="str">
        <f>작성용!AJ3781</f>
        <v>-</v>
      </c>
      <c r="AB3784" s="56">
        <f>작성용!AB3781</f>
        <v>0</v>
      </c>
    </row>
    <row r="3785" spans="1:28" s="12" customFormat="1" ht="16.5" hidden="1" customHeight="1" x14ac:dyDescent="0.3">
      <c r="A3785" s="54">
        <f>작성용!AL3782</f>
        <v>3781</v>
      </c>
      <c r="B3785" s="55" t="str">
        <f>작성용!AI3782</f>
        <v>-</v>
      </c>
      <c r="C3785" s="56" t="str">
        <f>작성용!AK3782</f>
        <v>기초자산</v>
      </c>
      <c r="D3785" s="57" t="str">
        <f>작성용!T3782</f>
        <v>신영증권펀드(기초자산)</v>
      </c>
      <c r="E3785" s="58" t="str">
        <f>작성용!B3782</f>
        <v>SGI퍼스트펭귄스타트업펀드</v>
      </c>
      <c r="F3785" s="58" t="str">
        <f>작성용!C3782</f>
        <v>재평가</v>
      </c>
      <c r="G3785" s="58" t="str">
        <f>작성용!D3782</f>
        <v>성하(구,케미앤텍)</v>
      </c>
      <c r="H3785" s="59">
        <f>작성용!E3782</f>
        <v>1358110207291</v>
      </c>
      <c r="I3785" s="58" t="str">
        <f>작성용!F3782</f>
        <v>A07</v>
      </c>
      <c r="J3785" s="58">
        <f>작성용!G3782</f>
        <v>0</v>
      </c>
      <c r="K3785" s="58" t="str">
        <f>작성용!H3782</f>
        <v>-</v>
      </c>
      <c r="L3785" s="58" t="str">
        <f>작성용!N3782</f>
        <v>분기</v>
      </c>
      <c r="M3785" s="57" t="str">
        <f>작성용!U3782</f>
        <v>2024.09.30</v>
      </c>
      <c r="N3785" s="57">
        <f>작성용!V3782</f>
        <v>45569</v>
      </c>
      <c r="O3785" s="57" t="str">
        <f>작성용!W3782</f>
        <v>보고서제공X</v>
      </c>
      <c r="P3785" s="57" t="str">
        <f>작성용!X3782</f>
        <v>-</v>
      </c>
      <c r="Q3785" s="58" t="str">
        <f>작성용!AD3782</f>
        <v>신원준</v>
      </c>
      <c r="R3785" s="60">
        <f>작성용!AE3782</f>
        <v>0.4</v>
      </c>
      <c r="S3785" s="58" t="str">
        <f>작성용!AF3782</f>
        <v>신원준</v>
      </c>
      <c r="T3785" s="61" t="str">
        <f>작성용!AG3782</f>
        <v>-</v>
      </c>
      <c r="U3785" s="61" t="str">
        <f>작성용!AH3782</f>
        <v>-</v>
      </c>
      <c r="V3785" s="56">
        <f>작성용!AA3782</f>
        <v>202409</v>
      </c>
      <c r="W3785" s="58" t="str">
        <f>작성용!AC3782</f>
        <v>[6]기타기관펀드(기초자산)</v>
      </c>
      <c r="X3785" s="58">
        <f>작성용!O3782</f>
        <v>0</v>
      </c>
      <c r="Y3785" s="58">
        <f>작성용!P3782</f>
        <v>0</v>
      </c>
      <c r="Z3785" s="58">
        <f>작성용!Q3782</f>
        <v>0</v>
      </c>
      <c r="AA3785" s="56" t="str">
        <f>작성용!AJ3782</f>
        <v>-</v>
      </c>
      <c r="AB3785" s="56">
        <f>작성용!AB3782</f>
        <v>0</v>
      </c>
    </row>
    <row r="3786" spans="1:28" s="12" customFormat="1" ht="16.5" hidden="1" customHeight="1" x14ac:dyDescent="0.3">
      <c r="A3786" s="54">
        <f>작성용!AL3783</f>
        <v>3782</v>
      </c>
      <c r="B3786" s="55" t="str">
        <f>작성용!AI3783</f>
        <v>-</v>
      </c>
      <c r="C3786" s="56" t="str">
        <f>작성용!AK3783</f>
        <v>기초자산</v>
      </c>
      <c r="D3786" s="57" t="str">
        <f>작성용!T3783</f>
        <v>신영증권펀드(기초자산)</v>
      </c>
      <c r="E3786" s="58" t="str">
        <f>작성용!B3783</f>
        <v>유티씨특허기술사업화투자조합</v>
      </c>
      <c r="F3786" s="58" t="str">
        <f>작성용!C3783</f>
        <v>재평가</v>
      </c>
      <c r="G3786" s="58" t="str">
        <f>작성용!D3783</f>
        <v>데이타커맨드</v>
      </c>
      <c r="H3786" s="59">
        <f>작성용!E3783</f>
        <v>1311110475408</v>
      </c>
      <c r="I3786" s="58" t="str">
        <f>작성용!F3783</f>
        <v>A07</v>
      </c>
      <c r="J3786" s="58">
        <f>작성용!G3783</f>
        <v>0</v>
      </c>
      <c r="K3786" s="58" t="str">
        <f>작성용!H3783</f>
        <v>-</v>
      </c>
      <c r="L3786" s="58" t="str">
        <f>작성용!N3783</f>
        <v>분기</v>
      </c>
      <c r="M3786" s="57" t="str">
        <f>작성용!U3783</f>
        <v>2024.09.30</v>
      </c>
      <c r="N3786" s="57">
        <f>작성용!V3783</f>
        <v>45569</v>
      </c>
      <c r="O3786" s="57" t="str">
        <f>작성용!W3783</f>
        <v>보고서제공X</v>
      </c>
      <c r="P3786" s="57" t="str">
        <f>작성용!X3783</f>
        <v>-</v>
      </c>
      <c r="Q3786" s="58" t="str">
        <f>작성용!AD3783</f>
        <v>조현우</v>
      </c>
      <c r="R3786" s="60">
        <f>작성용!AE3783</f>
        <v>0</v>
      </c>
      <c r="S3786" s="58" t="str">
        <f>작성용!AF3783</f>
        <v>조현우</v>
      </c>
      <c r="T3786" s="61" t="str">
        <f>작성용!AG3783</f>
        <v>-</v>
      </c>
      <c r="U3786" s="61" t="str">
        <f>작성용!AH3783</f>
        <v>-</v>
      </c>
      <c r="V3786" s="56">
        <f>작성용!AA3783</f>
        <v>202409</v>
      </c>
      <c r="W3786" s="58" t="str">
        <f>작성용!AC3783</f>
        <v>[6]기타기관펀드(기초자산)</v>
      </c>
      <c r="X3786" s="58">
        <f>작성용!O3783</f>
        <v>0</v>
      </c>
      <c r="Y3786" s="58">
        <f>작성용!P3783</f>
        <v>0</v>
      </c>
      <c r="Z3786" s="58">
        <f>작성용!Q3783</f>
        <v>0</v>
      </c>
      <c r="AA3786" s="56" t="str">
        <f>작성용!AJ3783</f>
        <v>-</v>
      </c>
      <c r="AB3786" s="56">
        <f>작성용!AB3783</f>
        <v>0</v>
      </c>
    </row>
    <row r="3787" spans="1:28" s="12" customFormat="1" ht="16.5" hidden="1" customHeight="1" x14ac:dyDescent="0.3">
      <c r="A3787" s="54">
        <f>작성용!AL3784</f>
        <v>3783</v>
      </c>
      <c r="B3787" s="55" t="str">
        <f>작성용!AI3784</f>
        <v>-</v>
      </c>
      <c r="C3787" s="56" t="str">
        <f>작성용!AK3784</f>
        <v>기초자산</v>
      </c>
      <c r="D3787" s="57" t="str">
        <f>작성용!T3784</f>
        <v>신영증권펀드(기초자산)</v>
      </c>
      <c r="E3787" s="58" t="str">
        <f>작성용!B3784</f>
        <v>유티씨특허기술사업화투자조합</v>
      </c>
      <c r="F3787" s="58" t="str">
        <f>작성용!C3784</f>
        <v>재평가</v>
      </c>
      <c r="G3787" s="58" t="str">
        <f>작성용!D3784</f>
        <v>세포바이오</v>
      </c>
      <c r="H3787" s="59">
        <f>작성용!E3784</f>
        <v>1101114693712</v>
      </c>
      <c r="I3787" s="58" t="str">
        <f>작성용!F3784</f>
        <v>A07</v>
      </c>
      <c r="J3787" s="58">
        <f>작성용!G3784</f>
        <v>0</v>
      </c>
      <c r="K3787" s="58" t="str">
        <f>작성용!H3784</f>
        <v>-</v>
      </c>
      <c r="L3787" s="58" t="str">
        <f>작성용!N3784</f>
        <v>분기</v>
      </c>
      <c r="M3787" s="57" t="str">
        <f>작성용!U3784</f>
        <v>2024.09.30</v>
      </c>
      <c r="N3787" s="57">
        <f>작성용!V3784</f>
        <v>45569</v>
      </c>
      <c r="O3787" s="57" t="str">
        <f>작성용!W3784</f>
        <v>보고서제공X</v>
      </c>
      <c r="P3787" s="57" t="str">
        <f>작성용!X3784</f>
        <v>-</v>
      </c>
      <c r="Q3787" s="58" t="str">
        <f>작성용!AD3784</f>
        <v>조현우</v>
      </c>
      <c r="R3787" s="60">
        <f>작성용!AE3784</f>
        <v>0</v>
      </c>
      <c r="S3787" s="58" t="str">
        <f>작성용!AF3784</f>
        <v>조현우</v>
      </c>
      <c r="T3787" s="61" t="str">
        <f>작성용!AG3784</f>
        <v>-</v>
      </c>
      <c r="U3787" s="61" t="str">
        <f>작성용!AH3784</f>
        <v>-</v>
      </c>
      <c r="V3787" s="56">
        <f>작성용!AA3784</f>
        <v>202409</v>
      </c>
      <c r="W3787" s="58" t="str">
        <f>작성용!AC3784</f>
        <v>[6]기타기관펀드(기초자산)</v>
      </c>
      <c r="X3787" s="58">
        <f>작성용!O3784</f>
        <v>0</v>
      </c>
      <c r="Y3787" s="58">
        <f>작성용!P3784</f>
        <v>0</v>
      </c>
      <c r="Z3787" s="58">
        <f>작성용!Q3784</f>
        <v>0</v>
      </c>
      <c r="AA3787" s="56" t="str">
        <f>작성용!AJ3784</f>
        <v>-</v>
      </c>
      <c r="AB3787" s="56">
        <f>작성용!AB3784</f>
        <v>0</v>
      </c>
    </row>
    <row r="3788" spans="1:28" s="12" customFormat="1" ht="16.5" hidden="1" customHeight="1" x14ac:dyDescent="0.3">
      <c r="A3788" s="54">
        <f>작성용!AL3785</f>
        <v>3784</v>
      </c>
      <c r="B3788" s="55" t="str">
        <f>작성용!AI3785</f>
        <v>-</v>
      </c>
      <c r="C3788" s="56" t="str">
        <f>작성용!AK3785</f>
        <v>기초자산</v>
      </c>
      <c r="D3788" s="57" t="str">
        <f>작성용!T3785</f>
        <v>신영증권펀드(기초자산)</v>
      </c>
      <c r="E3788" s="58" t="str">
        <f>작성용!B3785</f>
        <v>유티씨특허기술사업화투자조합</v>
      </c>
      <c r="F3788" s="58" t="str">
        <f>작성용!C3785</f>
        <v>재평가</v>
      </c>
      <c r="G3788" s="58" t="str">
        <f>작성용!D3785</f>
        <v>이뮨메드</v>
      </c>
      <c r="H3788" s="59">
        <f>작성용!E3785</f>
        <v>1401110013380</v>
      </c>
      <c r="I3788" s="58" t="str">
        <f>작성용!F3785</f>
        <v>A01</v>
      </c>
      <c r="J3788" s="58">
        <f>작성용!G3785</f>
        <v>0</v>
      </c>
      <c r="K3788" s="58" t="str">
        <f>작성용!H3785</f>
        <v>-</v>
      </c>
      <c r="L3788" s="58" t="str">
        <f>작성용!N3785</f>
        <v>분기</v>
      </c>
      <c r="M3788" s="57" t="str">
        <f>작성용!U3785</f>
        <v>2024.09.30</v>
      </c>
      <c r="N3788" s="57">
        <f>작성용!V3785</f>
        <v>45569</v>
      </c>
      <c r="O3788" s="57" t="str">
        <f>작성용!W3785</f>
        <v>보고서제공X</v>
      </c>
      <c r="P3788" s="57" t="str">
        <f>작성용!X3785</f>
        <v>-</v>
      </c>
      <c r="Q3788" s="58" t="str">
        <f>작성용!AD3785</f>
        <v>이상민</v>
      </c>
      <c r="R3788" s="60">
        <f>작성용!AE3785</f>
        <v>0</v>
      </c>
      <c r="S3788" s="58" t="str">
        <f>작성용!AF3785</f>
        <v>이상민</v>
      </c>
      <c r="T3788" s="61" t="str">
        <f>작성용!AG3785</f>
        <v>-</v>
      </c>
      <c r="U3788" s="61" t="str">
        <f>작성용!AH3785</f>
        <v>-</v>
      </c>
      <c r="V3788" s="56">
        <f>작성용!AA3785</f>
        <v>202409</v>
      </c>
      <c r="W3788" s="58" t="str">
        <f>작성용!AC3785</f>
        <v>[6]기타기관펀드(기초자산)</v>
      </c>
      <c r="X3788" s="58">
        <f>작성용!O3785</f>
        <v>0</v>
      </c>
      <c r="Y3788" s="58">
        <f>작성용!P3785</f>
        <v>0</v>
      </c>
      <c r="Z3788" s="58">
        <f>작성용!Q3785</f>
        <v>0</v>
      </c>
      <c r="AA3788" s="56" t="str">
        <f>작성용!AJ3785</f>
        <v>-</v>
      </c>
      <c r="AB3788" s="56">
        <f>작성용!AB3785</f>
        <v>0</v>
      </c>
    </row>
    <row r="3789" spans="1:28" s="12" customFormat="1" ht="16.5" hidden="1" customHeight="1" x14ac:dyDescent="0.3">
      <c r="A3789" s="54">
        <f>작성용!AL3786</f>
        <v>3785</v>
      </c>
      <c r="B3789" s="55" t="str">
        <f>작성용!AI3786</f>
        <v>-</v>
      </c>
      <c r="C3789" s="56" t="str">
        <f>작성용!AK3786</f>
        <v>기초자산</v>
      </c>
      <c r="D3789" s="57" t="str">
        <f>작성용!T3786</f>
        <v>신영증권펀드(기초자산)</v>
      </c>
      <c r="E3789" s="58" t="str">
        <f>작성용!B3786</f>
        <v>유티씨특허기술사업화투자조합</v>
      </c>
      <c r="F3789" s="58" t="str">
        <f>작성용!C3786</f>
        <v>재평가</v>
      </c>
      <c r="G3789" s="58" t="str">
        <f>작성용!D3786</f>
        <v>펀다</v>
      </c>
      <c r="H3789" s="59">
        <f>작성용!E3786</f>
        <v>1101115746130</v>
      </c>
      <c r="I3789" s="58" t="str">
        <f>작성용!F3786</f>
        <v>A07</v>
      </c>
      <c r="J3789" s="58">
        <f>작성용!G3786</f>
        <v>0</v>
      </c>
      <c r="K3789" s="58" t="str">
        <f>작성용!H3786</f>
        <v>-</v>
      </c>
      <c r="L3789" s="58" t="str">
        <f>작성용!N3786</f>
        <v>분기</v>
      </c>
      <c r="M3789" s="57" t="str">
        <f>작성용!U3786</f>
        <v>2024.09.30</v>
      </c>
      <c r="N3789" s="57">
        <f>작성용!V3786</f>
        <v>45569</v>
      </c>
      <c r="O3789" s="57" t="str">
        <f>작성용!W3786</f>
        <v>보고서제공X</v>
      </c>
      <c r="P3789" s="57" t="str">
        <f>작성용!X3786</f>
        <v>-</v>
      </c>
      <c r="Q3789" s="58" t="str">
        <f>작성용!AD3786</f>
        <v>원정우</v>
      </c>
      <c r="R3789" s="60">
        <f>작성용!AE3786</f>
        <v>0</v>
      </c>
      <c r="S3789" s="58" t="str">
        <f>작성용!AF3786</f>
        <v>원정우</v>
      </c>
      <c r="T3789" s="61" t="str">
        <f>작성용!AG3786</f>
        <v>-</v>
      </c>
      <c r="U3789" s="61" t="str">
        <f>작성용!AH3786</f>
        <v>-</v>
      </c>
      <c r="V3789" s="56">
        <f>작성용!AA3786</f>
        <v>202409</v>
      </c>
      <c r="W3789" s="58" t="str">
        <f>작성용!AC3786</f>
        <v>[6]기타기관펀드(기초자산)</v>
      </c>
      <c r="X3789" s="58">
        <f>작성용!O3786</f>
        <v>0</v>
      </c>
      <c r="Y3789" s="58">
        <f>작성용!P3786</f>
        <v>0</v>
      </c>
      <c r="Z3789" s="58">
        <f>작성용!Q3786</f>
        <v>0</v>
      </c>
      <c r="AA3789" s="56" t="str">
        <f>작성용!AJ3786</f>
        <v>-</v>
      </c>
      <c r="AB3789" s="56">
        <f>작성용!AB3786</f>
        <v>0</v>
      </c>
    </row>
    <row r="3790" spans="1:28" s="12" customFormat="1" ht="16.5" hidden="1" customHeight="1" x14ac:dyDescent="0.3">
      <c r="A3790" s="54">
        <f>작성용!AL3787</f>
        <v>3786</v>
      </c>
      <c r="B3790" s="55" t="str">
        <f>작성용!AI3787</f>
        <v>-</v>
      </c>
      <c r="C3790" s="56" t="str">
        <f>작성용!AK3787</f>
        <v>기초자산</v>
      </c>
      <c r="D3790" s="57" t="str">
        <f>작성용!T3787</f>
        <v>신영증권펀드(기초자산)</v>
      </c>
      <c r="E3790" s="58" t="str">
        <f>작성용!B3787</f>
        <v>유티씨특허기술사업화투자조합</v>
      </c>
      <c r="F3790" s="58" t="str">
        <f>작성용!C3787</f>
        <v>재평가</v>
      </c>
      <c r="G3790" s="58" t="str">
        <f>작성용!D3787</f>
        <v>인트인</v>
      </c>
      <c r="H3790" s="59">
        <f>작성용!E3787</f>
        <v>1101114236174</v>
      </c>
      <c r="I3790" s="58" t="str">
        <f>작성용!F3787</f>
        <v>A07</v>
      </c>
      <c r="J3790" s="58">
        <f>작성용!G3787</f>
        <v>0</v>
      </c>
      <c r="K3790" s="58" t="str">
        <f>작성용!H3787</f>
        <v>-</v>
      </c>
      <c r="L3790" s="58" t="str">
        <f>작성용!N3787</f>
        <v>분기</v>
      </c>
      <c r="M3790" s="57" t="str">
        <f>작성용!U3787</f>
        <v>2024.09.30</v>
      </c>
      <c r="N3790" s="57">
        <f>작성용!V3787</f>
        <v>45569</v>
      </c>
      <c r="O3790" s="57" t="str">
        <f>작성용!W3787</f>
        <v>보고서제공X</v>
      </c>
      <c r="P3790" s="57" t="str">
        <f>작성용!X3787</f>
        <v>-</v>
      </c>
      <c r="Q3790" s="58" t="str">
        <f>작성용!AD3787</f>
        <v>정재형</v>
      </c>
      <c r="R3790" s="60">
        <f>작성용!AE3787</f>
        <v>0.4</v>
      </c>
      <c r="S3790" s="58" t="str">
        <f>작성용!AF3787</f>
        <v>정재형</v>
      </c>
      <c r="T3790" s="61" t="str">
        <f>작성용!AG3787</f>
        <v>-</v>
      </c>
      <c r="U3790" s="61" t="str">
        <f>작성용!AH3787</f>
        <v>-</v>
      </c>
      <c r="V3790" s="56">
        <f>작성용!AA3787</f>
        <v>202409</v>
      </c>
      <c r="W3790" s="58" t="str">
        <f>작성용!AC3787</f>
        <v>[6]기타기관펀드(기초자산)</v>
      </c>
      <c r="X3790" s="58">
        <f>작성용!O3787</f>
        <v>0</v>
      </c>
      <c r="Y3790" s="58">
        <f>작성용!P3787</f>
        <v>0</v>
      </c>
      <c r="Z3790" s="58">
        <f>작성용!Q3787</f>
        <v>0</v>
      </c>
      <c r="AA3790" s="56" t="str">
        <f>작성용!AJ3787</f>
        <v>-</v>
      </c>
      <c r="AB3790" s="56">
        <f>작성용!AB3787</f>
        <v>0</v>
      </c>
    </row>
    <row r="3791" spans="1:28" s="12" customFormat="1" ht="16.5" hidden="1" customHeight="1" x14ac:dyDescent="0.3">
      <c r="A3791" s="54">
        <f>작성용!AL3788</f>
        <v>3787</v>
      </c>
      <c r="B3791" s="55" t="str">
        <f>작성용!AI3788</f>
        <v>-</v>
      </c>
      <c r="C3791" s="56" t="str">
        <f>작성용!AK3788</f>
        <v>기초자산</v>
      </c>
      <c r="D3791" s="57" t="str">
        <f>작성용!T3788</f>
        <v>신영증권펀드(기초자산)</v>
      </c>
      <c r="E3791" s="58" t="str">
        <f>작성용!B3788</f>
        <v>경기-퀀텀&amp;코리아오메가Follow-on슈퍼맨투자</v>
      </c>
      <c r="F3791" s="58" t="str">
        <f>작성용!C3788</f>
        <v>재평가</v>
      </c>
      <c r="G3791" s="58" t="str">
        <f>작성용!D3788</f>
        <v>닷</v>
      </c>
      <c r="H3791" s="59">
        <f>작성용!E3788</f>
        <v>1101115686279</v>
      </c>
      <c r="I3791" s="58" t="str">
        <f>작성용!F3788</f>
        <v>A07</v>
      </c>
      <c r="J3791" s="58">
        <f>작성용!G3788</f>
        <v>0</v>
      </c>
      <c r="K3791" s="58" t="str">
        <f>작성용!H3788</f>
        <v>-</v>
      </c>
      <c r="L3791" s="58" t="str">
        <f>작성용!N3788</f>
        <v>분기</v>
      </c>
      <c r="M3791" s="57" t="str">
        <f>작성용!U3788</f>
        <v>2024.09.30</v>
      </c>
      <c r="N3791" s="57">
        <f>작성용!V3788</f>
        <v>45569</v>
      </c>
      <c r="O3791" s="57" t="str">
        <f>작성용!W3788</f>
        <v>보고서제공X</v>
      </c>
      <c r="P3791" s="57" t="str">
        <f>작성용!X3788</f>
        <v>-</v>
      </c>
      <c r="Q3791" s="58" t="str">
        <f>작성용!AD3788</f>
        <v>김에스더</v>
      </c>
      <c r="R3791" s="60">
        <f>작성용!AE3788</f>
        <v>0.4</v>
      </c>
      <c r="S3791" s="58" t="str">
        <f>작성용!AF3788</f>
        <v>김에스더</v>
      </c>
      <c r="T3791" s="61" t="str">
        <f>작성용!AG3788</f>
        <v>-</v>
      </c>
      <c r="U3791" s="61" t="str">
        <f>작성용!AH3788</f>
        <v>-</v>
      </c>
      <c r="V3791" s="56">
        <f>작성용!AA3788</f>
        <v>202409</v>
      </c>
      <c r="W3791" s="58" t="str">
        <f>작성용!AC3788</f>
        <v>[6]기타기관펀드(기초자산)</v>
      </c>
      <c r="X3791" s="58">
        <f>작성용!O3788</f>
        <v>0</v>
      </c>
      <c r="Y3791" s="58">
        <f>작성용!P3788</f>
        <v>0</v>
      </c>
      <c r="Z3791" s="58">
        <f>작성용!Q3788</f>
        <v>0</v>
      </c>
      <c r="AA3791" s="56" t="str">
        <f>작성용!AJ3788</f>
        <v>-</v>
      </c>
      <c r="AB3791" s="56">
        <f>작성용!AB3788</f>
        <v>0</v>
      </c>
    </row>
    <row r="3792" spans="1:28" s="12" customFormat="1" ht="16.5" hidden="1" customHeight="1" x14ac:dyDescent="0.3">
      <c r="A3792" s="54">
        <f>작성용!AL3789</f>
        <v>3788</v>
      </c>
      <c r="B3792" s="55" t="str">
        <f>작성용!AI3789</f>
        <v>-</v>
      </c>
      <c r="C3792" s="56" t="str">
        <f>작성용!AK3789</f>
        <v>기초자산</v>
      </c>
      <c r="D3792" s="57" t="str">
        <f>작성용!T3789</f>
        <v>신영증권펀드(기초자산)</v>
      </c>
      <c r="E3792" s="58" t="str">
        <f>작성용!B3789</f>
        <v>경기-퀀텀&amp;코리아오메가Follow-on슈퍼맨투자</v>
      </c>
      <c r="F3792" s="58" t="str">
        <f>작성용!C3789</f>
        <v>재평가</v>
      </c>
      <c r="G3792" s="58" t="str">
        <f>작성용!D3789</f>
        <v>셀라토즈테라퓨틱스</v>
      </c>
      <c r="H3792" s="59">
        <f>작성용!E3789</f>
        <v>1101116488434</v>
      </c>
      <c r="I3792" s="58" t="str">
        <f>작성용!F3789</f>
        <v>A07</v>
      </c>
      <c r="J3792" s="58">
        <f>작성용!G3789</f>
        <v>0</v>
      </c>
      <c r="K3792" s="58" t="str">
        <f>작성용!H3789</f>
        <v>-</v>
      </c>
      <c r="L3792" s="58" t="str">
        <f>작성용!N3789</f>
        <v>분기</v>
      </c>
      <c r="M3792" s="57" t="str">
        <f>작성용!U3789</f>
        <v>2024.09.30</v>
      </c>
      <c r="N3792" s="57">
        <f>작성용!V3789</f>
        <v>45569</v>
      </c>
      <c r="O3792" s="57" t="str">
        <f>작성용!W3789</f>
        <v>보고서제공X</v>
      </c>
      <c r="P3792" s="57" t="str">
        <f>작성용!X3789</f>
        <v>-</v>
      </c>
      <c r="Q3792" s="58" t="str">
        <f>작성용!AD3789</f>
        <v>신원준</v>
      </c>
      <c r="R3792" s="60">
        <f>작성용!AE3789</f>
        <v>0</v>
      </c>
      <c r="S3792" s="58" t="str">
        <f>작성용!AF3789</f>
        <v>신원준</v>
      </c>
      <c r="T3792" s="61" t="str">
        <f>작성용!AG3789</f>
        <v>-</v>
      </c>
      <c r="U3792" s="61" t="str">
        <f>작성용!AH3789</f>
        <v>-</v>
      </c>
      <c r="V3792" s="56">
        <f>작성용!AA3789</f>
        <v>202409</v>
      </c>
      <c r="W3792" s="58" t="str">
        <f>작성용!AC3789</f>
        <v>[6]기타기관펀드(기초자산)</v>
      </c>
      <c r="X3792" s="58">
        <f>작성용!O3789</f>
        <v>0</v>
      </c>
      <c r="Y3792" s="58">
        <f>작성용!P3789</f>
        <v>0</v>
      </c>
      <c r="Z3792" s="58">
        <f>작성용!Q3789</f>
        <v>0</v>
      </c>
      <c r="AA3792" s="56" t="str">
        <f>작성용!AJ3789</f>
        <v>-</v>
      </c>
      <c r="AB3792" s="56">
        <f>작성용!AB3789</f>
        <v>0</v>
      </c>
    </row>
    <row r="3793" spans="1:28" s="12" customFormat="1" ht="16.5" hidden="1" customHeight="1" x14ac:dyDescent="0.3">
      <c r="A3793" s="54">
        <f>작성용!AL3790</f>
        <v>3789</v>
      </c>
      <c r="B3793" s="55" t="str">
        <f>작성용!AI3790</f>
        <v>-</v>
      </c>
      <c r="C3793" s="56" t="str">
        <f>작성용!AK3790</f>
        <v>기초자산</v>
      </c>
      <c r="D3793" s="57" t="str">
        <f>작성용!T3790</f>
        <v>신영증권펀드(기초자산)</v>
      </c>
      <c r="E3793" s="58" t="str">
        <f>작성용!B3790</f>
        <v>경기-퀀텀&amp;코리아오메가Follow-on슈퍼맨투자</v>
      </c>
      <c r="F3793" s="58" t="str">
        <f>작성용!C3790</f>
        <v>재평가</v>
      </c>
      <c r="G3793" s="58" t="str">
        <f>작성용!D3790</f>
        <v>셀텍</v>
      </c>
      <c r="H3793" s="59">
        <f>작성용!E3790</f>
        <v>1211110240233</v>
      </c>
      <c r="I3793" s="58" t="str">
        <f>작성용!F3790</f>
        <v>A07</v>
      </c>
      <c r="J3793" s="58">
        <f>작성용!G3790</f>
        <v>0</v>
      </c>
      <c r="K3793" s="58" t="str">
        <f>작성용!H3790</f>
        <v>-</v>
      </c>
      <c r="L3793" s="58" t="str">
        <f>작성용!N3790</f>
        <v>분기</v>
      </c>
      <c r="M3793" s="57" t="str">
        <f>작성용!U3790</f>
        <v>2024.09.30</v>
      </c>
      <c r="N3793" s="57">
        <f>작성용!V3790</f>
        <v>45569</v>
      </c>
      <c r="O3793" s="57" t="str">
        <f>작성용!W3790</f>
        <v>보고서제공X</v>
      </c>
      <c r="P3793" s="57" t="str">
        <f>작성용!X3790</f>
        <v>-</v>
      </c>
      <c r="Q3793" s="58" t="str">
        <f>작성용!AD3790</f>
        <v>신원준</v>
      </c>
      <c r="R3793" s="60">
        <f>작성용!AE3790</f>
        <v>0</v>
      </c>
      <c r="S3793" s="58" t="str">
        <f>작성용!AF3790</f>
        <v>신원준</v>
      </c>
      <c r="T3793" s="61" t="str">
        <f>작성용!AG3790</f>
        <v>-</v>
      </c>
      <c r="U3793" s="61" t="str">
        <f>작성용!AH3790</f>
        <v>-</v>
      </c>
      <c r="V3793" s="56">
        <f>작성용!AA3790</f>
        <v>202409</v>
      </c>
      <c r="W3793" s="58" t="str">
        <f>작성용!AC3790</f>
        <v>[6]기타기관펀드(기초자산)</v>
      </c>
      <c r="X3793" s="58">
        <f>작성용!O3790</f>
        <v>0</v>
      </c>
      <c r="Y3793" s="58">
        <f>작성용!P3790</f>
        <v>0</v>
      </c>
      <c r="Z3793" s="58">
        <f>작성용!Q3790</f>
        <v>0</v>
      </c>
      <c r="AA3793" s="56" t="str">
        <f>작성용!AJ3790</f>
        <v>-</v>
      </c>
      <c r="AB3793" s="56">
        <f>작성용!AB3790</f>
        <v>0</v>
      </c>
    </row>
    <row r="3794" spans="1:28" s="12" customFormat="1" ht="16.5" hidden="1" customHeight="1" x14ac:dyDescent="0.3">
      <c r="A3794" s="54">
        <f>작성용!AL3791</f>
        <v>3790</v>
      </c>
      <c r="B3794" s="55" t="str">
        <f>작성용!AI3791</f>
        <v>-</v>
      </c>
      <c r="C3794" s="56" t="str">
        <f>작성용!AK3791</f>
        <v>기초자산</v>
      </c>
      <c r="D3794" s="57" t="str">
        <f>작성용!T3791</f>
        <v>신영증권펀드(기초자산)</v>
      </c>
      <c r="E3794" s="58" t="str">
        <f>작성용!B3791</f>
        <v>경기-퀀텀&amp;코리아오메가Follow-on슈퍼맨투자</v>
      </c>
      <c r="F3794" s="58" t="str">
        <f>작성용!C3791</f>
        <v>재평가</v>
      </c>
      <c r="G3794" s="58" t="str">
        <f>작성용!D3791</f>
        <v>아이지에이웍스</v>
      </c>
      <c r="H3794" s="59">
        <f>작성용!E3791</f>
        <v>1101113585704</v>
      </c>
      <c r="I3794" s="58" t="str">
        <f>작성용!F3791</f>
        <v>A01</v>
      </c>
      <c r="J3794" s="58">
        <f>작성용!G3791</f>
        <v>0</v>
      </c>
      <c r="K3794" s="58" t="str">
        <f>작성용!H3791</f>
        <v>-</v>
      </c>
      <c r="L3794" s="58" t="str">
        <f>작성용!N3791</f>
        <v>분기</v>
      </c>
      <c r="M3794" s="57" t="str">
        <f>작성용!U3791</f>
        <v>2024.09.30</v>
      </c>
      <c r="N3794" s="57">
        <f>작성용!V3791</f>
        <v>45569</v>
      </c>
      <c r="O3794" s="57" t="str">
        <f>작성용!W3791</f>
        <v>보고서제공X</v>
      </c>
      <c r="P3794" s="57" t="str">
        <f>작성용!X3791</f>
        <v>-</v>
      </c>
      <c r="Q3794" s="58" t="str">
        <f>작성용!AD3791</f>
        <v>정재형</v>
      </c>
      <c r="R3794" s="60">
        <f>작성용!AE3791</f>
        <v>0.4</v>
      </c>
      <c r="S3794" s="58" t="str">
        <f>작성용!AF3791</f>
        <v>정재형</v>
      </c>
      <c r="T3794" s="61" t="str">
        <f>작성용!AG3791</f>
        <v>-</v>
      </c>
      <c r="U3794" s="61" t="str">
        <f>작성용!AH3791</f>
        <v>-</v>
      </c>
      <c r="V3794" s="56">
        <f>작성용!AA3791</f>
        <v>202409</v>
      </c>
      <c r="W3794" s="58" t="str">
        <f>작성용!AC3791</f>
        <v>[6]기타기관펀드(기초자산)</v>
      </c>
      <c r="X3794" s="58">
        <f>작성용!O3791</f>
        <v>0</v>
      </c>
      <c r="Y3794" s="58">
        <f>작성용!P3791</f>
        <v>0</v>
      </c>
      <c r="Z3794" s="58">
        <f>작성용!Q3791</f>
        <v>0</v>
      </c>
      <c r="AA3794" s="56" t="str">
        <f>작성용!AJ3791</f>
        <v>-</v>
      </c>
      <c r="AB3794" s="56">
        <f>작성용!AB3791</f>
        <v>0</v>
      </c>
    </row>
    <row r="3795" spans="1:28" s="12" customFormat="1" ht="16.5" hidden="1" customHeight="1" x14ac:dyDescent="0.3">
      <c r="A3795" s="54">
        <f>작성용!AL3792</f>
        <v>3791</v>
      </c>
      <c r="B3795" s="55" t="str">
        <f>작성용!AI3792</f>
        <v>-</v>
      </c>
      <c r="C3795" s="56" t="str">
        <f>작성용!AK3792</f>
        <v>기초자산</v>
      </c>
      <c r="D3795" s="57" t="str">
        <f>작성용!T3792</f>
        <v>신영증권펀드(기초자산)</v>
      </c>
      <c r="E3795" s="58" t="str">
        <f>작성용!B3792</f>
        <v>경기-퀀텀&amp;코리아오메가Follow-on슈퍼맨투자</v>
      </c>
      <c r="F3795" s="58" t="str">
        <f>작성용!C3792</f>
        <v>재평가</v>
      </c>
      <c r="G3795" s="58" t="str">
        <f>작성용!D3792</f>
        <v>아젠컴</v>
      </c>
      <c r="H3795" s="59">
        <f>작성용!E3792</f>
        <v>1355110273496</v>
      </c>
      <c r="I3795" s="58" t="str">
        <f>작성용!F3792</f>
        <v>A07</v>
      </c>
      <c r="J3795" s="58">
        <f>작성용!G3792</f>
        <v>0</v>
      </c>
      <c r="K3795" s="58" t="str">
        <f>작성용!H3792</f>
        <v>-</v>
      </c>
      <c r="L3795" s="58" t="str">
        <f>작성용!N3792</f>
        <v>분기</v>
      </c>
      <c r="M3795" s="57" t="str">
        <f>작성용!U3792</f>
        <v>2024.09.30</v>
      </c>
      <c r="N3795" s="57">
        <f>작성용!V3792</f>
        <v>45569</v>
      </c>
      <c r="O3795" s="57" t="str">
        <f>작성용!W3792</f>
        <v>보고서제공X</v>
      </c>
      <c r="P3795" s="57" t="str">
        <f>작성용!X3792</f>
        <v>-</v>
      </c>
      <c r="Q3795" s="58" t="str">
        <f>작성용!AD3792</f>
        <v>강승현</v>
      </c>
      <c r="R3795" s="60">
        <f>작성용!AE3792</f>
        <v>0.4</v>
      </c>
      <c r="S3795" s="58" t="str">
        <f>작성용!AF3792</f>
        <v>강승현</v>
      </c>
      <c r="T3795" s="61" t="str">
        <f>작성용!AG3792</f>
        <v>-</v>
      </c>
      <c r="U3795" s="61" t="str">
        <f>작성용!AH3792</f>
        <v>-</v>
      </c>
      <c r="V3795" s="56">
        <f>작성용!AA3792</f>
        <v>202409</v>
      </c>
      <c r="W3795" s="58" t="str">
        <f>작성용!AC3792</f>
        <v>[6]기타기관펀드(기초자산)</v>
      </c>
      <c r="X3795" s="58">
        <f>작성용!O3792</f>
        <v>0</v>
      </c>
      <c r="Y3795" s="58">
        <f>작성용!P3792</f>
        <v>0</v>
      </c>
      <c r="Z3795" s="58">
        <f>작성용!Q3792</f>
        <v>0</v>
      </c>
      <c r="AA3795" s="56" t="str">
        <f>작성용!AJ3792</f>
        <v>-</v>
      </c>
      <c r="AB3795" s="56">
        <f>작성용!AB3792</f>
        <v>0</v>
      </c>
    </row>
    <row r="3796" spans="1:28" s="12" customFormat="1" ht="16.5" hidden="1" customHeight="1" x14ac:dyDescent="0.3">
      <c r="A3796" s="54">
        <f>작성용!AL3793</f>
        <v>3792</v>
      </c>
      <c r="B3796" s="55" t="str">
        <f>작성용!AI3793</f>
        <v>-</v>
      </c>
      <c r="C3796" s="56" t="str">
        <f>작성용!AK3793</f>
        <v>기초자산</v>
      </c>
      <c r="D3796" s="57" t="str">
        <f>작성용!T3793</f>
        <v>신영증권펀드(기초자산)</v>
      </c>
      <c r="E3796" s="58" t="str">
        <f>작성용!B3793</f>
        <v>경기-퀀텀&amp;코리아오메가Follow-on슈퍼맨투자</v>
      </c>
      <c r="F3796" s="58" t="str">
        <f>작성용!C3793</f>
        <v>재평가</v>
      </c>
      <c r="G3796" s="58" t="str">
        <f>작성용!D3793</f>
        <v>프링커코리아(구,스케치온)</v>
      </c>
      <c r="H3796" s="59">
        <f>작성용!E3793</f>
        <v>1358110282235</v>
      </c>
      <c r="I3796" s="58" t="str">
        <f>작성용!F3793</f>
        <v>A07</v>
      </c>
      <c r="J3796" s="58">
        <f>작성용!G3793</f>
        <v>0</v>
      </c>
      <c r="K3796" s="58" t="str">
        <f>작성용!H3793</f>
        <v>-</v>
      </c>
      <c r="L3796" s="58" t="str">
        <f>작성용!N3793</f>
        <v>분기</v>
      </c>
      <c r="M3796" s="57" t="str">
        <f>작성용!U3793</f>
        <v>2024.09.30</v>
      </c>
      <c r="N3796" s="57">
        <f>작성용!V3793</f>
        <v>45569</v>
      </c>
      <c r="O3796" s="57" t="str">
        <f>작성용!W3793</f>
        <v>보고서제공X</v>
      </c>
      <c r="P3796" s="57" t="str">
        <f>작성용!X3793</f>
        <v>-</v>
      </c>
      <c r="Q3796" s="58" t="str">
        <f>작성용!AD3793</f>
        <v>이상민</v>
      </c>
      <c r="R3796" s="60">
        <f>작성용!AE3793</f>
        <v>0.4</v>
      </c>
      <c r="S3796" s="58" t="str">
        <f>작성용!AF3793</f>
        <v>이상민</v>
      </c>
      <c r="T3796" s="61" t="str">
        <f>작성용!AG3793</f>
        <v>-</v>
      </c>
      <c r="U3796" s="61" t="str">
        <f>작성용!AH3793</f>
        <v>-</v>
      </c>
      <c r="V3796" s="56">
        <f>작성용!AA3793</f>
        <v>202409</v>
      </c>
      <c r="W3796" s="58" t="str">
        <f>작성용!AC3793</f>
        <v>[6]기타기관펀드(기초자산)</v>
      </c>
      <c r="X3796" s="58">
        <f>작성용!O3793</f>
        <v>0</v>
      </c>
      <c r="Y3796" s="58">
        <f>작성용!P3793</f>
        <v>0</v>
      </c>
      <c r="Z3796" s="58">
        <f>작성용!Q3793</f>
        <v>0</v>
      </c>
      <c r="AA3796" s="56" t="str">
        <f>작성용!AJ3793</f>
        <v>-</v>
      </c>
      <c r="AB3796" s="56">
        <f>작성용!AB3793</f>
        <v>0</v>
      </c>
    </row>
    <row r="3797" spans="1:28" s="12" customFormat="1" ht="16.5" hidden="1" customHeight="1" x14ac:dyDescent="0.3">
      <c r="A3797" s="54">
        <f>작성용!AL3794</f>
        <v>3793</v>
      </c>
      <c r="B3797" s="55" t="str">
        <f>작성용!AI3794</f>
        <v>-</v>
      </c>
      <c r="C3797" s="56" t="str">
        <f>작성용!AK3794</f>
        <v>기초자산</v>
      </c>
      <c r="D3797" s="57" t="str">
        <f>작성용!T3794</f>
        <v>신영증권펀드(기초자산)</v>
      </c>
      <c r="E3797" s="58" t="str">
        <f>작성용!B3794</f>
        <v>경기-퀀텀&amp;코리아오메가Follow-on슈퍼맨투자</v>
      </c>
      <c r="F3797" s="58" t="str">
        <f>작성용!C3794</f>
        <v>재평가</v>
      </c>
      <c r="G3797" s="58" t="str">
        <f>작성용!D3794</f>
        <v>알에스케이컴퍼니(구,로사케이)</v>
      </c>
      <c r="H3797" s="59">
        <f>작성용!E3794</f>
        <v>1101115679026</v>
      </c>
      <c r="I3797" s="58" t="str">
        <f>작성용!F3794</f>
        <v>A07</v>
      </c>
      <c r="J3797" s="58">
        <f>작성용!G3794</f>
        <v>0</v>
      </c>
      <c r="K3797" s="58" t="str">
        <f>작성용!H3794</f>
        <v>-</v>
      </c>
      <c r="L3797" s="58" t="str">
        <f>작성용!N3794</f>
        <v>분기</v>
      </c>
      <c r="M3797" s="57" t="str">
        <f>작성용!U3794</f>
        <v>2024.09.30</v>
      </c>
      <c r="N3797" s="57">
        <f>작성용!V3794</f>
        <v>45569</v>
      </c>
      <c r="O3797" s="57" t="str">
        <f>작성용!W3794</f>
        <v>보고서제공X</v>
      </c>
      <c r="P3797" s="57" t="str">
        <f>작성용!X3794</f>
        <v>-</v>
      </c>
      <c r="Q3797" s="58" t="str">
        <f>작성용!AD3794</f>
        <v>이진주</v>
      </c>
      <c r="R3797" s="60">
        <f>작성용!AE3794</f>
        <v>0</v>
      </c>
      <c r="S3797" s="58" t="str">
        <f>작성용!AF3794</f>
        <v>이진주</v>
      </c>
      <c r="T3797" s="61" t="str">
        <f>작성용!AG3794</f>
        <v>-</v>
      </c>
      <c r="U3797" s="61" t="str">
        <f>작성용!AH3794</f>
        <v>-</v>
      </c>
      <c r="V3797" s="56">
        <f>작성용!AA3794</f>
        <v>202409</v>
      </c>
      <c r="W3797" s="58" t="str">
        <f>작성용!AC3794</f>
        <v>[6]기타기관펀드(기초자산)</v>
      </c>
      <c r="X3797" s="58">
        <f>작성용!O3794</f>
        <v>0</v>
      </c>
      <c r="Y3797" s="58">
        <f>작성용!P3794</f>
        <v>0</v>
      </c>
      <c r="Z3797" s="58">
        <f>작성용!Q3794</f>
        <v>0</v>
      </c>
      <c r="AA3797" s="56" t="str">
        <f>작성용!AJ3794</f>
        <v>-</v>
      </c>
      <c r="AB3797" s="56">
        <f>작성용!AB3794</f>
        <v>0</v>
      </c>
    </row>
    <row r="3798" spans="1:28" s="12" customFormat="1" ht="16.5" hidden="1" customHeight="1" x14ac:dyDescent="0.3">
      <c r="A3798" s="54">
        <f>작성용!AL3795</f>
        <v>3794</v>
      </c>
      <c r="B3798" s="55" t="str">
        <f>작성용!AI3795</f>
        <v>-</v>
      </c>
      <c r="C3798" s="56" t="str">
        <f>작성용!AK3795</f>
        <v>기초자산</v>
      </c>
      <c r="D3798" s="57" t="str">
        <f>작성용!T3795</f>
        <v>신영증권펀드(기초자산)</v>
      </c>
      <c r="E3798" s="58" t="str">
        <f>작성용!B3795</f>
        <v>경기-퀀텀&amp;코리아오메가Follow-on슈퍼맨투자</v>
      </c>
      <c r="F3798" s="58" t="str">
        <f>작성용!C3795</f>
        <v>재평가</v>
      </c>
      <c r="G3798" s="58" t="str">
        <f>작성용!D3795</f>
        <v>원진바이오테크놀로지</v>
      </c>
      <c r="H3798" s="59">
        <f>작성용!E3795</f>
        <v>1543110038784</v>
      </c>
      <c r="I3798" s="58" t="str">
        <f>작성용!F3795</f>
        <v>A07</v>
      </c>
      <c r="J3798" s="58">
        <f>작성용!G3795</f>
        <v>0</v>
      </c>
      <c r="K3798" s="58" t="str">
        <f>작성용!H3795</f>
        <v>-</v>
      </c>
      <c r="L3798" s="58" t="str">
        <f>작성용!N3795</f>
        <v>분기</v>
      </c>
      <c r="M3798" s="57" t="str">
        <f>작성용!U3795</f>
        <v>2024.09.30</v>
      </c>
      <c r="N3798" s="57">
        <f>작성용!V3795</f>
        <v>45569</v>
      </c>
      <c r="O3798" s="57" t="str">
        <f>작성용!W3795</f>
        <v>보고서제공X</v>
      </c>
      <c r="P3798" s="57" t="str">
        <f>작성용!X3795</f>
        <v>-</v>
      </c>
      <c r="Q3798" s="58" t="str">
        <f>작성용!AD3795</f>
        <v>이진주</v>
      </c>
      <c r="R3798" s="60">
        <f>작성용!AE3795</f>
        <v>0</v>
      </c>
      <c r="S3798" s="58" t="str">
        <f>작성용!AF3795</f>
        <v>이진주</v>
      </c>
      <c r="T3798" s="61" t="str">
        <f>작성용!AG3795</f>
        <v>-</v>
      </c>
      <c r="U3798" s="61" t="str">
        <f>작성용!AH3795</f>
        <v>-</v>
      </c>
      <c r="V3798" s="56">
        <f>작성용!AA3795</f>
        <v>202409</v>
      </c>
      <c r="W3798" s="58" t="str">
        <f>작성용!AC3795</f>
        <v>[6]기타기관펀드(기초자산)</v>
      </c>
      <c r="X3798" s="58">
        <f>작성용!O3795</f>
        <v>0</v>
      </c>
      <c r="Y3798" s="58">
        <f>작성용!P3795</f>
        <v>0</v>
      </c>
      <c r="Z3798" s="58">
        <f>작성용!Q3795</f>
        <v>0</v>
      </c>
      <c r="AA3798" s="56" t="str">
        <f>작성용!AJ3795</f>
        <v>-</v>
      </c>
      <c r="AB3798" s="56">
        <f>작성용!AB3795</f>
        <v>0</v>
      </c>
    </row>
    <row r="3799" spans="1:28" s="12" customFormat="1" ht="16.5" hidden="1" customHeight="1" x14ac:dyDescent="0.3">
      <c r="A3799" s="54">
        <f>작성용!AL3796</f>
        <v>3795</v>
      </c>
      <c r="B3799" s="55" t="str">
        <f>작성용!AI3796</f>
        <v>-</v>
      </c>
      <c r="C3799" s="56" t="str">
        <f>작성용!AK3796</f>
        <v>기초자산</v>
      </c>
      <c r="D3799" s="57" t="str">
        <f>작성용!T3796</f>
        <v>신영증권펀드(기초자산)</v>
      </c>
      <c r="E3799" s="58" t="str">
        <f>작성용!B3796</f>
        <v>경기-퀀텀&amp;코리아오메가Follow-on슈퍼맨투자</v>
      </c>
      <c r="F3799" s="58" t="str">
        <f>작성용!C3796</f>
        <v>재평가</v>
      </c>
      <c r="G3799" s="58" t="str">
        <f>작성용!D3796</f>
        <v>하플사이언스</v>
      </c>
      <c r="H3799" s="59">
        <f>작성용!E3796</f>
        <v>1311110537282</v>
      </c>
      <c r="I3799" s="58" t="str">
        <f>작성용!F3796</f>
        <v>A07</v>
      </c>
      <c r="J3799" s="58">
        <f>작성용!G3796</f>
        <v>1</v>
      </c>
      <c r="K3799" s="58" t="str">
        <f>작성용!H3796</f>
        <v>-</v>
      </c>
      <c r="L3799" s="58" t="str">
        <f>작성용!N3796</f>
        <v>분기</v>
      </c>
      <c r="M3799" s="57" t="str">
        <f>작성용!U3796</f>
        <v>2024.09.30</v>
      </c>
      <c r="N3799" s="57">
        <f>작성용!V3796</f>
        <v>45569</v>
      </c>
      <c r="O3799" s="57" t="str">
        <f>작성용!W3796</f>
        <v>보고서제공X</v>
      </c>
      <c r="P3799" s="57" t="str">
        <f>작성용!X3796</f>
        <v>-</v>
      </c>
      <c r="Q3799" s="58" t="str">
        <f>작성용!AD3796</f>
        <v>오수현</v>
      </c>
      <c r="R3799" s="60">
        <f>작성용!AE3796</f>
        <v>0</v>
      </c>
      <c r="S3799" s="58" t="str">
        <f>작성용!AF3796</f>
        <v>오수현</v>
      </c>
      <c r="T3799" s="61" t="str">
        <f>작성용!AG3796</f>
        <v>-</v>
      </c>
      <c r="U3799" s="61" t="str">
        <f>작성용!AH3796</f>
        <v>-</v>
      </c>
      <c r="V3799" s="56">
        <f>작성용!AA3796</f>
        <v>202409</v>
      </c>
      <c r="W3799" s="58" t="str">
        <f>작성용!AC3796</f>
        <v>[6]기타기관펀드(기초자산)</v>
      </c>
      <c r="X3799" s="58">
        <f>작성용!O3796</f>
        <v>0</v>
      </c>
      <c r="Y3799" s="58">
        <f>작성용!P3796</f>
        <v>0</v>
      </c>
      <c r="Z3799" s="58">
        <f>작성용!Q3796</f>
        <v>0</v>
      </c>
      <c r="AA3799" s="56" t="str">
        <f>작성용!AJ3796</f>
        <v>-</v>
      </c>
      <c r="AB3799" s="56">
        <f>작성용!AB3796</f>
        <v>0</v>
      </c>
    </row>
    <row r="3800" spans="1:28" s="12" customFormat="1" ht="16.5" hidden="1" customHeight="1" x14ac:dyDescent="0.3">
      <c r="A3800" s="54">
        <f>작성용!AL3797</f>
        <v>3796</v>
      </c>
      <c r="B3800" s="55" t="str">
        <f>작성용!AI3797</f>
        <v>-</v>
      </c>
      <c r="C3800" s="56" t="str">
        <f>작성용!AK3797</f>
        <v>기초자산</v>
      </c>
      <c r="D3800" s="57" t="str">
        <f>작성용!T3797</f>
        <v>신영증권펀드(기초자산)</v>
      </c>
      <c r="E3800" s="58" t="str">
        <f>작성용!B3797</f>
        <v>경기-퀀텀&amp;코리아오메가Follow-on슈퍼맨투자</v>
      </c>
      <c r="F3800" s="58" t="str">
        <f>작성용!C3797</f>
        <v>재평가</v>
      </c>
      <c r="G3800" s="58" t="str">
        <f>작성용!D3797</f>
        <v>듀오픽스레이(구,바이오센스텍)</v>
      </c>
      <c r="H3800" s="59">
        <f>작성용!E3797</f>
        <v>1311110472941</v>
      </c>
      <c r="I3800" s="58" t="str">
        <f>작성용!F3797</f>
        <v>A07</v>
      </c>
      <c r="J3800" s="58">
        <f>작성용!G3797</f>
        <v>1</v>
      </c>
      <c r="K3800" s="58" t="str">
        <f>작성용!H3797</f>
        <v>-</v>
      </c>
      <c r="L3800" s="58" t="str">
        <f>작성용!N3797</f>
        <v>분기</v>
      </c>
      <c r="M3800" s="57" t="str">
        <f>작성용!U3797</f>
        <v>2024.09.30</v>
      </c>
      <c r="N3800" s="57">
        <f>작성용!V3797</f>
        <v>45569</v>
      </c>
      <c r="O3800" s="57" t="str">
        <f>작성용!W3797</f>
        <v>보고서제공X</v>
      </c>
      <c r="P3800" s="57" t="str">
        <f>작성용!X3797</f>
        <v>-</v>
      </c>
      <c r="Q3800" s="58" t="str">
        <f>작성용!AD3797</f>
        <v>이진주</v>
      </c>
      <c r="R3800" s="60">
        <f>작성용!AE3797</f>
        <v>0</v>
      </c>
      <c r="S3800" s="58" t="str">
        <f>작성용!AF3797</f>
        <v>이진주</v>
      </c>
      <c r="T3800" s="61" t="str">
        <f>작성용!AG3797</f>
        <v>-</v>
      </c>
      <c r="U3800" s="61" t="str">
        <f>작성용!AH3797</f>
        <v>-</v>
      </c>
      <c r="V3800" s="56">
        <f>작성용!AA3797</f>
        <v>202409</v>
      </c>
      <c r="W3800" s="58" t="str">
        <f>작성용!AC3797</f>
        <v>[6]기타기관펀드(기초자산)</v>
      </c>
      <c r="X3800" s="58">
        <f>작성용!O3797</f>
        <v>0</v>
      </c>
      <c r="Y3800" s="58">
        <f>작성용!P3797</f>
        <v>0</v>
      </c>
      <c r="Z3800" s="58">
        <f>작성용!Q3797</f>
        <v>0</v>
      </c>
      <c r="AA3800" s="56" t="str">
        <f>작성용!AJ3797</f>
        <v>-</v>
      </c>
      <c r="AB3800" s="56">
        <f>작성용!AB3797</f>
        <v>0</v>
      </c>
    </row>
    <row r="3801" spans="1:28" s="12" customFormat="1" ht="16.5" hidden="1" customHeight="1" x14ac:dyDescent="0.3">
      <c r="A3801" s="54">
        <f>작성용!AL3798</f>
        <v>3797</v>
      </c>
      <c r="B3801" s="55" t="str">
        <f>작성용!AI3798</f>
        <v>-</v>
      </c>
      <c r="C3801" s="56" t="str">
        <f>작성용!AK3798</f>
        <v>기초자산</v>
      </c>
      <c r="D3801" s="57" t="str">
        <f>작성용!T3798</f>
        <v>신영증권펀드(기초자산)</v>
      </c>
      <c r="E3801" s="58" t="str">
        <f>작성용!B3798</f>
        <v>경기-퀀텀&amp;코리아오메가Follow-on슈퍼맨투자</v>
      </c>
      <c r="F3801" s="58" t="str">
        <f>작성용!C3798</f>
        <v>재평가</v>
      </c>
      <c r="G3801" s="58" t="str">
        <f>작성용!D3798</f>
        <v>원진바이오테크놀로지</v>
      </c>
      <c r="H3801" s="59">
        <f>작성용!E3798</f>
        <v>1543110038784</v>
      </c>
      <c r="I3801" s="58" t="str">
        <f>작성용!F3798</f>
        <v>A07</v>
      </c>
      <c r="J3801" s="58">
        <f>작성용!G3798</f>
        <v>2</v>
      </c>
      <c r="K3801" s="58" t="str">
        <f>작성용!H3798</f>
        <v>-</v>
      </c>
      <c r="L3801" s="58" t="str">
        <f>작성용!N3798</f>
        <v>분기</v>
      </c>
      <c r="M3801" s="57" t="str">
        <f>작성용!U3798</f>
        <v>2024.09.30</v>
      </c>
      <c r="N3801" s="57">
        <f>작성용!V3798</f>
        <v>45569</v>
      </c>
      <c r="O3801" s="57" t="str">
        <f>작성용!W3798</f>
        <v>보고서제공X</v>
      </c>
      <c r="P3801" s="57" t="str">
        <f>작성용!X3798</f>
        <v>-</v>
      </c>
      <c r="Q3801" s="58" t="str">
        <f>작성용!AD3798</f>
        <v>이진주</v>
      </c>
      <c r="R3801" s="60">
        <f>작성용!AE3798</f>
        <v>0</v>
      </c>
      <c r="S3801" s="58" t="str">
        <f>작성용!AF3798</f>
        <v>이진주</v>
      </c>
      <c r="T3801" s="61" t="str">
        <f>작성용!AG3798</f>
        <v>-</v>
      </c>
      <c r="U3801" s="61" t="str">
        <f>작성용!AH3798</f>
        <v>-</v>
      </c>
      <c r="V3801" s="56">
        <f>작성용!AA3798</f>
        <v>202409</v>
      </c>
      <c r="W3801" s="58" t="str">
        <f>작성용!AC3798</f>
        <v>[6]기타기관펀드(기초자산)</v>
      </c>
      <c r="X3801" s="58">
        <f>작성용!O3798</f>
        <v>0</v>
      </c>
      <c r="Y3801" s="58">
        <f>작성용!P3798</f>
        <v>0</v>
      </c>
      <c r="Z3801" s="58">
        <f>작성용!Q3798</f>
        <v>0</v>
      </c>
      <c r="AA3801" s="56" t="str">
        <f>작성용!AJ3798</f>
        <v>-</v>
      </c>
      <c r="AB3801" s="56">
        <f>작성용!AB3798</f>
        <v>0</v>
      </c>
    </row>
    <row r="3802" spans="1:28" s="12" customFormat="1" ht="16.5" hidden="1" customHeight="1" x14ac:dyDescent="0.3">
      <c r="A3802" s="54">
        <f>작성용!AL3799</f>
        <v>3798</v>
      </c>
      <c r="B3802" s="55" t="str">
        <f>작성용!AI3799</f>
        <v>-</v>
      </c>
      <c r="C3802" s="56" t="str">
        <f>작성용!AK3799</f>
        <v>기초자산</v>
      </c>
      <c r="D3802" s="57" t="str">
        <f>작성용!T3799</f>
        <v>신영증권펀드(기초자산)</v>
      </c>
      <c r="E3802" s="58" t="str">
        <f>작성용!B3799</f>
        <v>경기-퀀텀&amp;코리아오메가Follow-on슈퍼맨투자</v>
      </c>
      <c r="F3802" s="58" t="str">
        <f>작성용!C3799</f>
        <v>재평가</v>
      </c>
      <c r="G3802" s="58" t="str">
        <f>작성용!D3799</f>
        <v>원진바이오테크놀로지</v>
      </c>
      <c r="H3802" s="59">
        <f>작성용!E3799</f>
        <v>1543110038784</v>
      </c>
      <c r="I3802" s="58" t="str">
        <f>작성용!F3799</f>
        <v>A07</v>
      </c>
      <c r="J3802" s="58">
        <f>작성용!G3799</f>
        <v>3</v>
      </c>
      <c r="K3802" s="58" t="str">
        <f>작성용!H3799</f>
        <v>-</v>
      </c>
      <c r="L3802" s="58" t="str">
        <f>작성용!N3799</f>
        <v>분기</v>
      </c>
      <c r="M3802" s="57" t="str">
        <f>작성용!U3799</f>
        <v>2024.09.30</v>
      </c>
      <c r="N3802" s="57">
        <f>작성용!V3799</f>
        <v>45569</v>
      </c>
      <c r="O3802" s="57" t="str">
        <f>작성용!W3799</f>
        <v>보고서제공X</v>
      </c>
      <c r="P3802" s="57" t="str">
        <f>작성용!X3799</f>
        <v>-</v>
      </c>
      <c r="Q3802" s="58" t="str">
        <f>작성용!AD3799</f>
        <v>이진주</v>
      </c>
      <c r="R3802" s="60">
        <f>작성용!AE3799</f>
        <v>0</v>
      </c>
      <c r="S3802" s="58" t="str">
        <f>작성용!AF3799</f>
        <v>이진주</v>
      </c>
      <c r="T3802" s="61" t="str">
        <f>작성용!AG3799</f>
        <v>-</v>
      </c>
      <c r="U3802" s="61" t="str">
        <f>작성용!AH3799</f>
        <v>-</v>
      </c>
      <c r="V3802" s="56">
        <f>작성용!AA3799</f>
        <v>202409</v>
      </c>
      <c r="W3802" s="58" t="str">
        <f>작성용!AC3799</f>
        <v>[6]기타기관펀드(기초자산)</v>
      </c>
      <c r="X3802" s="58">
        <f>작성용!O3799</f>
        <v>0</v>
      </c>
      <c r="Y3802" s="58">
        <f>작성용!P3799</f>
        <v>0</v>
      </c>
      <c r="Z3802" s="58">
        <f>작성용!Q3799</f>
        <v>0</v>
      </c>
      <c r="AA3802" s="56" t="str">
        <f>작성용!AJ3799</f>
        <v>-</v>
      </c>
      <c r="AB3802" s="56">
        <f>작성용!AB3799</f>
        <v>0</v>
      </c>
    </row>
    <row r="3803" spans="1:28" s="12" customFormat="1" ht="16.5" hidden="1" customHeight="1" x14ac:dyDescent="0.3">
      <c r="A3803" s="54">
        <f>작성용!AL3800</f>
        <v>3799</v>
      </c>
      <c r="B3803" s="55" t="str">
        <f>작성용!AI3800</f>
        <v>-</v>
      </c>
      <c r="C3803" s="56" t="str">
        <f>작성용!AK3800</f>
        <v>기초자산</v>
      </c>
      <c r="D3803" s="57" t="str">
        <f>작성용!T3800</f>
        <v>신영증권펀드(기초자산)</v>
      </c>
      <c r="E3803" s="58" t="str">
        <f>작성용!B3800</f>
        <v>경기-퀀텀&amp;코리아오메가Follow-on슈퍼맨투자</v>
      </c>
      <c r="F3803" s="58" t="str">
        <f>작성용!C3800</f>
        <v>재평가</v>
      </c>
      <c r="G3803" s="58" t="str">
        <f>작성용!D3800</f>
        <v>클래스101</v>
      </c>
      <c r="H3803" s="59">
        <f>작성용!E3800</f>
        <v>2301110245786</v>
      </c>
      <c r="I3803" s="58" t="str">
        <f>작성용!F3800</f>
        <v>A07</v>
      </c>
      <c r="J3803" s="58">
        <f>작성용!G3800</f>
        <v>0</v>
      </c>
      <c r="K3803" s="58" t="str">
        <f>작성용!H3800</f>
        <v>-</v>
      </c>
      <c r="L3803" s="58" t="str">
        <f>작성용!N3800</f>
        <v>분기</v>
      </c>
      <c r="M3803" s="57" t="str">
        <f>작성용!U3800</f>
        <v>2024.09.30</v>
      </c>
      <c r="N3803" s="57">
        <f>작성용!V3800</f>
        <v>45569</v>
      </c>
      <c r="O3803" s="57" t="str">
        <f>작성용!W3800</f>
        <v>보고서제공X</v>
      </c>
      <c r="P3803" s="57" t="str">
        <f>작성용!X3800</f>
        <v>-</v>
      </c>
      <c r="Q3803" s="58" t="str">
        <f>작성용!AD3800</f>
        <v>신원준</v>
      </c>
      <c r="R3803" s="60">
        <f>작성용!AE3800</f>
        <v>0</v>
      </c>
      <c r="S3803" s="58" t="str">
        <f>작성용!AF3800</f>
        <v>신원준</v>
      </c>
      <c r="T3803" s="61" t="str">
        <f>작성용!AG3800</f>
        <v>-</v>
      </c>
      <c r="U3803" s="61" t="str">
        <f>작성용!AH3800</f>
        <v>-</v>
      </c>
      <c r="V3803" s="56">
        <f>작성용!AA3800</f>
        <v>202409</v>
      </c>
      <c r="W3803" s="58" t="str">
        <f>작성용!AC3800</f>
        <v>[6]기타기관펀드(기초자산)</v>
      </c>
      <c r="X3803" s="58">
        <f>작성용!O3800</f>
        <v>0</v>
      </c>
      <c r="Y3803" s="58">
        <f>작성용!P3800</f>
        <v>0</v>
      </c>
      <c r="Z3803" s="58">
        <f>작성용!Q3800</f>
        <v>0</v>
      </c>
      <c r="AA3803" s="56" t="str">
        <f>작성용!AJ3800</f>
        <v>-</v>
      </c>
      <c r="AB3803" s="56">
        <f>작성용!AB3800</f>
        <v>0</v>
      </c>
    </row>
    <row r="3804" spans="1:28" s="12" customFormat="1" ht="16.5" hidden="1" customHeight="1" x14ac:dyDescent="0.3">
      <c r="A3804" s="54">
        <f>작성용!AL3801</f>
        <v>3800</v>
      </c>
      <c r="B3804" s="55" t="str">
        <f>작성용!AI3801</f>
        <v>-</v>
      </c>
      <c r="C3804" s="56" t="str">
        <f>작성용!AK3801</f>
        <v>기초자산</v>
      </c>
      <c r="D3804" s="57" t="str">
        <f>작성용!T3801</f>
        <v>신영증권펀드(기초자산)</v>
      </c>
      <c r="E3804" s="58" t="str">
        <f>작성용!B3801</f>
        <v>NH-수인베스트먼트혁신성장M&amp;A투자조합</v>
      </c>
      <c r="F3804" s="58" t="str">
        <f>작성용!C3801</f>
        <v>재평가</v>
      </c>
      <c r="G3804" s="58" t="str">
        <f>작성용!D3801</f>
        <v>브이원텍</v>
      </c>
      <c r="H3804" s="59">
        <f>작성용!E3801</f>
        <v>1311110164978</v>
      </c>
      <c r="I3804" s="58" t="str">
        <f>작성용!F3801</f>
        <v>D02</v>
      </c>
      <c r="J3804" s="58">
        <f>작성용!G3801</f>
        <v>0</v>
      </c>
      <c r="K3804" s="58" t="str">
        <f>작성용!H3801</f>
        <v>-</v>
      </c>
      <c r="L3804" s="58" t="str">
        <f>작성용!N3801</f>
        <v>분기</v>
      </c>
      <c r="M3804" s="57" t="str">
        <f>작성용!U3801</f>
        <v>2024.09.30</v>
      </c>
      <c r="N3804" s="57">
        <f>작성용!V3801</f>
        <v>45569</v>
      </c>
      <c r="O3804" s="57" t="str">
        <f>작성용!W3801</f>
        <v>보고서제공X</v>
      </c>
      <c r="P3804" s="57" t="str">
        <f>작성용!X3801</f>
        <v>-</v>
      </c>
      <c r="Q3804" s="58" t="str">
        <f>작성용!AD3801</f>
        <v>상장</v>
      </c>
      <c r="R3804" s="60">
        <f>작성용!AE3801</f>
        <v>0</v>
      </c>
      <c r="S3804" s="58" t="str">
        <f>작성용!AF3801</f>
        <v>상장</v>
      </c>
      <c r="T3804" s="61" t="str">
        <f>작성용!AG3801</f>
        <v>-</v>
      </c>
      <c r="U3804" s="61" t="str">
        <f>작성용!AH3801</f>
        <v>-</v>
      </c>
      <c r="V3804" s="56">
        <f>작성용!AA3801</f>
        <v>202409</v>
      </c>
      <c r="W3804" s="58" t="str">
        <f>작성용!AC3801</f>
        <v>[6]기타기관펀드(기초자산)</v>
      </c>
      <c r="X3804" s="58">
        <f>작성용!O3801</f>
        <v>0</v>
      </c>
      <c r="Y3804" s="58">
        <f>작성용!P3801</f>
        <v>0</v>
      </c>
      <c r="Z3804" s="58">
        <f>작성용!Q3801</f>
        <v>0</v>
      </c>
      <c r="AA3804" s="56" t="str">
        <f>작성용!AJ3801</f>
        <v>-</v>
      </c>
      <c r="AB3804" s="56">
        <f>작성용!AB3801</f>
        <v>0</v>
      </c>
    </row>
    <row r="3805" spans="1:28" s="12" customFormat="1" ht="16.5" hidden="1" customHeight="1" x14ac:dyDescent="0.3">
      <c r="A3805" s="54">
        <f>작성용!AL3802</f>
        <v>3801</v>
      </c>
      <c r="B3805" s="55" t="str">
        <f>작성용!AI3802</f>
        <v>-</v>
      </c>
      <c r="C3805" s="56" t="str">
        <f>작성용!AK3802</f>
        <v>기초자산</v>
      </c>
      <c r="D3805" s="57" t="str">
        <f>작성용!T3802</f>
        <v>신영증권펀드(기초자산)</v>
      </c>
      <c r="E3805" s="58" t="str">
        <f>작성용!B3802</f>
        <v>NH-수인베스트먼트혁신성장M&amp;A투자조합</v>
      </c>
      <c r="F3805" s="58" t="str">
        <f>작성용!C3802</f>
        <v>재평가</v>
      </c>
      <c r="G3805" s="58" t="str">
        <f>작성용!D3802</f>
        <v>크레셈</v>
      </c>
      <c r="H3805" s="59">
        <f>작성용!E3802</f>
        <v>1341110385448</v>
      </c>
      <c r="I3805" s="58" t="str">
        <f>작성용!F3802</f>
        <v>A07</v>
      </c>
      <c r="J3805" s="58">
        <f>작성용!G3802</f>
        <v>0</v>
      </c>
      <c r="K3805" s="58" t="str">
        <f>작성용!H3802</f>
        <v>-</v>
      </c>
      <c r="L3805" s="58" t="str">
        <f>작성용!N3802</f>
        <v>분기</v>
      </c>
      <c r="M3805" s="57" t="str">
        <f>작성용!U3802</f>
        <v>2024.09.30</v>
      </c>
      <c r="N3805" s="57">
        <f>작성용!V3802</f>
        <v>45569</v>
      </c>
      <c r="O3805" s="57" t="str">
        <f>작성용!W3802</f>
        <v>보고서제공X</v>
      </c>
      <c r="P3805" s="57" t="str">
        <f>작성용!X3802</f>
        <v>-</v>
      </c>
      <c r="Q3805" s="58" t="str">
        <f>작성용!AD3802</f>
        <v>이상민</v>
      </c>
      <c r="R3805" s="60">
        <f>작성용!AE3802</f>
        <v>0.4</v>
      </c>
      <c r="S3805" s="58" t="str">
        <f>작성용!AF3802</f>
        <v>이상민</v>
      </c>
      <c r="T3805" s="61" t="str">
        <f>작성용!AG3802</f>
        <v>-</v>
      </c>
      <c r="U3805" s="61" t="str">
        <f>작성용!AH3802</f>
        <v>-</v>
      </c>
      <c r="V3805" s="56">
        <f>작성용!AA3802</f>
        <v>202409</v>
      </c>
      <c r="W3805" s="58" t="str">
        <f>작성용!AC3802</f>
        <v>[6]기타기관펀드(기초자산)</v>
      </c>
      <c r="X3805" s="58">
        <f>작성용!O3802</f>
        <v>0</v>
      </c>
      <c r="Y3805" s="58">
        <f>작성용!P3802</f>
        <v>0</v>
      </c>
      <c r="Z3805" s="58">
        <f>작성용!Q3802</f>
        <v>0</v>
      </c>
      <c r="AA3805" s="56" t="str">
        <f>작성용!AJ3802</f>
        <v>-</v>
      </c>
      <c r="AB3805" s="56">
        <f>작성용!AB3802</f>
        <v>0</v>
      </c>
    </row>
    <row r="3806" spans="1:28" s="12" customFormat="1" ht="16.5" hidden="1" customHeight="1" x14ac:dyDescent="0.3">
      <c r="A3806" s="54">
        <f>작성용!AL3803</f>
        <v>3802</v>
      </c>
      <c r="B3806" s="55" t="str">
        <f>작성용!AI3803</f>
        <v>-</v>
      </c>
      <c r="C3806" s="56" t="str">
        <f>작성용!AK3803</f>
        <v>기초자산</v>
      </c>
      <c r="D3806" s="57" t="str">
        <f>작성용!T3803</f>
        <v>신영증권펀드(기초자산)</v>
      </c>
      <c r="E3806" s="58" t="str">
        <f>작성용!B3803</f>
        <v>NH-수인베스트먼트혁신성장M&amp;A투자조합</v>
      </c>
      <c r="F3806" s="58" t="str">
        <f>작성용!C3803</f>
        <v>재평가</v>
      </c>
      <c r="G3806" s="58" t="str">
        <f>작성용!D3803</f>
        <v>시스콘로보틱스(구,시스콘)</v>
      </c>
      <c r="H3806" s="59">
        <f>작성용!E3803</f>
        <v>1101115261138</v>
      </c>
      <c r="I3806" s="58" t="str">
        <f>작성용!F3803</f>
        <v>A01</v>
      </c>
      <c r="J3806" s="58">
        <f>작성용!G3803</f>
        <v>0</v>
      </c>
      <c r="K3806" s="58" t="str">
        <f>작성용!H3803</f>
        <v>-</v>
      </c>
      <c r="L3806" s="58" t="str">
        <f>작성용!N3803</f>
        <v>분기</v>
      </c>
      <c r="M3806" s="57" t="str">
        <f>작성용!U3803</f>
        <v>2024.09.30</v>
      </c>
      <c r="N3806" s="57">
        <f>작성용!V3803</f>
        <v>45569</v>
      </c>
      <c r="O3806" s="57" t="str">
        <f>작성용!W3803</f>
        <v>보고서제공X</v>
      </c>
      <c r="P3806" s="57" t="str">
        <f>작성용!X3803</f>
        <v>-</v>
      </c>
      <c r="Q3806" s="58" t="str">
        <f>작성용!AD3803</f>
        <v>백형진</v>
      </c>
      <c r="R3806" s="60">
        <f>작성용!AE3803</f>
        <v>0.4</v>
      </c>
      <c r="S3806" s="58" t="str">
        <f>작성용!AF3803</f>
        <v>백형진</v>
      </c>
      <c r="T3806" s="61" t="str">
        <f>작성용!AG3803</f>
        <v>-</v>
      </c>
      <c r="U3806" s="61" t="str">
        <f>작성용!AH3803</f>
        <v>-</v>
      </c>
      <c r="V3806" s="56">
        <f>작성용!AA3803</f>
        <v>202409</v>
      </c>
      <c r="W3806" s="58" t="str">
        <f>작성용!AC3803</f>
        <v>[6]기타기관펀드(기초자산)</v>
      </c>
      <c r="X3806" s="58">
        <f>작성용!O3803</f>
        <v>0</v>
      </c>
      <c r="Y3806" s="58">
        <f>작성용!P3803</f>
        <v>0</v>
      </c>
      <c r="Z3806" s="58">
        <f>작성용!Q3803</f>
        <v>0</v>
      </c>
      <c r="AA3806" s="56" t="str">
        <f>작성용!AJ3803</f>
        <v>-</v>
      </c>
      <c r="AB3806" s="56">
        <f>작성용!AB3803</f>
        <v>0</v>
      </c>
    </row>
    <row r="3807" spans="1:28" s="12" customFormat="1" ht="16.5" hidden="1" customHeight="1" x14ac:dyDescent="0.3">
      <c r="A3807" s="54">
        <f>작성용!AL3804</f>
        <v>3803</v>
      </c>
      <c r="B3807" s="55" t="str">
        <f>작성용!AI3804</f>
        <v>-</v>
      </c>
      <c r="C3807" s="56" t="str">
        <f>작성용!AK3804</f>
        <v>기초자산</v>
      </c>
      <c r="D3807" s="57" t="str">
        <f>작성용!T3804</f>
        <v>신영증권펀드(기초자산)</v>
      </c>
      <c r="E3807" s="58" t="str">
        <f>작성용!B3804</f>
        <v>NH-수인베스트먼트혁신성장M&amp;A투자조합</v>
      </c>
      <c r="F3807" s="58" t="str">
        <f>작성용!C3804</f>
        <v>재평가</v>
      </c>
      <c r="G3807" s="58" t="str">
        <f>작성용!D3804</f>
        <v>루미르</v>
      </c>
      <c r="H3807" s="59">
        <f>작성용!E3804</f>
        <v>1348110182973</v>
      </c>
      <c r="I3807" s="58" t="str">
        <f>작성용!F3804</f>
        <v>A01</v>
      </c>
      <c r="J3807" s="58">
        <f>작성용!G3804</f>
        <v>0</v>
      </c>
      <c r="K3807" s="58" t="str">
        <f>작성용!H3804</f>
        <v>-</v>
      </c>
      <c r="L3807" s="58" t="str">
        <f>작성용!N3804</f>
        <v>분기</v>
      </c>
      <c r="M3807" s="57" t="str">
        <f>작성용!U3804</f>
        <v>2024.09.30</v>
      </c>
      <c r="N3807" s="57">
        <f>작성용!V3804</f>
        <v>45569</v>
      </c>
      <c r="O3807" s="57" t="str">
        <f>작성용!W3804</f>
        <v>보고서제공X</v>
      </c>
      <c r="P3807" s="57" t="str">
        <f>작성용!X3804</f>
        <v>-</v>
      </c>
      <c r="Q3807" s="58" t="str">
        <f>작성용!AD3804</f>
        <v>신원준</v>
      </c>
      <c r="R3807" s="60">
        <f>작성용!AE3804</f>
        <v>0</v>
      </c>
      <c r="S3807" s="58" t="str">
        <f>작성용!AF3804</f>
        <v>신원준</v>
      </c>
      <c r="T3807" s="61" t="str">
        <f>작성용!AG3804</f>
        <v>-</v>
      </c>
      <c r="U3807" s="61" t="str">
        <f>작성용!AH3804</f>
        <v>-</v>
      </c>
      <c r="V3807" s="56">
        <f>작성용!AA3804</f>
        <v>202409</v>
      </c>
      <c r="W3807" s="58" t="str">
        <f>작성용!AC3804</f>
        <v>[6]기타기관펀드(기초자산)</v>
      </c>
      <c r="X3807" s="58">
        <f>작성용!O3804</f>
        <v>0</v>
      </c>
      <c r="Y3807" s="58">
        <f>작성용!P3804</f>
        <v>0</v>
      </c>
      <c r="Z3807" s="58">
        <f>작성용!Q3804</f>
        <v>0</v>
      </c>
      <c r="AA3807" s="56" t="str">
        <f>작성용!AJ3804</f>
        <v>-</v>
      </c>
      <c r="AB3807" s="56">
        <f>작성용!AB3804</f>
        <v>0</v>
      </c>
    </row>
    <row r="3808" spans="1:28" s="12" customFormat="1" ht="16.5" hidden="1" customHeight="1" x14ac:dyDescent="0.3">
      <c r="A3808" s="54">
        <f>작성용!AL3805</f>
        <v>3804</v>
      </c>
      <c r="B3808" s="55" t="str">
        <f>작성용!AI3805</f>
        <v>-</v>
      </c>
      <c r="C3808" s="56" t="str">
        <f>작성용!AK3805</f>
        <v>기초자산</v>
      </c>
      <c r="D3808" s="57" t="str">
        <f>작성용!T3805</f>
        <v>신영증권펀드(기초자산)</v>
      </c>
      <c r="E3808" s="58" t="str">
        <f>작성용!B3805</f>
        <v>NH-수인베스트먼트혁신성장M&amp;A투자조합</v>
      </c>
      <c r="F3808" s="58" t="str">
        <f>작성용!C3805</f>
        <v>재평가</v>
      </c>
      <c r="G3808" s="58" t="str">
        <f>작성용!D3805</f>
        <v>유림테크</v>
      </c>
      <c r="H3808" s="59">
        <f>작성용!E3805</f>
        <v>1701110585474</v>
      </c>
      <c r="I3808" s="58" t="str">
        <f>작성용!F3805</f>
        <v>A07</v>
      </c>
      <c r="J3808" s="58">
        <f>작성용!G3805</f>
        <v>0</v>
      </c>
      <c r="K3808" s="58" t="str">
        <f>작성용!H3805</f>
        <v>-</v>
      </c>
      <c r="L3808" s="58" t="str">
        <f>작성용!N3805</f>
        <v>분기</v>
      </c>
      <c r="M3808" s="57" t="str">
        <f>작성용!U3805</f>
        <v>2024.09.30</v>
      </c>
      <c r="N3808" s="57">
        <f>작성용!V3805</f>
        <v>45569</v>
      </c>
      <c r="O3808" s="57" t="str">
        <f>작성용!W3805</f>
        <v>보고서제공X</v>
      </c>
      <c r="P3808" s="57" t="str">
        <f>작성용!X3805</f>
        <v>-</v>
      </c>
      <c r="Q3808" s="58" t="str">
        <f>작성용!AD3805</f>
        <v>강승현</v>
      </c>
      <c r="R3808" s="60">
        <f>작성용!AE3805</f>
        <v>0</v>
      </c>
      <c r="S3808" s="58" t="str">
        <f>작성용!AF3805</f>
        <v>강승현</v>
      </c>
      <c r="T3808" s="61" t="str">
        <f>작성용!AG3805</f>
        <v>-</v>
      </c>
      <c r="U3808" s="61" t="str">
        <f>작성용!AH3805</f>
        <v>-</v>
      </c>
      <c r="V3808" s="56">
        <f>작성용!AA3805</f>
        <v>202409</v>
      </c>
      <c r="W3808" s="58" t="str">
        <f>작성용!AC3805</f>
        <v>[6]기타기관펀드(기초자산)</v>
      </c>
      <c r="X3808" s="58">
        <f>작성용!O3805</f>
        <v>0</v>
      </c>
      <c r="Y3808" s="58">
        <f>작성용!P3805</f>
        <v>0</v>
      </c>
      <c r="Z3808" s="58">
        <f>작성용!Q3805</f>
        <v>0</v>
      </c>
      <c r="AA3808" s="56" t="str">
        <f>작성용!AJ3805</f>
        <v>-</v>
      </c>
      <c r="AB3808" s="56">
        <f>작성용!AB3805</f>
        <v>0</v>
      </c>
    </row>
    <row r="3809" spans="1:28" s="12" customFormat="1" ht="16.5" hidden="1" customHeight="1" x14ac:dyDescent="0.3">
      <c r="A3809" s="54">
        <f>작성용!AL3806</f>
        <v>3805</v>
      </c>
      <c r="B3809" s="55" t="str">
        <f>작성용!AI3806</f>
        <v>-</v>
      </c>
      <c r="C3809" s="56" t="str">
        <f>작성용!AK3806</f>
        <v>기초자산</v>
      </c>
      <c r="D3809" s="57" t="str">
        <f>작성용!T3806</f>
        <v>신영증권펀드(기초자산)</v>
      </c>
      <c r="E3809" s="58" t="str">
        <f>작성용!B3806</f>
        <v>NH-수인베스트먼트혁신성장M&amp;A투자조합</v>
      </c>
      <c r="F3809" s="58" t="str">
        <f>작성용!C3806</f>
        <v>재평가</v>
      </c>
      <c r="G3809" s="58" t="str">
        <f>작성용!D3806</f>
        <v>에이엘에스</v>
      </c>
      <c r="H3809" s="59">
        <f>작성용!E3806</f>
        <v>1314110213117</v>
      </c>
      <c r="I3809" s="58" t="str">
        <f>작성용!F3806</f>
        <v>A01</v>
      </c>
      <c r="J3809" s="58">
        <f>작성용!G3806</f>
        <v>0</v>
      </c>
      <c r="K3809" s="58" t="str">
        <f>작성용!H3806</f>
        <v>-</v>
      </c>
      <c r="L3809" s="58" t="str">
        <f>작성용!N3806</f>
        <v>분기</v>
      </c>
      <c r="M3809" s="57" t="str">
        <f>작성용!U3806</f>
        <v>2024.09.30</v>
      </c>
      <c r="N3809" s="57">
        <f>작성용!V3806</f>
        <v>45569</v>
      </c>
      <c r="O3809" s="57" t="str">
        <f>작성용!W3806</f>
        <v>보고서제공X</v>
      </c>
      <c r="P3809" s="57" t="str">
        <f>작성용!X3806</f>
        <v>-</v>
      </c>
      <c r="Q3809" s="58" t="str">
        <f>작성용!AD3806</f>
        <v>채동우</v>
      </c>
      <c r="R3809" s="60">
        <f>작성용!AE3806</f>
        <v>0</v>
      </c>
      <c r="S3809" s="58" t="str">
        <f>작성용!AF3806</f>
        <v>채동우</v>
      </c>
      <c r="T3809" s="61" t="str">
        <f>작성용!AG3806</f>
        <v>-</v>
      </c>
      <c r="U3809" s="61" t="str">
        <f>작성용!AH3806</f>
        <v>-</v>
      </c>
      <c r="V3809" s="56">
        <f>작성용!AA3806</f>
        <v>202409</v>
      </c>
      <c r="W3809" s="58" t="str">
        <f>작성용!AC3806</f>
        <v>[6]기타기관펀드(기초자산)</v>
      </c>
      <c r="X3809" s="58">
        <f>작성용!O3806</f>
        <v>0</v>
      </c>
      <c r="Y3809" s="58">
        <f>작성용!P3806</f>
        <v>0</v>
      </c>
      <c r="Z3809" s="58">
        <f>작성용!Q3806</f>
        <v>0</v>
      </c>
      <c r="AA3809" s="56" t="str">
        <f>작성용!AJ3806</f>
        <v>-</v>
      </c>
      <c r="AB3809" s="56">
        <f>작성용!AB3806</f>
        <v>0</v>
      </c>
    </row>
    <row r="3810" spans="1:28" s="12" customFormat="1" ht="16.5" hidden="1" customHeight="1" x14ac:dyDescent="0.3">
      <c r="A3810" s="54">
        <f>작성용!AL3807</f>
        <v>3806</v>
      </c>
      <c r="B3810" s="55" t="str">
        <f>작성용!AI3807</f>
        <v>-</v>
      </c>
      <c r="C3810" s="56" t="str">
        <f>작성용!AK3807</f>
        <v>기초자산</v>
      </c>
      <c r="D3810" s="57" t="str">
        <f>작성용!T3807</f>
        <v>신영증권펀드(기초자산)</v>
      </c>
      <c r="E3810" s="58" t="str">
        <f>작성용!B3807</f>
        <v>NH-수인베스트먼트혁신성장M&amp;A투자조합</v>
      </c>
      <c r="F3810" s="58" t="str">
        <f>작성용!C3807</f>
        <v>재평가</v>
      </c>
      <c r="G3810" s="58" t="str">
        <f>작성용!D3807</f>
        <v>에이피알팩토리</v>
      </c>
      <c r="H3810" s="59">
        <f>작성용!E3807</f>
        <v>1101117376844</v>
      </c>
      <c r="I3810" s="58" t="str">
        <f>작성용!F3807</f>
        <v>D02</v>
      </c>
      <c r="J3810" s="58">
        <f>작성용!G3807</f>
        <v>0</v>
      </c>
      <c r="K3810" s="58" t="str">
        <f>작성용!H3807</f>
        <v>-</v>
      </c>
      <c r="L3810" s="58" t="str">
        <f>작성용!N3807</f>
        <v>분기</v>
      </c>
      <c r="M3810" s="57" t="str">
        <f>작성용!U3807</f>
        <v>2024.09.30</v>
      </c>
      <c r="N3810" s="57">
        <f>작성용!V3807</f>
        <v>45569</v>
      </c>
      <c r="O3810" s="57" t="str">
        <f>작성용!W3807</f>
        <v>보고서제공X</v>
      </c>
      <c r="P3810" s="57" t="str">
        <f>작성용!X3807</f>
        <v>-</v>
      </c>
      <c r="Q3810" s="58" t="str">
        <f>작성용!AD3807</f>
        <v>강승현</v>
      </c>
      <c r="R3810" s="60">
        <f>작성용!AE3807</f>
        <v>0</v>
      </c>
      <c r="S3810" s="58" t="str">
        <f>작성용!AF3807</f>
        <v>강승현</v>
      </c>
      <c r="T3810" s="61" t="str">
        <f>작성용!AG3807</f>
        <v>-</v>
      </c>
      <c r="U3810" s="61" t="str">
        <f>작성용!AH3807</f>
        <v>-</v>
      </c>
      <c r="V3810" s="56">
        <f>작성용!AA3807</f>
        <v>202409</v>
      </c>
      <c r="W3810" s="58" t="str">
        <f>작성용!AC3807</f>
        <v>[6]기타기관펀드(기초자산)</v>
      </c>
      <c r="X3810" s="58">
        <f>작성용!O3807</f>
        <v>0</v>
      </c>
      <c r="Y3810" s="58">
        <f>작성용!P3807</f>
        <v>0</v>
      </c>
      <c r="Z3810" s="58">
        <f>작성용!Q3807</f>
        <v>0</v>
      </c>
      <c r="AA3810" s="56" t="str">
        <f>작성용!AJ3807</f>
        <v>-</v>
      </c>
      <c r="AB3810" s="56">
        <f>작성용!AB3807</f>
        <v>0</v>
      </c>
    </row>
    <row r="3811" spans="1:28" s="12" customFormat="1" ht="16.5" hidden="1" customHeight="1" x14ac:dyDescent="0.3">
      <c r="A3811" s="54">
        <f>작성용!AL3808</f>
        <v>3807</v>
      </c>
      <c r="B3811" s="55" t="str">
        <f>작성용!AI3808</f>
        <v>-</v>
      </c>
      <c r="C3811" s="56" t="str">
        <f>작성용!AK3808</f>
        <v>기초자산</v>
      </c>
      <c r="D3811" s="57" t="str">
        <f>작성용!T3808</f>
        <v>신영증권펀드(기초자산)</v>
      </c>
      <c r="E3811" s="58" t="str">
        <f>작성용!B3808</f>
        <v>NH-수인베스트먼트혁신성장M&amp;A투자조합</v>
      </c>
      <c r="F3811" s="58" t="str">
        <f>작성용!C3808</f>
        <v>재평가</v>
      </c>
      <c r="G3811" s="58" t="str">
        <f>작성용!D3808</f>
        <v>디오리진</v>
      </c>
      <c r="H3811" s="59">
        <f>작성용!E3808</f>
        <v>1101117884110</v>
      </c>
      <c r="I3811" s="58" t="str">
        <f>작성용!F3808</f>
        <v>A07</v>
      </c>
      <c r="J3811" s="58">
        <f>작성용!G3808</f>
        <v>0</v>
      </c>
      <c r="K3811" s="58" t="str">
        <f>작성용!H3808</f>
        <v>-</v>
      </c>
      <c r="L3811" s="58" t="str">
        <f>작성용!N3808</f>
        <v>분기</v>
      </c>
      <c r="M3811" s="57" t="str">
        <f>작성용!U3808</f>
        <v>2024.09.30</v>
      </c>
      <c r="N3811" s="57">
        <f>작성용!V3808</f>
        <v>45569</v>
      </c>
      <c r="O3811" s="57" t="str">
        <f>작성용!W3808</f>
        <v>보고서제공X</v>
      </c>
      <c r="P3811" s="57" t="str">
        <f>작성용!X3808</f>
        <v>-</v>
      </c>
      <c r="Q3811" s="58" t="str">
        <f>작성용!AD3808</f>
        <v>백형진</v>
      </c>
      <c r="R3811" s="60">
        <f>작성용!AE3808</f>
        <v>0</v>
      </c>
      <c r="S3811" s="58" t="str">
        <f>작성용!AF3808</f>
        <v>백형진</v>
      </c>
      <c r="T3811" s="61" t="str">
        <f>작성용!AG3808</f>
        <v>-</v>
      </c>
      <c r="U3811" s="61" t="str">
        <f>작성용!AH3808</f>
        <v>-</v>
      </c>
      <c r="V3811" s="56">
        <f>작성용!AA3808</f>
        <v>202409</v>
      </c>
      <c r="W3811" s="58" t="str">
        <f>작성용!AC3808</f>
        <v>[6]기타기관펀드(기초자산)</v>
      </c>
      <c r="X3811" s="58">
        <f>작성용!O3808</f>
        <v>0</v>
      </c>
      <c r="Y3811" s="58">
        <f>작성용!P3808</f>
        <v>0</v>
      </c>
      <c r="Z3811" s="58">
        <f>작성용!Q3808</f>
        <v>0</v>
      </c>
      <c r="AA3811" s="56" t="str">
        <f>작성용!AJ3808</f>
        <v>-</v>
      </c>
      <c r="AB3811" s="56">
        <f>작성용!AB3808</f>
        <v>0</v>
      </c>
    </row>
    <row r="3812" spans="1:28" s="12" customFormat="1" ht="16.5" hidden="1" customHeight="1" x14ac:dyDescent="0.3">
      <c r="A3812" s="54">
        <f>작성용!AL3809</f>
        <v>3808</v>
      </c>
      <c r="B3812" s="55" t="str">
        <f>작성용!AI3809</f>
        <v>-</v>
      </c>
      <c r="C3812" s="56" t="str">
        <f>작성용!AK3809</f>
        <v>기초자산</v>
      </c>
      <c r="D3812" s="57" t="str">
        <f>작성용!T3809</f>
        <v>신영증권펀드(기초자산)</v>
      </c>
      <c r="E3812" s="58" t="str">
        <f>작성용!B3809</f>
        <v>NH-수인베스트먼트혁신성장M&amp;A투자조합</v>
      </c>
      <c r="F3812" s="58" t="str">
        <f>작성용!C3809</f>
        <v>재평가</v>
      </c>
      <c r="G3812" s="58" t="str">
        <f>작성용!D3809</f>
        <v>쓰리에이로직스</v>
      </c>
      <c r="H3812" s="59">
        <f>작성용!E3809</f>
        <v>1311110114733</v>
      </c>
      <c r="I3812" s="58" t="str">
        <f>작성용!F3809</f>
        <v>A01</v>
      </c>
      <c r="J3812" s="58">
        <f>작성용!G3809</f>
        <v>0</v>
      </c>
      <c r="K3812" s="58" t="str">
        <f>작성용!H3809</f>
        <v>-</v>
      </c>
      <c r="L3812" s="58" t="str">
        <f>작성용!N3809</f>
        <v>분기</v>
      </c>
      <c r="M3812" s="57" t="str">
        <f>작성용!U3809</f>
        <v>2024.09.30</v>
      </c>
      <c r="N3812" s="57">
        <f>작성용!V3809</f>
        <v>45569</v>
      </c>
      <c r="O3812" s="57" t="str">
        <f>작성용!W3809</f>
        <v>보고서제공X</v>
      </c>
      <c r="P3812" s="57" t="str">
        <f>작성용!X3809</f>
        <v>-</v>
      </c>
      <c r="Q3812" s="58" t="str">
        <f>작성용!AD3809</f>
        <v>신원준</v>
      </c>
      <c r="R3812" s="60">
        <f>작성용!AE3809</f>
        <v>0</v>
      </c>
      <c r="S3812" s="58" t="str">
        <f>작성용!AF3809</f>
        <v>신원준</v>
      </c>
      <c r="T3812" s="61" t="str">
        <f>작성용!AG3809</f>
        <v>-</v>
      </c>
      <c r="U3812" s="61" t="str">
        <f>작성용!AH3809</f>
        <v>-</v>
      </c>
      <c r="V3812" s="56">
        <f>작성용!AA3809</f>
        <v>202409</v>
      </c>
      <c r="W3812" s="58" t="str">
        <f>작성용!AC3809</f>
        <v>[6]기타기관펀드(기초자산)</v>
      </c>
      <c r="X3812" s="58">
        <f>작성용!O3809</f>
        <v>0</v>
      </c>
      <c r="Y3812" s="58">
        <f>작성용!P3809</f>
        <v>0</v>
      </c>
      <c r="Z3812" s="58">
        <f>작성용!Q3809</f>
        <v>0</v>
      </c>
      <c r="AA3812" s="56" t="str">
        <f>작성용!AJ3809</f>
        <v>-</v>
      </c>
      <c r="AB3812" s="56">
        <f>작성용!AB3809</f>
        <v>0</v>
      </c>
    </row>
    <row r="3813" spans="1:28" s="12" customFormat="1" ht="16.5" hidden="1" customHeight="1" x14ac:dyDescent="0.3">
      <c r="A3813" s="54">
        <f>작성용!AL3810</f>
        <v>3809</v>
      </c>
      <c r="B3813" s="55" t="str">
        <f>작성용!AI3810</f>
        <v>주석 송부: 2024-07-09</v>
      </c>
      <c r="C3813" s="56" t="str">
        <f>작성용!AK3810</f>
        <v>개별종목</v>
      </c>
      <c r="D3813" s="57">
        <f>작성용!T3810</f>
        <v>45537</v>
      </c>
      <c r="E3813" s="58" t="str">
        <f>작성용!B3810</f>
        <v>미래에셋생명보험(수익증권)</v>
      </c>
      <c r="F3813" s="58" t="str">
        <f>작성용!C3810</f>
        <v>재평가</v>
      </c>
      <c r="G3813" s="58" t="str">
        <f>작성용!D3810</f>
        <v>한화DebtStrategy전문투자형사모부동산투자신탁23호</v>
      </c>
      <c r="H3813" s="59" t="str">
        <f>작성용!E3810</f>
        <v>KBP2020060109</v>
      </c>
      <c r="I3813" s="58" t="str">
        <f>작성용!F3810</f>
        <v>B02</v>
      </c>
      <c r="J3813" s="58">
        <f>작성용!G3810</f>
        <v>0</v>
      </c>
      <c r="K3813" s="58" t="str">
        <f>작성용!H3810</f>
        <v>Y</v>
      </c>
      <c r="L3813" s="58" t="str">
        <f>작성용!N3810</f>
        <v>분기</v>
      </c>
      <c r="M3813" s="57" t="str">
        <f>작성용!U3810</f>
        <v>2024.09.30</v>
      </c>
      <c r="N3813" s="57">
        <f>작성용!V3810</f>
        <v>45569</v>
      </c>
      <c r="O3813" s="57">
        <f>작성용!W3810</f>
        <v>45576</v>
      </c>
      <c r="P3813" s="57" t="str">
        <f>작성용!X3810</f>
        <v>-</v>
      </c>
      <c r="Q3813" s="58" t="str">
        <f>작성용!AD3810</f>
        <v>대체평가3사업본부</v>
      </c>
      <c r="R3813" s="60">
        <f>작성용!AE3810</f>
        <v>0</v>
      </c>
      <c r="S3813" s="58" t="str">
        <f>작성용!AF3810</f>
        <v>대체평가3사업본부</v>
      </c>
      <c r="T3813" s="61" t="str">
        <f>작성용!AG3810</f>
        <v>박재현</v>
      </c>
      <c r="U3813" s="61" t="str">
        <f>작성용!AH3810</f>
        <v>박재현</v>
      </c>
      <c r="V3813" s="56">
        <f>작성용!AA3810</f>
        <v>202409</v>
      </c>
      <c r="W3813" s="58" t="str">
        <f>작성용!AC3810</f>
        <v>[T]기타보험기관[1본부]</v>
      </c>
      <c r="X3813" s="58" t="str">
        <f>작성용!O3810</f>
        <v>강성준매니저</v>
      </c>
      <c r="Y3813" s="58" t="str">
        <f>작성용!P3810</f>
        <v>02-3271-4759,010-2959-2125</v>
      </c>
      <c r="Z3813" s="58" t="str">
        <f>작성용!Q3810</f>
        <v>kangsj713@miraeasset.com</v>
      </c>
      <c r="AA3813" s="56" t="str">
        <f>작성용!AJ3810</f>
        <v>-</v>
      </c>
      <c r="AB3813" s="56">
        <f>작성용!AB3810</f>
        <v>0</v>
      </c>
    </row>
    <row r="3814" spans="1:28" s="12" customFormat="1" ht="16.5" hidden="1" customHeight="1" x14ac:dyDescent="0.3">
      <c r="A3814" s="54">
        <f>작성용!AL3811</f>
        <v>3810</v>
      </c>
      <c r="B3814" s="55" t="str">
        <f>작성용!AI3811</f>
        <v>주석 송부: 2024-07-09</v>
      </c>
      <c r="C3814" s="56" t="str">
        <f>작성용!AK3811</f>
        <v>개별종목</v>
      </c>
      <c r="D3814" s="57">
        <f>작성용!T3811</f>
        <v>45537</v>
      </c>
      <c r="E3814" s="58" t="str">
        <f>작성용!B3811</f>
        <v>미래에셋생명보험(수익증권)</v>
      </c>
      <c r="F3814" s="58" t="str">
        <f>작성용!C3811</f>
        <v>재평가</v>
      </c>
      <c r="G3814" s="58" t="str">
        <f>작성용!D3811</f>
        <v>KBIDF인프라일반사모특별자산자투자신탁제2-2호(대출채권-재간접형)(H)(전문)</v>
      </c>
      <c r="H3814" s="59" t="str">
        <f>작성용!E3811</f>
        <v>KBP2019090065</v>
      </c>
      <c r="I3814" s="58" t="str">
        <f>작성용!F3811</f>
        <v>B02</v>
      </c>
      <c r="J3814" s="58">
        <f>작성용!G3811</f>
        <v>0</v>
      </c>
      <c r="K3814" s="58" t="str">
        <f>작성용!H3811</f>
        <v>Y</v>
      </c>
      <c r="L3814" s="58" t="str">
        <f>작성용!N3811</f>
        <v>분기</v>
      </c>
      <c r="M3814" s="57" t="str">
        <f>작성용!U3811</f>
        <v>2024.09.30</v>
      </c>
      <c r="N3814" s="57">
        <f>작성용!V3811</f>
        <v>45569</v>
      </c>
      <c r="O3814" s="57">
        <f>작성용!W3811</f>
        <v>45576</v>
      </c>
      <c r="P3814" s="57" t="str">
        <f>작성용!X3811</f>
        <v>-</v>
      </c>
      <c r="Q3814" s="58" t="str">
        <f>작성용!AD3811</f>
        <v>대체평가3사업본부</v>
      </c>
      <c r="R3814" s="60">
        <f>작성용!AE3811</f>
        <v>0</v>
      </c>
      <c r="S3814" s="58" t="str">
        <f>작성용!AF3811</f>
        <v>대체평가3사업본부</v>
      </c>
      <c r="T3814" s="61" t="str">
        <f>작성용!AG3811</f>
        <v>박재현</v>
      </c>
      <c r="U3814" s="61" t="str">
        <f>작성용!AH3811</f>
        <v>박재현</v>
      </c>
      <c r="V3814" s="56">
        <f>작성용!AA3811</f>
        <v>202409</v>
      </c>
      <c r="W3814" s="58" t="str">
        <f>작성용!AC3811</f>
        <v>[T]기타보험기관[1본부]</v>
      </c>
      <c r="X3814" s="58" t="str">
        <f>작성용!O3811</f>
        <v>강성준매니저</v>
      </c>
      <c r="Y3814" s="58" t="str">
        <f>작성용!P3811</f>
        <v>02-3271-4759,010-2959-2125</v>
      </c>
      <c r="Z3814" s="58" t="str">
        <f>작성용!Q3811</f>
        <v>kangsj713@miraeasset.com</v>
      </c>
      <c r="AA3814" s="56" t="str">
        <f>작성용!AJ3811</f>
        <v>-</v>
      </c>
      <c r="AB3814" s="56">
        <f>작성용!AB3811</f>
        <v>0</v>
      </c>
    </row>
    <row r="3815" spans="1:28" s="12" customFormat="1" ht="16.5" hidden="1" customHeight="1" x14ac:dyDescent="0.3">
      <c r="A3815" s="54">
        <f>작성용!AL3812</f>
        <v>3811</v>
      </c>
      <c r="B3815" s="55" t="str">
        <f>작성용!AI3812</f>
        <v>주석 송부: 2024-07-09</v>
      </c>
      <c r="C3815" s="56" t="str">
        <f>작성용!AK3812</f>
        <v>개별종목</v>
      </c>
      <c r="D3815" s="57">
        <f>작성용!T3812</f>
        <v>45537</v>
      </c>
      <c r="E3815" s="58" t="str">
        <f>작성용!B3812</f>
        <v>미래에셋생명보험(수익증권)</v>
      </c>
      <c r="F3815" s="58" t="str">
        <f>작성용!C3812</f>
        <v>재평가</v>
      </c>
      <c r="G3815" s="58" t="str">
        <f>작성용!D3812</f>
        <v>KB미국시니어인프라채권전문투자형사모특별자산투자신탁</v>
      </c>
      <c r="H3815" s="59" t="str">
        <f>작성용!E3812</f>
        <v>KBP2018060077</v>
      </c>
      <c r="I3815" s="58" t="str">
        <f>작성용!F3812</f>
        <v>B02</v>
      </c>
      <c r="J3815" s="58">
        <f>작성용!G3812</f>
        <v>0</v>
      </c>
      <c r="K3815" s="58" t="str">
        <f>작성용!H3812</f>
        <v>Y</v>
      </c>
      <c r="L3815" s="58" t="str">
        <f>작성용!N3812</f>
        <v>분기</v>
      </c>
      <c r="M3815" s="57" t="str">
        <f>작성용!U3812</f>
        <v>2024.09.30</v>
      </c>
      <c r="N3815" s="57">
        <f>작성용!V3812</f>
        <v>45569</v>
      </c>
      <c r="O3815" s="57">
        <f>작성용!W3812</f>
        <v>45576</v>
      </c>
      <c r="P3815" s="57" t="str">
        <f>작성용!X3812</f>
        <v>-</v>
      </c>
      <c r="Q3815" s="58" t="str">
        <f>작성용!AD3812</f>
        <v>대체평가3사업본부</v>
      </c>
      <c r="R3815" s="60">
        <f>작성용!AE3812</f>
        <v>0</v>
      </c>
      <c r="S3815" s="58" t="str">
        <f>작성용!AF3812</f>
        <v>대체평가3사업본부</v>
      </c>
      <c r="T3815" s="61" t="str">
        <f>작성용!AG3812</f>
        <v>박재현</v>
      </c>
      <c r="U3815" s="61" t="str">
        <f>작성용!AH3812</f>
        <v>박재현</v>
      </c>
      <c r="V3815" s="56">
        <f>작성용!AA3812</f>
        <v>202409</v>
      </c>
      <c r="W3815" s="58" t="str">
        <f>작성용!AC3812</f>
        <v>[T]기타보험기관[1본부]</v>
      </c>
      <c r="X3815" s="58" t="str">
        <f>작성용!O3812</f>
        <v>강성준매니저</v>
      </c>
      <c r="Y3815" s="58" t="str">
        <f>작성용!P3812</f>
        <v>02-3271-4759,010-2959-2125</v>
      </c>
      <c r="Z3815" s="58" t="str">
        <f>작성용!Q3812</f>
        <v>kangsj713@miraeasset.com</v>
      </c>
      <c r="AA3815" s="56" t="str">
        <f>작성용!AJ3812</f>
        <v>-</v>
      </c>
      <c r="AB3815" s="56">
        <f>작성용!AB3812</f>
        <v>0</v>
      </c>
    </row>
    <row r="3816" spans="1:28" s="12" customFormat="1" ht="16.5" hidden="1" customHeight="1" x14ac:dyDescent="0.3">
      <c r="A3816" s="54">
        <f>작성용!AL3813</f>
        <v>3812</v>
      </c>
      <c r="B3816" s="55" t="str">
        <f>작성용!AI3813</f>
        <v>주석 송부: 2024-07-09</v>
      </c>
      <c r="C3816" s="56" t="str">
        <f>작성용!AK3813</f>
        <v>개별종목</v>
      </c>
      <c r="D3816" s="57">
        <f>작성용!T3813</f>
        <v>45537</v>
      </c>
      <c r="E3816" s="58" t="str">
        <f>작성용!B3813</f>
        <v>미래에셋생명보험(수익증권)</v>
      </c>
      <c r="F3816" s="58" t="str">
        <f>작성용!C3813</f>
        <v>재평가</v>
      </c>
      <c r="G3816" s="58" t="str">
        <f>작성용!D3813</f>
        <v>KBIDF인프라일반사모특별자산투자신탁제4호(대출채권-재간접형)(전문)</v>
      </c>
      <c r="H3816" s="59" t="str">
        <f>작성용!E3813</f>
        <v>KBP2019090126</v>
      </c>
      <c r="I3816" s="58" t="str">
        <f>작성용!F3813</f>
        <v>B02</v>
      </c>
      <c r="J3816" s="58">
        <f>작성용!G3813</f>
        <v>0</v>
      </c>
      <c r="K3816" s="58" t="str">
        <f>작성용!H3813</f>
        <v>Y</v>
      </c>
      <c r="L3816" s="58" t="str">
        <f>작성용!N3813</f>
        <v>분기</v>
      </c>
      <c r="M3816" s="57" t="str">
        <f>작성용!U3813</f>
        <v>2024.09.30</v>
      </c>
      <c r="N3816" s="57">
        <f>작성용!V3813</f>
        <v>45569</v>
      </c>
      <c r="O3816" s="57">
        <f>작성용!W3813</f>
        <v>45576</v>
      </c>
      <c r="P3816" s="57" t="str">
        <f>작성용!X3813</f>
        <v>-</v>
      </c>
      <c r="Q3816" s="58" t="str">
        <f>작성용!AD3813</f>
        <v>대체평가3사업본부</v>
      </c>
      <c r="R3816" s="60">
        <f>작성용!AE3813</f>
        <v>0</v>
      </c>
      <c r="S3816" s="58" t="str">
        <f>작성용!AF3813</f>
        <v>대체평가3사업본부</v>
      </c>
      <c r="T3816" s="61" t="str">
        <f>작성용!AG3813</f>
        <v>박재현</v>
      </c>
      <c r="U3816" s="61" t="str">
        <f>작성용!AH3813</f>
        <v>박재현</v>
      </c>
      <c r="V3816" s="56">
        <f>작성용!AA3813</f>
        <v>202409</v>
      </c>
      <c r="W3816" s="58" t="str">
        <f>작성용!AC3813</f>
        <v>[T]기타보험기관[1본부]</v>
      </c>
      <c r="X3816" s="58" t="str">
        <f>작성용!O3813</f>
        <v>강성준매니저</v>
      </c>
      <c r="Y3816" s="58" t="str">
        <f>작성용!P3813</f>
        <v>02-3271-4759,010-2959-2125</v>
      </c>
      <c r="Z3816" s="58" t="str">
        <f>작성용!Q3813</f>
        <v>kangsj713@miraeasset.com</v>
      </c>
      <c r="AA3816" s="56" t="str">
        <f>작성용!AJ3813</f>
        <v>-</v>
      </c>
      <c r="AB3816" s="56">
        <f>작성용!AB3813</f>
        <v>0</v>
      </c>
    </row>
    <row r="3817" spans="1:28" s="12" customFormat="1" ht="16.5" hidden="1" customHeight="1" x14ac:dyDescent="0.3">
      <c r="A3817" s="54">
        <f>작성용!AL3814</f>
        <v>3813</v>
      </c>
      <c r="B3817" s="55" t="str">
        <f>작성용!AI3814</f>
        <v>주석 송부: 2024-07-09</v>
      </c>
      <c r="C3817" s="56" t="str">
        <f>작성용!AK3814</f>
        <v>개별종목</v>
      </c>
      <c r="D3817" s="57">
        <f>작성용!T3814</f>
        <v>45537</v>
      </c>
      <c r="E3817" s="58" t="str">
        <f>작성용!B3814</f>
        <v>미래에셋생명보험(수익증권)</v>
      </c>
      <c r="F3817" s="58" t="str">
        <f>작성용!C3814</f>
        <v>재평가</v>
      </c>
      <c r="G3817" s="58" t="str">
        <f>작성용!D3814</f>
        <v>KB_CVC북미전문투자형사모투자신탁제1호</v>
      </c>
      <c r="H3817" s="59" t="str">
        <f>작성용!E3814</f>
        <v>KBP2020030001</v>
      </c>
      <c r="I3817" s="58" t="str">
        <f>작성용!F3814</f>
        <v>B02</v>
      </c>
      <c r="J3817" s="58">
        <f>작성용!G3814</f>
        <v>0</v>
      </c>
      <c r="K3817" s="58" t="str">
        <f>작성용!H3814</f>
        <v>Y</v>
      </c>
      <c r="L3817" s="58" t="str">
        <f>작성용!N3814</f>
        <v>분기</v>
      </c>
      <c r="M3817" s="57" t="str">
        <f>작성용!U3814</f>
        <v>2024.09.30</v>
      </c>
      <c r="N3817" s="57">
        <f>작성용!V3814</f>
        <v>45569</v>
      </c>
      <c r="O3817" s="57">
        <f>작성용!W3814</f>
        <v>45576</v>
      </c>
      <c r="P3817" s="57" t="str">
        <f>작성용!X3814</f>
        <v>-</v>
      </c>
      <c r="Q3817" s="58" t="str">
        <f>작성용!AD3814</f>
        <v>대체평가3사업본부</v>
      </c>
      <c r="R3817" s="60">
        <f>작성용!AE3814</f>
        <v>0</v>
      </c>
      <c r="S3817" s="58" t="str">
        <f>작성용!AF3814</f>
        <v>대체평가3사업본부</v>
      </c>
      <c r="T3817" s="61" t="str">
        <f>작성용!AG3814</f>
        <v>박재현</v>
      </c>
      <c r="U3817" s="61" t="str">
        <f>작성용!AH3814</f>
        <v>박재현</v>
      </c>
      <c r="V3817" s="56">
        <f>작성용!AA3814</f>
        <v>202409</v>
      </c>
      <c r="W3817" s="58" t="str">
        <f>작성용!AC3814</f>
        <v>[T]기타보험기관[1본부]</v>
      </c>
      <c r="X3817" s="58" t="str">
        <f>작성용!O3814</f>
        <v>강성준매니저</v>
      </c>
      <c r="Y3817" s="58" t="str">
        <f>작성용!P3814</f>
        <v>02-3271-4759,010-2959-2125</v>
      </c>
      <c r="Z3817" s="58" t="str">
        <f>작성용!Q3814</f>
        <v>kangsj713@miraeasset.com</v>
      </c>
      <c r="AA3817" s="56" t="str">
        <f>작성용!AJ3814</f>
        <v>-</v>
      </c>
      <c r="AB3817" s="56">
        <f>작성용!AB3814</f>
        <v>0</v>
      </c>
    </row>
    <row r="3818" spans="1:28" s="12" customFormat="1" ht="16.5" hidden="1" customHeight="1" x14ac:dyDescent="0.3">
      <c r="A3818" s="54">
        <f>작성용!AL3815</f>
        <v>3814</v>
      </c>
      <c r="B3818" s="55" t="str">
        <f>작성용!AI3815</f>
        <v>주석 송부: 2024-07-09</v>
      </c>
      <c r="C3818" s="56" t="str">
        <f>작성용!AK3815</f>
        <v>개별종목</v>
      </c>
      <c r="D3818" s="57">
        <f>작성용!T3815</f>
        <v>45537</v>
      </c>
      <c r="E3818" s="58" t="str">
        <f>작성용!B3815</f>
        <v>미래에셋생명보험(수익증권)</v>
      </c>
      <c r="F3818" s="58" t="str">
        <f>작성용!C3815</f>
        <v>재평가</v>
      </c>
      <c r="G3818" s="58" t="str">
        <f>작성용!D3815</f>
        <v>현대인베스트3i유럽인프라전문투자형사모특별자산투자신탁8호</v>
      </c>
      <c r="H3818" s="59" t="str">
        <f>작성용!E3815</f>
        <v>KBP2019120163</v>
      </c>
      <c r="I3818" s="58" t="str">
        <f>작성용!F3815</f>
        <v>B02</v>
      </c>
      <c r="J3818" s="58">
        <f>작성용!G3815</f>
        <v>0</v>
      </c>
      <c r="K3818" s="58" t="str">
        <f>작성용!H3815</f>
        <v>Y</v>
      </c>
      <c r="L3818" s="58" t="str">
        <f>작성용!N3815</f>
        <v>분기</v>
      </c>
      <c r="M3818" s="57" t="str">
        <f>작성용!U3815</f>
        <v>2024.09.30</v>
      </c>
      <c r="N3818" s="57">
        <f>작성용!V3815</f>
        <v>45569</v>
      </c>
      <c r="O3818" s="57">
        <f>작성용!W3815</f>
        <v>45576</v>
      </c>
      <c r="P3818" s="57" t="str">
        <f>작성용!X3815</f>
        <v>-</v>
      </c>
      <c r="Q3818" s="58" t="str">
        <f>작성용!AD3815</f>
        <v>대체평가3사업본부</v>
      </c>
      <c r="R3818" s="60">
        <f>작성용!AE3815</f>
        <v>0</v>
      </c>
      <c r="S3818" s="58" t="str">
        <f>작성용!AF3815</f>
        <v>대체평가3사업본부</v>
      </c>
      <c r="T3818" s="61" t="str">
        <f>작성용!AG3815</f>
        <v>박재현</v>
      </c>
      <c r="U3818" s="61" t="str">
        <f>작성용!AH3815</f>
        <v>박재현</v>
      </c>
      <c r="V3818" s="56">
        <f>작성용!AA3815</f>
        <v>202409</v>
      </c>
      <c r="W3818" s="58" t="str">
        <f>작성용!AC3815</f>
        <v>[T]기타보험기관[1본부]</v>
      </c>
      <c r="X3818" s="58" t="str">
        <f>작성용!O3815</f>
        <v>강성준매니저</v>
      </c>
      <c r="Y3818" s="58" t="str">
        <f>작성용!P3815</f>
        <v>02-3271-4759,010-2959-2125</v>
      </c>
      <c r="Z3818" s="58" t="str">
        <f>작성용!Q3815</f>
        <v>kangsj713@miraeasset.com</v>
      </c>
      <c r="AA3818" s="56" t="str">
        <f>작성용!AJ3815</f>
        <v>-</v>
      </c>
      <c r="AB3818" s="56">
        <f>작성용!AB3815</f>
        <v>0</v>
      </c>
    </row>
    <row r="3819" spans="1:28" s="12" customFormat="1" ht="16.5" hidden="1" customHeight="1" x14ac:dyDescent="0.3">
      <c r="A3819" s="54">
        <f>작성용!AL3816</f>
        <v>3815</v>
      </c>
      <c r="B3819" s="55" t="str">
        <f>작성용!AI3816</f>
        <v>주석 송부: 2024-07-09</v>
      </c>
      <c r="C3819" s="56" t="str">
        <f>작성용!AK3816</f>
        <v>개별종목</v>
      </c>
      <c r="D3819" s="57">
        <f>작성용!T3816</f>
        <v>45537</v>
      </c>
      <c r="E3819" s="58" t="str">
        <f>작성용!B3816</f>
        <v>미래에셋생명보험(수익증권)</v>
      </c>
      <c r="F3819" s="58" t="str">
        <f>작성용!C3816</f>
        <v>재평가</v>
      </c>
      <c r="G3819" s="58" t="str">
        <f>작성용!D3816</f>
        <v>현대인베스트시니어론전문투자18호</v>
      </c>
      <c r="H3819" s="59" t="str">
        <f>작성용!E3816</f>
        <v>KBP2020060097</v>
      </c>
      <c r="I3819" s="58" t="str">
        <f>작성용!F3816</f>
        <v>B02</v>
      </c>
      <c r="J3819" s="58">
        <f>작성용!G3816</f>
        <v>0</v>
      </c>
      <c r="K3819" s="58" t="str">
        <f>작성용!H3816</f>
        <v>Y</v>
      </c>
      <c r="L3819" s="58" t="str">
        <f>작성용!N3816</f>
        <v>분기</v>
      </c>
      <c r="M3819" s="57" t="str">
        <f>작성용!U3816</f>
        <v>2024.09.30</v>
      </c>
      <c r="N3819" s="57">
        <f>작성용!V3816</f>
        <v>45569</v>
      </c>
      <c r="O3819" s="57">
        <f>작성용!W3816</f>
        <v>45576</v>
      </c>
      <c r="P3819" s="57" t="str">
        <f>작성용!X3816</f>
        <v>-</v>
      </c>
      <c r="Q3819" s="58" t="str">
        <f>작성용!AD3816</f>
        <v>대체평가3사업본부</v>
      </c>
      <c r="R3819" s="60">
        <f>작성용!AE3816</f>
        <v>0</v>
      </c>
      <c r="S3819" s="58" t="str">
        <f>작성용!AF3816</f>
        <v>대체평가3사업본부</v>
      </c>
      <c r="T3819" s="61" t="str">
        <f>작성용!AG3816</f>
        <v>박재현</v>
      </c>
      <c r="U3819" s="61" t="str">
        <f>작성용!AH3816</f>
        <v>박재현</v>
      </c>
      <c r="V3819" s="56">
        <f>작성용!AA3816</f>
        <v>202409</v>
      </c>
      <c r="W3819" s="58" t="str">
        <f>작성용!AC3816</f>
        <v>[T]기타보험기관[1본부]</v>
      </c>
      <c r="X3819" s="58" t="str">
        <f>작성용!O3816</f>
        <v>강성준매니저</v>
      </c>
      <c r="Y3819" s="58" t="str">
        <f>작성용!P3816</f>
        <v>02-3271-4759,010-2959-2125</v>
      </c>
      <c r="Z3819" s="58" t="str">
        <f>작성용!Q3816</f>
        <v>kangsj713@miraeasset.com</v>
      </c>
      <c r="AA3819" s="56" t="str">
        <f>작성용!AJ3816</f>
        <v>-</v>
      </c>
      <c r="AB3819" s="56">
        <f>작성용!AB3816</f>
        <v>0</v>
      </c>
    </row>
    <row r="3820" spans="1:28" s="12" customFormat="1" ht="16.5" hidden="1" customHeight="1" x14ac:dyDescent="0.3">
      <c r="A3820" s="54">
        <f>작성용!AL3817</f>
        <v>3816</v>
      </c>
      <c r="B3820" s="55" t="str">
        <f>작성용!AI3817</f>
        <v>주석 송부: 2024-07-09</v>
      </c>
      <c r="C3820" s="56" t="str">
        <f>작성용!AK3817</f>
        <v>개별종목</v>
      </c>
      <c r="D3820" s="57">
        <f>작성용!T3817</f>
        <v>45537</v>
      </c>
      <c r="E3820" s="58" t="str">
        <f>작성용!B3817</f>
        <v>미래에셋생명보험(수익증권)</v>
      </c>
      <c r="F3820" s="58" t="str">
        <f>작성용!C3817</f>
        <v>재평가</v>
      </c>
      <c r="G3820" s="58" t="str">
        <f>작성용!D3817</f>
        <v>코레이트NPL사모부동산투자신탁AP4호</v>
      </c>
      <c r="H3820" s="59" t="str">
        <f>작성용!E3817</f>
        <v>KBP2017090063</v>
      </c>
      <c r="I3820" s="58" t="str">
        <f>작성용!F3817</f>
        <v>B02</v>
      </c>
      <c r="J3820" s="58">
        <f>작성용!G3817</f>
        <v>0</v>
      </c>
      <c r="K3820" s="58" t="str">
        <f>작성용!H3817</f>
        <v>Y</v>
      </c>
      <c r="L3820" s="58" t="str">
        <f>작성용!N3817</f>
        <v>분기</v>
      </c>
      <c r="M3820" s="57" t="str">
        <f>작성용!U3817</f>
        <v>2024.09.30</v>
      </c>
      <c r="N3820" s="57">
        <f>작성용!V3817</f>
        <v>45569</v>
      </c>
      <c r="O3820" s="57">
        <f>작성용!W3817</f>
        <v>45576</v>
      </c>
      <c r="P3820" s="57" t="str">
        <f>작성용!X3817</f>
        <v>-</v>
      </c>
      <c r="Q3820" s="58" t="str">
        <f>작성용!AD3817</f>
        <v>대체평가3사업본부</v>
      </c>
      <c r="R3820" s="60">
        <f>작성용!AE3817</f>
        <v>0</v>
      </c>
      <c r="S3820" s="58" t="str">
        <f>작성용!AF3817</f>
        <v>대체평가3사업본부</v>
      </c>
      <c r="T3820" s="61" t="str">
        <f>작성용!AG3817</f>
        <v>박재현</v>
      </c>
      <c r="U3820" s="61" t="str">
        <f>작성용!AH3817</f>
        <v>박재현</v>
      </c>
      <c r="V3820" s="56">
        <f>작성용!AA3817</f>
        <v>202409</v>
      </c>
      <c r="W3820" s="58" t="str">
        <f>작성용!AC3817</f>
        <v>[T]기타보험기관[1본부]</v>
      </c>
      <c r="X3820" s="58" t="str">
        <f>작성용!O3817</f>
        <v>강성준매니저</v>
      </c>
      <c r="Y3820" s="58" t="str">
        <f>작성용!P3817</f>
        <v>02-3271-4759,010-2959-2125</v>
      </c>
      <c r="Z3820" s="58" t="str">
        <f>작성용!Q3817</f>
        <v>kangsj713@miraeasset.com</v>
      </c>
      <c r="AA3820" s="56" t="str">
        <f>작성용!AJ3817</f>
        <v>-</v>
      </c>
      <c r="AB3820" s="56">
        <f>작성용!AB3817</f>
        <v>0</v>
      </c>
    </row>
    <row r="3821" spans="1:28" s="12" customFormat="1" ht="16.5" hidden="1" customHeight="1" x14ac:dyDescent="0.3">
      <c r="A3821" s="54">
        <f>작성용!AL3818</f>
        <v>3817</v>
      </c>
      <c r="B3821" s="55" t="str">
        <f>작성용!AI3818</f>
        <v>주석 송부: 2024-07-09</v>
      </c>
      <c r="C3821" s="56" t="str">
        <f>작성용!AK3818</f>
        <v>개별종목</v>
      </c>
      <c r="D3821" s="57">
        <f>작성용!T3818</f>
        <v>45537</v>
      </c>
      <c r="E3821" s="58" t="str">
        <f>작성용!B3818</f>
        <v>미래에셋생명보험(수익증권)</v>
      </c>
      <c r="F3821" s="58" t="str">
        <f>작성용!C3818</f>
        <v>재평가</v>
      </c>
      <c r="G3821" s="58" t="str">
        <f>작성용!D3818</f>
        <v>하나CVC전문투자형사모특별자산투자신탁27호</v>
      </c>
      <c r="H3821" s="59" t="str">
        <f>작성용!E3818</f>
        <v>KBP2019120109</v>
      </c>
      <c r="I3821" s="58" t="str">
        <f>작성용!F3818</f>
        <v>B02</v>
      </c>
      <c r="J3821" s="58">
        <f>작성용!G3818</f>
        <v>0</v>
      </c>
      <c r="K3821" s="58" t="str">
        <f>작성용!H3818</f>
        <v>Y</v>
      </c>
      <c r="L3821" s="58" t="str">
        <f>작성용!N3818</f>
        <v>분기</v>
      </c>
      <c r="M3821" s="57" t="str">
        <f>작성용!U3818</f>
        <v>2024.09.30</v>
      </c>
      <c r="N3821" s="57">
        <f>작성용!V3818</f>
        <v>45569</v>
      </c>
      <c r="O3821" s="57">
        <f>작성용!W3818</f>
        <v>45576</v>
      </c>
      <c r="P3821" s="57" t="str">
        <f>작성용!X3818</f>
        <v>-</v>
      </c>
      <c r="Q3821" s="58" t="str">
        <f>작성용!AD3818</f>
        <v>대체평가3사업본부</v>
      </c>
      <c r="R3821" s="60">
        <f>작성용!AE3818</f>
        <v>0</v>
      </c>
      <c r="S3821" s="58" t="str">
        <f>작성용!AF3818</f>
        <v>대체평가3사업본부</v>
      </c>
      <c r="T3821" s="61" t="str">
        <f>작성용!AG3818</f>
        <v>박재현</v>
      </c>
      <c r="U3821" s="61" t="str">
        <f>작성용!AH3818</f>
        <v>박재현</v>
      </c>
      <c r="V3821" s="56">
        <f>작성용!AA3818</f>
        <v>202409</v>
      </c>
      <c r="W3821" s="58" t="str">
        <f>작성용!AC3818</f>
        <v>[T]기타보험기관[1본부]</v>
      </c>
      <c r="X3821" s="58" t="str">
        <f>작성용!O3818</f>
        <v>강성준매니저</v>
      </c>
      <c r="Y3821" s="58" t="str">
        <f>작성용!P3818</f>
        <v>02-3271-4759,010-2959-2125</v>
      </c>
      <c r="Z3821" s="58" t="str">
        <f>작성용!Q3818</f>
        <v>kangsj713@miraeasset.com</v>
      </c>
      <c r="AA3821" s="56" t="str">
        <f>작성용!AJ3818</f>
        <v>-</v>
      </c>
      <c r="AB3821" s="56">
        <f>작성용!AB3818</f>
        <v>0</v>
      </c>
    </row>
    <row r="3822" spans="1:28" s="12" customFormat="1" ht="16.5" hidden="1" customHeight="1" x14ac:dyDescent="0.3">
      <c r="A3822" s="54">
        <f>작성용!AL3819</f>
        <v>3818</v>
      </c>
      <c r="B3822" s="55" t="str">
        <f>작성용!AI3819</f>
        <v>주석 송부: 2024-07-09</v>
      </c>
      <c r="C3822" s="56" t="str">
        <f>작성용!AK3819</f>
        <v>개별종목</v>
      </c>
      <c r="D3822" s="57">
        <f>작성용!T3819</f>
        <v>45537</v>
      </c>
      <c r="E3822" s="58" t="str">
        <f>작성용!B3819</f>
        <v>미래에셋생명보험(수익증권)</v>
      </c>
      <c r="F3822" s="58" t="str">
        <f>작성용!C3819</f>
        <v>재평가</v>
      </c>
      <c r="G3822" s="58" t="str">
        <f>작성용!D3819</f>
        <v>하나대체미국발전소전문투자형사모특별자산투자신탁5-1호</v>
      </c>
      <c r="H3822" s="59" t="str">
        <f>작성용!E3819</f>
        <v>KBP2019090122</v>
      </c>
      <c r="I3822" s="58" t="str">
        <f>작성용!F3819</f>
        <v>B02</v>
      </c>
      <c r="J3822" s="58">
        <f>작성용!G3819</f>
        <v>0</v>
      </c>
      <c r="K3822" s="58" t="str">
        <f>작성용!H3819</f>
        <v>Y</v>
      </c>
      <c r="L3822" s="58" t="str">
        <f>작성용!N3819</f>
        <v>분기</v>
      </c>
      <c r="M3822" s="57" t="str">
        <f>작성용!U3819</f>
        <v>2024.09.30</v>
      </c>
      <c r="N3822" s="57">
        <f>작성용!V3819</f>
        <v>45569</v>
      </c>
      <c r="O3822" s="57">
        <f>작성용!W3819</f>
        <v>45576</v>
      </c>
      <c r="P3822" s="57" t="str">
        <f>작성용!X3819</f>
        <v>-</v>
      </c>
      <c r="Q3822" s="58" t="str">
        <f>작성용!AD3819</f>
        <v>대체평가3사업본부</v>
      </c>
      <c r="R3822" s="60">
        <f>작성용!AE3819</f>
        <v>0</v>
      </c>
      <c r="S3822" s="58" t="str">
        <f>작성용!AF3819</f>
        <v>대체평가3사업본부</v>
      </c>
      <c r="T3822" s="61" t="str">
        <f>작성용!AG3819</f>
        <v>박재현</v>
      </c>
      <c r="U3822" s="61" t="str">
        <f>작성용!AH3819</f>
        <v>박재현</v>
      </c>
      <c r="V3822" s="56">
        <f>작성용!AA3819</f>
        <v>202409</v>
      </c>
      <c r="W3822" s="58" t="str">
        <f>작성용!AC3819</f>
        <v>[T]기타보험기관[1본부]</v>
      </c>
      <c r="X3822" s="58" t="str">
        <f>작성용!O3819</f>
        <v>강성준매니저</v>
      </c>
      <c r="Y3822" s="58" t="str">
        <f>작성용!P3819</f>
        <v>02-3271-4759,010-2959-2125</v>
      </c>
      <c r="Z3822" s="58" t="str">
        <f>작성용!Q3819</f>
        <v>kangsj713@miraeasset.com</v>
      </c>
      <c r="AA3822" s="56" t="str">
        <f>작성용!AJ3819</f>
        <v>-</v>
      </c>
      <c r="AB3822" s="56">
        <f>작성용!AB3819</f>
        <v>0</v>
      </c>
    </row>
    <row r="3823" spans="1:28" s="12" customFormat="1" ht="16.5" hidden="1" customHeight="1" x14ac:dyDescent="0.3">
      <c r="A3823" s="54">
        <f>작성용!AL3820</f>
        <v>3819</v>
      </c>
      <c r="B3823" s="55" t="str">
        <f>작성용!AI3820</f>
        <v>주석 송부: 2024-07-09</v>
      </c>
      <c r="C3823" s="56" t="str">
        <f>작성용!AK3820</f>
        <v>개별종목</v>
      </c>
      <c r="D3823" s="57">
        <f>작성용!T3820</f>
        <v>45537</v>
      </c>
      <c r="E3823" s="58" t="str">
        <f>작성용!B3820</f>
        <v>미래에셋생명보험(수익증권)</v>
      </c>
      <c r="F3823" s="58" t="str">
        <f>작성용!C3820</f>
        <v>재평가</v>
      </c>
      <c r="G3823" s="58" t="str">
        <f>작성용!D3820</f>
        <v>보고DEBTSTRATEGY전문투자형사모부동산투자신탁12호</v>
      </c>
      <c r="H3823" s="59" t="str">
        <f>작성용!E3820</f>
        <v>KBP2020060038</v>
      </c>
      <c r="I3823" s="58" t="str">
        <f>작성용!F3820</f>
        <v>B02</v>
      </c>
      <c r="J3823" s="58">
        <f>작성용!G3820</f>
        <v>0</v>
      </c>
      <c r="K3823" s="58" t="str">
        <f>작성용!H3820</f>
        <v>Y</v>
      </c>
      <c r="L3823" s="58" t="str">
        <f>작성용!N3820</f>
        <v>분기</v>
      </c>
      <c r="M3823" s="57" t="str">
        <f>작성용!U3820</f>
        <v>2024.09.30</v>
      </c>
      <c r="N3823" s="57">
        <f>작성용!V3820</f>
        <v>45569</v>
      </c>
      <c r="O3823" s="57">
        <f>작성용!W3820</f>
        <v>45576</v>
      </c>
      <c r="P3823" s="57" t="str">
        <f>작성용!X3820</f>
        <v>-</v>
      </c>
      <c r="Q3823" s="58" t="str">
        <f>작성용!AD3820</f>
        <v>대체평가3사업본부</v>
      </c>
      <c r="R3823" s="60">
        <f>작성용!AE3820</f>
        <v>0</v>
      </c>
      <c r="S3823" s="58" t="str">
        <f>작성용!AF3820</f>
        <v>대체평가3사업본부</v>
      </c>
      <c r="T3823" s="61" t="str">
        <f>작성용!AG3820</f>
        <v>박재현</v>
      </c>
      <c r="U3823" s="61" t="str">
        <f>작성용!AH3820</f>
        <v>박재현</v>
      </c>
      <c r="V3823" s="56">
        <f>작성용!AA3820</f>
        <v>202409</v>
      </c>
      <c r="W3823" s="58" t="str">
        <f>작성용!AC3820</f>
        <v>[T]기타보험기관[1본부]</v>
      </c>
      <c r="X3823" s="58" t="str">
        <f>작성용!O3820</f>
        <v>강성준매니저</v>
      </c>
      <c r="Y3823" s="58" t="str">
        <f>작성용!P3820</f>
        <v>02-3271-4759,010-2959-2125</v>
      </c>
      <c r="Z3823" s="58" t="str">
        <f>작성용!Q3820</f>
        <v>kangsj713@miraeasset.com</v>
      </c>
      <c r="AA3823" s="56" t="str">
        <f>작성용!AJ3820</f>
        <v>-</v>
      </c>
      <c r="AB3823" s="56">
        <f>작성용!AB3820</f>
        <v>0</v>
      </c>
    </row>
    <row r="3824" spans="1:28" s="12" customFormat="1" ht="16.5" hidden="1" customHeight="1" x14ac:dyDescent="0.3">
      <c r="A3824" s="54">
        <f>작성용!AL3821</f>
        <v>3820</v>
      </c>
      <c r="B3824" s="55" t="str">
        <f>작성용!AI3821</f>
        <v>주석 송부: 2024-07-09</v>
      </c>
      <c r="C3824" s="56" t="str">
        <f>작성용!AK3821</f>
        <v>개별종목</v>
      </c>
      <c r="D3824" s="57">
        <f>작성용!T3821</f>
        <v>45537</v>
      </c>
      <c r="E3824" s="58" t="str">
        <f>작성용!B3821</f>
        <v>미래에셋생명보험(수익증권)</v>
      </c>
      <c r="F3824" s="58" t="str">
        <f>작성용!C3821</f>
        <v>재평가</v>
      </c>
      <c r="G3824" s="58" t="str">
        <f>작성용!D3821</f>
        <v>신한AIM인프라전문투자형사모투자신탁제1호</v>
      </c>
      <c r="H3824" s="59" t="str">
        <f>작성용!E3821</f>
        <v>KBP2018120251</v>
      </c>
      <c r="I3824" s="58" t="str">
        <f>작성용!F3821</f>
        <v>B02</v>
      </c>
      <c r="J3824" s="58">
        <f>작성용!G3821</f>
        <v>0</v>
      </c>
      <c r="K3824" s="58" t="str">
        <f>작성용!H3821</f>
        <v>Y</v>
      </c>
      <c r="L3824" s="58" t="str">
        <f>작성용!N3821</f>
        <v>분기</v>
      </c>
      <c r="M3824" s="57" t="str">
        <f>작성용!U3821</f>
        <v>2024.09.30</v>
      </c>
      <c r="N3824" s="57">
        <f>작성용!V3821</f>
        <v>45569</v>
      </c>
      <c r="O3824" s="57">
        <f>작성용!W3821</f>
        <v>45576</v>
      </c>
      <c r="P3824" s="57" t="str">
        <f>작성용!X3821</f>
        <v>-</v>
      </c>
      <c r="Q3824" s="58" t="str">
        <f>작성용!AD3821</f>
        <v>대체평가3사업본부</v>
      </c>
      <c r="R3824" s="60">
        <f>작성용!AE3821</f>
        <v>0</v>
      </c>
      <c r="S3824" s="58" t="str">
        <f>작성용!AF3821</f>
        <v>대체평가3사업본부</v>
      </c>
      <c r="T3824" s="61" t="str">
        <f>작성용!AG3821</f>
        <v>박재현</v>
      </c>
      <c r="U3824" s="61" t="str">
        <f>작성용!AH3821</f>
        <v>박재현</v>
      </c>
      <c r="V3824" s="56">
        <f>작성용!AA3821</f>
        <v>202409</v>
      </c>
      <c r="W3824" s="58" t="str">
        <f>작성용!AC3821</f>
        <v>[T]기타보험기관[1본부]</v>
      </c>
      <c r="X3824" s="58" t="str">
        <f>작성용!O3821</f>
        <v>강성준매니저</v>
      </c>
      <c r="Y3824" s="58" t="str">
        <f>작성용!P3821</f>
        <v>02-3271-4759,010-2959-2125</v>
      </c>
      <c r="Z3824" s="58" t="str">
        <f>작성용!Q3821</f>
        <v>kangsj713@miraeasset.com</v>
      </c>
      <c r="AA3824" s="56" t="str">
        <f>작성용!AJ3821</f>
        <v>-</v>
      </c>
      <c r="AB3824" s="56">
        <f>작성용!AB3821</f>
        <v>0</v>
      </c>
    </row>
    <row r="3825" spans="1:28" s="12" customFormat="1" ht="16.5" hidden="1" customHeight="1" x14ac:dyDescent="0.3">
      <c r="A3825" s="54">
        <f>작성용!AL3822</f>
        <v>3821</v>
      </c>
      <c r="B3825" s="55" t="str">
        <f>작성용!AI3822</f>
        <v>주석 송부: 2024-07-09</v>
      </c>
      <c r="C3825" s="56" t="str">
        <f>작성용!AK3822</f>
        <v>개별종목</v>
      </c>
      <c r="D3825" s="57">
        <f>작성용!T3822</f>
        <v>45537</v>
      </c>
      <c r="E3825" s="58" t="str">
        <f>작성용!B3822</f>
        <v>미래에셋생명보험(수익증권)</v>
      </c>
      <c r="F3825" s="58" t="str">
        <f>작성용!C3822</f>
        <v>재평가</v>
      </c>
      <c r="G3825" s="58" t="str">
        <f>작성용!D3822</f>
        <v>신한AIM재간접전문투자형사모투자신탁제13-B호(CCOFII)</v>
      </c>
      <c r="H3825" s="59" t="str">
        <f>작성용!E3822</f>
        <v>KBP2021120133</v>
      </c>
      <c r="I3825" s="58" t="str">
        <f>작성용!F3822</f>
        <v>B02</v>
      </c>
      <c r="J3825" s="58">
        <f>작성용!G3822</f>
        <v>0</v>
      </c>
      <c r="K3825" s="58" t="str">
        <f>작성용!H3822</f>
        <v>Y</v>
      </c>
      <c r="L3825" s="58" t="str">
        <f>작성용!N3822</f>
        <v>분기</v>
      </c>
      <c r="M3825" s="57" t="str">
        <f>작성용!U3822</f>
        <v>2024.09.30</v>
      </c>
      <c r="N3825" s="57">
        <f>작성용!V3822</f>
        <v>45569</v>
      </c>
      <c r="O3825" s="57">
        <f>작성용!W3822</f>
        <v>45576</v>
      </c>
      <c r="P3825" s="57" t="str">
        <f>작성용!X3822</f>
        <v>-</v>
      </c>
      <c r="Q3825" s="58" t="str">
        <f>작성용!AD3822</f>
        <v>대체평가3사업본부</v>
      </c>
      <c r="R3825" s="60">
        <f>작성용!AE3822</f>
        <v>0</v>
      </c>
      <c r="S3825" s="58" t="str">
        <f>작성용!AF3822</f>
        <v>대체평가3사업본부</v>
      </c>
      <c r="T3825" s="61" t="str">
        <f>작성용!AG3822</f>
        <v>박재현</v>
      </c>
      <c r="U3825" s="61" t="str">
        <f>작성용!AH3822</f>
        <v>박재현</v>
      </c>
      <c r="V3825" s="56">
        <f>작성용!AA3822</f>
        <v>202409</v>
      </c>
      <c r="W3825" s="58" t="str">
        <f>작성용!AC3822</f>
        <v>[T]기타보험기관[1본부]</v>
      </c>
      <c r="X3825" s="58" t="str">
        <f>작성용!O3822</f>
        <v>강성준매니저</v>
      </c>
      <c r="Y3825" s="58" t="str">
        <f>작성용!P3822</f>
        <v>02-3271-4759,010-2959-2125</v>
      </c>
      <c r="Z3825" s="58" t="str">
        <f>작성용!Q3822</f>
        <v>kangsj713@miraeasset.com</v>
      </c>
      <c r="AA3825" s="56" t="str">
        <f>작성용!AJ3822</f>
        <v>-</v>
      </c>
      <c r="AB3825" s="56">
        <f>작성용!AB3822</f>
        <v>0</v>
      </c>
    </row>
    <row r="3826" spans="1:28" s="12" customFormat="1" ht="16.5" hidden="1" customHeight="1" x14ac:dyDescent="0.3">
      <c r="A3826" s="54">
        <f>작성용!AL3823</f>
        <v>3822</v>
      </c>
      <c r="B3826" s="55" t="str">
        <f>작성용!AI3823</f>
        <v>주석 송부: 2024-07-09</v>
      </c>
      <c r="C3826" s="56" t="str">
        <f>작성용!AK3823</f>
        <v>개별종목</v>
      </c>
      <c r="D3826" s="57">
        <f>작성용!T3823</f>
        <v>45537</v>
      </c>
      <c r="E3826" s="58" t="str">
        <f>작성용!B3823</f>
        <v>미래에셋생명보험(수익증권)</v>
      </c>
      <c r="F3826" s="58" t="str">
        <f>작성용!C3823</f>
        <v>재평가</v>
      </c>
      <c r="G3826" s="58" t="str">
        <f>작성용!D3823</f>
        <v>KIAMCO도로투자사모특별자산투자신탁제9호</v>
      </c>
      <c r="H3826" s="59" t="str">
        <f>작성용!E3823</f>
        <v>KBP2017090011</v>
      </c>
      <c r="I3826" s="58" t="str">
        <f>작성용!F3823</f>
        <v>B02</v>
      </c>
      <c r="J3826" s="58">
        <f>작성용!G3823</f>
        <v>0</v>
      </c>
      <c r="K3826" s="58" t="str">
        <f>작성용!H3823</f>
        <v>Y</v>
      </c>
      <c r="L3826" s="58" t="str">
        <f>작성용!N3823</f>
        <v>분기</v>
      </c>
      <c r="M3826" s="57" t="str">
        <f>작성용!U3823</f>
        <v>2024.09.30</v>
      </c>
      <c r="N3826" s="57">
        <f>작성용!V3823</f>
        <v>45569</v>
      </c>
      <c r="O3826" s="57">
        <f>작성용!W3823</f>
        <v>45576</v>
      </c>
      <c r="P3826" s="57" t="str">
        <f>작성용!X3823</f>
        <v>-</v>
      </c>
      <c r="Q3826" s="58" t="str">
        <f>작성용!AD3823</f>
        <v>대체평가3사업본부</v>
      </c>
      <c r="R3826" s="60">
        <f>작성용!AE3823</f>
        <v>0</v>
      </c>
      <c r="S3826" s="58" t="str">
        <f>작성용!AF3823</f>
        <v>대체평가3사업본부</v>
      </c>
      <c r="T3826" s="61" t="str">
        <f>작성용!AG3823</f>
        <v>박재현</v>
      </c>
      <c r="U3826" s="61" t="str">
        <f>작성용!AH3823</f>
        <v>박재현</v>
      </c>
      <c r="V3826" s="56">
        <f>작성용!AA3823</f>
        <v>202409</v>
      </c>
      <c r="W3826" s="58" t="str">
        <f>작성용!AC3823</f>
        <v>[T]기타보험기관[1본부]</v>
      </c>
      <c r="X3826" s="58" t="str">
        <f>작성용!O3823</f>
        <v>강성준매니저</v>
      </c>
      <c r="Y3826" s="58" t="str">
        <f>작성용!P3823</f>
        <v>02-3271-4759,010-2959-2125</v>
      </c>
      <c r="Z3826" s="58" t="str">
        <f>작성용!Q3823</f>
        <v>kangsj713@miraeasset.com</v>
      </c>
      <c r="AA3826" s="56" t="str">
        <f>작성용!AJ3823</f>
        <v>-</v>
      </c>
      <c r="AB3826" s="56">
        <f>작성용!AB3823</f>
        <v>0</v>
      </c>
    </row>
    <row r="3827" spans="1:28" s="12" customFormat="1" ht="16.5" hidden="1" customHeight="1" x14ac:dyDescent="0.3">
      <c r="A3827" s="54">
        <f>작성용!AL3824</f>
        <v>3823</v>
      </c>
      <c r="B3827" s="55" t="str">
        <f>작성용!AI3824</f>
        <v>주석 송부: 2024-07-09</v>
      </c>
      <c r="C3827" s="56" t="str">
        <f>작성용!AK3824</f>
        <v>개별종목</v>
      </c>
      <c r="D3827" s="57">
        <f>작성용!T3824</f>
        <v>45537</v>
      </c>
      <c r="E3827" s="58" t="str">
        <f>작성용!B3824</f>
        <v>미래에셋생명보험(수익증권)</v>
      </c>
      <c r="F3827" s="58" t="str">
        <f>작성용!C3824</f>
        <v>재평가</v>
      </c>
      <c r="G3827" s="58" t="str">
        <f>작성용!D3824</f>
        <v>KIAMCO도로투자사모특별자산투자신탁제12호</v>
      </c>
      <c r="H3827" s="59" t="str">
        <f>작성용!E3824</f>
        <v>KBP2020090016</v>
      </c>
      <c r="I3827" s="58" t="str">
        <f>작성용!F3824</f>
        <v>B02</v>
      </c>
      <c r="J3827" s="58">
        <f>작성용!G3824</f>
        <v>0</v>
      </c>
      <c r="K3827" s="58" t="str">
        <f>작성용!H3824</f>
        <v>Y</v>
      </c>
      <c r="L3827" s="58" t="str">
        <f>작성용!N3824</f>
        <v>분기</v>
      </c>
      <c r="M3827" s="57" t="str">
        <f>작성용!U3824</f>
        <v>2024.09.30</v>
      </c>
      <c r="N3827" s="57">
        <f>작성용!V3824</f>
        <v>45569</v>
      </c>
      <c r="O3827" s="57">
        <f>작성용!W3824</f>
        <v>45576</v>
      </c>
      <c r="P3827" s="57" t="str">
        <f>작성용!X3824</f>
        <v>-</v>
      </c>
      <c r="Q3827" s="58" t="str">
        <f>작성용!AD3824</f>
        <v>대체평가3사업본부</v>
      </c>
      <c r="R3827" s="60">
        <f>작성용!AE3824</f>
        <v>0</v>
      </c>
      <c r="S3827" s="58" t="str">
        <f>작성용!AF3824</f>
        <v>대체평가3사업본부</v>
      </c>
      <c r="T3827" s="61" t="str">
        <f>작성용!AG3824</f>
        <v>박재현</v>
      </c>
      <c r="U3827" s="61" t="str">
        <f>작성용!AH3824</f>
        <v>박재현</v>
      </c>
      <c r="V3827" s="56">
        <f>작성용!AA3824</f>
        <v>202409</v>
      </c>
      <c r="W3827" s="58" t="str">
        <f>작성용!AC3824</f>
        <v>[T]기타보험기관[1본부]</v>
      </c>
      <c r="X3827" s="58" t="str">
        <f>작성용!O3824</f>
        <v>강성준매니저</v>
      </c>
      <c r="Y3827" s="58" t="str">
        <f>작성용!P3824</f>
        <v>02-3271-4759,010-2959-2125</v>
      </c>
      <c r="Z3827" s="58" t="str">
        <f>작성용!Q3824</f>
        <v>kangsj713@miraeasset.com</v>
      </c>
      <c r="AA3827" s="56" t="str">
        <f>작성용!AJ3824</f>
        <v>-</v>
      </c>
      <c r="AB3827" s="56">
        <f>작성용!AB3824</f>
        <v>0</v>
      </c>
    </row>
    <row r="3828" spans="1:28" s="12" customFormat="1" ht="16.5" hidden="1" customHeight="1" x14ac:dyDescent="0.3">
      <c r="A3828" s="54">
        <f>작성용!AL3825</f>
        <v>3824</v>
      </c>
      <c r="B3828" s="55" t="str">
        <f>작성용!AI3825</f>
        <v>주석 송부: 2024-07-09</v>
      </c>
      <c r="C3828" s="56" t="str">
        <f>작성용!AK3825</f>
        <v>개별종목</v>
      </c>
      <c r="D3828" s="57">
        <f>작성용!T3825</f>
        <v>45537</v>
      </c>
      <c r="E3828" s="58" t="str">
        <f>작성용!B3825</f>
        <v>미래에셋생명보험(수익증권)</v>
      </c>
      <c r="F3828" s="58" t="str">
        <f>작성용!C3825</f>
        <v>재평가</v>
      </c>
      <c r="G3828" s="58" t="str">
        <f>작성용!D3825</f>
        <v>미래에셋맵스신재생에너지사모특별자산투자신탁</v>
      </c>
      <c r="H3828" s="59" t="str">
        <f>작성용!E3825</f>
        <v>KBP2019120088</v>
      </c>
      <c r="I3828" s="58" t="str">
        <f>작성용!F3825</f>
        <v>B02</v>
      </c>
      <c r="J3828" s="58">
        <f>작성용!G3825</f>
        <v>0</v>
      </c>
      <c r="K3828" s="58" t="str">
        <f>작성용!H3825</f>
        <v>Y</v>
      </c>
      <c r="L3828" s="58" t="str">
        <f>작성용!N3825</f>
        <v>분기</v>
      </c>
      <c r="M3828" s="57" t="str">
        <f>작성용!U3825</f>
        <v>2024.09.30</v>
      </c>
      <c r="N3828" s="57">
        <f>작성용!V3825</f>
        <v>45569</v>
      </c>
      <c r="O3828" s="57">
        <f>작성용!W3825</f>
        <v>45576</v>
      </c>
      <c r="P3828" s="57" t="str">
        <f>작성용!X3825</f>
        <v>-</v>
      </c>
      <c r="Q3828" s="58" t="str">
        <f>작성용!AD3825</f>
        <v>대체평가3사업본부</v>
      </c>
      <c r="R3828" s="60">
        <f>작성용!AE3825</f>
        <v>0</v>
      </c>
      <c r="S3828" s="58" t="str">
        <f>작성용!AF3825</f>
        <v>대체평가3사업본부</v>
      </c>
      <c r="T3828" s="61" t="str">
        <f>작성용!AG3825</f>
        <v>박재현</v>
      </c>
      <c r="U3828" s="61" t="str">
        <f>작성용!AH3825</f>
        <v>박재현</v>
      </c>
      <c r="V3828" s="56">
        <f>작성용!AA3825</f>
        <v>202409</v>
      </c>
      <c r="W3828" s="58" t="str">
        <f>작성용!AC3825</f>
        <v>[T]기타보험기관[1본부]</v>
      </c>
      <c r="X3828" s="58" t="str">
        <f>작성용!O3825</f>
        <v>강성준매니저</v>
      </c>
      <c r="Y3828" s="58" t="str">
        <f>작성용!P3825</f>
        <v>02-3271-4759,010-2959-2125</v>
      </c>
      <c r="Z3828" s="58" t="str">
        <f>작성용!Q3825</f>
        <v>kangsj713@miraeasset.com</v>
      </c>
      <c r="AA3828" s="56" t="str">
        <f>작성용!AJ3825</f>
        <v>-</v>
      </c>
      <c r="AB3828" s="56">
        <f>작성용!AB3825</f>
        <v>0</v>
      </c>
    </row>
    <row r="3829" spans="1:28" s="12" customFormat="1" ht="16.5" hidden="1" customHeight="1" x14ac:dyDescent="0.3">
      <c r="A3829" s="54">
        <f>작성용!AL3826</f>
        <v>3825</v>
      </c>
      <c r="B3829" s="55" t="str">
        <f>작성용!AI3826</f>
        <v>주석 송부: 2024-07-09</v>
      </c>
      <c r="C3829" s="56" t="str">
        <f>작성용!AK3826</f>
        <v>개별종목</v>
      </c>
      <c r="D3829" s="57">
        <f>작성용!T3826</f>
        <v>45537</v>
      </c>
      <c r="E3829" s="58" t="str">
        <f>작성용!B3826</f>
        <v>미래에셋생명보험(수익증권)</v>
      </c>
      <c r="F3829" s="58" t="str">
        <f>작성용!C3826</f>
        <v>재평가</v>
      </c>
      <c r="G3829" s="58" t="str">
        <f>작성용!D3826</f>
        <v>미래에셋맵스클린워터사모특별자산투자신탁2호</v>
      </c>
      <c r="H3829" s="59" t="str">
        <f>작성용!E3826</f>
        <v>KBP2018030134</v>
      </c>
      <c r="I3829" s="58" t="str">
        <f>작성용!F3826</f>
        <v>B02</v>
      </c>
      <c r="J3829" s="58">
        <f>작성용!G3826</f>
        <v>0</v>
      </c>
      <c r="K3829" s="58" t="str">
        <f>작성용!H3826</f>
        <v>Y</v>
      </c>
      <c r="L3829" s="58" t="str">
        <f>작성용!N3826</f>
        <v>분기</v>
      </c>
      <c r="M3829" s="57" t="str">
        <f>작성용!U3826</f>
        <v>2024.09.30</v>
      </c>
      <c r="N3829" s="57">
        <f>작성용!V3826</f>
        <v>45569</v>
      </c>
      <c r="O3829" s="57">
        <f>작성용!W3826</f>
        <v>45576</v>
      </c>
      <c r="P3829" s="57" t="str">
        <f>작성용!X3826</f>
        <v>-</v>
      </c>
      <c r="Q3829" s="58" t="str">
        <f>작성용!AD3826</f>
        <v>대체평가3사업본부</v>
      </c>
      <c r="R3829" s="60">
        <f>작성용!AE3826</f>
        <v>0</v>
      </c>
      <c r="S3829" s="58" t="str">
        <f>작성용!AF3826</f>
        <v>대체평가3사업본부</v>
      </c>
      <c r="T3829" s="61" t="str">
        <f>작성용!AG3826</f>
        <v>박재현</v>
      </c>
      <c r="U3829" s="61" t="str">
        <f>작성용!AH3826</f>
        <v>박재현</v>
      </c>
      <c r="V3829" s="56">
        <f>작성용!AA3826</f>
        <v>202409</v>
      </c>
      <c r="W3829" s="58" t="str">
        <f>작성용!AC3826</f>
        <v>[T]기타보험기관[1본부]</v>
      </c>
      <c r="X3829" s="58" t="str">
        <f>작성용!O3826</f>
        <v>강성준매니저</v>
      </c>
      <c r="Y3829" s="58" t="str">
        <f>작성용!P3826</f>
        <v>02-3271-4759,010-2959-2125</v>
      </c>
      <c r="Z3829" s="58" t="str">
        <f>작성용!Q3826</f>
        <v>kangsj713@miraeasset.com</v>
      </c>
      <c r="AA3829" s="56" t="str">
        <f>작성용!AJ3826</f>
        <v>-</v>
      </c>
      <c r="AB3829" s="56">
        <f>작성용!AB3826</f>
        <v>0</v>
      </c>
    </row>
    <row r="3830" spans="1:28" s="12" customFormat="1" ht="16.5" hidden="1" customHeight="1" x14ac:dyDescent="0.3">
      <c r="A3830" s="54">
        <f>작성용!AL3827</f>
        <v>3826</v>
      </c>
      <c r="B3830" s="55" t="str">
        <f>작성용!AI3827</f>
        <v>주석 송부: 2024-07-09</v>
      </c>
      <c r="C3830" s="56" t="str">
        <f>작성용!AK3827</f>
        <v>개별종목</v>
      </c>
      <c r="D3830" s="57">
        <f>작성용!T3827</f>
        <v>45537</v>
      </c>
      <c r="E3830" s="58" t="str">
        <f>작성용!B3827</f>
        <v>미래에셋생명보험(수익증권)</v>
      </c>
      <c r="F3830" s="58" t="str">
        <f>작성용!C3827</f>
        <v>재평가</v>
      </c>
      <c r="G3830" s="58" t="str">
        <f>작성용!D3827</f>
        <v>KIAMCO아부다비캠퍼스사모특별자산투자신탁제2호</v>
      </c>
      <c r="H3830" s="59" t="str">
        <f>작성용!E3827</f>
        <v>KBP2019120351</v>
      </c>
      <c r="I3830" s="58" t="str">
        <f>작성용!F3827</f>
        <v>B02</v>
      </c>
      <c r="J3830" s="58">
        <f>작성용!G3827</f>
        <v>0</v>
      </c>
      <c r="K3830" s="58" t="str">
        <f>작성용!H3827</f>
        <v>Y</v>
      </c>
      <c r="L3830" s="58" t="str">
        <f>작성용!N3827</f>
        <v>분기</v>
      </c>
      <c r="M3830" s="57" t="str">
        <f>작성용!U3827</f>
        <v>2024.09.30</v>
      </c>
      <c r="N3830" s="57">
        <f>작성용!V3827</f>
        <v>45569</v>
      </c>
      <c r="O3830" s="57">
        <f>작성용!W3827</f>
        <v>45576</v>
      </c>
      <c r="P3830" s="57" t="str">
        <f>작성용!X3827</f>
        <v>-</v>
      </c>
      <c r="Q3830" s="58" t="str">
        <f>작성용!AD3827</f>
        <v>대체평가3사업본부</v>
      </c>
      <c r="R3830" s="60">
        <f>작성용!AE3827</f>
        <v>0</v>
      </c>
      <c r="S3830" s="58" t="str">
        <f>작성용!AF3827</f>
        <v>대체평가3사업본부</v>
      </c>
      <c r="T3830" s="61" t="str">
        <f>작성용!AG3827</f>
        <v>박재현</v>
      </c>
      <c r="U3830" s="61" t="str">
        <f>작성용!AH3827</f>
        <v>박재현</v>
      </c>
      <c r="V3830" s="56">
        <f>작성용!AA3827</f>
        <v>202409</v>
      </c>
      <c r="W3830" s="58" t="str">
        <f>작성용!AC3827</f>
        <v>[T]기타보험기관[1본부]</v>
      </c>
      <c r="X3830" s="58" t="str">
        <f>작성용!O3827</f>
        <v>강성준매니저</v>
      </c>
      <c r="Y3830" s="58" t="str">
        <f>작성용!P3827</f>
        <v>02-3271-4759,010-2959-2125</v>
      </c>
      <c r="Z3830" s="58" t="str">
        <f>작성용!Q3827</f>
        <v>kangsj713@miraeasset.com</v>
      </c>
      <c r="AA3830" s="56" t="str">
        <f>작성용!AJ3827</f>
        <v>-</v>
      </c>
      <c r="AB3830" s="56">
        <f>작성용!AB3827</f>
        <v>0</v>
      </c>
    </row>
    <row r="3831" spans="1:28" s="12" customFormat="1" ht="16.5" hidden="1" customHeight="1" x14ac:dyDescent="0.3">
      <c r="A3831" s="54">
        <f>작성용!AL3828</f>
        <v>3827</v>
      </c>
      <c r="B3831" s="55" t="str">
        <f>작성용!AI3828</f>
        <v>주석 송부: 2024-07-09</v>
      </c>
      <c r="C3831" s="56" t="str">
        <f>작성용!AK3828</f>
        <v>개별종목</v>
      </c>
      <c r="D3831" s="57">
        <f>작성용!T3828</f>
        <v>45537</v>
      </c>
      <c r="E3831" s="58" t="str">
        <f>작성용!B3828</f>
        <v>미래에셋생명보험(수익증권)</v>
      </c>
      <c r="F3831" s="58" t="str">
        <f>작성용!C3828</f>
        <v>재평가</v>
      </c>
      <c r="G3831" s="58" t="str">
        <f>작성용!D3828</f>
        <v>흥국우리시니어론사모특별자산투자신탁제2호</v>
      </c>
      <c r="H3831" s="59" t="str">
        <f>작성용!E3828</f>
        <v>KBP2017090108</v>
      </c>
      <c r="I3831" s="58" t="str">
        <f>작성용!F3828</f>
        <v>B02</v>
      </c>
      <c r="J3831" s="58">
        <f>작성용!G3828</f>
        <v>0</v>
      </c>
      <c r="K3831" s="58" t="str">
        <f>작성용!H3828</f>
        <v>Y</v>
      </c>
      <c r="L3831" s="58" t="str">
        <f>작성용!N3828</f>
        <v>분기</v>
      </c>
      <c r="M3831" s="57" t="str">
        <f>작성용!U3828</f>
        <v>2024.09.30</v>
      </c>
      <c r="N3831" s="57">
        <f>작성용!V3828</f>
        <v>45569</v>
      </c>
      <c r="O3831" s="57">
        <f>작성용!W3828</f>
        <v>45576</v>
      </c>
      <c r="P3831" s="57" t="str">
        <f>작성용!X3828</f>
        <v>-</v>
      </c>
      <c r="Q3831" s="58" t="str">
        <f>작성용!AD3828</f>
        <v>대체평가3사업본부</v>
      </c>
      <c r="R3831" s="60">
        <f>작성용!AE3828</f>
        <v>0</v>
      </c>
      <c r="S3831" s="58" t="str">
        <f>작성용!AF3828</f>
        <v>대체평가3사업본부</v>
      </c>
      <c r="T3831" s="61" t="str">
        <f>작성용!AG3828</f>
        <v>박재현</v>
      </c>
      <c r="U3831" s="61" t="str">
        <f>작성용!AH3828</f>
        <v>박재현</v>
      </c>
      <c r="V3831" s="56">
        <f>작성용!AA3828</f>
        <v>202409</v>
      </c>
      <c r="W3831" s="58" t="str">
        <f>작성용!AC3828</f>
        <v>[T]기타보험기관[1본부]</v>
      </c>
      <c r="X3831" s="58" t="str">
        <f>작성용!O3828</f>
        <v>강성준매니저</v>
      </c>
      <c r="Y3831" s="58" t="str">
        <f>작성용!P3828</f>
        <v>02-3271-4759,010-2959-2125</v>
      </c>
      <c r="Z3831" s="58" t="str">
        <f>작성용!Q3828</f>
        <v>kangsj713@miraeasset.com</v>
      </c>
      <c r="AA3831" s="56" t="str">
        <f>작성용!AJ3828</f>
        <v>-</v>
      </c>
      <c r="AB3831" s="56">
        <f>작성용!AB3828</f>
        <v>0</v>
      </c>
    </row>
    <row r="3832" spans="1:28" s="12" customFormat="1" ht="16.5" hidden="1" customHeight="1" x14ac:dyDescent="0.3">
      <c r="A3832" s="54">
        <f>작성용!AL3829</f>
        <v>3828</v>
      </c>
      <c r="B3832" s="55" t="str">
        <f>작성용!AI3829</f>
        <v>주석 송부: 2024-07-09</v>
      </c>
      <c r="C3832" s="56" t="str">
        <f>작성용!AK3829</f>
        <v>개별종목</v>
      </c>
      <c r="D3832" s="57">
        <f>작성용!T3829</f>
        <v>45537</v>
      </c>
      <c r="E3832" s="58" t="str">
        <f>작성용!B3829</f>
        <v>미래에셋생명보험(수익증권)</v>
      </c>
      <c r="F3832" s="58" t="str">
        <f>작성용!C3829</f>
        <v>재평가</v>
      </c>
      <c r="G3832" s="58" t="str">
        <f>작성용!D3829</f>
        <v>흥국우리시니어론사모특별자산투자신탁제3호</v>
      </c>
      <c r="H3832" s="59" t="str">
        <f>작성용!E3829</f>
        <v>KBP2019120172</v>
      </c>
      <c r="I3832" s="58" t="str">
        <f>작성용!F3829</f>
        <v>B02</v>
      </c>
      <c r="J3832" s="58">
        <f>작성용!G3829</f>
        <v>0</v>
      </c>
      <c r="K3832" s="58" t="str">
        <f>작성용!H3829</f>
        <v>Y</v>
      </c>
      <c r="L3832" s="58" t="str">
        <f>작성용!N3829</f>
        <v>분기</v>
      </c>
      <c r="M3832" s="57" t="str">
        <f>작성용!U3829</f>
        <v>2024.09.30</v>
      </c>
      <c r="N3832" s="57">
        <f>작성용!V3829</f>
        <v>45569</v>
      </c>
      <c r="O3832" s="57">
        <f>작성용!W3829</f>
        <v>45576</v>
      </c>
      <c r="P3832" s="57" t="str">
        <f>작성용!X3829</f>
        <v>-</v>
      </c>
      <c r="Q3832" s="58" t="str">
        <f>작성용!AD3829</f>
        <v>대체평가3사업본부</v>
      </c>
      <c r="R3832" s="60">
        <f>작성용!AE3829</f>
        <v>0</v>
      </c>
      <c r="S3832" s="58" t="str">
        <f>작성용!AF3829</f>
        <v>대체평가3사업본부</v>
      </c>
      <c r="T3832" s="61" t="str">
        <f>작성용!AG3829</f>
        <v>박재현</v>
      </c>
      <c r="U3832" s="61" t="str">
        <f>작성용!AH3829</f>
        <v>박재현</v>
      </c>
      <c r="V3832" s="56">
        <f>작성용!AA3829</f>
        <v>202409</v>
      </c>
      <c r="W3832" s="58" t="str">
        <f>작성용!AC3829</f>
        <v>[T]기타보험기관[1본부]</v>
      </c>
      <c r="X3832" s="58" t="str">
        <f>작성용!O3829</f>
        <v>강성준매니저</v>
      </c>
      <c r="Y3832" s="58" t="str">
        <f>작성용!P3829</f>
        <v>02-3271-4759,010-2959-2125</v>
      </c>
      <c r="Z3832" s="58" t="str">
        <f>작성용!Q3829</f>
        <v>kangsj713@miraeasset.com</v>
      </c>
      <c r="AA3832" s="56" t="str">
        <f>작성용!AJ3829</f>
        <v>-</v>
      </c>
      <c r="AB3832" s="56">
        <f>작성용!AB3829</f>
        <v>0</v>
      </c>
    </row>
    <row r="3833" spans="1:28" s="12" customFormat="1" ht="16.5" hidden="1" customHeight="1" x14ac:dyDescent="0.3">
      <c r="A3833" s="54">
        <f>작성용!AL3830</f>
        <v>3829</v>
      </c>
      <c r="B3833" s="55" t="str">
        <f>작성용!AI3830</f>
        <v>주석 송부: 2024-07-09</v>
      </c>
      <c r="C3833" s="56" t="str">
        <f>작성용!AK3830</f>
        <v>개별종목</v>
      </c>
      <c r="D3833" s="57">
        <f>작성용!T3830</f>
        <v>45537</v>
      </c>
      <c r="E3833" s="58" t="str">
        <f>작성용!B3830</f>
        <v>미래에셋생명보험(수익증권)</v>
      </c>
      <c r="F3833" s="58" t="str">
        <f>작성용!C3830</f>
        <v>재평가</v>
      </c>
      <c r="G3833" s="58" t="str">
        <f>작성용!D3830</f>
        <v>미래에셋맵스프런티어NPL사모부동산투자신탁1호</v>
      </c>
      <c r="H3833" s="59" t="str">
        <f>작성용!E3830</f>
        <v>KBP2019120373</v>
      </c>
      <c r="I3833" s="58" t="str">
        <f>작성용!F3830</f>
        <v>B02</v>
      </c>
      <c r="J3833" s="58">
        <f>작성용!G3830</f>
        <v>0</v>
      </c>
      <c r="K3833" s="58" t="str">
        <f>작성용!H3830</f>
        <v>Y</v>
      </c>
      <c r="L3833" s="58" t="str">
        <f>작성용!N3830</f>
        <v>분기</v>
      </c>
      <c r="M3833" s="57" t="str">
        <f>작성용!U3830</f>
        <v>2024.09.30</v>
      </c>
      <c r="N3833" s="57">
        <f>작성용!V3830</f>
        <v>45569</v>
      </c>
      <c r="O3833" s="57">
        <f>작성용!W3830</f>
        <v>45576</v>
      </c>
      <c r="P3833" s="57" t="str">
        <f>작성용!X3830</f>
        <v>-</v>
      </c>
      <c r="Q3833" s="58" t="str">
        <f>작성용!AD3830</f>
        <v>대체평가3사업본부</v>
      </c>
      <c r="R3833" s="60">
        <f>작성용!AE3830</f>
        <v>0</v>
      </c>
      <c r="S3833" s="58" t="str">
        <f>작성용!AF3830</f>
        <v>대체평가3사업본부</v>
      </c>
      <c r="T3833" s="61" t="str">
        <f>작성용!AG3830</f>
        <v>박재현</v>
      </c>
      <c r="U3833" s="61" t="str">
        <f>작성용!AH3830</f>
        <v>박재현</v>
      </c>
      <c r="V3833" s="56">
        <f>작성용!AA3830</f>
        <v>202409</v>
      </c>
      <c r="W3833" s="58" t="str">
        <f>작성용!AC3830</f>
        <v>[T]기타보험기관[1본부]</v>
      </c>
      <c r="X3833" s="58" t="str">
        <f>작성용!O3830</f>
        <v>강성준매니저</v>
      </c>
      <c r="Y3833" s="58" t="str">
        <f>작성용!P3830</f>
        <v>02-3271-4759,010-2959-2125</v>
      </c>
      <c r="Z3833" s="58" t="str">
        <f>작성용!Q3830</f>
        <v>kangsj713@miraeasset.com</v>
      </c>
      <c r="AA3833" s="56" t="str">
        <f>작성용!AJ3830</f>
        <v>-</v>
      </c>
      <c r="AB3833" s="56">
        <f>작성용!AB3830</f>
        <v>0</v>
      </c>
    </row>
    <row r="3834" spans="1:28" s="12" customFormat="1" ht="16.5" hidden="1" customHeight="1" x14ac:dyDescent="0.3">
      <c r="A3834" s="54">
        <f>작성용!AL3831</f>
        <v>3830</v>
      </c>
      <c r="B3834" s="55" t="str">
        <f>작성용!AI3831</f>
        <v>주석 송부: 2024-07-09</v>
      </c>
      <c r="C3834" s="56" t="str">
        <f>작성용!AK3831</f>
        <v>개별종목</v>
      </c>
      <c r="D3834" s="57">
        <f>작성용!T3831</f>
        <v>45537</v>
      </c>
      <c r="E3834" s="58" t="str">
        <f>작성용!B3831</f>
        <v>미래에셋생명보험(수익증권)</v>
      </c>
      <c r="F3834" s="58" t="str">
        <f>작성용!C3831</f>
        <v>재평가</v>
      </c>
      <c r="G3834" s="58" t="str">
        <f>작성용!D3831</f>
        <v>우리G시니어론전문투자형사모투자신탁1호</v>
      </c>
      <c r="H3834" s="59" t="str">
        <f>작성용!E3831</f>
        <v>KBP2020090071</v>
      </c>
      <c r="I3834" s="58" t="str">
        <f>작성용!F3831</f>
        <v>B02</v>
      </c>
      <c r="J3834" s="58">
        <f>작성용!G3831</f>
        <v>0</v>
      </c>
      <c r="K3834" s="58" t="str">
        <f>작성용!H3831</f>
        <v>Y</v>
      </c>
      <c r="L3834" s="58" t="str">
        <f>작성용!N3831</f>
        <v>분기</v>
      </c>
      <c r="M3834" s="57" t="str">
        <f>작성용!U3831</f>
        <v>2024.09.30</v>
      </c>
      <c r="N3834" s="57">
        <f>작성용!V3831</f>
        <v>45569</v>
      </c>
      <c r="O3834" s="57">
        <f>작성용!W3831</f>
        <v>45576</v>
      </c>
      <c r="P3834" s="57" t="str">
        <f>작성용!X3831</f>
        <v>-</v>
      </c>
      <c r="Q3834" s="58" t="str">
        <f>작성용!AD3831</f>
        <v>대체평가3사업본부</v>
      </c>
      <c r="R3834" s="60">
        <f>작성용!AE3831</f>
        <v>0</v>
      </c>
      <c r="S3834" s="58" t="str">
        <f>작성용!AF3831</f>
        <v>대체평가3사업본부</v>
      </c>
      <c r="T3834" s="61" t="str">
        <f>작성용!AG3831</f>
        <v>박재현</v>
      </c>
      <c r="U3834" s="61" t="str">
        <f>작성용!AH3831</f>
        <v>박재현</v>
      </c>
      <c r="V3834" s="56">
        <f>작성용!AA3831</f>
        <v>202409</v>
      </c>
      <c r="W3834" s="58" t="str">
        <f>작성용!AC3831</f>
        <v>[T]기타보험기관[1본부]</v>
      </c>
      <c r="X3834" s="58" t="str">
        <f>작성용!O3831</f>
        <v>강성준매니저</v>
      </c>
      <c r="Y3834" s="58" t="str">
        <f>작성용!P3831</f>
        <v>02-3271-4759,010-2959-2125</v>
      </c>
      <c r="Z3834" s="58" t="str">
        <f>작성용!Q3831</f>
        <v>kangsj713@miraeasset.com</v>
      </c>
      <c r="AA3834" s="56" t="str">
        <f>작성용!AJ3831</f>
        <v>-</v>
      </c>
      <c r="AB3834" s="56">
        <f>작성용!AB3831</f>
        <v>0</v>
      </c>
    </row>
    <row r="3835" spans="1:28" s="12" customFormat="1" ht="16.5" hidden="1" customHeight="1" x14ac:dyDescent="0.3">
      <c r="A3835" s="54">
        <f>작성용!AL3832</f>
        <v>3831</v>
      </c>
      <c r="B3835" s="55" t="str">
        <f>작성용!AI3832</f>
        <v>주석 송부: 2024-07-09</v>
      </c>
      <c r="C3835" s="56" t="str">
        <f>작성용!AK3832</f>
        <v>개별종목</v>
      </c>
      <c r="D3835" s="57">
        <f>작성용!T3832</f>
        <v>45537</v>
      </c>
      <c r="E3835" s="58" t="str">
        <f>작성용!B3832</f>
        <v>미래에셋생명보험(수익증권)</v>
      </c>
      <c r="F3835" s="58" t="str">
        <f>작성용!C3832</f>
        <v>재평가</v>
      </c>
      <c r="G3835" s="58" t="str">
        <f>작성용!D3832</f>
        <v>KB유럽TIKEHAUPDF전문투자형사모투자신탁4호</v>
      </c>
      <c r="H3835" s="59" t="str">
        <f>작성용!E3832</f>
        <v>KBP2021030016</v>
      </c>
      <c r="I3835" s="58" t="str">
        <f>작성용!F3832</f>
        <v>B02</v>
      </c>
      <c r="J3835" s="58">
        <f>작성용!G3832</f>
        <v>0</v>
      </c>
      <c r="K3835" s="58" t="str">
        <f>작성용!H3832</f>
        <v>Y</v>
      </c>
      <c r="L3835" s="58" t="str">
        <f>작성용!N3832</f>
        <v>분기</v>
      </c>
      <c r="M3835" s="57" t="str">
        <f>작성용!U3832</f>
        <v>2024.09.30</v>
      </c>
      <c r="N3835" s="57">
        <f>작성용!V3832</f>
        <v>45569</v>
      </c>
      <c r="O3835" s="57">
        <f>작성용!W3832</f>
        <v>45576</v>
      </c>
      <c r="P3835" s="57" t="str">
        <f>작성용!X3832</f>
        <v>-</v>
      </c>
      <c r="Q3835" s="58" t="str">
        <f>작성용!AD3832</f>
        <v>대체평가3사업본부</v>
      </c>
      <c r="R3835" s="60">
        <f>작성용!AE3832</f>
        <v>0</v>
      </c>
      <c r="S3835" s="58" t="str">
        <f>작성용!AF3832</f>
        <v>대체평가3사업본부</v>
      </c>
      <c r="T3835" s="61" t="str">
        <f>작성용!AG3832</f>
        <v>박재현</v>
      </c>
      <c r="U3835" s="61" t="str">
        <f>작성용!AH3832</f>
        <v>박재현</v>
      </c>
      <c r="V3835" s="56">
        <f>작성용!AA3832</f>
        <v>202409</v>
      </c>
      <c r="W3835" s="58" t="str">
        <f>작성용!AC3832</f>
        <v>[T]기타보험기관[1본부]</v>
      </c>
      <c r="X3835" s="58" t="str">
        <f>작성용!O3832</f>
        <v>강성준매니저</v>
      </c>
      <c r="Y3835" s="58" t="str">
        <f>작성용!P3832</f>
        <v>02-3271-4759,010-2959-2125</v>
      </c>
      <c r="Z3835" s="58" t="str">
        <f>작성용!Q3832</f>
        <v>kangsj713@miraeasset.com</v>
      </c>
      <c r="AA3835" s="56" t="str">
        <f>작성용!AJ3832</f>
        <v>-</v>
      </c>
      <c r="AB3835" s="56">
        <f>작성용!AB3832</f>
        <v>0</v>
      </c>
    </row>
    <row r="3836" spans="1:28" s="12" customFormat="1" ht="16.5" hidden="1" customHeight="1" x14ac:dyDescent="0.3">
      <c r="A3836" s="54">
        <f>작성용!AL3833</f>
        <v>3832</v>
      </c>
      <c r="B3836" s="55" t="str">
        <f>작성용!AI3833</f>
        <v>주석 송부: 2024-07-09</v>
      </c>
      <c r="C3836" s="56" t="str">
        <f>작성용!AK3833</f>
        <v>개별종목</v>
      </c>
      <c r="D3836" s="57">
        <f>작성용!T3833</f>
        <v>45537</v>
      </c>
      <c r="E3836" s="58" t="str">
        <f>작성용!B3833</f>
        <v>미래에셋생명보험(수익증권)</v>
      </c>
      <c r="F3836" s="58" t="str">
        <f>작성용!C3833</f>
        <v>재평가</v>
      </c>
      <c r="G3836" s="58" t="str">
        <f>작성용!D3833</f>
        <v>KBOAKTREE전문투자형사모특별자산투자신탁제2호</v>
      </c>
      <c r="H3836" s="59" t="str">
        <f>작성용!E3833</f>
        <v>KBP2022030013</v>
      </c>
      <c r="I3836" s="58" t="str">
        <f>작성용!F3833</f>
        <v>B02</v>
      </c>
      <c r="J3836" s="58">
        <f>작성용!G3833</f>
        <v>0</v>
      </c>
      <c r="K3836" s="58" t="str">
        <f>작성용!H3833</f>
        <v>Y</v>
      </c>
      <c r="L3836" s="58" t="str">
        <f>작성용!N3833</f>
        <v>분기</v>
      </c>
      <c r="M3836" s="57" t="str">
        <f>작성용!U3833</f>
        <v>2024.09.30</v>
      </c>
      <c r="N3836" s="57">
        <f>작성용!V3833</f>
        <v>45569</v>
      </c>
      <c r="O3836" s="57">
        <f>작성용!W3833</f>
        <v>45576</v>
      </c>
      <c r="P3836" s="57" t="str">
        <f>작성용!X3833</f>
        <v>-</v>
      </c>
      <c r="Q3836" s="58" t="str">
        <f>작성용!AD3833</f>
        <v>대체평가3사업본부</v>
      </c>
      <c r="R3836" s="60">
        <f>작성용!AE3833</f>
        <v>0</v>
      </c>
      <c r="S3836" s="58" t="str">
        <f>작성용!AF3833</f>
        <v>대체평가3사업본부</v>
      </c>
      <c r="T3836" s="61" t="str">
        <f>작성용!AG3833</f>
        <v>박재현</v>
      </c>
      <c r="U3836" s="61" t="str">
        <f>작성용!AH3833</f>
        <v>박재현</v>
      </c>
      <c r="V3836" s="56">
        <f>작성용!AA3833</f>
        <v>202409</v>
      </c>
      <c r="W3836" s="58" t="str">
        <f>작성용!AC3833</f>
        <v>[T]기타보험기관[1본부]</v>
      </c>
      <c r="X3836" s="58" t="str">
        <f>작성용!O3833</f>
        <v>강성준매니저</v>
      </c>
      <c r="Y3836" s="58" t="str">
        <f>작성용!P3833</f>
        <v>02-3271-4759,010-2959-2125</v>
      </c>
      <c r="Z3836" s="58" t="str">
        <f>작성용!Q3833</f>
        <v>kangsj713@miraeasset.com</v>
      </c>
      <c r="AA3836" s="56" t="str">
        <f>작성용!AJ3833</f>
        <v>-</v>
      </c>
      <c r="AB3836" s="56">
        <f>작성용!AB3833</f>
        <v>0</v>
      </c>
    </row>
    <row r="3837" spans="1:28" s="12" customFormat="1" ht="16.5" hidden="1" customHeight="1" x14ac:dyDescent="0.3">
      <c r="A3837" s="54">
        <f>작성용!AL3834</f>
        <v>3833</v>
      </c>
      <c r="B3837" s="55" t="str">
        <f>작성용!AI3834</f>
        <v>주석 송부: 2024-07-09</v>
      </c>
      <c r="C3837" s="56" t="str">
        <f>작성용!AK3834</f>
        <v>개별종목</v>
      </c>
      <c r="D3837" s="57">
        <f>작성용!T3834</f>
        <v>45537</v>
      </c>
      <c r="E3837" s="58" t="str">
        <f>작성용!B3834</f>
        <v>미래에셋생명보험(수익증권)</v>
      </c>
      <c r="F3837" s="58" t="str">
        <f>작성용!C3834</f>
        <v>재평가</v>
      </c>
      <c r="G3837" s="58" t="str">
        <f>작성용!D3834</f>
        <v>신한ASPVIFIII일반사모투자신탁제3호(H)</v>
      </c>
      <c r="H3837" s="59" t="str">
        <f>작성용!E3834</f>
        <v>KBP2022030030</v>
      </c>
      <c r="I3837" s="58" t="str">
        <f>작성용!F3834</f>
        <v>B02</v>
      </c>
      <c r="J3837" s="58">
        <f>작성용!G3834</f>
        <v>0</v>
      </c>
      <c r="K3837" s="58" t="str">
        <f>작성용!H3834</f>
        <v>Y</v>
      </c>
      <c r="L3837" s="58" t="str">
        <f>작성용!N3834</f>
        <v>분기</v>
      </c>
      <c r="M3837" s="57" t="str">
        <f>작성용!U3834</f>
        <v>2024.09.30</v>
      </c>
      <c r="N3837" s="57">
        <f>작성용!V3834</f>
        <v>45569</v>
      </c>
      <c r="O3837" s="57">
        <f>작성용!W3834</f>
        <v>45576</v>
      </c>
      <c r="P3837" s="57" t="str">
        <f>작성용!X3834</f>
        <v>-</v>
      </c>
      <c r="Q3837" s="58" t="str">
        <f>작성용!AD3834</f>
        <v>대체평가3사업본부</v>
      </c>
      <c r="R3837" s="60">
        <f>작성용!AE3834</f>
        <v>0</v>
      </c>
      <c r="S3837" s="58" t="str">
        <f>작성용!AF3834</f>
        <v>대체평가3사업본부</v>
      </c>
      <c r="T3837" s="61" t="str">
        <f>작성용!AG3834</f>
        <v>박재현</v>
      </c>
      <c r="U3837" s="61" t="str">
        <f>작성용!AH3834</f>
        <v>박재현</v>
      </c>
      <c r="V3837" s="56">
        <f>작성용!AA3834</f>
        <v>202409</v>
      </c>
      <c r="W3837" s="58" t="str">
        <f>작성용!AC3834</f>
        <v>[T]기타보험기관[1본부]</v>
      </c>
      <c r="X3837" s="58" t="str">
        <f>작성용!O3834</f>
        <v>강성준매니저</v>
      </c>
      <c r="Y3837" s="58" t="str">
        <f>작성용!P3834</f>
        <v>02-3271-4759,010-2959-2125</v>
      </c>
      <c r="Z3837" s="58" t="str">
        <f>작성용!Q3834</f>
        <v>kangsj713@miraeasset.com</v>
      </c>
      <c r="AA3837" s="56" t="str">
        <f>작성용!AJ3834</f>
        <v>-</v>
      </c>
      <c r="AB3837" s="56">
        <f>작성용!AB3834</f>
        <v>0</v>
      </c>
    </row>
    <row r="3838" spans="1:28" s="12" customFormat="1" ht="16.5" hidden="1" customHeight="1" x14ac:dyDescent="0.3">
      <c r="A3838" s="54">
        <f>작성용!AL3835</f>
        <v>3834</v>
      </c>
      <c r="B3838" s="55" t="str">
        <f>작성용!AI3835</f>
        <v>주석 송부: 2024-07-09</v>
      </c>
      <c r="C3838" s="56" t="str">
        <f>작성용!AK3835</f>
        <v>개별종목</v>
      </c>
      <c r="D3838" s="57">
        <f>작성용!T3835</f>
        <v>45537</v>
      </c>
      <c r="E3838" s="58" t="str">
        <f>작성용!B3835</f>
        <v>미래에셋생명보험(수익증권)</v>
      </c>
      <c r="F3838" s="58" t="str">
        <f>작성용!C3835</f>
        <v>재평가</v>
      </c>
      <c r="G3838" s="58" t="str">
        <f>작성용!D3835</f>
        <v>신한AIM구조화일반사모투자신탁제7-N호</v>
      </c>
      <c r="H3838" s="59" t="str">
        <f>작성용!E3835</f>
        <v>KBP2022030047</v>
      </c>
      <c r="I3838" s="58" t="str">
        <f>작성용!F3835</f>
        <v>B02</v>
      </c>
      <c r="J3838" s="58">
        <f>작성용!G3835</f>
        <v>0</v>
      </c>
      <c r="K3838" s="58" t="str">
        <f>작성용!H3835</f>
        <v>Y</v>
      </c>
      <c r="L3838" s="58" t="str">
        <f>작성용!N3835</f>
        <v>분기</v>
      </c>
      <c r="M3838" s="57" t="str">
        <f>작성용!U3835</f>
        <v>2024.09.30</v>
      </c>
      <c r="N3838" s="57">
        <f>작성용!V3835</f>
        <v>45569</v>
      </c>
      <c r="O3838" s="57">
        <f>작성용!W3835</f>
        <v>45576</v>
      </c>
      <c r="P3838" s="57" t="str">
        <f>작성용!X3835</f>
        <v>-</v>
      </c>
      <c r="Q3838" s="58" t="str">
        <f>작성용!AD3835</f>
        <v>대체평가3사업본부</v>
      </c>
      <c r="R3838" s="60">
        <f>작성용!AE3835</f>
        <v>0</v>
      </c>
      <c r="S3838" s="58" t="str">
        <f>작성용!AF3835</f>
        <v>대체평가3사업본부</v>
      </c>
      <c r="T3838" s="61" t="str">
        <f>작성용!AG3835</f>
        <v>박재현</v>
      </c>
      <c r="U3838" s="61" t="str">
        <f>작성용!AH3835</f>
        <v>박재현</v>
      </c>
      <c r="V3838" s="56">
        <f>작성용!AA3835</f>
        <v>202409</v>
      </c>
      <c r="W3838" s="58" t="str">
        <f>작성용!AC3835</f>
        <v>[T]기타보험기관[1본부]</v>
      </c>
      <c r="X3838" s="58" t="str">
        <f>작성용!O3835</f>
        <v>강성준매니저</v>
      </c>
      <c r="Y3838" s="58" t="str">
        <f>작성용!P3835</f>
        <v>02-3271-4759,010-2959-2125</v>
      </c>
      <c r="Z3838" s="58" t="str">
        <f>작성용!Q3835</f>
        <v>kangsj713@miraeasset.com</v>
      </c>
      <c r="AA3838" s="56" t="str">
        <f>작성용!AJ3835</f>
        <v>-</v>
      </c>
      <c r="AB3838" s="56">
        <f>작성용!AB3835</f>
        <v>0</v>
      </c>
    </row>
    <row r="3839" spans="1:28" s="12" customFormat="1" ht="16.5" hidden="1" customHeight="1" x14ac:dyDescent="0.3">
      <c r="A3839" s="54">
        <f>작성용!AL3836</f>
        <v>3835</v>
      </c>
      <c r="B3839" s="55" t="str">
        <f>작성용!AI3836</f>
        <v>주석 송부: 2024-07-09</v>
      </c>
      <c r="C3839" s="56" t="str">
        <f>작성용!AK3836</f>
        <v>개별종목</v>
      </c>
      <c r="D3839" s="57">
        <f>작성용!T3836</f>
        <v>45537</v>
      </c>
      <c r="E3839" s="58" t="str">
        <f>작성용!B3836</f>
        <v>미래에셋생명보험(수익증권)</v>
      </c>
      <c r="F3839" s="58" t="str">
        <f>작성용!C3836</f>
        <v>재평가</v>
      </c>
      <c r="G3839" s="58" t="str">
        <f>작성용!D3836</f>
        <v>키움행복BTL전문투자형사모투자신탁</v>
      </c>
      <c r="H3839" s="59" t="str">
        <f>작성용!E3836</f>
        <v>KBP2022030064</v>
      </c>
      <c r="I3839" s="58" t="str">
        <f>작성용!F3836</f>
        <v>B02</v>
      </c>
      <c r="J3839" s="58">
        <f>작성용!G3836</f>
        <v>0</v>
      </c>
      <c r="K3839" s="58" t="str">
        <f>작성용!H3836</f>
        <v>Y</v>
      </c>
      <c r="L3839" s="58" t="str">
        <f>작성용!N3836</f>
        <v>분기</v>
      </c>
      <c r="M3839" s="57" t="str">
        <f>작성용!U3836</f>
        <v>2024.09.30</v>
      </c>
      <c r="N3839" s="57">
        <f>작성용!V3836</f>
        <v>45569</v>
      </c>
      <c r="O3839" s="57">
        <f>작성용!W3836</f>
        <v>45576</v>
      </c>
      <c r="P3839" s="57" t="str">
        <f>작성용!X3836</f>
        <v>-</v>
      </c>
      <c r="Q3839" s="58" t="str">
        <f>작성용!AD3836</f>
        <v>대체평가3사업본부</v>
      </c>
      <c r="R3839" s="60">
        <f>작성용!AE3836</f>
        <v>0</v>
      </c>
      <c r="S3839" s="58" t="str">
        <f>작성용!AF3836</f>
        <v>대체평가3사업본부</v>
      </c>
      <c r="T3839" s="61" t="str">
        <f>작성용!AG3836</f>
        <v>박재현</v>
      </c>
      <c r="U3839" s="61" t="str">
        <f>작성용!AH3836</f>
        <v>박재현</v>
      </c>
      <c r="V3839" s="56">
        <f>작성용!AA3836</f>
        <v>202409</v>
      </c>
      <c r="W3839" s="58" t="str">
        <f>작성용!AC3836</f>
        <v>[T]기타보험기관[1본부]</v>
      </c>
      <c r="X3839" s="58" t="str">
        <f>작성용!O3836</f>
        <v>강성준매니저</v>
      </c>
      <c r="Y3839" s="58" t="str">
        <f>작성용!P3836</f>
        <v>02-3271-4759,010-2959-2125</v>
      </c>
      <c r="Z3839" s="58" t="str">
        <f>작성용!Q3836</f>
        <v>kangsj713@miraeasset.com</v>
      </c>
      <c r="AA3839" s="56" t="str">
        <f>작성용!AJ3836</f>
        <v>-</v>
      </c>
      <c r="AB3839" s="56">
        <f>작성용!AB3836</f>
        <v>0</v>
      </c>
    </row>
    <row r="3840" spans="1:28" s="12" customFormat="1" ht="16.5" hidden="1" customHeight="1" x14ac:dyDescent="0.3">
      <c r="A3840" s="54">
        <f>작성용!AL3837</f>
        <v>3836</v>
      </c>
      <c r="B3840" s="55" t="str">
        <f>작성용!AI3837</f>
        <v>주석 송부: 2024-07-09</v>
      </c>
      <c r="C3840" s="56" t="str">
        <f>작성용!AK3837</f>
        <v>개별종목</v>
      </c>
      <c r="D3840" s="57">
        <f>작성용!T3837</f>
        <v>45537</v>
      </c>
      <c r="E3840" s="58" t="str">
        <f>작성용!B3837</f>
        <v>미래에셋생명보험(수익증권)</v>
      </c>
      <c r="F3840" s="58" t="str">
        <f>작성용!C3837</f>
        <v>재평가</v>
      </c>
      <c r="G3840" s="58" t="str">
        <f>작성용!D3837</f>
        <v>KB북미누버거버먼일반사모특별자산투자신탁제2호(전문)</v>
      </c>
      <c r="H3840" s="59" t="str">
        <f>작성용!E3837</f>
        <v>KBP2022030042</v>
      </c>
      <c r="I3840" s="58" t="str">
        <f>작성용!F3837</f>
        <v>B02</v>
      </c>
      <c r="J3840" s="58">
        <f>작성용!G3837</f>
        <v>0</v>
      </c>
      <c r="K3840" s="58" t="str">
        <f>작성용!H3837</f>
        <v>Y</v>
      </c>
      <c r="L3840" s="58" t="str">
        <f>작성용!N3837</f>
        <v>분기</v>
      </c>
      <c r="M3840" s="57" t="str">
        <f>작성용!U3837</f>
        <v>2024.09.30</v>
      </c>
      <c r="N3840" s="57">
        <f>작성용!V3837</f>
        <v>45569</v>
      </c>
      <c r="O3840" s="57">
        <f>작성용!W3837</f>
        <v>45576</v>
      </c>
      <c r="P3840" s="57" t="str">
        <f>작성용!X3837</f>
        <v>-</v>
      </c>
      <c r="Q3840" s="58" t="str">
        <f>작성용!AD3837</f>
        <v>대체평가3사업본부</v>
      </c>
      <c r="R3840" s="60">
        <f>작성용!AE3837</f>
        <v>0</v>
      </c>
      <c r="S3840" s="58" t="str">
        <f>작성용!AF3837</f>
        <v>대체평가3사업본부</v>
      </c>
      <c r="T3840" s="61" t="str">
        <f>작성용!AG3837</f>
        <v>박재현</v>
      </c>
      <c r="U3840" s="61" t="str">
        <f>작성용!AH3837</f>
        <v>박재현</v>
      </c>
      <c r="V3840" s="56">
        <f>작성용!AA3837</f>
        <v>202409</v>
      </c>
      <c r="W3840" s="58" t="str">
        <f>작성용!AC3837</f>
        <v>[T]기타보험기관[1본부]</v>
      </c>
      <c r="X3840" s="58" t="str">
        <f>작성용!O3837</f>
        <v>강성준매니저</v>
      </c>
      <c r="Y3840" s="58" t="str">
        <f>작성용!P3837</f>
        <v>02-3271-4759,010-2959-2125</v>
      </c>
      <c r="Z3840" s="58" t="str">
        <f>작성용!Q3837</f>
        <v>kangsj713@miraeasset.com</v>
      </c>
      <c r="AA3840" s="56" t="str">
        <f>작성용!AJ3837</f>
        <v>-</v>
      </c>
      <c r="AB3840" s="56">
        <f>작성용!AB3837</f>
        <v>0</v>
      </c>
    </row>
    <row r="3841" spans="1:28" s="12" customFormat="1" ht="16.5" hidden="1" customHeight="1" x14ac:dyDescent="0.3">
      <c r="A3841" s="54">
        <f>작성용!AL3838</f>
        <v>3837</v>
      </c>
      <c r="B3841" s="55" t="str">
        <f>작성용!AI3838</f>
        <v>주석 송부: 2024-07-09</v>
      </c>
      <c r="C3841" s="56" t="str">
        <f>작성용!AK3838</f>
        <v>개별종목</v>
      </c>
      <c r="D3841" s="57">
        <f>작성용!T3838</f>
        <v>45537</v>
      </c>
      <c r="E3841" s="58" t="str">
        <f>작성용!B3838</f>
        <v>미래에셋생명보험(수익증권)</v>
      </c>
      <c r="F3841" s="58" t="str">
        <f>작성용!C3838</f>
        <v>재평가</v>
      </c>
      <c r="G3841" s="58" t="str">
        <f>작성용!D3838</f>
        <v>우리글로벌신재생뉴딜1호</v>
      </c>
      <c r="H3841" s="59" t="str">
        <f>작성용!E3838</f>
        <v>KBP2022030061</v>
      </c>
      <c r="I3841" s="58" t="str">
        <f>작성용!F3838</f>
        <v>B02</v>
      </c>
      <c r="J3841" s="58">
        <f>작성용!G3838</f>
        <v>0</v>
      </c>
      <c r="K3841" s="58" t="str">
        <f>작성용!H3838</f>
        <v>Y</v>
      </c>
      <c r="L3841" s="58" t="str">
        <f>작성용!N3838</f>
        <v>분기</v>
      </c>
      <c r="M3841" s="57" t="str">
        <f>작성용!U3838</f>
        <v>2024.09.30</v>
      </c>
      <c r="N3841" s="57">
        <f>작성용!V3838</f>
        <v>45569</v>
      </c>
      <c r="O3841" s="57">
        <f>작성용!W3838</f>
        <v>45576</v>
      </c>
      <c r="P3841" s="57" t="str">
        <f>작성용!X3838</f>
        <v>-</v>
      </c>
      <c r="Q3841" s="58" t="str">
        <f>작성용!AD3838</f>
        <v>대체평가3사업본부</v>
      </c>
      <c r="R3841" s="60">
        <f>작성용!AE3838</f>
        <v>0</v>
      </c>
      <c r="S3841" s="58" t="str">
        <f>작성용!AF3838</f>
        <v>대체평가3사업본부</v>
      </c>
      <c r="T3841" s="61" t="str">
        <f>작성용!AG3838</f>
        <v>박재현</v>
      </c>
      <c r="U3841" s="61" t="str">
        <f>작성용!AH3838</f>
        <v>박재현</v>
      </c>
      <c r="V3841" s="56">
        <f>작성용!AA3838</f>
        <v>202409</v>
      </c>
      <c r="W3841" s="58" t="str">
        <f>작성용!AC3838</f>
        <v>[T]기타보험기관[1본부]</v>
      </c>
      <c r="X3841" s="58" t="str">
        <f>작성용!O3838</f>
        <v>강성준매니저</v>
      </c>
      <c r="Y3841" s="58" t="str">
        <f>작성용!P3838</f>
        <v>02-3271-4759,010-2959-2125</v>
      </c>
      <c r="Z3841" s="58" t="str">
        <f>작성용!Q3838</f>
        <v>kangsj713@miraeasset.com</v>
      </c>
      <c r="AA3841" s="56" t="str">
        <f>작성용!AJ3838</f>
        <v>-</v>
      </c>
      <c r="AB3841" s="56">
        <f>작성용!AB3838</f>
        <v>0</v>
      </c>
    </row>
    <row r="3842" spans="1:28" s="12" customFormat="1" ht="16.5" hidden="1" customHeight="1" x14ac:dyDescent="0.3">
      <c r="A3842" s="54">
        <f>작성용!AL3839</f>
        <v>3838</v>
      </c>
      <c r="B3842" s="55" t="str">
        <f>작성용!AI3839</f>
        <v>주석 송부: 2024-07-09</v>
      </c>
      <c r="C3842" s="56" t="str">
        <f>작성용!AK3839</f>
        <v>개별종목</v>
      </c>
      <c r="D3842" s="57">
        <f>작성용!T3839</f>
        <v>45537</v>
      </c>
      <c r="E3842" s="58" t="str">
        <f>작성용!B3839</f>
        <v>미래에셋생명보험(수익증권)</v>
      </c>
      <c r="F3842" s="58" t="str">
        <f>작성용!C3839</f>
        <v>재평가</v>
      </c>
      <c r="G3842" s="58" t="str">
        <f>작성용!D3839</f>
        <v>현대인베스트먼트CRESCENTCREDITSOLUTION일반사모4호</v>
      </c>
      <c r="H3842" s="59" t="str">
        <f>작성용!E3839</f>
        <v>KBP2022030066</v>
      </c>
      <c r="I3842" s="58" t="str">
        <f>작성용!F3839</f>
        <v>B02</v>
      </c>
      <c r="J3842" s="58">
        <f>작성용!G3839</f>
        <v>0</v>
      </c>
      <c r="K3842" s="58" t="str">
        <f>작성용!H3839</f>
        <v>Y</v>
      </c>
      <c r="L3842" s="58" t="str">
        <f>작성용!N3839</f>
        <v>분기</v>
      </c>
      <c r="M3842" s="57" t="str">
        <f>작성용!U3839</f>
        <v>2024.09.30</v>
      </c>
      <c r="N3842" s="57">
        <f>작성용!V3839</f>
        <v>45569</v>
      </c>
      <c r="O3842" s="57">
        <f>작성용!W3839</f>
        <v>45576</v>
      </c>
      <c r="P3842" s="57" t="str">
        <f>작성용!X3839</f>
        <v>-</v>
      </c>
      <c r="Q3842" s="58" t="str">
        <f>작성용!AD3839</f>
        <v>대체평가3사업본부</v>
      </c>
      <c r="R3842" s="60">
        <f>작성용!AE3839</f>
        <v>0</v>
      </c>
      <c r="S3842" s="58" t="str">
        <f>작성용!AF3839</f>
        <v>대체평가3사업본부</v>
      </c>
      <c r="T3842" s="61" t="str">
        <f>작성용!AG3839</f>
        <v>박재현</v>
      </c>
      <c r="U3842" s="61" t="str">
        <f>작성용!AH3839</f>
        <v>박재현</v>
      </c>
      <c r="V3842" s="56">
        <f>작성용!AA3839</f>
        <v>202409</v>
      </c>
      <c r="W3842" s="58" t="str">
        <f>작성용!AC3839</f>
        <v>[T]기타보험기관[1본부]</v>
      </c>
      <c r="X3842" s="58" t="str">
        <f>작성용!O3839</f>
        <v>강성준매니저</v>
      </c>
      <c r="Y3842" s="58" t="str">
        <f>작성용!P3839</f>
        <v>02-3271-4759,010-2959-2125</v>
      </c>
      <c r="Z3842" s="58" t="str">
        <f>작성용!Q3839</f>
        <v>kangsj713@miraeasset.com</v>
      </c>
      <c r="AA3842" s="56" t="str">
        <f>작성용!AJ3839</f>
        <v>-</v>
      </c>
      <c r="AB3842" s="56">
        <f>작성용!AB3839</f>
        <v>0</v>
      </c>
    </row>
    <row r="3843" spans="1:28" s="12" customFormat="1" ht="16.5" hidden="1" customHeight="1" x14ac:dyDescent="0.3">
      <c r="A3843" s="54">
        <f>작성용!AL3840</f>
        <v>3839</v>
      </c>
      <c r="B3843" s="55" t="str">
        <f>작성용!AI3840</f>
        <v>주석 송부: 2024-07-09</v>
      </c>
      <c r="C3843" s="56" t="str">
        <f>작성용!AK3840</f>
        <v>개별종목</v>
      </c>
      <c r="D3843" s="57">
        <f>작성용!T3840</f>
        <v>45537</v>
      </c>
      <c r="E3843" s="58" t="str">
        <f>작성용!B3840</f>
        <v>미래에셋생명보험(수익증권)</v>
      </c>
      <c r="F3843" s="58" t="str">
        <f>작성용!C3840</f>
        <v>재평가</v>
      </c>
      <c r="G3843" s="58" t="str">
        <f>작성용!D3840</f>
        <v>이지스솔라일반사모투자신탁5호</v>
      </c>
      <c r="H3843" s="59" t="str">
        <f>작성용!E3840</f>
        <v>KBP2022030063</v>
      </c>
      <c r="I3843" s="58" t="str">
        <f>작성용!F3840</f>
        <v>B02</v>
      </c>
      <c r="J3843" s="58">
        <f>작성용!G3840</f>
        <v>0</v>
      </c>
      <c r="K3843" s="58" t="str">
        <f>작성용!H3840</f>
        <v>Y</v>
      </c>
      <c r="L3843" s="58" t="str">
        <f>작성용!N3840</f>
        <v>분기</v>
      </c>
      <c r="M3843" s="57" t="str">
        <f>작성용!U3840</f>
        <v>2024.09.30</v>
      </c>
      <c r="N3843" s="57">
        <f>작성용!V3840</f>
        <v>45569</v>
      </c>
      <c r="O3843" s="57">
        <f>작성용!W3840</f>
        <v>45576</v>
      </c>
      <c r="P3843" s="57" t="str">
        <f>작성용!X3840</f>
        <v>-</v>
      </c>
      <c r="Q3843" s="58" t="str">
        <f>작성용!AD3840</f>
        <v>대체평가3사업본부</v>
      </c>
      <c r="R3843" s="60">
        <f>작성용!AE3840</f>
        <v>0</v>
      </c>
      <c r="S3843" s="58" t="str">
        <f>작성용!AF3840</f>
        <v>대체평가3사업본부</v>
      </c>
      <c r="T3843" s="61" t="str">
        <f>작성용!AG3840</f>
        <v>박재현</v>
      </c>
      <c r="U3843" s="61" t="str">
        <f>작성용!AH3840</f>
        <v>박재현</v>
      </c>
      <c r="V3843" s="56">
        <f>작성용!AA3840</f>
        <v>202409</v>
      </c>
      <c r="W3843" s="58" t="str">
        <f>작성용!AC3840</f>
        <v>[T]기타보험기관[1본부]</v>
      </c>
      <c r="X3843" s="58" t="str">
        <f>작성용!O3840</f>
        <v>강성준매니저</v>
      </c>
      <c r="Y3843" s="58" t="str">
        <f>작성용!P3840</f>
        <v>02-3271-4759,010-2959-2125</v>
      </c>
      <c r="Z3843" s="58" t="str">
        <f>작성용!Q3840</f>
        <v>kangsj713@miraeasset.com</v>
      </c>
      <c r="AA3843" s="56" t="str">
        <f>작성용!AJ3840</f>
        <v>-</v>
      </c>
      <c r="AB3843" s="56">
        <f>작성용!AB3840</f>
        <v>0</v>
      </c>
    </row>
    <row r="3844" spans="1:28" s="12" customFormat="1" ht="16.5" hidden="1" customHeight="1" x14ac:dyDescent="0.3">
      <c r="A3844" s="54">
        <f>작성용!AL3841</f>
        <v>3840</v>
      </c>
      <c r="B3844" s="55" t="str">
        <f>작성용!AI3841</f>
        <v>주석 송부: 2024-07-09</v>
      </c>
      <c r="C3844" s="56" t="str">
        <f>작성용!AK3841</f>
        <v>개별종목</v>
      </c>
      <c r="D3844" s="57">
        <f>작성용!T3841</f>
        <v>45537</v>
      </c>
      <c r="E3844" s="58" t="str">
        <f>작성용!B3841</f>
        <v>미래에셋생명보험(수익증권)</v>
      </c>
      <c r="F3844" s="58" t="str">
        <f>작성용!C3841</f>
        <v>재평가</v>
      </c>
      <c r="G3844" s="58" t="str">
        <f>작성용!D3841</f>
        <v>이지스ESG1호</v>
      </c>
      <c r="H3844" s="59" t="str">
        <f>작성용!E3841</f>
        <v>KBP2022030062</v>
      </c>
      <c r="I3844" s="58" t="str">
        <f>작성용!F3841</f>
        <v>B02</v>
      </c>
      <c r="J3844" s="58">
        <f>작성용!G3841</f>
        <v>0</v>
      </c>
      <c r="K3844" s="58" t="str">
        <f>작성용!H3841</f>
        <v>Y</v>
      </c>
      <c r="L3844" s="58" t="str">
        <f>작성용!N3841</f>
        <v>분기</v>
      </c>
      <c r="M3844" s="57" t="str">
        <f>작성용!U3841</f>
        <v>2024.09.30</v>
      </c>
      <c r="N3844" s="57">
        <f>작성용!V3841</f>
        <v>45569</v>
      </c>
      <c r="O3844" s="57">
        <f>작성용!W3841</f>
        <v>45576</v>
      </c>
      <c r="P3844" s="57" t="str">
        <f>작성용!X3841</f>
        <v>-</v>
      </c>
      <c r="Q3844" s="58" t="str">
        <f>작성용!AD3841</f>
        <v>대체평가3사업본부</v>
      </c>
      <c r="R3844" s="60">
        <f>작성용!AE3841</f>
        <v>0</v>
      </c>
      <c r="S3844" s="58" t="str">
        <f>작성용!AF3841</f>
        <v>대체평가3사업본부</v>
      </c>
      <c r="T3844" s="61" t="str">
        <f>작성용!AG3841</f>
        <v>박재현</v>
      </c>
      <c r="U3844" s="61" t="str">
        <f>작성용!AH3841</f>
        <v>박재현</v>
      </c>
      <c r="V3844" s="56">
        <f>작성용!AA3841</f>
        <v>202409</v>
      </c>
      <c r="W3844" s="58" t="str">
        <f>작성용!AC3841</f>
        <v>[T]기타보험기관[1본부]</v>
      </c>
      <c r="X3844" s="58" t="str">
        <f>작성용!O3841</f>
        <v>강성준매니저</v>
      </c>
      <c r="Y3844" s="58" t="str">
        <f>작성용!P3841</f>
        <v>02-3271-4759,010-2959-2125</v>
      </c>
      <c r="Z3844" s="58" t="str">
        <f>작성용!Q3841</f>
        <v>kangsj713@miraeasset.com</v>
      </c>
      <c r="AA3844" s="56" t="str">
        <f>작성용!AJ3841</f>
        <v>-</v>
      </c>
      <c r="AB3844" s="56">
        <f>작성용!AB3841</f>
        <v>0</v>
      </c>
    </row>
    <row r="3845" spans="1:28" s="12" customFormat="1" ht="16.5" hidden="1" customHeight="1" x14ac:dyDescent="0.3">
      <c r="A3845" s="54">
        <f>작성용!AL3842</f>
        <v>3841</v>
      </c>
      <c r="B3845" s="55" t="str">
        <f>작성용!AI3842</f>
        <v>주석 송부: 2024-07-09</v>
      </c>
      <c r="C3845" s="56" t="str">
        <f>작성용!AK3842</f>
        <v>개별종목</v>
      </c>
      <c r="D3845" s="57">
        <f>작성용!T3842</f>
        <v>45537</v>
      </c>
      <c r="E3845" s="58" t="str">
        <f>작성용!B3842</f>
        <v>미래에셋생명보험(수익증권)</v>
      </c>
      <c r="F3845" s="58" t="str">
        <f>작성용!C3842</f>
        <v>재평가</v>
      </c>
      <c r="G3845" s="58" t="str">
        <f>작성용!D3842</f>
        <v>메리츠전문투자형사모부동산투자신탁11-6호</v>
      </c>
      <c r="H3845" s="59" t="str">
        <f>작성용!E3842</f>
        <v>KBP2022030059</v>
      </c>
      <c r="I3845" s="58" t="str">
        <f>작성용!F3842</f>
        <v>B02</v>
      </c>
      <c r="J3845" s="58">
        <f>작성용!G3842</f>
        <v>0</v>
      </c>
      <c r="K3845" s="58" t="str">
        <f>작성용!H3842</f>
        <v>Y</v>
      </c>
      <c r="L3845" s="58" t="str">
        <f>작성용!N3842</f>
        <v>분기</v>
      </c>
      <c r="M3845" s="57" t="str">
        <f>작성용!U3842</f>
        <v>2024.09.30</v>
      </c>
      <c r="N3845" s="57">
        <f>작성용!V3842</f>
        <v>45569</v>
      </c>
      <c r="O3845" s="57">
        <f>작성용!W3842</f>
        <v>45576</v>
      </c>
      <c r="P3845" s="57" t="str">
        <f>작성용!X3842</f>
        <v>-</v>
      </c>
      <c r="Q3845" s="58" t="str">
        <f>작성용!AD3842</f>
        <v>대체평가3사업본부</v>
      </c>
      <c r="R3845" s="60">
        <f>작성용!AE3842</f>
        <v>0</v>
      </c>
      <c r="S3845" s="58" t="str">
        <f>작성용!AF3842</f>
        <v>대체평가3사업본부</v>
      </c>
      <c r="T3845" s="61" t="str">
        <f>작성용!AG3842</f>
        <v>박재현</v>
      </c>
      <c r="U3845" s="61" t="str">
        <f>작성용!AH3842</f>
        <v>박재현</v>
      </c>
      <c r="V3845" s="56">
        <f>작성용!AA3842</f>
        <v>202409</v>
      </c>
      <c r="W3845" s="58" t="str">
        <f>작성용!AC3842</f>
        <v>[T]기타보험기관[1본부]</v>
      </c>
      <c r="X3845" s="58" t="str">
        <f>작성용!O3842</f>
        <v>강성준매니저</v>
      </c>
      <c r="Y3845" s="58" t="str">
        <f>작성용!P3842</f>
        <v>02-3271-4759,010-2959-2125</v>
      </c>
      <c r="Z3845" s="58" t="str">
        <f>작성용!Q3842</f>
        <v>kangsj713@miraeasset.com</v>
      </c>
      <c r="AA3845" s="56" t="str">
        <f>작성용!AJ3842</f>
        <v>-</v>
      </c>
      <c r="AB3845" s="56">
        <f>작성용!AB3842</f>
        <v>0</v>
      </c>
    </row>
    <row r="3846" spans="1:28" s="12" customFormat="1" ht="16.5" hidden="1" customHeight="1" x14ac:dyDescent="0.3">
      <c r="A3846" s="54">
        <f>작성용!AL3843</f>
        <v>3842</v>
      </c>
      <c r="B3846" s="55" t="str">
        <f>작성용!AI3843</f>
        <v>주석 송부: 2024-07-09</v>
      </c>
      <c r="C3846" s="56" t="str">
        <f>작성용!AK3843</f>
        <v>개별종목</v>
      </c>
      <c r="D3846" s="57">
        <f>작성용!T3843</f>
        <v>45537</v>
      </c>
      <c r="E3846" s="58" t="str">
        <f>작성용!B3843</f>
        <v>미래에셋생명보험(수익증권)</v>
      </c>
      <c r="F3846" s="58" t="str">
        <f>작성용!C3843</f>
        <v>재평가</v>
      </c>
      <c r="G3846" s="58" t="str">
        <f>작성용!D3843</f>
        <v>보고글로벌크레딧일반사모투자신탁4호</v>
      </c>
      <c r="H3846" s="59" t="str">
        <f>작성용!E3843</f>
        <v>KBP2022090046</v>
      </c>
      <c r="I3846" s="58" t="str">
        <f>작성용!F3843</f>
        <v>B02</v>
      </c>
      <c r="J3846" s="58">
        <f>작성용!G3843</f>
        <v>0</v>
      </c>
      <c r="K3846" s="58" t="str">
        <f>작성용!H3843</f>
        <v>Y</v>
      </c>
      <c r="L3846" s="58" t="str">
        <f>작성용!N3843</f>
        <v>분기</v>
      </c>
      <c r="M3846" s="57" t="str">
        <f>작성용!U3843</f>
        <v>2024.09.30</v>
      </c>
      <c r="N3846" s="57">
        <f>작성용!V3843</f>
        <v>45569</v>
      </c>
      <c r="O3846" s="57">
        <f>작성용!W3843</f>
        <v>45576</v>
      </c>
      <c r="P3846" s="57" t="str">
        <f>작성용!X3843</f>
        <v>-</v>
      </c>
      <c r="Q3846" s="58" t="str">
        <f>작성용!AD3843</f>
        <v>대체평가3사업본부</v>
      </c>
      <c r="R3846" s="60">
        <f>작성용!AE3843</f>
        <v>0</v>
      </c>
      <c r="S3846" s="58" t="str">
        <f>작성용!AF3843</f>
        <v>대체평가3사업본부</v>
      </c>
      <c r="T3846" s="61" t="str">
        <f>작성용!AG3843</f>
        <v>박재현</v>
      </c>
      <c r="U3846" s="61" t="str">
        <f>작성용!AH3843</f>
        <v>박재현</v>
      </c>
      <c r="V3846" s="56">
        <f>작성용!AA3843</f>
        <v>202409</v>
      </c>
      <c r="W3846" s="58" t="str">
        <f>작성용!AC3843</f>
        <v>[T]기타보험기관[1본부]</v>
      </c>
      <c r="X3846" s="58" t="str">
        <f>작성용!O3843</f>
        <v>강성준매니저</v>
      </c>
      <c r="Y3846" s="58" t="str">
        <f>작성용!P3843</f>
        <v>02-3271-4759,010-2959-2125</v>
      </c>
      <c r="Z3846" s="58" t="str">
        <f>작성용!Q3843</f>
        <v>kangsj713@miraeasset.com</v>
      </c>
      <c r="AA3846" s="56" t="str">
        <f>작성용!AJ3843</f>
        <v>-</v>
      </c>
      <c r="AB3846" s="56">
        <f>작성용!AB3843</f>
        <v>0</v>
      </c>
    </row>
    <row r="3847" spans="1:28" s="12" customFormat="1" ht="16.5" hidden="1" customHeight="1" x14ac:dyDescent="0.3">
      <c r="A3847" s="54">
        <f>작성용!AL3844</f>
        <v>3843</v>
      </c>
      <c r="B3847" s="55" t="str">
        <f>작성용!AI3844</f>
        <v>주석 송부: 2024-07-09</v>
      </c>
      <c r="C3847" s="56" t="str">
        <f>작성용!AK3844</f>
        <v>개별종목</v>
      </c>
      <c r="D3847" s="57">
        <f>작성용!T3844</f>
        <v>45537</v>
      </c>
      <c r="E3847" s="58" t="str">
        <f>작성용!B3844</f>
        <v>미래에셋생명보험(수익증권)</v>
      </c>
      <c r="F3847" s="58" t="str">
        <f>작성용!C3844</f>
        <v>재평가</v>
      </c>
      <c r="G3847" s="58" t="str">
        <f>작성용!D3844</f>
        <v>현대인베스트ASL시니어론일반사모투자신탁28호</v>
      </c>
      <c r="H3847" s="59" t="str">
        <f>작성용!E3844</f>
        <v>KBP2022090047</v>
      </c>
      <c r="I3847" s="58" t="str">
        <f>작성용!F3844</f>
        <v>B02</v>
      </c>
      <c r="J3847" s="58">
        <f>작성용!G3844</f>
        <v>0</v>
      </c>
      <c r="K3847" s="58" t="str">
        <f>작성용!H3844</f>
        <v>Y</v>
      </c>
      <c r="L3847" s="58" t="str">
        <f>작성용!N3844</f>
        <v>분기</v>
      </c>
      <c r="M3847" s="57" t="str">
        <f>작성용!U3844</f>
        <v>2024.09.30</v>
      </c>
      <c r="N3847" s="57">
        <f>작성용!V3844</f>
        <v>45569</v>
      </c>
      <c r="O3847" s="57">
        <f>작성용!W3844</f>
        <v>45576</v>
      </c>
      <c r="P3847" s="57" t="str">
        <f>작성용!X3844</f>
        <v>-</v>
      </c>
      <c r="Q3847" s="58" t="str">
        <f>작성용!AD3844</f>
        <v>대체평가3사업본부</v>
      </c>
      <c r="R3847" s="60">
        <f>작성용!AE3844</f>
        <v>0</v>
      </c>
      <c r="S3847" s="58" t="str">
        <f>작성용!AF3844</f>
        <v>대체평가3사업본부</v>
      </c>
      <c r="T3847" s="61" t="str">
        <f>작성용!AG3844</f>
        <v>박재현</v>
      </c>
      <c r="U3847" s="61" t="str">
        <f>작성용!AH3844</f>
        <v>박재현</v>
      </c>
      <c r="V3847" s="56">
        <f>작성용!AA3844</f>
        <v>202409</v>
      </c>
      <c r="W3847" s="58" t="str">
        <f>작성용!AC3844</f>
        <v>[T]기타보험기관[1본부]</v>
      </c>
      <c r="X3847" s="58" t="str">
        <f>작성용!O3844</f>
        <v>강성준매니저</v>
      </c>
      <c r="Y3847" s="58" t="str">
        <f>작성용!P3844</f>
        <v>02-3271-4759,010-2959-2125</v>
      </c>
      <c r="Z3847" s="58" t="str">
        <f>작성용!Q3844</f>
        <v>kangsj713@miraeasset.com</v>
      </c>
      <c r="AA3847" s="56" t="str">
        <f>작성용!AJ3844</f>
        <v>-</v>
      </c>
      <c r="AB3847" s="56">
        <f>작성용!AB3844</f>
        <v>0</v>
      </c>
    </row>
    <row r="3848" spans="1:28" s="12" customFormat="1" ht="16.5" hidden="1" customHeight="1" x14ac:dyDescent="0.3">
      <c r="A3848" s="54">
        <f>작성용!AL3845</f>
        <v>3844</v>
      </c>
      <c r="B3848" s="55" t="str">
        <f>작성용!AI3845</f>
        <v>주석 송부: 2024-07-09</v>
      </c>
      <c r="C3848" s="56" t="str">
        <f>작성용!AK3845</f>
        <v>개별종목</v>
      </c>
      <c r="D3848" s="57">
        <f>작성용!T3845</f>
        <v>45537</v>
      </c>
      <c r="E3848" s="58" t="str">
        <f>작성용!B3845</f>
        <v>미래에셋생명보험(수익증권)</v>
      </c>
      <c r="F3848" s="58" t="str">
        <f>작성용!C3845</f>
        <v>재평가</v>
      </c>
      <c r="G3848" s="58" t="str">
        <f>작성용!D3845</f>
        <v>신한CVC유럽다이렉트렌딩III일반사모투자신탁-B호</v>
      </c>
      <c r="H3848" s="59" t="str">
        <f>작성용!E3845</f>
        <v>KBP2022090001</v>
      </c>
      <c r="I3848" s="58" t="str">
        <f>작성용!F3845</f>
        <v>B02</v>
      </c>
      <c r="J3848" s="58">
        <f>작성용!G3845</f>
        <v>0</v>
      </c>
      <c r="K3848" s="58" t="str">
        <f>작성용!H3845</f>
        <v>Y</v>
      </c>
      <c r="L3848" s="58" t="str">
        <f>작성용!N3845</f>
        <v>분기</v>
      </c>
      <c r="M3848" s="57" t="str">
        <f>작성용!U3845</f>
        <v>2024.09.30</v>
      </c>
      <c r="N3848" s="57">
        <f>작성용!V3845</f>
        <v>45569</v>
      </c>
      <c r="O3848" s="57">
        <f>작성용!W3845</f>
        <v>45576</v>
      </c>
      <c r="P3848" s="57" t="str">
        <f>작성용!X3845</f>
        <v>-</v>
      </c>
      <c r="Q3848" s="58" t="str">
        <f>작성용!AD3845</f>
        <v>대체평가3사업본부</v>
      </c>
      <c r="R3848" s="60">
        <f>작성용!AE3845</f>
        <v>0</v>
      </c>
      <c r="S3848" s="58" t="str">
        <f>작성용!AF3845</f>
        <v>대체평가3사업본부</v>
      </c>
      <c r="T3848" s="61" t="str">
        <f>작성용!AG3845</f>
        <v>박재현</v>
      </c>
      <c r="U3848" s="61" t="str">
        <f>작성용!AH3845</f>
        <v>박재현</v>
      </c>
      <c r="V3848" s="56">
        <f>작성용!AA3845</f>
        <v>202409</v>
      </c>
      <c r="W3848" s="58" t="str">
        <f>작성용!AC3845</f>
        <v>[T]기타보험기관[1본부]</v>
      </c>
      <c r="X3848" s="58" t="str">
        <f>작성용!O3845</f>
        <v>강성준매니저</v>
      </c>
      <c r="Y3848" s="58" t="str">
        <f>작성용!P3845</f>
        <v>02-3271-4759,010-2959-2125</v>
      </c>
      <c r="Z3848" s="58" t="str">
        <f>작성용!Q3845</f>
        <v>kangsj713@miraeasset.com</v>
      </c>
      <c r="AA3848" s="56" t="str">
        <f>작성용!AJ3845</f>
        <v>-</v>
      </c>
      <c r="AB3848" s="56">
        <f>작성용!AB3845</f>
        <v>0</v>
      </c>
    </row>
    <row r="3849" spans="1:28" s="12" customFormat="1" ht="16.5" hidden="1" customHeight="1" x14ac:dyDescent="0.3">
      <c r="A3849" s="54">
        <f>작성용!AL3846</f>
        <v>3845</v>
      </c>
      <c r="B3849" s="55" t="str">
        <f>작성용!AI3846</f>
        <v>주석 송부: 2024-07-09</v>
      </c>
      <c r="C3849" s="56" t="str">
        <f>작성용!AK3846</f>
        <v>개별종목</v>
      </c>
      <c r="D3849" s="57">
        <f>작성용!T3846</f>
        <v>45537</v>
      </c>
      <c r="E3849" s="58" t="str">
        <f>작성용!B3846</f>
        <v>미래에셋생명보험(수익증권)</v>
      </c>
      <c r="F3849" s="58" t="str">
        <f>작성용!C3846</f>
        <v>재평가</v>
      </c>
      <c r="G3849" s="58" t="str">
        <f>작성용!D3846</f>
        <v>KTB글로벌CREDebt전문투자형사모투자신탁제11호</v>
      </c>
      <c r="H3849" s="59" t="str">
        <f>작성용!E3846</f>
        <v>KBP2017120192</v>
      </c>
      <c r="I3849" s="58" t="str">
        <f>작성용!F3846</f>
        <v>B02</v>
      </c>
      <c r="J3849" s="58">
        <f>작성용!G3846</f>
        <v>0</v>
      </c>
      <c r="K3849" s="58" t="str">
        <f>작성용!H3846</f>
        <v>Y</v>
      </c>
      <c r="L3849" s="58" t="str">
        <f>작성용!N3846</f>
        <v>분기</v>
      </c>
      <c r="M3849" s="57" t="str">
        <f>작성용!U3846</f>
        <v>2024.09.30</v>
      </c>
      <c r="N3849" s="57">
        <f>작성용!V3846</f>
        <v>45569</v>
      </c>
      <c r="O3849" s="57">
        <f>작성용!W3846</f>
        <v>45576</v>
      </c>
      <c r="P3849" s="57" t="str">
        <f>작성용!X3846</f>
        <v>-</v>
      </c>
      <c r="Q3849" s="58" t="str">
        <f>작성용!AD3846</f>
        <v>대체평가3사업본부</v>
      </c>
      <c r="R3849" s="60">
        <f>작성용!AE3846</f>
        <v>0</v>
      </c>
      <c r="S3849" s="58" t="str">
        <f>작성용!AF3846</f>
        <v>대체평가3사업본부</v>
      </c>
      <c r="T3849" s="61" t="str">
        <f>작성용!AG3846</f>
        <v>박재현</v>
      </c>
      <c r="U3849" s="61" t="str">
        <f>작성용!AH3846</f>
        <v>박재현</v>
      </c>
      <c r="V3849" s="56">
        <f>작성용!AA3846</f>
        <v>202409</v>
      </c>
      <c r="W3849" s="58" t="str">
        <f>작성용!AC3846</f>
        <v>[T]기타보험기관[1본부]</v>
      </c>
      <c r="X3849" s="58" t="str">
        <f>작성용!O3846</f>
        <v>강성준매니저</v>
      </c>
      <c r="Y3849" s="58" t="str">
        <f>작성용!P3846</f>
        <v>02-3271-4759,010-2959-2125</v>
      </c>
      <c r="Z3849" s="58" t="str">
        <f>작성용!Q3846</f>
        <v>kangsj713@miraeasset.com</v>
      </c>
      <c r="AA3849" s="56" t="str">
        <f>작성용!AJ3846</f>
        <v>-</v>
      </c>
      <c r="AB3849" s="56">
        <f>작성용!AB3846</f>
        <v>0</v>
      </c>
    </row>
    <row r="3850" spans="1:28" s="12" customFormat="1" ht="16.5" hidden="1" customHeight="1" x14ac:dyDescent="0.3">
      <c r="A3850" s="54">
        <f>작성용!AL3847</f>
        <v>3846</v>
      </c>
      <c r="B3850" s="55" t="str">
        <f>작성용!AI3847</f>
        <v>-</v>
      </c>
      <c r="C3850" s="56" t="str">
        <f>작성용!AK3847</f>
        <v>개별종목</v>
      </c>
      <c r="D3850" s="57">
        <f>작성용!T3847</f>
        <v>45537</v>
      </c>
      <c r="E3850" s="58" t="str">
        <f>작성용!B3847</f>
        <v>키움캐피탈</v>
      </c>
      <c r="F3850" s="58" t="str">
        <f>작성용!C3847</f>
        <v>신규</v>
      </c>
      <c r="G3850" s="58" t="str">
        <f>작성용!D3847</f>
        <v>디씨피리스본사모투자</v>
      </c>
      <c r="H3850" s="59">
        <f>작성용!E3847</f>
        <v>1101130035930</v>
      </c>
      <c r="I3850" s="58" t="str">
        <f>작성용!F3847</f>
        <v>B01</v>
      </c>
      <c r="J3850" s="58">
        <f>작성용!G3847</f>
        <v>0</v>
      </c>
      <c r="K3850" s="58" t="str">
        <f>작성용!H3847</f>
        <v>-</v>
      </c>
      <c r="L3850" s="58" t="str">
        <f>작성용!N3847</f>
        <v xml:space="preserve">분기 </v>
      </c>
      <c r="M3850" s="57" t="str">
        <f>작성용!U3847</f>
        <v>2024.09.30</v>
      </c>
      <c r="N3850" s="57">
        <f>작성용!V3847</f>
        <v>45572</v>
      </c>
      <c r="O3850" s="57">
        <f>작성용!W3847</f>
        <v>45581</v>
      </c>
      <c r="P3850" s="57">
        <f>작성용!X3847</f>
        <v>45581</v>
      </c>
      <c r="Q3850" s="58" t="str">
        <f>작성용!AD3847</f>
        <v>채동우</v>
      </c>
      <c r="R3850" s="60">
        <f>작성용!AE3847</f>
        <v>1</v>
      </c>
      <c r="S3850" s="58" t="str">
        <f>작성용!AF3847</f>
        <v>신규</v>
      </c>
      <c r="T3850" s="61" t="str">
        <f>작성용!AG3847</f>
        <v>오수현</v>
      </c>
      <c r="U3850" s="61" t="str">
        <f>작성용!AH3847</f>
        <v>오수현</v>
      </c>
      <c r="V3850" s="56">
        <f>작성용!AA3847</f>
        <v>202409</v>
      </c>
      <c r="W3850" s="58" t="str">
        <f>작성용!AC3847</f>
        <v>[Y]금융기관</v>
      </c>
      <c r="X3850" s="58" t="str">
        <f>작성용!O3847</f>
        <v>김승빈대리</v>
      </c>
      <c r="Y3850" s="58" t="str">
        <f>작성용!P3847</f>
        <v xml:space="preserve">02-780-3892 </v>
      </c>
      <c r="Z3850" s="58" t="str">
        <f>작성용!Q3847</f>
        <v>sbkim@kiwoomcapital.com</v>
      </c>
      <c r="AA3850" s="56" t="str">
        <f>작성용!AJ3847</f>
        <v>-</v>
      </c>
      <c r="AB3850" s="56">
        <f>작성용!AB3847</f>
        <v>0</v>
      </c>
    </row>
    <row r="3851" spans="1:28" s="12" customFormat="1" ht="16.5" hidden="1" customHeight="1" x14ac:dyDescent="0.3">
      <c r="A3851" s="54">
        <f>작성용!AL3848</f>
        <v>3847</v>
      </c>
      <c r="B3851" s="55" t="str">
        <f>작성용!AI3848</f>
        <v>-</v>
      </c>
      <c r="C3851" s="56" t="str">
        <f>작성용!AK3848</f>
        <v>개별종목</v>
      </c>
      <c r="D3851" s="57">
        <f>작성용!T3848</f>
        <v>45537</v>
      </c>
      <c r="E3851" s="58" t="str">
        <f>작성용!B3848</f>
        <v>키움캐피탈</v>
      </c>
      <c r="F3851" s="58" t="str">
        <f>작성용!C3848</f>
        <v>신규</v>
      </c>
      <c r="G3851" s="58" t="str">
        <f>작성용!D3848</f>
        <v>케이디비스틱지역성장제1호사모투자</v>
      </c>
      <c r="H3851" s="59">
        <f>작성용!E3848</f>
        <v>1101130035857</v>
      </c>
      <c r="I3851" s="58" t="str">
        <f>작성용!F3848</f>
        <v>B01</v>
      </c>
      <c r="J3851" s="58">
        <f>작성용!G3848</f>
        <v>0</v>
      </c>
      <c r="K3851" s="58" t="str">
        <f>작성용!H3848</f>
        <v>-</v>
      </c>
      <c r="L3851" s="58" t="str">
        <f>작성용!N3848</f>
        <v xml:space="preserve">분기 </v>
      </c>
      <c r="M3851" s="57" t="str">
        <f>작성용!U3848</f>
        <v>2024.09.30</v>
      </c>
      <c r="N3851" s="57">
        <f>작성용!V3848</f>
        <v>45572</v>
      </c>
      <c r="O3851" s="57">
        <f>작성용!W3848</f>
        <v>45581</v>
      </c>
      <c r="P3851" s="57">
        <f>작성용!X3848</f>
        <v>45581</v>
      </c>
      <c r="Q3851" s="58" t="str">
        <f>작성용!AD3848</f>
        <v>윤광일</v>
      </c>
      <c r="R3851" s="60">
        <f>작성용!AE3848</f>
        <v>1</v>
      </c>
      <c r="S3851" s="58" t="str">
        <f>작성용!AF3848</f>
        <v>신규</v>
      </c>
      <c r="T3851" s="61" t="str">
        <f>작성용!AG3848</f>
        <v>오수현</v>
      </c>
      <c r="U3851" s="61" t="str">
        <f>작성용!AH3848</f>
        <v>오수현</v>
      </c>
      <c r="V3851" s="56">
        <f>작성용!AA3848</f>
        <v>202409</v>
      </c>
      <c r="W3851" s="58" t="str">
        <f>작성용!AC3848</f>
        <v>[Y]금융기관</v>
      </c>
      <c r="X3851" s="58" t="str">
        <f>작성용!O3848</f>
        <v>김승빈대리</v>
      </c>
      <c r="Y3851" s="58" t="str">
        <f>작성용!P3848</f>
        <v xml:space="preserve">02-780-3892 </v>
      </c>
      <c r="Z3851" s="58" t="str">
        <f>작성용!Q3848</f>
        <v>sbkim@kiwoomcapital.com</v>
      </c>
      <c r="AA3851" s="56" t="str">
        <f>작성용!AJ3848</f>
        <v>-</v>
      </c>
      <c r="AB3851" s="56">
        <f>작성용!AB3848</f>
        <v>0</v>
      </c>
    </row>
    <row r="3852" spans="1:28" s="12" customFormat="1" ht="16.5" hidden="1" customHeight="1" x14ac:dyDescent="0.3">
      <c r="A3852" s="54">
        <f>작성용!AL3849</f>
        <v>3848</v>
      </c>
      <c r="B3852" s="55" t="str">
        <f>작성용!AI3849</f>
        <v>-</v>
      </c>
      <c r="C3852" s="56" t="str">
        <f>작성용!AK3849</f>
        <v>개별종목</v>
      </c>
      <c r="D3852" s="57">
        <f>작성용!T3849</f>
        <v>45537</v>
      </c>
      <c r="E3852" s="58" t="str">
        <f>작성용!B3849</f>
        <v>키움캐피탈</v>
      </c>
      <c r="F3852" s="58" t="str">
        <f>작성용!C3849</f>
        <v>신규</v>
      </c>
      <c r="G3852" s="58" t="str">
        <f>작성용!D3849</f>
        <v>어니스트혁신에너지투자조합</v>
      </c>
      <c r="H3852" s="59" t="str">
        <f>작성용!E3849</f>
        <v>KBP2024090031</v>
      </c>
      <c r="I3852" s="58" t="str">
        <f>작성용!F3849</f>
        <v>B01</v>
      </c>
      <c r="J3852" s="58">
        <f>작성용!G3849</f>
        <v>0</v>
      </c>
      <c r="K3852" s="58" t="str">
        <f>작성용!H3849</f>
        <v>-</v>
      </c>
      <c r="L3852" s="58" t="str">
        <f>작성용!N3849</f>
        <v xml:space="preserve">분기 </v>
      </c>
      <c r="M3852" s="57" t="str">
        <f>작성용!U3849</f>
        <v>2024.09.30</v>
      </c>
      <c r="N3852" s="57">
        <f>작성용!V3849</f>
        <v>45572</v>
      </c>
      <c r="O3852" s="57">
        <f>작성용!W3849</f>
        <v>45581</v>
      </c>
      <c r="P3852" s="57">
        <f>작성용!X3849</f>
        <v>45581</v>
      </c>
      <c r="Q3852" s="58" t="str">
        <f>작성용!AD3849</f>
        <v>신원준</v>
      </c>
      <c r="R3852" s="60">
        <f>작성용!AE3849</f>
        <v>1</v>
      </c>
      <c r="S3852" s="58" t="str">
        <f>작성용!AF3849</f>
        <v>신규</v>
      </c>
      <c r="T3852" s="61" t="str">
        <f>작성용!AG3849</f>
        <v>오수현</v>
      </c>
      <c r="U3852" s="61" t="str">
        <f>작성용!AH3849</f>
        <v>오수현</v>
      </c>
      <c r="V3852" s="56">
        <f>작성용!AA3849</f>
        <v>202409</v>
      </c>
      <c r="W3852" s="58" t="str">
        <f>작성용!AC3849</f>
        <v>[Y]금융기관</v>
      </c>
      <c r="X3852" s="58" t="str">
        <f>작성용!O3849</f>
        <v>김승빈대리</v>
      </c>
      <c r="Y3852" s="58" t="str">
        <f>작성용!P3849</f>
        <v xml:space="preserve">02-780-3892 </v>
      </c>
      <c r="Z3852" s="58" t="str">
        <f>작성용!Q3849</f>
        <v>sbkim@kiwoomcapital.com</v>
      </c>
      <c r="AA3852" s="56" t="str">
        <f>작성용!AJ3849</f>
        <v>-</v>
      </c>
      <c r="AB3852" s="56">
        <f>작성용!AB3849</f>
        <v>0</v>
      </c>
    </row>
    <row r="3853" spans="1:28" s="12" customFormat="1" ht="16.5" hidden="1" customHeight="1" x14ac:dyDescent="0.3">
      <c r="A3853" s="54">
        <f>작성용!AL3850</f>
        <v>3849</v>
      </c>
      <c r="B3853" s="55" t="str">
        <f>작성용!AI3850</f>
        <v>평가종류 확인중</v>
      </c>
      <c r="C3853" s="56" t="str">
        <f>작성용!AK3850</f>
        <v>기초자산</v>
      </c>
      <c r="D3853" s="57" t="str">
        <f>작성용!T3850</f>
        <v>키움캐피탈펀드(기초자산)</v>
      </c>
      <c r="E3853" s="58" t="str">
        <f>작성용!B3850</f>
        <v>디씨피리스본사모투자</v>
      </c>
      <c r="F3853" s="58" t="str">
        <f>작성용!C3850</f>
        <v>신규</v>
      </c>
      <c r="G3853" s="58" t="str">
        <f>작성용!D3850</f>
        <v>럭스코</v>
      </c>
      <c r="H3853" s="59">
        <f>작성용!E3850</f>
        <v>2301110051414</v>
      </c>
      <c r="I3853" s="58" t="str">
        <f>작성용!F3850</f>
        <v>Z99</v>
      </c>
      <c r="J3853" s="58">
        <f>작성용!G3850</f>
        <v>0</v>
      </c>
      <c r="K3853" s="58" t="str">
        <f>작성용!H3850</f>
        <v>-</v>
      </c>
      <c r="L3853" s="58" t="str">
        <f>작성용!N3850</f>
        <v xml:space="preserve">분기 </v>
      </c>
      <c r="M3853" s="57" t="str">
        <f>작성용!U3850</f>
        <v>2024.09.30</v>
      </c>
      <c r="N3853" s="57">
        <f>작성용!V3850</f>
        <v>45572</v>
      </c>
      <c r="O3853" s="57" t="str">
        <f>작성용!W3850</f>
        <v>보고서제공X</v>
      </c>
      <c r="P3853" s="57" t="str">
        <f>작성용!X3850</f>
        <v>-</v>
      </c>
      <c r="Q3853" s="58" t="str">
        <f>작성용!AD3850</f>
        <v>채동우</v>
      </c>
      <c r="R3853" s="60">
        <f>작성용!AE3850</f>
        <v>0</v>
      </c>
      <c r="S3853" s="58" t="str">
        <f>작성용!AF3850</f>
        <v>신규</v>
      </c>
      <c r="T3853" s="61" t="str">
        <f>작성용!AG3850</f>
        <v>-</v>
      </c>
      <c r="U3853" s="61" t="str">
        <f>작성용!AH3850</f>
        <v>-</v>
      </c>
      <c r="V3853" s="56">
        <f>작성용!AA3850</f>
        <v>202409</v>
      </c>
      <c r="W3853" s="58" t="str">
        <f>작성용!AC3850</f>
        <v>[6]기타기관펀드(기초자산)</v>
      </c>
      <c r="X3853" s="58">
        <f>작성용!O3850</f>
        <v>0</v>
      </c>
      <c r="Y3853" s="58">
        <f>작성용!P3850</f>
        <v>0</v>
      </c>
      <c r="Z3853" s="58">
        <f>작성용!Q3850</f>
        <v>0</v>
      </c>
      <c r="AA3853" s="56" t="str">
        <f>작성용!AJ3850</f>
        <v>-</v>
      </c>
      <c r="AB3853" s="56">
        <f>작성용!AB3850</f>
        <v>0</v>
      </c>
    </row>
    <row r="3854" spans="1:28" s="12" customFormat="1" ht="16.5" hidden="1" customHeight="1" x14ac:dyDescent="0.3">
      <c r="A3854" s="54">
        <f>작성용!AL3851</f>
        <v>3850</v>
      </c>
      <c r="B3854" s="55" t="str">
        <f>작성용!AI3851</f>
        <v>평가종류 확인중</v>
      </c>
      <c r="C3854" s="56" t="str">
        <f>작성용!AK3851</f>
        <v>기초자산</v>
      </c>
      <c r="D3854" s="57" t="str">
        <f>작성용!T3851</f>
        <v>키움캐피탈펀드(기초자산)</v>
      </c>
      <c r="E3854" s="58" t="str">
        <f>작성용!B3851</f>
        <v>케이디비스틱지역성장제1호사모투자</v>
      </c>
      <c r="F3854" s="58" t="str">
        <f>작성용!C3851</f>
        <v>신규</v>
      </c>
      <c r="G3854" s="58" t="str">
        <f>작성용!D3851</f>
        <v>디엔솔루션즈</v>
      </c>
      <c r="H3854" s="59">
        <f>작성용!E3851</f>
        <v>1942110254136</v>
      </c>
      <c r="I3854" s="58" t="str">
        <f>작성용!F3851</f>
        <v>Z99</v>
      </c>
      <c r="J3854" s="58">
        <f>작성용!G3851</f>
        <v>0</v>
      </c>
      <c r="K3854" s="58" t="str">
        <f>작성용!H3851</f>
        <v>-</v>
      </c>
      <c r="L3854" s="58" t="str">
        <f>작성용!N3851</f>
        <v xml:space="preserve">분기 </v>
      </c>
      <c r="M3854" s="57" t="str">
        <f>작성용!U3851</f>
        <v>2024.09.30</v>
      </c>
      <c r="N3854" s="57">
        <f>작성용!V3851</f>
        <v>45572</v>
      </c>
      <c r="O3854" s="57" t="str">
        <f>작성용!W3851</f>
        <v>보고서제공X</v>
      </c>
      <c r="P3854" s="57" t="str">
        <f>작성용!X3851</f>
        <v>-</v>
      </c>
      <c r="Q3854" s="58" t="str">
        <f>작성용!AD3851</f>
        <v>윤광일</v>
      </c>
      <c r="R3854" s="60">
        <f>작성용!AE3851</f>
        <v>0</v>
      </c>
      <c r="S3854" s="58" t="str">
        <f>작성용!AF3851</f>
        <v>이재영</v>
      </c>
      <c r="T3854" s="61" t="str">
        <f>작성용!AG3851</f>
        <v>-</v>
      </c>
      <c r="U3854" s="61" t="str">
        <f>작성용!AH3851</f>
        <v>-</v>
      </c>
      <c r="V3854" s="56">
        <f>작성용!AA3851</f>
        <v>202409</v>
      </c>
      <c r="W3854" s="58" t="str">
        <f>작성용!AC3851</f>
        <v>[6]기타기관펀드(기초자산)</v>
      </c>
      <c r="X3854" s="58">
        <f>작성용!O3851</f>
        <v>0</v>
      </c>
      <c r="Y3854" s="58">
        <f>작성용!P3851</f>
        <v>0</v>
      </c>
      <c r="Z3854" s="58">
        <f>작성용!Q3851</f>
        <v>0</v>
      </c>
      <c r="AA3854" s="56" t="str">
        <f>작성용!AJ3851</f>
        <v>-</v>
      </c>
      <c r="AB3854" s="56">
        <f>작성용!AB3851</f>
        <v>0</v>
      </c>
    </row>
    <row r="3855" spans="1:28" s="12" customFormat="1" ht="16.5" hidden="1" customHeight="1" x14ac:dyDescent="0.3">
      <c r="A3855" s="54">
        <f>작성용!AL3852</f>
        <v>3851</v>
      </c>
      <c r="B3855" s="55" t="str">
        <f>작성용!AI3852</f>
        <v>평가종류 확인중</v>
      </c>
      <c r="C3855" s="56" t="str">
        <f>작성용!AK3852</f>
        <v>기초자산</v>
      </c>
      <c r="D3855" s="57" t="str">
        <f>작성용!T3852</f>
        <v>키움캐피탈펀드(기초자산)</v>
      </c>
      <c r="E3855" s="58" t="str">
        <f>작성용!B3852</f>
        <v>어니스트혁신에너지투자조합</v>
      </c>
      <c r="F3855" s="58" t="str">
        <f>작성용!C3852</f>
        <v>신규</v>
      </c>
      <c r="G3855" s="58" t="str">
        <f>작성용!D3852</f>
        <v>삼홍기계</v>
      </c>
      <c r="H3855" s="59">
        <f>작성용!E3852</f>
        <v>1943110061753</v>
      </c>
      <c r="I3855" s="58" t="str">
        <f>작성용!F3852</f>
        <v>Z99</v>
      </c>
      <c r="J3855" s="58">
        <f>작성용!G3852</f>
        <v>0</v>
      </c>
      <c r="K3855" s="58" t="str">
        <f>작성용!H3852</f>
        <v>-</v>
      </c>
      <c r="L3855" s="58" t="str">
        <f>작성용!N3852</f>
        <v xml:space="preserve">분기 </v>
      </c>
      <c r="M3855" s="57" t="str">
        <f>작성용!U3852</f>
        <v>2024.09.30</v>
      </c>
      <c r="N3855" s="57">
        <f>작성용!V3852</f>
        <v>45572</v>
      </c>
      <c r="O3855" s="57" t="str">
        <f>작성용!W3852</f>
        <v>보고서제공X</v>
      </c>
      <c r="P3855" s="57" t="str">
        <f>작성용!X3852</f>
        <v>-</v>
      </c>
      <c r="Q3855" s="58" t="str">
        <f>작성용!AD3852</f>
        <v>신원준</v>
      </c>
      <c r="R3855" s="60">
        <f>작성용!AE3852</f>
        <v>0</v>
      </c>
      <c r="S3855" s="58" t="str">
        <f>작성용!AF3852</f>
        <v>신규</v>
      </c>
      <c r="T3855" s="61" t="str">
        <f>작성용!AG3852</f>
        <v>-</v>
      </c>
      <c r="U3855" s="61" t="str">
        <f>작성용!AH3852</f>
        <v>-</v>
      </c>
      <c r="V3855" s="56">
        <f>작성용!AA3852</f>
        <v>202409</v>
      </c>
      <c r="W3855" s="58" t="str">
        <f>작성용!AC3852</f>
        <v>[6]기타기관펀드(기초자산)</v>
      </c>
      <c r="X3855" s="58">
        <f>작성용!O3852</f>
        <v>0</v>
      </c>
      <c r="Y3855" s="58">
        <f>작성용!P3852</f>
        <v>0</v>
      </c>
      <c r="Z3855" s="58">
        <f>작성용!Q3852</f>
        <v>0</v>
      </c>
      <c r="AA3855" s="56" t="str">
        <f>작성용!AJ3852</f>
        <v>-</v>
      </c>
      <c r="AB3855" s="56">
        <f>작성용!AB3852</f>
        <v>0</v>
      </c>
    </row>
    <row r="3856" spans="1:28" s="12" customFormat="1" ht="16.5" hidden="1" customHeight="1" x14ac:dyDescent="0.3">
      <c r="A3856" s="54">
        <f>작성용!AL3853</f>
        <v>3852</v>
      </c>
      <c r="B3856" s="55" t="str">
        <f>작성용!AI3853</f>
        <v>코넥스 종가 사용 -&gt; 공수X</v>
      </c>
      <c r="C3856" s="56" t="str">
        <f>작성용!AK3853</f>
        <v>개별종목</v>
      </c>
      <c r="D3856" s="57">
        <f>작성용!T3853</f>
        <v>45537</v>
      </c>
      <c r="E3856" s="58" t="str">
        <f>작성용!B3853</f>
        <v>코나솔</v>
      </c>
      <c r="F3856" s="58" t="str">
        <f>작성용!C3853</f>
        <v>재평가</v>
      </c>
      <c r="G3856" s="58" t="str">
        <f>작성용!D3853</f>
        <v>코나솔</v>
      </c>
      <c r="H3856" s="59">
        <f>작성용!E3853</f>
        <v>1348110031089</v>
      </c>
      <c r="I3856" s="58" t="str">
        <f>작성용!F3853</f>
        <v>D06</v>
      </c>
      <c r="J3856" s="58">
        <f>작성용!G3853</f>
        <v>1</v>
      </c>
      <c r="K3856" s="58" t="str">
        <f>작성용!H3853</f>
        <v>-</v>
      </c>
      <c r="L3856" s="58" t="str">
        <f>작성용!N3853</f>
        <v xml:space="preserve">분기 </v>
      </c>
      <c r="M3856" s="57" t="str">
        <f>작성용!U3853</f>
        <v>2024.09.04</v>
      </c>
      <c r="N3856" s="57">
        <f>작성용!V3853</f>
        <v>45540</v>
      </c>
      <c r="O3856" s="57">
        <f>작성용!W3853</f>
        <v>45547</v>
      </c>
      <c r="P3856" s="57" t="str">
        <f>작성용!X3853</f>
        <v>-</v>
      </c>
      <c r="Q3856" s="58" t="str">
        <f>작성용!AD3853</f>
        <v>김수현</v>
      </c>
      <c r="R3856" s="60">
        <f>작성용!AE3853</f>
        <v>0</v>
      </c>
      <c r="S3856" s="58" t="str">
        <f>작성용!AF3853</f>
        <v>김수현</v>
      </c>
      <c r="T3856" s="61" t="str">
        <f>작성용!AG3853</f>
        <v>-</v>
      </c>
      <c r="U3856" s="61" t="str">
        <f>작성용!AH3853</f>
        <v>-</v>
      </c>
      <c r="V3856" s="56">
        <f>작성용!AA3853</f>
        <v>202409</v>
      </c>
      <c r="W3856" s="58" t="str">
        <f>작성용!AC3853</f>
        <v>[X]일반기업</v>
      </c>
      <c r="X3856" s="58" t="str">
        <f>작성용!O3853</f>
        <v>조정용</v>
      </c>
      <c r="Y3856" s="58" t="str">
        <f>작성용!P3853</f>
        <v>041-359-6621, 010-8451-6776</v>
      </c>
      <c r="Z3856" s="58" t="str">
        <f>작성용!Q3853</f>
        <v>jycho@konasol.co.kr</v>
      </c>
      <c r="AA3856" s="56" t="str">
        <f>작성용!AJ3853</f>
        <v>회계반영</v>
      </c>
      <c r="AB3856" s="56">
        <f>작성용!AB3853</f>
        <v>0</v>
      </c>
    </row>
    <row r="3857" spans="1:28" s="12" customFormat="1" ht="16.5" hidden="1" customHeight="1" x14ac:dyDescent="0.3">
      <c r="A3857" s="54">
        <f>작성용!AL3854</f>
        <v>3853</v>
      </c>
      <c r="B3857" s="55" t="str">
        <f>작성용!AI3854</f>
        <v>-</v>
      </c>
      <c r="C3857" s="56" t="str">
        <f>작성용!AK3854</f>
        <v>개별종목</v>
      </c>
      <c r="D3857" s="57">
        <f>작성용!T3854</f>
        <v>45537</v>
      </c>
      <c r="E3857" s="58" t="str">
        <f>작성용!B3854</f>
        <v>신한투자증권</v>
      </c>
      <c r="F3857" s="58" t="str">
        <f>작성용!C3854</f>
        <v>재평가</v>
      </c>
      <c r="G3857" s="58" t="str">
        <f>작성용!D3854</f>
        <v>소울에너지</v>
      </c>
      <c r="H3857" s="59">
        <f>작성용!E3854</f>
        <v>1101116574233</v>
      </c>
      <c r="I3857" s="58" t="str">
        <f>작성용!F3854</f>
        <v>D02</v>
      </c>
      <c r="J3857" s="58">
        <f>작성용!G3854</f>
        <v>1</v>
      </c>
      <c r="K3857" s="58" t="str">
        <f>작성용!H3854</f>
        <v>-</v>
      </c>
      <c r="L3857" s="58" t="str">
        <f>작성용!N3854</f>
        <v xml:space="preserve">분기 </v>
      </c>
      <c r="M3857" s="57" t="str">
        <f>작성용!U3854</f>
        <v>2024.09.30</v>
      </c>
      <c r="N3857" s="57">
        <f>작성용!V3854</f>
        <v>45565</v>
      </c>
      <c r="O3857" s="57">
        <f>작성용!W3854</f>
        <v>45581</v>
      </c>
      <c r="P3857" s="57" t="str">
        <f>작성용!X3854</f>
        <v>-</v>
      </c>
      <c r="Q3857" s="58" t="str">
        <f>작성용!AD3854</f>
        <v>김에스더</v>
      </c>
      <c r="R3857" s="60">
        <f>작성용!AE3854</f>
        <v>0.2</v>
      </c>
      <c r="S3857" s="58" t="str">
        <f>작성용!AF3854</f>
        <v>김에스더</v>
      </c>
      <c r="T3857" s="61" t="str">
        <f>작성용!AG3854</f>
        <v>김영규</v>
      </c>
      <c r="U3857" s="61" t="str">
        <f>작성용!AH3854</f>
        <v>김영규</v>
      </c>
      <c r="V3857" s="56">
        <f>작성용!AA3854</f>
        <v>202409</v>
      </c>
      <c r="W3857" s="58" t="str">
        <f>작성용!AC3854</f>
        <v>[Y]금융기관</v>
      </c>
      <c r="X3857" s="58" t="str">
        <f>작성용!O3854</f>
        <v>김희수선임</v>
      </c>
      <c r="Y3857" s="58" t="str">
        <f>작성용!P3854</f>
        <v>02-3772-3195</v>
      </c>
      <c r="Z3857" s="58" t="str">
        <f>작성용!Q3854</f>
        <v>heesukim@shinhan.com</v>
      </c>
      <c r="AA3857" s="56" t="str">
        <f>작성용!AJ3854</f>
        <v>-</v>
      </c>
      <c r="AB3857" s="56">
        <f>작성용!AB3854</f>
        <v>0</v>
      </c>
    </row>
    <row r="3858" spans="1:28" s="12" customFormat="1" ht="16.5" hidden="1" customHeight="1" x14ac:dyDescent="0.3">
      <c r="A3858" s="54">
        <f>작성용!AL3855</f>
        <v>3854</v>
      </c>
      <c r="B3858" s="55" t="str">
        <f>작성용!AI3855</f>
        <v>-</v>
      </c>
      <c r="C3858" s="56" t="str">
        <f>작성용!AK3855</f>
        <v>개별종목</v>
      </c>
      <c r="D3858" s="57">
        <f>작성용!T3855</f>
        <v>45537</v>
      </c>
      <c r="E3858" s="58" t="str">
        <f>작성용!B3855</f>
        <v>신한투자증권</v>
      </c>
      <c r="F3858" s="58" t="str">
        <f>작성용!C3855</f>
        <v>재평가</v>
      </c>
      <c r="G3858" s="58" t="str">
        <f>작성용!D3855</f>
        <v>마스턴제83호청량피에프브이</v>
      </c>
      <c r="H3858" s="59">
        <f>작성용!E3855</f>
        <v>1345110463113</v>
      </c>
      <c r="I3858" s="58" t="str">
        <f>작성용!F3855</f>
        <v>D02</v>
      </c>
      <c r="J3858" s="58">
        <f>작성용!G3855</f>
        <v>0</v>
      </c>
      <c r="K3858" s="58" t="str">
        <f>작성용!H3855</f>
        <v>-</v>
      </c>
      <c r="L3858" s="58" t="str">
        <f>작성용!N3855</f>
        <v xml:space="preserve">분기 </v>
      </c>
      <c r="M3858" s="57" t="str">
        <f>작성용!U3855</f>
        <v>2024.09.30</v>
      </c>
      <c r="N3858" s="57">
        <f>작성용!V3855</f>
        <v>45565</v>
      </c>
      <c r="O3858" s="57">
        <f>작성용!W3855</f>
        <v>45581</v>
      </c>
      <c r="P3858" s="57" t="str">
        <f>작성용!X3855</f>
        <v>-</v>
      </c>
      <c r="Q3858" s="58" t="str">
        <f>작성용!AD3855</f>
        <v>신원준</v>
      </c>
      <c r="R3858" s="60">
        <f>작성용!AE3855</f>
        <v>0.2</v>
      </c>
      <c r="S3858" s="58" t="str">
        <f>작성용!AF3855</f>
        <v>신원준</v>
      </c>
      <c r="T3858" s="61" t="str">
        <f>작성용!AG3855</f>
        <v>김영규</v>
      </c>
      <c r="U3858" s="61" t="str">
        <f>작성용!AH3855</f>
        <v>김영규</v>
      </c>
      <c r="V3858" s="56">
        <f>작성용!AA3855</f>
        <v>202409</v>
      </c>
      <c r="W3858" s="58" t="str">
        <f>작성용!AC3855</f>
        <v>[Y]금융기관</v>
      </c>
      <c r="X3858" s="58" t="str">
        <f>작성용!O3855</f>
        <v>김희수선임</v>
      </c>
      <c r="Y3858" s="58" t="str">
        <f>작성용!P3855</f>
        <v>02-3772-3195</v>
      </c>
      <c r="Z3858" s="58" t="str">
        <f>작성용!Q3855</f>
        <v>heesukim@shinhan.com</v>
      </c>
      <c r="AA3858" s="56" t="str">
        <f>작성용!AJ3855</f>
        <v>-</v>
      </c>
      <c r="AB3858" s="56">
        <f>작성용!AB3855</f>
        <v>0</v>
      </c>
    </row>
    <row r="3859" spans="1:28" s="12" customFormat="1" ht="16.5" hidden="1" customHeight="1" x14ac:dyDescent="0.3">
      <c r="A3859" s="54">
        <f>작성용!AL3856</f>
        <v>3855</v>
      </c>
      <c r="B3859" s="55" t="str">
        <f>작성용!AI3856</f>
        <v>-</v>
      </c>
      <c r="C3859" s="56" t="str">
        <f>작성용!AK3856</f>
        <v>개별종목</v>
      </c>
      <c r="D3859" s="57">
        <f>작성용!T3856</f>
        <v>45537</v>
      </c>
      <c r="E3859" s="58" t="str">
        <f>작성용!B3856</f>
        <v>신한투자증권</v>
      </c>
      <c r="F3859" s="58" t="str">
        <f>작성용!C3856</f>
        <v>재평가</v>
      </c>
      <c r="G3859" s="58" t="str">
        <f>작성용!D3856</f>
        <v>더블유에스뷰티</v>
      </c>
      <c r="H3859" s="59">
        <f>작성용!E3856</f>
        <v>1101115780344</v>
      </c>
      <c r="I3859" s="58" t="str">
        <f>작성용!F3856</f>
        <v>E01</v>
      </c>
      <c r="J3859" s="58">
        <f>작성용!G3856</f>
        <v>0</v>
      </c>
      <c r="K3859" s="58" t="str">
        <f>작성용!H3856</f>
        <v>-</v>
      </c>
      <c r="L3859" s="58" t="str">
        <f>작성용!N3856</f>
        <v xml:space="preserve">분기 </v>
      </c>
      <c r="M3859" s="57" t="str">
        <f>작성용!U3856</f>
        <v>2024.09.30</v>
      </c>
      <c r="N3859" s="57">
        <f>작성용!V3856</f>
        <v>45565</v>
      </c>
      <c r="O3859" s="57">
        <f>작성용!W3856</f>
        <v>45581</v>
      </c>
      <c r="P3859" s="57" t="str">
        <f>작성용!X3856</f>
        <v>-</v>
      </c>
      <c r="Q3859" s="58" t="str">
        <f>작성용!AD3856</f>
        <v>김영규</v>
      </c>
      <c r="R3859" s="60">
        <f>작성용!AE3856</f>
        <v>1</v>
      </c>
      <c r="S3859" s="58" t="str">
        <f>작성용!AF3856</f>
        <v>김영규</v>
      </c>
      <c r="T3859" s="61" t="str">
        <f>작성용!AG3856</f>
        <v>김영규</v>
      </c>
      <c r="U3859" s="61" t="str">
        <f>작성용!AH3856</f>
        <v>김영규</v>
      </c>
      <c r="V3859" s="56">
        <f>작성용!AA3856</f>
        <v>202409</v>
      </c>
      <c r="W3859" s="58" t="str">
        <f>작성용!AC3856</f>
        <v>[Y]금융기관</v>
      </c>
      <c r="X3859" s="58" t="str">
        <f>작성용!O3856</f>
        <v>김희수선임</v>
      </c>
      <c r="Y3859" s="58" t="str">
        <f>작성용!P3856</f>
        <v>02-3772-3195</v>
      </c>
      <c r="Z3859" s="58" t="str">
        <f>작성용!Q3856</f>
        <v>heesukim@shinhan.com</v>
      </c>
      <c r="AA3859" s="56" t="str">
        <f>작성용!AJ3856</f>
        <v>-</v>
      </c>
      <c r="AB3859" s="56">
        <f>작성용!AB3856</f>
        <v>0</v>
      </c>
    </row>
    <row r="3860" spans="1:28" s="12" customFormat="1" ht="16.5" hidden="1" customHeight="1" x14ac:dyDescent="0.3">
      <c r="A3860" s="54">
        <f>작성용!AL3857</f>
        <v>3856</v>
      </c>
      <c r="B3860" s="55" t="str">
        <f>작성용!AI3857</f>
        <v>-</v>
      </c>
      <c r="C3860" s="56" t="str">
        <f>작성용!AK3857</f>
        <v>개별종목</v>
      </c>
      <c r="D3860" s="57">
        <f>작성용!T3857</f>
        <v>45537</v>
      </c>
      <c r="E3860" s="58" t="str">
        <f>작성용!B3857</f>
        <v>신한투자증권</v>
      </c>
      <c r="F3860" s="58" t="str">
        <f>작성용!C3857</f>
        <v>신규</v>
      </c>
      <c r="G3860" s="58" t="str">
        <f>작성용!D3857</f>
        <v>신한제14호기업인수목적</v>
      </c>
      <c r="H3860" s="59">
        <f>작성용!E3857</f>
        <v>1101118974655</v>
      </c>
      <c r="I3860" s="58" t="str">
        <f>작성용!F3857</f>
        <v>D02</v>
      </c>
      <c r="J3860" s="58">
        <f>작성용!G3857</f>
        <v>1</v>
      </c>
      <c r="K3860" s="58" t="str">
        <f>작성용!H3857</f>
        <v>-</v>
      </c>
      <c r="L3860" s="58" t="str">
        <f>작성용!N3857</f>
        <v xml:space="preserve">분기 </v>
      </c>
      <c r="M3860" s="57" t="str">
        <f>작성용!U3857</f>
        <v>2024.09.30</v>
      </c>
      <c r="N3860" s="57">
        <f>작성용!V3857</f>
        <v>45565</v>
      </c>
      <c r="O3860" s="57">
        <f>작성용!W3857</f>
        <v>45581</v>
      </c>
      <c r="P3860" s="57" t="str">
        <f>작성용!X3857</f>
        <v>-</v>
      </c>
      <c r="Q3860" s="58" t="str">
        <f>작성용!AD3857</f>
        <v>채동우</v>
      </c>
      <c r="R3860" s="60">
        <f>작성용!AE3857</f>
        <v>1</v>
      </c>
      <c r="S3860" s="58" t="str">
        <f>작성용!AF3857</f>
        <v>신규</v>
      </c>
      <c r="T3860" s="61" t="str">
        <f>작성용!AG3857</f>
        <v>김영규</v>
      </c>
      <c r="U3860" s="61" t="str">
        <f>작성용!AH3857</f>
        <v>김영규</v>
      </c>
      <c r="V3860" s="56">
        <f>작성용!AA3857</f>
        <v>202409</v>
      </c>
      <c r="W3860" s="58" t="str">
        <f>작성용!AC3857</f>
        <v>[Y]금융기관</v>
      </c>
      <c r="X3860" s="58" t="str">
        <f>작성용!O3857</f>
        <v>김희수선임</v>
      </c>
      <c r="Y3860" s="58" t="str">
        <f>작성용!P3857</f>
        <v>02-3772-3195</v>
      </c>
      <c r="Z3860" s="58" t="str">
        <f>작성용!Q3857</f>
        <v>heesukim@shinhan.com</v>
      </c>
      <c r="AA3860" s="56" t="str">
        <f>작성용!AJ3857</f>
        <v>-</v>
      </c>
      <c r="AB3860" s="56">
        <f>작성용!AB3857</f>
        <v>0</v>
      </c>
    </row>
    <row r="3861" spans="1:28" s="12" customFormat="1" ht="16.5" hidden="1" customHeight="1" x14ac:dyDescent="0.3">
      <c r="A3861" s="54">
        <f>작성용!AL3858</f>
        <v>3857</v>
      </c>
      <c r="B3861" s="55" t="str">
        <f>작성용!AI3858</f>
        <v>-</v>
      </c>
      <c r="C3861" s="56" t="str">
        <f>작성용!AK3858</f>
        <v>개별종목</v>
      </c>
      <c r="D3861" s="57">
        <f>작성용!T3858</f>
        <v>45537</v>
      </c>
      <c r="E3861" s="58" t="str">
        <f>작성용!B3858</f>
        <v>신한투자증권</v>
      </c>
      <c r="F3861" s="58" t="str">
        <f>작성용!C3858</f>
        <v>신규</v>
      </c>
      <c r="G3861" s="58" t="str">
        <f>작성용!D3858</f>
        <v>신한제15호기업인수목적</v>
      </c>
      <c r="H3861" s="59">
        <f>작성용!E3858</f>
        <v>1101118982971</v>
      </c>
      <c r="I3861" s="58" t="str">
        <f>작성용!F3858</f>
        <v>D02</v>
      </c>
      <c r="J3861" s="58">
        <f>작성용!G3858</f>
        <v>1</v>
      </c>
      <c r="K3861" s="58" t="str">
        <f>작성용!H3858</f>
        <v>-</v>
      </c>
      <c r="L3861" s="58" t="str">
        <f>작성용!N3858</f>
        <v xml:space="preserve">분기 </v>
      </c>
      <c r="M3861" s="57" t="str">
        <f>작성용!U3858</f>
        <v>2024.09.30</v>
      </c>
      <c r="N3861" s="57">
        <f>작성용!V3858</f>
        <v>45565</v>
      </c>
      <c r="O3861" s="57">
        <f>작성용!W3858</f>
        <v>45581</v>
      </c>
      <c r="P3861" s="57" t="str">
        <f>작성용!X3858</f>
        <v>-</v>
      </c>
      <c r="Q3861" s="58" t="str">
        <f>작성용!AD3858</f>
        <v>원정우</v>
      </c>
      <c r="R3861" s="60">
        <f>작성용!AE3858</f>
        <v>1</v>
      </c>
      <c r="S3861" s="58" t="str">
        <f>작성용!AF3858</f>
        <v>신규</v>
      </c>
      <c r="T3861" s="61" t="str">
        <f>작성용!AG3858</f>
        <v>김영규</v>
      </c>
      <c r="U3861" s="61" t="str">
        <f>작성용!AH3858</f>
        <v>김영규</v>
      </c>
      <c r="V3861" s="56">
        <f>작성용!AA3858</f>
        <v>202409</v>
      </c>
      <c r="W3861" s="58" t="str">
        <f>작성용!AC3858</f>
        <v>[Y]금융기관</v>
      </c>
      <c r="X3861" s="58" t="str">
        <f>작성용!O3858</f>
        <v>김희수선임</v>
      </c>
      <c r="Y3861" s="58" t="str">
        <f>작성용!P3858</f>
        <v>02-3772-3195</v>
      </c>
      <c r="Z3861" s="58" t="str">
        <f>작성용!Q3858</f>
        <v>heesukim@shinhan.com</v>
      </c>
      <c r="AA3861" s="56" t="str">
        <f>작성용!AJ3858</f>
        <v>-</v>
      </c>
      <c r="AB3861" s="56">
        <f>작성용!AB3858</f>
        <v>0</v>
      </c>
    </row>
    <row r="3862" spans="1:28" s="12" customFormat="1" ht="16.5" hidden="1" customHeight="1" x14ac:dyDescent="0.3">
      <c r="A3862" s="54">
        <f>작성용!AL3859</f>
        <v>3858</v>
      </c>
      <c r="B3862" s="55" t="str">
        <f>작성용!AI3859</f>
        <v>-</v>
      </c>
      <c r="C3862" s="56" t="str">
        <f>작성용!AK3859</f>
        <v>개별종목</v>
      </c>
      <c r="D3862" s="57">
        <f>작성용!T3859</f>
        <v>45537</v>
      </c>
      <c r="E3862" s="58" t="str">
        <f>작성용!B3859</f>
        <v>신한투자증권</v>
      </c>
      <c r="F3862" s="58" t="str">
        <f>작성용!C3859</f>
        <v>신규</v>
      </c>
      <c r="G3862" s="58" t="str">
        <f>작성용!D3859</f>
        <v>인터로조</v>
      </c>
      <c r="H3862" s="59">
        <f>작성용!E3859</f>
        <v>1313110033856</v>
      </c>
      <c r="I3862" s="58" t="str">
        <f>작성용!F3859</f>
        <v>D01</v>
      </c>
      <c r="J3862" s="58">
        <f>작성용!G3859</f>
        <v>3</v>
      </c>
      <c r="K3862" s="58" t="str">
        <f>작성용!H3859</f>
        <v>-</v>
      </c>
      <c r="L3862" s="58" t="str">
        <f>작성용!N3859</f>
        <v xml:space="preserve">분기 </v>
      </c>
      <c r="M3862" s="57" t="str">
        <f>작성용!U3859</f>
        <v>2024.09.30</v>
      </c>
      <c r="N3862" s="57">
        <f>작성용!V3859</f>
        <v>45565</v>
      </c>
      <c r="O3862" s="57">
        <f>작성용!W3859</f>
        <v>45581</v>
      </c>
      <c r="P3862" s="57" t="str">
        <f>작성용!X3859</f>
        <v>-</v>
      </c>
      <c r="Q3862" s="58" t="str">
        <f>작성용!AD3859</f>
        <v>상장</v>
      </c>
      <c r="R3862" s="60">
        <f>작성용!AE3859</f>
        <v>0</v>
      </c>
      <c r="S3862" s="58" t="str">
        <f>작성용!AF3859</f>
        <v>신규</v>
      </c>
      <c r="T3862" s="61" t="str">
        <f>작성용!AG3859</f>
        <v>김영규</v>
      </c>
      <c r="U3862" s="61" t="str">
        <f>작성용!AH3859</f>
        <v>김영규</v>
      </c>
      <c r="V3862" s="56">
        <f>작성용!AA3859</f>
        <v>202409</v>
      </c>
      <c r="W3862" s="58" t="str">
        <f>작성용!AC3859</f>
        <v>[Y]금융기관</v>
      </c>
      <c r="X3862" s="58" t="str">
        <f>작성용!O3859</f>
        <v>김희수선임</v>
      </c>
      <c r="Y3862" s="58" t="str">
        <f>작성용!P3859</f>
        <v>02-3772-3195</v>
      </c>
      <c r="Z3862" s="58" t="str">
        <f>작성용!Q3859</f>
        <v>heesukim@shinhan.com</v>
      </c>
      <c r="AA3862" s="56" t="str">
        <f>작성용!AJ3859</f>
        <v>-</v>
      </c>
      <c r="AB3862" s="56">
        <f>작성용!AB3859</f>
        <v>0</v>
      </c>
    </row>
    <row r="3863" spans="1:28" s="12" customFormat="1" ht="16.5" hidden="1" customHeight="1" x14ac:dyDescent="0.3">
      <c r="A3863" s="54">
        <f>작성용!AL3860</f>
        <v>3859</v>
      </c>
      <c r="B3863" s="55" t="str">
        <f>작성용!AI3860</f>
        <v>-</v>
      </c>
      <c r="C3863" s="56" t="str">
        <f>작성용!AK3860</f>
        <v>개별종목</v>
      </c>
      <c r="D3863" s="57">
        <f>작성용!T3860</f>
        <v>45537</v>
      </c>
      <c r="E3863" s="58" t="str">
        <f>작성용!B3860</f>
        <v>신한투자증권</v>
      </c>
      <c r="F3863" s="58" t="str">
        <f>작성용!C3860</f>
        <v>신규</v>
      </c>
      <c r="G3863" s="58" t="str">
        <f>작성용!D3860</f>
        <v>삼영이엔씨</v>
      </c>
      <c r="H3863" s="59">
        <f>작성용!E3860</f>
        <v>1801110172667</v>
      </c>
      <c r="I3863" s="58" t="str">
        <f>작성용!F3860</f>
        <v>D02</v>
      </c>
      <c r="J3863" s="58">
        <f>작성용!G3860</f>
        <v>2</v>
      </c>
      <c r="K3863" s="58" t="str">
        <f>작성용!H3860</f>
        <v>-</v>
      </c>
      <c r="L3863" s="58" t="str">
        <f>작성용!N3860</f>
        <v xml:space="preserve">분기 </v>
      </c>
      <c r="M3863" s="57" t="str">
        <f>작성용!U3860</f>
        <v>2024.09.30</v>
      </c>
      <c r="N3863" s="57">
        <f>작성용!V3860</f>
        <v>45565</v>
      </c>
      <c r="O3863" s="57">
        <f>작성용!W3860</f>
        <v>45581</v>
      </c>
      <c r="P3863" s="57" t="str">
        <f>작성용!X3860</f>
        <v>-</v>
      </c>
      <c r="Q3863" s="58" t="str">
        <f>작성용!AD3860</f>
        <v>상장</v>
      </c>
      <c r="R3863" s="60">
        <f>작성용!AE3860</f>
        <v>0</v>
      </c>
      <c r="S3863" s="58" t="str">
        <f>작성용!AF3860</f>
        <v>신규</v>
      </c>
      <c r="T3863" s="61" t="str">
        <f>작성용!AG3860</f>
        <v>김영규</v>
      </c>
      <c r="U3863" s="61" t="str">
        <f>작성용!AH3860</f>
        <v>김영규</v>
      </c>
      <c r="V3863" s="56">
        <f>작성용!AA3860</f>
        <v>202409</v>
      </c>
      <c r="W3863" s="58" t="str">
        <f>작성용!AC3860</f>
        <v>[Y]금융기관</v>
      </c>
      <c r="X3863" s="58" t="str">
        <f>작성용!O3860</f>
        <v>김희수선임</v>
      </c>
      <c r="Y3863" s="58" t="str">
        <f>작성용!P3860</f>
        <v>02-3772-3195</v>
      </c>
      <c r="Z3863" s="58" t="str">
        <f>작성용!Q3860</f>
        <v>heesukim@shinhan.com</v>
      </c>
      <c r="AA3863" s="56" t="str">
        <f>작성용!AJ3860</f>
        <v>-</v>
      </c>
      <c r="AB3863" s="56">
        <f>작성용!AB3860</f>
        <v>0</v>
      </c>
    </row>
    <row r="3864" spans="1:28" s="12" customFormat="1" ht="16.5" hidden="1" customHeight="1" x14ac:dyDescent="0.3">
      <c r="A3864" s="54">
        <f>작성용!AL3861</f>
        <v>3860</v>
      </c>
      <c r="B3864" s="55" t="str">
        <f>작성용!AI3861</f>
        <v>-</v>
      </c>
      <c r="C3864" s="56" t="str">
        <f>작성용!AK3861</f>
        <v>개별종목</v>
      </c>
      <c r="D3864" s="57">
        <f>작성용!T3861</f>
        <v>45537</v>
      </c>
      <c r="E3864" s="58" t="str">
        <f>작성용!B3861</f>
        <v>신한투자증권</v>
      </c>
      <c r="F3864" s="58" t="str">
        <f>작성용!C3861</f>
        <v>신규</v>
      </c>
      <c r="G3864" s="58" t="str">
        <f>작성용!D3861</f>
        <v>케이씨그린홀딩스</v>
      </c>
      <c r="H3864" s="59">
        <f>작성용!E3861</f>
        <v>1101110155683</v>
      </c>
      <c r="I3864" s="58" t="str">
        <f>작성용!F3861</f>
        <v>D02</v>
      </c>
      <c r="J3864" s="58">
        <f>작성용!G3861</f>
        <v>5</v>
      </c>
      <c r="K3864" s="58" t="str">
        <f>작성용!H3861</f>
        <v>-</v>
      </c>
      <c r="L3864" s="58" t="str">
        <f>작성용!N3861</f>
        <v xml:space="preserve">분기 </v>
      </c>
      <c r="M3864" s="57" t="str">
        <f>작성용!U3861</f>
        <v>2024.09.30</v>
      </c>
      <c r="N3864" s="57">
        <f>작성용!V3861</f>
        <v>45565</v>
      </c>
      <c r="O3864" s="57">
        <f>작성용!W3861</f>
        <v>45581</v>
      </c>
      <c r="P3864" s="57" t="str">
        <f>작성용!X3861</f>
        <v>-</v>
      </c>
      <c r="Q3864" s="58" t="str">
        <f>작성용!AD3861</f>
        <v>상장</v>
      </c>
      <c r="R3864" s="60">
        <f>작성용!AE3861</f>
        <v>0</v>
      </c>
      <c r="S3864" s="58" t="str">
        <f>작성용!AF3861</f>
        <v>신규</v>
      </c>
      <c r="T3864" s="61" t="str">
        <f>작성용!AG3861</f>
        <v>김영규</v>
      </c>
      <c r="U3864" s="61" t="str">
        <f>작성용!AH3861</f>
        <v>김영규</v>
      </c>
      <c r="V3864" s="56">
        <f>작성용!AA3861</f>
        <v>202409</v>
      </c>
      <c r="W3864" s="58" t="str">
        <f>작성용!AC3861</f>
        <v>[Y]금융기관</v>
      </c>
      <c r="X3864" s="58" t="str">
        <f>작성용!O3861</f>
        <v>김희수선임</v>
      </c>
      <c r="Y3864" s="58" t="str">
        <f>작성용!P3861</f>
        <v>02-3772-3195</v>
      </c>
      <c r="Z3864" s="58" t="str">
        <f>작성용!Q3861</f>
        <v>heesukim@shinhan.com</v>
      </c>
      <c r="AA3864" s="56" t="str">
        <f>작성용!AJ3861</f>
        <v>-</v>
      </c>
      <c r="AB3864" s="56">
        <f>작성용!AB3861</f>
        <v>0</v>
      </c>
    </row>
    <row r="3865" spans="1:28" s="12" customFormat="1" ht="16.5" hidden="1" customHeight="1" x14ac:dyDescent="0.3">
      <c r="A3865" s="54">
        <f>작성용!AL3862</f>
        <v>3861</v>
      </c>
      <c r="B3865" s="55" t="str">
        <f>작성용!AI3862</f>
        <v>-</v>
      </c>
      <c r="C3865" s="56" t="str">
        <f>작성용!AK3862</f>
        <v>개별종목</v>
      </c>
      <c r="D3865" s="57">
        <f>작성용!T3862</f>
        <v>45537</v>
      </c>
      <c r="E3865" s="58" t="str">
        <f>작성용!B3862</f>
        <v>비씨카드</v>
      </c>
      <c r="F3865" s="58" t="str">
        <f>작성용!C3862</f>
        <v>재평가</v>
      </c>
      <c r="G3865" s="58" t="str">
        <f>작성용!D3862</f>
        <v>티머니(구,한국스마트카드)</v>
      </c>
      <c r="H3865" s="59">
        <f>작성용!E3862</f>
        <v>1101112869430</v>
      </c>
      <c r="I3865" s="58" t="str">
        <f>작성용!F3862</f>
        <v>A01</v>
      </c>
      <c r="J3865" s="58">
        <f>작성용!G3862</f>
        <v>0</v>
      </c>
      <c r="K3865" s="58" t="str">
        <f>작성용!H3862</f>
        <v>Y</v>
      </c>
      <c r="L3865" s="58" t="str">
        <f>작성용!N3862</f>
        <v xml:space="preserve">분기 </v>
      </c>
      <c r="M3865" s="57" t="str">
        <f>작성용!U3862</f>
        <v>2024.09.30</v>
      </c>
      <c r="N3865" s="57">
        <f>작성용!V3862</f>
        <v>45576</v>
      </c>
      <c r="O3865" s="57">
        <f>작성용!W3862</f>
        <v>45583</v>
      </c>
      <c r="P3865" s="57" t="str">
        <f>작성용!X3862</f>
        <v>-</v>
      </c>
      <c r="Q3865" s="58" t="str">
        <f>작성용!AD3862</f>
        <v>김수현</v>
      </c>
      <c r="R3865" s="60">
        <f>작성용!AE3862</f>
        <v>1</v>
      </c>
      <c r="S3865" s="58" t="str">
        <f>작성용!AF3862</f>
        <v>김수현</v>
      </c>
      <c r="T3865" s="61" t="str">
        <f>작성용!AG3862</f>
        <v>정은채</v>
      </c>
      <c r="U3865" s="61" t="str">
        <f>작성용!AH3862</f>
        <v>정은채</v>
      </c>
      <c r="V3865" s="56">
        <f>작성용!AA3862</f>
        <v>202409</v>
      </c>
      <c r="W3865" s="58" t="str">
        <f>작성용!AC3862</f>
        <v>[Y]금융기관</v>
      </c>
      <c r="X3865" s="58" t="str">
        <f>작성용!O3862</f>
        <v>최경수과장</v>
      </c>
      <c r="Y3865" s="58" t="str">
        <f>작성용!P3862</f>
        <v>02-520-4959</v>
      </c>
      <c r="Z3865" s="58" t="str">
        <f>작성용!Q3862</f>
        <v>kychoi@bccard.com</v>
      </c>
      <c r="AA3865" s="56" t="str">
        <f>작성용!AJ3862</f>
        <v xml:space="preserve">회계반영 </v>
      </c>
      <c r="AB3865" s="56">
        <f>작성용!AB3862</f>
        <v>0</v>
      </c>
    </row>
    <row r="3866" spans="1:28" s="12" customFormat="1" ht="16.5" hidden="1" customHeight="1" x14ac:dyDescent="0.3">
      <c r="A3866" s="54">
        <f>작성용!AL3863</f>
        <v>3862</v>
      </c>
      <c r="B3866" s="55" t="str">
        <f>작성용!AI3863</f>
        <v>-</v>
      </c>
      <c r="C3866" s="56" t="str">
        <f>작성용!AK3863</f>
        <v>개별종목</v>
      </c>
      <c r="D3866" s="57">
        <f>작성용!T3863</f>
        <v>45537</v>
      </c>
      <c r="E3866" s="58" t="str">
        <f>작성용!B3863</f>
        <v>비씨카드</v>
      </c>
      <c r="F3866" s="58" t="str">
        <f>작성용!C3863</f>
        <v>재평가</v>
      </c>
      <c r="G3866" s="58" t="str">
        <f>작성용!D3863</f>
        <v>케이리얼티제10호위탁관리부동산투자회사</v>
      </c>
      <c r="H3866" s="59">
        <f>작성용!E3863</f>
        <v>1101116993483</v>
      </c>
      <c r="I3866" s="58" t="str">
        <f>작성용!F3863</f>
        <v>B06</v>
      </c>
      <c r="J3866" s="58">
        <f>작성용!G3863</f>
        <v>0</v>
      </c>
      <c r="K3866" s="58" t="str">
        <f>작성용!H3863</f>
        <v>Y</v>
      </c>
      <c r="L3866" s="58" t="str">
        <f>작성용!N3863</f>
        <v xml:space="preserve">분기 </v>
      </c>
      <c r="M3866" s="57" t="str">
        <f>작성용!U3863</f>
        <v>2024.09.30</v>
      </c>
      <c r="N3866" s="57">
        <f>작성용!V3863</f>
        <v>45576</v>
      </c>
      <c r="O3866" s="57">
        <f>작성용!W3863</f>
        <v>45583</v>
      </c>
      <c r="P3866" s="57" t="str">
        <f>작성용!X3863</f>
        <v>-</v>
      </c>
      <c r="Q3866" s="58" t="str">
        <f>작성용!AD3863</f>
        <v>정은채</v>
      </c>
      <c r="R3866" s="60">
        <f>작성용!AE3863</f>
        <v>1</v>
      </c>
      <c r="S3866" s="58" t="str">
        <f>작성용!AF3863</f>
        <v>정은채</v>
      </c>
      <c r="T3866" s="61" t="str">
        <f>작성용!AG3863</f>
        <v>정은채</v>
      </c>
      <c r="U3866" s="61" t="str">
        <f>작성용!AH3863</f>
        <v>정은채</v>
      </c>
      <c r="V3866" s="56">
        <f>작성용!AA3863</f>
        <v>202409</v>
      </c>
      <c r="W3866" s="58" t="str">
        <f>작성용!AC3863</f>
        <v>[Y]금융기관</v>
      </c>
      <c r="X3866" s="58" t="str">
        <f>작성용!O3863</f>
        <v>최경수과장</v>
      </c>
      <c r="Y3866" s="58" t="str">
        <f>작성용!P3863</f>
        <v>02-520-4959</v>
      </c>
      <c r="Z3866" s="58" t="str">
        <f>작성용!Q3863</f>
        <v>kychoi@bccard.com</v>
      </c>
      <c r="AA3866" s="56" t="str">
        <f>작성용!AJ3863</f>
        <v xml:space="preserve">회계반영 </v>
      </c>
      <c r="AB3866" s="56">
        <f>작성용!AB3863</f>
        <v>0</v>
      </c>
    </row>
    <row r="3867" spans="1:28" s="12" customFormat="1" ht="16.5" hidden="1" customHeight="1" x14ac:dyDescent="0.3">
      <c r="A3867" s="54">
        <f>작성용!AL3864</f>
        <v>3863</v>
      </c>
      <c r="B3867" s="55" t="str">
        <f>작성용!AI3864</f>
        <v>-</v>
      </c>
      <c r="C3867" s="56" t="str">
        <f>작성용!AK3864</f>
        <v>개별종목</v>
      </c>
      <c r="D3867" s="57">
        <f>작성용!T3864</f>
        <v>45537</v>
      </c>
      <c r="E3867" s="58" t="str">
        <f>작성용!B3864</f>
        <v>MG손해보험(수익증권)</v>
      </c>
      <c r="F3867" s="58" t="str">
        <f>작성용!C3864</f>
        <v>재평가</v>
      </c>
      <c r="G3867" s="58" t="str">
        <f>작성용!D3864</f>
        <v>보고북미크레딧전문투자형사모특별자산투자신탁7호</v>
      </c>
      <c r="H3867" s="59" t="str">
        <f>작성용!E3864</f>
        <v>KBP2019090084</v>
      </c>
      <c r="I3867" s="58" t="str">
        <f>작성용!F3864</f>
        <v>B02</v>
      </c>
      <c r="J3867" s="58">
        <f>작성용!G3864</f>
        <v>0</v>
      </c>
      <c r="K3867" s="58" t="str">
        <f>작성용!H3864</f>
        <v>-</v>
      </c>
      <c r="L3867" s="58" t="str">
        <f>작성용!N3864</f>
        <v>분기</v>
      </c>
      <c r="M3867" s="57" t="str">
        <f>작성용!U3864</f>
        <v>2024.09.30</v>
      </c>
      <c r="N3867" s="57">
        <f>작성용!V3864</f>
        <v>45581</v>
      </c>
      <c r="O3867" s="57">
        <f>작성용!W3864</f>
        <v>45588</v>
      </c>
      <c r="P3867" s="57" t="str">
        <f>작성용!X3864</f>
        <v>-</v>
      </c>
      <c r="Q3867" s="58" t="str">
        <f>작성용!AD3864</f>
        <v>대체평가3사업본부</v>
      </c>
      <c r="R3867" s="60">
        <f>작성용!AE3864</f>
        <v>0</v>
      </c>
      <c r="S3867" s="58" t="str">
        <f>작성용!AF3864</f>
        <v>정창수</v>
      </c>
      <c r="T3867" s="61" t="str">
        <f>작성용!AG3864</f>
        <v>유수연</v>
      </c>
      <c r="U3867" s="61" t="str">
        <f>작성용!AH3864</f>
        <v>유수연</v>
      </c>
      <c r="V3867" s="56">
        <f>작성용!AA3864</f>
        <v>202409</v>
      </c>
      <c r="W3867" s="58" t="str">
        <f>작성용!AC3864</f>
        <v>[T]기타보험기관[1본부]</v>
      </c>
      <c r="X3867" s="58" t="str">
        <f>작성용!O3864</f>
        <v>자산운용기획파트홍은정대리</v>
      </c>
      <c r="Y3867" s="58" t="str">
        <f>작성용!P3864</f>
        <v>02-3788-2166</v>
      </c>
      <c r="Z3867" s="58" t="str">
        <f>작성용!Q3864</f>
        <v>ejhong@magenins.com</v>
      </c>
      <c r="AA3867" s="56" t="str">
        <f>작성용!AJ3864</f>
        <v>-</v>
      </c>
      <c r="AB3867" s="56">
        <f>작성용!AB3864</f>
        <v>0</v>
      </c>
    </row>
    <row r="3868" spans="1:28" s="12" customFormat="1" ht="16.5" hidden="1" customHeight="1" x14ac:dyDescent="0.3">
      <c r="A3868" s="54">
        <f>작성용!AL3865</f>
        <v>3864</v>
      </c>
      <c r="B3868" s="55" t="str">
        <f>작성용!AI3865</f>
        <v>-</v>
      </c>
      <c r="C3868" s="56" t="str">
        <f>작성용!AK3865</f>
        <v>개별종목</v>
      </c>
      <c r="D3868" s="57">
        <f>작성용!T3865</f>
        <v>45537</v>
      </c>
      <c r="E3868" s="58" t="str">
        <f>작성용!B3865</f>
        <v>MG손해보험(수익증권)</v>
      </c>
      <c r="F3868" s="58" t="str">
        <f>작성용!C3865</f>
        <v>재평가</v>
      </c>
      <c r="G3868" s="58" t="str">
        <f>작성용!D3865</f>
        <v>INMARK핀란드전문투자형사모부동산투자신탁제6호</v>
      </c>
      <c r="H3868" s="59" t="str">
        <f>작성용!E3865</f>
        <v>KBP2019090083</v>
      </c>
      <c r="I3868" s="58" t="str">
        <f>작성용!F3865</f>
        <v>B02</v>
      </c>
      <c r="J3868" s="58">
        <f>작성용!G3865</f>
        <v>0</v>
      </c>
      <c r="K3868" s="58" t="str">
        <f>작성용!H3865</f>
        <v>-</v>
      </c>
      <c r="L3868" s="58" t="str">
        <f>작성용!N3865</f>
        <v>분기</v>
      </c>
      <c r="M3868" s="57" t="str">
        <f>작성용!U3865</f>
        <v>2024.09.30</v>
      </c>
      <c r="N3868" s="57">
        <f>작성용!V3865</f>
        <v>45581</v>
      </c>
      <c r="O3868" s="57">
        <f>작성용!W3865</f>
        <v>45588</v>
      </c>
      <c r="P3868" s="57" t="str">
        <f>작성용!X3865</f>
        <v>-</v>
      </c>
      <c r="Q3868" s="58" t="str">
        <f>작성용!AD3865</f>
        <v>대체평가3사업본부</v>
      </c>
      <c r="R3868" s="60">
        <f>작성용!AE3865</f>
        <v>0</v>
      </c>
      <c r="S3868" s="58" t="str">
        <f>작성용!AF3865</f>
        <v>정민지</v>
      </c>
      <c r="T3868" s="61" t="str">
        <f>작성용!AG3865</f>
        <v>유수연</v>
      </c>
      <c r="U3868" s="61" t="str">
        <f>작성용!AH3865</f>
        <v>유수연</v>
      </c>
      <c r="V3868" s="56">
        <f>작성용!AA3865</f>
        <v>202409</v>
      </c>
      <c r="W3868" s="58" t="str">
        <f>작성용!AC3865</f>
        <v>[T]기타보험기관[1본부]</v>
      </c>
      <c r="X3868" s="58" t="str">
        <f>작성용!O3865</f>
        <v>자산운용기획파트홍은정대리</v>
      </c>
      <c r="Y3868" s="58" t="str">
        <f>작성용!P3865</f>
        <v>02-3788-2166</v>
      </c>
      <c r="Z3868" s="58" t="str">
        <f>작성용!Q3865</f>
        <v>ejhong@magenins.com</v>
      </c>
      <c r="AA3868" s="56" t="str">
        <f>작성용!AJ3865</f>
        <v>-</v>
      </c>
      <c r="AB3868" s="56">
        <f>작성용!AB3865</f>
        <v>0</v>
      </c>
    </row>
    <row r="3869" spans="1:28" s="12" customFormat="1" ht="16.5" hidden="1" customHeight="1" x14ac:dyDescent="0.3">
      <c r="A3869" s="54">
        <f>작성용!AL3866</f>
        <v>3865</v>
      </c>
      <c r="B3869" s="55" t="str">
        <f>작성용!AI3866</f>
        <v>-</v>
      </c>
      <c r="C3869" s="56" t="str">
        <f>작성용!AK3866</f>
        <v>개별종목</v>
      </c>
      <c r="D3869" s="57">
        <f>작성용!T3866</f>
        <v>45537</v>
      </c>
      <c r="E3869" s="58" t="str">
        <f>작성용!B3866</f>
        <v>MG손해보험(수익증권)</v>
      </c>
      <c r="F3869" s="58" t="str">
        <f>작성용!C3866</f>
        <v>재평가</v>
      </c>
      <c r="G3869" s="58" t="str">
        <f>작성용!D3866</f>
        <v>NH-AMUNDI전문투자형사모부동산투자신탁7호</v>
      </c>
      <c r="H3869" s="59" t="str">
        <f>작성용!E3866</f>
        <v>KBP2019090086</v>
      </c>
      <c r="I3869" s="58" t="str">
        <f>작성용!F3866</f>
        <v>B02</v>
      </c>
      <c r="J3869" s="58">
        <f>작성용!G3866</f>
        <v>0</v>
      </c>
      <c r="K3869" s="58" t="str">
        <f>작성용!H3866</f>
        <v>-</v>
      </c>
      <c r="L3869" s="58" t="str">
        <f>작성용!N3866</f>
        <v>분기</v>
      </c>
      <c r="M3869" s="57" t="str">
        <f>작성용!U3866</f>
        <v>2024.09.30</v>
      </c>
      <c r="N3869" s="57">
        <f>작성용!V3866</f>
        <v>45581</v>
      </c>
      <c r="O3869" s="57">
        <f>작성용!W3866</f>
        <v>45588</v>
      </c>
      <c r="P3869" s="57" t="str">
        <f>작성용!X3866</f>
        <v>-</v>
      </c>
      <c r="Q3869" s="58" t="str">
        <f>작성용!AD3866</f>
        <v>대체평가3사업본부</v>
      </c>
      <c r="R3869" s="60">
        <f>작성용!AE3866</f>
        <v>0</v>
      </c>
      <c r="S3869" s="58" t="str">
        <f>작성용!AF3866</f>
        <v>이소연</v>
      </c>
      <c r="T3869" s="61" t="str">
        <f>작성용!AG3866</f>
        <v>유수연</v>
      </c>
      <c r="U3869" s="61" t="str">
        <f>작성용!AH3866</f>
        <v>유수연</v>
      </c>
      <c r="V3869" s="56">
        <f>작성용!AA3866</f>
        <v>202409</v>
      </c>
      <c r="W3869" s="58" t="str">
        <f>작성용!AC3866</f>
        <v>[T]기타보험기관[1본부]</v>
      </c>
      <c r="X3869" s="58" t="str">
        <f>작성용!O3866</f>
        <v>자산운용기획파트홍은정대리</v>
      </c>
      <c r="Y3869" s="58" t="str">
        <f>작성용!P3866</f>
        <v>02-3788-2166</v>
      </c>
      <c r="Z3869" s="58" t="str">
        <f>작성용!Q3866</f>
        <v>ejhong@magenins.com</v>
      </c>
      <c r="AA3869" s="56" t="str">
        <f>작성용!AJ3866</f>
        <v>-</v>
      </c>
      <c r="AB3869" s="56">
        <f>작성용!AB3866</f>
        <v>0</v>
      </c>
    </row>
    <row r="3870" spans="1:28" s="12" customFormat="1" ht="16.5" hidden="1" customHeight="1" x14ac:dyDescent="0.3">
      <c r="A3870" s="54">
        <f>작성용!AL3867</f>
        <v>3866</v>
      </c>
      <c r="B3870" s="55" t="str">
        <f>작성용!AI3867</f>
        <v>-</v>
      </c>
      <c r="C3870" s="56" t="str">
        <f>작성용!AK3867</f>
        <v>개별종목</v>
      </c>
      <c r="D3870" s="57">
        <f>작성용!T3867</f>
        <v>45537</v>
      </c>
      <c r="E3870" s="58" t="str">
        <f>작성용!B3867</f>
        <v>MG손해보험(수익증권)</v>
      </c>
      <c r="F3870" s="58" t="str">
        <f>작성용!C3867</f>
        <v>재평가</v>
      </c>
      <c r="G3870" s="58" t="str">
        <f>작성용!D3867</f>
        <v>NH-Amundi항공기전문투자형사모투자신탁2호</v>
      </c>
      <c r="H3870" s="59" t="str">
        <f>작성용!E3867</f>
        <v>KBP2020120273</v>
      </c>
      <c r="I3870" s="58" t="str">
        <f>작성용!F3867</f>
        <v>B02</v>
      </c>
      <c r="J3870" s="58">
        <f>작성용!G3867</f>
        <v>0</v>
      </c>
      <c r="K3870" s="58" t="str">
        <f>작성용!H3867</f>
        <v>-</v>
      </c>
      <c r="L3870" s="58" t="str">
        <f>작성용!N3867</f>
        <v>분기</v>
      </c>
      <c r="M3870" s="57" t="str">
        <f>작성용!U3867</f>
        <v>2024.09.30</v>
      </c>
      <c r="N3870" s="57">
        <f>작성용!V3867</f>
        <v>45581</v>
      </c>
      <c r="O3870" s="57">
        <f>작성용!W3867</f>
        <v>45588</v>
      </c>
      <c r="P3870" s="57" t="str">
        <f>작성용!X3867</f>
        <v>-</v>
      </c>
      <c r="Q3870" s="58" t="str">
        <f>작성용!AD3867</f>
        <v>대체평가3사업본부</v>
      </c>
      <c r="R3870" s="60">
        <f>작성용!AE3867</f>
        <v>0</v>
      </c>
      <c r="S3870" s="58" t="str">
        <f>작성용!AF3867</f>
        <v>이지영</v>
      </c>
      <c r="T3870" s="61" t="str">
        <f>작성용!AG3867</f>
        <v>유수연</v>
      </c>
      <c r="U3870" s="61" t="str">
        <f>작성용!AH3867</f>
        <v>유수연</v>
      </c>
      <c r="V3870" s="56">
        <f>작성용!AA3867</f>
        <v>202409</v>
      </c>
      <c r="W3870" s="58" t="str">
        <f>작성용!AC3867</f>
        <v>[T]기타보험기관[1본부]</v>
      </c>
      <c r="X3870" s="58" t="str">
        <f>작성용!O3867</f>
        <v>자산운용기획파트홍은정대리</v>
      </c>
      <c r="Y3870" s="58" t="str">
        <f>작성용!P3867</f>
        <v>02-3788-2166</v>
      </c>
      <c r="Z3870" s="58" t="str">
        <f>작성용!Q3867</f>
        <v>ejhong@magenins.com</v>
      </c>
      <c r="AA3870" s="56" t="str">
        <f>작성용!AJ3867</f>
        <v>-</v>
      </c>
      <c r="AB3870" s="56">
        <f>작성용!AB3867</f>
        <v>0</v>
      </c>
    </row>
    <row r="3871" spans="1:28" s="12" customFormat="1" ht="16.5" hidden="1" customHeight="1" x14ac:dyDescent="0.3">
      <c r="A3871" s="54">
        <f>작성용!AL3868</f>
        <v>3867</v>
      </c>
      <c r="B3871" s="55" t="str">
        <f>작성용!AI3868</f>
        <v>-</v>
      </c>
      <c r="C3871" s="56" t="str">
        <f>작성용!AK3868</f>
        <v>개별종목</v>
      </c>
      <c r="D3871" s="57">
        <f>작성용!T3868</f>
        <v>45537</v>
      </c>
      <c r="E3871" s="58" t="str">
        <f>작성용!B3868</f>
        <v>MG손해보험(수익증권)</v>
      </c>
      <c r="F3871" s="58" t="str">
        <f>작성용!C3868</f>
        <v>재평가</v>
      </c>
      <c r="G3871" s="58" t="str">
        <f>작성용!D3868</f>
        <v>WWG글로벌전문투자형사모부동산투자신탁1호3종</v>
      </c>
      <c r="H3871" s="59" t="str">
        <f>작성용!E3868</f>
        <v>KBP2020120288</v>
      </c>
      <c r="I3871" s="58" t="str">
        <f>작성용!F3868</f>
        <v>B02</v>
      </c>
      <c r="J3871" s="58">
        <f>작성용!G3868</f>
        <v>0</v>
      </c>
      <c r="K3871" s="58" t="str">
        <f>작성용!H3868</f>
        <v>-</v>
      </c>
      <c r="L3871" s="58" t="str">
        <f>작성용!N3868</f>
        <v>분기</v>
      </c>
      <c r="M3871" s="57" t="str">
        <f>작성용!U3868</f>
        <v>2024.09.30</v>
      </c>
      <c r="N3871" s="57">
        <f>작성용!V3868</f>
        <v>45581</v>
      </c>
      <c r="O3871" s="57">
        <f>작성용!W3868</f>
        <v>45588</v>
      </c>
      <c r="P3871" s="57" t="str">
        <f>작성용!X3868</f>
        <v>-</v>
      </c>
      <c r="Q3871" s="58" t="str">
        <f>작성용!AD3868</f>
        <v>대체평가3사업본부</v>
      </c>
      <c r="R3871" s="60">
        <f>작성용!AE3868</f>
        <v>0</v>
      </c>
      <c r="S3871" s="58" t="str">
        <f>작성용!AF3868</f>
        <v>정민지</v>
      </c>
      <c r="T3871" s="61" t="str">
        <f>작성용!AG3868</f>
        <v>유수연</v>
      </c>
      <c r="U3871" s="61" t="str">
        <f>작성용!AH3868</f>
        <v>유수연</v>
      </c>
      <c r="V3871" s="56">
        <f>작성용!AA3868</f>
        <v>202409</v>
      </c>
      <c r="W3871" s="58" t="str">
        <f>작성용!AC3868</f>
        <v>[T]기타보험기관[1본부]</v>
      </c>
      <c r="X3871" s="58" t="str">
        <f>작성용!O3868</f>
        <v>자산운용기획파트홍은정대리</v>
      </c>
      <c r="Y3871" s="58" t="str">
        <f>작성용!P3868</f>
        <v>02-3788-2166</v>
      </c>
      <c r="Z3871" s="58" t="str">
        <f>작성용!Q3868</f>
        <v>ejhong@magenins.com</v>
      </c>
      <c r="AA3871" s="56" t="str">
        <f>작성용!AJ3868</f>
        <v>-</v>
      </c>
      <c r="AB3871" s="56">
        <f>작성용!AB3868</f>
        <v>0</v>
      </c>
    </row>
    <row r="3872" spans="1:28" s="12" customFormat="1" ht="16.5" hidden="1" customHeight="1" x14ac:dyDescent="0.3">
      <c r="A3872" s="54">
        <f>작성용!AL3869</f>
        <v>3868</v>
      </c>
      <c r="B3872" s="55" t="str">
        <f>작성용!AI3869</f>
        <v>-</v>
      </c>
      <c r="C3872" s="56" t="str">
        <f>작성용!AK3869</f>
        <v>개별종목</v>
      </c>
      <c r="D3872" s="57">
        <f>작성용!T3869</f>
        <v>45537</v>
      </c>
      <c r="E3872" s="58" t="str">
        <f>작성용!B3869</f>
        <v>MG손해보험(수익증권)</v>
      </c>
      <c r="F3872" s="58" t="str">
        <f>작성용!C3869</f>
        <v>재평가</v>
      </c>
      <c r="G3872" s="58" t="str">
        <f>작성용!D3869</f>
        <v>현대AVIATION전문투자형사모투자신탁14-2호</v>
      </c>
      <c r="H3872" s="59" t="str">
        <f>작성용!E3869</f>
        <v>KBP2019090088</v>
      </c>
      <c r="I3872" s="58" t="str">
        <f>작성용!F3869</f>
        <v>B02</v>
      </c>
      <c r="J3872" s="58">
        <f>작성용!G3869</f>
        <v>0</v>
      </c>
      <c r="K3872" s="58" t="str">
        <f>작성용!H3869</f>
        <v>-</v>
      </c>
      <c r="L3872" s="58" t="str">
        <f>작성용!N3869</f>
        <v>분기</v>
      </c>
      <c r="M3872" s="57" t="str">
        <f>작성용!U3869</f>
        <v>2024.09.30</v>
      </c>
      <c r="N3872" s="57">
        <f>작성용!V3869</f>
        <v>45581</v>
      </c>
      <c r="O3872" s="57">
        <f>작성용!W3869</f>
        <v>45588</v>
      </c>
      <c r="P3872" s="57" t="str">
        <f>작성용!X3869</f>
        <v>-</v>
      </c>
      <c r="Q3872" s="58" t="str">
        <f>작성용!AD3869</f>
        <v>대체평가3사업본부</v>
      </c>
      <c r="R3872" s="60">
        <f>작성용!AE3869</f>
        <v>0</v>
      </c>
      <c r="S3872" s="58" t="str">
        <f>작성용!AF3869</f>
        <v>박태호</v>
      </c>
      <c r="T3872" s="61" t="str">
        <f>작성용!AG3869</f>
        <v>유수연</v>
      </c>
      <c r="U3872" s="61" t="str">
        <f>작성용!AH3869</f>
        <v>유수연</v>
      </c>
      <c r="V3872" s="56">
        <f>작성용!AA3869</f>
        <v>202409</v>
      </c>
      <c r="W3872" s="58" t="str">
        <f>작성용!AC3869</f>
        <v>[T]기타보험기관[1본부]</v>
      </c>
      <c r="X3872" s="58" t="str">
        <f>작성용!O3869</f>
        <v>자산운용기획파트홍은정대리</v>
      </c>
      <c r="Y3872" s="58" t="str">
        <f>작성용!P3869</f>
        <v>02-3788-2166</v>
      </c>
      <c r="Z3872" s="58" t="str">
        <f>작성용!Q3869</f>
        <v>ejhong@magenins.com</v>
      </c>
      <c r="AA3872" s="56" t="str">
        <f>작성용!AJ3869</f>
        <v>-</v>
      </c>
      <c r="AB3872" s="56">
        <f>작성용!AB3869</f>
        <v>0</v>
      </c>
    </row>
    <row r="3873" spans="1:28" s="12" customFormat="1" ht="16.5" hidden="1" customHeight="1" x14ac:dyDescent="0.3">
      <c r="A3873" s="54">
        <f>작성용!AL3870</f>
        <v>3869</v>
      </c>
      <c r="B3873" s="55" t="str">
        <f>작성용!AI3870</f>
        <v>-</v>
      </c>
      <c r="C3873" s="56" t="str">
        <f>작성용!AK3870</f>
        <v>개별종목</v>
      </c>
      <c r="D3873" s="57">
        <f>작성용!T3870</f>
        <v>45537</v>
      </c>
      <c r="E3873" s="58" t="str">
        <f>작성용!B3870</f>
        <v>MG손해보험(수익증권)</v>
      </c>
      <c r="F3873" s="58" t="str">
        <f>작성용!C3870</f>
        <v>재평가</v>
      </c>
      <c r="G3873" s="58" t="str">
        <f>작성용!D3870</f>
        <v>제이알전문투자사모부동산투자신탁1호1종</v>
      </c>
      <c r="H3873" s="59" t="str">
        <f>작성용!E3870</f>
        <v>KBP2020120258</v>
      </c>
      <c r="I3873" s="58" t="str">
        <f>작성용!F3870</f>
        <v>B02</v>
      </c>
      <c r="J3873" s="58">
        <f>작성용!G3870</f>
        <v>0</v>
      </c>
      <c r="K3873" s="58" t="str">
        <f>작성용!H3870</f>
        <v>-</v>
      </c>
      <c r="L3873" s="58" t="str">
        <f>작성용!N3870</f>
        <v>분기</v>
      </c>
      <c r="M3873" s="57" t="str">
        <f>작성용!U3870</f>
        <v>2024.09.30</v>
      </c>
      <c r="N3873" s="57">
        <f>작성용!V3870</f>
        <v>45581</v>
      </c>
      <c r="O3873" s="57">
        <f>작성용!W3870</f>
        <v>45588</v>
      </c>
      <c r="P3873" s="57" t="str">
        <f>작성용!X3870</f>
        <v>-</v>
      </c>
      <c r="Q3873" s="58" t="str">
        <f>작성용!AD3870</f>
        <v>대체평가3사업본부</v>
      </c>
      <c r="R3873" s="60">
        <f>작성용!AE3870</f>
        <v>0</v>
      </c>
      <c r="S3873" s="58" t="str">
        <f>작성용!AF3870</f>
        <v>김은지</v>
      </c>
      <c r="T3873" s="61" t="str">
        <f>작성용!AG3870</f>
        <v>유수연</v>
      </c>
      <c r="U3873" s="61" t="str">
        <f>작성용!AH3870</f>
        <v>유수연</v>
      </c>
      <c r="V3873" s="56">
        <f>작성용!AA3870</f>
        <v>202409</v>
      </c>
      <c r="W3873" s="58" t="str">
        <f>작성용!AC3870</f>
        <v>[T]기타보험기관[1본부]</v>
      </c>
      <c r="X3873" s="58" t="str">
        <f>작성용!O3870</f>
        <v>자산운용기획파트홍은정대리</v>
      </c>
      <c r="Y3873" s="58" t="str">
        <f>작성용!P3870</f>
        <v>02-3788-2166</v>
      </c>
      <c r="Z3873" s="58" t="str">
        <f>작성용!Q3870</f>
        <v>ejhong@magenins.com</v>
      </c>
      <c r="AA3873" s="56" t="str">
        <f>작성용!AJ3870</f>
        <v>-</v>
      </c>
      <c r="AB3873" s="56">
        <f>작성용!AB3870</f>
        <v>0</v>
      </c>
    </row>
    <row r="3874" spans="1:28" s="12" customFormat="1" ht="16.5" hidden="1" customHeight="1" x14ac:dyDescent="0.3">
      <c r="A3874" s="54">
        <f>작성용!AL3871</f>
        <v>3870</v>
      </c>
      <c r="B3874" s="55" t="str">
        <f>작성용!AI3871</f>
        <v>-</v>
      </c>
      <c r="C3874" s="56" t="str">
        <f>작성용!AK3871</f>
        <v>개별종목</v>
      </c>
      <c r="D3874" s="57">
        <f>작성용!T3871</f>
        <v>45537</v>
      </c>
      <c r="E3874" s="58" t="str">
        <f>작성용!B3871</f>
        <v>MG손해보험(수익증권)</v>
      </c>
      <c r="F3874" s="58" t="str">
        <f>작성용!C3871</f>
        <v>재평가</v>
      </c>
      <c r="G3874" s="58" t="str">
        <f>작성용!D3871</f>
        <v>한화글로벌인프라전문투자형사모특별자산투자신탁10호</v>
      </c>
      <c r="H3874" s="59" t="str">
        <f>작성용!E3871</f>
        <v>KBP2018090010</v>
      </c>
      <c r="I3874" s="58" t="str">
        <f>작성용!F3871</f>
        <v>B02</v>
      </c>
      <c r="J3874" s="58">
        <f>작성용!G3871</f>
        <v>0</v>
      </c>
      <c r="K3874" s="58" t="str">
        <f>작성용!H3871</f>
        <v>-</v>
      </c>
      <c r="L3874" s="58" t="str">
        <f>작성용!N3871</f>
        <v>분기</v>
      </c>
      <c r="M3874" s="57" t="str">
        <f>작성용!U3871</f>
        <v>2024.09.30</v>
      </c>
      <c r="N3874" s="57">
        <f>작성용!V3871</f>
        <v>45581</v>
      </c>
      <c r="O3874" s="57">
        <f>작성용!W3871</f>
        <v>45588</v>
      </c>
      <c r="P3874" s="57" t="str">
        <f>작성용!X3871</f>
        <v>-</v>
      </c>
      <c r="Q3874" s="58" t="str">
        <f>작성용!AD3871</f>
        <v>대체평가3사업본부</v>
      </c>
      <c r="R3874" s="60">
        <f>작성용!AE3871</f>
        <v>0</v>
      </c>
      <c r="S3874" s="58" t="str">
        <f>작성용!AF3871</f>
        <v>유수연</v>
      </c>
      <c r="T3874" s="61" t="str">
        <f>작성용!AG3871</f>
        <v>유수연</v>
      </c>
      <c r="U3874" s="61" t="str">
        <f>작성용!AH3871</f>
        <v>유수연</v>
      </c>
      <c r="V3874" s="56">
        <f>작성용!AA3871</f>
        <v>202409</v>
      </c>
      <c r="W3874" s="58" t="str">
        <f>작성용!AC3871</f>
        <v>[T]기타보험기관[1본부]</v>
      </c>
      <c r="X3874" s="58" t="str">
        <f>작성용!O3871</f>
        <v>자산운용기획파트홍은정대리</v>
      </c>
      <c r="Y3874" s="58" t="str">
        <f>작성용!P3871</f>
        <v>02-3788-2166</v>
      </c>
      <c r="Z3874" s="58" t="str">
        <f>작성용!Q3871</f>
        <v>ejhong@magenins.com</v>
      </c>
      <c r="AA3874" s="56" t="str">
        <f>작성용!AJ3871</f>
        <v>-</v>
      </c>
      <c r="AB3874" s="56">
        <f>작성용!AB3871</f>
        <v>0</v>
      </c>
    </row>
    <row r="3875" spans="1:28" s="12" customFormat="1" ht="16.5" hidden="1" customHeight="1" x14ac:dyDescent="0.3">
      <c r="A3875" s="54">
        <f>작성용!AL3872</f>
        <v>3871</v>
      </c>
      <c r="B3875" s="55" t="str">
        <f>작성용!AI3872</f>
        <v>-</v>
      </c>
      <c r="C3875" s="56" t="str">
        <f>작성용!AK3872</f>
        <v>개별종목</v>
      </c>
      <c r="D3875" s="57">
        <f>작성용!T3872</f>
        <v>45537</v>
      </c>
      <c r="E3875" s="58" t="str">
        <f>작성용!B3872</f>
        <v>MG손해보험(수익증권)</v>
      </c>
      <c r="F3875" s="58" t="str">
        <f>작성용!C3872</f>
        <v>재평가</v>
      </c>
      <c r="G3875" s="58" t="str">
        <f>작성용!D3872</f>
        <v>키움피카전문투자형사모투자신탁</v>
      </c>
      <c r="H3875" s="59" t="str">
        <f>작성용!E3872</f>
        <v>KBP2019090091</v>
      </c>
      <c r="I3875" s="58" t="str">
        <f>작성용!F3872</f>
        <v>B02</v>
      </c>
      <c r="J3875" s="58">
        <f>작성용!G3872</f>
        <v>0</v>
      </c>
      <c r="K3875" s="58" t="str">
        <f>작성용!H3872</f>
        <v>-</v>
      </c>
      <c r="L3875" s="58" t="str">
        <f>작성용!N3872</f>
        <v>분기</v>
      </c>
      <c r="M3875" s="57" t="str">
        <f>작성용!U3872</f>
        <v>2024.09.30</v>
      </c>
      <c r="N3875" s="57">
        <f>작성용!V3872</f>
        <v>45581</v>
      </c>
      <c r="O3875" s="57">
        <f>작성용!W3872</f>
        <v>45588</v>
      </c>
      <c r="P3875" s="57" t="str">
        <f>작성용!X3872</f>
        <v>-</v>
      </c>
      <c r="Q3875" s="58" t="str">
        <f>작성용!AD3872</f>
        <v>대체평가3사업본부</v>
      </c>
      <c r="R3875" s="60">
        <f>작성용!AE3872</f>
        <v>0</v>
      </c>
      <c r="S3875" s="58" t="str">
        <f>작성용!AF3872</f>
        <v>이지영</v>
      </c>
      <c r="T3875" s="61" t="str">
        <f>작성용!AG3872</f>
        <v>유수연</v>
      </c>
      <c r="U3875" s="61" t="str">
        <f>작성용!AH3872</f>
        <v>유수연</v>
      </c>
      <c r="V3875" s="56">
        <f>작성용!AA3872</f>
        <v>202409</v>
      </c>
      <c r="W3875" s="58" t="str">
        <f>작성용!AC3872</f>
        <v>[T]기타보험기관[1본부]</v>
      </c>
      <c r="X3875" s="58" t="str">
        <f>작성용!O3872</f>
        <v>자산운용기획파트홍은정대리</v>
      </c>
      <c r="Y3875" s="58" t="str">
        <f>작성용!P3872</f>
        <v>02-3788-2166</v>
      </c>
      <c r="Z3875" s="58" t="str">
        <f>작성용!Q3872</f>
        <v>ejhong@magenins.com</v>
      </c>
      <c r="AA3875" s="56" t="str">
        <f>작성용!AJ3872</f>
        <v>-</v>
      </c>
      <c r="AB3875" s="56">
        <f>작성용!AB3872</f>
        <v>0</v>
      </c>
    </row>
    <row r="3876" spans="1:28" s="12" customFormat="1" ht="16.5" hidden="1" customHeight="1" x14ac:dyDescent="0.3">
      <c r="A3876" s="54">
        <f>작성용!AL3873</f>
        <v>3872</v>
      </c>
      <c r="B3876" s="55" t="str">
        <f>작성용!AI3873</f>
        <v>-</v>
      </c>
      <c r="C3876" s="56" t="str">
        <f>작성용!AK3873</f>
        <v>개별종목</v>
      </c>
      <c r="D3876" s="57">
        <f>작성용!T3873</f>
        <v>45537</v>
      </c>
      <c r="E3876" s="58" t="str">
        <f>작성용!B3873</f>
        <v>MG손해보험(수익증권)</v>
      </c>
      <c r="F3876" s="58" t="str">
        <f>작성용!C3873</f>
        <v>재평가</v>
      </c>
      <c r="G3876" s="58" t="str">
        <f>작성용!D3873</f>
        <v>신한AIM재간접전문투자형사모투자신탁제1호</v>
      </c>
      <c r="H3876" s="59" t="str">
        <f>작성용!E3873</f>
        <v>KBP2019090092</v>
      </c>
      <c r="I3876" s="58" t="str">
        <f>작성용!F3873</f>
        <v>B02</v>
      </c>
      <c r="J3876" s="58">
        <f>작성용!G3873</f>
        <v>0</v>
      </c>
      <c r="K3876" s="58" t="str">
        <f>작성용!H3873</f>
        <v>-</v>
      </c>
      <c r="L3876" s="58" t="str">
        <f>작성용!N3873</f>
        <v>분기</v>
      </c>
      <c r="M3876" s="57" t="str">
        <f>작성용!U3873</f>
        <v>2024.09.30</v>
      </c>
      <c r="N3876" s="57">
        <f>작성용!V3873</f>
        <v>45581</v>
      </c>
      <c r="O3876" s="57">
        <f>작성용!W3873</f>
        <v>45588</v>
      </c>
      <c r="P3876" s="57" t="str">
        <f>작성용!X3873</f>
        <v>-</v>
      </c>
      <c r="Q3876" s="58" t="str">
        <f>작성용!AD3873</f>
        <v>대체평가3사업본부</v>
      </c>
      <c r="R3876" s="60">
        <f>작성용!AE3873</f>
        <v>0</v>
      </c>
      <c r="S3876" s="58" t="str">
        <f>작성용!AF3873</f>
        <v>지백연</v>
      </c>
      <c r="T3876" s="61" t="str">
        <f>작성용!AG3873</f>
        <v>유수연</v>
      </c>
      <c r="U3876" s="61" t="str">
        <f>작성용!AH3873</f>
        <v>유수연</v>
      </c>
      <c r="V3876" s="56">
        <f>작성용!AA3873</f>
        <v>202409</v>
      </c>
      <c r="W3876" s="58" t="str">
        <f>작성용!AC3873</f>
        <v>[T]기타보험기관[1본부]</v>
      </c>
      <c r="X3876" s="58" t="str">
        <f>작성용!O3873</f>
        <v>자산운용기획파트홍은정대리</v>
      </c>
      <c r="Y3876" s="58" t="str">
        <f>작성용!P3873</f>
        <v>02-3788-2166</v>
      </c>
      <c r="Z3876" s="58" t="str">
        <f>작성용!Q3873</f>
        <v>ejhong@magenins.com</v>
      </c>
      <c r="AA3876" s="56" t="str">
        <f>작성용!AJ3873</f>
        <v>-</v>
      </c>
      <c r="AB3876" s="56">
        <f>작성용!AB3873</f>
        <v>0</v>
      </c>
    </row>
    <row r="3877" spans="1:28" s="12" customFormat="1" ht="16.5" hidden="1" customHeight="1" x14ac:dyDescent="0.3">
      <c r="A3877" s="54">
        <f>작성용!AL3874</f>
        <v>3873</v>
      </c>
      <c r="B3877" s="55" t="str">
        <f>작성용!AI3874</f>
        <v>-</v>
      </c>
      <c r="C3877" s="56" t="str">
        <f>작성용!AK3874</f>
        <v>개별종목</v>
      </c>
      <c r="D3877" s="57">
        <f>작성용!T3874</f>
        <v>45537</v>
      </c>
      <c r="E3877" s="58" t="str">
        <f>작성용!B3874</f>
        <v>MG손해보험(수익증권)</v>
      </c>
      <c r="F3877" s="58" t="str">
        <f>작성용!C3874</f>
        <v>재평가</v>
      </c>
      <c r="G3877" s="58" t="str">
        <f>작성용!D3874</f>
        <v>유나이티드파트너스전문투자형사모부동산투자신탁유럽제1호</v>
      </c>
      <c r="H3877" s="59" t="str">
        <f>작성용!E3874</f>
        <v>KBP2019090096</v>
      </c>
      <c r="I3877" s="58" t="str">
        <f>작성용!F3874</f>
        <v>B02</v>
      </c>
      <c r="J3877" s="58">
        <f>작성용!G3874</f>
        <v>0</v>
      </c>
      <c r="K3877" s="58" t="str">
        <f>작성용!H3874</f>
        <v>-</v>
      </c>
      <c r="L3877" s="58" t="str">
        <f>작성용!N3874</f>
        <v>분기</v>
      </c>
      <c r="M3877" s="57" t="str">
        <f>작성용!U3874</f>
        <v>2024.09.30</v>
      </c>
      <c r="N3877" s="57">
        <f>작성용!V3874</f>
        <v>45581</v>
      </c>
      <c r="O3877" s="57">
        <f>작성용!W3874</f>
        <v>45588</v>
      </c>
      <c r="P3877" s="57" t="str">
        <f>작성용!X3874</f>
        <v>-</v>
      </c>
      <c r="Q3877" s="58" t="str">
        <f>작성용!AD3874</f>
        <v>대체평가3사업본부</v>
      </c>
      <c r="R3877" s="60">
        <f>작성용!AE3874</f>
        <v>0</v>
      </c>
      <c r="S3877" s="58" t="str">
        <f>작성용!AF3874</f>
        <v>이지영</v>
      </c>
      <c r="T3877" s="61" t="str">
        <f>작성용!AG3874</f>
        <v>유수연</v>
      </c>
      <c r="U3877" s="61" t="str">
        <f>작성용!AH3874</f>
        <v>유수연</v>
      </c>
      <c r="V3877" s="56">
        <f>작성용!AA3874</f>
        <v>202409</v>
      </c>
      <c r="W3877" s="58" t="str">
        <f>작성용!AC3874</f>
        <v>[T]기타보험기관[1본부]</v>
      </c>
      <c r="X3877" s="58" t="str">
        <f>작성용!O3874</f>
        <v>자산운용기획파트홍은정대리</v>
      </c>
      <c r="Y3877" s="58" t="str">
        <f>작성용!P3874</f>
        <v>02-3788-2166</v>
      </c>
      <c r="Z3877" s="58" t="str">
        <f>작성용!Q3874</f>
        <v>ejhong@magenins.com</v>
      </c>
      <c r="AA3877" s="56" t="str">
        <f>작성용!AJ3874</f>
        <v>-</v>
      </c>
      <c r="AB3877" s="56">
        <f>작성용!AB3874</f>
        <v>0</v>
      </c>
    </row>
    <row r="3878" spans="1:28" s="12" customFormat="1" ht="16.5" hidden="1" customHeight="1" x14ac:dyDescent="0.3">
      <c r="A3878" s="54">
        <f>작성용!AL3875</f>
        <v>3874</v>
      </c>
      <c r="B3878" s="55" t="str">
        <f>작성용!AI3875</f>
        <v>-</v>
      </c>
      <c r="C3878" s="56" t="str">
        <f>작성용!AK3875</f>
        <v>개별종목</v>
      </c>
      <c r="D3878" s="57">
        <f>작성용!T3875</f>
        <v>45537</v>
      </c>
      <c r="E3878" s="58" t="str">
        <f>작성용!B3875</f>
        <v>MG손해보험(수익증권)</v>
      </c>
      <c r="F3878" s="58" t="str">
        <f>작성용!C3875</f>
        <v>재평가</v>
      </c>
      <c r="G3878" s="58" t="str">
        <f>작성용!D3875</f>
        <v>파빌리온전문투자사모부동산투자신탁26호1종</v>
      </c>
      <c r="H3878" s="59" t="str">
        <f>작성용!E3875</f>
        <v>KBP2020120266</v>
      </c>
      <c r="I3878" s="58" t="str">
        <f>작성용!F3875</f>
        <v>B02</v>
      </c>
      <c r="J3878" s="58">
        <f>작성용!G3875</f>
        <v>0</v>
      </c>
      <c r="K3878" s="58" t="str">
        <f>작성용!H3875</f>
        <v>-</v>
      </c>
      <c r="L3878" s="58" t="str">
        <f>작성용!N3875</f>
        <v>분기</v>
      </c>
      <c r="M3878" s="57" t="str">
        <f>작성용!U3875</f>
        <v>2024.09.30</v>
      </c>
      <c r="N3878" s="57">
        <f>작성용!V3875</f>
        <v>45581</v>
      </c>
      <c r="O3878" s="57">
        <f>작성용!W3875</f>
        <v>45588</v>
      </c>
      <c r="P3878" s="57" t="str">
        <f>작성용!X3875</f>
        <v>-</v>
      </c>
      <c r="Q3878" s="58" t="str">
        <f>작성용!AD3875</f>
        <v>대체평가3사업본부</v>
      </c>
      <c r="R3878" s="60">
        <f>작성용!AE3875</f>
        <v>0</v>
      </c>
      <c r="S3878" s="58" t="str">
        <f>작성용!AF3875</f>
        <v>유수연</v>
      </c>
      <c r="T3878" s="61" t="str">
        <f>작성용!AG3875</f>
        <v>유수연</v>
      </c>
      <c r="U3878" s="61" t="str">
        <f>작성용!AH3875</f>
        <v>유수연</v>
      </c>
      <c r="V3878" s="56">
        <f>작성용!AA3875</f>
        <v>202409</v>
      </c>
      <c r="W3878" s="58" t="str">
        <f>작성용!AC3875</f>
        <v>[T]기타보험기관[1본부]</v>
      </c>
      <c r="X3878" s="58" t="str">
        <f>작성용!O3875</f>
        <v>자산운용기획파트홍은정대리</v>
      </c>
      <c r="Y3878" s="58" t="str">
        <f>작성용!P3875</f>
        <v>02-3788-2166</v>
      </c>
      <c r="Z3878" s="58" t="str">
        <f>작성용!Q3875</f>
        <v>ejhong@magenins.com</v>
      </c>
      <c r="AA3878" s="56" t="str">
        <f>작성용!AJ3875</f>
        <v>-</v>
      </c>
      <c r="AB3878" s="56">
        <f>작성용!AB3875</f>
        <v>0</v>
      </c>
    </row>
    <row r="3879" spans="1:28" s="12" customFormat="1" ht="16.5" hidden="1" customHeight="1" x14ac:dyDescent="0.3">
      <c r="A3879" s="54">
        <f>작성용!AL3876</f>
        <v>3875</v>
      </c>
      <c r="B3879" s="55" t="str">
        <f>작성용!AI3876</f>
        <v>-</v>
      </c>
      <c r="C3879" s="56" t="str">
        <f>작성용!AK3876</f>
        <v>개별종목</v>
      </c>
      <c r="D3879" s="57">
        <f>작성용!T3876</f>
        <v>45537</v>
      </c>
      <c r="E3879" s="58" t="str">
        <f>작성용!B3876</f>
        <v>MG손해보험(수익증권)</v>
      </c>
      <c r="F3879" s="58" t="str">
        <f>작성용!C3876</f>
        <v>재평가</v>
      </c>
      <c r="G3879" s="58" t="str">
        <f>작성용!D3876</f>
        <v>유진AVIATION전문투자형사모투자신탁14호</v>
      </c>
      <c r="H3879" s="59" t="str">
        <f>작성용!E3876</f>
        <v>KBP2018030148</v>
      </c>
      <c r="I3879" s="58" t="str">
        <f>작성용!F3876</f>
        <v>B02</v>
      </c>
      <c r="J3879" s="58">
        <f>작성용!G3876</f>
        <v>0</v>
      </c>
      <c r="K3879" s="58" t="str">
        <f>작성용!H3876</f>
        <v>-</v>
      </c>
      <c r="L3879" s="58" t="str">
        <f>작성용!N3876</f>
        <v>분기</v>
      </c>
      <c r="M3879" s="57" t="str">
        <f>작성용!U3876</f>
        <v>2024.09.30</v>
      </c>
      <c r="N3879" s="57">
        <f>작성용!V3876</f>
        <v>45581</v>
      </c>
      <c r="O3879" s="57">
        <f>작성용!W3876</f>
        <v>45588</v>
      </c>
      <c r="P3879" s="57" t="str">
        <f>작성용!X3876</f>
        <v>-</v>
      </c>
      <c r="Q3879" s="58" t="str">
        <f>작성용!AD3876</f>
        <v>대체평가3사업본부</v>
      </c>
      <c r="R3879" s="60">
        <f>작성용!AE3876</f>
        <v>0</v>
      </c>
      <c r="S3879" s="58" t="str">
        <f>작성용!AF3876</f>
        <v>정창수</v>
      </c>
      <c r="T3879" s="61" t="str">
        <f>작성용!AG3876</f>
        <v>유수연</v>
      </c>
      <c r="U3879" s="61" t="str">
        <f>작성용!AH3876</f>
        <v>유수연</v>
      </c>
      <c r="V3879" s="56">
        <f>작성용!AA3876</f>
        <v>202409</v>
      </c>
      <c r="W3879" s="58" t="str">
        <f>작성용!AC3876</f>
        <v>[T]기타보험기관[1본부]</v>
      </c>
      <c r="X3879" s="58" t="str">
        <f>작성용!O3876</f>
        <v>자산운용기획파트홍은정대리</v>
      </c>
      <c r="Y3879" s="58" t="str">
        <f>작성용!P3876</f>
        <v>02-3788-2166</v>
      </c>
      <c r="Z3879" s="58" t="str">
        <f>작성용!Q3876</f>
        <v>ejhong@magenins.com</v>
      </c>
      <c r="AA3879" s="56" t="str">
        <f>작성용!AJ3876</f>
        <v>-</v>
      </c>
      <c r="AB3879" s="56">
        <f>작성용!AB3876</f>
        <v>0</v>
      </c>
    </row>
    <row r="3880" spans="1:28" s="12" customFormat="1" ht="16.5" hidden="1" customHeight="1" x14ac:dyDescent="0.3">
      <c r="A3880" s="54">
        <f>작성용!AL3877</f>
        <v>3876</v>
      </c>
      <c r="B3880" s="55" t="str">
        <f>작성용!AI3877</f>
        <v>-</v>
      </c>
      <c r="C3880" s="56" t="str">
        <f>작성용!AK3877</f>
        <v>개별종목</v>
      </c>
      <c r="D3880" s="57">
        <f>작성용!T3877</f>
        <v>45537</v>
      </c>
      <c r="E3880" s="58" t="str">
        <f>작성용!B3877</f>
        <v>MG손해보험(수익증권)</v>
      </c>
      <c r="F3880" s="58" t="str">
        <f>작성용!C3877</f>
        <v>재평가</v>
      </c>
      <c r="G3880" s="58" t="str">
        <f>작성용!D3877</f>
        <v>미래에셋맵스영국전문투자형사모부동산투자신탁1호제2종</v>
      </c>
      <c r="H3880" s="59" t="str">
        <f>작성용!E3877</f>
        <v>KBP2019120138</v>
      </c>
      <c r="I3880" s="58" t="str">
        <f>작성용!F3877</f>
        <v>B02</v>
      </c>
      <c r="J3880" s="58">
        <f>작성용!G3877</f>
        <v>0</v>
      </c>
      <c r="K3880" s="58" t="str">
        <f>작성용!H3877</f>
        <v>-</v>
      </c>
      <c r="L3880" s="58" t="str">
        <f>작성용!N3877</f>
        <v>분기</v>
      </c>
      <c r="M3880" s="57" t="str">
        <f>작성용!U3877</f>
        <v>2024.09.30</v>
      </c>
      <c r="N3880" s="57">
        <f>작성용!V3877</f>
        <v>45581</v>
      </c>
      <c r="O3880" s="57">
        <f>작성용!W3877</f>
        <v>45588</v>
      </c>
      <c r="P3880" s="57" t="str">
        <f>작성용!X3877</f>
        <v>-</v>
      </c>
      <c r="Q3880" s="58" t="str">
        <f>작성용!AD3877</f>
        <v>대체평가3사업본부</v>
      </c>
      <c r="R3880" s="60">
        <f>작성용!AE3877</f>
        <v>0</v>
      </c>
      <c r="S3880" s="58" t="str">
        <f>작성용!AF3877</f>
        <v>박태호</v>
      </c>
      <c r="T3880" s="61" t="str">
        <f>작성용!AG3877</f>
        <v>유수연</v>
      </c>
      <c r="U3880" s="61" t="str">
        <f>작성용!AH3877</f>
        <v>유수연</v>
      </c>
      <c r="V3880" s="56">
        <f>작성용!AA3877</f>
        <v>202409</v>
      </c>
      <c r="W3880" s="58" t="str">
        <f>작성용!AC3877</f>
        <v>[T]기타보험기관[1본부]</v>
      </c>
      <c r="X3880" s="58" t="str">
        <f>작성용!O3877</f>
        <v>자산운용기획파트홍은정대리</v>
      </c>
      <c r="Y3880" s="58" t="str">
        <f>작성용!P3877</f>
        <v>02-3788-2166</v>
      </c>
      <c r="Z3880" s="58" t="str">
        <f>작성용!Q3877</f>
        <v>ejhong@magenins.com</v>
      </c>
      <c r="AA3880" s="56" t="str">
        <f>작성용!AJ3877</f>
        <v>-</v>
      </c>
      <c r="AB3880" s="56">
        <f>작성용!AB3877</f>
        <v>0</v>
      </c>
    </row>
    <row r="3881" spans="1:28" s="12" customFormat="1" ht="16.5" hidden="1" customHeight="1" x14ac:dyDescent="0.3">
      <c r="A3881" s="54">
        <f>작성용!AL3878</f>
        <v>3877</v>
      </c>
      <c r="B3881" s="55" t="str">
        <f>작성용!AI3878</f>
        <v>-</v>
      </c>
      <c r="C3881" s="56" t="str">
        <f>작성용!AK3878</f>
        <v>개별종목</v>
      </c>
      <c r="D3881" s="57">
        <f>작성용!T3878</f>
        <v>45537</v>
      </c>
      <c r="E3881" s="58" t="str">
        <f>작성용!B3878</f>
        <v>MG손해보험(수익증권)</v>
      </c>
      <c r="F3881" s="58" t="str">
        <f>작성용!C3878</f>
        <v>재평가</v>
      </c>
      <c r="G3881" s="58" t="str">
        <f>작성용!D3878</f>
        <v>포트코리아UK신재생에너지사모투자신탁제1호</v>
      </c>
      <c r="H3881" s="59" t="str">
        <f>작성용!E3878</f>
        <v>KBP2020120253</v>
      </c>
      <c r="I3881" s="58" t="str">
        <f>작성용!F3878</f>
        <v>B02</v>
      </c>
      <c r="J3881" s="58">
        <f>작성용!G3878</f>
        <v>0</v>
      </c>
      <c r="K3881" s="58" t="str">
        <f>작성용!H3878</f>
        <v>-</v>
      </c>
      <c r="L3881" s="58" t="str">
        <f>작성용!N3878</f>
        <v>분기</v>
      </c>
      <c r="M3881" s="57" t="str">
        <f>작성용!U3878</f>
        <v>2024.09.30</v>
      </c>
      <c r="N3881" s="57">
        <f>작성용!V3878</f>
        <v>45581</v>
      </c>
      <c r="O3881" s="57">
        <f>작성용!W3878</f>
        <v>45588</v>
      </c>
      <c r="P3881" s="57" t="str">
        <f>작성용!X3878</f>
        <v>-</v>
      </c>
      <c r="Q3881" s="58" t="str">
        <f>작성용!AD3878</f>
        <v>대체평가3사업본부</v>
      </c>
      <c r="R3881" s="60">
        <f>작성용!AE3878</f>
        <v>0</v>
      </c>
      <c r="S3881" s="58" t="str">
        <f>작성용!AF3878</f>
        <v>박재현</v>
      </c>
      <c r="T3881" s="61" t="str">
        <f>작성용!AG3878</f>
        <v>유수연</v>
      </c>
      <c r="U3881" s="61" t="str">
        <f>작성용!AH3878</f>
        <v>유수연</v>
      </c>
      <c r="V3881" s="56">
        <f>작성용!AA3878</f>
        <v>202409</v>
      </c>
      <c r="W3881" s="58" t="str">
        <f>작성용!AC3878</f>
        <v>[T]기타보험기관[1본부]</v>
      </c>
      <c r="X3881" s="58" t="str">
        <f>작성용!O3878</f>
        <v>자산운용기획파트홍은정대리</v>
      </c>
      <c r="Y3881" s="58" t="str">
        <f>작성용!P3878</f>
        <v>02-3788-2166</v>
      </c>
      <c r="Z3881" s="58" t="str">
        <f>작성용!Q3878</f>
        <v>ejhong@magenins.com</v>
      </c>
      <c r="AA3881" s="56" t="str">
        <f>작성용!AJ3878</f>
        <v>-</v>
      </c>
      <c r="AB3881" s="56">
        <f>작성용!AB3878</f>
        <v>0</v>
      </c>
    </row>
    <row r="3882" spans="1:28" s="12" customFormat="1" ht="16.5" hidden="1" customHeight="1" x14ac:dyDescent="0.3">
      <c r="A3882" s="54">
        <f>작성용!AL3879</f>
        <v>3878</v>
      </c>
      <c r="B3882" s="55" t="str">
        <f>작성용!AI3879</f>
        <v>-</v>
      </c>
      <c r="C3882" s="56" t="str">
        <f>작성용!AK3879</f>
        <v>개별종목</v>
      </c>
      <c r="D3882" s="57">
        <f>작성용!T3879</f>
        <v>45537</v>
      </c>
      <c r="E3882" s="58" t="str">
        <f>작성용!B3879</f>
        <v>MG손해보험(수익증권)</v>
      </c>
      <c r="F3882" s="58" t="str">
        <f>작성용!C3879</f>
        <v>재평가</v>
      </c>
      <c r="G3882" s="58" t="str">
        <f>작성용!D3879</f>
        <v>키움JAPAN마일스톤전문투자형사모부동산투자신탁제1호</v>
      </c>
      <c r="H3882" s="59" t="str">
        <f>작성용!E3879</f>
        <v>KBP2018090022</v>
      </c>
      <c r="I3882" s="58" t="str">
        <f>작성용!F3879</f>
        <v>B02</v>
      </c>
      <c r="J3882" s="58">
        <f>작성용!G3879</f>
        <v>0</v>
      </c>
      <c r="K3882" s="58" t="str">
        <f>작성용!H3879</f>
        <v>-</v>
      </c>
      <c r="L3882" s="58" t="str">
        <f>작성용!N3879</f>
        <v>분기</v>
      </c>
      <c r="M3882" s="57" t="str">
        <f>작성용!U3879</f>
        <v>2024.09.30</v>
      </c>
      <c r="N3882" s="57">
        <f>작성용!V3879</f>
        <v>45581</v>
      </c>
      <c r="O3882" s="57">
        <f>작성용!W3879</f>
        <v>45588</v>
      </c>
      <c r="P3882" s="57" t="str">
        <f>작성용!X3879</f>
        <v>-</v>
      </c>
      <c r="Q3882" s="58" t="str">
        <f>작성용!AD3879</f>
        <v>대체평가3사업본부</v>
      </c>
      <c r="R3882" s="60">
        <f>작성용!AE3879</f>
        <v>0</v>
      </c>
      <c r="S3882" s="58" t="str">
        <f>작성용!AF3879</f>
        <v>정민지</v>
      </c>
      <c r="T3882" s="61" t="str">
        <f>작성용!AG3879</f>
        <v>유수연</v>
      </c>
      <c r="U3882" s="61" t="str">
        <f>작성용!AH3879</f>
        <v>유수연</v>
      </c>
      <c r="V3882" s="56">
        <f>작성용!AA3879</f>
        <v>202409</v>
      </c>
      <c r="W3882" s="58" t="str">
        <f>작성용!AC3879</f>
        <v>[T]기타보험기관[1본부]</v>
      </c>
      <c r="X3882" s="58" t="str">
        <f>작성용!O3879</f>
        <v>자산운용기획파트홍은정대리</v>
      </c>
      <c r="Y3882" s="58" t="str">
        <f>작성용!P3879</f>
        <v>02-3788-2166</v>
      </c>
      <c r="Z3882" s="58" t="str">
        <f>작성용!Q3879</f>
        <v>ejhong@magenins.com</v>
      </c>
      <c r="AA3882" s="56" t="str">
        <f>작성용!AJ3879</f>
        <v>-</v>
      </c>
      <c r="AB3882" s="56">
        <f>작성용!AB3879</f>
        <v>0</v>
      </c>
    </row>
    <row r="3883" spans="1:28" s="12" customFormat="1" ht="16.5" hidden="1" customHeight="1" x14ac:dyDescent="0.3">
      <c r="A3883" s="54">
        <f>작성용!AL3880</f>
        <v>3879</v>
      </c>
      <c r="B3883" s="55" t="str">
        <f>작성용!AI3880</f>
        <v>-</v>
      </c>
      <c r="C3883" s="56" t="str">
        <f>작성용!AK3880</f>
        <v>개별종목</v>
      </c>
      <c r="D3883" s="57">
        <f>작성용!T3880</f>
        <v>45537</v>
      </c>
      <c r="E3883" s="58" t="str">
        <f>작성용!B3880</f>
        <v>MG손해보험(수익증권)</v>
      </c>
      <c r="F3883" s="58" t="str">
        <f>작성용!C3880</f>
        <v>재평가</v>
      </c>
      <c r="G3883" s="58" t="str">
        <f>작성용!D3880</f>
        <v>WWG글로벌전문투자형사모부동산투자신탁2호2종</v>
      </c>
      <c r="H3883" s="59" t="str">
        <f>작성용!E3880</f>
        <v>KBP2020120265</v>
      </c>
      <c r="I3883" s="58" t="str">
        <f>작성용!F3880</f>
        <v>B02</v>
      </c>
      <c r="J3883" s="58">
        <f>작성용!G3880</f>
        <v>0</v>
      </c>
      <c r="K3883" s="58" t="str">
        <f>작성용!H3880</f>
        <v>-</v>
      </c>
      <c r="L3883" s="58" t="str">
        <f>작성용!N3880</f>
        <v>분기</v>
      </c>
      <c r="M3883" s="57" t="str">
        <f>작성용!U3880</f>
        <v>2024.09.30</v>
      </c>
      <c r="N3883" s="57">
        <f>작성용!V3880</f>
        <v>45581</v>
      </c>
      <c r="O3883" s="57">
        <f>작성용!W3880</f>
        <v>45588</v>
      </c>
      <c r="P3883" s="57" t="str">
        <f>작성용!X3880</f>
        <v>-</v>
      </c>
      <c r="Q3883" s="58" t="str">
        <f>작성용!AD3880</f>
        <v>대체평가3사업본부</v>
      </c>
      <c r="R3883" s="60">
        <f>작성용!AE3880</f>
        <v>0</v>
      </c>
      <c r="S3883" s="58" t="str">
        <f>작성용!AF3880</f>
        <v>정민지</v>
      </c>
      <c r="T3883" s="61" t="str">
        <f>작성용!AG3880</f>
        <v>유수연</v>
      </c>
      <c r="U3883" s="61" t="str">
        <f>작성용!AH3880</f>
        <v>유수연</v>
      </c>
      <c r="V3883" s="56">
        <f>작성용!AA3880</f>
        <v>202409</v>
      </c>
      <c r="W3883" s="58" t="str">
        <f>작성용!AC3880</f>
        <v>[T]기타보험기관[1본부]</v>
      </c>
      <c r="X3883" s="58" t="str">
        <f>작성용!O3880</f>
        <v>자산운용기획파트홍은정대리</v>
      </c>
      <c r="Y3883" s="58" t="str">
        <f>작성용!P3880</f>
        <v>02-3788-2166</v>
      </c>
      <c r="Z3883" s="58" t="str">
        <f>작성용!Q3880</f>
        <v>ejhong@magenins.com</v>
      </c>
      <c r="AA3883" s="56" t="str">
        <f>작성용!AJ3880</f>
        <v>-</v>
      </c>
      <c r="AB3883" s="56">
        <f>작성용!AB3880</f>
        <v>0</v>
      </c>
    </row>
    <row r="3884" spans="1:28" s="12" customFormat="1" ht="16.5" hidden="1" customHeight="1" x14ac:dyDescent="0.3">
      <c r="A3884" s="54">
        <f>작성용!AL3881</f>
        <v>3880</v>
      </c>
      <c r="B3884" s="55" t="str">
        <f>작성용!AI3881</f>
        <v>-</v>
      </c>
      <c r="C3884" s="56" t="str">
        <f>작성용!AK3881</f>
        <v>개별종목</v>
      </c>
      <c r="D3884" s="57">
        <f>작성용!T3881</f>
        <v>45537</v>
      </c>
      <c r="E3884" s="58" t="str">
        <f>작성용!B3881</f>
        <v>MG손해보험(수익증권)</v>
      </c>
      <c r="F3884" s="58" t="str">
        <f>작성용!C3881</f>
        <v>재평가</v>
      </c>
      <c r="G3884" s="58" t="str">
        <f>작성용!D3881</f>
        <v>KOTAM마리타임전문투자형사모특별자산투자신탁25호</v>
      </c>
      <c r="H3884" s="59" t="str">
        <f>작성용!E3881</f>
        <v>KBP2020120270</v>
      </c>
      <c r="I3884" s="58" t="str">
        <f>작성용!F3881</f>
        <v>B02</v>
      </c>
      <c r="J3884" s="58">
        <f>작성용!G3881</f>
        <v>0</v>
      </c>
      <c r="K3884" s="58" t="str">
        <f>작성용!H3881</f>
        <v>-</v>
      </c>
      <c r="L3884" s="58" t="str">
        <f>작성용!N3881</f>
        <v>분기</v>
      </c>
      <c r="M3884" s="57" t="str">
        <f>작성용!U3881</f>
        <v>2024.09.30</v>
      </c>
      <c r="N3884" s="57">
        <f>작성용!V3881</f>
        <v>45581</v>
      </c>
      <c r="O3884" s="57">
        <f>작성용!W3881</f>
        <v>45588</v>
      </c>
      <c r="P3884" s="57" t="str">
        <f>작성용!X3881</f>
        <v>-</v>
      </c>
      <c r="Q3884" s="58" t="str">
        <f>작성용!AD3881</f>
        <v>대체평가3사업본부</v>
      </c>
      <c r="R3884" s="60">
        <f>작성용!AE3881</f>
        <v>0</v>
      </c>
      <c r="S3884" s="58" t="str">
        <f>작성용!AF3881</f>
        <v>유수연</v>
      </c>
      <c r="T3884" s="61" t="str">
        <f>작성용!AG3881</f>
        <v>유수연</v>
      </c>
      <c r="U3884" s="61" t="str">
        <f>작성용!AH3881</f>
        <v>유수연</v>
      </c>
      <c r="V3884" s="56">
        <f>작성용!AA3881</f>
        <v>202409</v>
      </c>
      <c r="W3884" s="58" t="str">
        <f>작성용!AC3881</f>
        <v>[T]기타보험기관[1본부]</v>
      </c>
      <c r="X3884" s="58" t="str">
        <f>작성용!O3881</f>
        <v>자산운용기획파트홍은정대리</v>
      </c>
      <c r="Y3884" s="58" t="str">
        <f>작성용!P3881</f>
        <v>02-3788-2166</v>
      </c>
      <c r="Z3884" s="58" t="str">
        <f>작성용!Q3881</f>
        <v>ejhong@magenins.com</v>
      </c>
      <c r="AA3884" s="56" t="str">
        <f>작성용!AJ3881</f>
        <v>-</v>
      </c>
      <c r="AB3884" s="56">
        <f>작성용!AB3881</f>
        <v>0</v>
      </c>
    </row>
    <row r="3885" spans="1:28" s="12" customFormat="1" ht="16.5" hidden="1" customHeight="1" x14ac:dyDescent="0.3">
      <c r="A3885" s="54">
        <f>작성용!AL3882</f>
        <v>3881</v>
      </c>
      <c r="B3885" s="55" t="str">
        <f>작성용!AI3882</f>
        <v>-</v>
      </c>
      <c r="C3885" s="56" t="str">
        <f>작성용!AK3882</f>
        <v>개별종목</v>
      </c>
      <c r="D3885" s="57">
        <f>작성용!T3882</f>
        <v>45537</v>
      </c>
      <c r="E3885" s="58" t="str">
        <f>작성용!B3882</f>
        <v>MG손해보험(수익증권)</v>
      </c>
      <c r="F3885" s="58" t="str">
        <f>작성용!C3882</f>
        <v>재평가</v>
      </c>
      <c r="G3885" s="58" t="str">
        <f>작성용!D3882</f>
        <v>WWG글로벌전문투자형사모부동산투자신탁3호2종</v>
      </c>
      <c r="H3885" s="59" t="str">
        <f>작성용!E3882</f>
        <v>KBP2020120261</v>
      </c>
      <c r="I3885" s="58" t="str">
        <f>작성용!F3882</f>
        <v>B02</v>
      </c>
      <c r="J3885" s="58">
        <f>작성용!G3882</f>
        <v>0</v>
      </c>
      <c r="K3885" s="58" t="str">
        <f>작성용!H3882</f>
        <v>-</v>
      </c>
      <c r="L3885" s="58" t="str">
        <f>작성용!N3882</f>
        <v>분기</v>
      </c>
      <c r="M3885" s="57" t="str">
        <f>작성용!U3882</f>
        <v>2024.09.30</v>
      </c>
      <c r="N3885" s="57">
        <f>작성용!V3882</f>
        <v>45581</v>
      </c>
      <c r="O3885" s="57">
        <f>작성용!W3882</f>
        <v>45588</v>
      </c>
      <c r="P3885" s="57" t="str">
        <f>작성용!X3882</f>
        <v>-</v>
      </c>
      <c r="Q3885" s="58" t="str">
        <f>작성용!AD3882</f>
        <v>대체평가3사업본부</v>
      </c>
      <c r="R3885" s="60">
        <f>작성용!AE3882</f>
        <v>0</v>
      </c>
      <c r="S3885" s="58" t="str">
        <f>작성용!AF3882</f>
        <v>정창수</v>
      </c>
      <c r="T3885" s="61" t="str">
        <f>작성용!AG3882</f>
        <v>유수연</v>
      </c>
      <c r="U3885" s="61" t="str">
        <f>작성용!AH3882</f>
        <v>유수연</v>
      </c>
      <c r="V3885" s="56">
        <f>작성용!AA3882</f>
        <v>202409</v>
      </c>
      <c r="W3885" s="58" t="str">
        <f>작성용!AC3882</f>
        <v>[T]기타보험기관[1본부]</v>
      </c>
      <c r="X3885" s="58" t="str">
        <f>작성용!O3882</f>
        <v>자산운용기획파트홍은정대리</v>
      </c>
      <c r="Y3885" s="58" t="str">
        <f>작성용!P3882</f>
        <v>02-3788-2166</v>
      </c>
      <c r="Z3885" s="58" t="str">
        <f>작성용!Q3882</f>
        <v>ejhong@magenins.com</v>
      </c>
      <c r="AA3885" s="56" t="str">
        <f>작성용!AJ3882</f>
        <v>-</v>
      </c>
      <c r="AB3885" s="56">
        <f>작성용!AB3882</f>
        <v>0</v>
      </c>
    </row>
    <row r="3886" spans="1:28" s="12" customFormat="1" ht="16.5" hidden="1" customHeight="1" x14ac:dyDescent="0.3">
      <c r="A3886" s="54">
        <f>작성용!AL3883</f>
        <v>3882</v>
      </c>
      <c r="B3886" s="55" t="str">
        <f>작성용!AI3883</f>
        <v>-</v>
      </c>
      <c r="C3886" s="56" t="str">
        <f>작성용!AK3883</f>
        <v>개별종목</v>
      </c>
      <c r="D3886" s="57">
        <f>작성용!T3883</f>
        <v>45537</v>
      </c>
      <c r="E3886" s="58" t="str">
        <f>작성용!B3883</f>
        <v>MG손해보험(수익증권)</v>
      </c>
      <c r="F3886" s="58" t="str">
        <f>작성용!C3883</f>
        <v>재평가</v>
      </c>
      <c r="G3886" s="58" t="str">
        <f>작성용!D3883</f>
        <v>신한AIM재간접전문투자형사모투자신탁제2호</v>
      </c>
      <c r="H3886" s="59" t="str">
        <f>작성용!E3883</f>
        <v>KBP2020120028</v>
      </c>
      <c r="I3886" s="58" t="str">
        <f>작성용!F3883</f>
        <v>B02</v>
      </c>
      <c r="J3886" s="58">
        <f>작성용!G3883</f>
        <v>0</v>
      </c>
      <c r="K3886" s="58" t="str">
        <f>작성용!H3883</f>
        <v>-</v>
      </c>
      <c r="L3886" s="58" t="str">
        <f>작성용!N3883</f>
        <v>분기</v>
      </c>
      <c r="M3886" s="57" t="str">
        <f>작성용!U3883</f>
        <v>2024.09.30</v>
      </c>
      <c r="N3886" s="57">
        <f>작성용!V3883</f>
        <v>45581</v>
      </c>
      <c r="O3886" s="57">
        <f>작성용!W3883</f>
        <v>45588</v>
      </c>
      <c r="P3886" s="57" t="str">
        <f>작성용!X3883</f>
        <v>-</v>
      </c>
      <c r="Q3886" s="58" t="str">
        <f>작성용!AD3883</f>
        <v>대체평가3사업본부</v>
      </c>
      <c r="R3886" s="60">
        <f>작성용!AE3883</f>
        <v>0</v>
      </c>
      <c r="S3886" s="58" t="str">
        <f>작성용!AF3883</f>
        <v>유수연</v>
      </c>
      <c r="T3886" s="61" t="str">
        <f>작성용!AG3883</f>
        <v>유수연</v>
      </c>
      <c r="U3886" s="61" t="str">
        <f>작성용!AH3883</f>
        <v>유수연</v>
      </c>
      <c r="V3886" s="56">
        <f>작성용!AA3883</f>
        <v>202409</v>
      </c>
      <c r="W3886" s="58" t="str">
        <f>작성용!AC3883</f>
        <v>[T]기타보험기관[1본부]</v>
      </c>
      <c r="X3886" s="58" t="str">
        <f>작성용!O3883</f>
        <v>자산운용기획파트홍은정대리</v>
      </c>
      <c r="Y3886" s="58" t="str">
        <f>작성용!P3883</f>
        <v>02-3788-2166</v>
      </c>
      <c r="Z3886" s="58" t="str">
        <f>작성용!Q3883</f>
        <v>ejhong@magenins.com</v>
      </c>
      <c r="AA3886" s="56" t="str">
        <f>작성용!AJ3883</f>
        <v>-</v>
      </c>
      <c r="AB3886" s="56">
        <f>작성용!AB3883</f>
        <v>0</v>
      </c>
    </row>
    <row r="3887" spans="1:28" s="12" customFormat="1" ht="16.5" hidden="1" customHeight="1" x14ac:dyDescent="0.3">
      <c r="A3887" s="54">
        <f>작성용!AL3884</f>
        <v>3883</v>
      </c>
      <c r="B3887" s="55" t="str">
        <f>작성용!AI3884</f>
        <v>-</v>
      </c>
      <c r="C3887" s="56" t="str">
        <f>작성용!AK3884</f>
        <v>개별종목</v>
      </c>
      <c r="D3887" s="57">
        <f>작성용!T3884</f>
        <v>45537</v>
      </c>
      <c r="E3887" s="58" t="str">
        <f>작성용!B3884</f>
        <v>MG손해보험(수익증권)</v>
      </c>
      <c r="F3887" s="58" t="str">
        <f>작성용!C3884</f>
        <v>재평가</v>
      </c>
      <c r="G3887" s="58" t="str">
        <f>작성용!D3884</f>
        <v>AIPUSRED전문투자형사모부동산신탁12호</v>
      </c>
      <c r="H3887" s="59" t="str">
        <f>작성용!E3884</f>
        <v>KBP2019120001</v>
      </c>
      <c r="I3887" s="58" t="str">
        <f>작성용!F3884</f>
        <v>B02</v>
      </c>
      <c r="J3887" s="58">
        <f>작성용!G3884</f>
        <v>0</v>
      </c>
      <c r="K3887" s="58" t="str">
        <f>작성용!H3884</f>
        <v>-</v>
      </c>
      <c r="L3887" s="58" t="str">
        <f>작성용!N3884</f>
        <v>분기</v>
      </c>
      <c r="M3887" s="57" t="str">
        <f>작성용!U3884</f>
        <v>2024.09.30</v>
      </c>
      <c r="N3887" s="57">
        <f>작성용!V3884</f>
        <v>45581</v>
      </c>
      <c r="O3887" s="57">
        <f>작성용!W3884</f>
        <v>45588</v>
      </c>
      <c r="P3887" s="57" t="str">
        <f>작성용!X3884</f>
        <v>-</v>
      </c>
      <c r="Q3887" s="58" t="str">
        <f>작성용!AD3884</f>
        <v>대체평가3사업본부</v>
      </c>
      <c r="R3887" s="60">
        <f>작성용!AE3884</f>
        <v>0</v>
      </c>
      <c r="S3887" s="58" t="str">
        <f>작성용!AF3884</f>
        <v>지백연</v>
      </c>
      <c r="T3887" s="61" t="str">
        <f>작성용!AG3884</f>
        <v>유수연</v>
      </c>
      <c r="U3887" s="61" t="str">
        <f>작성용!AH3884</f>
        <v>유수연</v>
      </c>
      <c r="V3887" s="56">
        <f>작성용!AA3884</f>
        <v>202409</v>
      </c>
      <c r="W3887" s="58" t="str">
        <f>작성용!AC3884</f>
        <v>[T]기타보험기관[1본부]</v>
      </c>
      <c r="X3887" s="58" t="str">
        <f>작성용!O3884</f>
        <v>자산운용기획파트홍은정대리</v>
      </c>
      <c r="Y3887" s="58" t="str">
        <f>작성용!P3884</f>
        <v>02-3788-2166</v>
      </c>
      <c r="Z3887" s="58" t="str">
        <f>작성용!Q3884</f>
        <v>ejhong@magenins.com</v>
      </c>
      <c r="AA3887" s="56" t="str">
        <f>작성용!AJ3884</f>
        <v>-</v>
      </c>
      <c r="AB3887" s="56">
        <f>작성용!AB3884</f>
        <v>0</v>
      </c>
    </row>
    <row r="3888" spans="1:28" s="12" customFormat="1" ht="16.5" hidden="1" customHeight="1" x14ac:dyDescent="0.3">
      <c r="A3888" s="54">
        <f>작성용!AL3885</f>
        <v>3884</v>
      </c>
      <c r="B3888" s="55" t="str">
        <f>작성용!AI3885</f>
        <v>-</v>
      </c>
      <c r="C3888" s="56" t="str">
        <f>작성용!AK3885</f>
        <v>개별종목</v>
      </c>
      <c r="D3888" s="57">
        <f>작성용!T3885</f>
        <v>45537</v>
      </c>
      <c r="E3888" s="58" t="str">
        <f>작성용!B3885</f>
        <v>MG손해보험(수익증권)</v>
      </c>
      <c r="F3888" s="58" t="str">
        <f>작성용!C3885</f>
        <v>재평가</v>
      </c>
      <c r="G3888" s="58" t="str">
        <f>작성용!D3885</f>
        <v>흥국플라이트전문투자형사모특별자산투자신탁10호</v>
      </c>
      <c r="H3888" s="59" t="str">
        <f>작성용!E3885</f>
        <v>KBP2019090107</v>
      </c>
      <c r="I3888" s="58" t="str">
        <f>작성용!F3885</f>
        <v>B02</v>
      </c>
      <c r="J3888" s="58">
        <f>작성용!G3885</f>
        <v>0</v>
      </c>
      <c r="K3888" s="58" t="str">
        <f>작성용!H3885</f>
        <v>-</v>
      </c>
      <c r="L3888" s="58" t="str">
        <f>작성용!N3885</f>
        <v>분기</v>
      </c>
      <c r="M3888" s="57" t="str">
        <f>작성용!U3885</f>
        <v>2024.09.30</v>
      </c>
      <c r="N3888" s="57">
        <f>작성용!V3885</f>
        <v>45581</v>
      </c>
      <c r="O3888" s="57">
        <f>작성용!W3885</f>
        <v>45588</v>
      </c>
      <c r="P3888" s="57" t="str">
        <f>작성용!X3885</f>
        <v>-</v>
      </c>
      <c r="Q3888" s="58" t="str">
        <f>작성용!AD3885</f>
        <v>대체평가3사업본부</v>
      </c>
      <c r="R3888" s="60">
        <f>작성용!AE3885</f>
        <v>0</v>
      </c>
      <c r="S3888" s="58" t="str">
        <f>작성용!AF3885</f>
        <v>김은지</v>
      </c>
      <c r="T3888" s="61" t="str">
        <f>작성용!AG3885</f>
        <v>유수연</v>
      </c>
      <c r="U3888" s="61" t="str">
        <f>작성용!AH3885</f>
        <v>유수연</v>
      </c>
      <c r="V3888" s="56">
        <f>작성용!AA3885</f>
        <v>202409</v>
      </c>
      <c r="W3888" s="58" t="str">
        <f>작성용!AC3885</f>
        <v>[T]기타보험기관[1본부]</v>
      </c>
      <c r="X3888" s="58" t="str">
        <f>작성용!O3885</f>
        <v>자산운용기획파트홍은정대리</v>
      </c>
      <c r="Y3888" s="58" t="str">
        <f>작성용!P3885</f>
        <v>02-3788-2166</v>
      </c>
      <c r="Z3888" s="58" t="str">
        <f>작성용!Q3885</f>
        <v>ejhong@magenins.com</v>
      </c>
      <c r="AA3888" s="56" t="str">
        <f>작성용!AJ3885</f>
        <v>-</v>
      </c>
      <c r="AB3888" s="56">
        <f>작성용!AB3885</f>
        <v>0</v>
      </c>
    </row>
    <row r="3889" spans="1:28" s="12" customFormat="1" ht="16.5" hidden="1" customHeight="1" x14ac:dyDescent="0.3">
      <c r="A3889" s="54">
        <f>작성용!AL3886</f>
        <v>3885</v>
      </c>
      <c r="B3889" s="55" t="str">
        <f>작성용!AI3886</f>
        <v>-</v>
      </c>
      <c r="C3889" s="56" t="str">
        <f>작성용!AK3886</f>
        <v>개별종목</v>
      </c>
      <c r="D3889" s="57">
        <f>작성용!T3886</f>
        <v>45537</v>
      </c>
      <c r="E3889" s="58" t="str">
        <f>작성용!B3886</f>
        <v>MG손해보험(수익증권)</v>
      </c>
      <c r="F3889" s="58" t="str">
        <f>작성용!C3886</f>
        <v>재평가</v>
      </c>
      <c r="G3889" s="58" t="str">
        <f>작성용!D3886</f>
        <v>흥국우리시니어론사모특별자산투자신탁제3호</v>
      </c>
      <c r="H3889" s="59" t="str">
        <f>작성용!E3886</f>
        <v>KBP2019120172</v>
      </c>
      <c r="I3889" s="58" t="str">
        <f>작성용!F3886</f>
        <v>B02</v>
      </c>
      <c r="J3889" s="58">
        <f>작성용!G3886</f>
        <v>0</v>
      </c>
      <c r="K3889" s="58" t="str">
        <f>작성용!H3886</f>
        <v>-</v>
      </c>
      <c r="L3889" s="58" t="str">
        <f>작성용!N3886</f>
        <v>분기</v>
      </c>
      <c r="M3889" s="57" t="str">
        <f>작성용!U3886</f>
        <v>2024.09.30</v>
      </c>
      <c r="N3889" s="57">
        <f>작성용!V3886</f>
        <v>45581</v>
      </c>
      <c r="O3889" s="57">
        <f>작성용!W3886</f>
        <v>45588</v>
      </c>
      <c r="P3889" s="57" t="str">
        <f>작성용!X3886</f>
        <v>-</v>
      </c>
      <c r="Q3889" s="58" t="str">
        <f>작성용!AD3886</f>
        <v>대체평가3사업본부</v>
      </c>
      <c r="R3889" s="60">
        <f>작성용!AE3886</f>
        <v>0</v>
      </c>
      <c r="S3889" s="58" t="str">
        <f>작성용!AF3886</f>
        <v>박경민</v>
      </c>
      <c r="T3889" s="61" t="str">
        <f>작성용!AG3886</f>
        <v>유수연</v>
      </c>
      <c r="U3889" s="61" t="str">
        <f>작성용!AH3886</f>
        <v>유수연</v>
      </c>
      <c r="V3889" s="56">
        <f>작성용!AA3886</f>
        <v>202409</v>
      </c>
      <c r="W3889" s="58" t="str">
        <f>작성용!AC3886</f>
        <v>[T]기타보험기관[1본부]</v>
      </c>
      <c r="X3889" s="58" t="str">
        <f>작성용!O3886</f>
        <v>자산운용기획파트홍은정대리</v>
      </c>
      <c r="Y3889" s="58" t="str">
        <f>작성용!P3886</f>
        <v>02-3788-2166</v>
      </c>
      <c r="Z3889" s="58" t="str">
        <f>작성용!Q3886</f>
        <v>ejhong@magenins.com</v>
      </c>
      <c r="AA3889" s="56" t="str">
        <f>작성용!AJ3886</f>
        <v>-</v>
      </c>
      <c r="AB3889" s="56">
        <f>작성용!AB3886</f>
        <v>0</v>
      </c>
    </row>
    <row r="3890" spans="1:28" s="12" customFormat="1" ht="16.5" hidden="1" customHeight="1" x14ac:dyDescent="0.3">
      <c r="A3890" s="54">
        <f>작성용!AL3887</f>
        <v>3886</v>
      </c>
      <c r="B3890" s="55" t="str">
        <f>작성용!AI3887</f>
        <v>-</v>
      </c>
      <c r="C3890" s="56" t="str">
        <f>작성용!AK3887</f>
        <v>개별종목</v>
      </c>
      <c r="D3890" s="57">
        <f>작성용!T3887</f>
        <v>45537</v>
      </c>
      <c r="E3890" s="58" t="str">
        <f>작성용!B3887</f>
        <v>MG손해보험(수익증권)</v>
      </c>
      <c r="F3890" s="58" t="str">
        <f>작성용!C3887</f>
        <v>재평가</v>
      </c>
      <c r="G3890" s="58" t="str">
        <f>작성용!D3887</f>
        <v>유진리스트럭처링전문투자형사모투자신탁5-1호</v>
      </c>
      <c r="H3890" s="59" t="str">
        <f>작성용!E3887</f>
        <v>KBP2019030020</v>
      </c>
      <c r="I3890" s="58" t="str">
        <f>작성용!F3887</f>
        <v>B02</v>
      </c>
      <c r="J3890" s="58">
        <f>작성용!G3887</f>
        <v>0</v>
      </c>
      <c r="K3890" s="58" t="str">
        <f>작성용!H3887</f>
        <v>-</v>
      </c>
      <c r="L3890" s="58" t="str">
        <f>작성용!N3887</f>
        <v>분기</v>
      </c>
      <c r="M3890" s="57" t="str">
        <f>작성용!U3887</f>
        <v>2024.09.30</v>
      </c>
      <c r="N3890" s="57">
        <f>작성용!V3887</f>
        <v>45581</v>
      </c>
      <c r="O3890" s="57">
        <f>작성용!W3887</f>
        <v>45588</v>
      </c>
      <c r="P3890" s="57" t="str">
        <f>작성용!X3887</f>
        <v>-</v>
      </c>
      <c r="Q3890" s="58" t="str">
        <f>작성용!AD3887</f>
        <v>대체평가3사업본부</v>
      </c>
      <c r="R3890" s="60">
        <f>작성용!AE3887</f>
        <v>0</v>
      </c>
      <c r="S3890" s="58" t="str">
        <f>작성용!AF3887</f>
        <v>정민지</v>
      </c>
      <c r="T3890" s="61" t="str">
        <f>작성용!AG3887</f>
        <v>유수연</v>
      </c>
      <c r="U3890" s="61" t="str">
        <f>작성용!AH3887</f>
        <v>유수연</v>
      </c>
      <c r="V3890" s="56">
        <f>작성용!AA3887</f>
        <v>202409</v>
      </c>
      <c r="W3890" s="58" t="str">
        <f>작성용!AC3887</f>
        <v>[T]기타보험기관[1본부]</v>
      </c>
      <c r="X3890" s="58" t="str">
        <f>작성용!O3887</f>
        <v>자산운용기획파트홍은정대리</v>
      </c>
      <c r="Y3890" s="58" t="str">
        <f>작성용!P3887</f>
        <v>02-3788-2166</v>
      </c>
      <c r="Z3890" s="58" t="str">
        <f>작성용!Q3887</f>
        <v>ejhong@magenins.com</v>
      </c>
      <c r="AA3890" s="56" t="str">
        <f>작성용!AJ3887</f>
        <v>-</v>
      </c>
      <c r="AB3890" s="56">
        <f>작성용!AB3887</f>
        <v>0</v>
      </c>
    </row>
    <row r="3891" spans="1:28" s="12" customFormat="1" ht="16.5" hidden="1" customHeight="1" x14ac:dyDescent="0.3">
      <c r="A3891" s="54">
        <f>작성용!AL3888</f>
        <v>3887</v>
      </c>
      <c r="B3891" s="55" t="str">
        <f>작성용!AI3888</f>
        <v>-</v>
      </c>
      <c r="C3891" s="56" t="str">
        <f>작성용!AK3888</f>
        <v>개별종목</v>
      </c>
      <c r="D3891" s="57">
        <f>작성용!T3888</f>
        <v>45537</v>
      </c>
      <c r="E3891" s="58" t="str">
        <f>작성용!B3888</f>
        <v>MG손해보험(수익증권)</v>
      </c>
      <c r="F3891" s="58" t="str">
        <f>작성용!C3888</f>
        <v>재평가</v>
      </c>
      <c r="G3891" s="58" t="str">
        <f>작성용!D3888</f>
        <v>채권시장안정전문투자형사모증권투자신탁</v>
      </c>
      <c r="H3891" s="59" t="str">
        <f>작성용!E3888</f>
        <v>KBP2020060046</v>
      </c>
      <c r="I3891" s="58" t="str">
        <f>작성용!F3888</f>
        <v>B02</v>
      </c>
      <c r="J3891" s="58">
        <f>작성용!G3888</f>
        <v>0</v>
      </c>
      <c r="K3891" s="58" t="str">
        <f>작성용!H3888</f>
        <v>-</v>
      </c>
      <c r="L3891" s="58" t="str">
        <f>작성용!N3888</f>
        <v>분기</v>
      </c>
      <c r="M3891" s="57" t="str">
        <f>작성용!U3888</f>
        <v>2024.09.30</v>
      </c>
      <c r="N3891" s="57">
        <f>작성용!V3888</f>
        <v>45581</v>
      </c>
      <c r="O3891" s="57">
        <f>작성용!W3888</f>
        <v>45588</v>
      </c>
      <c r="P3891" s="57" t="str">
        <f>작성용!X3888</f>
        <v>-</v>
      </c>
      <c r="Q3891" s="58" t="str">
        <f>작성용!AD3888</f>
        <v>대체평가3사업본부</v>
      </c>
      <c r="R3891" s="60">
        <f>작성용!AE3888</f>
        <v>0</v>
      </c>
      <c r="S3891" s="58" t="str">
        <f>작성용!AF3888</f>
        <v>김영원</v>
      </c>
      <c r="T3891" s="61" t="str">
        <f>작성용!AG3888</f>
        <v>유수연</v>
      </c>
      <c r="U3891" s="61" t="str">
        <f>작성용!AH3888</f>
        <v>유수연</v>
      </c>
      <c r="V3891" s="56">
        <f>작성용!AA3888</f>
        <v>202409</v>
      </c>
      <c r="W3891" s="58" t="str">
        <f>작성용!AC3888</f>
        <v>[T]기타보험기관[1본부]</v>
      </c>
      <c r="X3891" s="58" t="str">
        <f>작성용!O3888</f>
        <v>자산운용기획파트홍은정대리</v>
      </c>
      <c r="Y3891" s="58" t="str">
        <f>작성용!P3888</f>
        <v>02-3788-2166</v>
      </c>
      <c r="Z3891" s="58" t="str">
        <f>작성용!Q3888</f>
        <v>ejhong@magenins.com</v>
      </c>
      <c r="AA3891" s="56" t="str">
        <f>작성용!AJ3888</f>
        <v>-</v>
      </c>
      <c r="AB3891" s="56">
        <f>작성용!AB3888</f>
        <v>0</v>
      </c>
    </row>
    <row r="3892" spans="1:28" s="12" customFormat="1" ht="16.5" hidden="1" customHeight="1" x14ac:dyDescent="0.3">
      <c r="A3892" s="54">
        <f>작성용!AL3889</f>
        <v>3888</v>
      </c>
      <c r="B3892" s="55" t="str">
        <f>작성용!AI3889</f>
        <v>-</v>
      </c>
      <c r="C3892" s="56" t="str">
        <f>작성용!AK3889</f>
        <v>개별종목</v>
      </c>
      <c r="D3892" s="57">
        <f>작성용!T3889</f>
        <v>45537</v>
      </c>
      <c r="E3892" s="58" t="str">
        <f>작성용!B3889</f>
        <v>MG손해보험(수익증권)</v>
      </c>
      <c r="F3892" s="58" t="str">
        <f>작성용!C3889</f>
        <v>재평가</v>
      </c>
      <c r="G3892" s="58" t="str">
        <f>작성용!D3889</f>
        <v>하나대체투자시니어론전문투자형사모특별자산투자신탁2호</v>
      </c>
      <c r="H3892" s="59" t="str">
        <f>작성용!E3889</f>
        <v>KBP2019120185</v>
      </c>
      <c r="I3892" s="58" t="str">
        <f>작성용!F3889</f>
        <v>B02</v>
      </c>
      <c r="J3892" s="58">
        <f>작성용!G3889</f>
        <v>0</v>
      </c>
      <c r="K3892" s="58" t="str">
        <f>작성용!H3889</f>
        <v>-</v>
      </c>
      <c r="L3892" s="58" t="str">
        <f>작성용!N3889</f>
        <v>분기</v>
      </c>
      <c r="M3892" s="57" t="str">
        <f>작성용!U3889</f>
        <v>2024.09.30</v>
      </c>
      <c r="N3892" s="57">
        <f>작성용!V3889</f>
        <v>45581</v>
      </c>
      <c r="O3892" s="57">
        <f>작성용!W3889</f>
        <v>45588</v>
      </c>
      <c r="P3892" s="57" t="str">
        <f>작성용!X3889</f>
        <v>-</v>
      </c>
      <c r="Q3892" s="58" t="str">
        <f>작성용!AD3889</f>
        <v>대체평가3사업본부</v>
      </c>
      <c r="R3892" s="60">
        <f>작성용!AE3889</f>
        <v>0</v>
      </c>
      <c r="S3892" s="58" t="str">
        <f>작성용!AF3889</f>
        <v>박경민</v>
      </c>
      <c r="T3892" s="61" t="str">
        <f>작성용!AG3889</f>
        <v>유수연</v>
      </c>
      <c r="U3892" s="61" t="str">
        <f>작성용!AH3889</f>
        <v>유수연</v>
      </c>
      <c r="V3892" s="56">
        <f>작성용!AA3889</f>
        <v>202409</v>
      </c>
      <c r="W3892" s="58" t="str">
        <f>작성용!AC3889</f>
        <v>[T]기타보험기관[1본부]</v>
      </c>
      <c r="X3892" s="58" t="str">
        <f>작성용!O3889</f>
        <v>자산운용기획파트홍은정대리</v>
      </c>
      <c r="Y3892" s="58" t="str">
        <f>작성용!P3889</f>
        <v>02-3788-2166</v>
      </c>
      <c r="Z3892" s="58" t="str">
        <f>작성용!Q3889</f>
        <v>ejhong@magenins.com</v>
      </c>
      <c r="AA3892" s="56" t="str">
        <f>작성용!AJ3889</f>
        <v>-</v>
      </c>
      <c r="AB3892" s="56">
        <f>작성용!AB3889</f>
        <v>0</v>
      </c>
    </row>
    <row r="3893" spans="1:28" s="12" customFormat="1" ht="16.5" hidden="1" customHeight="1" x14ac:dyDescent="0.3">
      <c r="A3893" s="54">
        <f>작성용!AL3890</f>
        <v>3889</v>
      </c>
      <c r="B3893" s="55" t="str">
        <f>작성용!AI3890</f>
        <v>-</v>
      </c>
      <c r="C3893" s="56" t="str">
        <f>작성용!AK3890</f>
        <v>개별종목</v>
      </c>
      <c r="D3893" s="57">
        <f>작성용!T3890</f>
        <v>45537</v>
      </c>
      <c r="E3893" s="58" t="str">
        <f>작성용!B3890</f>
        <v>MG손해보험(수익증권)</v>
      </c>
      <c r="F3893" s="58" t="str">
        <f>작성용!C3890</f>
        <v>재평가</v>
      </c>
      <c r="G3893" s="58" t="str">
        <f>작성용!D3890</f>
        <v>한화호주인프라전문투자형사모특별자산투자신탁3호</v>
      </c>
      <c r="H3893" s="59" t="str">
        <f>작성용!E3890</f>
        <v>KBP2020120272</v>
      </c>
      <c r="I3893" s="58" t="str">
        <f>작성용!F3890</f>
        <v>B02</v>
      </c>
      <c r="J3893" s="58">
        <f>작성용!G3890</f>
        <v>0</v>
      </c>
      <c r="K3893" s="58" t="str">
        <f>작성용!H3890</f>
        <v>-</v>
      </c>
      <c r="L3893" s="58" t="str">
        <f>작성용!N3890</f>
        <v>분기</v>
      </c>
      <c r="M3893" s="57" t="str">
        <f>작성용!U3890</f>
        <v>2024.09.30</v>
      </c>
      <c r="N3893" s="57">
        <f>작성용!V3890</f>
        <v>45581</v>
      </c>
      <c r="O3893" s="57">
        <f>작성용!W3890</f>
        <v>45588</v>
      </c>
      <c r="P3893" s="57" t="str">
        <f>작성용!X3890</f>
        <v>-</v>
      </c>
      <c r="Q3893" s="58" t="str">
        <f>작성용!AD3890</f>
        <v>대체평가3사업본부</v>
      </c>
      <c r="R3893" s="60">
        <f>작성용!AE3890</f>
        <v>0</v>
      </c>
      <c r="S3893" s="58" t="str">
        <f>작성용!AF3890</f>
        <v>정휘라</v>
      </c>
      <c r="T3893" s="61" t="str">
        <f>작성용!AG3890</f>
        <v>유수연</v>
      </c>
      <c r="U3893" s="61" t="str">
        <f>작성용!AH3890</f>
        <v>유수연</v>
      </c>
      <c r="V3893" s="56">
        <f>작성용!AA3890</f>
        <v>202409</v>
      </c>
      <c r="W3893" s="58" t="str">
        <f>작성용!AC3890</f>
        <v>[T]기타보험기관[1본부]</v>
      </c>
      <c r="X3893" s="58" t="str">
        <f>작성용!O3890</f>
        <v>자산운용기획파트홍은정대리</v>
      </c>
      <c r="Y3893" s="58" t="str">
        <f>작성용!P3890</f>
        <v>02-3788-2166</v>
      </c>
      <c r="Z3893" s="58" t="str">
        <f>작성용!Q3890</f>
        <v>ejhong@magenins.com</v>
      </c>
      <c r="AA3893" s="56" t="str">
        <f>작성용!AJ3890</f>
        <v>-</v>
      </c>
      <c r="AB3893" s="56">
        <f>작성용!AB3890</f>
        <v>0</v>
      </c>
    </row>
    <row r="3894" spans="1:28" s="12" customFormat="1" ht="16.5" hidden="1" customHeight="1" x14ac:dyDescent="0.3">
      <c r="A3894" s="54">
        <f>작성용!AL3891</f>
        <v>3890</v>
      </c>
      <c r="B3894" s="55" t="str">
        <f>작성용!AI3891</f>
        <v>-</v>
      </c>
      <c r="C3894" s="56" t="str">
        <f>작성용!AK3891</f>
        <v>개별종목</v>
      </c>
      <c r="D3894" s="57">
        <f>작성용!T3891</f>
        <v>45537</v>
      </c>
      <c r="E3894" s="58" t="str">
        <f>작성용!B3891</f>
        <v>MG손해보험(수익증권)</v>
      </c>
      <c r="F3894" s="58" t="str">
        <f>작성용!C3891</f>
        <v>재평가</v>
      </c>
      <c r="G3894" s="58" t="str">
        <f>작성용!D3891</f>
        <v>KIAMCO도로투자사모특별자산투자신탁제8호</v>
      </c>
      <c r="H3894" s="59" t="str">
        <f>작성용!E3891</f>
        <v>KBP2017120022</v>
      </c>
      <c r="I3894" s="58" t="str">
        <f>작성용!F3891</f>
        <v>B02</v>
      </c>
      <c r="J3894" s="58">
        <f>작성용!G3891</f>
        <v>0</v>
      </c>
      <c r="K3894" s="58" t="str">
        <f>작성용!H3891</f>
        <v>-</v>
      </c>
      <c r="L3894" s="58" t="str">
        <f>작성용!N3891</f>
        <v>분기</v>
      </c>
      <c r="M3894" s="57" t="str">
        <f>작성용!U3891</f>
        <v>2024.09.30</v>
      </c>
      <c r="N3894" s="57">
        <f>작성용!V3891</f>
        <v>45581</v>
      </c>
      <c r="O3894" s="57">
        <f>작성용!W3891</f>
        <v>45588</v>
      </c>
      <c r="P3894" s="57" t="str">
        <f>작성용!X3891</f>
        <v>-</v>
      </c>
      <c r="Q3894" s="58" t="str">
        <f>작성용!AD3891</f>
        <v>대체평가3사업본부</v>
      </c>
      <c r="R3894" s="60">
        <f>작성용!AE3891</f>
        <v>0</v>
      </c>
      <c r="S3894" s="58" t="str">
        <f>작성용!AF3891</f>
        <v>조용원</v>
      </c>
      <c r="T3894" s="61" t="str">
        <f>작성용!AG3891</f>
        <v>유수연</v>
      </c>
      <c r="U3894" s="61" t="str">
        <f>작성용!AH3891</f>
        <v>유수연</v>
      </c>
      <c r="V3894" s="56">
        <f>작성용!AA3891</f>
        <v>202409</v>
      </c>
      <c r="W3894" s="58" t="str">
        <f>작성용!AC3891</f>
        <v>[T]기타보험기관[1본부]</v>
      </c>
      <c r="X3894" s="58" t="str">
        <f>작성용!O3891</f>
        <v>자산운용기획파트홍은정대리</v>
      </c>
      <c r="Y3894" s="58" t="str">
        <f>작성용!P3891</f>
        <v>02-3788-2166</v>
      </c>
      <c r="Z3894" s="58" t="str">
        <f>작성용!Q3891</f>
        <v>ejhong@magenins.com</v>
      </c>
      <c r="AA3894" s="56" t="str">
        <f>작성용!AJ3891</f>
        <v>-</v>
      </c>
      <c r="AB3894" s="56">
        <f>작성용!AB3891</f>
        <v>0</v>
      </c>
    </row>
    <row r="3895" spans="1:28" s="12" customFormat="1" ht="16.5" hidden="1" customHeight="1" x14ac:dyDescent="0.3">
      <c r="A3895" s="54">
        <f>작성용!AL3892</f>
        <v>3891</v>
      </c>
      <c r="B3895" s="55" t="str">
        <f>작성용!AI3892</f>
        <v>-</v>
      </c>
      <c r="C3895" s="56" t="str">
        <f>작성용!AK3892</f>
        <v>개별종목</v>
      </c>
      <c r="D3895" s="57">
        <f>작성용!T3892</f>
        <v>45537</v>
      </c>
      <c r="E3895" s="58" t="str">
        <f>작성용!B3892</f>
        <v>MG손해보험(수익증권)</v>
      </c>
      <c r="F3895" s="58" t="str">
        <f>작성용!C3892</f>
        <v>재평가</v>
      </c>
      <c r="G3895" s="58" t="str">
        <f>작성용!D3892</f>
        <v>KB이천오산고속도로전문투자형사모특별자산투자신탁</v>
      </c>
      <c r="H3895" s="59" t="str">
        <f>작성용!E3892</f>
        <v>KBP2017120018</v>
      </c>
      <c r="I3895" s="58" t="str">
        <f>작성용!F3892</f>
        <v>B02</v>
      </c>
      <c r="J3895" s="58">
        <f>작성용!G3892</f>
        <v>0</v>
      </c>
      <c r="K3895" s="58" t="str">
        <f>작성용!H3892</f>
        <v>-</v>
      </c>
      <c r="L3895" s="58" t="str">
        <f>작성용!N3892</f>
        <v>분기</v>
      </c>
      <c r="M3895" s="57" t="str">
        <f>작성용!U3892</f>
        <v>2024.09.30</v>
      </c>
      <c r="N3895" s="57">
        <f>작성용!V3892</f>
        <v>45581</v>
      </c>
      <c r="O3895" s="57">
        <f>작성용!W3892</f>
        <v>45588</v>
      </c>
      <c r="P3895" s="57" t="str">
        <f>작성용!X3892</f>
        <v>-</v>
      </c>
      <c r="Q3895" s="58" t="str">
        <f>작성용!AD3892</f>
        <v>대체평가3사업본부</v>
      </c>
      <c r="R3895" s="60">
        <f>작성용!AE3892</f>
        <v>0</v>
      </c>
      <c r="S3895" s="58" t="str">
        <f>작성용!AF3892</f>
        <v>조용원</v>
      </c>
      <c r="T3895" s="61" t="str">
        <f>작성용!AG3892</f>
        <v>유수연</v>
      </c>
      <c r="U3895" s="61" t="str">
        <f>작성용!AH3892</f>
        <v>유수연</v>
      </c>
      <c r="V3895" s="56">
        <f>작성용!AA3892</f>
        <v>202409</v>
      </c>
      <c r="W3895" s="58" t="str">
        <f>작성용!AC3892</f>
        <v>[T]기타보험기관[1본부]</v>
      </c>
      <c r="X3895" s="58" t="str">
        <f>작성용!O3892</f>
        <v>자산운용기획파트홍은정대리</v>
      </c>
      <c r="Y3895" s="58" t="str">
        <f>작성용!P3892</f>
        <v>02-3788-2166</v>
      </c>
      <c r="Z3895" s="58" t="str">
        <f>작성용!Q3892</f>
        <v>ejhong@magenins.com</v>
      </c>
      <c r="AA3895" s="56" t="str">
        <f>작성용!AJ3892</f>
        <v>-</v>
      </c>
      <c r="AB3895" s="56">
        <f>작성용!AB3892</f>
        <v>0</v>
      </c>
    </row>
    <row r="3896" spans="1:28" s="12" customFormat="1" ht="16.5" hidden="1" customHeight="1" x14ac:dyDescent="0.3">
      <c r="A3896" s="54">
        <f>작성용!AL3893</f>
        <v>3892</v>
      </c>
      <c r="B3896" s="55" t="str">
        <f>작성용!AI3893</f>
        <v>-</v>
      </c>
      <c r="C3896" s="56" t="str">
        <f>작성용!AK3893</f>
        <v>개별종목</v>
      </c>
      <c r="D3896" s="57">
        <f>작성용!T3893</f>
        <v>45537</v>
      </c>
      <c r="E3896" s="58" t="str">
        <f>작성용!B3893</f>
        <v>MG손해보험(수익증권)</v>
      </c>
      <c r="F3896" s="58" t="str">
        <f>작성용!C3893</f>
        <v>재평가</v>
      </c>
      <c r="G3896" s="58" t="str">
        <f>작성용!D3893</f>
        <v>신한글로벌코인베스트먼트전문사모2호</v>
      </c>
      <c r="H3896" s="59" t="str">
        <f>작성용!E3893</f>
        <v>KBP2018120087</v>
      </c>
      <c r="I3896" s="58" t="str">
        <f>작성용!F3893</f>
        <v>B02</v>
      </c>
      <c r="J3896" s="58">
        <f>작성용!G3893</f>
        <v>0</v>
      </c>
      <c r="K3896" s="58" t="str">
        <f>작성용!H3893</f>
        <v>-</v>
      </c>
      <c r="L3896" s="58" t="str">
        <f>작성용!N3893</f>
        <v>분기</v>
      </c>
      <c r="M3896" s="57" t="str">
        <f>작성용!U3893</f>
        <v>2024.09.30</v>
      </c>
      <c r="N3896" s="57">
        <f>작성용!V3893</f>
        <v>45581</v>
      </c>
      <c r="O3896" s="57">
        <f>작성용!W3893</f>
        <v>45588</v>
      </c>
      <c r="P3896" s="57" t="str">
        <f>작성용!X3893</f>
        <v>-</v>
      </c>
      <c r="Q3896" s="58" t="str">
        <f>작성용!AD3893</f>
        <v>대체평가3사업본부</v>
      </c>
      <c r="R3896" s="60">
        <f>작성용!AE3893</f>
        <v>0</v>
      </c>
      <c r="S3896" s="58" t="str">
        <f>작성용!AF3893</f>
        <v>김연수</v>
      </c>
      <c r="T3896" s="61" t="str">
        <f>작성용!AG3893</f>
        <v>유수연</v>
      </c>
      <c r="U3896" s="61" t="str">
        <f>작성용!AH3893</f>
        <v>유수연</v>
      </c>
      <c r="V3896" s="56">
        <f>작성용!AA3893</f>
        <v>202409</v>
      </c>
      <c r="W3896" s="58" t="str">
        <f>작성용!AC3893</f>
        <v>[T]기타보험기관[1본부]</v>
      </c>
      <c r="X3896" s="58" t="str">
        <f>작성용!O3893</f>
        <v>자산운용기획파트홍은정대리</v>
      </c>
      <c r="Y3896" s="58" t="str">
        <f>작성용!P3893</f>
        <v>02-3788-2166</v>
      </c>
      <c r="Z3896" s="58" t="str">
        <f>작성용!Q3893</f>
        <v>ejhong@magenins.com</v>
      </c>
      <c r="AA3896" s="56" t="str">
        <f>작성용!AJ3893</f>
        <v>-</v>
      </c>
      <c r="AB3896" s="56">
        <f>작성용!AB3893</f>
        <v>0</v>
      </c>
    </row>
    <row r="3897" spans="1:28" s="12" customFormat="1" ht="16.5" hidden="1" customHeight="1" x14ac:dyDescent="0.3">
      <c r="A3897" s="54">
        <f>작성용!AL3894</f>
        <v>3893</v>
      </c>
      <c r="B3897" s="55" t="str">
        <f>작성용!AI3894</f>
        <v>-</v>
      </c>
      <c r="C3897" s="56" t="str">
        <f>작성용!AK3894</f>
        <v>개별종목</v>
      </c>
      <c r="D3897" s="57">
        <f>작성용!T3894</f>
        <v>45537</v>
      </c>
      <c r="E3897" s="58" t="str">
        <f>작성용!B3894</f>
        <v>MG손해보험(수익증권)</v>
      </c>
      <c r="F3897" s="58" t="str">
        <f>작성용!C3894</f>
        <v>재평가</v>
      </c>
      <c r="G3897" s="58" t="str">
        <f>작성용!D3894</f>
        <v>유진포모나세컨더리전문투자형사모투자신탁1호</v>
      </c>
      <c r="H3897" s="59" t="str">
        <f>작성용!E3894</f>
        <v>KBP2018120090</v>
      </c>
      <c r="I3897" s="58" t="str">
        <f>작성용!F3894</f>
        <v>B02</v>
      </c>
      <c r="J3897" s="58">
        <f>작성용!G3894</f>
        <v>0</v>
      </c>
      <c r="K3897" s="58" t="str">
        <f>작성용!H3894</f>
        <v>-</v>
      </c>
      <c r="L3897" s="58" t="str">
        <f>작성용!N3894</f>
        <v>분기</v>
      </c>
      <c r="M3897" s="57" t="str">
        <f>작성용!U3894</f>
        <v>2024.09.30</v>
      </c>
      <c r="N3897" s="57">
        <f>작성용!V3894</f>
        <v>45581</v>
      </c>
      <c r="O3897" s="57">
        <f>작성용!W3894</f>
        <v>45588</v>
      </c>
      <c r="P3897" s="57" t="str">
        <f>작성용!X3894</f>
        <v>-</v>
      </c>
      <c r="Q3897" s="58" t="str">
        <f>작성용!AD3894</f>
        <v>대체평가3사업본부</v>
      </c>
      <c r="R3897" s="60">
        <f>작성용!AE3894</f>
        <v>0</v>
      </c>
      <c r="S3897" s="58" t="str">
        <f>작성용!AF3894</f>
        <v>박재현</v>
      </c>
      <c r="T3897" s="61" t="str">
        <f>작성용!AG3894</f>
        <v>유수연</v>
      </c>
      <c r="U3897" s="61" t="str">
        <f>작성용!AH3894</f>
        <v>유수연</v>
      </c>
      <c r="V3897" s="56">
        <f>작성용!AA3894</f>
        <v>202409</v>
      </c>
      <c r="W3897" s="58" t="str">
        <f>작성용!AC3894</f>
        <v>[T]기타보험기관[1본부]</v>
      </c>
      <c r="X3897" s="58" t="str">
        <f>작성용!O3894</f>
        <v>자산운용기획파트홍은정대리</v>
      </c>
      <c r="Y3897" s="58" t="str">
        <f>작성용!P3894</f>
        <v>02-3788-2166</v>
      </c>
      <c r="Z3897" s="58" t="str">
        <f>작성용!Q3894</f>
        <v>ejhong@magenins.com</v>
      </c>
      <c r="AA3897" s="56" t="str">
        <f>작성용!AJ3894</f>
        <v>-</v>
      </c>
      <c r="AB3897" s="56">
        <f>작성용!AB3894</f>
        <v>0</v>
      </c>
    </row>
    <row r="3898" spans="1:28" s="12" customFormat="1" ht="16.5" hidden="1" customHeight="1" x14ac:dyDescent="0.3">
      <c r="A3898" s="54">
        <f>작성용!AL3895</f>
        <v>3894</v>
      </c>
      <c r="B3898" s="55" t="str">
        <f>작성용!AI3895</f>
        <v>-</v>
      </c>
      <c r="C3898" s="56" t="str">
        <f>작성용!AK3895</f>
        <v>개별종목</v>
      </c>
      <c r="D3898" s="57">
        <f>작성용!T3895</f>
        <v>45537</v>
      </c>
      <c r="E3898" s="58" t="str">
        <f>작성용!B3895</f>
        <v>MG손해보험(수익증권)</v>
      </c>
      <c r="F3898" s="58" t="str">
        <f>작성용!C3895</f>
        <v>재평가</v>
      </c>
      <c r="G3898" s="58" t="str">
        <f>작성용!D3895</f>
        <v>삼성GOLDPOINT전문투자형사모증권투자신탁제3호</v>
      </c>
      <c r="H3898" s="59" t="str">
        <f>작성용!E3895</f>
        <v>KBP2020120248</v>
      </c>
      <c r="I3898" s="58" t="str">
        <f>작성용!F3895</f>
        <v>B02</v>
      </c>
      <c r="J3898" s="58">
        <f>작성용!G3895</f>
        <v>0</v>
      </c>
      <c r="K3898" s="58" t="str">
        <f>작성용!H3895</f>
        <v>-</v>
      </c>
      <c r="L3898" s="58" t="str">
        <f>작성용!N3895</f>
        <v>분기</v>
      </c>
      <c r="M3898" s="57" t="str">
        <f>작성용!U3895</f>
        <v>2024.09.30</v>
      </c>
      <c r="N3898" s="57">
        <f>작성용!V3895</f>
        <v>45581</v>
      </c>
      <c r="O3898" s="57">
        <f>작성용!W3895</f>
        <v>45588</v>
      </c>
      <c r="P3898" s="57" t="str">
        <f>작성용!X3895</f>
        <v>-</v>
      </c>
      <c r="Q3898" s="58" t="str">
        <f>작성용!AD3895</f>
        <v>대체평가3사업본부</v>
      </c>
      <c r="R3898" s="60">
        <f>작성용!AE3895</f>
        <v>0</v>
      </c>
      <c r="S3898" s="58" t="str">
        <f>작성용!AF3895</f>
        <v>유수연</v>
      </c>
      <c r="T3898" s="61" t="str">
        <f>작성용!AG3895</f>
        <v>유수연</v>
      </c>
      <c r="U3898" s="61" t="str">
        <f>작성용!AH3895</f>
        <v>유수연</v>
      </c>
      <c r="V3898" s="56">
        <f>작성용!AA3895</f>
        <v>202409</v>
      </c>
      <c r="W3898" s="58" t="str">
        <f>작성용!AC3895</f>
        <v>[T]기타보험기관[1본부]</v>
      </c>
      <c r="X3898" s="58" t="str">
        <f>작성용!O3895</f>
        <v>자산운용기획파트홍은정대리</v>
      </c>
      <c r="Y3898" s="58" t="str">
        <f>작성용!P3895</f>
        <v>02-3788-2166</v>
      </c>
      <c r="Z3898" s="58" t="str">
        <f>작성용!Q3895</f>
        <v>ejhong@magenins.com</v>
      </c>
      <c r="AA3898" s="56" t="str">
        <f>작성용!AJ3895</f>
        <v>-</v>
      </c>
      <c r="AB3898" s="56">
        <f>작성용!AB3895</f>
        <v>0</v>
      </c>
    </row>
    <row r="3899" spans="1:28" s="12" customFormat="1" ht="16.5" hidden="1" customHeight="1" x14ac:dyDescent="0.3">
      <c r="A3899" s="54">
        <f>작성용!AL3896</f>
        <v>3895</v>
      </c>
      <c r="B3899" s="55" t="str">
        <f>작성용!AI3896</f>
        <v>-</v>
      </c>
      <c r="C3899" s="56" t="str">
        <f>작성용!AK3896</f>
        <v>개별종목</v>
      </c>
      <c r="D3899" s="57">
        <f>작성용!T3896</f>
        <v>45537</v>
      </c>
      <c r="E3899" s="58" t="str">
        <f>작성용!B3896</f>
        <v>MG손해보험(수익증권)</v>
      </c>
      <c r="F3899" s="58" t="str">
        <f>작성용!C3896</f>
        <v>재평가</v>
      </c>
      <c r="G3899" s="58" t="str">
        <f>작성용!D3896</f>
        <v>한화영국규제자산인프라전문투자형사모특별자산투자신탁1호</v>
      </c>
      <c r="H3899" s="59" t="str">
        <f>작성용!E3896</f>
        <v>KBP2020090093</v>
      </c>
      <c r="I3899" s="58" t="str">
        <f>작성용!F3896</f>
        <v>B02</v>
      </c>
      <c r="J3899" s="58">
        <f>작성용!G3896</f>
        <v>0</v>
      </c>
      <c r="K3899" s="58" t="str">
        <f>작성용!H3896</f>
        <v>-</v>
      </c>
      <c r="L3899" s="58" t="str">
        <f>작성용!N3896</f>
        <v>분기</v>
      </c>
      <c r="M3899" s="57" t="str">
        <f>작성용!U3896</f>
        <v>2024.09.30</v>
      </c>
      <c r="N3899" s="57">
        <f>작성용!V3896</f>
        <v>45581</v>
      </c>
      <c r="O3899" s="57">
        <f>작성용!W3896</f>
        <v>45588</v>
      </c>
      <c r="P3899" s="57" t="str">
        <f>작성용!X3896</f>
        <v>-</v>
      </c>
      <c r="Q3899" s="58" t="str">
        <f>작성용!AD3896</f>
        <v>대체평가3사업본부</v>
      </c>
      <c r="R3899" s="60">
        <f>작성용!AE3896</f>
        <v>0</v>
      </c>
      <c r="S3899" s="58" t="str">
        <f>작성용!AF3896</f>
        <v>지백연</v>
      </c>
      <c r="T3899" s="61" t="str">
        <f>작성용!AG3896</f>
        <v>유수연</v>
      </c>
      <c r="U3899" s="61" t="str">
        <f>작성용!AH3896</f>
        <v>유수연</v>
      </c>
      <c r="V3899" s="56">
        <f>작성용!AA3896</f>
        <v>202409</v>
      </c>
      <c r="W3899" s="58" t="str">
        <f>작성용!AC3896</f>
        <v>[T]기타보험기관[1본부]</v>
      </c>
      <c r="X3899" s="58" t="str">
        <f>작성용!O3896</f>
        <v>자산운용기획파트홍은정대리</v>
      </c>
      <c r="Y3899" s="58" t="str">
        <f>작성용!P3896</f>
        <v>02-3788-2166</v>
      </c>
      <c r="Z3899" s="58" t="str">
        <f>작성용!Q3896</f>
        <v>ejhong@magenins.com</v>
      </c>
      <c r="AA3899" s="56" t="str">
        <f>작성용!AJ3896</f>
        <v>-</v>
      </c>
      <c r="AB3899" s="56">
        <f>작성용!AB3896</f>
        <v>0</v>
      </c>
    </row>
    <row r="3900" spans="1:28" s="12" customFormat="1" ht="16.5" hidden="1" customHeight="1" x14ac:dyDescent="0.3">
      <c r="A3900" s="54">
        <f>작성용!AL3897</f>
        <v>3896</v>
      </c>
      <c r="B3900" s="55" t="str">
        <f>작성용!AI3897</f>
        <v>-</v>
      </c>
      <c r="C3900" s="56" t="str">
        <f>작성용!AK3897</f>
        <v>개별종목</v>
      </c>
      <c r="D3900" s="57">
        <f>작성용!T3897</f>
        <v>45537</v>
      </c>
      <c r="E3900" s="58" t="str">
        <f>작성용!B3897</f>
        <v>MG손해보험(수익증권)</v>
      </c>
      <c r="F3900" s="58" t="str">
        <f>작성용!C3897</f>
        <v>재평가</v>
      </c>
      <c r="G3900" s="58" t="str">
        <f>작성용!D3897</f>
        <v>한화영국환경인프라전문투자형사모특별자산신탁1호</v>
      </c>
      <c r="H3900" s="59" t="str">
        <f>작성용!E3897</f>
        <v>KBP2018120066</v>
      </c>
      <c r="I3900" s="58" t="str">
        <f>작성용!F3897</f>
        <v>B02</v>
      </c>
      <c r="J3900" s="58">
        <f>작성용!G3897</f>
        <v>0</v>
      </c>
      <c r="K3900" s="58" t="str">
        <f>작성용!H3897</f>
        <v>-</v>
      </c>
      <c r="L3900" s="58" t="str">
        <f>작성용!N3897</f>
        <v>분기</v>
      </c>
      <c r="M3900" s="57" t="str">
        <f>작성용!U3897</f>
        <v>2024.09.30</v>
      </c>
      <c r="N3900" s="57">
        <f>작성용!V3897</f>
        <v>45581</v>
      </c>
      <c r="O3900" s="57">
        <f>작성용!W3897</f>
        <v>45588</v>
      </c>
      <c r="P3900" s="57" t="str">
        <f>작성용!X3897</f>
        <v>-</v>
      </c>
      <c r="Q3900" s="58" t="str">
        <f>작성용!AD3897</f>
        <v>대체평가3사업본부</v>
      </c>
      <c r="R3900" s="60">
        <f>작성용!AE3897</f>
        <v>0</v>
      </c>
      <c r="S3900" s="58" t="str">
        <f>작성용!AF3897</f>
        <v>박태호</v>
      </c>
      <c r="T3900" s="61" t="str">
        <f>작성용!AG3897</f>
        <v>유수연</v>
      </c>
      <c r="U3900" s="61" t="str">
        <f>작성용!AH3897</f>
        <v>유수연</v>
      </c>
      <c r="V3900" s="56">
        <f>작성용!AA3897</f>
        <v>202409</v>
      </c>
      <c r="W3900" s="58" t="str">
        <f>작성용!AC3897</f>
        <v>[T]기타보험기관[1본부]</v>
      </c>
      <c r="X3900" s="58" t="str">
        <f>작성용!O3897</f>
        <v>자산운용기획파트홍은정대리</v>
      </c>
      <c r="Y3900" s="58" t="str">
        <f>작성용!P3897</f>
        <v>02-3788-2166</v>
      </c>
      <c r="Z3900" s="58" t="str">
        <f>작성용!Q3897</f>
        <v>ejhong@magenins.com</v>
      </c>
      <c r="AA3900" s="56" t="str">
        <f>작성용!AJ3897</f>
        <v>-</v>
      </c>
      <c r="AB3900" s="56">
        <f>작성용!AB3897</f>
        <v>0</v>
      </c>
    </row>
    <row r="3901" spans="1:28" s="12" customFormat="1" ht="16.5" hidden="1" customHeight="1" x14ac:dyDescent="0.3">
      <c r="A3901" s="54">
        <f>작성용!AL3898</f>
        <v>3897</v>
      </c>
      <c r="B3901" s="55" t="str">
        <f>작성용!AI3898</f>
        <v>-</v>
      </c>
      <c r="C3901" s="56" t="str">
        <f>작성용!AK3898</f>
        <v>개별종목</v>
      </c>
      <c r="D3901" s="57">
        <f>작성용!T3898</f>
        <v>45537</v>
      </c>
      <c r="E3901" s="58" t="str">
        <f>작성용!B3898</f>
        <v>MG손해보험(수익증권)</v>
      </c>
      <c r="F3901" s="58" t="str">
        <f>작성용!C3898</f>
        <v>재평가</v>
      </c>
      <c r="G3901" s="58" t="str">
        <f>작성용!D3898</f>
        <v>유진ASPCO-INVESTMENT전문투자형사모투자신탁1호</v>
      </c>
      <c r="H3901" s="59" t="str">
        <f>작성용!E3898</f>
        <v>KBP2020120249</v>
      </c>
      <c r="I3901" s="58" t="str">
        <f>작성용!F3898</f>
        <v>B02</v>
      </c>
      <c r="J3901" s="58">
        <f>작성용!G3898</f>
        <v>0</v>
      </c>
      <c r="K3901" s="58" t="str">
        <f>작성용!H3898</f>
        <v>-</v>
      </c>
      <c r="L3901" s="58" t="str">
        <f>작성용!N3898</f>
        <v>분기</v>
      </c>
      <c r="M3901" s="57" t="str">
        <f>작성용!U3898</f>
        <v>2024.09.30</v>
      </c>
      <c r="N3901" s="57">
        <f>작성용!V3898</f>
        <v>45581</v>
      </c>
      <c r="O3901" s="57">
        <f>작성용!W3898</f>
        <v>45588</v>
      </c>
      <c r="P3901" s="57" t="str">
        <f>작성용!X3898</f>
        <v>-</v>
      </c>
      <c r="Q3901" s="58" t="str">
        <f>작성용!AD3898</f>
        <v>대체평가3사업본부</v>
      </c>
      <c r="R3901" s="60">
        <f>작성용!AE3898</f>
        <v>0</v>
      </c>
      <c r="S3901" s="58" t="str">
        <f>작성용!AF3898</f>
        <v>정민지</v>
      </c>
      <c r="T3901" s="61" t="str">
        <f>작성용!AG3898</f>
        <v>유수연</v>
      </c>
      <c r="U3901" s="61" t="str">
        <f>작성용!AH3898</f>
        <v>유수연</v>
      </c>
      <c r="V3901" s="56">
        <f>작성용!AA3898</f>
        <v>202409</v>
      </c>
      <c r="W3901" s="58" t="str">
        <f>작성용!AC3898</f>
        <v>[T]기타보험기관[1본부]</v>
      </c>
      <c r="X3901" s="58" t="str">
        <f>작성용!O3898</f>
        <v>자산운용기획파트홍은정대리</v>
      </c>
      <c r="Y3901" s="58" t="str">
        <f>작성용!P3898</f>
        <v>02-3788-2166</v>
      </c>
      <c r="Z3901" s="58" t="str">
        <f>작성용!Q3898</f>
        <v>ejhong@magenins.com</v>
      </c>
      <c r="AA3901" s="56" t="str">
        <f>작성용!AJ3898</f>
        <v>-</v>
      </c>
      <c r="AB3901" s="56">
        <f>작성용!AB3898</f>
        <v>0</v>
      </c>
    </row>
    <row r="3902" spans="1:28" s="12" customFormat="1" ht="16.5" hidden="1" customHeight="1" x14ac:dyDescent="0.3">
      <c r="A3902" s="54">
        <f>작성용!AL3899</f>
        <v>3898</v>
      </c>
      <c r="B3902" s="55" t="str">
        <f>작성용!AI3899</f>
        <v>-</v>
      </c>
      <c r="C3902" s="56" t="str">
        <f>작성용!AK3899</f>
        <v>개별종목</v>
      </c>
      <c r="D3902" s="57">
        <f>작성용!T3899</f>
        <v>45537</v>
      </c>
      <c r="E3902" s="58" t="str">
        <f>작성용!B3899</f>
        <v>MG손해보험(수익증권)</v>
      </c>
      <c r="F3902" s="58" t="str">
        <f>작성용!C3899</f>
        <v>재평가</v>
      </c>
      <c r="G3902" s="58" t="str">
        <f>작성용!D3899</f>
        <v>삼성바이아웃전문투자형사모투자신탁1호</v>
      </c>
      <c r="H3902" s="59" t="str">
        <f>작성용!E3899</f>
        <v>KBP2020120247</v>
      </c>
      <c r="I3902" s="58" t="str">
        <f>작성용!F3899</f>
        <v>B02</v>
      </c>
      <c r="J3902" s="58">
        <f>작성용!G3899</f>
        <v>0</v>
      </c>
      <c r="K3902" s="58" t="str">
        <f>작성용!H3899</f>
        <v>-</v>
      </c>
      <c r="L3902" s="58" t="str">
        <f>작성용!N3899</f>
        <v>분기</v>
      </c>
      <c r="M3902" s="57" t="str">
        <f>작성용!U3899</f>
        <v>2024.09.30</v>
      </c>
      <c r="N3902" s="57">
        <f>작성용!V3899</f>
        <v>45581</v>
      </c>
      <c r="O3902" s="57">
        <f>작성용!W3899</f>
        <v>45588</v>
      </c>
      <c r="P3902" s="57" t="str">
        <f>작성용!X3899</f>
        <v>-</v>
      </c>
      <c r="Q3902" s="58" t="str">
        <f>작성용!AD3899</f>
        <v>대체평가3사업본부</v>
      </c>
      <c r="R3902" s="60">
        <f>작성용!AE3899</f>
        <v>0</v>
      </c>
      <c r="S3902" s="58" t="str">
        <f>작성용!AF3899</f>
        <v>박태호</v>
      </c>
      <c r="T3902" s="61" t="str">
        <f>작성용!AG3899</f>
        <v>유수연</v>
      </c>
      <c r="U3902" s="61" t="str">
        <f>작성용!AH3899</f>
        <v>유수연</v>
      </c>
      <c r="V3902" s="56">
        <f>작성용!AA3899</f>
        <v>202409</v>
      </c>
      <c r="W3902" s="58" t="str">
        <f>작성용!AC3899</f>
        <v>[T]기타보험기관[1본부]</v>
      </c>
      <c r="X3902" s="58" t="str">
        <f>작성용!O3899</f>
        <v>자산운용기획파트홍은정대리</v>
      </c>
      <c r="Y3902" s="58" t="str">
        <f>작성용!P3899</f>
        <v>02-3788-2166</v>
      </c>
      <c r="Z3902" s="58" t="str">
        <f>작성용!Q3899</f>
        <v>ejhong@magenins.com</v>
      </c>
      <c r="AA3902" s="56" t="str">
        <f>작성용!AJ3899</f>
        <v>-</v>
      </c>
      <c r="AB3902" s="56">
        <f>작성용!AB3899</f>
        <v>0</v>
      </c>
    </row>
    <row r="3903" spans="1:28" s="12" customFormat="1" ht="16.5" hidden="1" customHeight="1" x14ac:dyDescent="0.3">
      <c r="A3903" s="54">
        <f>작성용!AL3900</f>
        <v>3899</v>
      </c>
      <c r="B3903" s="55" t="str">
        <f>작성용!AI3900</f>
        <v>-</v>
      </c>
      <c r="C3903" s="56" t="str">
        <f>작성용!AK3900</f>
        <v>개별종목</v>
      </c>
      <c r="D3903" s="57">
        <f>작성용!T3900</f>
        <v>45537</v>
      </c>
      <c r="E3903" s="58" t="str">
        <f>작성용!B3900</f>
        <v>MG손해보험(수익증권)</v>
      </c>
      <c r="F3903" s="58" t="str">
        <f>작성용!C3900</f>
        <v>재평가</v>
      </c>
      <c r="G3903" s="58" t="str">
        <f>작성용!D3900</f>
        <v>한국투자성장기업전문투자형사모혼합자산투자신탁1호</v>
      </c>
      <c r="H3903" s="59" t="str">
        <f>작성용!E3900</f>
        <v>KBP2019120241</v>
      </c>
      <c r="I3903" s="58" t="str">
        <f>작성용!F3900</f>
        <v>B02</v>
      </c>
      <c r="J3903" s="58">
        <f>작성용!G3900</f>
        <v>0</v>
      </c>
      <c r="K3903" s="58" t="str">
        <f>작성용!H3900</f>
        <v>-</v>
      </c>
      <c r="L3903" s="58" t="str">
        <f>작성용!N3900</f>
        <v>분기</v>
      </c>
      <c r="M3903" s="57" t="str">
        <f>작성용!U3900</f>
        <v>2024.09.30</v>
      </c>
      <c r="N3903" s="57">
        <f>작성용!V3900</f>
        <v>45581</v>
      </c>
      <c r="O3903" s="57">
        <f>작성용!W3900</f>
        <v>45588</v>
      </c>
      <c r="P3903" s="57" t="str">
        <f>작성용!X3900</f>
        <v>-</v>
      </c>
      <c r="Q3903" s="58" t="str">
        <f>작성용!AD3900</f>
        <v>대체평가3사업본부</v>
      </c>
      <c r="R3903" s="60">
        <f>작성용!AE3900</f>
        <v>0</v>
      </c>
      <c r="S3903" s="58" t="str">
        <f>작성용!AF3900</f>
        <v>김은지</v>
      </c>
      <c r="T3903" s="61" t="str">
        <f>작성용!AG3900</f>
        <v>유수연</v>
      </c>
      <c r="U3903" s="61" t="str">
        <f>작성용!AH3900</f>
        <v>유수연</v>
      </c>
      <c r="V3903" s="56">
        <f>작성용!AA3900</f>
        <v>202409</v>
      </c>
      <c r="W3903" s="58" t="str">
        <f>작성용!AC3900</f>
        <v>[T]기타보험기관[1본부]</v>
      </c>
      <c r="X3903" s="58" t="str">
        <f>작성용!O3900</f>
        <v>자산운용기획파트홍은정대리</v>
      </c>
      <c r="Y3903" s="58" t="str">
        <f>작성용!P3900</f>
        <v>02-3788-2166</v>
      </c>
      <c r="Z3903" s="58" t="str">
        <f>작성용!Q3900</f>
        <v>ejhong@magenins.com</v>
      </c>
      <c r="AA3903" s="56" t="str">
        <f>작성용!AJ3900</f>
        <v>-</v>
      </c>
      <c r="AB3903" s="56">
        <f>작성용!AB3900</f>
        <v>0</v>
      </c>
    </row>
    <row r="3904" spans="1:28" s="12" customFormat="1" ht="16.5" hidden="1" customHeight="1" x14ac:dyDescent="0.3">
      <c r="A3904" s="54">
        <f>작성용!AL3901</f>
        <v>3900</v>
      </c>
      <c r="B3904" s="55" t="str">
        <f>작성용!AI3901</f>
        <v>-</v>
      </c>
      <c r="C3904" s="56" t="str">
        <f>작성용!AK3901</f>
        <v>개별종목</v>
      </c>
      <c r="D3904" s="57">
        <f>작성용!T3901</f>
        <v>45537</v>
      </c>
      <c r="E3904" s="58" t="str">
        <f>작성용!B3901</f>
        <v>MG손해보험(수익증권)</v>
      </c>
      <c r="F3904" s="58" t="str">
        <f>작성용!C3901</f>
        <v>재평가</v>
      </c>
      <c r="G3904" s="58" t="str">
        <f>작성용!D3901</f>
        <v>삼성가지안텝전문투자형사모투자신탁제1호</v>
      </c>
      <c r="H3904" s="59" t="str">
        <f>작성용!E3901</f>
        <v>KBP2018120303</v>
      </c>
      <c r="I3904" s="58" t="str">
        <f>작성용!F3901</f>
        <v>B02</v>
      </c>
      <c r="J3904" s="58">
        <f>작성용!G3901</f>
        <v>0</v>
      </c>
      <c r="K3904" s="58" t="str">
        <f>작성용!H3901</f>
        <v>-</v>
      </c>
      <c r="L3904" s="58" t="str">
        <f>작성용!N3901</f>
        <v>분기</v>
      </c>
      <c r="M3904" s="57" t="str">
        <f>작성용!U3901</f>
        <v>2024.09.30</v>
      </c>
      <c r="N3904" s="57">
        <f>작성용!V3901</f>
        <v>45581</v>
      </c>
      <c r="O3904" s="57">
        <f>작성용!W3901</f>
        <v>45588</v>
      </c>
      <c r="P3904" s="57" t="str">
        <f>작성용!X3901</f>
        <v>-</v>
      </c>
      <c r="Q3904" s="58" t="str">
        <f>작성용!AD3901</f>
        <v>대체평가3사업본부</v>
      </c>
      <c r="R3904" s="60">
        <f>작성용!AE3901</f>
        <v>0</v>
      </c>
      <c r="S3904" s="58" t="str">
        <f>작성용!AF3901</f>
        <v>김연수</v>
      </c>
      <c r="T3904" s="61" t="str">
        <f>작성용!AG3901</f>
        <v>유수연</v>
      </c>
      <c r="U3904" s="61" t="str">
        <f>작성용!AH3901</f>
        <v>유수연</v>
      </c>
      <c r="V3904" s="56">
        <f>작성용!AA3901</f>
        <v>202409</v>
      </c>
      <c r="W3904" s="58" t="str">
        <f>작성용!AC3901</f>
        <v>[T]기타보험기관[1본부]</v>
      </c>
      <c r="X3904" s="58" t="str">
        <f>작성용!O3901</f>
        <v>자산운용기획파트홍은정대리</v>
      </c>
      <c r="Y3904" s="58" t="str">
        <f>작성용!P3901</f>
        <v>02-3788-2166</v>
      </c>
      <c r="Z3904" s="58" t="str">
        <f>작성용!Q3901</f>
        <v>ejhong@magenins.com</v>
      </c>
      <c r="AA3904" s="56" t="str">
        <f>작성용!AJ3901</f>
        <v>-</v>
      </c>
      <c r="AB3904" s="56">
        <f>작성용!AB3901</f>
        <v>0</v>
      </c>
    </row>
    <row r="3905" spans="1:28" s="12" customFormat="1" ht="16.5" hidden="1" customHeight="1" x14ac:dyDescent="0.3">
      <c r="A3905" s="54">
        <f>작성용!AL3902</f>
        <v>3901</v>
      </c>
      <c r="B3905" s="55" t="str">
        <f>작성용!AI3902</f>
        <v>-</v>
      </c>
      <c r="C3905" s="56" t="str">
        <f>작성용!AK3902</f>
        <v>개별종목</v>
      </c>
      <c r="D3905" s="57">
        <f>작성용!T3902</f>
        <v>45537</v>
      </c>
      <c r="E3905" s="58" t="str">
        <f>작성용!B3902</f>
        <v>MG손해보험(수익증권)</v>
      </c>
      <c r="F3905" s="58" t="str">
        <f>작성용!C3902</f>
        <v>재평가</v>
      </c>
      <c r="G3905" s="58" t="str">
        <f>작성용!D3902</f>
        <v>한국투자항공기전문투자형사모특별자산투자신탁5호</v>
      </c>
      <c r="H3905" s="59" t="str">
        <f>작성용!E3902</f>
        <v>KBP2018120341</v>
      </c>
      <c r="I3905" s="58" t="str">
        <f>작성용!F3902</f>
        <v>B02</v>
      </c>
      <c r="J3905" s="58">
        <f>작성용!G3902</f>
        <v>0</v>
      </c>
      <c r="K3905" s="58" t="str">
        <f>작성용!H3902</f>
        <v>-</v>
      </c>
      <c r="L3905" s="58" t="str">
        <f>작성용!N3902</f>
        <v>분기</v>
      </c>
      <c r="M3905" s="57" t="str">
        <f>작성용!U3902</f>
        <v>2024.09.30</v>
      </c>
      <c r="N3905" s="57">
        <f>작성용!V3902</f>
        <v>45581</v>
      </c>
      <c r="O3905" s="57">
        <f>작성용!W3902</f>
        <v>45588</v>
      </c>
      <c r="P3905" s="57" t="str">
        <f>작성용!X3902</f>
        <v>-</v>
      </c>
      <c r="Q3905" s="58" t="str">
        <f>작성용!AD3902</f>
        <v>대체평가3사업본부</v>
      </c>
      <c r="R3905" s="60">
        <f>작성용!AE3902</f>
        <v>0</v>
      </c>
      <c r="S3905" s="58" t="str">
        <f>작성용!AF3902</f>
        <v>정창수</v>
      </c>
      <c r="T3905" s="61" t="str">
        <f>작성용!AG3902</f>
        <v>유수연</v>
      </c>
      <c r="U3905" s="61" t="str">
        <f>작성용!AH3902</f>
        <v>유수연</v>
      </c>
      <c r="V3905" s="56">
        <f>작성용!AA3902</f>
        <v>202409</v>
      </c>
      <c r="W3905" s="58" t="str">
        <f>작성용!AC3902</f>
        <v>[T]기타보험기관[1본부]</v>
      </c>
      <c r="X3905" s="58" t="str">
        <f>작성용!O3902</f>
        <v>자산운용기획파트홍은정대리</v>
      </c>
      <c r="Y3905" s="58" t="str">
        <f>작성용!P3902</f>
        <v>02-3788-2166</v>
      </c>
      <c r="Z3905" s="58" t="str">
        <f>작성용!Q3902</f>
        <v>ejhong@magenins.com</v>
      </c>
      <c r="AA3905" s="56" t="str">
        <f>작성용!AJ3902</f>
        <v>-</v>
      </c>
      <c r="AB3905" s="56">
        <f>작성용!AB3902</f>
        <v>0</v>
      </c>
    </row>
    <row r="3906" spans="1:28" s="12" customFormat="1" ht="16.5" hidden="1" customHeight="1" x14ac:dyDescent="0.3">
      <c r="A3906" s="54">
        <f>작성용!AL3903</f>
        <v>3902</v>
      </c>
      <c r="B3906" s="55" t="str">
        <f>작성용!AI3903</f>
        <v>-</v>
      </c>
      <c r="C3906" s="56" t="str">
        <f>작성용!AK3903</f>
        <v>개별종목</v>
      </c>
      <c r="D3906" s="57">
        <f>작성용!T3903</f>
        <v>45537</v>
      </c>
      <c r="E3906" s="58" t="str">
        <f>작성용!B3903</f>
        <v>MG손해보험(수익증권)</v>
      </c>
      <c r="F3906" s="58" t="str">
        <f>작성용!C3903</f>
        <v>재평가</v>
      </c>
      <c r="G3906" s="58" t="str">
        <f>작성용!D3903</f>
        <v>유진드림스퀘어사모부동산신탁19호</v>
      </c>
      <c r="H3906" s="59" t="str">
        <f>작성용!E3903</f>
        <v>KBP2018120359</v>
      </c>
      <c r="I3906" s="58" t="str">
        <f>작성용!F3903</f>
        <v>B02</v>
      </c>
      <c r="J3906" s="58">
        <f>작성용!G3903</f>
        <v>0</v>
      </c>
      <c r="K3906" s="58" t="str">
        <f>작성용!H3903</f>
        <v>-</v>
      </c>
      <c r="L3906" s="58" t="str">
        <f>작성용!N3903</f>
        <v>분기</v>
      </c>
      <c r="M3906" s="57" t="str">
        <f>작성용!U3903</f>
        <v>2024.09.30</v>
      </c>
      <c r="N3906" s="57">
        <f>작성용!V3903</f>
        <v>45581</v>
      </c>
      <c r="O3906" s="57">
        <f>작성용!W3903</f>
        <v>45588</v>
      </c>
      <c r="P3906" s="57" t="str">
        <f>작성용!X3903</f>
        <v>-</v>
      </c>
      <c r="Q3906" s="58" t="str">
        <f>작성용!AD3903</f>
        <v>대체평가3사업본부</v>
      </c>
      <c r="R3906" s="60">
        <f>작성용!AE3903</f>
        <v>0</v>
      </c>
      <c r="S3906" s="58" t="str">
        <f>작성용!AF3903</f>
        <v>이소연</v>
      </c>
      <c r="T3906" s="61" t="str">
        <f>작성용!AG3903</f>
        <v>유수연</v>
      </c>
      <c r="U3906" s="61" t="str">
        <f>작성용!AH3903</f>
        <v>유수연</v>
      </c>
      <c r="V3906" s="56">
        <f>작성용!AA3903</f>
        <v>202409</v>
      </c>
      <c r="W3906" s="58" t="str">
        <f>작성용!AC3903</f>
        <v>[T]기타보험기관[1본부]</v>
      </c>
      <c r="X3906" s="58" t="str">
        <f>작성용!O3903</f>
        <v>자산운용기획파트홍은정대리</v>
      </c>
      <c r="Y3906" s="58" t="str">
        <f>작성용!P3903</f>
        <v>02-3788-2166</v>
      </c>
      <c r="Z3906" s="58" t="str">
        <f>작성용!Q3903</f>
        <v>ejhong@magenins.com</v>
      </c>
      <c r="AA3906" s="56" t="str">
        <f>작성용!AJ3903</f>
        <v>-</v>
      </c>
      <c r="AB3906" s="56">
        <f>작성용!AB3903</f>
        <v>0</v>
      </c>
    </row>
    <row r="3907" spans="1:28" s="12" customFormat="1" ht="16.5" hidden="1" customHeight="1" x14ac:dyDescent="0.3">
      <c r="A3907" s="54">
        <f>작성용!AL3904</f>
        <v>3903</v>
      </c>
      <c r="B3907" s="55" t="str">
        <f>작성용!AI3904</f>
        <v>-</v>
      </c>
      <c r="C3907" s="56" t="str">
        <f>작성용!AK3904</f>
        <v>개별종목</v>
      </c>
      <c r="D3907" s="57">
        <f>작성용!T3904</f>
        <v>45537</v>
      </c>
      <c r="E3907" s="58" t="str">
        <f>작성용!B3904</f>
        <v>MG손해보험(수익증권)</v>
      </c>
      <c r="F3907" s="58" t="str">
        <f>작성용!C3904</f>
        <v>재평가</v>
      </c>
      <c r="G3907" s="58" t="str">
        <f>작성용!D3904</f>
        <v>유진해밀턴레인세컨더리전문투자형사모증권투자신탁1호</v>
      </c>
      <c r="H3907" s="59" t="str">
        <f>작성용!E3904</f>
        <v>KBP2018120091</v>
      </c>
      <c r="I3907" s="58" t="str">
        <f>작성용!F3904</f>
        <v>B02</v>
      </c>
      <c r="J3907" s="58">
        <f>작성용!G3904</f>
        <v>0</v>
      </c>
      <c r="K3907" s="58" t="str">
        <f>작성용!H3904</f>
        <v>-</v>
      </c>
      <c r="L3907" s="58" t="str">
        <f>작성용!N3904</f>
        <v>분기</v>
      </c>
      <c r="M3907" s="57" t="str">
        <f>작성용!U3904</f>
        <v>2024.09.30</v>
      </c>
      <c r="N3907" s="57">
        <f>작성용!V3904</f>
        <v>45581</v>
      </c>
      <c r="O3907" s="57">
        <f>작성용!W3904</f>
        <v>45588</v>
      </c>
      <c r="P3907" s="57" t="str">
        <f>작성용!X3904</f>
        <v>-</v>
      </c>
      <c r="Q3907" s="58" t="str">
        <f>작성용!AD3904</f>
        <v>대체평가3사업본부</v>
      </c>
      <c r="R3907" s="60">
        <f>작성용!AE3904</f>
        <v>0</v>
      </c>
      <c r="S3907" s="58" t="str">
        <f>작성용!AF3904</f>
        <v>김은지</v>
      </c>
      <c r="T3907" s="61" t="str">
        <f>작성용!AG3904</f>
        <v>유수연</v>
      </c>
      <c r="U3907" s="61" t="str">
        <f>작성용!AH3904</f>
        <v>유수연</v>
      </c>
      <c r="V3907" s="56">
        <f>작성용!AA3904</f>
        <v>202409</v>
      </c>
      <c r="W3907" s="58" t="str">
        <f>작성용!AC3904</f>
        <v>[T]기타보험기관[1본부]</v>
      </c>
      <c r="X3907" s="58" t="str">
        <f>작성용!O3904</f>
        <v>자산운용기획파트홍은정대리</v>
      </c>
      <c r="Y3907" s="58" t="str">
        <f>작성용!P3904</f>
        <v>02-3788-2166</v>
      </c>
      <c r="Z3907" s="58" t="str">
        <f>작성용!Q3904</f>
        <v>ejhong@magenins.com</v>
      </c>
      <c r="AA3907" s="56" t="str">
        <f>작성용!AJ3904</f>
        <v>-</v>
      </c>
      <c r="AB3907" s="56">
        <f>작성용!AB3904</f>
        <v>0</v>
      </c>
    </row>
    <row r="3908" spans="1:28" s="12" customFormat="1" ht="16.5" hidden="1" customHeight="1" x14ac:dyDescent="0.3">
      <c r="A3908" s="54">
        <f>작성용!AL3905</f>
        <v>3904</v>
      </c>
      <c r="B3908" s="55" t="str">
        <f>작성용!AI3905</f>
        <v>-</v>
      </c>
      <c r="C3908" s="56" t="str">
        <f>작성용!AK3905</f>
        <v>개별종목</v>
      </c>
      <c r="D3908" s="57">
        <f>작성용!T3905</f>
        <v>45537</v>
      </c>
      <c r="E3908" s="58" t="str">
        <f>작성용!B3905</f>
        <v>MG손해보험(수익증권)</v>
      </c>
      <c r="F3908" s="58" t="str">
        <f>작성용!C3905</f>
        <v>재평가</v>
      </c>
      <c r="G3908" s="58" t="str">
        <f>작성용!D3905</f>
        <v>HDC유로캐피탈전문투자형사모특별자산투자신탁1호</v>
      </c>
      <c r="H3908" s="59" t="str">
        <f>작성용!E3905</f>
        <v>KBP2019090066</v>
      </c>
      <c r="I3908" s="58" t="str">
        <f>작성용!F3905</f>
        <v>B02</v>
      </c>
      <c r="J3908" s="58">
        <f>작성용!G3905</f>
        <v>0</v>
      </c>
      <c r="K3908" s="58" t="str">
        <f>작성용!H3905</f>
        <v>-</v>
      </c>
      <c r="L3908" s="58" t="str">
        <f>작성용!N3905</f>
        <v>분기</v>
      </c>
      <c r="M3908" s="57" t="str">
        <f>작성용!U3905</f>
        <v>2024.09.30</v>
      </c>
      <c r="N3908" s="57">
        <f>작성용!V3905</f>
        <v>45581</v>
      </c>
      <c r="O3908" s="57">
        <f>작성용!W3905</f>
        <v>45588</v>
      </c>
      <c r="P3908" s="57" t="str">
        <f>작성용!X3905</f>
        <v>-</v>
      </c>
      <c r="Q3908" s="58" t="str">
        <f>작성용!AD3905</f>
        <v>대체평가3사업본부</v>
      </c>
      <c r="R3908" s="60">
        <f>작성용!AE3905</f>
        <v>0</v>
      </c>
      <c r="S3908" s="58" t="str">
        <f>작성용!AF3905</f>
        <v>정민지</v>
      </c>
      <c r="T3908" s="61" t="str">
        <f>작성용!AG3905</f>
        <v>유수연</v>
      </c>
      <c r="U3908" s="61" t="str">
        <f>작성용!AH3905</f>
        <v>유수연</v>
      </c>
      <c r="V3908" s="56">
        <f>작성용!AA3905</f>
        <v>202409</v>
      </c>
      <c r="W3908" s="58" t="str">
        <f>작성용!AC3905</f>
        <v>[T]기타보험기관[1본부]</v>
      </c>
      <c r="X3908" s="58" t="str">
        <f>작성용!O3905</f>
        <v>자산운용기획파트홍은정대리</v>
      </c>
      <c r="Y3908" s="58" t="str">
        <f>작성용!P3905</f>
        <v>02-3788-2166</v>
      </c>
      <c r="Z3908" s="58" t="str">
        <f>작성용!Q3905</f>
        <v>ejhong@magenins.com</v>
      </c>
      <c r="AA3908" s="56" t="str">
        <f>작성용!AJ3905</f>
        <v>-</v>
      </c>
      <c r="AB3908" s="56">
        <f>작성용!AB3905</f>
        <v>0</v>
      </c>
    </row>
    <row r="3909" spans="1:28" s="12" customFormat="1" ht="16.5" hidden="1" customHeight="1" x14ac:dyDescent="0.3">
      <c r="A3909" s="54">
        <f>작성용!AL3906</f>
        <v>3905</v>
      </c>
      <c r="B3909" s="55" t="str">
        <f>작성용!AI3906</f>
        <v>-</v>
      </c>
      <c r="C3909" s="56" t="str">
        <f>작성용!AK3906</f>
        <v>개별종목</v>
      </c>
      <c r="D3909" s="57">
        <f>작성용!T3906</f>
        <v>45537</v>
      </c>
      <c r="E3909" s="58" t="str">
        <f>작성용!B3906</f>
        <v>MG손해보험(수익증권)</v>
      </c>
      <c r="F3909" s="58" t="str">
        <f>작성용!C3906</f>
        <v>재평가</v>
      </c>
      <c r="G3909" s="58" t="str">
        <f>작성용!D3906</f>
        <v>NH-AMUNDI전문투자형사모부동산투자신탁3호</v>
      </c>
      <c r="H3909" s="59" t="str">
        <f>작성용!E3906</f>
        <v>KBP2020120260</v>
      </c>
      <c r="I3909" s="58" t="str">
        <f>작성용!F3906</f>
        <v>B02</v>
      </c>
      <c r="J3909" s="58">
        <f>작성용!G3906</f>
        <v>0</v>
      </c>
      <c r="K3909" s="58" t="str">
        <f>작성용!H3906</f>
        <v>-</v>
      </c>
      <c r="L3909" s="58" t="str">
        <f>작성용!N3906</f>
        <v>분기</v>
      </c>
      <c r="M3909" s="57" t="str">
        <f>작성용!U3906</f>
        <v>2024.09.30</v>
      </c>
      <c r="N3909" s="57">
        <f>작성용!V3906</f>
        <v>45581</v>
      </c>
      <c r="O3909" s="57">
        <f>작성용!W3906</f>
        <v>45588</v>
      </c>
      <c r="P3909" s="57" t="str">
        <f>작성용!X3906</f>
        <v>-</v>
      </c>
      <c r="Q3909" s="58" t="str">
        <f>작성용!AD3906</f>
        <v>대체평가3사업본부</v>
      </c>
      <c r="R3909" s="60">
        <f>작성용!AE3906</f>
        <v>0</v>
      </c>
      <c r="S3909" s="58" t="str">
        <f>작성용!AF3906</f>
        <v>이지영</v>
      </c>
      <c r="T3909" s="61" t="str">
        <f>작성용!AG3906</f>
        <v>유수연</v>
      </c>
      <c r="U3909" s="61" t="str">
        <f>작성용!AH3906</f>
        <v>유수연</v>
      </c>
      <c r="V3909" s="56">
        <f>작성용!AA3906</f>
        <v>202409</v>
      </c>
      <c r="W3909" s="58" t="str">
        <f>작성용!AC3906</f>
        <v>[T]기타보험기관[1본부]</v>
      </c>
      <c r="X3909" s="58" t="str">
        <f>작성용!O3906</f>
        <v>자산운용기획파트홍은정대리</v>
      </c>
      <c r="Y3909" s="58" t="str">
        <f>작성용!P3906</f>
        <v>02-3788-2166</v>
      </c>
      <c r="Z3909" s="58" t="str">
        <f>작성용!Q3906</f>
        <v>ejhong@magenins.com</v>
      </c>
      <c r="AA3909" s="56" t="str">
        <f>작성용!AJ3906</f>
        <v>-</v>
      </c>
      <c r="AB3909" s="56">
        <f>작성용!AB3906</f>
        <v>0</v>
      </c>
    </row>
    <row r="3910" spans="1:28" s="12" customFormat="1" ht="16.5" hidden="1" customHeight="1" x14ac:dyDescent="0.3">
      <c r="A3910" s="54">
        <f>작성용!AL3907</f>
        <v>3906</v>
      </c>
      <c r="B3910" s="55" t="str">
        <f>작성용!AI3907</f>
        <v>-</v>
      </c>
      <c r="C3910" s="56" t="str">
        <f>작성용!AK3907</f>
        <v>개별종목</v>
      </c>
      <c r="D3910" s="57">
        <f>작성용!T3907</f>
        <v>45537</v>
      </c>
      <c r="E3910" s="58" t="str">
        <f>작성용!B3907</f>
        <v>MG손해보험(수익증권)</v>
      </c>
      <c r="F3910" s="58" t="str">
        <f>작성용!C3907</f>
        <v>재평가</v>
      </c>
      <c r="G3910" s="58" t="str">
        <f>작성용!D3907</f>
        <v>NH-AMUNDI북미중견기업선순위대출전문투자형사모특별자산투자신탁1호</v>
      </c>
      <c r="H3910" s="59" t="str">
        <f>작성용!E3907</f>
        <v>KBP2019060004</v>
      </c>
      <c r="I3910" s="58" t="str">
        <f>작성용!F3907</f>
        <v>B02</v>
      </c>
      <c r="J3910" s="58">
        <f>작성용!G3907</f>
        <v>0</v>
      </c>
      <c r="K3910" s="58" t="str">
        <f>작성용!H3907</f>
        <v>-</v>
      </c>
      <c r="L3910" s="58" t="str">
        <f>작성용!N3907</f>
        <v>분기</v>
      </c>
      <c r="M3910" s="57" t="str">
        <f>작성용!U3907</f>
        <v>2024.09.30</v>
      </c>
      <c r="N3910" s="57">
        <f>작성용!V3907</f>
        <v>45581</v>
      </c>
      <c r="O3910" s="57">
        <f>작성용!W3907</f>
        <v>45588</v>
      </c>
      <c r="P3910" s="57" t="str">
        <f>작성용!X3907</f>
        <v>-</v>
      </c>
      <c r="Q3910" s="58" t="str">
        <f>작성용!AD3907</f>
        <v>대체평가3사업본부</v>
      </c>
      <c r="R3910" s="60">
        <f>작성용!AE3907</f>
        <v>0</v>
      </c>
      <c r="S3910" s="58" t="str">
        <f>작성용!AF3907</f>
        <v>정민지</v>
      </c>
      <c r="T3910" s="61" t="str">
        <f>작성용!AG3907</f>
        <v>유수연</v>
      </c>
      <c r="U3910" s="61" t="str">
        <f>작성용!AH3907</f>
        <v>유수연</v>
      </c>
      <c r="V3910" s="56">
        <f>작성용!AA3907</f>
        <v>202409</v>
      </c>
      <c r="W3910" s="58" t="str">
        <f>작성용!AC3907</f>
        <v>[T]기타보험기관[1본부]</v>
      </c>
      <c r="X3910" s="58" t="str">
        <f>작성용!O3907</f>
        <v>자산운용기획파트홍은정대리</v>
      </c>
      <c r="Y3910" s="58" t="str">
        <f>작성용!P3907</f>
        <v>02-3788-2166</v>
      </c>
      <c r="Z3910" s="58" t="str">
        <f>작성용!Q3907</f>
        <v>ejhong@magenins.com</v>
      </c>
      <c r="AA3910" s="56" t="str">
        <f>작성용!AJ3907</f>
        <v>-</v>
      </c>
      <c r="AB3910" s="56">
        <f>작성용!AB3907</f>
        <v>0</v>
      </c>
    </row>
    <row r="3911" spans="1:28" s="12" customFormat="1" ht="16.5" hidden="1" customHeight="1" x14ac:dyDescent="0.3">
      <c r="A3911" s="54">
        <f>작성용!AL3908</f>
        <v>3907</v>
      </c>
      <c r="B3911" s="55" t="str">
        <f>작성용!AI3908</f>
        <v>-</v>
      </c>
      <c r="C3911" s="56" t="str">
        <f>작성용!AK3908</f>
        <v>개별종목</v>
      </c>
      <c r="D3911" s="57">
        <f>작성용!T3908</f>
        <v>45537</v>
      </c>
      <c r="E3911" s="58" t="str">
        <f>작성용!B3908</f>
        <v>MG손해보험(수익증권)</v>
      </c>
      <c r="F3911" s="58" t="str">
        <f>작성용!C3908</f>
        <v>재평가</v>
      </c>
      <c r="G3911" s="58" t="str">
        <f>작성용!D3908</f>
        <v>NH-AMUNDI북미기업대출전문투자형사모특별자산투자신탁3호</v>
      </c>
      <c r="H3911" s="59" t="str">
        <f>작성용!E3908</f>
        <v>KBP2019090109</v>
      </c>
      <c r="I3911" s="58" t="str">
        <f>작성용!F3908</f>
        <v>B02</v>
      </c>
      <c r="J3911" s="58">
        <f>작성용!G3908</f>
        <v>0</v>
      </c>
      <c r="K3911" s="58" t="str">
        <f>작성용!H3908</f>
        <v>-</v>
      </c>
      <c r="L3911" s="58" t="str">
        <f>작성용!N3908</f>
        <v>분기</v>
      </c>
      <c r="M3911" s="57" t="str">
        <f>작성용!U3908</f>
        <v>2024.09.30</v>
      </c>
      <c r="N3911" s="57">
        <f>작성용!V3908</f>
        <v>45581</v>
      </c>
      <c r="O3911" s="57">
        <f>작성용!W3908</f>
        <v>45588</v>
      </c>
      <c r="P3911" s="57" t="str">
        <f>작성용!X3908</f>
        <v>-</v>
      </c>
      <c r="Q3911" s="58" t="str">
        <f>작성용!AD3908</f>
        <v>대체평가3사업본부</v>
      </c>
      <c r="R3911" s="60">
        <f>작성용!AE3908</f>
        <v>0</v>
      </c>
      <c r="S3911" s="58" t="str">
        <f>작성용!AF3908</f>
        <v>이지영</v>
      </c>
      <c r="T3911" s="61" t="str">
        <f>작성용!AG3908</f>
        <v>유수연</v>
      </c>
      <c r="U3911" s="61" t="str">
        <f>작성용!AH3908</f>
        <v>유수연</v>
      </c>
      <c r="V3911" s="56">
        <f>작성용!AA3908</f>
        <v>202409</v>
      </c>
      <c r="W3911" s="58" t="str">
        <f>작성용!AC3908</f>
        <v>[T]기타보험기관[1본부]</v>
      </c>
      <c r="X3911" s="58" t="str">
        <f>작성용!O3908</f>
        <v>자산운용기획파트홍은정대리</v>
      </c>
      <c r="Y3911" s="58" t="str">
        <f>작성용!P3908</f>
        <v>02-3788-2166</v>
      </c>
      <c r="Z3911" s="58" t="str">
        <f>작성용!Q3908</f>
        <v>ejhong@magenins.com</v>
      </c>
      <c r="AA3911" s="56" t="str">
        <f>작성용!AJ3908</f>
        <v>-</v>
      </c>
      <c r="AB3911" s="56">
        <f>작성용!AB3908</f>
        <v>0</v>
      </c>
    </row>
    <row r="3912" spans="1:28" s="12" customFormat="1" ht="16.5" hidden="1" customHeight="1" x14ac:dyDescent="0.3">
      <c r="A3912" s="54">
        <f>작성용!AL3909</f>
        <v>3908</v>
      </c>
      <c r="B3912" s="55" t="str">
        <f>작성용!AI3909</f>
        <v>-</v>
      </c>
      <c r="C3912" s="56" t="str">
        <f>작성용!AK3909</f>
        <v>개별종목</v>
      </c>
      <c r="D3912" s="57">
        <f>작성용!T3909</f>
        <v>45537</v>
      </c>
      <c r="E3912" s="58" t="str">
        <f>작성용!B3909</f>
        <v>MG손해보험(수익증권)</v>
      </c>
      <c r="F3912" s="58" t="str">
        <f>작성용!C3909</f>
        <v>재평가</v>
      </c>
      <c r="G3912" s="58" t="str">
        <f>작성용!D3909</f>
        <v>하나KKR전문투자형사모특별자산투자신탁25호</v>
      </c>
      <c r="H3912" s="59" t="str">
        <f>작성용!E3909</f>
        <v>KBP2018030078</v>
      </c>
      <c r="I3912" s="58" t="str">
        <f>작성용!F3909</f>
        <v>B02</v>
      </c>
      <c r="J3912" s="58">
        <f>작성용!G3909</f>
        <v>0</v>
      </c>
      <c r="K3912" s="58" t="str">
        <f>작성용!H3909</f>
        <v>-</v>
      </c>
      <c r="L3912" s="58" t="str">
        <f>작성용!N3909</f>
        <v>분기</v>
      </c>
      <c r="M3912" s="57" t="str">
        <f>작성용!U3909</f>
        <v>2024.09.30</v>
      </c>
      <c r="N3912" s="57">
        <f>작성용!V3909</f>
        <v>45581</v>
      </c>
      <c r="O3912" s="57">
        <f>작성용!W3909</f>
        <v>45588</v>
      </c>
      <c r="P3912" s="57" t="str">
        <f>작성용!X3909</f>
        <v>-</v>
      </c>
      <c r="Q3912" s="58" t="str">
        <f>작성용!AD3909</f>
        <v>대체평가3사업본부</v>
      </c>
      <c r="R3912" s="60">
        <f>작성용!AE3909</f>
        <v>0</v>
      </c>
      <c r="S3912" s="58" t="str">
        <f>작성용!AF3909</f>
        <v>정창수</v>
      </c>
      <c r="T3912" s="61" t="str">
        <f>작성용!AG3909</f>
        <v>유수연</v>
      </c>
      <c r="U3912" s="61" t="str">
        <f>작성용!AH3909</f>
        <v>유수연</v>
      </c>
      <c r="V3912" s="56">
        <f>작성용!AA3909</f>
        <v>202409</v>
      </c>
      <c r="W3912" s="58" t="str">
        <f>작성용!AC3909</f>
        <v>[T]기타보험기관[1본부]</v>
      </c>
      <c r="X3912" s="58" t="str">
        <f>작성용!O3909</f>
        <v>자산운용기획파트홍은정대리</v>
      </c>
      <c r="Y3912" s="58" t="str">
        <f>작성용!P3909</f>
        <v>02-3788-2166</v>
      </c>
      <c r="Z3912" s="58" t="str">
        <f>작성용!Q3909</f>
        <v>ejhong@magenins.com</v>
      </c>
      <c r="AA3912" s="56" t="str">
        <f>작성용!AJ3909</f>
        <v>-</v>
      </c>
      <c r="AB3912" s="56">
        <f>작성용!AB3909</f>
        <v>0</v>
      </c>
    </row>
    <row r="3913" spans="1:28" s="12" customFormat="1" ht="16.5" hidden="1" customHeight="1" x14ac:dyDescent="0.3">
      <c r="A3913" s="54">
        <f>작성용!AL3910</f>
        <v>3909</v>
      </c>
      <c r="B3913" s="55" t="str">
        <f>작성용!AI3910</f>
        <v>-</v>
      </c>
      <c r="C3913" s="56" t="str">
        <f>작성용!AK3910</f>
        <v>개별종목</v>
      </c>
      <c r="D3913" s="57">
        <f>작성용!T3910</f>
        <v>45537</v>
      </c>
      <c r="E3913" s="58" t="str">
        <f>작성용!B3910</f>
        <v>MG손해보험(수익증권)</v>
      </c>
      <c r="F3913" s="58" t="str">
        <f>작성용!C3910</f>
        <v>재평가</v>
      </c>
      <c r="G3913" s="58" t="str">
        <f>작성용!D3910</f>
        <v>메리츠ETIHAD-B777F전문투자형사모특별자산투자신탁</v>
      </c>
      <c r="H3913" s="59" t="str">
        <f>작성용!E3910</f>
        <v>KBP2016060231</v>
      </c>
      <c r="I3913" s="58" t="str">
        <f>작성용!F3910</f>
        <v>B02</v>
      </c>
      <c r="J3913" s="58">
        <f>작성용!G3910</f>
        <v>0</v>
      </c>
      <c r="K3913" s="58" t="str">
        <f>작성용!H3910</f>
        <v>-</v>
      </c>
      <c r="L3913" s="58" t="str">
        <f>작성용!N3910</f>
        <v>분기</v>
      </c>
      <c r="M3913" s="57" t="str">
        <f>작성용!U3910</f>
        <v>2024.09.30</v>
      </c>
      <c r="N3913" s="57">
        <f>작성용!V3910</f>
        <v>45581</v>
      </c>
      <c r="O3913" s="57">
        <f>작성용!W3910</f>
        <v>45588</v>
      </c>
      <c r="P3913" s="57" t="str">
        <f>작성용!X3910</f>
        <v>-</v>
      </c>
      <c r="Q3913" s="58" t="str">
        <f>작성용!AD3910</f>
        <v>대체평가3사업본부</v>
      </c>
      <c r="R3913" s="60">
        <f>작성용!AE3910</f>
        <v>0</v>
      </c>
      <c r="S3913" s="58" t="str">
        <f>작성용!AF3910</f>
        <v>김연수</v>
      </c>
      <c r="T3913" s="61" t="str">
        <f>작성용!AG3910</f>
        <v>유수연</v>
      </c>
      <c r="U3913" s="61" t="str">
        <f>작성용!AH3910</f>
        <v>유수연</v>
      </c>
      <c r="V3913" s="56">
        <f>작성용!AA3910</f>
        <v>202409</v>
      </c>
      <c r="W3913" s="58" t="str">
        <f>작성용!AC3910</f>
        <v>[T]기타보험기관[1본부]</v>
      </c>
      <c r="X3913" s="58" t="str">
        <f>작성용!O3910</f>
        <v>자산운용기획파트홍은정대리</v>
      </c>
      <c r="Y3913" s="58" t="str">
        <f>작성용!P3910</f>
        <v>02-3788-2166</v>
      </c>
      <c r="Z3913" s="58" t="str">
        <f>작성용!Q3910</f>
        <v>ejhong@magenins.com</v>
      </c>
      <c r="AA3913" s="56" t="str">
        <f>작성용!AJ3910</f>
        <v>-</v>
      </c>
      <c r="AB3913" s="56">
        <f>작성용!AB3910</f>
        <v>0</v>
      </c>
    </row>
    <row r="3914" spans="1:28" s="12" customFormat="1" ht="16.5" hidden="1" customHeight="1" x14ac:dyDescent="0.3">
      <c r="A3914" s="54">
        <f>작성용!AL3911</f>
        <v>3910</v>
      </c>
      <c r="B3914" s="55" t="str">
        <f>작성용!AI3911</f>
        <v>-</v>
      </c>
      <c r="C3914" s="56" t="str">
        <f>작성용!AK3911</f>
        <v>개별종목</v>
      </c>
      <c r="D3914" s="57">
        <f>작성용!T3911</f>
        <v>45537</v>
      </c>
      <c r="E3914" s="58" t="str">
        <f>작성용!B3911</f>
        <v>MG손해보험(수익증권)</v>
      </c>
      <c r="F3914" s="58" t="str">
        <f>작성용!C3911</f>
        <v>재평가</v>
      </c>
      <c r="G3914" s="58" t="str">
        <f>작성용!D3911</f>
        <v>KCGI-EMIRATESB777-300ER일반사모특별자산투자신탁</v>
      </c>
      <c r="H3914" s="59" t="str">
        <f>작성용!E3911</f>
        <v>KBP2018120075</v>
      </c>
      <c r="I3914" s="58" t="str">
        <f>작성용!F3911</f>
        <v>B02</v>
      </c>
      <c r="J3914" s="58">
        <f>작성용!G3911</f>
        <v>0</v>
      </c>
      <c r="K3914" s="58" t="str">
        <f>작성용!H3911</f>
        <v>-</v>
      </c>
      <c r="L3914" s="58" t="str">
        <f>작성용!N3911</f>
        <v>분기</v>
      </c>
      <c r="M3914" s="57" t="str">
        <f>작성용!U3911</f>
        <v>2024.09.30</v>
      </c>
      <c r="N3914" s="57">
        <f>작성용!V3911</f>
        <v>45581</v>
      </c>
      <c r="O3914" s="57">
        <f>작성용!W3911</f>
        <v>45588</v>
      </c>
      <c r="P3914" s="57" t="str">
        <f>작성용!X3911</f>
        <v>-</v>
      </c>
      <c r="Q3914" s="58" t="str">
        <f>작성용!AD3911</f>
        <v>대체평가3사업본부</v>
      </c>
      <c r="R3914" s="60">
        <f>작성용!AE3911</f>
        <v>0</v>
      </c>
      <c r="S3914" s="58" t="str">
        <f>작성용!AF3911</f>
        <v>정민지</v>
      </c>
      <c r="T3914" s="61" t="str">
        <f>작성용!AG3911</f>
        <v>유수연</v>
      </c>
      <c r="U3914" s="61" t="str">
        <f>작성용!AH3911</f>
        <v>유수연</v>
      </c>
      <c r="V3914" s="56">
        <f>작성용!AA3911</f>
        <v>202409</v>
      </c>
      <c r="W3914" s="58" t="str">
        <f>작성용!AC3911</f>
        <v>[T]기타보험기관[1본부]</v>
      </c>
      <c r="X3914" s="58" t="str">
        <f>작성용!O3911</f>
        <v>자산운용기획파트홍은정대리</v>
      </c>
      <c r="Y3914" s="58" t="str">
        <f>작성용!P3911</f>
        <v>02-3788-2166</v>
      </c>
      <c r="Z3914" s="58" t="str">
        <f>작성용!Q3911</f>
        <v>ejhong@magenins.com</v>
      </c>
      <c r="AA3914" s="56" t="str">
        <f>작성용!AJ3911</f>
        <v>-</v>
      </c>
      <c r="AB3914" s="56">
        <f>작성용!AB3911</f>
        <v>0</v>
      </c>
    </row>
    <row r="3915" spans="1:28" s="12" customFormat="1" ht="16.5" hidden="1" customHeight="1" x14ac:dyDescent="0.3">
      <c r="A3915" s="54">
        <f>작성용!AL3912</f>
        <v>3911</v>
      </c>
      <c r="B3915" s="55" t="str">
        <f>작성용!AI3912</f>
        <v>-</v>
      </c>
      <c r="C3915" s="56" t="str">
        <f>작성용!AK3912</f>
        <v>개별종목</v>
      </c>
      <c r="D3915" s="57">
        <f>작성용!T3912</f>
        <v>45537</v>
      </c>
      <c r="E3915" s="58" t="str">
        <f>작성용!B3912</f>
        <v>MG손해보험(수익증권)</v>
      </c>
      <c r="F3915" s="58" t="str">
        <f>작성용!C3912</f>
        <v>재평가</v>
      </c>
      <c r="G3915" s="58" t="str">
        <f>작성용!D3912</f>
        <v>엠플러스항공기(S-A330)TB전문투자형사모특별자산투자신탁</v>
      </c>
      <c r="H3915" s="59" t="str">
        <f>작성용!E3912</f>
        <v>KBP2019090075</v>
      </c>
      <c r="I3915" s="58" t="str">
        <f>작성용!F3912</f>
        <v>B02</v>
      </c>
      <c r="J3915" s="58">
        <f>작성용!G3912</f>
        <v>0</v>
      </c>
      <c r="K3915" s="58" t="str">
        <f>작성용!H3912</f>
        <v>-</v>
      </c>
      <c r="L3915" s="58" t="str">
        <f>작성용!N3912</f>
        <v>분기</v>
      </c>
      <c r="M3915" s="57" t="str">
        <f>작성용!U3912</f>
        <v>2024.09.30</v>
      </c>
      <c r="N3915" s="57">
        <f>작성용!V3912</f>
        <v>45581</v>
      </c>
      <c r="O3915" s="57">
        <f>작성용!W3912</f>
        <v>45588</v>
      </c>
      <c r="P3915" s="57" t="str">
        <f>작성용!X3912</f>
        <v>-</v>
      </c>
      <c r="Q3915" s="58" t="str">
        <f>작성용!AD3912</f>
        <v>대체평가3사업본부</v>
      </c>
      <c r="R3915" s="60">
        <f>작성용!AE3912</f>
        <v>0</v>
      </c>
      <c r="S3915" s="58" t="str">
        <f>작성용!AF3912</f>
        <v>정민지</v>
      </c>
      <c r="T3915" s="61" t="str">
        <f>작성용!AG3912</f>
        <v>유수연</v>
      </c>
      <c r="U3915" s="61" t="str">
        <f>작성용!AH3912</f>
        <v>유수연</v>
      </c>
      <c r="V3915" s="56">
        <f>작성용!AA3912</f>
        <v>202409</v>
      </c>
      <c r="W3915" s="58" t="str">
        <f>작성용!AC3912</f>
        <v>[T]기타보험기관[1본부]</v>
      </c>
      <c r="X3915" s="58" t="str">
        <f>작성용!O3912</f>
        <v>자산운용기획파트홍은정대리</v>
      </c>
      <c r="Y3915" s="58" t="str">
        <f>작성용!P3912</f>
        <v>02-3788-2166</v>
      </c>
      <c r="Z3915" s="58" t="str">
        <f>작성용!Q3912</f>
        <v>ejhong@magenins.com</v>
      </c>
      <c r="AA3915" s="56" t="str">
        <f>작성용!AJ3912</f>
        <v>-</v>
      </c>
      <c r="AB3915" s="56">
        <f>작성용!AB3912</f>
        <v>0</v>
      </c>
    </row>
    <row r="3916" spans="1:28" s="12" customFormat="1" ht="16.5" hidden="1" customHeight="1" x14ac:dyDescent="0.3">
      <c r="A3916" s="54">
        <f>작성용!AL3913</f>
        <v>3912</v>
      </c>
      <c r="B3916" s="55" t="str">
        <f>작성용!AI3913</f>
        <v>-</v>
      </c>
      <c r="C3916" s="56" t="str">
        <f>작성용!AK3913</f>
        <v>개별종목</v>
      </c>
      <c r="D3916" s="57">
        <f>작성용!T3913</f>
        <v>45537</v>
      </c>
      <c r="E3916" s="58" t="str">
        <f>작성용!B3913</f>
        <v>MG손해보험(수익증권)</v>
      </c>
      <c r="F3916" s="58" t="str">
        <f>작성용!C3913</f>
        <v>재평가</v>
      </c>
      <c r="G3916" s="58" t="str">
        <f>작성용!D3913</f>
        <v>엠플러스스카이전문투자형사모투자신탁2호</v>
      </c>
      <c r="H3916" s="59" t="str">
        <f>작성용!E3913</f>
        <v>KBP2019090078</v>
      </c>
      <c r="I3916" s="58" t="str">
        <f>작성용!F3913</f>
        <v>B02</v>
      </c>
      <c r="J3916" s="58">
        <f>작성용!G3913</f>
        <v>0</v>
      </c>
      <c r="K3916" s="58" t="str">
        <f>작성용!H3913</f>
        <v>-</v>
      </c>
      <c r="L3916" s="58" t="str">
        <f>작성용!N3913</f>
        <v>분기</v>
      </c>
      <c r="M3916" s="57" t="str">
        <f>작성용!U3913</f>
        <v>2024.09.30</v>
      </c>
      <c r="N3916" s="57">
        <f>작성용!V3913</f>
        <v>45581</v>
      </c>
      <c r="O3916" s="57">
        <f>작성용!W3913</f>
        <v>45588</v>
      </c>
      <c r="P3916" s="57" t="str">
        <f>작성용!X3913</f>
        <v>-</v>
      </c>
      <c r="Q3916" s="58" t="str">
        <f>작성용!AD3913</f>
        <v>대체평가3사업본부</v>
      </c>
      <c r="R3916" s="60">
        <f>작성용!AE3913</f>
        <v>0</v>
      </c>
      <c r="S3916" s="58" t="str">
        <f>작성용!AF3913</f>
        <v>이소연</v>
      </c>
      <c r="T3916" s="61" t="str">
        <f>작성용!AG3913</f>
        <v>유수연</v>
      </c>
      <c r="U3916" s="61" t="str">
        <f>작성용!AH3913</f>
        <v>유수연</v>
      </c>
      <c r="V3916" s="56">
        <f>작성용!AA3913</f>
        <v>202409</v>
      </c>
      <c r="W3916" s="58" t="str">
        <f>작성용!AC3913</f>
        <v>[T]기타보험기관[1본부]</v>
      </c>
      <c r="X3916" s="58" t="str">
        <f>작성용!O3913</f>
        <v>자산운용기획파트홍은정대리</v>
      </c>
      <c r="Y3916" s="58" t="str">
        <f>작성용!P3913</f>
        <v>02-3788-2166</v>
      </c>
      <c r="Z3916" s="58" t="str">
        <f>작성용!Q3913</f>
        <v>ejhong@magenins.com</v>
      </c>
      <c r="AA3916" s="56" t="str">
        <f>작성용!AJ3913</f>
        <v>-</v>
      </c>
      <c r="AB3916" s="56">
        <f>작성용!AB3913</f>
        <v>0</v>
      </c>
    </row>
    <row r="3917" spans="1:28" s="12" customFormat="1" ht="16.5" hidden="1" customHeight="1" x14ac:dyDescent="0.3">
      <c r="A3917" s="54">
        <f>작성용!AL3914</f>
        <v>3913</v>
      </c>
      <c r="B3917" s="55" t="str">
        <f>작성용!AI3914</f>
        <v>-</v>
      </c>
      <c r="C3917" s="56" t="str">
        <f>작성용!AK3914</f>
        <v>개별종목</v>
      </c>
      <c r="D3917" s="57">
        <f>작성용!T3914</f>
        <v>45537</v>
      </c>
      <c r="E3917" s="58" t="str">
        <f>작성용!B3914</f>
        <v>MG손해보험(수익증권)</v>
      </c>
      <c r="F3917" s="58" t="str">
        <f>작성용!C3914</f>
        <v>재평가</v>
      </c>
      <c r="G3917" s="58" t="str">
        <f>작성용!D3914</f>
        <v>엠플러스스카이전문투자형사모투자신탁3호</v>
      </c>
      <c r="H3917" s="59" t="str">
        <f>작성용!E3914</f>
        <v>KBP2019090079</v>
      </c>
      <c r="I3917" s="58" t="str">
        <f>작성용!F3914</f>
        <v>B02</v>
      </c>
      <c r="J3917" s="58">
        <f>작성용!G3914</f>
        <v>0</v>
      </c>
      <c r="K3917" s="58" t="str">
        <f>작성용!H3914</f>
        <v>-</v>
      </c>
      <c r="L3917" s="58" t="str">
        <f>작성용!N3914</f>
        <v>분기</v>
      </c>
      <c r="M3917" s="57" t="str">
        <f>작성용!U3914</f>
        <v>2024.09.30</v>
      </c>
      <c r="N3917" s="57">
        <f>작성용!V3914</f>
        <v>45581</v>
      </c>
      <c r="O3917" s="57">
        <f>작성용!W3914</f>
        <v>45588</v>
      </c>
      <c r="P3917" s="57" t="str">
        <f>작성용!X3914</f>
        <v>-</v>
      </c>
      <c r="Q3917" s="58" t="str">
        <f>작성용!AD3914</f>
        <v>대체평가3사업본부</v>
      </c>
      <c r="R3917" s="60">
        <f>작성용!AE3914</f>
        <v>0</v>
      </c>
      <c r="S3917" s="58" t="str">
        <f>작성용!AF3914</f>
        <v>이소연</v>
      </c>
      <c r="T3917" s="61" t="str">
        <f>작성용!AG3914</f>
        <v>유수연</v>
      </c>
      <c r="U3917" s="61" t="str">
        <f>작성용!AH3914</f>
        <v>유수연</v>
      </c>
      <c r="V3917" s="56">
        <f>작성용!AA3914</f>
        <v>202409</v>
      </c>
      <c r="W3917" s="58" t="str">
        <f>작성용!AC3914</f>
        <v>[T]기타보험기관[1본부]</v>
      </c>
      <c r="X3917" s="58" t="str">
        <f>작성용!O3914</f>
        <v>자산운용기획파트홍은정대리</v>
      </c>
      <c r="Y3917" s="58" t="str">
        <f>작성용!P3914</f>
        <v>02-3788-2166</v>
      </c>
      <c r="Z3917" s="58" t="str">
        <f>작성용!Q3914</f>
        <v>ejhong@magenins.com</v>
      </c>
      <c r="AA3917" s="56" t="str">
        <f>작성용!AJ3914</f>
        <v>-</v>
      </c>
      <c r="AB3917" s="56">
        <f>작성용!AB3914</f>
        <v>0</v>
      </c>
    </row>
    <row r="3918" spans="1:28" s="12" customFormat="1" ht="16.5" hidden="1" customHeight="1" x14ac:dyDescent="0.3">
      <c r="A3918" s="54">
        <f>작성용!AL3915</f>
        <v>3914</v>
      </c>
      <c r="B3918" s="55" t="str">
        <f>작성용!AI3915</f>
        <v>-</v>
      </c>
      <c r="C3918" s="56" t="str">
        <f>작성용!AK3915</f>
        <v>개별종목</v>
      </c>
      <c r="D3918" s="57">
        <f>작성용!T3915</f>
        <v>45537</v>
      </c>
      <c r="E3918" s="58" t="str">
        <f>작성용!B3915</f>
        <v>MG손해보험(수익증권)</v>
      </c>
      <c r="F3918" s="58" t="str">
        <f>작성용!C3915</f>
        <v>재평가</v>
      </c>
      <c r="G3918" s="58" t="str">
        <f>작성용!D3915</f>
        <v>현대AVIATION전문투자형사모투자신탁11호</v>
      </c>
      <c r="H3918" s="59" t="str">
        <f>작성용!E3915</f>
        <v>KBP2019090077</v>
      </c>
      <c r="I3918" s="58" t="str">
        <f>작성용!F3915</f>
        <v>B02</v>
      </c>
      <c r="J3918" s="58">
        <f>작성용!G3915</f>
        <v>0</v>
      </c>
      <c r="K3918" s="58" t="str">
        <f>작성용!H3915</f>
        <v>-</v>
      </c>
      <c r="L3918" s="58" t="str">
        <f>작성용!N3915</f>
        <v>분기</v>
      </c>
      <c r="M3918" s="57" t="str">
        <f>작성용!U3915</f>
        <v>2024.09.30</v>
      </c>
      <c r="N3918" s="57">
        <f>작성용!V3915</f>
        <v>45581</v>
      </c>
      <c r="O3918" s="57">
        <f>작성용!W3915</f>
        <v>45588</v>
      </c>
      <c r="P3918" s="57" t="str">
        <f>작성용!X3915</f>
        <v>-</v>
      </c>
      <c r="Q3918" s="58" t="str">
        <f>작성용!AD3915</f>
        <v>대체평가3사업본부</v>
      </c>
      <c r="R3918" s="60">
        <f>작성용!AE3915</f>
        <v>0</v>
      </c>
      <c r="S3918" s="58" t="str">
        <f>작성용!AF3915</f>
        <v>김영원</v>
      </c>
      <c r="T3918" s="61" t="str">
        <f>작성용!AG3915</f>
        <v>유수연</v>
      </c>
      <c r="U3918" s="61" t="str">
        <f>작성용!AH3915</f>
        <v>유수연</v>
      </c>
      <c r="V3918" s="56">
        <f>작성용!AA3915</f>
        <v>202409</v>
      </c>
      <c r="W3918" s="58" t="str">
        <f>작성용!AC3915</f>
        <v>[T]기타보험기관[1본부]</v>
      </c>
      <c r="X3918" s="58" t="str">
        <f>작성용!O3915</f>
        <v>자산운용기획파트홍은정대리</v>
      </c>
      <c r="Y3918" s="58" t="str">
        <f>작성용!P3915</f>
        <v>02-3788-2166</v>
      </c>
      <c r="Z3918" s="58" t="str">
        <f>작성용!Q3915</f>
        <v>ejhong@magenins.com</v>
      </c>
      <c r="AA3918" s="56" t="str">
        <f>작성용!AJ3915</f>
        <v>-</v>
      </c>
      <c r="AB3918" s="56">
        <f>작성용!AB3915</f>
        <v>0</v>
      </c>
    </row>
    <row r="3919" spans="1:28" s="12" customFormat="1" ht="16.5" hidden="1" customHeight="1" x14ac:dyDescent="0.3">
      <c r="A3919" s="54">
        <f>작성용!AL3916</f>
        <v>3915</v>
      </c>
      <c r="B3919" s="55" t="str">
        <f>작성용!AI3916</f>
        <v>-</v>
      </c>
      <c r="C3919" s="56" t="str">
        <f>작성용!AK3916</f>
        <v>개별종목</v>
      </c>
      <c r="D3919" s="57">
        <f>작성용!T3916</f>
        <v>45537</v>
      </c>
      <c r="E3919" s="58" t="str">
        <f>작성용!B3916</f>
        <v>MG손해보험(수익증권)</v>
      </c>
      <c r="F3919" s="58" t="str">
        <f>작성용!C3916</f>
        <v>재평가</v>
      </c>
      <c r="G3919" s="58" t="str">
        <f>작성용!D3916</f>
        <v>보고DEBTSTRATEGY전문투자형사모부동산투자신탁1호</v>
      </c>
      <c r="H3919" s="59" t="str">
        <f>작성용!E3916</f>
        <v>KBP2020120257</v>
      </c>
      <c r="I3919" s="58" t="str">
        <f>작성용!F3916</f>
        <v>B02</v>
      </c>
      <c r="J3919" s="58">
        <f>작성용!G3916</f>
        <v>0</v>
      </c>
      <c r="K3919" s="58" t="str">
        <f>작성용!H3916</f>
        <v>-</v>
      </c>
      <c r="L3919" s="58" t="str">
        <f>작성용!N3916</f>
        <v>분기</v>
      </c>
      <c r="M3919" s="57" t="str">
        <f>작성용!U3916</f>
        <v>2024.09.30</v>
      </c>
      <c r="N3919" s="57">
        <f>작성용!V3916</f>
        <v>45581</v>
      </c>
      <c r="O3919" s="57">
        <f>작성용!W3916</f>
        <v>45588</v>
      </c>
      <c r="P3919" s="57" t="str">
        <f>작성용!X3916</f>
        <v>-</v>
      </c>
      <c r="Q3919" s="58" t="str">
        <f>작성용!AD3916</f>
        <v>대체평가3사업본부</v>
      </c>
      <c r="R3919" s="60">
        <f>작성용!AE3916</f>
        <v>0</v>
      </c>
      <c r="S3919" s="58" t="str">
        <f>작성용!AF3916</f>
        <v>박태호</v>
      </c>
      <c r="T3919" s="61" t="str">
        <f>작성용!AG3916</f>
        <v>유수연</v>
      </c>
      <c r="U3919" s="61" t="str">
        <f>작성용!AH3916</f>
        <v>유수연</v>
      </c>
      <c r="V3919" s="56">
        <f>작성용!AA3916</f>
        <v>202409</v>
      </c>
      <c r="W3919" s="58" t="str">
        <f>작성용!AC3916</f>
        <v>[T]기타보험기관[1본부]</v>
      </c>
      <c r="X3919" s="58" t="str">
        <f>작성용!O3916</f>
        <v>자산운용기획파트홍은정대리</v>
      </c>
      <c r="Y3919" s="58" t="str">
        <f>작성용!P3916</f>
        <v>02-3788-2166</v>
      </c>
      <c r="Z3919" s="58" t="str">
        <f>작성용!Q3916</f>
        <v>ejhong@magenins.com</v>
      </c>
      <c r="AA3919" s="56" t="str">
        <f>작성용!AJ3916</f>
        <v>-</v>
      </c>
      <c r="AB3919" s="56">
        <f>작성용!AB3916</f>
        <v>0</v>
      </c>
    </row>
    <row r="3920" spans="1:28" s="12" customFormat="1" ht="16.5" hidden="1" customHeight="1" x14ac:dyDescent="0.3">
      <c r="A3920" s="54">
        <f>작성용!AL3917</f>
        <v>3916</v>
      </c>
      <c r="B3920" s="55" t="str">
        <f>작성용!AI3917</f>
        <v>-</v>
      </c>
      <c r="C3920" s="56" t="str">
        <f>작성용!AK3917</f>
        <v>개별종목</v>
      </c>
      <c r="D3920" s="57">
        <f>작성용!T3917</f>
        <v>45537</v>
      </c>
      <c r="E3920" s="58" t="str">
        <f>작성용!B3917</f>
        <v>MG손해보험(수익증권)</v>
      </c>
      <c r="F3920" s="58" t="str">
        <f>작성용!C3917</f>
        <v>재평가</v>
      </c>
      <c r="G3920" s="58" t="str">
        <f>작성용!D3917</f>
        <v>INMARK프랑스전문투자형사모부동산투자신탁제4호</v>
      </c>
      <c r="H3920" s="59" t="str">
        <f>작성용!E3917</f>
        <v>KBP2020120179</v>
      </c>
      <c r="I3920" s="58" t="str">
        <f>작성용!F3917</f>
        <v>B02</v>
      </c>
      <c r="J3920" s="58">
        <f>작성용!G3917</f>
        <v>0</v>
      </c>
      <c r="K3920" s="58" t="str">
        <f>작성용!H3917</f>
        <v>-</v>
      </c>
      <c r="L3920" s="58" t="str">
        <f>작성용!N3917</f>
        <v>분기</v>
      </c>
      <c r="M3920" s="57" t="str">
        <f>작성용!U3917</f>
        <v>2024.09.30</v>
      </c>
      <c r="N3920" s="57">
        <f>작성용!V3917</f>
        <v>45581</v>
      </c>
      <c r="O3920" s="57">
        <f>작성용!W3917</f>
        <v>45588</v>
      </c>
      <c r="P3920" s="57" t="str">
        <f>작성용!X3917</f>
        <v>-</v>
      </c>
      <c r="Q3920" s="58" t="str">
        <f>작성용!AD3917</f>
        <v>대체평가3사업본부</v>
      </c>
      <c r="R3920" s="60">
        <f>작성용!AE3917</f>
        <v>0</v>
      </c>
      <c r="S3920" s="58" t="str">
        <f>작성용!AF3917</f>
        <v>김영원</v>
      </c>
      <c r="T3920" s="61" t="str">
        <f>작성용!AG3917</f>
        <v>유수연</v>
      </c>
      <c r="U3920" s="61" t="str">
        <f>작성용!AH3917</f>
        <v>유수연</v>
      </c>
      <c r="V3920" s="56">
        <f>작성용!AA3917</f>
        <v>202409</v>
      </c>
      <c r="W3920" s="58" t="str">
        <f>작성용!AC3917</f>
        <v>[T]기타보험기관[1본부]</v>
      </c>
      <c r="X3920" s="58" t="str">
        <f>작성용!O3917</f>
        <v>자산운용기획파트홍은정대리</v>
      </c>
      <c r="Y3920" s="58" t="str">
        <f>작성용!P3917</f>
        <v>02-3788-2166</v>
      </c>
      <c r="Z3920" s="58" t="str">
        <f>작성용!Q3917</f>
        <v>ejhong@magenins.com</v>
      </c>
      <c r="AA3920" s="56" t="str">
        <f>작성용!AJ3917</f>
        <v>-</v>
      </c>
      <c r="AB3920" s="56">
        <f>작성용!AB3917</f>
        <v>0</v>
      </c>
    </row>
    <row r="3921" spans="1:28" s="12" customFormat="1" ht="16.5" hidden="1" customHeight="1" x14ac:dyDescent="0.3">
      <c r="A3921" s="54">
        <f>작성용!AL3918</f>
        <v>3917</v>
      </c>
      <c r="B3921" s="55" t="str">
        <f>작성용!AI3918</f>
        <v>-</v>
      </c>
      <c r="C3921" s="56" t="str">
        <f>작성용!AK3918</f>
        <v>개별종목</v>
      </c>
      <c r="D3921" s="57">
        <f>작성용!T3918</f>
        <v>45537</v>
      </c>
      <c r="E3921" s="58" t="str">
        <f>작성용!B3918</f>
        <v>MG손해보험(수익증권)</v>
      </c>
      <c r="F3921" s="58" t="str">
        <f>작성용!C3918</f>
        <v>재평가</v>
      </c>
      <c r="G3921" s="58" t="str">
        <f>작성용!D3918</f>
        <v>우리부산신항2-1글로벌해양전문투자형사모특별자산투자신탁</v>
      </c>
      <c r="H3921" s="59" t="str">
        <f>작성용!E3918</f>
        <v>KBP2019090137</v>
      </c>
      <c r="I3921" s="58" t="str">
        <f>작성용!F3918</f>
        <v>B02</v>
      </c>
      <c r="J3921" s="58">
        <f>작성용!G3918</f>
        <v>0</v>
      </c>
      <c r="K3921" s="58" t="str">
        <f>작성용!H3918</f>
        <v>-</v>
      </c>
      <c r="L3921" s="58" t="str">
        <f>작성용!N3918</f>
        <v>분기</v>
      </c>
      <c r="M3921" s="57" t="str">
        <f>작성용!U3918</f>
        <v>2024.09.30</v>
      </c>
      <c r="N3921" s="57">
        <f>작성용!V3918</f>
        <v>45581</v>
      </c>
      <c r="O3921" s="57">
        <f>작성용!W3918</f>
        <v>45588</v>
      </c>
      <c r="P3921" s="57" t="str">
        <f>작성용!X3918</f>
        <v>-</v>
      </c>
      <c r="Q3921" s="58" t="str">
        <f>작성용!AD3918</f>
        <v>대체평가3사업본부</v>
      </c>
      <c r="R3921" s="60">
        <f>작성용!AE3918</f>
        <v>0</v>
      </c>
      <c r="S3921" s="58" t="str">
        <f>작성용!AF3918</f>
        <v>정민지</v>
      </c>
      <c r="T3921" s="61" t="str">
        <f>작성용!AG3918</f>
        <v>유수연</v>
      </c>
      <c r="U3921" s="61" t="str">
        <f>작성용!AH3918</f>
        <v>유수연</v>
      </c>
      <c r="V3921" s="56">
        <f>작성용!AA3918</f>
        <v>202409</v>
      </c>
      <c r="W3921" s="58" t="str">
        <f>작성용!AC3918</f>
        <v>[T]기타보험기관[1본부]</v>
      </c>
      <c r="X3921" s="58" t="str">
        <f>작성용!O3918</f>
        <v>자산운용기획파트홍은정대리</v>
      </c>
      <c r="Y3921" s="58" t="str">
        <f>작성용!P3918</f>
        <v>02-3788-2166</v>
      </c>
      <c r="Z3921" s="58" t="str">
        <f>작성용!Q3918</f>
        <v>ejhong@magenins.com</v>
      </c>
      <c r="AA3921" s="56" t="str">
        <f>작성용!AJ3918</f>
        <v>-</v>
      </c>
      <c r="AB3921" s="56">
        <f>작성용!AB3918</f>
        <v>0</v>
      </c>
    </row>
    <row r="3922" spans="1:28" s="12" customFormat="1" ht="16.5" hidden="1" customHeight="1" x14ac:dyDescent="0.3">
      <c r="A3922" s="54">
        <f>작성용!AL3919</f>
        <v>3918</v>
      </c>
      <c r="B3922" s="55" t="str">
        <f>작성용!AI3919</f>
        <v>-</v>
      </c>
      <c r="C3922" s="56" t="str">
        <f>작성용!AK3919</f>
        <v>개별종목</v>
      </c>
      <c r="D3922" s="57">
        <f>작성용!T3919</f>
        <v>45537</v>
      </c>
      <c r="E3922" s="58" t="str">
        <f>작성용!B3919</f>
        <v>MG손해보험(수익증권)</v>
      </c>
      <c r="F3922" s="58" t="str">
        <f>작성용!C3919</f>
        <v>재평가</v>
      </c>
      <c r="G3922" s="58" t="str">
        <f>작성용!D3919</f>
        <v>KIAMCO도로투자사모특별자산투자신탁제5호</v>
      </c>
      <c r="H3922" s="59" t="str">
        <f>작성용!E3919</f>
        <v>KBP2016060227</v>
      </c>
      <c r="I3922" s="58" t="str">
        <f>작성용!F3919</f>
        <v>B02</v>
      </c>
      <c r="J3922" s="58">
        <f>작성용!G3919</f>
        <v>0</v>
      </c>
      <c r="K3922" s="58" t="str">
        <f>작성용!H3919</f>
        <v>-</v>
      </c>
      <c r="L3922" s="58" t="str">
        <f>작성용!N3919</f>
        <v>분기</v>
      </c>
      <c r="M3922" s="57" t="str">
        <f>작성용!U3919</f>
        <v>2024.09.30</v>
      </c>
      <c r="N3922" s="57">
        <f>작성용!V3919</f>
        <v>45581</v>
      </c>
      <c r="O3922" s="57">
        <f>작성용!W3919</f>
        <v>45588</v>
      </c>
      <c r="P3922" s="57" t="str">
        <f>작성용!X3919</f>
        <v>-</v>
      </c>
      <c r="Q3922" s="58" t="str">
        <f>작성용!AD3919</f>
        <v>대체평가3사업본부</v>
      </c>
      <c r="R3922" s="60">
        <f>작성용!AE3919</f>
        <v>0</v>
      </c>
      <c r="S3922" s="58" t="str">
        <f>작성용!AF3919</f>
        <v>이지영</v>
      </c>
      <c r="T3922" s="61" t="str">
        <f>작성용!AG3919</f>
        <v>유수연</v>
      </c>
      <c r="U3922" s="61" t="str">
        <f>작성용!AH3919</f>
        <v>유수연</v>
      </c>
      <c r="V3922" s="56">
        <f>작성용!AA3919</f>
        <v>202409</v>
      </c>
      <c r="W3922" s="58" t="str">
        <f>작성용!AC3919</f>
        <v>[T]기타보험기관[1본부]</v>
      </c>
      <c r="X3922" s="58" t="str">
        <f>작성용!O3919</f>
        <v>자산운용기획파트홍은정대리</v>
      </c>
      <c r="Y3922" s="58" t="str">
        <f>작성용!P3919</f>
        <v>02-3788-2166</v>
      </c>
      <c r="Z3922" s="58" t="str">
        <f>작성용!Q3919</f>
        <v>ejhong@magenins.com</v>
      </c>
      <c r="AA3922" s="56" t="str">
        <f>작성용!AJ3919</f>
        <v>-</v>
      </c>
      <c r="AB3922" s="56">
        <f>작성용!AB3919</f>
        <v>0</v>
      </c>
    </row>
    <row r="3923" spans="1:28" s="12" customFormat="1" ht="16.5" hidden="1" customHeight="1" x14ac:dyDescent="0.3">
      <c r="A3923" s="54">
        <f>작성용!AL3920</f>
        <v>3919</v>
      </c>
      <c r="B3923" s="55" t="str">
        <f>작성용!AI3920</f>
        <v>-</v>
      </c>
      <c r="C3923" s="56" t="str">
        <f>작성용!AK3920</f>
        <v>개별종목</v>
      </c>
      <c r="D3923" s="57">
        <f>작성용!T3920</f>
        <v>45537</v>
      </c>
      <c r="E3923" s="58" t="str">
        <f>작성용!B3920</f>
        <v>MG손해보험(수익증권)</v>
      </c>
      <c r="F3923" s="58" t="str">
        <f>작성용!C3920</f>
        <v>재평가</v>
      </c>
      <c r="G3923" s="58" t="str">
        <f>작성용!D3920</f>
        <v>KIAMCO도로투자사모특별자산투자신탁7호</v>
      </c>
      <c r="H3923" s="59" t="str">
        <f>작성용!E3920</f>
        <v>KBP2019030040</v>
      </c>
      <c r="I3923" s="58" t="str">
        <f>작성용!F3920</f>
        <v>B02</v>
      </c>
      <c r="J3923" s="58">
        <f>작성용!G3920</f>
        <v>0</v>
      </c>
      <c r="K3923" s="58" t="str">
        <f>작성용!H3920</f>
        <v>-</v>
      </c>
      <c r="L3923" s="58" t="str">
        <f>작성용!N3920</f>
        <v>분기</v>
      </c>
      <c r="M3923" s="57" t="str">
        <f>작성용!U3920</f>
        <v>2024.09.30</v>
      </c>
      <c r="N3923" s="57">
        <f>작성용!V3920</f>
        <v>45581</v>
      </c>
      <c r="O3923" s="57">
        <f>작성용!W3920</f>
        <v>45588</v>
      </c>
      <c r="P3923" s="57" t="str">
        <f>작성용!X3920</f>
        <v>-</v>
      </c>
      <c r="Q3923" s="58" t="str">
        <f>작성용!AD3920</f>
        <v>대체평가3사업본부</v>
      </c>
      <c r="R3923" s="60">
        <f>작성용!AE3920</f>
        <v>0</v>
      </c>
      <c r="S3923" s="58" t="str">
        <f>작성용!AF3920</f>
        <v>조용원</v>
      </c>
      <c r="T3923" s="61" t="str">
        <f>작성용!AG3920</f>
        <v>유수연</v>
      </c>
      <c r="U3923" s="61" t="str">
        <f>작성용!AH3920</f>
        <v>유수연</v>
      </c>
      <c r="V3923" s="56">
        <f>작성용!AA3920</f>
        <v>202409</v>
      </c>
      <c r="W3923" s="58" t="str">
        <f>작성용!AC3920</f>
        <v>[T]기타보험기관[1본부]</v>
      </c>
      <c r="X3923" s="58" t="str">
        <f>작성용!O3920</f>
        <v>자산운용기획파트홍은정대리</v>
      </c>
      <c r="Y3923" s="58" t="str">
        <f>작성용!P3920</f>
        <v>02-3788-2166</v>
      </c>
      <c r="Z3923" s="58" t="str">
        <f>작성용!Q3920</f>
        <v>ejhong@magenins.com</v>
      </c>
      <c r="AA3923" s="56" t="str">
        <f>작성용!AJ3920</f>
        <v>-</v>
      </c>
      <c r="AB3923" s="56">
        <f>작성용!AB3920</f>
        <v>0</v>
      </c>
    </row>
    <row r="3924" spans="1:28" s="12" customFormat="1" ht="16.5" hidden="1" customHeight="1" x14ac:dyDescent="0.3">
      <c r="A3924" s="54">
        <f>작성용!AL3921</f>
        <v>3920</v>
      </c>
      <c r="B3924" s="55" t="str">
        <f>작성용!AI3921</f>
        <v>-</v>
      </c>
      <c r="C3924" s="56" t="str">
        <f>작성용!AK3921</f>
        <v>개별종목</v>
      </c>
      <c r="D3924" s="57">
        <f>작성용!T3921</f>
        <v>45537</v>
      </c>
      <c r="E3924" s="58" t="str">
        <f>작성용!B3921</f>
        <v>MG손해보험(수익증권)</v>
      </c>
      <c r="F3924" s="58" t="str">
        <f>작성용!C3921</f>
        <v>재평가</v>
      </c>
      <c r="G3924" s="58" t="str">
        <f>작성용!D3921</f>
        <v>KIAMCO도로투자사모특별자산투자신탁제9호</v>
      </c>
      <c r="H3924" s="59" t="str">
        <f>작성용!E3921</f>
        <v>KBP2017090011</v>
      </c>
      <c r="I3924" s="58" t="str">
        <f>작성용!F3921</f>
        <v>B02</v>
      </c>
      <c r="J3924" s="58">
        <f>작성용!G3921</f>
        <v>0</v>
      </c>
      <c r="K3924" s="58" t="str">
        <f>작성용!H3921</f>
        <v>-</v>
      </c>
      <c r="L3924" s="58" t="str">
        <f>작성용!N3921</f>
        <v>분기</v>
      </c>
      <c r="M3924" s="57" t="str">
        <f>작성용!U3921</f>
        <v>2024.09.30</v>
      </c>
      <c r="N3924" s="57">
        <f>작성용!V3921</f>
        <v>45581</v>
      </c>
      <c r="O3924" s="57">
        <f>작성용!W3921</f>
        <v>45588</v>
      </c>
      <c r="P3924" s="57" t="str">
        <f>작성용!X3921</f>
        <v>-</v>
      </c>
      <c r="Q3924" s="58" t="str">
        <f>작성용!AD3921</f>
        <v>대체평가3사업본부</v>
      </c>
      <c r="R3924" s="60">
        <f>작성용!AE3921</f>
        <v>0</v>
      </c>
      <c r="S3924" s="58" t="str">
        <f>작성용!AF3921</f>
        <v>김연수</v>
      </c>
      <c r="T3924" s="61" t="str">
        <f>작성용!AG3921</f>
        <v>유수연</v>
      </c>
      <c r="U3924" s="61" t="str">
        <f>작성용!AH3921</f>
        <v>유수연</v>
      </c>
      <c r="V3924" s="56">
        <f>작성용!AA3921</f>
        <v>202409</v>
      </c>
      <c r="W3924" s="58" t="str">
        <f>작성용!AC3921</f>
        <v>[T]기타보험기관[1본부]</v>
      </c>
      <c r="X3924" s="58" t="str">
        <f>작성용!O3921</f>
        <v>자산운용기획파트홍은정대리</v>
      </c>
      <c r="Y3924" s="58" t="str">
        <f>작성용!P3921</f>
        <v>02-3788-2166</v>
      </c>
      <c r="Z3924" s="58" t="str">
        <f>작성용!Q3921</f>
        <v>ejhong@magenins.com</v>
      </c>
      <c r="AA3924" s="56" t="str">
        <f>작성용!AJ3921</f>
        <v>-</v>
      </c>
      <c r="AB3924" s="56">
        <f>작성용!AB3921</f>
        <v>0</v>
      </c>
    </row>
    <row r="3925" spans="1:28" s="12" customFormat="1" ht="16.5" hidden="1" customHeight="1" x14ac:dyDescent="0.3">
      <c r="A3925" s="54">
        <f>작성용!AL3922</f>
        <v>3921</v>
      </c>
      <c r="B3925" s="55" t="str">
        <f>작성용!AI3922</f>
        <v>-</v>
      </c>
      <c r="C3925" s="56" t="str">
        <f>작성용!AK3922</f>
        <v>개별종목</v>
      </c>
      <c r="D3925" s="57">
        <f>작성용!T3922</f>
        <v>45537</v>
      </c>
      <c r="E3925" s="58" t="str">
        <f>작성용!B3922</f>
        <v>MG손해보험(수익증권)</v>
      </c>
      <c r="F3925" s="58" t="str">
        <f>작성용!C3922</f>
        <v>재평가</v>
      </c>
      <c r="G3925" s="58" t="str">
        <f>작성용!D3922</f>
        <v>신한DOVERX글로벌세컨더리사모증권투자신탁6호</v>
      </c>
      <c r="H3925" s="59" t="str">
        <f>작성용!E3922</f>
        <v>KBP2021030041</v>
      </c>
      <c r="I3925" s="58" t="str">
        <f>작성용!F3922</f>
        <v>B02</v>
      </c>
      <c r="J3925" s="58">
        <f>작성용!G3922</f>
        <v>0</v>
      </c>
      <c r="K3925" s="58" t="str">
        <f>작성용!H3922</f>
        <v>-</v>
      </c>
      <c r="L3925" s="58" t="str">
        <f>작성용!N3922</f>
        <v>분기</v>
      </c>
      <c r="M3925" s="57" t="str">
        <f>작성용!U3922</f>
        <v>2024.09.30</v>
      </c>
      <c r="N3925" s="57">
        <f>작성용!V3922</f>
        <v>45581</v>
      </c>
      <c r="O3925" s="57">
        <f>작성용!W3922</f>
        <v>45588</v>
      </c>
      <c r="P3925" s="57" t="str">
        <f>작성용!X3922</f>
        <v>-</v>
      </c>
      <c r="Q3925" s="58" t="str">
        <f>작성용!AD3922</f>
        <v>대체평가3사업본부</v>
      </c>
      <c r="R3925" s="60">
        <f>작성용!AE3922</f>
        <v>0</v>
      </c>
      <c r="S3925" s="58" t="str">
        <f>작성용!AF3922</f>
        <v>김은지</v>
      </c>
      <c r="T3925" s="61" t="str">
        <f>작성용!AG3922</f>
        <v>유수연</v>
      </c>
      <c r="U3925" s="61" t="str">
        <f>작성용!AH3922</f>
        <v>유수연</v>
      </c>
      <c r="V3925" s="56">
        <f>작성용!AA3922</f>
        <v>202409</v>
      </c>
      <c r="W3925" s="58" t="str">
        <f>작성용!AC3922</f>
        <v>[T]기타보험기관[1본부]</v>
      </c>
      <c r="X3925" s="58" t="str">
        <f>작성용!O3922</f>
        <v>자산운용기획파트홍은정대리</v>
      </c>
      <c r="Y3925" s="58" t="str">
        <f>작성용!P3922</f>
        <v>02-3788-2166</v>
      </c>
      <c r="Z3925" s="58" t="str">
        <f>작성용!Q3922</f>
        <v>ejhong@magenins.com</v>
      </c>
      <c r="AA3925" s="56" t="str">
        <f>작성용!AJ3922</f>
        <v>-</v>
      </c>
      <c r="AB3925" s="56">
        <f>작성용!AB3922</f>
        <v>0</v>
      </c>
    </row>
    <row r="3926" spans="1:28" s="12" customFormat="1" ht="16.5" hidden="1" customHeight="1" x14ac:dyDescent="0.3">
      <c r="A3926" s="54">
        <f>작성용!AL3923</f>
        <v>3922</v>
      </c>
      <c r="B3926" s="55" t="str">
        <f>작성용!AI3923</f>
        <v>-</v>
      </c>
      <c r="C3926" s="56" t="str">
        <f>작성용!AK3923</f>
        <v>개별종목</v>
      </c>
      <c r="D3926" s="57">
        <f>작성용!T3923</f>
        <v>45537</v>
      </c>
      <c r="E3926" s="58" t="str">
        <f>작성용!B3923</f>
        <v>MG손해보험(수익증권)</v>
      </c>
      <c r="F3926" s="58" t="str">
        <f>작성용!C3923</f>
        <v>재평가</v>
      </c>
      <c r="G3926" s="58" t="str">
        <f>작성용!D3923</f>
        <v>베스타스전문투자형사모부동산투자신탁제50A-1호1종</v>
      </c>
      <c r="H3926" s="59" t="str">
        <f>작성용!E3923</f>
        <v>KBP2021030042</v>
      </c>
      <c r="I3926" s="58" t="str">
        <f>작성용!F3923</f>
        <v>B02</v>
      </c>
      <c r="J3926" s="58">
        <f>작성용!G3923</f>
        <v>0</v>
      </c>
      <c r="K3926" s="58" t="str">
        <f>작성용!H3923</f>
        <v>-</v>
      </c>
      <c r="L3926" s="58" t="str">
        <f>작성용!N3923</f>
        <v>분기</v>
      </c>
      <c r="M3926" s="57" t="str">
        <f>작성용!U3923</f>
        <v>2024.09.30</v>
      </c>
      <c r="N3926" s="57">
        <f>작성용!V3923</f>
        <v>45581</v>
      </c>
      <c r="O3926" s="57">
        <f>작성용!W3923</f>
        <v>45588</v>
      </c>
      <c r="P3926" s="57" t="str">
        <f>작성용!X3923</f>
        <v>-</v>
      </c>
      <c r="Q3926" s="58" t="str">
        <f>작성용!AD3923</f>
        <v>대체평가3사업본부</v>
      </c>
      <c r="R3926" s="60">
        <f>작성용!AE3923</f>
        <v>0</v>
      </c>
      <c r="S3926" s="58" t="str">
        <f>작성용!AF3923</f>
        <v>김은지</v>
      </c>
      <c r="T3926" s="61" t="str">
        <f>작성용!AG3923</f>
        <v>유수연</v>
      </c>
      <c r="U3926" s="61" t="str">
        <f>작성용!AH3923</f>
        <v>유수연</v>
      </c>
      <c r="V3926" s="56">
        <f>작성용!AA3923</f>
        <v>202409</v>
      </c>
      <c r="W3926" s="58" t="str">
        <f>작성용!AC3923</f>
        <v>[T]기타보험기관[1본부]</v>
      </c>
      <c r="X3926" s="58" t="str">
        <f>작성용!O3923</f>
        <v>자산운용기획파트홍은정대리</v>
      </c>
      <c r="Y3926" s="58" t="str">
        <f>작성용!P3923</f>
        <v>02-3788-2166</v>
      </c>
      <c r="Z3926" s="58" t="str">
        <f>작성용!Q3923</f>
        <v>ejhong@magenins.com</v>
      </c>
      <c r="AA3926" s="56" t="str">
        <f>작성용!AJ3923</f>
        <v>-</v>
      </c>
      <c r="AB3926" s="56">
        <f>작성용!AB3923</f>
        <v>0</v>
      </c>
    </row>
    <row r="3927" spans="1:28" s="12" customFormat="1" ht="16.5" hidden="1" customHeight="1" x14ac:dyDescent="0.3">
      <c r="A3927" s="54">
        <f>작성용!AL3924</f>
        <v>3923</v>
      </c>
      <c r="B3927" s="55" t="str">
        <f>작성용!AI3924</f>
        <v>-</v>
      </c>
      <c r="C3927" s="56" t="str">
        <f>작성용!AK3924</f>
        <v>개별종목</v>
      </c>
      <c r="D3927" s="57">
        <f>작성용!T3924</f>
        <v>45537</v>
      </c>
      <c r="E3927" s="58" t="str">
        <f>작성용!B3924</f>
        <v>MG손해보험(수익증권)</v>
      </c>
      <c r="F3927" s="58" t="str">
        <f>작성용!C3924</f>
        <v>재평가</v>
      </c>
      <c r="G3927" s="58" t="str">
        <f>작성용!D3924</f>
        <v>KB신안산선전문투자형사모특별자산투자신탁</v>
      </c>
      <c r="H3927" s="59" t="str">
        <f>작성용!E3924</f>
        <v>KBP2020120218</v>
      </c>
      <c r="I3927" s="58" t="str">
        <f>작성용!F3924</f>
        <v>B02</v>
      </c>
      <c r="J3927" s="58">
        <f>작성용!G3924</f>
        <v>0</v>
      </c>
      <c r="K3927" s="58" t="str">
        <f>작성용!H3924</f>
        <v>-</v>
      </c>
      <c r="L3927" s="58" t="str">
        <f>작성용!N3924</f>
        <v>분기</v>
      </c>
      <c r="M3927" s="57" t="str">
        <f>작성용!U3924</f>
        <v>2024.09.30</v>
      </c>
      <c r="N3927" s="57">
        <f>작성용!V3924</f>
        <v>45581</v>
      </c>
      <c r="O3927" s="57">
        <f>작성용!W3924</f>
        <v>45588</v>
      </c>
      <c r="P3927" s="57" t="str">
        <f>작성용!X3924</f>
        <v>-</v>
      </c>
      <c r="Q3927" s="58" t="str">
        <f>작성용!AD3924</f>
        <v>대체평가3사업본부</v>
      </c>
      <c r="R3927" s="60">
        <f>작성용!AE3924</f>
        <v>0</v>
      </c>
      <c r="S3927" s="58" t="str">
        <f>작성용!AF3924</f>
        <v>이지영</v>
      </c>
      <c r="T3927" s="61" t="str">
        <f>작성용!AG3924</f>
        <v>유수연</v>
      </c>
      <c r="U3927" s="61" t="str">
        <f>작성용!AH3924</f>
        <v>유수연</v>
      </c>
      <c r="V3927" s="56">
        <f>작성용!AA3924</f>
        <v>202409</v>
      </c>
      <c r="W3927" s="58" t="str">
        <f>작성용!AC3924</f>
        <v>[T]기타보험기관[1본부]</v>
      </c>
      <c r="X3927" s="58" t="str">
        <f>작성용!O3924</f>
        <v>자산운용기획파트홍은정대리</v>
      </c>
      <c r="Y3927" s="58" t="str">
        <f>작성용!P3924</f>
        <v>02-3788-2166</v>
      </c>
      <c r="Z3927" s="58" t="str">
        <f>작성용!Q3924</f>
        <v>ejhong@magenins.com</v>
      </c>
      <c r="AA3927" s="56" t="str">
        <f>작성용!AJ3924</f>
        <v>-</v>
      </c>
      <c r="AB3927" s="56">
        <f>작성용!AB3924</f>
        <v>0</v>
      </c>
    </row>
    <row r="3928" spans="1:28" s="12" customFormat="1" ht="16.5" hidden="1" customHeight="1" x14ac:dyDescent="0.3">
      <c r="A3928" s="54">
        <f>작성용!AL3925</f>
        <v>3924</v>
      </c>
      <c r="B3928" s="55" t="str">
        <f>작성용!AI3925</f>
        <v>-</v>
      </c>
      <c r="C3928" s="56" t="str">
        <f>작성용!AK3925</f>
        <v>개별종목</v>
      </c>
      <c r="D3928" s="57">
        <f>작성용!T3925</f>
        <v>45537</v>
      </c>
      <c r="E3928" s="58" t="str">
        <f>작성용!B3925</f>
        <v>MG손해보험(수익증권)</v>
      </c>
      <c r="F3928" s="58" t="str">
        <f>작성용!C3925</f>
        <v>재평가</v>
      </c>
      <c r="G3928" s="58" t="str">
        <f>작성용!D3925</f>
        <v>KIAMCO도로투자사모특별자산투자신탁제1호</v>
      </c>
      <c r="H3928" s="59" t="str">
        <f>작성용!E3925</f>
        <v>KBP2016060031</v>
      </c>
      <c r="I3928" s="58" t="str">
        <f>작성용!F3925</f>
        <v>B02</v>
      </c>
      <c r="J3928" s="58">
        <f>작성용!G3925</f>
        <v>0</v>
      </c>
      <c r="K3928" s="58" t="str">
        <f>작성용!H3925</f>
        <v>-</v>
      </c>
      <c r="L3928" s="58" t="str">
        <f>작성용!N3925</f>
        <v>분기</v>
      </c>
      <c r="M3928" s="57" t="str">
        <f>작성용!U3925</f>
        <v>2024.09.30</v>
      </c>
      <c r="N3928" s="57">
        <f>작성용!V3925</f>
        <v>45581</v>
      </c>
      <c r="O3928" s="57">
        <f>작성용!W3925</f>
        <v>45588</v>
      </c>
      <c r="P3928" s="57" t="str">
        <f>작성용!X3925</f>
        <v>-</v>
      </c>
      <c r="Q3928" s="58" t="str">
        <f>작성용!AD3925</f>
        <v>대체평가3사업본부</v>
      </c>
      <c r="R3928" s="60">
        <f>작성용!AE3925</f>
        <v>0</v>
      </c>
      <c r="S3928" s="58" t="str">
        <f>작성용!AF3925</f>
        <v>이지영</v>
      </c>
      <c r="T3928" s="61" t="str">
        <f>작성용!AG3925</f>
        <v>유수연</v>
      </c>
      <c r="U3928" s="61" t="str">
        <f>작성용!AH3925</f>
        <v>유수연</v>
      </c>
      <c r="V3928" s="56">
        <f>작성용!AA3925</f>
        <v>202409</v>
      </c>
      <c r="W3928" s="58" t="str">
        <f>작성용!AC3925</f>
        <v>[T]기타보험기관[1본부]</v>
      </c>
      <c r="X3928" s="58" t="str">
        <f>작성용!O3925</f>
        <v>자산운용기획파트홍은정대리</v>
      </c>
      <c r="Y3928" s="58" t="str">
        <f>작성용!P3925</f>
        <v>02-3788-2166</v>
      </c>
      <c r="Z3928" s="58" t="str">
        <f>작성용!Q3925</f>
        <v>ejhong@magenins.com</v>
      </c>
      <c r="AA3928" s="56" t="str">
        <f>작성용!AJ3925</f>
        <v>-</v>
      </c>
      <c r="AB3928" s="56">
        <f>작성용!AB3925</f>
        <v>0</v>
      </c>
    </row>
    <row r="3929" spans="1:28" s="12" customFormat="1" ht="16.5" hidden="1" customHeight="1" x14ac:dyDescent="0.3">
      <c r="A3929" s="54">
        <f>작성용!AL3926</f>
        <v>3925</v>
      </c>
      <c r="B3929" s="55" t="str">
        <f>작성용!AI3926</f>
        <v>-</v>
      </c>
      <c r="C3929" s="56" t="str">
        <f>작성용!AK3926</f>
        <v>개별종목</v>
      </c>
      <c r="D3929" s="57">
        <f>작성용!T3926</f>
        <v>45537</v>
      </c>
      <c r="E3929" s="58" t="str">
        <f>작성용!B3926</f>
        <v>MG손해보험(수익증권)</v>
      </c>
      <c r="F3929" s="58" t="str">
        <f>작성용!C3926</f>
        <v>재평가</v>
      </c>
      <c r="G3929" s="58" t="str">
        <f>작성용!D3926</f>
        <v>NHDLS3202회</v>
      </c>
      <c r="H3929" s="59" t="str">
        <f>작성용!E3926</f>
        <v>KBP2020120275</v>
      </c>
      <c r="I3929" s="58" t="str">
        <f>작성용!F3926</f>
        <v>D06</v>
      </c>
      <c r="J3929" s="58">
        <f>작성용!G3926</f>
        <v>0</v>
      </c>
      <c r="K3929" s="58" t="str">
        <f>작성용!H3926</f>
        <v>-</v>
      </c>
      <c r="L3929" s="58" t="str">
        <f>작성용!N3926</f>
        <v>분기</v>
      </c>
      <c r="M3929" s="57" t="str">
        <f>작성용!U3926</f>
        <v>2024.09.30</v>
      </c>
      <c r="N3929" s="57">
        <f>작성용!V3926</f>
        <v>45581</v>
      </c>
      <c r="O3929" s="57">
        <f>작성용!W3926</f>
        <v>45588</v>
      </c>
      <c r="P3929" s="57" t="str">
        <f>작성용!X3926</f>
        <v>-</v>
      </c>
      <c r="Q3929" s="58" t="str">
        <f>작성용!AD3926</f>
        <v>주식옵션팀</v>
      </c>
      <c r="R3929" s="60">
        <f>작성용!AE3926</f>
        <v>0</v>
      </c>
      <c r="S3929" s="58" t="str">
        <f>작성용!AF3926</f>
        <v>주식옵션팀</v>
      </c>
      <c r="T3929" s="61" t="str">
        <f>작성용!AG3926</f>
        <v>유수연</v>
      </c>
      <c r="U3929" s="61" t="str">
        <f>작성용!AH3926</f>
        <v>유수연</v>
      </c>
      <c r="V3929" s="56">
        <f>작성용!AA3926</f>
        <v>202409</v>
      </c>
      <c r="W3929" s="58" t="str">
        <f>작성용!AC3926</f>
        <v>[T]기타보험기관[1본부]</v>
      </c>
      <c r="X3929" s="58" t="str">
        <f>작성용!O3926</f>
        <v>자산운용기획파트홍은정대리</v>
      </c>
      <c r="Y3929" s="58" t="str">
        <f>작성용!P3926</f>
        <v>02-3788-2166</v>
      </c>
      <c r="Z3929" s="58" t="str">
        <f>작성용!Q3926</f>
        <v>ejhong@magenins.com</v>
      </c>
      <c r="AA3929" s="56" t="str">
        <f>작성용!AJ3926</f>
        <v>-</v>
      </c>
      <c r="AB3929" s="56">
        <f>작성용!AB3926</f>
        <v>0</v>
      </c>
    </row>
    <row r="3930" spans="1:28" s="12" customFormat="1" ht="16.5" hidden="1" customHeight="1" x14ac:dyDescent="0.3">
      <c r="A3930" s="54">
        <f>작성용!AL3927</f>
        <v>3926</v>
      </c>
      <c r="B3930" s="55" t="str">
        <f>작성용!AI3927</f>
        <v>-</v>
      </c>
      <c r="C3930" s="56" t="str">
        <f>작성용!AK3927</f>
        <v>개별종목</v>
      </c>
      <c r="D3930" s="57">
        <f>작성용!T3927</f>
        <v>45537</v>
      </c>
      <c r="E3930" s="58" t="str">
        <f>작성용!B3927</f>
        <v>MG손해보험(수익증권)</v>
      </c>
      <c r="F3930" s="58" t="str">
        <f>작성용!C3927</f>
        <v>재평가</v>
      </c>
      <c r="G3930" s="58" t="str">
        <f>작성용!D3927</f>
        <v>교보악사TOMORROW전문투자사모투자신탁1호</v>
      </c>
      <c r="H3930" s="59" t="str">
        <f>작성용!E3927</f>
        <v>KBP2020120274</v>
      </c>
      <c r="I3930" s="58" t="str">
        <f>작성용!F3927</f>
        <v>B02</v>
      </c>
      <c r="J3930" s="58">
        <f>작성용!G3927</f>
        <v>0</v>
      </c>
      <c r="K3930" s="58" t="str">
        <f>작성용!H3927</f>
        <v>-</v>
      </c>
      <c r="L3930" s="58" t="str">
        <f>작성용!N3927</f>
        <v>분기</v>
      </c>
      <c r="M3930" s="57" t="str">
        <f>작성용!U3927</f>
        <v>2024.09.30</v>
      </c>
      <c r="N3930" s="57">
        <f>작성용!V3927</f>
        <v>45581</v>
      </c>
      <c r="O3930" s="57">
        <f>작성용!W3927</f>
        <v>45588</v>
      </c>
      <c r="P3930" s="57" t="str">
        <f>작성용!X3927</f>
        <v>-</v>
      </c>
      <c r="Q3930" s="58" t="str">
        <f>작성용!AD3927</f>
        <v>대체평가3사업본부</v>
      </c>
      <c r="R3930" s="60">
        <f>작성용!AE3927</f>
        <v>0</v>
      </c>
      <c r="S3930" s="58" t="str">
        <f>작성용!AF3927</f>
        <v>김은지</v>
      </c>
      <c r="T3930" s="61" t="str">
        <f>작성용!AG3927</f>
        <v>유수연</v>
      </c>
      <c r="U3930" s="61" t="str">
        <f>작성용!AH3927</f>
        <v>유수연</v>
      </c>
      <c r="V3930" s="56">
        <f>작성용!AA3927</f>
        <v>202409</v>
      </c>
      <c r="W3930" s="58" t="str">
        <f>작성용!AC3927</f>
        <v>[T]기타보험기관[1본부]</v>
      </c>
      <c r="X3930" s="58" t="str">
        <f>작성용!O3927</f>
        <v>자산운용기획파트홍은정대리</v>
      </c>
      <c r="Y3930" s="58" t="str">
        <f>작성용!P3927</f>
        <v>02-3788-2166</v>
      </c>
      <c r="Z3930" s="58" t="str">
        <f>작성용!Q3927</f>
        <v>ejhong@magenins.com</v>
      </c>
      <c r="AA3930" s="56" t="str">
        <f>작성용!AJ3927</f>
        <v>-</v>
      </c>
      <c r="AB3930" s="56">
        <f>작성용!AB3927</f>
        <v>0</v>
      </c>
    </row>
    <row r="3931" spans="1:28" s="12" customFormat="1" ht="16.5" hidden="1" customHeight="1" x14ac:dyDescent="0.3">
      <c r="A3931" s="54">
        <f>작성용!AL3928</f>
        <v>3927</v>
      </c>
      <c r="B3931" s="55" t="str">
        <f>작성용!AI3928</f>
        <v>-</v>
      </c>
      <c r="C3931" s="56" t="str">
        <f>작성용!AK3928</f>
        <v>개별종목</v>
      </c>
      <c r="D3931" s="57">
        <f>작성용!T3928</f>
        <v>45537</v>
      </c>
      <c r="E3931" s="58" t="str">
        <f>작성용!B3928</f>
        <v>MG손해보험(수익증권)</v>
      </c>
      <c r="F3931" s="58" t="str">
        <f>작성용!C3928</f>
        <v>재평가</v>
      </c>
      <c r="G3931" s="58" t="str">
        <f>작성용!D3928</f>
        <v>한국투자항공기전문투자형사모특별자산투자신탁6호</v>
      </c>
      <c r="H3931" s="59" t="str">
        <f>작성용!E3928</f>
        <v>KBP2018120018</v>
      </c>
      <c r="I3931" s="58" t="str">
        <f>작성용!F3928</f>
        <v>B02</v>
      </c>
      <c r="J3931" s="58">
        <f>작성용!G3928</f>
        <v>0</v>
      </c>
      <c r="K3931" s="58" t="str">
        <f>작성용!H3928</f>
        <v>-</v>
      </c>
      <c r="L3931" s="58" t="str">
        <f>작성용!N3928</f>
        <v>분기</v>
      </c>
      <c r="M3931" s="57" t="str">
        <f>작성용!U3928</f>
        <v>2024.09.30</v>
      </c>
      <c r="N3931" s="57">
        <f>작성용!V3928</f>
        <v>45581</v>
      </c>
      <c r="O3931" s="57">
        <f>작성용!W3928</f>
        <v>45588</v>
      </c>
      <c r="P3931" s="57" t="str">
        <f>작성용!X3928</f>
        <v>-</v>
      </c>
      <c r="Q3931" s="58" t="str">
        <f>작성용!AD3928</f>
        <v>대체평가3사업본부</v>
      </c>
      <c r="R3931" s="60">
        <f>작성용!AE3928</f>
        <v>0</v>
      </c>
      <c r="S3931" s="58" t="str">
        <f>작성용!AF3928</f>
        <v>이소연</v>
      </c>
      <c r="T3931" s="61" t="str">
        <f>작성용!AG3928</f>
        <v>유수연</v>
      </c>
      <c r="U3931" s="61" t="str">
        <f>작성용!AH3928</f>
        <v>유수연</v>
      </c>
      <c r="V3931" s="56">
        <f>작성용!AA3928</f>
        <v>202409</v>
      </c>
      <c r="W3931" s="58" t="str">
        <f>작성용!AC3928</f>
        <v>[T]기타보험기관[1본부]</v>
      </c>
      <c r="X3931" s="58" t="str">
        <f>작성용!O3928</f>
        <v>자산운용기획파트홍은정대리</v>
      </c>
      <c r="Y3931" s="58" t="str">
        <f>작성용!P3928</f>
        <v>02-3788-2166</v>
      </c>
      <c r="Z3931" s="58" t="str">
        <f>작성용!Q3928</f>
        <v>ejhong@magenins.com</v>
      </c>
      <c r="AA3931" s="56" t="str">
        <f>작성용!AJ3928</f>
        <v>-</v>
      </c>
      <c r="AB3931" s="56">
        <f>작성용!AB3928</f>
        <v>0</v>
      </c>
    </row>
    <row r="3932" spans="1:28" s="12" customFormat="1" ht="16.5" hidden="1" customHeight="1" x14ac:dyDescent="0.3">
      <c r="A3932" s="54">
        <f>작성용!AL3929</f>
        <v>3928</v>
      </c>
      <c r="B3932" s="55" t="str">
        <f>작성용!AI3929</f>
        <v>-</v>
      </c>
      <c r="C3932" s="56" t="str">
        <f>작성용!AK3929</f>
        <v>개별종목</v>
      </c>
      <c r="D3932" s="57">
        <f>작성용!T3929</f>
        <v>45537</v>
      </c>
      <c r="E3932" s="58" t="str">
        <f>작성용!B3929</f>
        <v>MG손해보험(수익증권)</v>
      </c>
      <c r="F3932" s="58" t="str">
        <f>작성용!C3929</f>
        <v>재평가</v>
      </c>
      <c r="G3932" s="58" t="str">
        <f>작성용!D3929</f>
        <v>키움글로벌인프라A.I.전문투자형사모투자신탁</v>
      </c>
      <c r="H3932" s="59" t="str">
        <f>작성용!E3929</f>
        <v>KBP2020120271</v>
      </c>
      <c r="I3932" s="58" t="str">
        <f>작성용!F3929</f>
        <v>B02</v>
      </c>
      <c r="J3932" s="58">
        <f>작성용!G3929</f>
        <v>0</v>
      </c>
      <c r="K3932" s="58" t="str">
        <f>작성용!H3929</f>
        <v>-</v>
      </c>
      <c r="L3932" s="58" t="str">
        <f>작성용!N3929</f>
        <v>분기</v>
      </c>
      <c r="M3932" s="57" t="str">
        <f>작성용!U3929</f>
        <v>2024.09.30</v>
      </c>
      <c r="N3932" s="57">
        <f>작성용!V3929</f>
        <v>45581</v>
      </c>
      <c r="O3932" s="57">
        <f>작성용!W3929</f>
        <v>45588</v>
      </c>
      <c r="P3932" s="57" t="str">
        <f>작성용!X3929</f>
        <v>-</v>
      </c>
      <c r="Q3932" s="58" t="str">
        <f>작성용!AD3929</f>
        <v>대체평가3사업본부</v>
      </c>
      <c r="R3932" s="60">
        <f>작성용!AE3929</f>
        <v>0</v>
      </c>
      <c r="S3932" s="58" t="str">
        <f>작성용!AF3929</f>
        <v>박태호</v>
      </c>
      <c r="T3932" s="61" t="str">
        <f>작성용!AG3929</f>
        <v>유수연</v>
      </c>
      <c r="U3932" s="61" t="str">
        <f>작성용!AH3929</f>
        <v>유수연</v>
      </c>
      <c r="V3932" s="56">
        <f>작성용!AA3929</f>
        <v>202409</v>
      </c>
      <c r="W3932" s="58" t="str">
        <f>작성용!AC3929</f>
        <v>[T]기타보험기관[1본부]</v>
      </c>
      <c r="X3932" s="58" t="str">
        <f>작성용!O3929</f>
        <v>자산운용기획파트홍은정대리</v>
      </c>
      <c r="Y3932" s="58" t="str">
        <f>작성용!P3929</f>
        <v>02-3788-2166</v>
      </c>
      <c r="Z3932" s="58" t="str">
        <f>작성용!Q3929</f>
        <v>ejhong@magenins.com</v>
      </c>
      <c r="AA3932" s="56" t="str">
        <f>작성용!AJ3929</f>
        <v>-</v>
      </c>
      <c r="AB3932" s="56">
        <f>작성용!AB3929</f>
        <v>0</v>
      </c>
    </row>
    <row r="3933" spans="1:28" s="12" customFormat="1" ht="16.5" hidden="1" customHeight="1" x14ac:dyDescent="0.3">
      <c r="A3933" s="54">
        <f>작성용!AL3930</f>
        <v>3929</v>
      </c>
      <c r="B3933" s="55" t="str">
        <f>작성용!AI3930</f>
        <v>-</v>
      </c>
      <c r="C3933" s="56" t="str">
        <f>작성용!AK3930</f>
        <v>개별종목</v>
      </c>
      <c r="D3933" s="57">
        <f>작성용!T3930</f>
        <v>45537</v>
      </c>
      <c r="E3933" s="58" t="str">
        <f>작성용!B3930</f>
        <v>MG손해보험(수익증권)</v>
      </c>
      <c r="F3933" s="58" t="str">
        <f>작성용!C3930</f>
        <v>재평가</v>
      </c>
      <c r="G3933" s="58" t="str">
        <f>작성용!D3930</f>
        <v>NH-Amundi해외간접CDCF전문투자형사모부동산투자신탁2호</v>
      </c>
      <c r="H3933" s="59" t="str">
        <f>작성용!E3930</f>
        <v>KBP2018030097</v>
      </c>
      <c r="I3933" s="58" t="str">
        <f>작성용!F3930</f>
        <v>B02</v>
      </c>
      <c r="J3933" s="58">
        <f>작성용!G3930</f>
        <v>0</v>
      </c>
      <c r="K3933" s="58" t="str">
        <f>작성용!H3930</f>
        <v>-</v>
      </c>
      <c r="L3933" s="58" t="str">
        <f>작성용!N3930</f>
        <v>분기</v>
      </c>
      <c r="M3933" s="57" t="str">
        <f>작성용!U3930</f>
        <v>2024.09.30</v>
      </c>
      <c r="N3933" s="57">
        <f>작성용!V3930</f>
        <v>45581</v>
      </c>
      <c r="O3933" s="57">
        <f>작성용!W3930</f>
        <v>45588</v>
      </c>
      <c r="P3933" s="57" t="str">
        <f>작성용!X3930</f>
        <v>-</v>
      </c>
      <c r="Q3933" s="58" t="str">
        <f>작성용!AD3930</f>
        <v>대체평가3사업본부</v>
      </c>
      <c r="R3933" s="60">
        <f>작성용!AE3930</f>
        <v>0</v>
      </c>
      <c r="S3933" s="58" t="str">
        <f>작성용!AF3930</f>
        <v>정민지</v>
      </c>
      <c r="T3933" s="61" t="str">
        <f>작성용!AG3930</f>
        <v>유수연</v>
      </c>
      <c r="U3933" s="61" t="str">
        <f>작성용!AH3930</f>
        <v>유수연</v>
      </c>
      <c r="V3933" s="56">
        <f>작성용!AA3930</f>
        <v>202409</v>
      </c>
      <c r="W3933" s="58" t="str">
        <f>작성용!AC3930</f>
        <v>[T]기타보험기관[1본부]</v>
      </c>
      <c r="X3933" s="58" t="str">
        <f>작성용!O3930</f>
        <v>자산운용기획파트홍은정대리</v>
      </c>
      <c r="Y3933" s="58" t="str">
        <f>작성용!P3930</f>
        <v>02-3788-2166</v>
      </c>
      <c r="Z3933" s="58" t="str">
        <f>작성용!Q3930</f>
        <v>ejhong@magenins.com</v>
      </c>
      <c r="AA3933" s="56" t="str">
        <f>작성용!AJ3930</f>
        <v>-</v>
      </c>
      <c r="AB3933" s="56">
        <f>작성용!AB3930</f>
        <v>0</v>
      </c>
    </row>
    <row r="3934" spans="1:28" s="12" customFormat="1" ht="16.5" hidden="1" customHeight="1" x14ac:dyDescent="0.3">
      <c r="A3934" s="54">
        <f>작성용!AL3931</f>
        <v>3930</v>
      </c>
      <c r="B3934" s="55" t="str">
        <f>작성용!AI3931</f>
        <v>-</v>
      </c>
      <c r="C3934" s="56" t="str">
        <f>작성용!AK3931</f>
        <v>개별종목</v>
      </c>
      <c r="D3934" s="57">
        <f>작성용!T3931</f>
        <v>45537</v>
      </c>
      <c r="E3934" s="58" t="str">
        <f>작성용!B3931</f>
        <v>MG손해보험(수익증권)</v>
      </c>
      <c r="F3934" s="58" t="str">
        <f>작성용!C3931</f>
        <v>재평가</v>
      </c>
      <c r="G3934" s="58" t="str">
        <f>작성용!D3931</f>
        <v>DBASIAPRIVATECREDIT1전문투자형사모1호</v>
      </c>
      <c r="H3934" s="59" t="str">
        <f>작성용!E3931</f>
        <v>KBP2020120252</v>
      </c>
      <c r="I3934" s="58" t="str">
        <f>작성용!F3931</f>
        <v>B02</v>
      </c>
      <c r="J3934" s="58">
        <f>작성용!G3931</f>
        <v>0</v>
      </c>
      <c r="K3934" s="58" t="str">
        <f>작성용!H3931</f>
        <v>-</v>
      </c>
      <c r="L3934" s="58" t="str">
        <f>작성용!N3931</f>
        <v>분기</v>
      </c>
      <c r="M3934" s="57" t="str">
        <f>작성용!U3931</f>
        <v>2024.09.30</v>
      </c>
      <c r="N3934" s="57">
        <f>작성용!V3931</f>
        <v>45581</v>
      </c>
      <c r="O3934" s="57">
        <f>작성용!W3931</f>
        <v>45588</v>
      </c>
      <c r="P3934" s="57" t="str">
        <f>작성용!X3931</f>
        <v>-</v>
      </c>
      <c r="Q3934" s="58" t="str">
        <f>작성용!AD3931</f>
        <v>대체평가3사업본부</v>
      </c>
      <c r="R3934" s="60">
        <f>작성용!AE3931</f>
        <v>0</v>
      </c>
      <c r="S3934" s="58" t="str">
        <f>작성용!AF3931</f>
        <v>정휘라</v>
      </c>
      <c r="T3934" s="61" t="str">
        <f>작성용!AG3931</f>
        <v>유수연</v>
      </c>
      <c r="U3934" s="61" t="str">
        <f>작성용!AH3931</f>
        <v>유수연</v>
      </c>
      <c r="V3934" s="56">
        <f>작성용!AA3931</f>
        <v>202409</v>
      </c>
      <c r="W3934" s="58" t="str">
        <f>작성용!AC3931</f>
        <v>[T]기타보험기관[1본부]</v>
      </c>
      <c r="X3934" s="58" t="str">
        <f>작성용!O3931</f>
        <v>자산운용기획파트홍은정대리</v>
      </c>
      <c r="Y3934" s="58" t="str">
        <f>작성용!P3931</f>
        <v>02-3788-2166</v>
      </c>
      <c r="Z3934" s="58" t="str">
        <f>작성용!Q3931</f>
        <v>ejhong@magenins.com</v>
      </c>
      <c r="AA3934" s="56" t="str">
        <f>작성용!AJ3931</f>
        <v>-</v>
      </c>
      <c r="AB3934" s="56">
        <f>작성용!AB3931</f>
        <v>0</v>
      </c>
    </row>
    <row r="3935" spans="1:28" s="12" customFormat="1" ht="16.5" hidden="1" customHeight="1" x14ac:dyDescent="0.3">
      <c r="A3935" s="54">
        <f>작성용!AL3932</f>
        <v>3931</v>
      </c>
      <c r="B3935" s="55" t="str">
        <f>작성용!AI3932</f>
        <v>-</v>
      </c>
      <c r="C3935" s="56" t="str">
        <f>작성용!AK3932</f>
        <v>개별종목</v>
      </c>
      <c r="D3935" s="57">
        <f>작성용!T3932</f>
        <v>45537</v>
      </c>
      <c r="E3935" s="58" t="str">
        <f>작성용!B3932</f>
        <v>MG손해보험(수익증권)</v>
      </c>
      <c r="F3935" s="58" t="str">
        <f>작성용!C3932</f>
        <v>재평가</v>
      </c>
      <c r="G3935" s="58" t="str">
        <f>작성용!D3932</f>
        <v>신한유럽기업대출전문투자형사모특별자산투자신탁제1호</v>
      </c>
      <c r="H3935" s="59" t="str">
        <f>작성용!E3932</f>
        <v>KBP2020120251</v>
      </c>
      <c r="I3935" s="58" t="str">
        <f>작성용!F3932</f>
        <v>B02</v>
      </c>
      <c r="J3935" s="58">
        <f>작성용!G3932</f>
        <v>0</v>
      </c>
      <c r="K3935" s="58" t="str">
        <f>작성용!H3932</f>
        <v>-</v>
      </c>
      <c r="L3935" s="58" t="str">
        <f>작성용!N3932</f>
        <v>분기</v>
      </c>
      <c r="M3935" s="57" t="str">
        <f>작성용!U3932</f>
        <v>2024.09.30</v>
      </c>
      <c r="N3935" s="57">
        <f>작성용!V3932</f>
        <v>45581</v>
      </c>
      <c r="O3935" s="57">
        <f>작성용!W3932</f>
        <v>45588</v>
      </c>
      <c r="P3935" s="57" t="str">
        <f>작성용!X3932</f>
        <v>-</v>
      </c>
      <c r="Q3935" s="58" t="str">
        <f>작성용!AD3932</f>
        <v>대체평가3사업본부</v>
      </c>
      <c r="R3935" s="60">
        <f>작성용!AE3932</f>
        <v>0</v>
      </c>
      <c r="S3935" s="58" t="str">
        <f>작성용!AF3932</f>
        <v>이지영</v>
      </c>
      <c r="T3935" s="61" t="str">
        <f>작성용!AG3932</f>
        <v>유수연</v>
      </c>
      <c r="U3935" s="61" t="str">
        <f>작성용!AH3932</f>
        <v>유수연</v>
      </c>
      <c r="V3935" s="56">
        <f>작성용!AA3932</f>
        <v>202409</v>
      </c>
      <c r="W3935" s="58" t="str">
        <f>작성용!AC3932</f>
        <v>[T]기타보험기관[1본부]</v>
      </c>
      <c r="X3935" s="58" t="str">
        <f>작성용!O3932</f>
        <v>자산운용기획파트홍은정대리</v>
      </c>
      <c r="Y3935" s="58" t="str">
        <f>작성용!P3932</f>
        <v>02-3788-2166</v>
      </c>
      <c r="Z3935" s="58" t="str">
        <f>작성용!Q3932</f>
        <v>ejhong@magenins.com</v>
      </c>
      <c r="AA3935" s="56" t="str">
        <f>작성용!AJ3932</f>
        <v>-</v>
      </c>
      <c r="AB3935" s="56">
        <f>작성용!AB3932</f>
        <v>0</v>
      </c>
    </row>
    <row r="3936" spans="1:28" s="12" customFormat="1" ht="16.5" hidden="1" customHeight="1" x14ac:dyDescent="0.3">
      <c r="A3936" s="54">
        <f>작성용!AL3933</f>
        <v>3932</v>
      </c>
      <c r="B3936" s="55" t="str">
        <f>작성용!AI3933</f>
        <v>-</v>
      </c>
      <c r="C3936" s="56" t="str">
        <f>작성용!AK3933</f>
        <v>개별종목</v>
      </c>
      <c r="D3936" s="57">
        <f>작성용!T3933</f>
        <v>45537</v>
      </c>
      <c r="E3936" s="58" t="str">
        <f>작성용!B3933</f>
        <v>MG손해보험(수익증권)</v>
      </c>
      <c r="F3936" s="58" t="str">
        <f>작성용!C3933</f>
        <v>재평가</v>
      </c>
      <c r="G3936" s="58" t="str">
        <f>작성용!D3933</f>
        <v>타이거대체전문투자형사모부동산투자신탁28호</v>
      </c>
      <c r="H3936" s="59" t="str">
        <f>작성용!E3933</f>
        <v>KBP2021030043</v>
      </c>
      <c r="I3936" s="58" t="str">
        <f>작성용!F3933</f>
        <v>B02</v>
      </c>
      <c r="J3936" s="58">
        <f>작성용!G3933</f>
        <v>0</v>
      </c>
      <c r="K3936" s="58" t="str">
        <f>작성용!H3933</f>
        <v>-</v>
      </c>
      <c r="L3936" s="58" t="str">
        <f>작성용!N3933</f>
        <v>분기</v>
      </c>
      <c r="M3936" s="57" t="str">
        <f>작성용!U3933</f>
        <v>2024.09.30</v>
      </c>
      <c r="N3936" s="57">
        <f>작성용!V3933</f>
        <v>45581</v>
      </c>
      <c r="O3936" s="57">
        <f>작성용!W3933</f>
        <v>45588</v>
      </c>
      <c r="P3936" s="57" t="str">
        <f>작성용!X3933</f>
        <v>-</v>
      </c>
      <c r="Q3936" s="58" t="str">
        <f>작성용!AD3933</f>
        <v>대체평가3사업본부</v>
      </c>
      <c r="R3936" s="60">
        <f>작성용!AE3933</f>
        <v>0</v>
      </c>
      <c r="S3936" s="58" t="str">
        <f>작성용!AF3933</f>
        <v>김은지</v>
      </c>
      <c r="T3936" s="61" t="str">
        <f>작성용!AG3933</f>
        <v>유수연</v>
      </c>
      <c r="U3936" s="61" t="str">
        <f>작성용!AH3933</f>
        <v>유수연</v>
      </c>
      <c r="V3936" s="56">
        <f>작성용!AA3933</f>
        <v>202409</v>
      </c>
      <c r="W3936" s="58" t="str">
        <f>작성용!AC3933</f>
        <v>[T]기타보험기관[1본부]</v>
      </c>
      <c r="X3936" s="58" t="str">
        <f>작성용!O3933</f>
        <v>자산운용기획파트홍은정대리</v>
      </c>
      <c r="Y3936" s="58" t="str">
        <f>작성용!P3933</f>
        <v>02-3788-2166</v>
      </c>
      <c r="Z3936" s="58" t="str">
        <f>작성용!Q3933</f>
        <v>ejhong@magenins.com</v>
      </c>
      <c r="AA3936" s="56" t="str">
        <f>작성용!AJ3933</f>
        <v>-</v>
      </c>
      <c r="AB3936" s="56">
        <f>작성용!AB3933</f>
        <v>0</v>
      </c>
    </row>
    <row r="3937" spans="1:28" s="12" customFormat="1" ht="16.5" hidden="1" customHeight="1" x14ac:dyDescent="0.3">
      <c r="A3937" s="54">
        <f>작성용!AL3934</f>
        <v>3933</v>
      </c>
      <c r="B3937" s="55" t="str">
        <f>작성용!AI3934</f>
        <v>-</v>
      </c>
      <c r="C3937" s="56" t="str">
        <f>작성용!AK3934</f>
        <v>개별종목</v>
      </c>
      <c r="D3937" s="57">
        <f>작성용!T3934</f>
        <v>45537</v>
      </c>
      <c r="E3937" s="58" t="str">
        <f>작성용!B3934</f>
        <v>MG손해보험(수익증권)</v>
      </c>
      <c r="F3937" s="58" t="str">
        <f>작성용!C3934</f>
        <v>재평가</v>
      </c>
      <c r="G3937" s="58" t="str">
        <f>작성용!D3934</f>
        <v>미래에셋맵스미국전문투자형사모부동산투자신탁17-2호</v>
      </c>
      <c r="H3937" s="59" t="str">
        <f>작성용!E3934</f>
        <v>KBP2021060057</v>
      </c>
      <c r="I3937" s="58" t="str">
        <f>작성용!F3934</f>
        <v>B02</v>
      </c>
      <c r="J3937" s="58">
        <f>작성용!G3934</f>
        <v>0</v>
      </c>
      <c r="K3937" s="58" t="str">
        <f>작성용!H3934</f>
        <v>-</v>
      </c>
      <c r="L3937" s="58" t="str">
        <f>작성용!N3934</f>
        <v>분기</v>
      </c>
      <c r="M3937" s="57" t="str">
        <f>작성용!U3934</f>
        <v>2024.09.30</v>
      </c>
      <c r="N3937" s="57">
        <f>작성용!V3934</f>
        <v>45581</v>
      </c>
      <c r="O3937" s="57">
        <f>작성용!W3934</f>
        <v>45588</v>
      </c>
      <c r="P3937" s="57" t="str">
        <f>작성용!X3934</f>
        <v>-</v>
      </c>
      <c r="Q3937" s="58" t="str">
        <f>작성용!AD3934</f>
        <v>대체평가3사업본부</v>
      </c>
      <c r="R3937" s="60">
        <f>작성용!AE3934</f>
        <v>0</v>
      </c>
      <c r="S3937" s="58" t="str">
        <f>작성용!AF3934</f>
        <v>지백연</v>
      </c>
      <c r="T3937" s="61" t="str">
        <f>작성용!AG3934</f>
        <v>유수연</v>
      </c>
      <c r="U3937" s="61" t="str">
        <f>작성용!AH3934</f>
        <v>유수연</v>
      </c>
      <c r="V3937" s="56">
        <f>작성용!AA3934</f>
        <v>202409</v>
      </c>
      <c r="W3937" s="58" t="str">
        <f>작성용!AC3934</f>
        <v>[T]기타보험기관[1본부]</v>
      </c>
      <c r="X3937" s="58" t="str">
        <f>작성용!O3934</f>
        <v>자산운용기획파트홍은정대리</v>
      </c>
      <c r="Y3937" s="58" t="str">
        <f>작성용!P3934</f>
        <v>02-3788-2166</v>
      </c>
      <c r="Z3937" s="58" t="str">
        <f>작성용!Q3934</f>
        <v>ejhong@magenins.com</v>
      </c>
      <c r="AA3937" s="56" t="str">
        <f>작성용!AJ3934</f>
        <v>-</v>
      </c>
      <c r="AB3937" s="56">
        <f>작성용!AB3934</f>
        <v>0</v>
      </c>
    </row>
    <row r="3938" spans="1:28" s="12" customFormat="1" ht="16.5" hidden="1" customHeight="1" x14ac:dyDescent="0.3">
      <c r="A3938" s="54">
        <f>작성용!AL3935</f>
        <v>3934</v>
      </c>
      <c r="B3938" s="55" t="str">
        <f>작성용!AI3935</f>
        <v>-</v>
      </c>
      <c r="C3938" s="56" t="str">
        <f>작성용!AK3935</f>
        <v>개별종목</v>
      </c>
      <c r="D3938" s="57">
        <f>작성용!T3935</f>
        <v>45537</v>
      </c>
      <c r="E3938" s="58" t="str">
        <f>작성용!B3935</f>
        <v>MG손해보험(수익증권)</v>
      </c>
      <c r="F3938" s="58" t="str">
        <f>작성용!C3935</f>
        <v>재평가</v>
      </c>
      <c r="G3938" s="58" t="str">
        <f>작성용!D3935</f>
        <v>한화유럽크레딧전문투자형사모특별자산투자신탁12호</v>
      </c>
      <c r="H3938" s="59" t="str">
        <f>작성용!E3935</f>
        <v>KBP2021060035</v>
      </c>
      <c r="I3938" s="58" t="str">
        <f>작성용!F3935</f>
        <v>B02</v>
      </c>
      <c r="J3938" s="58">
        <f>작성용!G3935</f>
        <v>0</v>
      </c>
      <c r="K3938" s="58" t="str">
        <f>작성용!H3935</f>
        <v>-</v>
      </c>
      <c r="L3938" s="58" t="str">
        <f>작성용!N3935</f>
        <v>분기</v>
      </c>
      <c r="M3938" s="57" t="str">
        <f>작성용!U3935</f>
        <v>2024.09.30</v>
      </c>
      <c r="N3938" s="57">
        <f>작성용!V3935</f>
        <v>45581</v>
      </c>
      <c r="O3938" s="57">
        <f>작성용!W3935</f>
        <v>45588</v>
      </c>
      <c r="P3938" s="57" t="str">
        <f>작성용!X3935</f>
        <v>-</v>
      </c>
      <c r="Q3938" s="58" t="str">
        <f>작성용!AD3935</f>
        <v>대체평가3사업본부</v>
      </c>
      <c r="R3938" s="60">
        <f>작성용!AE3935</f>
        <v>0</v>
      </c>
      <c r="S3938" s="58" t="str">
        <f>작성용!AF3935</f>
        <v>지백연</v>
      </c>
      <c r="T3938" s="61" t="str">
        <f>작성용!AG3935</f>
        <v>유수연</v>
      </c>
      <c r="U3938" s="61" t="str">
        <f>작성용!AH3935</f>
        <v>유수연</v>
      </c>
      <c r="V3938" s="56">
        <f>작성용!AA3935</f>
        <v>202409</v>
      </c>
      <c r="W3938" s="58" t="str">
        <f>작성용!AC3935</f>
        <v>[T]기타보험기관[1본부]</v>
      </c>
      <c r="X3938" s="58" t="str">
        <f>작성용!O3935</f>
        <v>자산운용기획파트홍은정대리</v>
      </c>
      <c r="Y3938" s="58" t="str">
        <f>작성용!P3935</f>
        <v>02-3788-2166</v>
      </c>
      <c r="Z3938" s="58" t="str">
        <f>작성용!Q3935</f>
        <v>ejhong@magenins.com</v>
      </c>
      <c r="AA3938" s="56" t="str">
        <f>작성용!AJ3935</f>
        <v>-</v>
      </c>
      <c r="AB3938" s="56">
        <f>작성용!AB3935</f>
        <v>0</v>
      </c>
    </row>
    <row r="3939" spans="1:28" s="12" customFormat="1" ht="16.5" hidden="1" customHeight="1" x14ac:dyDescent="0.3">
      <c r="A3939" s="54">
        <f>작성용!AL3936</f>
        <v>3935</v>
      </c>
      <c r="B3939" s="55" t="str">
        <f>작성용!AI3936</f>
        <v>-</v>
      </c>
      <c r="C3939" s="56" t="str">
        <f>작성용!AK3936</f>
        <v>개별종목</v>
      </c>
      <c r="D3939" s="57">
        <f>작성용!T3936</f>
        <v>45537</v>
      </c>
      <c r="E3939" s="58" t="str">
        <f>작성용!B3936</f>
        <v>MG손해보험(수익증권)</v>
      </c>
      <c r="F3939" s="58" t="str">
        <f>작성용!C3936</f>
        <v>재평가</v>
      </c>
      <c r="G3939" s="58" t="str">
        <f>작성용!D3936</f>
        <v>KB서부내륙고속도로전문투자형사모특별자산투자신탁제1종수익증권</v>
      </c>
      <c r="H3939" s="59" t="str">
        <f>작성용!E3936</f>
        <v>KBP2018030055</v>
      </c>
      <c r="I3939" s="58" t="str">
        <f>작성용!F3936</f>
        <v>B02</v>
      </c>
      <c r="J3939" s="58">
        <f>작성용!G3936</f>
        <v>0</v>
      </c>
      <c r="K3939" s="58" t="str">
        <f>작성용!H3936</f>
        <v>-</v>
      </c>
      <c r="L3939" s="58" t="str">
        <f>작성용!N3936</f>
        <v>분기</v>
      </c>
      <c r="M3939" s="57" t="str">
        <f>작성용!U3936</f>
        <v>2024.09.30</v>
      </c>
      <c r="N3939" s="57">
        <f>작성용!V3936</f>
        <v>45581</v>
      </c>
      <c r="O3939" s="57">
        <f>작성용!W3936</f>
        <v>45588</v>
      </c>
      <c r="P3939" s="57" t="str">
        <f>작성용!X3936</f>
        <v>-</v>
      </c>
      <c r="Q3939" s="58" t="str">
        <f>작성용!AD3936</f>
        <v>대체평가3사업본부</v>
      </c>
      <c r="R3939" s="60">
        <f>작성용!AE3936</f>
        <v>0</v>
      </c>
      <c r="S3939" s="58" t="str">
        <f>작성용!AF3936</f>
        <v>박태호</v>
      </c>
      <c r="T3939" s="61" t="str">
        <f>작성용!AG3936</f>
        <v>유수연</v>
      </c>
      <c r="U3939" s="61" t="str">
        <f>작성용!AH3936</f>
        <v>유수연</v>
      </c>
      <c r="V3939" s="56">
        <f>작성용!AA3936</f>
        <v>202409</v>
      </c>
      <c r="W3939" s="58" t="str">
        <f>작성용!AC3936</f>
        <v>[T]기타보험기관[1본부]</v>
      </c>
      <c r="X3939" s="58" t="str">
        <f>작성용!O3936</f>
        <v>자산운용기획파트홍은정대리</v>
      </c>
      <c r="Y3939" s="58" t="str">
        <f>작성용!P3936</f>
        <v>02-3788-2166</v>
      </c>
      <c r="Z3939" s="58" t="str">
        <f>작성용!Q3936</f>
        <v>ejhong@magenins.com</v>
      </c>
      <c r="AA3939" s="56" t="str">
        <f>작성용!AJ3936</f>
        <v>-</v>
      </c>
      <c r="AB3939" s="56">
        <f>작성용!AB3936</f>
        <v>0</v>
      </c>
    </row>
    <row r="3940" spans="1:28" s="12" customFormat="1" ht="16.5" hidden="1" customHeight="1" x14ac:dyDescent="0.3">
      <c r="A3940" s="54">
        <f>작성용!AL3937</f>
        <v>3936</v>
      </c>
      <c r="B3940" s="55" t="str">
        <f>작성용!AI3937</f>
        <v>-</v>
      </c>
      <c r="C3940" s="56" t="str">
        <f>작성용!AK3937</f>
        <v>개별종목</v>
      </c>
      <c r="D3940" s="57">
        <f>작성용!T3937</f>
        <v>45537</v>
      </c>
      <c r="E3940" s="58" t="str">
        <f>작성용!B3937</f>
        <v>MG손해보험(수익증권)</v>
      </c>
      <c r="F3940" s="58" t="str">
        <f>작성용!C3937</f>
        <v>재평가</v>
      </c>
      <c r="G3940" s="58" t="str">
        <f>작성용!D3937</f>
        <v>KB서부내륙고속도로전문투자형사모특별자산투자신탁제2종수익증권</v>
      </c>
      <c r="H3940" s="59" t="str">
        <f>작성용!E3937</f>
        <v>KBP2018030056</v>
      </c>
      <c r="I3940" s="58" t="str">
        <f>작성용!F3937</f>
        <v>B02</v>
      </c>
      <c r="J3940" s="58">
        <f>작성용!G3937</f>
        <v>0</v>
      </c>
      <c r="K3940" s="58" t="str">
        <f>작성용!H3937</f>
        <v>-</v>
      </c>
      <c r="L3940" s="58" t="str">
        <f>작성용!N3937</f>
        <v>분기</v>
      </c>
      <c r="M3940" s="57" t="str">
        <f>작성용!U3937</f>
        <v>2024.09.30</v>
      </c>
      <c r="N3940" s="57">
        <f>작성용!V3937</f>
        <v>45581</v>
      </c>
      <c r="O3940" s="57">
        <f>작성용!W3937</f>
        <v>45588</v>
      </c>
      <c r="P3940" s="57" t="str">
        <f>작성용!X3937</f>
        <v>-</v>
      </c>
      <c r="Q3940" s="58" t="str">
        <f>작성용!AD3937</f>
        <v>대체평가3사업본부</v>
      </c>
      <c r="R3940" s="60">
        <f>작성용!AE3937</f>
        <v>0</v>
      </c>
      <c r="S3940" s="58" t="str">
        <f>작성용!AF3937</f>
        <v>박태호</v>
      </c>
      <c r="T3940" s="61" t="str">
        <f>작성용!AG3937</f>
        <v>유수연</v>
      </c>
      <c r="U3940" s="61" t="str">
        <f>작성용!AH3937</f>
        <v>유수연</v>
      </c>
      <c r="V3940" s="56">
        <f>작성용!AA3937</f>
        <v>202409</v>
      </c>
      <c r="W3940" s="58" t="str">
        <f>작성용!AC3937</f>
        <v>[T]기타보험기관[1본부]</v>
      </c>
      <c r="X3940" s="58" t="str">
        <f>작성용!O3937</f>
        <v>자산운용기획파트홍은정대리</v>
      </c>
      <c r="Y3940" s="58" t="str">
        <f>작성용!P3937</f>
        <v>02-3788-2166</v>
      </c>
      <c r="Z3940" s="58" t="str">
        <f>작성용!Q3937</f>
        <v>ejhong@magenins.com</v>
      </c>
      <c r="AA3940" s="56" t="str">
        <f>작성용!AJ3937</f>
        <v>-</v>
      </c>
      <c r="AB3940" s="56">
        <f>작성용!AB3937</f>
        <v>0</v>
      </c>
    </row>
    <row r="3941" spans="1:28" s="12" customFormat="1" ht="16.5" hidden="1" customHeight="1" x14ac:dyDescent="0.3">
      <c r="A3941" s="54">
        <f>작성용!AL3938</f>
        <v>3937</v>
      </c>
      <c r="B3941" s="55" t="str">
        <f>작성용!AI3938</f>
        <v>-</v>
      </c>
      <c r="C3941" s="56" t="str">
        <f>작성용!AK3938</f>
        <v>개별종목</v>
      </c>
      <c r="D3941" s="57">
        <f>작성용!T3938</f>
        <v>45537</v>
      </c>
      <c r="E3941" s="58" t="str">
        <f>작성용!B3938</f>
        <v>MG손해보험(수익증권)</v>
      </c>
      <c r="F3941" s="58" t="str">
        <f>작성용!C3938</f>
        <v>재평가</v>
      </c>
      <c r="G3941" s="58" t="str">
        <f>작성용!D3938</f>
        <v>KB광명서울고속도로전문투자형사모특별자산투자신탁</v>
      </c>
      <c r="H3941" s="59" t="str">
        <f>작성용!E3938</f>
        <v>KBP2019090155</v>
      </c>
      <c r="I3941" s="58" t="str">
        <f>작성용!F3938</f>
        <v>B02</v>
      </c>
      <c r="J3941" s="58">
        <f>작성용!G3938</f>
        <v>0</v>
      </c>
      <c r="K3941" s="58" t="str">
        <f>작성용!H3938</f>
        <v>-</v>
      </c>
      <c r="L3941" s="58" t="str">
        <f>작성용!N3938</f>
        <v>분기</v>
      </c>
      <c r="M3941" s="57" t="str">
        <f>작성용!U3938</f>
        <v>2024.09.30</v>
      </c>
      <c r="N3941" s="57">
        <f>작성용!V3938</f>
        <v>45581</v>
      </c>
      <c r="O3941" s="57">
        <f>작성용!W3938</f>
        <v>45588</v>
      </c>
      <c r="P3941" s="57" t="str">
        <f>작성용!X3938</f>
        <v>-</v>
      </c>
      <c r="Q3941" s="58" t="str">
        <f>작성용!AD3938</f>
        <v>대체평가3사업본부</v>
      </c>
      <c r="R3941" s="60">
        <f>작성용!AE3938</f>
        <v>0</v>
      </c>
      <c r="S3941" s="58" t="str">
        <f>작성용!AF3938</f>
        <v>유수연</v>
      </c>
      <c r="T3941" s="61" t="str">
        <f>작성용!AG3938</f>
        <v>유수연</v>
      </c>
      <c r="U3941" s="61" t="str">
        <f>작성용!AH3938</f>
        <v>유수연</v>
      </c>
      <c r="V3941" s="56">
        <f>작성용!AA3938</f>
        <v>202409</v>
      </c>
      <c r="W3941" s="58" t="str">
        <f>작성용!AC3938</f>
        <v>[T]기타보험기관[1본부]</v>
      </c>
      <c r="X3941" s="58" t="str">
        <f>작성용!O3938</f>
        <v>자산운용기획파트홍은정대리</v>
      </c>
      <c r="Y3941" s="58" t="str">
        <f>작성용!P3938</f>
        <v>02-3788-2166</v>
      </c>
      <c r="Z3941" s="58" t="str">
        <f>작성용!Q3938</f>
        <v>ejhong@magenins.com</v>
      </c>
      <c r="AA3941" s="56" t="str">
        <f>작성용!AJ3938</f>
        <v>-</v>
      </c>
      <c r="AB3941" s="56">
        <f>작성용!AB3938</f>
        <v>0</v>
      </c>
    </row>
    <row r="3942" spans="1:28" s="12" customFormat="1" ht="16.5" hidden="1" customHeight="1" x14ac:dyDescent="0.3">
      <c r="A3942" s="54">
        <f>작성용!AL3939</f>
        <v>3938</v>
      </c>
      <c r="B3942" s="55" t="str">
        <f>작성용!AI3939</f>
        <v>-</v>
      </c>
      <c r="C3942" s="56" t="str">
        <f>작성용!AK3939</f>
        <v>개별종목</v>
      </c>
      <c r="D3942" s="57">
        <f>작성용!T3939</f>
        <v>45537</v>
      </c>
      <c r="E3942" s="58" t="str">
        <f>작성용!B3939</f>
        <v>MG손해보험(수익증권)</v>
      </c>
      <c r="F3942" s="58" t="str">
        <f>작성용!C3939</f>
        <v>재평가</v>
      </c>
      <c r="G3942" s="58" t="str">
        <f>작성용!D3939</f>
        <v>KIAMCO도로투자사모특별자산투자신탁제11호</v>
      </c>
      <c r="H3942" s="59" t="str">
        <f>작성용!E3939</f>
        <v>KBP2019090154</v>
      </c>
      <c r="I3942" s="58" t="str">
        <f>작성용!F3939</f>
        <v>B02</v>
      </c>
      <c r="J3942" s="58">
        <f>작성용!G3939</f>
        <v>0</v>
      </c>
      <c r="K3942" s="58" t="str">
        <f>작성용!H3939</f>
        <v>-</v>
      </c>
      <c r="L3942" s="58" t="str">
        <f>작성용!N3939</f>
        <v>분기</v>
      </c>
      <c r="M3942" s="57" t="str">
        <f>작성용!U3939</f>
        <v>2024.09.30</v>
      </c>
      <c r="N3942" s="57">
        <f>작성용!V3939</f>
        <v>45581</v>
      </c>
      <c r="O3942" s="57">
        <f>작성용!W3939</f>
        <v>45588</v>
      </c>
      <c r="P3942" s="57" t="str">
        <f>작성용!X3939</f>
        <v>-</v>
      </c>
      <c r="Q3942" s="58" t="str">
        <f>작성용!AD3939</f>
        <v>대체평가3사업본부</v>
      </c>
      <c r="R3942" s="60">
        <f>작성용!AE3939</f>
        <v>0</v>
      </c>
      <c r="S3942" s="58" t="str">
        <f>작성용!AF3939</f>
        <v>유수연</v>
      </c>
      <c r="T3942" s="61" t="str">
        <f>작성용!AG3939</f>
        <v>유수연</v>
      </c>
      <c r="U3942" s="61" t="str">
        <f>작성용!AH3939</f>
        <v>유수연</v>
      </c>
      <c r="V3942" s="56">
        <f>작성용!AA3939</f>
        <v>202409</v>
      </c>
      <c r="W3942" s="58" t="str">
        <f>작성용!AC3939</f>
        <v>[T]기타보험기관[1본부]</v>
      </c>
      <c r="X3942" s="58" t="str">
        <f>작성용!O3939</f>
        <v>자산운용기획파트홍은정대리</v>
      </c>
      <c r="Y3942" s="58" t="str">
        <f>작성용!P3939</f>
        <v>02-3788-2166</v>
      </c>
      <c r="Z3942" s="58" t="str">
        <f>작성용!Q3939</f>
        <v>ejhong@magenins.com</v>
      </c>
      <c r="AA3942" s="56" t="str">
        <f>작성용!AJ3939</f>
        <v>-</v>
      </c>
      <c r="AB3942" s="56">
        <f>작성용!AB3939</f>
        <v>0</v>
      </c>
    </row>
    <row r="3943" spans="1:28" s="12" customFormat="1" ht="16.5" hidden="1" customHeight="1" x14ac:dyDescent="0.3">
      <c r="A3943" s="54">
        <f>작성용!AL3940</f>
        <v>3939</v>
      </c>
      <c r="B3943" s="55" t="str">
        <f>작성용!AI3940</f>
        <v>-</v>
      </c>
      <c r="C3943" s="56" t="str">
        <f>작성용!AK3940</f>
        <v>개별종목</v>
      </c>
      <c r="D3943" s="57">
        <f>작성용!T3940</f>
        <v>45537</v>
      </c>
      <c r="E3943" s="58" t="str">
        <f>작성용!B3940</f>
        <v>MG손해보험(수익증권)</v>
      </c>
      <c r="F3943" s="58" t="str">
        <f>작성용!C3940</f>
        <v>재평가</v>
      </c>
      <c r="G3943" s="58" t="str">
        <f>작성용!D3940</f>
        <v>KIAMCO도로투자사모특별자산투자신탁제12호</v>
      </c>
      <c r="H3943" s="59" t="str">
        <f>작성용!E3940</f>
        <v>KBP2020090016</v>
      </c>
      <c r="I3943" s="58" t="str">
        <f>작성용!F3940</f>
        <v>B02</v>
      </c>
      <c r="J3943" s="58">
        <f>작성용!G3940</f>
        <v>0</v>
      </c>
      <c r="K3943" s="58" t="str">
        <f>작성용!H3940</f>
        <v>-</v>
      </c>
      <c r="L3943" s="58" t="str">
        <f>작성용!N3940</f>
        <v>분기</v>
      </c>
      <c r="M3943" s="57" t="str">
        <f>작성용!U3940</f>
        <v>2024.09.30</v>
      </c>
      <c r="N3943" s="57">
        <f>작성용!V3940</f>
        <v>45581</v>
      </c>
      <c r="O3943" s="57">
        <f>작성용!W3940</f>
        <v>45588</v>
      </c>
      <c r="P3943" s="57" t="str">
        <f>작성용!X3940</f>
        <v>-</v>
      </c>
      <c r="Q3943" s="58" t="str">
        <f>작성용!AD3940</f>
        <v>대체평가3사업본부</v>
      </c>
      <c r="R3943" s="60">
        <f>작성용!AE3940</f>
        <v>0</v>
      </c>
      <c r="S3943" s="58" t="str">
        <f>작성용!AF3940</f>
        <v>김은지</v>
      </c>
      <c r="T3943" s="61" t="str">
        <f>작성용!AG3940</f>
        <v>유수연</v>
      </c>
      <c r="U3943" s="61" t="str">
        <f>작성용!AH3940</f>
        <v>유수연</v>
      </c>
      <c r="V3943" s="56">
        <f>작성용!AA3940</f>
        <v>202409</v>
      </c>
      <c r="W3943" s="58" t="str">
        <f>작성용!AC3940</f>
        <v>[T]기타보험기관[1본부]</v>
      </c>
      <c r="X3943" s="58" t="str">
        <f>작성용!O3940</f>
        <v>자산운용기획파트홍은정대리</v>
      </c>
      <c r="Y3943" s="58" t="str">
        <f>작성용!P3940</f>
        <v>02-3788-2166</v>
      </c>
      <c r="Z3943" s="58" t="str">
        <f>작성용!Q3940</f>
        <v>ejhong@magenins.com</v>
      </c>
      <c r="AA3943" s="56" t="str">
        <f>작성용!AJ3940</f>
        <v>-</v>
      </c>
      <c r="AB3943" s="56">
        <f>작성용!AB3940</f>
        <v>0</v>
      </c>
    </row>
    <row r="3944" spans="1:28" s="12" customFormat="1" ht="16.5" hidden="1" customHeight="1" x14ac:dyDescent="0.3">
      <c r="A3944" s="54">
        <f>작성용!AL3941</f>
        <v>3940</v>
      </c>
      <c r="B3944" s="55" t="str">
        <f>작성용!AI3941</f>
        <v>-</v>
      </c>
      <c r="C3944" s="56" t="str">
        <f>작성용!AK3941</f>
        <v>개별종목</v>
      </c>
      <c r="D3944" s="57">
        <f>작성용!T3941</f>
        <v>45537</v>
      </c>
      <c r="E3944" s="58" t="str">
        <f>작성용!B3941</f>
        <v>MG손해보험(수익증권)</v>
      </c>
      <c r="F3944" s="58" t="str">
        <f>작성용!C3941</f>
        <v>재평가</v>
      </c>
      <c r="G3944" s="58" t="str">
        <f>작성용!D3941</f>
        <v>키움부산동서고속화도로전문투자형사모투자신탁</v>
      </c>
      <c r="H3944" s="59" t="str">
        <f>작성용!E3941</f>
        <v>KBP2020090015</v>
      </c>
      <c r="I3944" s="58" t="str">
        <f>작성용!F3941</f>
        <v>B02</v>
      </c>
      <c r="J3944" s="58">
        <f>작성용!G3941</f>
        <v>0</v>
      </c>
      <c r="K3944" s="58" t="str">
        <f>작성용!H3941</f>
        <v>-</v>
      </c>
      <c r="L3944" s="58" t="str">
        <f>작성용!N3941</f>
        <v>분기</v>
      </c>
      <c r="M3944" s="57" t="str">
        <f>작성용!U3941</f>
        <v>2024.09.30</v>
      </c>
      <c r="N3944" s="57">
        <f>작성용!V3941</f>
        <v>45581</v>
      </c>
      <c r="O3944" s="57">
        <f>작성용!W3941</f>
        <v>45588</v>
      </c>
      <c r="P3944" s="57" t="str">
        <f>작성용!X3941</f>
        <v>-</v>
      </c>
      <c r="Q3944" s="58" t="str">
        <f>작성용!AD3941</f>
        <v>대체평가3사업본부</v>
      </c>
      <c r="R3944" s="60">
        <f>작성용!AE3941</f>
        <v>0</v>
      </c>
      <c r="S3944" s="58" t="str">
        <f>작성용!AF3941</f>
        <v>김은지</v>
      </c>
      <c r="T3944" s="61" t="str">
        <f>작성용!AG3941</f>
        <v>유수연</v>
      </c>
      <c r="U3944" s="61" t="str">
        <f>작성용!AH3941</f>
        <v>유수연</v>
      </c>
      <c r="V3944" s="56">
        <f>작성용!AA3941</f>
        <v>202409</v>
      </c>
      <c r="W3944" s="58" t="str">
        <f>작성용!AC3941</f>
        <v>[T]기타보험기관[1본부]</v>
      </c>
      <c r="X3944" s="58" t="str">
        <f>작성용!O3941</f>
        <v>자산운용기획파트홍은정대리</v>
      </c>
      <c r="Y3944" s="58" t="str">
        <f>작성용!P3941</f>
        <v>02-3788-2166</v>
      </c>
      <c r="Z3944" s="58" t="str">
        <f>작성용!Q3941</f>
        <v>ejhong@magenins.com</v>
      </c>
      <c r="AA3944" s="56" t="str">
        <f>작성용!AJ3941</f>
        <v>-</v>
      </c>
      <c r="AB3944" s="56">
        <f>작성용!AB3941</f>
        <v>0</v>
      </c>
    </row>
    <row r="3945" spans="1:28" s="12" customFormat="1" ht="16.5" hidden="1" customHeight="1" x14ac:dyDescent="0.3">
      <c r="A3945" s="54">
        <f>작성용!AL3942</f>
        <v>3941</v>
      </c>
      <c r="B3945" s="55" t="str">
        <f>작성용!AI3942</f>
        <v>-</v>
      </c>
      <c r="C3945" s="56" t="str">
        <f>작성용!AK3942</f>
        <v>개별종목</v>
      </c>
      <c r="D3945" s="57">
        <f>작성용!T3942</f>
        <v>45537</v>
      </c>
      <c r="E3945" s="58" t="str">
        <f>작성용!B3942</f>
        <v>동양철관</v>
      </c>
      <c r="F3945" s="58" t="str">
        <f>작성용!C3942</f>
        <v>재평가</v>
      </c>
      <c r="G3945" s="58" t="str">
        <f>작성용!D3942</f>
        <v>동양철관</v>
      </c>
      <c r="H3945" s="59">
        <f>작성용!E3942</f>
        <v>1201110002056</v>
      </c>
      <c r="I3945" s="58" t="str">
        <f>작성용!F3942</f>
        <v>D02</v>
      </c>
      <c r="J3945" s="58">
        <f>작성용!G3942</f>
        <v>47</v>
      </c>
      <c r="K3945" s="58" t="str">
        <f>작성용!H3942</f>
        <v>-</v>
      </c>
      <c r="L3945" s="58" t="str">
        <f>작성용!N3942</f>
        <v>분기</v>
      </c>
      <c r="M3945" s="57" t="str">
        <f>작성용!U3942</f>
        <v>2024.08.26</v>
      </c>
      <c r="N3945" s="57">
        <f>작성용!V3942</f>
        <v>45545</v>
      </c>
      <c r="O3945" s="57">
        <f>작성용!W3942</f>
        <v>45555</v>
      </c>
      <c r="P3945" s="57" t="str">
        <f>작성용!X3942</f>
        <v>-</v>
      </c>
      <c r="Q3945" s="58" t="str">
        <f>작성용!AD3942</f>
        <v>상장</v>
      </c>
      <c r="R3945" s="60">
        <f>작성용!AE3942</f>
        <v>0</v>
      </c>
      <c r="S3945" s="58" t="str">
        <f>작성용!AF3942</f>
        <v>상장</v>
      </c>
      <c r="T3945" s="61" t="str">
        <f>작성용!AG3942</f>
        <v>메자닌평가팀</v>
      </c>
      <c r="U3945" s="61" t="str">
        <f>작성용!AH3942</f>
        <v>메자닌평가팀</v>
      </c>
      <c r="V3945" s="56">
        <f>작성용!AA3942</f>
        <v>202409</v>
      </c>
      <c r="W3945" s="58" t="str">
        <f>작성용!AC3942</f>
        <v>[W]상장기업</v>
      </c>
      <c r="X3945" s="58" t="str">
        <f>작성용!O3942</f>
        <v>김지환대리</v>
      </c>
      <c r="Y3945" s="58" t="str">
        <f>작성용!P3942</f>
        <v>02-6903-0241</v>
      </c>
      <c r="Z3945" s="58" t="str">
        <f>작성용!Q3942</f>
        <v>zdtgood@kbigrp.com</v>
      </c>
      <c r="AA3945" s="56" t="str">
        <f>작성용!AJ3942</f>
        <v>회계반영</v>
      </c>
      <c r="AB3945" s="56">
        <f>작성용!AB3942</f>
        <v>0</v>
      </c>
    </row>
    <row r="3946" spans="1:28" s="12" customFormat="1" ht="16.5" hidden="1" customHeight="1" x14ac:dyDescent="0.3">
      <c r="A3946" s="54">
        <f>작성용!AL3943</f>
        <v>3942</v>
      </c>
      <c r="B3946" s="55" t="str">
        <f>작성용!AI3943</f>
        <v>-</v>
      </c>
      <c r="C3946" s="56" t="str">
        <f>작성용!AK3943</f>
        <v>개별종목</v>
      </c>
      <c r="D3946" s="57">
        <f>작성용!T3943</f>
        <v>45537</v>
      </c>
      <c r="E3946" s="58" t="str">
        <f>작성용!B3943</f>
        <v>경산제지</v>
      </c>
      <c r="F3946" s="58" t="str">
        <f>작성용!C3943</f>
        <v>재평가</v>
      </c>
      <c r="G3946" s="58" t="str">
        <f>작성용!D3943</f>
        <v>삼성포장</v>
      </c>
      <c r="H3946" s="59">
        <f>작성용!E3943</f>
        <v>1942110046806</v>
      </c>
      <c r="I3946" s="58" t="str">
        <f>작성용!F3943</f>
        <v>A01</v>
      </c>
      <c r="J3946" s="58">
        <f>작성용!G3943</f>
        <v>0</v>
      </c>
      <c r="K3946" s="58" t="str">
        <f>작성용!H3943</f>
        <v>-</v>
      </c>
      <c r="L3946" s="58" t="str">
        <f>작성용!N3943</f>
        <v>년</v>
      </c>
      <c r="M3946" s="57" t="str">
        <f>작성용!U3943</f>
        <v>2024.06.30</v>
      </c>
      <c r="N3946" s="57">
        <f>작성용!V3943</f>
        <v>45548</v>
      </c>
      <c r="O3946" s="57">
        <f>작성용!W3943</f>
        <v>45555</v>
      </c>
      <c r="P3946" s="57" t="str">
        <f>작성용!X3943</f>
        <v>-</v>
      </c>
      <c r="Q3946" s="58" t="str">
        <f>작성용!AD3943</f>
        <v>백형진</v>
      </c>
      <c r="R3946" s="60">
        <f>작성용!AE3943</f>
        <v>1</v>
      </c>
      <c r="S3946" s="58" t="str">
        <f>작성용!AF3943</f>
        <v>김지영</v>
      </c>
      <c r="T3946" s="61" t="str">
        <f>작성용!AG3943</f>
        <v>백형진</v>
      </c>
      <c r="U3946" s="61" t="str">
        <f>작성용!AH3943</f>
        <v>백형진</v>
      </c>
      <c r="V3946" s="56">
        <f>작성용!AA3943</f>
        <v>202406</v>
      </c>
      <c r="W3946" s="58" t="str">
        <f>작성용!AC3943</f>
        <v>[X]일반기업</v>
      </c>
      <c r="X3946" s="58" t="str">
        <f>작성용!O3943</f>
        <v>신진수부장</v>
      </c>
      <c r="Y3946" s="58" t="str">
        <f>작성용!P3943</f>
        <v>053-714-7711, 010-3537-2047</v>
      </c>
      <c r="Z3946" s="58" t="str">
        <f>작성용!Q3943</f>
        <v>jsshin1003@kspaper.co.kr</v>
      </c>
      <c r="AA3946" s="56" t="str">
        <f>작성용!AJ3943</f>
        <v>-</v>
      </c>
      <c r="AB3946" s="56">
        <f>작성용!AB3943</f>
        <v>0</v>
      </c>
    </row>
    <row r="3947" spans="1:28" s="12" customFormat="1" ht="16.5" hidden="1" customHeight="1" x14ac:dyDescent="0.3">
      <c r="A3947" s="54">
        <f>작성용!AL3944</f>
        <v>3943</v>
      </c>
      <c r="B3947" s="55" t="str">
        <f>작성용!AI3944</f>
        <v>-</v>
      </c>
      <c r="C3947" s="56" t="str">
        <f>작성용!AK3944</f>
        <v>개별종목</v>
      </c>
      <c r="D3947" s="57">
        <f>작성용!T3944</f>
        <v>45537</v>
      </c>
      <c r="E3947" s="58" t="str">
        <f>작성용!B3944</f>
        <v>윈팩</v>
      </c>
      <c r="F3947" s="58" t="str">
        <f>작성용!C3944</f>
        <v>재평가</v>
      </c>
      <c r="G3947" s="58" t="str">
        <f>작성용!D3944</f>
        <v>윈팩</v>
      </c>
      <c r="H3947" s="59">
        <f>작성용!E3944</f>
        <v>1344110020543</v>
      </c>
      <c r="I3947" s="58" t="str">
        <f>작성용!F3944</f>
        <v>D03</v>
      </c>
      <c r="J3947" s="58">
        <f>작성용!G3944</f>
        <v>2</v>
      </c>
      <c r="K3947" s="58" t="str">
        <f>작성용!H3944</f>
        <v>-</v>
      </c>
      <c r="L3947" s="58" t="str">
        <f>작성용!N3944</f>
        <v>분기</v>
      </c>
      <c r="M3947" s="57" t="str">
        <f>작성용!U3944</f>
        <v>2024.08.07</v>
      </c>
      <c r="N3947" s="57">
        <f>작성용!V3944</f>
        <v>45541</v>
      </c>
      <c r="O3947" s="57">
        <f>작성용!W3944</f>
        <v>45548</v>
      </c>
      <c r="P3947" s="57" t="str">
        <f>작성용!X3944</f>
        <v>-</v>
      </c>
      <c r="Q3947" s="58" t="str">
        <f>작성용!AD3944</f>
        <v>상장</v>
      </c>
      <c r="R3947" s="60">
        <f>작성용!AE3944</f>
        <v>0</v>
      </c>
      <c r="S3947" s="58" t="str">
        <f>작성용!AF3944</f>
        <v>상장</v>
      </c>
      <c r="T3947" s="61" t="str">
        <f>작성용!AG3944</f>
        <v>메자닌평가팀</v>
      </c>
      <c r="U3947" s="61" t="str">
        <f>작성용!AH3944</f>
        <v>메자닌평가팀</v>
      </c>
      <c r="V3947" s="56">
        <f>작성용!AA3944</f>
        <v>202409</v>
      </c>
      <c r="W3947" s="58" t="str">
        <f>작성용!AC3944</f>
        <v>[W]상장기업</v>
      </c>
      <c r="X3947" s="58" t="str">
        <f>작성용!O3944</f>
        <v xml:space="preserve">오해정차장 </v>
      </c>
      <c r="Y3947" s="58" t="str">
        <f>작성용!P3944</f>
        <v xml:space="preserve">031-8020-4416 </v>
      </c>
      <c r="Z3947" s="58" t="str">
        <f>작성용!Q3944</f>
        <v xml:space="preserve">hjoh@winpac.co.kr </v>
      </c>
      <c r="AA3947" s="56" t="str">
        <f>작성용!AJ3944</f>
        <v>회계반영</v>
      </c>
      <c r="AB3947" s="56">
        <f>작성용!AB3944</f>
        <v>0</v>
      </c>
    </row>
    <row r="3948" spans="1:28" s="12" customFormat="1" ht="16.5" hidden="1" customHeight="1" x14ac:dyDescent="0.3">
      <c r="A3948" s="54">
        <f>작성용!AL3945</f>
        <v>3944</v>
      </c>
      <c r="B3948" s="55" t="str">
        <f>작성용!AI3945</f>
        <v>-</v>
      </c>
      <c r="C3948" s="56" t="str">
        <f>작성용!AK3945</f>
        <v>개별종목</v>
      </c>
      <c r="D3948" s="57">
        <f>작성용!T3945</f>
        <v>45537</v>
      </c>
      <c r="E3948" s="58" t="str">
        <f>작성용!B3945</f>
        <v>윈팩</v>
      </c>
      <c r="F3948" s="58" t="str">
        <f>작성용!C3945</f>
        <v>재평가</v>
      </c>
      <c r="G3948" s="58" t="str">
        <f>작성용!D3945</f>
        <v>윈팩</v>
      </c>
      <c r="H3948" s="59">
        <f>작성용!E3945</f>
        <v>1344110020543</v>
      </c>
      <c r="I3948" s="58" t="str">
        <f>작성용!F3945</f>
        <v>D02</v>
      </c>
      <c r="J3948" s="58">
        <f>작성용!G3945</f>
        <v>8</v>
      </c>
      <c r="K3948" s="58" t="str">
        <f>작성용!H3945</f>
        <v>-</v>
      </c>
      <c r="L3948" s="58" t="str">
        <f>작성용!N3945</f>
        <v>분기</v>
      </c>
      <c r="M3948" s="57" t="str">
        <f>작성용!U3945</f>
        <v>2024.08.12</v>
      </c>
      <c r="N3948" s="57">
        <f>작성용!V3945</f>
        <v>45541</v>
      </c>
      <c r="O3948" s="57">
        <f>작성용!W3945</f>
        <v>45548</v>
      </c>
      <c r="P3948" s="57" t="str">
        <f>작성용!X3945</f>
        <v>-</v>
      </c>
      <c r="Q3948" s="58" t="str">
        <f>작성용!AD3945</f>
        <v>상장</v>
      </c>
      <c r="R3948" s="60">
        <f>작성용!AE3945</f>
        <v>0</v>
      </c>
      <c r="S3948" s="58" t="str">
        <f>작성용!AF3945</f>
        <v>상장</v>
      </c>
      <c r="T3948" s="61" t="str">
        <f>작성용!AG3945</f>
        <v>메자닌평가팀</v>
      </c>
      <c r="U3948" s="61" t="str">
        <f>작성용!AH3945</f>
        <v>메자닌평가팀</v>
      </c>
      <c r="V3948" s="56">
        <f>작성용!AA3945</f>
        <v>202409</v>
      </c>
      <c r="W3948" s="58" t="str">
        <f>작성용!AC3945</f>
        <v>[W]상장기업</v>
      </c>
      <c r="X3948" s="58" t="str">
        <f>작성용!O3945</f>
        <v xml:space="preserve">오해정차장 </v>
      </c>
      <c r="Y3948" s="58" t="str">
        <f>작성용!P3945</f>
        <v xml:space="preserve">031-8020-4416 </v>
      </c>
      <c r="Z3948" s="58" t="str">
        <f>작성용!Q3945</f>
        <v xml:space="preserve">hjoh@winpac.co.kr </v>
      </c>
      <c r="AA3948" s="56" t="str">
        <f>작성용!AJ3945</f>
        <v>회계반영</v>
      </c>
      <c r="AB3948" s="56">
        <f>작성용!AB3945</f>
        <v>0</v>
      </c>
    </row>
    <row r="3949" spans="1:28" s="12" customFormat="1" ht="16.5" customHeight="1" x14ac:dyDescent="0.3">
      <c r="A3949" s="54">
        <f>작성용!AL3946</f>
        <v>3945</v>
      </c>
      <c r="B3949" s="277" t="str">
        <f>작성용!AI3946</f>
        <v>-</v>
      </c>
      <c r="C3949" s="278" t="str">
        <f>작성용!AK3946</f>
        <v>개별종목</v>
      </c>
      <c r="D3949" s="279">
        <f>작성용!T3946</f>
        <v>45537</v>
      </c>
      <c r="E3949" s="280" t="str">
        <f>작성용!B3946</f>
        <v>현대차증권</v>
      </c>
      <c r="F3949" s="280" t="str">
        <f>작성용!C3946</f>
        <v>재평가</v>
      </c>
      <c r="G3949" s="280" t="str">
        <f>작성용!D3946</f>
        <v>제이알제16호위탁관리부동산투자회사</v>
      </c>
      <c r="H3949" s="281">
        <f>작성용!E3946</f>
        <v>1101115448950</v>
      </c>
      <c r="I3949" s="280" t="str">
        <f>작성용!F3946</f>
        <v>B06</v>
      </c>
      <c r="J3949" s="280">
        <f>작성용!G3946</f>
        <v>0</v>
      </c>
      <c r="K3949" s="280" t="str">
        <f>작성용!H3946</f>
        <v>-</v>
      </c>
      <c r="L3949" s="280" t="str">
        <f>작성용!N3946</f>
        <v>분기</v>
      </c>
      <c r="M3949" s="279" t="str">
        <f>작성용!U3946</f>
        <v>2024.09.30</v>
      </c>
      <c r="N3949" s="284">
        <f>작성용!V3946</f>
        <v>45575</v>
      </c>
      <c r="O3949" s="284">
        <f>작성용!W3946</f>
        <v>45582</v>
      </c>
      <c r="P3949" s="279" t="str">
        <f>작성용!X3946</f>
        <v>-</v>
      </c>
      <c r="Q3949" s="280" t="str">
        <f>작성용!AD3946</f>
        <v>강승현</v>
      </c>
      <c r="R3949" s="282">
        <f>작성용!AE3946</f>
        <v>1</v>
      </c>
      <c r="S3949" s="280" t="str">
        <f>작성용!AF3946</f>
        <v>강승현</v>
      </c>
      <c r="T3949" s="283" t="str">
        <f>작성용!AG3946</f>
        <v>이진주</v>
      </c>
      <c r="U3949" s="283" t="str">
        <f>작성용!AH3946</f>
        <v>이진주</v>
      </c>
      <c r="V3949" s="278">
        <f>작성용!AA3946</f>
        <v>202409</v>
      </c>
      <c r="W3949" s="280" t="str">
        <f>작성용!AC3946</f>
        <v>[Y]금융기관</v>
      </c>
      <c r="X3949" s="280" t="str">
        <f>작성용!O3946</f>
        <v>신문기매니저, 김영준책임</v>
      </c>
      <c r="Y3949" s="280" t="str">
        <f>작성용!P3946</f>
        <v>02-3787-2172, 02-3787-2130</v>
      </c>
      <c r="Z3949" s="280" t="str">
        <f>작성용!Q3946</f>
        <v>munkishin@hmsec.com; yj.kim@hmsec.com</v>
      </c>
      <c r="AA3949" s="278" t="str">
        <f>작성용!AJ3946</f>
        <v>회계반영</v>
      </c>
      <c r="AB3949" s="278">
        <f>작성용!AB3946</f>
        <v>8</v>
      </c>
    </row>
    <row r="3950" spans="1:28" s="12" customFormat="1" ht="16.5" customHeight="1" x14ac:dyDescent="0.3">
      <c r="A3950" s="54">
        <f>작성용!AL3947</f>
        <v>3946</v>
      </c>
      <c r="B3950" s="277" t="str">
        <f>작성용!AI3947</f>
        <v>-</v>
      </c>
      <c r="C3950" s="278" t="str">
        <f>작성용!AK3947</f>
        <v>개별종목</v>
      </c>
      <c r="D3950" s="279">
        <f>작성용!T3947</f>
        <v>45537</v>
      </c>
      <c r="E3950" s="280" t="str">
        <f>작성용!B3947</f>
        <v>현대차증권</v>
      </c>
      <c r="F3950" s="280" t="str">
        <f>작성용!C3947</f>
        <v>재평가</v>
      </c>
      <c r="G3950" s="280" t="str">
        <f>작성용!D3947</f>
        <v>아이엠엠인프라제9호사모투자</v>
      </c>
      <c r="H3950" s="281">
        <f>작성용!E3947</f>
        <v>1101130031821</v>
      </c>
      <c r="I3950" s="280" t="str">
        <f>작성용!F3947</f>
        <v>B01</v>
      </c>
      <c r="J3950" s="280">
        <f>작성용!G3947</f>
        <v>0</v>
      </c>
      <c r="K3950" s="280" t="str">
        <f>작성용!H3947</f>
        <v>-</v>
      </c>
      <c r="L3950" s="280" t="str">
        <f>작성용!N3947</f>
        <v>분기</v>
      </c>
      <c r="M3950" s="279" t="str">
        <f>작성용!U3947</f>
        <v>2024.09.30</v>
      </c>
      <c r="N3950" s="284">
        <f>작성용!V3947</f>
        <v>45575</v>
      </c>
      <c r="O3950" s="284">
        <f>작성용!W3947</f>
        <v>45582</v>
      </c>
      <c r="P3950" s="279" t="str">
        <f>작성용!X3947</f>
        <v>-</v>
      </c>
      <c r="Q3950" s="280" t="str">
        <f>작성용!AD3947</f>
        <v>이진주</v>
      </c>
      <c r="R3950" s="282">
        <f>작성용!AE3947</f>
        <v>0</v>
      </c>
      <c r="S3950" s="280" t="str">
        <f>작성용!AF3947</f>
        <v>김범준</v>
      </c>
      <c r="T3950" s="283" t="str">
        <f>작성용!AG3947</f>
        <v>이진주</v>
      </c>
      <c r="U3950" s="283" t="str">
        <f>작성용!AH3947</f>
        <v>이진주</v>
      </c>
      <c r="V3950" s="278">
        <f>작성용!AA3947</f>
        <v>202409</v>
      </c>
      <c r="W3950" s="280" t="str">
        <f>작성용!AC3947</f>
        <v>[Y]금융기관</v>
      </c>
      <c r="X3950" s="280" t="str">
        <f>작성용!O3947</f>
        <v>신문기매니저, 김영준책임</v>
      </c>
      <c r="Y3950" s="280" t="str">
        <f>작성용!P3947</f>
        <v>02-3787-2172, 02-3787-2130</v>
      </c>
      <c r="Z3950" s="280" t="str">
        <f>작성용!Q3947</f>
        <v>munkishin@hmsec.com; yj.kim@hmsec.com</v>
      </c>
      <c r="AA3950" s="278" t="str">
        <f>작성용!AJ3947</f>
        <v>회계반영</v>
      </c>
      <c r="AB3950" s="278">
        <f>작성용!AB3947</f>
        <v>8</v>
      </c>
    </row>
    <row r="3951" spans="1:28" s="12" customFormat="1" ht="16.5" customHeight="1" x14ac:dyDescent="0.3">
      <c r="A3951" s="54">
        <f>작성용!AL3948</f>
        <v>3947</v>
      </c>
      <c r="B3951" s="277" t="str">
        <f>작성용!AI3948</f>
        <v>-</v>
      </c>
      <c r="C3951" s="278" t="str">
        <f>작성용!AK3948</f>
        <v>개별종목</v>
      </c>
      <c r="D3951" s="279">
        <f>작성용!T3948</f>
        <v>45537</v>
      </c>
      <c r="E3951" s="280" t="str">
        <f>작성용!B3948</f>
        <v>현대차증권</v>
      </c>
      <c r="F3951" s="280" t="str">
        <f>작성용!C3948</f>
        <v>재평가</v>
      </c>
      <c r="G3951" s="280" t="str">
        <f>작성용!D3948</f>
        <v>아이엠엠인프라제9호의베타사모투자</v>
      </c>
      <c r="H3951" s="281">
        <f>작성용!E3948</f>
        <v>1101130035667</v>
      </c>
      <c r="I3951" s="280" t="str">
        <f>작성용!F3948</f>
        <v>B01</v>
      </c>
      <c r="J3951" s="280">
        <f>작성용!G3948</f>
        <v>0</v>
      </c>
      <c r="K3951" s="280" t="str">
        <f>작성용!H3948</f>
        <v>-</v>
      </c>
      <c r="L3951" s="280" t="str">
        <f>작성용!N3948</f>
        <v>분기</v>
      </c>
      <c r="M3951" s="279" t="str">
        <f>작성용!U3948</f>
        <v>2024.09.30</v>
      </c>
      <c r="N3951" s="284">
        <f>작성용!V3948</f>
        <v>45575</v>
      </c>
      <c r="O3951" s="284">
        <f>작성용!W3948</f>
        <v>45582</v>
      </c>
      <c r="P3951" s="279" t="str">
        <f>작성용!X3948</f>
        <v>-</v>
      </c>
      <c r="Q3951" s="280" t="str">
        <f>작성용!AD3948</f>
        <v>원정우</v>
      </c>
      <c r="R3951" s="282">
        <f>작성용!AE3948</f>
        <v>1</v>
      </c>
      <c r="S3951" s="280" t="str">
        <f>작성용!AF3948</f>
        <v>원정우</v>
      </c>
      <c r="T3951" s="283" t="str">
        <f>작성용!AG3948</f>
        <v>이진주</v>
      </c>
      <c r="U3951" s="283" t="str">
        <f>작성용!AH3948</f>
        <v>이진주</v>
      </c>
      <c r="V3951" s="278">
        <f>작성용!AA3948</f>
        <v>202409</v>
      </c>
      <c r="W3951" s="280" t="str">
        <f>작성용!AC3948</f>
        <v>[Y]금융기관</v>
      </c>
      <c r="X3951" s="280" t="str">
        <f>작성용!O3948</f>
        <v>신문기매니저, 김영준책임</v>
      </c>
      <c r="Y3951" s="280" t="str">
        <f>작성용!P3948</f>
        <v>02-3787-2172, 02-3787-2130</v>
      </c>
      <c r="Z3951" s="280" t="str">
        <f>작성용!Q3948</f>
        <v>munkishin@hmsec.com; yj.kim@hmsec.com</v>
      </c>
      <c r="AA3951" s="278" t="str">
        <f>작성용!AJ3948</f>
        <v>회계반영</v>
      </c>
      <c r="AB3951" s="278">
        <f>작성용!AB3948</f>
        <v>8</v>
      </c>
    </row>
    <row r="3952" spans="1:28" s="12" customFormat="1" ht="16.5" customHeight="1" x14ac:dyDescent="0.3">
      <c r="A3952" s="54">
        <f>작성용!AL3949</f>
        <v>3948</v>
      </c>
      <c r="B3952" s="277" t="str">
        <f>작성용!AI3949</f>
        <v>-</v>
      </c>
      <c r="C3952" s="278" t="str">
        <f>작성용!AK3949</f>
        <v>개별종목</v>
      </c>
      <c r="D3952" s="279">
        <f>작성용!T3949</f>
        <v>45537</v>
      </c>
      <c r="E3952" s="280" t="str">
        <f>작성용!B3949</f>
        <v>현대차증권(수익증권)</v>
      </c>
      <c r="F3952" s="280" t="str">
        <f>작성용!C3949</f>
        <v>재평가</v>
      </c>
      <c r="G3952" s="280" t="str">
        <f>작성용!D3949</f>
        <v>코람코전문투자형사모부동산투자신탁제125호2종</v>
      </c>
      <c r="H3952" s="281" t="str">
        <f>작성용!E3949</f>
        <v>KBP2021120020</v>
      </c>
      <c r="I3952" s="280" t="str">
        <f>작성용!F3949</f>
        <v>B02</v>
      </c>
      <c r="J3952" s="280">
        <f>작성용!G3949</f>
        <v>0</v>
      </c>
      <c r="K3952" s="280" t="str">
        <f>작성용!H3949</f>
        <v>-</v>
      </c>
      <c r="L3952" s="280" t="str">
        <f>작성용!N3949</f>
        <v>분기</v>
      </c>
      <c r="M3952" s="279" t="str">
        <f>작성용!U3949</f>
        <v>2024.09.30</v>
      </c>
      <c r="N3952" s="284">
        <f>작성용!V3949</f>
        <v>45575</v>
      </c>
      <c r="O3952" s="284">
        <f>작성용!W3949</f>
        <v>45582</v>
      </c>
      <c r="P3952" s="279" t="str">
        <f>작성용!X3949</f>
        <v>-</v>
      </c>
      <c r="Q3952" s="280" t="str">
        <f>작성용!AD3949</f>
        <v>대체평가3사업본부</v>
      </c>
      <c r="R3952" s="282">
        <f>작성용!AE3949</f>
        <v>0</v>
      </c>
      <c r="S3952" s="280" t="str">
        <f>작성용!AF3949</f>
        <v>대체평가3사업본부</v>
      </c>
      <c r="T3952" s="283" t="str">
        <f>작성용!AG3949</f>
        <v>조민아</v>
      </c>
      <c r="U3952" s="283" t="str">
        <f>작성용!AH3949</f>
        <v>조민아</v>
      </c>
      <c r="V3952" s="278">
        <f>작성용!AA3949</f>
        <v>202409</v>
      </c>
      <c r="W3952" s="280" t="str">
        <f>작성용!AC3949</f>
        <v>[T]기타보험기관[1본부]</v>
      </c>
      <c r="X3952" s="280" t="str">
        <f>작성용!O3949</f>
        <v>신문기매니저, 김영준책임</v>
      </c>
      <c r="Y3952" s="280" t="str">
        <f>작성용!P3949</f>
        <v>02-3787-2172, 02-3787-2130</v>
      </c>
      <c r="Z3952" s="280" t="str">
        <f>작성용!Q3949</f>
        <v>munkishin@hmsec.com; yj.kim@hmsec.com</v>
      </c>
      <c r="AA3952" s="278" t="str">
        <f>작성용!AJ3949</f>
        <v>회계반영</v>
      </c>
      <c r="AB3952" s="278">
        <f>작성용!AB3949</f>
        <v>8</v>
      </c>
    </row>
    <row r="3953" spans="1:28" s="12" customFormat="1" ht="16.5" customHeight="1" x14ac:dyDescent="0.3">
      <c r="A3953" s="54">
        <f>작성용!AL3950</f>
        <v>3949</v>
      </c>
      <c r="B3953" s="277" t="str">
        <f>작성용!AI3950</f>
        <v>-</v>
      </c>
      <c r="C3953" s="278" t="str">
        <f>작성용!AK3950</f>
        <v>기초자산</v>
      </c>
      <c r="D3953" s="279" t="str">
        <f>작성용!T3950</f>
        <v>현대차증권펀드(기초자산)</v>
      </c>
      <c r="E3953" s="280" t="str">
        <f>작성용!B3950</f>
        <v>아이엠엠인프라제9호의베타사모투자</v>
      </c>
      <c r="F3953" s="280" t="str">
        <f>작성용!C3950</f>
        <v>재평가</v>
      </c>
      <c r="G3953" s="280" t="str">
        <f>작성용!D3950</f>
        <v>엔에치엔클라우드</v>
      </c>
      <c r="H3953" s="281">
        <f>작성용!E3950</f>
        <v>1311110666966</v>
      </c>
      <c r="I3953" s="280" t="str">
        <f>작성용!F3950</f>
        <v>A05</v>
      </c>
      <c r="J3953" s="280">
        <f>작성용!G3950</f>
        <v>0</v>
      </c>
      <c r="K3953" s="280" t="str">
        <f>작성용!H3950</f>
        <v>-</v>
      </c>
      <c r="L3953" s="280" t="str">
        <f>작성용!N3950</f>
        <v>분기</v>
      </c>
      <c r="M3953" s="279" t="str">
        <f>작성용!U3950</f>
        <v>2024.09.30</v>
      </c>
      <c r="N3953" s="284">
        <f>작성용!V3950</f>
        <v>45575</v>
      </c>
      <c r="O3953" s="279" t="str">
        <f>작성용!W3950</f>
        <v>보고서제공X</v>
      </c>
      <c r="P3953" s="279" t="str">
        <f>작성용!X3950</f>
        <v>-</v>
      </c>
      <c r="Q3953" s="280" t="str">
        <f>작성용!AD3950</f>
        <v>원정우</v>
      </c>
      <c r="R3953" s="282">
        <f>작성용!AE3950</f>
        <v>0</v>
      </c>
      <c r="S3953" s="280" t="str">
        <f>작성용!AF3950</f>
        <v>원정우</v>
      </c>
      <c r="T3953" s="283" t="str">
        <f>작성용!AG3950</f>
        <v>-</v>
      </c>
      <c r="U3953" s="283" t="str">
        <f>작성용!AH3950</f>
        <v>-</v>
      </c>
      <c r="V3953" s="278">
        <f>작성용!AA3950</f>
        <v>202409</v>
      </c>
      <c r="W3953" s="280" t="str">
        <f>작성용!AC3950</f>
        <v>[6]기타기관펀드(기초자산)</v>
      </c>
      <c r="X3953" s="280">
        <f>작성용!O3950</f>
        <v>0</v>
      </c>
      <c r="Y3953" s="280">
        <f>작성용!P3950</f>
        <v>0</v>
      </c>
      <c r="Z3953" s="280">
        <f>작성용!Q3950</f>
        <v>0</v>
      </c>
      <c r="AA3953" s="278" t="str">
        <f>작성용!AJ3950</f>
        <v>-</v>
      </c>
      <c r="AB3953" s="278">
        <f>작성용!AB3950</f>
        <v>8</v>
      </c>
    </row>
    <row r="3954" spans="1:28" s="12" customFormat="1" ht="16.5" customHeight="1" x14ac:dyDescent="0.3">
      <c r="A3954" s="54">
        <f>작성용!AL3951</f>
        <v>3950</v>
      </c>
      <c r="B3954" s="277" t="str">
        <f>작성용!AI3951</f>
        <v>-</v>
      </c>
      <c r="C3954" s="278" t="str">
        <f>작성용!AK3951</f>
        <v>개별종목</v>
      </c>
      <c r="D3954" s="279">
        <f>작성용!T3951</f>
        <v>45538</v>
      </c>
      <c r="E3954" s="280" t="str">
        <f>작성용!B3951</f>
        <v>IBK투자증권(프로젝트금융2팀)</v>
      </c>
      <c r="F3954" s="280" t="str">
        <f>작성용!C3951</f>
        <v>재평가</v>
      </c>
      <c r="G3954" s="280" t="str">
        <f>작성용!D3951</f>
        <v>오산세교아트피에프브이</v>
      </c>
      <c r="H3954" s="281">
        <f>작성용!E3951</f>
        <v>1101117728029</v>
      </c>
      <c r="I3954" s="280" t="str">
        <f>작성용!F3951</f>
        <v>B07</v>
      </c>
      <c r="J3954" s="280">
        <f>작성용!G3951</f>
        <v>0</v>
      </c>
      <c r="K3954" s="280" t="str">
        <f>작성용!H3951</f>
        <v>-</v>
      </c>
      <c r="L3954" s="280" t="str">
        <f>작성용!N3951</f>
        <v>분기</v>
      </c>
      <c r="M3954" s="279" t="str">
        <f>작성용!U3951</f>
        <v>2024.09.30</v>
      </c>
      <c r="N3954" s="279">
        <f>작성용!V3951</f>
        <v>45572</v>
      </c>
      <c r="O3954" s="279">
        <f>작성용!W3951</f>
        <v>45580</v>
      </c>
      <c r="P3954" s="279" t="str">
        <f>작성용!X3951</f>
        <v>-</v>
      </c>
      <c r="Q3954" s="280" t="str">
        <f>작성용!AD3951</f>
        <v>김영하</v>
      </c>
      <c r="R3954" s="282">
        <f>작성용!AE3951</f>
        <v>0.2</v>
      </c>
      <c r="S3954" s="280" t="str">
        <f>작성용!AF3951</f>
        <v>김영하</v>
      </c>
      <c r="T3954" s="283" t="str">
        <f>작성용!AG3951</f>
        <v>김수현</v>
      </c>
      <c r="U3954" s="283" t="str">
        <f>작성용!AH3951</f>
        <v>김수현</v>
      </c>
      <c r="V3954" s="278">
        <f>작성용!AA3951</f>
        <v>202409</v>
      </c>
      <c r="W3954" s="280" t="str">
        <f>작성용!AC3951</f>
        <v>[Y]금융기관</v>
      </c>
      <c r="X3954" s="280" t="str">
        <f>작성용!O3951</f>
        <v>이형석선임</v>
      </c>
      <c r="Y3954" s="280" t="str">
        <f>작성용!P3951</f>
        <v>02-6915-5211</v>
      </c>
      <c r="Z3954" s="280" t="str">
        <f>작성용!Q3951</f>
        <v>brokerage911@ibks.com</v>
      </c>
      <c r="AA3954" s="278" t="str">
        <f>작성용!AJ3951</f>
        <v>회계반영</v>
      </c>
      <c r="AB3954" s="278">
        <f>작성용!AB3951</f>
        <v>0</v>
      </c>
    </row>
    <row r="3955" spans="1:28" s="12" customFormat="1" ht="16.5" customHeight="1" x14ac:dyDescent="0.3">
      <c r="A3955" s="54">
        <f>작성용!AL3952</f>
        <v>3951</v>
      </c>
      <c r="B3955" s="277" t="str">
        <f>작성용!AI3952</f>
        <v>-</v>
      </c>
      <c r="C3955" s="278" t="str">
        <f>작성용!AK3952</f>
        <v>개별종목</v>
      </c>
      <c r="D3955" s="279">
        <f>작성용!T3952</f>
        <v>45538</v>
      </c>
      <c r="E3955" s="280" t="str">
        <f>작성용!B3952</f>
        <v>IBK투자증권(프로젝트금융2팀)</v>
      </c>
      <c r="F3955" s="280" t="str">
        <f>작성용!C3952</f>
        <v>재평가</v>
      </c>
      <c r="G3955" s="280" t="str">
        <f>작성용!D3952</f>
        <v>오시리아테마파크피에프브이</v>
      </c>
      <c r="H3955" s="281">
        <f>작성용!E3952</f>
        <v>1801111065796</v>
      </c>
      <c r="I3955" s="280" t="str">
        <f>작성용!F3952</f>
        <v>D05</v>
      </c>
      <c r="J3955" s="280">
        <f>작성용!G3952</f>
        <v>0</v>
      </c>
      <c r="K3955" s="280" t="str">
        <f>작성용!H3952</f>
        <v>-</v>
      </c>
      <c r="L3955" s="280" t="str">
        <f>작성용!N3952</f>
        <v>분기</v>
      </c>
      <c r="M3955" s="279" t="str">
        <f>작성용!U3952</f>
        <v>2024.09.30</v>
      </c>
      <c r="N3955" s="279">
        <f>작성용!V3952</f>
        <v>45572</v>
      </c>
      <c r="O3955" s="279">
        <f>작성용!W3952</f>
        <v>45580</v>
      </c>
      <c r="P3955" s="279" t="str">
        <f>작성용!X3952</f>
        <v>-</v>
      </c>
      <c r="Q3955" s="280" t="str">
        <f>작성용!AD3952</f>
        <v>조현우</v>
      </c>
      <c r="R3955" s="282">
        <f>작성용!AE3952</f>
        <v>1</v>
      </c>
      <c r="S3955" s="280" t="str">
        <f>작성용!AF3952</f>
        <v>조현우</v>
      </c>
      <c r="T3955" s="283" t="str">
        <f>작성용!AG3952</f>
        <v>김수현</v>
      </c>
      <c r="U3955" s="283" t="str">
        <f>작성용!AH3952</f>
        <v>김수현</v>
      </c>
      <c r="V3955" s="278">
        <f>작성용!AA3952</f>
        <v>202409</v>
      </c>
      <c r="W3955" s="280" t="str">
        <f>작성용!AC3952</f>
        <v>[Y]금융기관</v>
      </c>
      <c r="X3955" s="280" t="str">
        <f>작성용!O3952</f>
        <v>이형석선임</v>
      </c>
      <c r="Y3955" s="280" t="str">
        <f>작성용!P3952</f>
        <v>02-6915-5211</v>
      </c>
      <c r="Z3955" s="280" t="str">
        <f>작성용!Q3952</f>
        <v>brokerage911@ibks.com</v>
      </c>
      <c r="AA3955" s="278" t="str">
        <f>작성용!AJ3952</f>
        <v>회계반영</v>
      </c>
      <c r="AB3955" s="278">
        <f>작성용!AB3952</f>
        <v>0</v>
      </c>
    </row>
    <row r="3956" spans="1:28" s="12" customFormat="1" ht="16.5" customHeight="1" x14ac:dyDescent="0.3">
      <c r="A3956" s="54">
        <f>작성용!AL3953</f>
        <v>3952</v>
      </c>
      <c r="B3956" s="277" t="str">
        <f>작성용!AI3953</f>
        <v>-</v>
      </c>
      <c r="C3956" s="278" t="str">
        <f>작성용!AK3953</f>
        <v>개별종목</v>
      </c>
      <c r="D3956" s="279">
        <f>작성용!T3953</f>
        <v>45538</v>
      </c>
      <c r="E3956" s="280" t="str">
        <f>작성용!B3953</f>
        <v>IBK투자증권(프로젝트금융2팀)</v>
      </c>
      <c r="F3956" s="280" t="str">
        <f>작성용!C3953</f>
        <v>재평가</v>
      </c>
      <c r="G3956" s="280" t="str">
        <f>작성용!D3953</f>
        <v>이지스아이스퀘어피에프브이</v>
      </c>
      <c r="H3956" s="281">
        <f>작성용!E3953</f>
        <v>1101116330304</v>
      </c>
      <c r="I3956" s="280" t="str">
        <f>작성용!F3953</f>
        <v>B07</v>
      </c>
      <c r="J3956" s="280">
        <f>작성용!G3953</f>
        <v>0</v>
      </c>
      <c r="K3956" s="280" t="str">
        <f>작성용!H3953</f>
        <v>-</v>
      </c>
      <c r="L3956" s="280" t="str">
        <f>작성용!N3953</f>
        <v>분기</v>
      </c>
      <c r="M3956" s="279" t="str">
        <f>작성용!U3953</f>
        <v>2024.09.30</v>
      </c>
      <c r="N3956" s="279">
        <f>작성용!V3953</f>
        <v>45572</v>
      </c>
      <c r="O3956" s="279">
        <f>작성용!W3953</f>
        <v>45580</v>
      </c>
      <c r="P3956" s="279" t="str">
        <f>작성용!X3953</f>
        <v>-</v>
      </c>
      <c r="Q3956" s="280" t="str">
        <f>작성용!AD3953</f>
        <v>김수현</v>
      </c>
      <c r="R3956" s="282">
        <f>작성용!AE3953</f>
        <v>1</v>
      </c>
      <c r="S3956" s="280" t="str">
        <f>작성용!AF3953</f>
        <v>김수현</v>
      </c>
      <c r="T3956" s="283" t="str">
        <f>작성용!AG3953</f>
        <v>김수현</v>
      </c>
      <c r="U3956" s="283" t="str">
        <f>작성용!AH3953</f>
        <v>김수현</v>
      </c>
      <c r="V3956" s="278">
        <f>작성용!AA3953</f>
        <v>202409</v>
      </c>
      <c r="W3956" s="280" t="str">
        <f>작성용!AC3953</f>
        <v>[Y]금융기관</v>
      </c>
      <c r="X3956" s="280" t="str">
        <f>작성용!O3953</f>
        <v>이형석선임</v>
      </c>
      <c r="Y3956" s="280" t="str">
        <f>작성용!P3953</f>
        <v>02-6915-5211</v>
      </c>
      <c r="Z3956" s="280" t="str">
        <f>작성용!Q3953</f>
        <v>brokerage911@ibks.com</v>
      </c>
      <c r="AA3956" s="278" t="str">
        <f>작성용!AJ3953</f>
        <v>회계반영</v>
      </c>
      <c r="AB3956" s="278">
        <f>작성용!AB3953</f>
        <v>0</v>
      </c>
    </row>
    <row r="3957" spans="1:28" s="12" customFormat="1" ht="16.5" customHeight="1" x14ac:dyDescent="0.3">
      <c r="A3957" s="54">
        <f>작성용!AL3954</f>
        <v>3953</v>
      </c>
      <c r="B3957" s="277" t="str">
        <f>작성용!AI3954</f>
        <v>-</v>
      </c>
      <c r="C3957" s="278" t="str">
        <f>작성용!AK3954</f>
        <v>개별종목</v>
      </c>
      <c r="D3957" s="279">
        <f>작성용!T3954</f>
        <v>45538</v>
      </c>
      <c r="E3957" s="280" t="str">
        <f>작성용!B3954</f>
        <v>IBK투자증권(프로젝트금융2팀)</v>
      </c>
      <c r="F3957" s="280" t="str">
        <f>작성용!C3954</f>
        <v>재평가</v>
      </c>
      <c r="G3957" s="280" t="str">
        <f>작성용!D3954</f>
        <v>코크렙상무</v>
      </c>
      <c r="H3957" s="281">
        <f>작성용!E3954</f>
        <v>1101117320180</v>
      </c>
      <c r="I3957" s="280" t="str">
        <f>작성용!F3954</f>
        <v>B07</v>
      </c>
      <c r="J3957" s="280">
        <f>작성용!G3954</f>
        <v>0</v>
      </c>
      <c r="K3957" s="280" t="str">
        <f>작성용!H3954</f>
        <v>-</v>
      </c>
      <c r="L3957" s="280" t="str">
        <f>작성용!N3954</f>
        <v>분기</v>
      </c>
      <c r="M3957" s="279" t="str">
        <f>작성용!U3954</f>
        <v>2024.09.30</v>
      </c>
      <c r="N3957" s="279">
        <f>작성용!V3954</f>
        <v>45572</v>
      </c>
      <c r="O3957" s="279">
        <f>작성용!W3954</f>
        <v>45580</v>
      </c>
      <c r="P3957" s="279" t="str">
        <f>작성용!X3954</f>
        <v>-</v>
      </c>
      <c r="Q3957" s="280" t="str">
        <f>작성용!AD3954</f>
        <v>서동현</v>
      </c>
      <c r="R3957" s="282">
        <f>작성용!AE3954</f>
        <v>1</v>
      </c>
      <c r="S3957" s="280" t="str">
        <f>작성용!AF3954</f>
        <v>서동현</v>
      </c>
      <c r="T3957" s="283" t="str">
        <f>작성용!AG3954</f>
        <v>김수현</v>
      </c>
      <c r="U3957" s="283" t="str">
        <f>작성용!AH3954</f>
        <v>김수현</v>
      </c>
      <c r="V3957" s="278">
        <f>작성용!AA3954</f>
        <v>202409</v>
      </c>
      <c r="W3957" s="280" t="str">
        <f>작성용!AC3954</f>
        <v>[Y]금융기관</v>
      </c>
      <c r="X3957" s="280" t="str">
        <f>작성용!O3954</f>
        <v>이형석선임</v>
      </c>
      <c r="Y3957" s="280" t="str">
        <f>작성용!P3954</f>
        <v>02-6915-5211</v>
      </c>
      <c r="Z3957" s="280" t="str">
        <f>작성용!Q3954</f>
        <v>brokerage911@ibks.com</v>
      </c>
      <c r="AA3957" s="278" t="str">
        <f>작성용!AJ3954</f>
        <v>회계반영</v>
      </c>
      <c r="AB3957" s="278">
        <f>작성용!AB3954</f>
        <v>0</v>
      </c>
    </row>
    <row r="3958" spans="1:28" s="12" customFormat="1" ht="16.5" customHeight="1" x14ac:dyDescent="0.3">
      <c r="A3958" s="54">
        <f>작성용!AL3955</f>
        <v>3954</v>
      </c>
      <c r="B3958" s="277" t="str">
        <f>작성용!AI3955</f>
        <v>-</v>
      </c>
      <c r="C3958" s="278" t="str">
        <f>작성용!AK3955</f>
        <v>개별종목</v>
      </c>
      <c r="D3958" s="279">
        <f>작성용!T3955</f>
        <v>45538</v>
      </c>
      <c r="E3958" s="280" t="str">
        <f>작성용!B3955</f>
        <v>삼성증권(부동산금융팀)</v>
      </c>
      <c r="F3958" s="280" t="str">
        <f>작성용!C3955</f>
        <v>재평가</v>
      </c>
      <c r="G3958" s="280" t="str">
        <f>작성용!D3955</f>
        <v>케이원제15호판교위탁관리부동산투자회사</v>
      </c>
      <c r="H3958" s="281">
        <f>작성용!E3955</f>
        <v>1101117869930</v>
      </c>
      <c r="I3958" s="280" t="str">
        <f>작성용!F3955</f>
        <v>A04</v>
      </c>
      <c r="J3958" s="280">
        <f>작성용!G3955</f>
        <v>2</v>
      </c>
      <c r="K3958" s="280" t="str">
        <f>작성용!H3955</f>
        <v>Y</v>
      </c>
      <c r="L3958" s="280" t="str">
        <f>작성용!N3955</f>
        <v xml:space="preserve">분기 </v>
      </c>
      <c r="M3958" s="279" t="str">
        <f>작성용!U3955</f>
        <v>2024.09.30</v>
      </c>
      <c r="N3958" s="279">
        <f>작성용!V3955</f>
        <v>45572</v>
      </c>
      <c r="O3958" s="279">
        <f>작성용!W3955</f>
        <v>45579</v>
      </c>
      <c r="P3958" s="279" t="str">
        <f>작성용!X3955</f>
        <v>-</v>
      </c>
      <c r="Q3958" s="280" t="str">
        <f>작성용!AD3955</f>
        <v>김수현</v>
      </c>
      <c r="R3958" s="282">
        <f>작성용!AE3955</f>
        <v>1</v>
      </c>
      <c r="S3958" s="280" t="str">
        <f>작성용!AF3955</f>
        <v>김수현</v>
      </c>
      <c r="T3958" s="283" t="str">
        <f>작성용!AG3955</f>
        <v>김수현</v>
      </c>
      <c r="U3958" s="283" t="str">
        <f>작성용!AH3955</f>
        <v>김수현</v>
      </c>
      <c r="V3958" s="278">
        <f>작성용!AA3955</f>
        <v>202409</v>
      </c>
      <c r="W3958" s="280" t="str">
        <f>작성용!AC3955</f>
        <v>[B]삼성</v>
      </c>
      <c r="X3958" s="280" t="str">
        <f>작성용!O3955</f>
        <v>최승준대리</v>
      </c>
      <c r="Y3958" s="280" t="str">
        <f>작성용!P3955</f>
        <v>02-2020-7443, 010-6717-9197</v>
      </c>
      <c r="Z3958" s="280" t="str">
        <f>작성용!Q3955</f>
        <v>seungjun.choi@samsung.com</v>
      </c>
      <c r="AA3958" s="278" t="str">
        <f>작성용!AJ3955</f>
        <v>회계반영</v>
      </c>
      <c r="AB3958" s="278">
        <f>작성용!AB3955</f>
        <v>0</v>
      </c>
    </row>
    <row r="3959" spans="1:28" s="12" customFormat="1" ht="16.5" customHeight="1" x14ac:dyDescent="0.3">
      <c r="A3959" s="54">
        <f>작성용!AL3956</f>
        <v>3955</v>
      </c>
      <c r="B3959" s="277" t="str">
        <f>작성용!AI3956</f>
        <v>-</v>
      </c>
      <c r="C3959" s="278" t="str">
        <f>작성용!AK3956</f>
        <v>개별종목</v>
      </c>
      <c r="D3959" s="279">
        <f>작성용!T3956</f>
        <v>45538</v>
      </c>
      <c r="E3959" s="280" t="str">
        <f>작성용!B3956</f>
        <v>삼성증권(부동산금융팀)</v>
      </c>
      <c r="F3959" s="280" t="str">
        <f>작성용!C3956</f>
        <v>재평가</v>
      </c>
      <c r="G3959" s="280" t="str">
        <f>작성용!D3956</f>
        <v>코크렙제57호위탁관리부동산투자회사</v>
      </c>
      <c r="H3959" s="281">
        <f>작성용!E3956</f>
        <v>1101117998797</v>
      </c>
      <c r="I3959" s="280" t="str">
        <f>작성용!F3956</f>
        <v>B06</v>
      </c>
      <c r="J3959" s="280">
        <f>작성용!G3956</f>
        <v>0</v>
      </c>
      <c r="K3959" s="280" t="str">
        <f>작성용!H3956</f>
        <v>Y</v>
      </c>
      <c r="L3959" s="280" t="str">
        <f>작성용!N3956</f>
        <v xml:space="preserve">분기 </v>
      </c>
      <c r="M3959" s="279" t="str">
        <f>작성용!U3956</f>
        <v>2024.09.30</v>
      </c>
      <c r="N3959" s="279">
        <f>작성용!V3956</f>
        <v>45572</v>
      </c>
      <c r="O3959" s="279">
        <f>작성용!W3956</f>
        <v>45579</v>
      </c>
      <c r="P3959" s="279" t="str">
        <f>작성용!X3956</f>
        <v>-</v>
      </c>
      <c r="Q3959" s="280" t="str">
        <f>작성용!AD3956</f>
        <v>서경덕</v>
      </c>
      <c r="R3959" s="282">
        <f>작성용!AE3956</f>
        <v>1</v>
      </c>
      <c r="S3959" s="280" t="str">
        <f>작성용!AF3956</f>
        <v>서경덕</v>
      </c>
      <c r="T3959" s="283" t="str">
        <f>작성용!AG3956</f>
        <v>김수현</v>
      </c>
      <c r="U3959" s="283" t="str">
        <f>작성용!AH3956</f>
        <v>김수현</v>
      </c>
      <c r="V3959" s="278">
        <f>작성용!AA3956</f>
        <v>202409</v>
      </c>
      <c r="W3959" s="280" t="str">
        <f>작성용!AC3956</f>
        <v>[B]삼성</v>
      </c>
      <c r="X3959" s="280" t="str">
        <f>작성용!O3956</f>
        <v>최승준대리</v>
      </c>
      <c r="Y3959" s="280" t="str">
        <f>작성용!P3956</f>
        <v>02-2020-7443, 010-6717-9197</v>
      </c>
      <c r="Z3959" s="280" t="str">
        <f>작성용!Q3956</f>
        <v>seungjun.choi@samsung.com</v>
      </c>
      <c r="AA3959" s="278" t="str">
        <f>작성용!AJ3956</f>
        <v>회계반영</v>
      </c>
      <c r="AB3959" s="278">
        <f>작성용!AB3956</f>
        <v>0</v>
      </c>
    </row>
    <row r="3960" spans="1:28" s="12" customFormat="1" ht="16.5" customHeight="1" x14ac:dyDescent="0.3">
      <c r="A3960" s="54">
        <f>작성용!AL3957</f>
        <v>3956</v>
      </c>
      <c r="B3960" s="277" t="str">
        <f>작성용!AI3957</f>
        <v>-</v>
      </c>
      <c r="C3960" s="278" t="str">
        <f>작성용!AK3957</f>
        <v>개별종목</v>
      </c>
      <c r="D3960" s="279">
        <f>작성용!T3957</f>
        <v>45538</v>
      </c>
      <c r="E3960" s="280" t="str">
        <f>작성용!B3957</f>
        <v>삼성증권(부동산금융팀)</v>
      </c>
      <c r="F3960" s="280" t="str">
        <f>작성용!C3957</f>
        <v>재평가</v>
      </c>
      <c r="G3960" s="280" t="str">
        <f>작성용!D3957</f>
        <v>코크렙제57호위탁관리부동산투자회사</v>
      </c>
      <c r="H3960" s="281">
        <f>작성용!E3957</f>
        <v>1101117998797</v>
      </c>
      <c r="I3960" s="280" t="str">
        <f>작성용!F3957</f>
        <v>A04</v>
      </c>
      <c r="J3960" s="280">
        <f>작성용!G3957</f>
        <v>0</v>
      </c>
      <c r="K3960" s="280" t="str">
        <f>작성용!H3957</f>
        <v>Y</v>
      </c>
      <c r="L3960" s="280" t="str">
        <f>작성용!N3957</f>
        <v xml:space="preserve">분기 </v>
      </c>
      <c r="M3960" s="279" t="str">
        <f>작성용!U3957</f>
        <v>2024.09.30</v>
      </c>
      <c r="N3960" s="279">
        <f>작성용!V3957</f>
        <v>45572</v>
      </c>
      <c r="O3960" s="279">
        <f>작성용!W3957</f>
        <v>45579</v>
      </c>
      <c r="P3960" s="279" t="str">
        <f>작성용!X3957</f>
        <v>-</v>
      </c>
      <c r="Q3960" s="280" t="str">
        <f>작성용!AD3957</f>
        <v>서경덕</v>
      </c>
      <c r="R3960" s="282">
        <f>작성용!AE3957</f>
        <v>0</v>
      </c>
      <c r="S3960" s="280" t="str">
        <f>작성용!AF3957</f>
        <v>서경덕</v>
      </c>
      <c r="T3960" s="283" t="str">
        <f>작성용!AG3957</f>
        <v>김수현</v>
      </c>
      <c r="U3960" s="283" t="str">
        <f>작성용!AH3957</f>
        <v>김수현</v>
      </c>
      <c r="V3960" s="278">
        <f>작성용!AA3957</f>
        <v>202409</v>
      </c>
      <c r="W3960" s="280" t="str">
        <f>작성용!AC3957</f>
        <v>[B]삼성</v>
      </c>
      <c r="X3960" s="280" t="str">
        <f>작성용!O3957</f>
        <v>최승준대리</v>
      </c>
      <c r="Y3960" s="280" t="str">
        <f>작성용!P3957</f>
        <v>02-2020-7443, 010-6717-9197</v>
      </c>
      <c r="Z3960" s="280" t="str">
        <f>작성용!Q3957</f>
        <v>seungjun.choi@samsung.com</v>
      </c>
      <c r="AA3960" s="278" t="str">
        <f>작성용!AJ3957</f>
        <v>회계반영</v>
      </c>
      <c r="AB3960" s="278">
        <f>작성용!AB3957</f>
        <v>0</v>
      </c>
    </row>
    <row r="3961" spans="1:28" s="12" customFormat="1" ht="16.5" customHeight="1" x14ac:dyDescent="0.3">
      <c r="A3961" s="54">
        <f>작성용!AL3958</f>
        <v>3957</v>
      </c>
      <c r="B3961" s="277" t="str">
        <f>작성용!AI3958</f>
        <v>-</v>
      </c>
      <c r="C3961" s="278" t="str">
        <f>작성용!AK3958</f>
        <v>개별종목</v>
      </c>
      <c r="D3961" s="279">
        <f>작성용!T3958</f>
        <v>45538</v>
      </c>
      <c r="E3961" s="280" t="str">
        <f>작성용!B3958</f>
        <v>한국투자증권(종합금융본부(구,기업금융투자부))(수익증권)</v>
      </c>
      <c r="F3961" s="280" t="str">
        <f>작성용!C3958</f>
        <v>재평가</v>
      </c>
      <c r="G3961" s="280" t="str">
        <f>작성용!D3958</f>
        <v>NH-Amundi에너지공동투자전문투자형사모특별자산투자신탁1호</v>
      </c>
      <c r="H3961" s="281" t="str">
        <f>작성용!E3958</f>
        <v>KBP2018030105</v>
      </c>
      <c r="I3961" s="280" t="str">
        <f>작성용!F3958</f>
        <v>B02</v>
      </c>
      <c r="J3961" s="280">
        <f>작성용!G3958</f>
        <v>0</v>
      </c>
      <c r="K3961" s="280" t="str">
        <f>작성용!H3958</f>
        <v>-</v>
      </c>
      <c r="L3961" s="280" t="str">
        <f>작성용!N3958</f>
        <v>분기</v>
      </c>
      <c r="M3961" s="279" t="str">
        <f>작성용!U3958</f>
        <v>2024.09.30</v>
      </c>
      <c r="N3961" s="279">
        <f>작성용!V3958</f>
        <v>45572</v>
      </c>
      <c r="O3961" s="279">
        <f>작성용!W3958</f>
        <v>45582</v>
      </c>
      <c r="P3961" s="279" t="str">
        <f>작성용!X3958</f>
        <v>-</v>
      </c>
      <c r="Q3961" s="280" t="str">
        <f>작성용!AD3958</f>
        <v>대체평가3사업본부</v>
      </c>
      <c r="R3961" s="282">
        <f>작성용!AE3958</f>
        <v>0</v>
      </c>
      <c r="S3961" s="280" t="str">
        <f>작성용!AF3958</f>
        <v>대체평가3사업본부</v>
      </c>
      <c r="T3961" s="283" t="str">
        <f>작성용!AG3958</f>
        <v>유수연</v>
      </c>
      <c r="U3961" s="283" t="str">
        <f>작성용!AH3958</f>
        <v>유수연</v>
      </c>
      <c r="V3961" s="278">
        <f>작성용!AA3958</f>
        <v>202409</v>
      </c>
      <c r="W3961" s="280" t="str">
        <f>작성용!AC3958</f>
        <v>[T]기타보험기관[1본부]</v>
      </c>
      <c r="X3961" s="280" t="str">
        <f>작성용!O3958</f>
        <v>이서현주임</v>
      </c>
      <c r="Y3961" s="280" t="str">
        <f>작성용!P3958</f>
        <v>02-3276-5083</v>
      </c>
      <c r="Z3961" s="280" t="str">
        <f>작성용!Q3958</f>
        <v>seohyun.lee@koreainvestment.com</v>
      </c>
      <c r="AA3961" s="278" t="str">
        <f>작성용!AJ3958</f>
        <v>-</v>
      </c>
      <c r="AB3961" s="278">
        <f>작성용!AB3958</f>
        <v>0</v>
      </c>
    </row>
    <row r="3962" spans="1:28" s="12" customFormat="1" ht="16.5" customHeight="1" x14ac:dyDescent="0.3">
      <c r="A3962" s="54">
        <f>작성용!AL3959</f>
        <v>3958</v>
      </c>
      <c r="B3962" s="277" t="str">
        <f>작성용!AI3959</f>
        <v>-</v>
      </c>
      <c r="C3962" s="278" t="str">
        <f>작성용!AK3959</f>
        <v>개별종목</v>
      </c>
      <c r="D3962" s="279">
        <f>작성용!T3959</f>
        <v>45538</v>
      </c>
      <c r="E3962" s="280" t="str">
        <f>작성용!B3959</f>
        <v>한국투자증권(종합금융본부(구,기업금융투자부))</v>
      </c>
      <c r="F3962" s="280" t="str">
        <f>작성용!C3959</f>
        <v>재평가</v>
      </c>
      <c r="G3962" s="280" t="str">
        <f>작성용!D3959</f>
        <v>이에스지블루밍사모투자</v>
      </c>
      <c r="H3962" s="281">
        <f>작성용!E3959</f>
        <v>1101130034180</v>
      </c>
      <c r="I3962" s="280" t="str">
        <f>작성용!F3959</f>
        <v>B01</v>
      </c>
      <c r="J3962" s="280">
        <f>작성용!G3959</f>
        <v>0</v>
      </c>
      <c r="K3962" s="280" t="str">
        <f>작성용!H3959</f>
        <v>-</v>
      </c>
      <c r="L3962" s="280" t="str">
        <f>작성용!N3959</f>
        <v xml:space="preserve">분기 </v>
      </c>
      <c r="M3962" s="279" t="str">
        <f>작성용!U3959</f>
        <v>2024.09.30</v>
      </c>
      <c r="N3962" s="279">
        <f>작성용!V3959</f>
        <v>45572</v>
      </c>
      <c r="O3962" s="279">
        <f>작성용!W3959</f>
        <v>45582</v>
      </c>
      <c r="P3962" s="279" t="str">
        <f>작성용!X3959</f>
        <v>-</v>
      </c>
      <c r="Q3962" s="280" t="str">
        <f>작성용!AD3959</f>
        <v>오수현</v>
      </c>
      <c r="R3962" s="282">
        <f>작성용!AE3959</f>
        <v>1</v>
      </c>
      <c r="S3962" s="280" t="str">
        <f>작성용!AF3959</f>
        <v>오수현</v>
      </c>
      <c r="T3962" s="283" t="str">
        <f>작성용!AG3959</f>
        <v>오수현</v>
      </c>
      <c r="U3962" s="283" t="str">
        <f>작성용!AH3959</f>
        <v>오수현</v>
      </c>
      <c r="V3962" s="278">
        <f>작성용!AA3959</f>
        <v>202409</v>
      </c>
      <c r="W3962" s="280" t="str">
        <f>작성용!AC3959</f>
        <v>[Y]금융기관</v>
      </c>
      <c r="X3962" s="280" t="str">
        <f>작성용!O3959</f>
        <v>이서현주임</v>
      </c>
      <c r="Y3962" s="280" t="str">
        <f>작성용!P3959</f>
        <v>02-3276-5083</v>
      </c>
      <c r="Z3962" s="280" t="str">
        <f>작성용!Q3959</f>
        <v>seohyun.lee@koreainvestment.com</v>
      </c>
      <c r="AA3962" s="278" t="str">
        <f>작성용!AJ3959</f>
        <v>-</v>
      </c>
      <c r="AB3962" s="278">
        <f>작성용!AB3959</f>
        <v>0</v>
      </c>
    </row>
    <row r="3963" spans="1:28" s="12" customFormat="1" ht="16.5" customHeight="1" x14ac:dyDescent="0.3">
      <c r="A3963" s="54">
        <f>작성용!AL3960</f>
        <v>3959</v>
      </c>
      <c r="B3963" s="277" t="str">
        <f>작성용!AI3960</f>
        <v>-</v>
      </c>
      <c r="C3963" s="278" t="str">
        <f>작성용!AK3960</f>
        <v>개별종목</v>
      </c>
      <c r="D3963" s="279">
        <f>작성용!T3960</f>
        <v>45538</v>
      </c>
      <c r="E3963" s="280" t="str">
        <f>작성용!B3960</f>
        <v>한국투자증권(종합금융본부(구,기업금융투자부))(수익증권)</v>
      </c>
      <c r="F3963" s="280" t="str">
        <f>작성용!C3960</f>
        <v>재평가</v>
      </c>
      <c r="G3963" s="280" t="str">
        <f>작성용!D3960</f>
        <v>서린컴퍼니인수금융선순위대출</v>
      </c>
      <c r="H3963" s="281" t="str">
        <f>작성용!E3960</f>
        <v>KBP2023120031</v>
      </c>
      <c r="I3963" s="280" t="str">
        <f>작성용!F3960</f>
        <v>E01</v>
      </c>
      <c r="J3963" s="280">
        <f>작성용!G3960</f>
        <v>0</v>
      </c>
      <c r="K3963" s="280" t="str">
        <f>작성용!H3960</f>
        <v>-</v>
      </c>
      <c r="L3963" s="280" t="str">
        <f>작성용!N3960</f>
        <v xml:space="preserve">분기 </v>
      </c>
      <c r="M3963" s="279" t="str">
        <f>작성용!U3960</f>
        <v>2024.09.30</v>
      </c>
      <c r="N3963" s="279">
        <f>작성용!V3960</f>
        <v>45572</v>
      </c>
      <c r="O3963" s="279">
        <f>작성용!W3960</f>
        <v>45582</v>
      </c>
      <c r="P3963" s="279" t="str">
        <f>작성용!X3960</f>
        <v>-</v>
      </c>
      <c r="Q3963" s="280" t="str">
        <f>작성용!AD3960</f>
        <v>대체평가3사업본부</v>
      </c>
      <c r="R3963" s="282">
        <f>작성용!AE3960</f>
        <v>0</v>
      </c>
      <c r="S3963" s="280" t="str">
        <f>작성용!AF3960</f>
        <v>대체평가3사업본부</v>
      </c>
      <c r="T3963" s="283" t="str">
        <f>작성용!AG3960</f>
        <v>유수연</v>
      </c>
      <c r="U3963" s="283" t="str">
        <f>작성용!AH3960</f>
        <v>유수연</v>
      </c>
      <c r="V3963" s="278">
        <f>작성용!AA3960</f>
        <v>202409</v>
      </c>
      <c r="W3963" s="280" t="str">
        <f>작성용!AC3960</f>
        <v>[T]기타보험기관[1본부]</v>
      </c>
      <c r="X3963" s="280" t="str">
        <f>작성용!O3960</f>
        <v>이서현주임</v>
      </c>
      <c r="Y3963" s="280" t="str">
        <f>작성용!P3960</f>
        <v>02-3276-5083</v>
      </c>
      <c r="Z3963" s="280" t="str">
        <f>작성용!Q3960</f>
        <v>seohyun.lee@koreainvestment.com</v>
      </c>
      <c r="AA3963" s="278" t="str">
        <f>작성용!AJ3960</f>
        <v>-</v>
      </c>
      <c r="AB3963" s="278">
        <f>작성용!AB3960</f>
        <v>0</v>
      </c>
    </row>
    <row r="3964" spans="1:28" s="12" customFormat="1" ht="16.5" customHeight="1" x14ac:dyDescent="0.3">
      <c r="A3964" s="54">
        <f>작성용!AL3961</f>
        <v>3960</v>
      </c>
      <c r="B3964" s="277" t="str">
        <f>작성용!AI3961</f>
        <v>-</v>
      </c>
      <c r="C3964" s="278" t="str">
        <f>작성용!AK3961</f>
        <v>개별종목</v>
      </c>
      <c r="D3964" s="279">
        <f>작성용!T3961</f>
        <v>45538</v>
      </c>
      <c r="E3964" s="280" t="str">
        <f>작성용!B3961</f>
        <v>한국투자증권(종합금융본부(구,기업금융투자부))(수익증권)</v>
      </c>
      <c r="F3964" s="280" t="str">
        <f>작성용!C3961</f>
        <v>재평가</v>
      </c>
      <c r="G3964" s="280" t="str">
        <f>작성용!D3961</f>
        <v>보고Accell일반사모특별자산투자신탁1호</v>
      </c>
      <c r="H3964" s="281" t="str">
        <f>작성용!E3961</f>
        <v>KBP2023060032</v>
      </c>
      <c r="I3964" s="280" t="str">
        <f>작성용!F3961</f>
        <v>B02</v>
      </c>
      <c r="J3964" s="280">
        <f>작성용!G3961</f>
        <v>0</v>
      </c>
      <c r="K3964" s="280" t="str">
        <f>작성용!H3961</f>
        <v>-</v>
      </c>
      <c r="L3964" s="280" t="str">
        <f>작성용!N3961</f>
        <v>분기</v>
      </c>
      <c r="M3964" s="279" t="str">
        <f>작성용!U3961</f>
        <v>2024.09.30</v>
      </c>
      <c r="N3964" s="279">
        <f>작성용!V3961</f>
        <v>45572</v>
      </c>
      <c r="O3964" s="279">
        <f>작성용!W3961</f>
        <v>45582</v>
      </c>
      <c r="P3964" s="279" t="str">
        <f>작성용!X3961</f>
        <v>-</v>
      </c>
      <c r="Q3964" s="280" t="str">
        <f>작성용!AD3961</f>
        <v>대체평가3사업본부</v>
      </c>
      <c r="R3964" s="282">
        <f>작성용!AE3961</f>
        <v>0</v>
      </c>
      <c r="S3964" s="280" t="str">
        <f>작성용!AF3961</f>
        <v>대체평가3사업본부</v>
      </c>
      <c r="T3964" s="283" t="str">
        <f>작성용!AG3961</f>
        <v>유수연</v>
      </c>
      <c r="U3964" s="283" t="str">
        <f>작성용!AH3961</f>
        <v>유수연</v>
      </c>
      <c r="V3964" s="278">
        <f>작성용!AA3961</f>
        <v>202409</v>
      </c>
      <c r="W3964" s="280" t="str">
        <f>작성용!AC3961</f>
        <v>[T]기타보험기관[1본부]</v>
      </c>
      <c r="X3964" s="280" t="str">
        <f>작성용!O3961</f>
        <v>이서현주임</v>
      </c>
      <c r="Y3964" s="280" t="str">
        <f>작성용!P3961</f>
        <v>02-3276-5083</v>
      </c>
      <c r="Z3964" s="280" t="str">
        <f>작성용!Q3961</f>
        <v>seohyun.lee@koreainvestment.com</v>
      </c>
      <c r="AA3964" s="278" t="str">
        <f>작성용!AJ3961</f>
        <v>-</v>
      </c>
      <c r="AB3964" s="278">
        <f>작성용!AB3961</f>
        <v>0</v>
      </c>
    </row>
    <row r="3965" spans="1:28" s="12" customFormat="1" ht="16.5" customHeight="1" x14ac:dyDescent="0.3">
      <c r="A3965" s="54">
        <f>작성용!AL3962</f>
        <v>3961</v>
      </c>
      <c r="B3965" s="277" t="str">
        <f>작성용!AI3962</f>
        <v>-</v>
      </c>
      <c r="C3965" s="278" t="str">
        <f>작성용!AK3962</f>
        <v>개별종목</v>
      </c>
      <c r="D3965" s="279">
        <f>작성용!T3962</f>
        <v>45538</v>
      </c>
      <c r="E3965" s="280" t="str">
        <f>작성용!B3962</f>
        <v>한국투자증권(종합금융본부(구,기업금융투자부))(수익증권)</v>
      </c>
      <c r="F3965" s="280" t="str">
        <f>작성용!C3962</f>
        <v>재평가</v>
      </c>
      <c r="G3965" s="280" t="str">
        <f>작성용!D3962</f>
        <v>NH-AmundiNeptune일반사모특별자산투자신탁1호[대출채권]</v>
      </c>
      <c r="H3965" s="281" t="str">
        <f>작성용!E3962</f>
        <v>KBP2023060034</v>
      </c>
      <c r="I3965" s="280" t="str">
        <f>작성용!F3962</f>
        <v>B02</v>
      </c>
      <c r="J3965" s="280">
        <f>작성용!G3962</f>
        <v>0</v>
      </c>
      <c r="K3965" s="280" t="str">
        <f>작성용!H3962</f>
        <v>-</v>
      </c>
      <c r="L3965" s="280" t="str">
        <f>작성용!N3962</f>
        <v>분기</v>
      </c>
      <c r="M3965" s="279" t="str">
        <f>작성용!U3962</f>
        <v>2024.09.30</v>
      </c>
      <c r="N3965" s="279">
        <f>작성용!V3962</f>
        <v>45572</v>
      </c>
      <c r="O3965" s="279">
        <f>작성용!W3962</f>
        <v>45582</v>
      </c>
      <c r="P3965" s="279" t="str">
        <f>작성용!X3962</f>
        <v>-</v>
      </c>
      <c r="Q3965" s="280" t="str">
        <f>작성용!AD3962</f>
        <v>대체평가3사업본부</v>
      </c>
      <c r="R3965" s="282">
        <f>작성용!AE3962</f>
        <v>0</v>
      </c>
      <c r="S3965" s="280" t="str">
        <f>작성용!AF3962</f>
        <v>대체평가3사업본부</v>
      </c>
      <c r="T3965" s="283" t="str">
        <f>작성용!AG3962</f>
        <v>유수연</v>
      </c>
      <c r="U3965" s="283" t="str">
        <f>작성용!AH3962</f>
        <v>유수연</v>
      </c>
      <c r="V3965" s="278">
        <f>작성용!AA3962</f>
        <v>202409</v>
      </c>
      <c r="W3965" s="280" t="str">
        <f>작성용!AC3962</f>
        <v>[T]기타보험기관[1본부]</v>
      </c>
      <c r="X3965" s="280" t="str">
        <f>작성용!O3962</f>
        <v>이서현주임</v>
      </c>
      <c r="Y3965" s="280" t="str">
        <f>작성용!P3962</f>
        <v>02-3276-5083</v>
      </c>
      <c r="Z3965" s="280" t="str">
        <f>작성용!Q3962</f>
        <v>seohyun.lee@koreainvestment.com</v>
      </c>
      <c r="AA3965" s="278" t="str">
        <f>작성용!AJ3962</f>
        <v>-</v>
      </c>
      <c r="AB3965" s="278">
        <f>작성용!AB3962</f>
        <v>0</v>
      </c>
    </row>
    <row r="3966" spans="1:28" s="12" customFormat="1" ht="16.5" customHeight="1" x14ac:dyDescent="0.3">
      <c r="A3966" s="54">
        <f>작성용!AL3963</f>
        <v>3962</v>
      </c>
      <c r="B3966" s="277" t="str">
        <f>작성용!AI3963</f>
        <v>-</v>
      </c>
      <c r="C3966" s="278" t="str">
        <f>작성용!AK3963</f>
        <v>개별종목</v>
      </c>
      <c r="D3966" s="279">
        <f>작성용!T3963</f>
        <v>45538</v>
      </c>
      <c r="E3966" s="280" t="str">
        <f>작성용!B3963</f>
        <v>한국투자증권(종합금융본부(구,기업금융투자부))(수익증권)</v>
      </c>
      <c r="F3966" s="280" t="str">
        <f>작성용!C3963</f>
        <v>재평가</v>
      </c>
      <c r="G3966" s="280" t="str">
        <f>작성용!D3963</f>
        <v>캡스톤AI일반사모투자신탁9호</v>
      </c>
      <c r="H3966" s="281" t="str">
        <f>작성용!E3963</f>
        <v>KBP2023120030</v>
      </c>
      <c r="I3966" s="280" t="str">
        <f>작성용!F3963</f>
        <v>B02</v>
      </c>
      <c r="J3966" s="280">
        <f>작성용!G3963</f>
        <v>0</v>
      </c>
      <c r="K3966" s="280" t="str">
        <f>작성용!H3963</f>
        <v>-</v>
      </c>
      <c r="L3966" s="280" t="str">
        <f>작성용!N3963</f>
        <v xml:space="preserve">분기 </v>
      </c>
      <c r="M3966" s="279" t="str">
        <f>작성용!U3963</f>
        <v>2024.09.30</v>
      </c>
      <c r="N3966" s="279">
        <f>작성용!V3963</f>
        <v>45572</v>
      </c>
      <c r="O3966" s="279">
        <f>작성용!W3963</f>
        <v>45582</v>
      </c>
      <c r="P3966" s="279" t="str">
        <f>작성용!X3963</f>
        <v>-</v>
      </c>
      <c r="Q3966" s="280" t="str">
        <f>작성용!AD3963</f>
        <v>대체평가3사업본부</v>
      </c>
      <c r="R3966" s="282">
        <f>작성용!AE3963</f>
        <v>0</v>
      </c>
      <c r="S3966" s="280" t="str">
        <f>작성용!AF3963</f>
        <v>대체평가3사업본부</v>
      </c>
      <c r="T3966" s="283" t="str">
        <f>작성용!AG3963</f>
        <v>유수연</v>
      </c>
      <c r="U3966" s="283" t="str">
        <f>작성용!AH3963</f>
        <v>유수연</v>
      </c>
      <c r="V3966" s="278">
        <f>작성용!AA3963</f>
        <v>202409</v>
      </c>
      <c r="W3966" s="280" t="str">
        <f>작성용!AC3963</f>
        <v>[T]기타보험기관[1본부]</v>
      </c>
      <c r="X3966" s="280" t="str">
        <f>작성용!O3963</f>
        <v>이서현주임</v>
      </c>
      <c r="Y3966" s="280" t="str">
        <f>작성용!P3963</f>
        <v>02-3276-5083</v>
      </c>
      <c r="Z3966" s="280" t="str">
        <f>작성용!Q3963</f>
        <v>seohyun.lee@koreainvestment.com</v>
      </c>
      <c r="AA3966" s="278" t="str">
        <f>작성용!AJ3963</f>
        <v>-</v>
      </c>
      <c r="AB3966" s="278">
        <f>작성용!AB3963</f>
        <v>0</v>
      </c>
    </row>
    <row r="3967" spans="1:28" s="12" customFormat="1" ht="16.5" customHeight="1" x14ac:dyDescent="0.3">
      <c r="A3967" s="54">
        <f>작성용!AL3964</f>
        <v>3963</v>
      </c>
      <c r="B3967" s="277" t="str">
        <f>작성용!AI3964</f>
        <v>-</v>
      </c>
      <c r="C3967" s="278" t="str">
        <f>작성용!AK3964</f>
        <v>개별종목</v>
      </c>
      <c r="D3967" s="279">
        <f>작성용!T3964</f>
        <v>45538</v>
      </c>
      <c r="E3967" s="280" t="str">
        <f>작성용!B3964</f>
        <v>한국투자증권(종합금융본부(구,기업금융투자부))</v>
      </c>
      <c r="F3967" s="280" t="str">
        <f>작성용!C3964</f>
        <v>재평가</v>
      </c>
      <c r="G3967" s="280" t="str">
        <f>작성용!D3964</f>
        <v>대한제21호위탁관리부동산투자회사</v>
      </c>
      <c r="H3967" s="281">
        <f>작성용!E3964</f>
        <v>1101116599570</v>
      </c>
      <c r="I3967" s="280" t="str">
        <f>작성용!F3964</f>
        <v>B06</v>
      </c>
      <c r="J3967" s="280">
        <f>작성용!G3964</f>
        <v>0</v>
      </c>
      <c r="K3967" s="280" t="str">
        <f>작성용!H3964</f>
        <v>-</v>
      </c>
      <c r="L3967" s="280" t="str">
        <f>작성용!N3964</f>
        <v xml:space="preserve">분기 </v>
      </c>
      <c r="M3967" s="279" t="str">
        <f>작성용!U3964</f>
        <v>2024.09.30</v>
      </c>
      <c r="N3967" s="279">
        <f>작성용!V3964</f>
        <v>45572</v>
      </c>
      <c r="O3967" s="279">
        <f>작성용!W3964</f>
        <v>45582</v>
      </c>
      <c r="P3967" s="279" t="str">
        <f>작성용!X3964</f>
        <v>-</v>
      </c>
      <c r="Q3967" s="280" t="str">
        <f>작성용!AD3964</f>
        <v>채동우</v>
      </c>
      <c r="R3967" s="282">
        <f>작성용!AE3964</f>
        <v>0</v>
      </c>
      <c r="S3967" s="280" t="str">
        <f>작성용!AF3964</f>
        <v>채동우</v>
      </c>
      <c r="T3967" s="283" t="str">
        <f>작성용!AG3964</f>
        <v>오수현</v>
      </c>
      <c r="U3967" s="283" t="str">
        <f>작성용!AH3964</f>
        <v>오수현</v>
      </c>
      <c r="V3967" s="278">
        <f>작성용!AA3964</f>
        <v>202409</v>
      </c>
      <c r="W3967" s="280" t="str">
        <f>작성용!AC3964</f>
        <v>[Y]금융기관</v>
      </c>
      <c r="X3967" s="280" t="str">
        <f>작성용!O3964</f>
        <v>이서현주임</v>
      </c>
      <c r="Y3967" s="280" t="str">
        <f>작성용!P3964</f>
        <v>02-3276-5083</v>
      </c>
      <c r="Z3967" s="280" t="str">
        <f>작성용!Q3964</f>
        <v>seohyun.lee@koreainvestment.com</v>
      </c>
      <c r="AA3967" s="278" t="str">
        <f>작성용!AJ3964</f>
        <v>-</v>
      </c>
      <c r="AB3967" s="278">
        <f>작성용!AB3964</f>
        <v>0</v>
      </c>
    </row>
    <row r="3968" spans="1:28" s="12" customFormat="1" ht="16.5" customHeight="1" x14ac:dyDescent="0.3">
      <c r="A3968" s="54">
        <f>작성용!AL3965</f>
        <v>3964</v>
      </c>
      <c r="B3968" s="277" t="str">
        <f>작성용!AI3965</f>
        <v>-</v>
      </c>
      <c r="C3968" s="278" t="str">
        <f>작성용!AK3965</f>
        <v>개별종목</v>
      </c>
      <c r="D3968" s="279">
        <f>작성용!T3965</f>
        <v>45538</v>
      </c>
      <c r="E3968" s="280" t="str">
        <f>작성용!B3965</f>
        <v>한국투자증권(종합금융본부(구,기업금융투자부))(수익증권)</v>
      </c>
      <c r="F3968" s="280" t="str">
        <f>작성용!C3965</f>
        <v>재평가</v>
      </c>
      <c r="G3968" s="280" t="str">
        <f>작성용!D3965</f>
        <v>브이아이NB크레딧일반사모특별자산투자신탁1호</v>
      </c>
      <c r="H3968" s="281" t="str">
        <f>작성용!E3965</f>
        <v>KBP2023060035</v>
      </c>
      <c r="I3968" s="280" t="str">
        <f>작성용!F3965</f>
        <v>B02</v>
      </c>
      <c r="J3968" s="280">
        <f>작성용!G3965</f>
        <v>0</v>
      </c>
      <c r="K3968" s="280" t="str">
        <f>작성용!H3965</f>
        <v>-</v>
      </c>
      <c r="L3968" s="280" t="str">
        <f>작성용!N3965</f>
        <v>분기</v>
      </c>
      <c r="M3968" s="279" t="str">
        <f>작성용!U3965</f>
        <v>2024.09.30</v>
      </c>
      <c r="N3968" s="279">
        <f>작성용!V3965</f>
        <v>45572</v>
      </c>
      <c r="O3968" s="279">
        <f>작성용!W3965</f>
        <v>45582</v>
      </c>
      <c r="P3968" s="279" t="str">
        <f>작성용!X3965</f>
        <v>-</v>
      </c>
      <c r="Q3968" s="280" t="str">
        <f>작성용!AD3965</f>
        <v>대체평가3사업본부</v>
      </c>
      <c r="R3968" s="282">
        <f>작성용!AE3965</f>
        <v>0</v>
      </c>
      <c r="S3968" s="280" t="str">
        <f>작성용!AF3965</f>
        <v>대체평가3사업본부</v>
      </c>
      <c r="T3968" s="283" t="str">
        <f>작성용!AG3965</f>
        <v>유수연</v>
      </c>
      <c r="U3968" s="283" t="str">
        <f>작성용!AH3965</f>
        <v>유수연</v>
      </c>
      <c r="V3968" s="278">
        <f>작성용!AA3965</f>
        <v>202409</v>
      </c>
      <c r="W3968" s="280" t="str">
        <f>작성용!AC3965</f>
        <v>[T]기타보험기관[1본부]</v>
      </c>
      <c r="X3968" s="280" t="str">
        <f>작성용!O3965</f>
        <v>이서현주임</v>
      </c>
      <c r="Y3968" s="280" t="str">
        <f>작성용!P3965</f>
        <v>02-3276-5083</v>
      </c>
      <c r="Z3968" s="280" t="str">
        <f>작성용!Q3965</f>
        <v>seohyun.lee@koreainvestment.com</v>
      </c>
      <c r="AA3968" s="278" t="str">
        <f>작성용!AJ3965</f>
        <v>-</v>
      </c>
      <c r="AB3968" s="278">
        <f>작성용!AB3965</f>
        <v>0</v>
      </c>
    </row>
    <row r="3969" spans="1:28" s="12" customFormat="1" ht="16.5" customHeight="1" x14ac:dyDescent="0.3">
      <c r="A3969" s="54">
        <f>작성용!AL3966</f>
        <v>3965</v>
      </c>
      <c r="B3969" s="277" t="str">
        <f>작성용!AI3966</f>
        <v>-</v>
      </c>
      <c r="C3969" s="278" t="str">
        <f>작성용!AK3966</f>
        <v>개별종목</v>
      </c>
      <c r="D3969" s="279">
        <f>작성용!T3966</f>
        <v>45538</v>
      </c>
      <c r="E3969" s="280" t="str">
        <f>작성용!B3966</f>
        <v>한국투자증권(종합금융본부(구,기업금융투자부))(수익증권)</v>
      </c>
      <c r="F3969" s="280" t="str">
        <f>작성용!C3966</f>
        <v>재평가</v>
      </c>
      <c r="G3969" s="280" t="str">
        <f>작성용!D3966</f>
        <v>삼성유럽인프라대출일반사모투자신탁제1호</v>
      </c>
      <c r="H3969" s="281" t="str">
        <f>작성용!E3966</f>
        <v>KBP2023060026</v>
      </c>
      <c r="I3969" s="280" t="str">
        <f>작성용!F3966</f>
        <v>B02</v>
      </c>
      <c r="J3969" s="280">
        <f>작성용!G3966</f>
        <v>0</v>
      </c>
      <c r="K3969" s="280" t="str">
        <f>작성용!H3966</f>
        <v>-</v>
      </c>
      <c r="L3969" s="280" t="str">
        <f>작성용!N3966</f>
        <v>분기</v>
      </c>
      <c r="M3969" s="279" t="str">
        <f>작성용!U3966</f>
        <v>2024.09.30</v>
      </c>
      <c r="N3969" s="279">
        <f>작성용!V3966</f>
        <v>45572</v>
      </c>
      <c r="O3969" s="279">
        <f>작성용!W3966</f>
        <v>45582</v>
      </c>
      <c r="P3969" s="279" t="str">
        <f>작성용!X3966</f>
        <v>-</v>
      </c>
      <c r="Q3969" s="280" t="str">
        <f>작성용!AD3966</f>
        <v>대체평가3사업본부</v>
      </c>
      <c r="R3969" s="282">
        <f>작성용!AE3966</f>
        <v>0</v>
      </c>
      <c r="S3969" s="280" t="str">
        <f>작성용!AF3966</f>
        <v>대체평가3사업본부</v>
      </c>
      <c r="T3969" s="283" t="str">
        <f>작성용!AG3966</f>
        <v>유수연</v>
      </c>
      <c r="U3969" s="283" t="str">
        <f>작성용!AH3966</f>
        <v>유수연</v>
      </c>
      <c r="V3969" s="278">
        <f>작성용!AA3966</f>
        <v>202409</v>
      </c>
      <c r="W3969" s="280" t="str">
        <f>작성용!AC3966</f>
        <v>[T]기타보험기관[1본부]</v>
      </c>
      <c r="X3969" s="280" t="str">
        <f>작성용!O3966</f>
        <v>이서현주임</v>
      </c>
      <c r="Y3969" s="280" t="str">
        <f>작성용!P3966</f>
        <v>02-3276-5083</v>
      </c>
      <c r="Z3969" s="280" t="str">
        <f>작성용!Q3966</f>
        <v>seohyun.lee@koreainvestment.com</v>
      </c>
      <c r="AA3969" s="278" t="str">
        <f>작성용!AJ3966</f>
        <v>-</v>
      </c>
      <c r="AB3969" s="278">
        <f>작성용!AB3966</f>
        <v>0</v>
      </c>
    </row>
    <row r="3970" spans="1:28" s="12" customFormat="1" ht="16.5" customHeight="1" x14ac:dyDescent="0.3">
      <c r="A3970" s="54">
        <f>작성용!AL3967</f>
        <v>3966</v>
      </c>
      <c r="B3970" s="277" t="str">
        <f>작성용!AI3967</f>
        <v>-</v>
      </c>
      <c r="C3970" s="278" t="str">
        <f>작성용!AK3967</f>
        <v>개별종목</v>
      </c>
      <c r="D3970" s="279">
        <f>작성용!T3967</f>
        <v>45538</v>
      </c>
      <c r="E3970" s="280" t="str">
        <f>작성용!B3967</f>
        <v>한국투자증권(종합금융본부(구,기업금융투자부))(수익증권)</v>
      </c>
      <c r="F3970" s="280" t="str">
        <f>작성용!C3967</f>
        <v>재평가</v>
      </c>
      <c r="G3970" s="280" t="str">
        <f>작성용!D3967</f>
        <v>파인스트리트유럽인프라일반사모특별자산투자신탁2호</v>
      </c>
      <c r="H3970" s="281" t="str">
        <f>작성용!E3967</f>
        <v>KBP2023060033</v>
      </c>
      <c r="I3970" s="280" t="str">
        <f>작성용!F3967</f>
        <v>B02</v>
      </c>
      <c r="J3970" s="280">
        <f>작성용!G3967</f>
        <v>0</v>
      </c>
      <c r="K3970" s="280" t="str">
        <f>작성용!H3967</f>
        <v>-</v>
      </c>
      <c r="L3970" s="280" t="str">
        <f>작성용!N3967</f>
        <v>분기</v>
      </c>
      <c r="M3970" s="279" t="str">
        <f>작성용!U3967</f>
        <v>2024.09.30</v>
      </c>
      <c r="N3970" s="279">
        <f>작성용!V3967</f>
        <v>45572</v>
      </c>
      <c r="O3970" s="279">
        <f>작성용!W3967</f>
        <v>45582</v>
      </c>
      <c r="P3970" s="279" t="str">
        <f>작성용!X3967</f>
        <v>-</v>
      </c>
      <c r="Q3970" s="280" t="str">
        <f>작성용!AD3967</f>
        <v>대체평가3사업본부</v>
      </c>
      <c r="R3970" s="282">
        <f>작성용!AE3967</f>
        <v>0</v>
      </c>
      <c r="S3970" s="280" t="str">
        <f>작성용!AF3967</f>
        <v>대체평가3사업본부</v>
      </c>
      <c r="T3970" s="283" t="str">
        <f>작성용!AG3967</f>
        <v>유수연</v>
      </c>
      <c r="U3970" s="283" t="str">
        <f>작성용!AH3967</f>
        <v>유수연</v>
      </c>
      <c r="V3970" s="278">
        <f>작성용!AA3967</f>
        <v>202409</v>
      </c>
      <c r="W3970" s="280" t="str">
        <f>작성용!AC3967</f>
        <v>[T]기타보험기관[1본부]</v>
      </c>
      <c r="X3970" s="280" t="str">
        <f>작성용!O3967</f>
        <v>이서현주임</v>
      </c>
      <c r="Y3970" s="280" t="str">
        <f>작성용!P3967</f>
        <v>02-3276-5083</v>
      </c>
      <c r="Z3970" s="280" t="str">
        <f>작성용!Q3967</f>
        <v>seohyun.lee@koreainvestment.com</v>
      </c>
      <c r="AA3970" s="278" t="str">
        <f>작성용!AJ3967</f>
        <v>-</v>
      </c>
      <c r="AB3970" s="278">
        <f>작성용!AB3967</f>
        <v>0</v>
      </c>
    </row>
    <row r="3971" spans="1:28" s="12" customFormat="1" ht="16.5" customHeight="1" x14ac:dyDescent="0.3">
      <c r="A3971" s="54">
        <f>작성용!AL3968</f>
        <v>3967</v>
      </c>
      <c r="B3971" s="277" t="str">
        <f>작성용!AI3968</f>
        <v>-</v>
      </c>
      <c r="C3971" s="278" t="str">
        <f>작성용!AK3968</f>
        <v>개별종목</v>
      </c>
      <c r="D3971" s="279">
        <f>작성용!T3968</f>
        <v>45538</v>
      </c>
      <c r="E3971" s="280" t="str">
        <f>작성용!B3968</f>
        <v>한국투자증권(종합금융본부(구,기업금융투자부))(수익증권)</v>
      </c>
      <c r="F3971" s="280" t="str">
        <f>작성용!C3968</f>
        <v>재평가</v>
      </c>
      <c r="G3971" s="280" t="str">
        <f>작성용!D3968</f>
        <v>하나대체투자시니어공동투자일반사모특별자산투자신탁5-5호</v>
      </c>
      <c r="H3971" s="281" t="str">
        <f>작성용!E3968</f>
        <v>KBP2023060030</v>
      </c>
      <c r="I3971" s="280" t="str">
        <f>작성용!F3968</f>
        <v>B02</v>
      </c>
      <c r="J3971" s="280">
        <f>작성용!G3968</f>
        <v>0</v>
      </c>
      <c r="K3971" s="280" t="str">
        <f>작성용!H3968</f>
        <v>-</v>
      </c>
      <c r="L3971" s="280" t="str">
        <f>작성용!N3968</f>
        <v>분기</v>
      </c>
      <c r="M3971" s="279" t="str">
        <f>작성용!U3968</f>
        <v>2024.09.30</v>
      </c>
      <c r="N3971" s="279">
        <f>작성용!V3968</f>
        <v>45572</v>
      </c>
      <c r="O3971" s="279">
        <f>작성용!W3968</f>
        <v>45582</v>
      </c>
      <c r="P3971" s="279" t="str">
        <f>작성용!X3968</f>
        <v>-</v>
      </c>
      <c r="Q3971" s="280" t="str">
        <f>작성용!AD3968</f>
        <v>대체평가3사업본부</v>
      </c>
      <c r="R3971" s="282">
        <f>작성용!AE3968</f>
        <v>0</v>
      </c>
      <c r="S3971" s="280" t="str">
        <f>작성용!AF3968</f>
        <v>대체평가3사업본부</v>
      </c>
      <c r="T3971" s="283" t="str">
        <f>작성용!AG3968</f>
        <v>유수연</v>
      </c>
      <c r="U3971" s="283" t="str">
        <f>작성용!AH3968</f>
        <v>유수연</v>
      </c>
      <c r="V3971" s="278">
        <f>작성용!AA3968</f>
        <v>202409</v>
      </c>
      <c r="W3971" s="280" t="str">
        <f>작성용!AC3968</f>
        <v>[T]기타보험기관[1본부]</v>
      </c>
      <c r="X3971" s="280" t="str">
        <f>작성용!O3968</f>
        <v>이서현주임</v>
      </c>
      <c r="Y3971" s="280" t="str">
        <f>작성용!P3968</f>
        <v>02-3276-5083</v>
      </c>
      <c r="Z3971" s="280" t="str">
        <f>작성용!Q3968</f>
        <v>seohyun.lee@koreainvestment.com</v>
      </c>
      <c r="AA3971" s="278" t="str">
        <f>작성용!AJ3968</f>
        <v>-</v>
      </c>
      <c r="AB3971" s="278">
        <f>작성용!AB3968</f>
        <v>0</v>
      </c>
    </row>
    <row r="3972" spans="1:28" s="12" customFormat="1" ht="16.5" customHeight="1" x14ac:dyDescent="0.3">
      <c r="A3972" s="54">
        <f>작성용!AL3969</f>
        <v>3968</v>
      </c>
      <c r="B3972" s="277" t="str">
        <f>작성용!AI3969</f>
        <v>-</v>
      </c>
      <c r="C3972" s="278" t="str">
        <f>작성용!AK3969</f>
        <v>개별종목</v>
      </c>
      <c r="D3972" s="279">
        <f>작성용!T3969</f>
        <v>45538</v>
      </c>
      <c r="E3972" s="280" t="str">
        <f>작성용!B3969</f>
        <v>한국투자증권(종합금융본부(구,기업금융투자부))</v>
      </c>
      <c r="F3972" s="280" t="str">
        <f>작성용!C3969</f>
        <v>재평가</v>
      </c>
      <c r="G3972" s="280" t="str">
        <f>작성용!D3969</f>
        <v>엔에이치-아이비케이씨소부장신기술투자조합</v>
      </c>
      <c r="H3972" s="281" t="str">
        <f>작성용!E3969</f>
        <v>KBP2023060036</v>
      </c>
      <c r="I3972" s="280" t="str">
        <f>작성용!F3969</f>
        <v>B01</v>
      </c>
      <c r="J3972" s="280">
        <f>작성용!G3969</f>
        <v>0</v>
      </c>
      <c r="K3972" s="280" t="str">
        <f>작성용!H3969</f>
        <v>-</v>
      </c>
      <c r="L3972" s="280" t="str">
        <f>작성용!N3969</f>
        <v xml:space="preserve">분기 </v>
      </c>
      <c r="M3972" s="279" t="str">
        <f>작성용!U3969</f>
        <v>2024.09.30</v>
      </c>
      <c r="N3972" s="279">
        <f>작성용!V3969</f>
        <v>45572</v>
      </c>
      <c r="O3972" s="279">
        <f>작성용!W3969</f>
        <v>45582</v>
      </c>
      <c r="P3972" s="279" t="str">
        <f>작성용!X3969</f>
        <v>-</v>
      </c>
      <c r="Q3972" s="280" t="str">
        <f>작성용!AD3969</f>
        <v>서경덕</v>
      </c>
      <c r="R3972" s="282">
        <f>작성용!AE3969</f>
        <v>1</v>
      </c>
      <c r="S3972" s="280" t="str">
        <f>작성용!AF3969</f>
        <v>서경덕</v>
      </c>
      <c r="T3972" s="283" t="str">
        <f>작성용!AG3969</f>
        <v>오수현</v>
      </c>
      <c r="U3972" s="283" t="str">
        <f>작성용!AH3969</f>
        <v>오수현</v>
      </c>
      <c r="V3972" s="278">
        <f>작성용!AA3969</f>
        <v>202409</v>
      </c>
      <c r="W3972" s="280" t="str">
        <f>작성용!AC3969</f>
        <v>[Y]금융기관</v>
      </c>
      <c r="X3972" s="280" t="str">
        <f>작성용!O3969</f>
        <v>이서현주임</v>
      </c>
      <c r="Y3972" s="280" t="str">
        <f>작성용!P3969</f>
        <v>02-3276-5083</v>
      </c>
      <c r="Z3972" s="280" t="str">
        <f>작성용!Q3969</f>
        <v>seohyun.lee@koreainvestment.com</v>
      </c>
      <c r="AA3972" s="278" t="str">
        <f>작성용!AJ3969</f>
        <v>-</v>
      </c>
      <c r="AB3972" s="278">
        <f>작성용!AB3969</f>
        <v>0</v>
      </c>
    </row>
    <row r="3973" spans="1:28" s="12" customFormat="1" ht="16.5" customHeight="1" x14ac:dyDescent="0.3">
      <c r="A3973" s="54">
        <f>작성용!AL3970</f>
        <v>3969</v>
      </c>
      <c r="B3973" s="277" t="str">
        <f>작성용!AI3970</f>
        <v>-</v>
      </c>
      <c r="C3973" s="278" t="str">
        <f>작성용!AK3970</f>
        <v>개별종목</v>
      </c>
      <c r="D3973" s="279">
        <f>작성용!T3970</f>
        <v>45538</v>
      </c>
      <c r="E3973" s="280" t="str">
        <f>작성용!B3970</f>
        <v>한국투자증권(종합금융본부(구,기업금융투자부))</v>
      </c>
      <c r="F3973" s="280" t="str">
        <f>작성용!C3970</f>
        <v>재평가</v>
      </c>
      <c r="G3973" s="280" t="str">
        <f>작성용!D3970</f>
        <v>케이바이오퓨처스제일호</v>
      </c>
      <c r="H3973" s="281">
        <f>작성용!E3970</f>
        <v>1101118873534</v>
      </c>
      <c r="I3973" s="280" t="str">
        <f>작성용!F3970</f>
        <v>B01</v>
      </c>
      <c r="J3973" s="280">
        <f>작성용!G3970</f>
        <v>0</v>
      </c>
      <c r="K3973" s="280" t="str">
        <f>작성용!H3970</f>
        <v>-</v>
      </c>
      <c r="L3973" s="280" t="str">
        <f>작성용!N3970</f>
        <v xml:space="preserve">분기 </v>
      </c>
      <c r="M3973" s="279" t="str">
        <f>작성용!U3970</f>
        <v>2024.09.30</v>
      </c>
      <c r="N3973" s="279">
        <f>작성용!V3970</f>
        <v>45572</v>
      </c>
      <c r="O3973" s="279">
        <f>작성용!W3970</f>
        <v>45582</v>
      </c>
      <c r="P3973" s="279" t="str">
        <f>작성용!X3970</f>
        <v>-</v>
      </c>
      <c r="Q3973" s="280" t="str">
        <f>작성용!AD3970</f>
        <v>윤광일</v>
      </c>
      <c r="R3973" s="282">
        <f>작성용!AE3970</f>
        <v>1</v>
      </c>
      <c r="S3973" s="280" t="str">
        <f>작성용!AF3970</f>
        <v>윤광일</v>
      </c>
      <c r="T3973" s="283" t="str">
        <f>작성용!AG3970</f>
        <v>오수현</v>
      </c>
      <c r="U3973" s="283" t="str">
        <f>작성용!AH3970</f>
        <v>오수현</v>
      </c>
      <c r="V3973" s="278">
        <f>작성용!AA3970</f>
        <v>202409</v>
      </c>
      <c r="W3973" s="280" t="str">
        <f>작성용!AC3970</f>
        <v>[Y]금융기관</v>
      </c>
      <c r="X3973" s="280" t="str">
        <f>작성용!O3970</f>
        <v>이서현주임</v>
      </c>
      <c r="Y3973" s="280" t="str">
        <f>작성용!P3970</f>
        <v>02-3276-5083</v>
      </c>
      <c r="Z3973" s="280" t="str">
        <f>작성용!Q3970</f>
        <v>seohyun.lee@koreainvestment.com</v>
      </c>
      <c r="AA3973" s="278" t="str">
        <f>작성용!AJ3970</f>
        <v>-</v>
      </c>
      <c r="AB3973" s="278">
        <f>작성용!AB3970</f>
        <v>0</v>
      </c>
    </row>
    <row r="3974" spans="1:28" s="12" customFormat="1" ht="16.5" customHeight="1" x14ac:dyDescent="0.3">
      <c r="A3974" s="54">
        <f>작성용!AL3971</f>
        <v>3970</v>
      </c>
      <c r="B3974" s="277" t="str">
        <f>작성용!AI3971</f>
        <v>-</v>
      </c>
      <c r="C3974" s="278" t="str">
        <f>작성용!AK3971</f>
        <v>개별종목</v>
      </c>
      <c r="D3974" s="279">
        <f>작성용!T3971</f>
        <v>45538</v>
      </c>
      <c r="E3974" s="280" t="str">
        <f>작성용!B3971</f>
        <v>한국투자증권(종합금융본부(구,기업금융투자부))</v>
      </c>
      <c r="F3974" s="280" t="str">
        <f>작성용!C3971</f>
        <v>신규</v>
      </c>
      <c r="G3974" s="280" t="str">
        <f>작성용!D3971</f>
        <v>에스티팜</v>
      </c>
      <c r="H3974" s="281">
        <f>작성용!E3971</f>
        <v>1545110039704</v>
      </c>
      <c r="I3974" s="280" t="str">
        <f>작성용!F3971</f>
        <v>D02</v>
      </c>
      <c r="J3974" s="280">
        <f>작성용!G3971</f>
        <v>0</v>
      </c>
      <c r="K3974" s="280" t="str">
        <f>작성용!H3971</f>
        <v>-</v>
      </c>
      <c r="L3974" s="280" t="str">
        <f>작성용!N3971</f>
        <v xml:space="preserve">분기 </v>
      </c>
      <c r="M3974" s="279" t="str">
        <f>작성용!U3971</f>
        <v>2024.09.30</v>
      </c>
      <c r="N3974" s="279">
        <f>작성용!V3971</f>
        <v>45572</v>
      </c>
      <c r="O3974" s="279">
        <f>작성용!W3971</f>
        <v>45582</v>
      </c>
      <c r="P3974" s="279" t="str">
        <f>작성용!X3971</f>
        <v>-</v>
      </c>
      <c r="Q3974" s="280" t="str">
        <f>작성용!AD3971</f>
        <v>상장</v>
      </c>
      <c r="R3974" s="282">
        <f>작성용!AE3971</f>
        <v>0</v>
      </c>
      <c r="S3974" s="280" t="str">
        <f>작성용!AF3971</f>
        <v>상장</v>
      </c>
      <c r="T3974" s="283" t="str">
        <f>작성용!AG3971</f>
        <v>오수현</v>
      </c>
      <c r="U3974" s="283" t="str">
        <f>작성용!AH3971</f>
        <v>오수현</v>
      </c>
      <c r="V3974" s="278">
        <f>작성용!AA3971</f>
        <v>202409</v>
      </c>
      <c r="W3974" s="280" t="str">
        <f>작성용!AC3971</f>
        <v>[Y]금융기관</v>
      </c>
      <c r="X3974" s="280" t="str">
        <f>작성용!O3971</f>
        <v>이서현주임</v>
      </c>
      <c r="Y3974" s="280" t="str">
        <f>작성용!P3971</f>
        <v>02-3276-5083</v>
      </c>
      <c r="Z3974" s="280" t="str">
        <f>작성용!Q3971</f>
        <v>seohyun.lee@koreainvestment.com</v>
      </c>
      <c r="AA3974" s="278" t="str">
        <f>작성용!AJ3971</f>
        <v>-</v>
      </c>
      <c r="AB3974" s="278">
        <f>작성용!AB3971</f>
        <v>0</v>
      </c>
    </row>
    <row r="3975" spans="1:28" s="12" customFormat="1" ht="16.5" customHeight="1" x14ac:dyDescent="0.3">
      <c r="A3975" s="54">
        <f>작성용!AL3972</f>
        <v>3971</v>
      </c>
      <c r="B3975" s="277" t="str">
        <f>작성용!AI3972</f>
        <v>-</v>
      </c>
      <c r="C3975" s="278" t="str">
        <f>작성용!AK3972</f>
        <v>개별종목</v>
      </c>
      <c r="D3975" s="279">
        <f>작성용!T3972</f>
        <v>45538</v>
      </c>
      <c r="E3975" s="280" t="str">
        <f>작성용!B3972</f>
        <v>한국투자증권(종합금융본부(구,기업금융투자부))</v>
      </c>
      <c r="F3975" s="280" t="str">
        <f>작성용!C3972</f>
        <v>신규</v>
      </c>
      <c r="G3975" s="280" t="str">
        <f>작성용!D3972</f>
        <v>마이크로투나노</v>
      </c>
      <c r="H3975" s="281">
        <f>작성용!E3972</f>
        <v>1101112059031</v>
      </c>
      <c r="I3975" s="280" t="str">
        <f>작성용!F3972</f>
        <v>D02</v>
      </c>
      <c r="J3975" s="280">
        <f>작성용!G3972</f>
        <v>2</v>
      </c>
      <c r="K3975" s="280" t="str">
        <f>작성용!H3972</f>
        <v>-</v>
      </c>
      <c r="L3975" s="280" t="str">
        <f>작성용!N3972</f>
        <v xml:space="preserve">분기 </v>
      </c>
      <c r="M3975" s="279" t="str">
        <f>작성용!U3972</f>
        <v>2024.09.30</v>
      </c>
      <c r="N3975" s="279">
        <f>작성용!V3972</f>
        <v>45572</v>
      </c>
      <c r="O3975" s="279">
        <f>작성용!W3972</f>
        <v>45582</v>
      </c>
      <c r="P3975" s="279" t="str">
        <f>작성용!X3972</f>
        <v>-</v>
      </c>
      <c r="Q3975" s="280" t="str">
        <f>작성용!AD3972</f>
        <v>상장</v>
      </c>
      <c r="R3975" s="282">
        <f>작성용!AE3972</f>
        <v>0</v>
      </c>
      <c r="S3975" s="280" t="str">
        <f>작성용!AF3972</f>
        <v>상장</v>
      </c>
      <c r="T3975" s="283" t="str">
        <f>작성용!AG3972</f>
        <v>오수현</v>
      </c>
      <c r="U3975" s="283" t="str">
        <f>작성용!AH3972</f>
        <v>오수현</v>
      </c>
      <c r="V3975" s="278">
        <f>작성용!AA3972</f>
        <v>202409</v>
      </c>
      <c r="W3975" s="280" t="str">
        <f>작성용!AC3972</f>
        <v>[Y]금융기관</v>
      </c>
      <c r="X3975" s="280" t="str">
        <f>작성용!O3972</f>
        <v>이서현주임</v>
      </c>
      <c r="Y3975" s="280" t="str">
        <f>작성용!P3972</f>
        <v>02-3276-5083</v>
      </c>
      <c r="Z3975" s="280" t="str">
        <f>작성용!Q3972</f>
        <v>seohyun.lee@koreainvestment.com</v>
      </c>
      <c r="AA3975" s="278" t="str">
        <f>작성용!AJ3972</f>
        <v>-</v>
      </c>
      <c r="AB3975" s="278">
        <f>작성용!AB3972</f>
        <v>0</v>
      </c>
    </row>
    <row r="3976" spans="1:28" s="12" customFormat="1" ht="16.5" customHeight="1" x14ac:dyDescent="0.3">
      <c r="A3976" s="54">
        <f>작성용!AL3973</f>
        <v>3972</v>
      </c>
      <c r="B3976" s="277" t="str">
        <f>작성용!AI3973</f>
        <v>-</v>
      </c>
      <c r="C3976" s="278" t="str">
        <f>작성용!AK3973</f>
        <v>개별종목</v>
      </c>
      <c r="D3976" s="279">
        <f>작성용!T3973</f>
        <v>45538</v>
      </c>
      <c r="E3976" s="280" t="str">
        <f>작성용!B3973</f>
        <v>한국투자증권(종합금융본부(구,기업금융투자부))</v>
      </c>
      <c r="F3976" s="280" t="str">
        <f>작성용!C3973</f>
        <v>신규</v>
      </c>
      <c r="G3976" s="280" t="str">
        <f>작성용!D3973</f>
        <v>하나기술</v>
      </c>
      <c r="H3976" s="281">
        <f>작성용!E3973</f>
        <v>1348110080937</v>
      </c>
      <c r="I3976" s="280" t="str">
        <f>작성용!F3973</f>
        <v>D02</v>
      </c>
      <c r="J3976" s="280">
        <f>작성용!G3973</f>
        <v>3</v>
      </c>
      <c r="K3976" s="280" t="str">
        <f>작성용!H3973</f>
        <v>-</v>
      </c>
      <c r="L3976" s="280" t="str">
        <f>작성용!N3973</f>
        <v xml:space="preserve">분기 </v>
      </c>
      <c r="M3976" s="279" t="str">
        <f>작성용!U3973</f>
        <v>2024.09.30</v>
      </c>
      <c r="N3976" s="279">
        <f>작성용!V3973</f>
        <v>45572</v>
      </c>
      <c r="O3976" s="279">
        <f>작성용!W3973</f>
        <v>45582</v>
      </c>
      <c r="P3976" s="279" t="str">
        <f>작성용!X3973</f>
        <v>-</v>
      </c>
      <c r="Q3976" s="280" t="str">
        <f>작성용!AD3973</f>
        <v>상장</v>
      </c>
      <c r="R3976" s="282">
        <f>작성용!AE3973</f>
        <v>0</v>
      </c>
      <c r="S3976" s="280" t="str">
        <f>작성용!AF3973</f>
        <v>상장</v>
      </c>
      <c r="T3976" s="283" t="str">
        <f>작성용!AG3973</f>
        <v>오수현</v>
      </c>
      <c r="U3976" s="283" t="str">
        <f>작성용!AH3973</f>
        <v>오수현</v>
      </c>
      <c r="V3976" s="278">
        <f>작성용!AA3973</f>
        <v>202409</v>
      </c>
      <c r="W3976" s="280" t="str">
        <f>작성용!AC3973</f>
        <v>[Y]금융기관</v>
      </c>
      <c r="X3976" s="280" t="str">
        <f>작성용!O3973</f>
        <v>이서현주임</v>
      </c>
      <c r="Y3976" s="280" t="str">
        <f>작성용!P3973</f>
        <v>02-3276-5083</v>
      </c>
      <c r="Z3976" s="280" t="str">
        <f>작성용!Q3973</f>
        <v>seohyun.lee@koreainvestment.com</v>
      </c>
      <c r="AA3976" s="278" t="str">
        <f>작성용!AJ3973</f>
        <v>-</v>
      </c>
      <c r="AB3976" s="278">
        <f>작성용!AB3973</f>
        <v>0</v>
      </c>
    </row>
    <row r="3977" spans="1:28" s="12" customFormat="1" ht="16.5" customHeight="1" x14ac:dyDescent="0.3">
      <c r="A3977" s="54">
        <f>작성용!AL3974</f>
        <v>3973</v>
      </c>
      <c r="B3977" s="277" t="str">
        <f>작성용!AI3974</f>
        <v>-</v>
      </c>
      <c r="C3977" s="278" t="str">
        <f>작성용!AK3974</f>
        <v>개별종목</v>
      </c>
      <c r="D3977" s="279">
        <f>작성용!T3974</f>
        <v>45538</v>
      </c>
      <c r="E3977" s="280" t="str">
        <f>작성용!B3974</f>
        <v>한국투자증권(종합금융본부(구,기업금융투자부))</v>
      </c>
      <c r="F3977" s="280" t="str">
        <f>작성용!C3974</f>
        <v>신규</v>
      </c>
      <c r="G3977" s="280" t="str">
        <f>작성용!D3974</f>
        <v>라온테크</v>
      </c>
      <c r="H3977" s="281">
        <f>작성용!E3974</f>
        <v>1201110216699</v>
      </c>
      <c r="I3977" s="280" t="str">
        <f>작성용!F3974</f>
        <v>D02</v>
      </c>
      <c r="J3977" s="280">
        <f>작성용!G3974</f>
        <v>1</v>
      </c>
      <c r="K3977" s="280" t="str">
        <f>작성용!H3974</f>
        <v>-</v>
      </c>
      <c r="L3977" s="280" t="str">
        <f>작성용!N3974</f>
        <v xml:space="preserve">분기 </v>
      </c>
      <c r="M3977" s="279" t="str">
        <f>작성용!U3974</f>
        <v>2024.09.30</v>
      </c>
      <c r="N3977" s="279">
        <f>작성용!V3974</f>
        <v>45572</v>
      </c>
      <c r="O3977" s="279">
        <f>작성용!W3974</f>
        <v>45582</v>
      </c>
      <c r="P3977" s="279" t="str">
        <f>작성용!X3974</f>
        <v>-</v>
      </c>
      <c r="Q3977" s="280" t="str">
        <f>작성용!AD3974</f>
        <v>상장</v>
      </c>
      <c r="R3977" s="282">
        <f>작성용!AE3974</f>
        <v>0</v>
      </c>
      <c r="S3977" s="280" t="str">
        <f>작성용!AF3974</f>
        <v>상장</v>
      </c>
      <c r="T3977" s="283" t="str">
        <f>작성용!AG3974</f>
        <v>오수현</v>
      </c>
      <c r="U3977" s="283" t="str">
        <f>작성용!AH3974</f>
        <v>오수현</v>
      </c>
      <c r="V3977" s="278">
        <f>작성용!AA3974</f>
        <v>202409</v>
      </c>
      <c r="W3977" s="280" t="str">
        <f>작성용!AC3974</f>
        <v>[Y]금융기관</v>
      </c>
      <c r="X3977" s="280" t="str">
        <f>작성용!O3974</f>
        <v>이서현주임</v>
      </c>
      <c r="Y3977" s="280" t="str">
        <f>작성용!P3974</f>
        <v>02-3276-5083</v>
      </c>
      <c r="Z3977" s="280" t="str">
        <f>작성용!Q3974</f>
        <v>seohyun.lee@koreainvestment.com</v>
      </c>
      <c r="AA3977" s="278" t="str">
        <f>작성용!AJ3974</f>
        <v>-</v>
      </c>
      <c r="AB3977" s="278">
        <f>작성용!AB3974</f>
        <v>0</v>
      </c>
    </row>
    <row r="3978" spans="1:28" s="12" customFormat="1" ht="16.5" customHeight="1" x14ac:dyDescent="0.3">
      <c r="A3978" s="54">
        <f>작성용!AL3975</f>
        <v>3974</v>
      </c>
      <c r="B3978" s="277" t="str">
        <f>작성용!AI3975</f>
        <v>-</v>
      </c>
      <c r="C3978" s="278" t="str">
        <f>작성용!AK3975</f>
        <v>개별종목</v>
      </c>
      <c r="D3978" s="279">
        <f>작성용!T3975</f>
        <v>45538</v>
      </c>
      <c r="E3978" s="280" t="str">
        <f>작성용!B3975</f>
        <v>한국투자증권(종합금융본부(구,기업금융투자부))</v>
      </c>
      <c r="F3978" s="280" t="str">
        <f>작성용!C3975</f>
        <v>신규</v>
      </c>
      <c r="G3978" s="280" t="str">
        <f>작성용!D3975</f>
        <v>유티아이</v>
      </c>
      <c r="H3978" s="281">
        <f>작성용!E3975</f>
        <v>1341110189717</v>
      </c>
      <c r="I3978" s="280" t="str">
        <f>작성용!F3975</f>
        <v>D02</v>
      </c>
      <c r="J3978" s="280">
        <f>작성용!G3975</f>
        <v>1</v>
      </c>
      <c r="K3978" s="280" t="str">
        <f>작성용!H3975</f>
        <v>-</v>
      </c>
      <c r="L3978" s="280" t="str">
        <f>작성용!N3975</f>
        <v xml:space="preserve">분기 </v>
      </c>
      <c r="M3978" s="279" t="str">
        <f>작성용!U3975</f>
        <v>2024.09.30</v>
      </c>
      <c r="N3978" s="279">
        <f>작성용!V3975</f>
        <v>45572</v>
      </c>
      <c r="O3978" s="279">
        <f>작성용!W3975</f>
        <v>45582</v>
      </c>
      <c r="P3978" s="279" t="str">
        <f>작성용!X3975</f>
        <v>-</v>
      </c>
      <c r="Q3978" s="280" t="str">
        <f>작성용!AD3975</f>
        <v>상장</v>
      </c>
      <c r="R3978" s="282">
        <f>작성용!AE3975</f>
        <v>0</v>
      </c>
      <c r="S3978" s="280" t="str">
        <f>작성용!AF3975</f>
        <v>상장</v>
      </c>
      <c r="T3978" s="283" t="str">
        <f>작성용!AG3975</f>
        <v>오수현</v>
      </c>
      <c r="U3978" s="283" t="str">
        <f>작성용!AH3975</f>
        <v>오수현</v>
      </c>
      <c r="V3978" s="278">
        <f>작성용!AA3975</f>
        <v>202409</v>
      </c>
      <c r="W3978" s="280" t="str">
        <f>작성용!AC3975</f>
        <v>[Y]금융기관</v>
      </c>
      <c r="X3978" s="280" t="str">
        <f>작성용!O3975</f>
        <v>이서현주임</v>
      </c>
      <c r="Y3978" s="280" t="str">
        <f>작성용!P3975</f>
        <v>02-3276-5083</v>
      </c>
      <c r="Z3978" s="280" t="str">
        <f>작성용!Q3975</f>
        <v>seohyun.lee@koreainvestment.com</v>
      </c>
      <c r="AA3978" s="278" t="str">
        <f>작성용!AJ3975</f>
        <v>-</v>
      </c>
      <c r="AB3978" s="278">
        <f>작성용!AB3975</f>
        <v>0</v>
      </c>
    </row>
    <row r="3979" spans="1:28" s="12" customFormat="1" ht="16.5" customHeight="1" x14ac:dyDescent="0.3">
      <c r="A3979" s="54">
        <f>작성용!AL3976</f>
        <v>3975</v>
      </c>
      <c r="B3979" s="277" t="str">
        <f>작성용!AI3976</f>
        <v>-</v>
      </c>
      <c r="C3979" s="278" t="str">
        <f>작성용!AK3976</f>
        <v>기초자산</v>
      </c>
      <c r="D3979" s="279" t="str">
        <f>작성용!T3976</f>
        <v>한국투자증권(종합금융본부(구,기업금융투자부))펀드(기초자산)</v>
      </c>
      <c r="E3979" s="280" t="str">
        <f>작성용!B3976</f>
        <v>엔에이치-아이비케이씨소부장신기술투자조합</v>
      </c>
      <c r="F3979" s="280" t="str">
        <f>작성용!C3976</f>
        <v>재평가</v>
      </c>
      <c r="G3979" s="280" t="str">
        <f>작성용!D3976</f>
        <v>피엔티</v>
      </c>
      <c r="H3979" s="281">
        <f>작성용!E3976</f>
        <v>1752110017454</v>
      </c>
      <c r="I3979" s="280" t="str">
        <f>작성용!F3976</f>
        <v>A07</v>
      </c>
      <c r="J3979" s="280">
        <f>작성용!G3976</f>
        <v>1</v>
      </c>
      <c r="K3979" s="280" t="str">
        <f>작성용!H3976</f>
        <v>-</v>
      </c>
      <c r="L3979" s="280" t="str">
        <f>작성용!N3976</f>
        <v xml:space="preserve">분기 </v>
      </c>
      <c r="M3979" s="279" t="str">
        <f>작성용!U3976</f>
        <v>2024.09.30</v>
      </c>
      <c r="N3979" s="279">
        <f>작성용!V3976</f>
        <v>45572</v>
      </c>
      <c r="O3979" s="279" t="str">
        <f>작성용!W3976</f>
        <v>보고서제공X</v>
      </c>
      <c r="P3979" s="279" t="str">
        <f>작성용!X3976</f>
        <v>-</v>
      </c>
      <c r="Q3979" s="280" t="str">
        <f>작성용!AD3976</f>
        <v>상장</v>
      </c>
      <c r="R3979" s="282">
        <f>작성용!AE3976</f>
        <v>0</v>
      </c>
      <c r="S3979" s="280" t="str">
        <f>작성용!AF3976</f>
        <v>상장</v>
      </c>
      <c r="T3979" s="283" t="str">
        <f>작성용!AG3976</f>
        <v>-</v>
      </c>
      <c r="U3979" s="283" t="str">
        <f>작성용!AH3976</f>
        <v>-</v>
      </c>
      <c r="V3979" s="278">
        <f>작성용!AA3976</f>
        <v>202409</v>
      </c>
      <c r="W3979" s="280" t="str">
        <f>작성용!AC3976</f>
        <v>[6]기타기관펀드(기초자산)</v>
      </c>
      <c r="X3979" s="280">
        <f>작성용!O3976</f>
        <v>0</v>
      </c>
      <c r="Y3979" s="280">
        <f>작성용!P3976</f>
        <v>0</v>
      </c>
      <c r="Z3979" s="280">
        <f>작성용!Q3976</f>
        <v>0</v>
      </c>
      <c r="AA3979" s="278" t="str">
        <f>작성용!AJ3976</f>
        <v>-</v>
      </c>
      <c r="AB3979" s="278">
        <f>작성용!AB3976</f>
        <v>0</v>
      </c>
    </row>
    <row r="3980" spans="1:28" x14ac:dyDescent="0.3">
      <c r="A3980" s="54">
        <f>작성용!AL3977</f>
        <v>3976</v>
      </c>
      <c r="B3980" s="277" t="str">
        <f>작성용!AI3977</f>
        <v>-</v>
      </c>
      <c r="C3980" s="278" t="str">
        <f>작성용!AK3977</f>
        <v>기초자산</v>
      </c>
      <c r="D3980" s="279" t="str">
        <f>작성용!T3977</f>
        <v>메리츠화재해상보험(LT),MG손해보험(수익증권)수익증권(기초자산)</v>
      </c>
      <c r="E3980" s="280" t="str">
        <f>작성용!B3977</f>
        <v>한국투자성장기업전문투자형사모혼합자산투자신탁1호</v>
      </c>
      <c r="F3980" s="280" t="str">
        <f>작성용!C3977</f>
        <v>재평가</v>
      </c>
      <c r="G3980" s="280" t="str">
        <f>작성용!D3977</f>
        <v>무신사</v>
      </c>
      <c r="H3980" s="281">
        <f>작성용!E3977</f>
        <v>1101114898916</v>
      </c>
      <c r="I3980" s="280" t="str">
        <f>작성용!F3977</f>
        <v>A01</v>
      </c>
      <c r="J3980" s="280">
        <f>작성용!G3977</f>
        <v>0</v>
      </c>
      <c r="K3980" s="280" t="str">
        <f>작성용!H3977</f>
        <v>-</v>
      </c>
      <c r="L3980" s="280" t="str">
        <f>작성용!N3977</f>
        <v>분기</v>
      </c>
      <c r="M3980" s="279" t="str">
        <f>작성용!U3977</f>
        <v>2024.09.30</v>
      </c>
      <c r="N3980" s="279">
        <f>작성용!V3977</f>
        <v>45581</v>
      </c>
      <c r="O3980" s="279" t="str">
        <f>작성용!W3977</f>
        <v>보고서제공X</v>
      </c>
      <c r="P3980" s="279" t="str">
        <f>작성용!X3977</f>
        <v>-</v>
      </c>
      <c r="Q3980" s="280" t="str">
        <f>작성용!AD3977</f>
        <v>이문수</v>
      </c>
      <c r="R3980" s="282">
        <f>작성용!AE3977</f>
        <v>0</v>
      </c>
      <c r="S3980" s="280" t="str">
        <f>작성용!AF3977</f>
        <v>이문수</v>
      </c>
      <c r="T3980" s="283" t="str">
        <f>작성용!AG3977</f>
        <v>-</v>
      </c>
      <c r="U3980" s="283" t="str">
        <f>작성용!AH3977</f>
        <v>-</v>
      </c>
      <c r="V3980" s="278">
        <f>작성용!AA3977</f>
        <v>202409</v>
      </c>
      <c r="W3980" s="280" t="str">
        <f>작성용!AC3977</f>
        <v>[U]기타보험기관(기초자산)</v>
      </c>
      <c r="X3980" s="280">
        <f>작성용!O3977</f>
        <v>0</v>
      </c>
      <c r="Y3980" s="280">
        <f>작성용!P3977</f>
        <v>0</v>
      </c>
      <c r="Z3980" s="280">
        <f>작성용!Q3977</f>
        <v>0</v>
      </c>
      <c r="AA3980" s="278" t="str">
        <f>작성용!AJ3977</f>
        <v>-</v>
      </c>
      <c r="AB3980" s="278">
        <f>작성용!AB3977</f>
        <v>0</v>
      </c>
    </row>
    <row r="3981" spans="1:28" x14ac:dyDescent="0.3">
      <c r="A3981" s="54">
        <f>작성용!AL3978</f>
        <v>3977</v>
      </c>
      <c r="B3981" s="277" t="str">
        <f>작성용!AI3978</f>
        <v>-</v>
      </c>
      <c r="C3981" s="278" t="str">
        <f>작성용!AK3978</f>
        <v>기초자산</v>
      </c>
      <c r="D3981" s="279" t="str">
        <f>작성용!T3978</f>
        <v>롯데손해보험수익증권(기초자산)</v>
      </c>
      <c r="E3981" s="280" t="str">
        <f>작성용!B3978</f>
        <v>흥국하이클래스사모특별자산투자신탁40호</v>
      </c>
      <c r="F3981" s="280" t="str">
        <f>작성용!C3978</f>
        <v>재평가</v>
      </c>
      <c r="G3981" s="280" t="str">
        <f>작성용!D3978</f>
        <v>하나발전인프라제1호사모투자전문회사</v>
      </c>
      <c r="H3981" s="281">
        <f>작성용!E3978</f>
        <v>1101130018548</v>
      </c>
      <c r="I3981" s="280" t="str">
        <f>작성용!F3978</f>
        <v>B01</v>
      </c>
      <c r="J3981" s="280">
        <f>작성용!G3978</f>
        <v>1</v>
      </c>
      <c r="K3981" s="280" t="str">
        <f>작성용!H3978</f>
        <v>-</v>
      </c>
      <c r="L3981" s="280" t="str">
        <f>작성용!N3978</f>
        <v>분기</v>
      </c>
      <c r="M3981" s="279" t="str">
        <f>작성용!U3978</f>
        <v>2024.09.30</v>
      </c>
      <c r="N3981" s="279">
        <f>작성용!V3978</f>
        <v>45572</v>
      </c>
      <c r="O3981" s="279" t="str">
        <f>작성용!W3978</f>
        <v>보고서제공X</v>
      </c>
      <c r="P3981" s="279" t="str">
        <f>작성용!X3978</f>
        <v>-</v>
      </c>
      <c r="Q3981" s="280" t="str">
        <f>작성용!AD3978</f>
        <v>김예림</v>
      </c>
      <c r="R3981" s="282">
        <f>작성용!AE3978</f>
        <v>0</v>
      </c>
      <c r="S3981" s="280" t="str">
        <f>작성용!AF3978</f>
        <v>김예림</v>
      </c>
      <c r="T3981" s="283" t="str">
        <f>작성용!AG3978</f>
        <v>-</v>
      </c>
      <c r="U3981" s="283" t="str">
        <f>작성용!AH3978</f>
        <v>-</v>
      </c>
      <c r="V3981" s="278">
        <f>작성용!AA3978</f>
        <v>202409</v>
      </c>
      <c r="W3981" s="280" t="str">
        <f>작성용!AC3978</f>
        <v>[U]기타보험기관(기초자산)</v>
      </c>
      <c r="X3981" s="280">
        <f>작성용!O3978</f>
        <v>0</v>
      </c>
      <c r="Y3981" s="280">
        <f>작성용!P3978</f>
        <v>0</v>
      </c>
      <c r="Z3981" s="280">
        <f>작성용!Q3978</f>
        <v>0</v>
      </c>
      <c r="AA3981" s="278" t="str">
        <f>작성용!AJ3978</f>
        <v>-</v>
      </c>
      <c r="AB3981" s="278">
        <f>작성용!AB3978</f>
        <v>0</v>
      </c>
    </row>
    <row r="3982" spans="1:28" x14ac:dyDescent="0.3">
      <c r="A3982" s="54">
        <f>작성용!AL3979</f>
        <v>3978</v>
      </c>
      <c r="B3982" s="277" t="str">
        <f>작성용!AI3979</f>
        <v>-</v>
      </c>
      <c r="C3982" s="278" t="str">
        <f>작성용!AK3979</f>
        <v>기초자산</v>
      </c>
      <c r="D3982" s="279" t="str">
        <f>작성용!T3979</f>
        <v>KDB생명보험(수익증권)수익증권(기초자산)</v>
      </c>
      <c r="E3982" s="280" t="str">
        <f>작성용!B3979</f>
        <v>한국투자성장기업전문투자형사모혼합자산투자신탁3호1종</v>
      </c>
      <c r="F3982" s="280" t="str">
        <f>작성용!C3979</f>
        <v>재평가</v>
      </c>
      <c r="G3982" s="280" t="str">
        <f>작성용!D3979</f>
        <v>리디</v>
      </c>
      <c r="H3982" s="281">
        <f>작성용!E3979</f>
        <v>1101113870098</v>
      </c>
      <c r="I3982" s="280" t="str">
        <f>작성용!F3979</f>
        <v>A01</v>
      </c>
      <c r="J3982" s="280">
        <f>작성용!G3979</f>
        <v>0</v>
      </c>
      <c r="K3982" s="280" t="str">
        <f>작성용!H3979</f>
        <v>-</v>
      </c>
      <c r="L3982" s="280" t="str">
        <f>작성용!N3979</f>
        <v xml:space="preserve">분기 </v>
      </c>
      <c r="M3982" s="279" t="str">
        <f>작성용!U3979</f>
        <v>2024.09.30</v>
      </c>
      <c r="N3982" s="279">
        <f>작성용!V3979</f>
        <v>45572</v>
      </c>
      <c r="O3982" s="279" t="str">
        <f>작성용!W3979</f>
        <v>보고서제공X</v>
      </c>
      <c r="P3982" s="279" t="str">
        <f>작성용!X3979</f>
        <v>-</v>
      </c>
      <c r="Q3982" s="280" t="str">
        <f>작성용!AD3979</f>
        <v>정은채</v>
      </c>
      <c r="R3982" s="282">
        <f>작성용!AE3979</f>
        <v>0.4</v>
      </c>
      <c r="S3982" s="280" t="str">
        <f>작성용!AF3979</f>
        <v>정은채</v>
      </c>
      <c r="T3982" s="283" t="str">
        <f>작성용!AG3979</f>
        <v>-</v>
      </c>
      <c r="U3982" s="283" t="str">
        <f>작성용!AH3979</f>
        <v>-</v>
      </c>
      <c r="V3982" s="278">
        <f>작성용!AA3979</f>
        <v>202409</v>
      </c>
      <c r="W3982" s="280" t="str">
        <f>작성용!AC3979</f>
        <v>[U]기타보험기관(기초자산)</v>
      </c>
      <c r="X3982" s="280">
        <f>작성용!O3979</f>
        <v>0</v>
      </c>
      <c r="Y3982" s="280">
        <f>작성용!P3979</f>
        <v>0</v>
      </c>
      <c r="Z3982" s="280">
        <f>작성용!Q3979</f>
        <v>0</v>
      </c>
      <c r="AA3982" s="278" t="str">
        <f>작성용!AJ3979</f>
        <v>-</v>
      </c>
      <c r="AB3982" s="278">
        <f>작성용!AB3979</f>
        <v>0</v>
      </c>
    </row>
    <row r="3983" spans="1:28" x14ac:dyDescent="0.3">
      <c r="A3983" s="54">
        <f>작성용!AL3980</f>
        <v>3979</v>
      </c>
      <c r="B3983" s="277" t="str">
        <f>작성용!AI3980</f>
        <v>-</v>
      </c>
      <c r="C3983" s="278" t="str">
        <f>작성용!AK3980</f>
        <v>기초자산</v>
      </c>
      <c r="D3983" s="279" t="str">
        <f>작성용!T3980</f>
        <v>KDB생명보험(수익증권)수익증권(기초자산)</v>
      </c>
      <c r="E3983" s="280" t="str">
        <f>작성용!B3980</f>
        <v>한국투자성장기업전문투자형사모혼합자산투자신탁3호1종</v>
      </c>
      <c r="F3983" s="280" t="str">
        <f>작성용!C3980</f>
        <v>재평가</v>
      </c>
      <c r="G3983" s="280" t="str">
        <f>작성용!D3980</f>
        <v>뉴넥스(구,브랜디)</v>
      </c>
      <c r="H3983" s="281">
        <f>작성용!E3980</f>
        <v>1101115587592</v>
      </c>
      <c r="I3983" s="280" t="str">
        <f>작성용!F3980</f>
        <v>A01</v>
      </c>
      <c r="J3983" s="280">
        <f>작성용!G3980</f>
        <v>0</v>
      </c>
      <c r="K3983" s="280" t="str">
        <f>작성용!H3980</f>
        <v>-</v>
      </c>
      <c r="L3983" s="280" t="str">
        <f>작성용!N3980</f>
        <v xml:space="preserve">분기 </v>
      </c>
      <c r="M3983" s="279" t="str">
        <f>작성용!U3980</f>
        <v>2024.09.30</v>
      </c>
      <c r="N3983" s="279">
        <f>작성용!V3980</f>
        <v>45572</v>
      </c>
      <c r="O3983" s="279" t="str">
        <f>작성용!W3980</f>
        <v>보고서제공X</v>
      </c>
      <c r="P3983" s="279" t="str">
        <f>작성용!X3980</f>
        <v>-</v>
      </c>
      <c r="Q3983" s="280" t="str">
        <f>작성용!AD3980</f>
        <v>신원준</v>
      </c>
      <c r="R3983" s="282">
        <f>작성용!AE3980</f>
        <v>0</v>
      </c>
      <c r="S3983" s="280" t="str">
        <f>작성용!AF3980</f>
        <v>신원준</v>
      </c>
      <c r="T3983" s="283" t="str">
        <f>작성용!AG3980</f>
        <v>-</v>
      </c>
      <c r="U3983" s="283" t="str">
        <f>작성용!AH3980</f>
        <v>-</v>
      </c>
      <c r="V3983" s="278">
        <f>작성용!AA3980</f>
        <v>202409</v>
      </c>
      <c r="W3983" s="280" t="str">
        <f>작성용!AC3980</f>
        <v>[U]기타보험기관(기초자산)</v>
      </c>
      <c r="X3983" s="280">
        <f>작성용!O3980</f>
        <v>0</v>
      </c>
      <c r="Y3983" s="280">
        <f>작성용!P3980</f>
        <v>0</v>
      </c>
      <c r="Z3983" s="280">
        <f>작성용!Q3980</f>
        <v>0</v>
      </c>
      <c r="AA3983" s="278" t="str">
        <f>작성용!AJ3980</f>
        <v>-</v>
      </c>
      <c r="AB3983" s="278">
        <f>작성용!AB3980</f>
        <v>0</v>
      </c>
    </row>
    <row r="3984" spans="1:28" x14ac:dyDescent="0.3">
      <c r="A3984" s="54">
        <f>작성용!AL3981</f>
        <v>3980</v>
      </c>
      <c r="B3984" s="277" t="str">
        <f>작성용!AI3981</f>
        <v>-</v>
      </c>
      <c r="C3984" s="278" t="str">
        <f>작성용!AK3981</f>
        <v>기초자산</v>
      </c>
      <c r="D3984" s="279" t="str">
        <f>작성용!T3981</f>
        <v>KDB생명보험(수익증권)수익증권(기초자산)</v>
      </c>
      <c r="E3984" s="280" t="str">
        <f>작성용!B3981</f>
        <v>한국투자성장기업전문투자형사모혼합자산투자신탁3호1종</v>
      </c>
      <c r="F3984" s="280" t="str">
        <f>작성용!C3981</f>
        <v>재평가</v>
      </c>
      <c r="G3984" s="280" t="str">
        <f>작성용!D3981</f>
        <v>뉴넥스(구,브랜디)</v>
      </c>
      <c r="H3984" s="281">
        <f>작성용!E3981</f>
        <v>1101115587592</v>
      </c>
      <c r="I3984" s="280" t="str">
        <f>작성용!F3981</f>
        <v>A05</v>
      </c>
      <c r="J3984" s="280">
        <f>작성용!G3981</f>
        <v>6</v>
      </c>
      <c r="K3984" s="280" t="str">
        <f>작성용!H3981</f>
        <v>-</v>
      </c>
      <c r="L3984" s="280" t="str">
        <f>작성용!N3981</f>
        <v xml:space="preserve">분기 </v>
      </c>
      <c r="M3984" s="279" t="str">
        <f>작성용!U3981</f>
        <v>2024.09.30</v>
      </c>
      <c r="N3984" s="279">
        <f>작성용!V3981</f>
        <v>45572</v>
      </c>
      <c r="O3984" s="279" t="str">
        <f>작성용!W3981</f>
        <v>보고서제공X</v>
      </c>
      <c r="P3984" s="279" t="str">
        <f>작성용!X3981</f>
        <v>-</v>
      </c>
      <c r="Q3984" s="280" t="str">
        <f>작성용!AD3981</f>
        <v>신원준</v>
      </c>
      <c r="R3984" s="282">
        <f>작성용!AE3981</f>
        <v>0</v>
      </c>
      <c r="S3984" s="280" t="str">
        <f>작성용!AF3981</f>
        <v>신원준</v>
      </c>
      <c r="T3984" s="283" t="str">
        <f>작성용!AG3981</f>
        <v>-</v>
      </c>
      <c r="U3984" s="283" t="str">
        <f>작성용!AH3981</f>
        <v>-</v>
      </c>
      <c r="V3984" s="278">
        <f>작성용!AA3981</f>
        <v>202409</v>
      </c>
      <c r="W3984" s="280" t="str">
        <f>작성용!AC3981</f>
        <v>[U]기타보험기관(기초자산)</v>
      </c>
      <c r="X3984" s="280">
        <f>작성용!O3981</f>
        <v>0</v>
      </c>
      <c r="Y3984" s="280">
        <f>작성용!P3981</f>
        <v>0</v>
      </c>
      <c r="Z3984" s="280">
        <f>작성용!Q3981</f>
        <v>0</v>
      </c>
      <c r="AA3984" s="278" t="str">
        <f>작성용!AJ3981</f>
        <v>-</v>
      </c>
      <c r="AB3984" s="278">
        <f>작성용!AB3981</f>
        <v>0</v>
      </c>
    </row>
    <row r="3985" spans="1:28" x14ac:dyDescent="0.3">
      <c r="A3985" s="54">
        <f>작성용!AL3982</f>
        <v>3981</v>
      </c>
      <c r="B3985" s="277" t="str">
        <f>작성용!AI3982</f>
        <v>-</v>
      </c>
      <c r="C3985" s="278" t="str">
        <f>작성용!AK3982</f>
        <v>기초자산</v>
      </c>
      <c r="D3985" s="279" t="str">
        <f>작성용!T3982</f>
        <v>한화생명보험(수익증권형대출),교보생명(투자자산관리팀)수익증권(기초자산)</v>
      </c>
      <c r="E3985" s="280" t="str">
        <f>작성용!B3982</f>
        <v>한화광주순환도로사모특별자산투자신탁1호</v>
      </c>
      <c r="F3985" s="280" t="str">
        <f>작성용!C3982</f>
        <v>재평가</v>
      </c>
      <c r="G3985" s="280" t="str">
        <f>작성용!D3982</f>
        <v>광주제2순환도로</v>
      </c>
      <c r="H3985" s="281">
        <f>작성용!E3982</f>
        <v>2001110191224</v>
      </c>
      <c r="I3985" s="280" t="str">
        <f>작성용!F3982</f>
        <v>B05</v>
      </c>
      <c r="J3985" s="280">
        <f>작성용!G3982</f>
        <v>0</v>
      </c>
      <c r="K3985" s="280" t="str">
        <f>작성용!H3982</f>
        <v>-</v>
      </c>
      <c r="L3985" s="280" t="str">
        <f>작성용!N3982</f>
        <v xml:space="preserve">분기 </v>
      </c>
      <c r="M3985" s="279" t="str">
        <f>작성용!U3982</f>
        <v>2024.09.30</v>
      </c>
      <c r="N3985" s="279">
        <f>작성용!V3982</f>
        <v>45573</v>
      </c>
      <c r="O3985" s="279" t="str">
        <f>작성용!W3982</f>
        <v>보고서제공X</v>
      </c>
      <c r="P3985" s="279" t="str">
        <f>작성용!X3982</f>
        <v>-</v>
      </c>
      <c r="Q3985" s="280" t="str">
        <f>작성용!AD3982</f>
        <v>윤광일</v>
      </c>
      <c r="R3985" s="282">
        <f>작성용!AE3982</f>
        <v>0</v>
      </c>
      <c r="S3985" s="280" t="str">
        <f>작성용!AF3982</f>
        <v>김범준</v>
      </c>
      <c r="T3985" s="283" t="str">
        <f>작성용!AG3982</f>
        <v>-</v>
      </c>
      <c r="U3985" s="283" t="str">
        <f>작성용!AH3982</f>
        <v>-</v>
      </c>
      <c r="V3985" s="278">
        <f>작성용!AA3982</f>
        <v>202409</v>
      </c>
      <c r="W3985" s="280" t="str">
        <f>작성용!AC3982</f>
        <v>[U]기타보험기관(기초자산)</v>
      </c>
      <c r="X3985" s="280">
        <f>작성용!O3982</f>
        <v>0</v>
      </c>
      <c r="Y3985" s="280">
        <f>작성용!P3982</f>
        <v>0</v>
      </c>
      <c r="Z3985" s="280">
        <f>작성용!Q3982</f>
        <v>0</v>
      </c>
      <c r="AA3985" s="278" t="str">
        <f>작성용!AJ3982</f>
        <v>-</v>
      </c>
      <c r="AB3985" s="278">
        <f>작성용!AB3982</f>
        <v>0</v>
      </c>
    </row>
    <row r="3986" spans="1:28" x14ac:dyDescent="0.3">
      <c r="A3986" s="54">
        <f>작성용!AL3983</f>
        <v>3982</v>
      </c>
      <c r="B3986" s="277" t="str">
        <f>작성용!AI3983</f>
        <v>평가가능여부 확인 필요</v>
      </c>
      <c r="C3986" s="278" t="str">
        <f>작성용!AK3983</f>
        <v>기초자산</v>
      </c>
      <c r="D3986" s="279" t="str">
        <f>작성용!T3983</f>
        <v>DB손해보험(구,동부화재해상)수익증권(기초자산)</v>
      </c>
      <c r="E3986" s="280" t="str">
        <f>작성용!B3983</f>
        <v>디에스Secondary코스닥벤처일반사모투자신탁1호C-I</v>
      </c>
      <c r="F3986" s="280" t="str">
        <f>작성용!C3983</f>
        <v>재평가</v>
      </c>
      <c r="G3986" s="280" t="str">
        <f>작성용!D3983</f>
        <v>엔피글로벌성장제2호사모투자</v>
      </c>
      <c r="H3986" s="281">
        <f>작성용!E3983</f>
        <v>1101130024280</v>
      </c>
      <c r="I3986" s="280" t="str">
        <f>작성용!F3983</f>
        <v>B01</v>
      </c>
      <c r="J3986" s="280">
        <f>작성용!G3983</f>
        <v>0</v>
      </c>
      <c r="K3986" s="280" t="str">
        <f>작성용!H3983</f>
        <v>-</v>
      </c>
      <c r="L3986" s="280" t="str">
        <f>작성용!N3983</f>
        <v>분기</v>
      </c>
      <c r="M3986" s="279" t="str">
        <f>작성용!U3983</f>
        <v>2024.09.30</v>
      </c>
      <c r="N3986" s="279">
        <f>작성용!V3983</f>
        <v>45555</v>
      </c>
      <c r="O3986" s="279" t="str">
        <f>작성용!W3983</f>
        <v>보고서제공X</v>
      </c>
      <c r="P3986" s="279" t="str">
        <f>작성용!X3983</f>
        <v>-</v>
      </c>
      <c r="Q3986" s="280" t="str">
        <f>작성용!AD3983</f>
        <v>윤광일</v>
      </c>
      <c r="R3986" s="282">
        <f>작성용!AE3983</f>
        <v>0.4</v>
      </c>
      <c r="S3986" s="280" t="str">
        <f>작성용!AF3983</f>
        <v>윤광일</v>
      </c>
      <c r="T3986" s="283" t="str">
        <f>작성용!AG3983</f>
        <v>-</v>
      </c>
      <c r="U3986" s="283" t="str">
        <f>작성용!AH3983</f>
        <v>-</v>
      </c>
      <c r="V3986" s="278">
        <f>작성용!AA3983</f>
        <v>202409</v>
      </c>
      <c r="W3986" s="280" t="str">
        <f>작성용!AC3983</f>
        <v>[U]기타보험기관(기초자산)</v>
      </c>
      <c r="X3986" s="280">
        <f>작성용!O3983</f>
        <v>0</v>
      </c>
      <c r="Y3986" s="280">
        <f>작성용!P3983</f>
        <v>0</v>
      </c>
      <c r="Z3986" s="280">
        <f>작성용!Q3983</f>
        <v>0</v>
      </c>
      <c r="AA3986" s="278" t="str">
        <f>작성용!AJ3983</f>
        <v>-</v>
      </c>
      <c r="AB3986" s="278">
        <f>작성용!AB3983</f>
        <v>0</v>
      </c>
    </row>
    <row r="3987" spans="1:28" x14ac:dyDescent="0.3">
      <c r="A3987" s="54">
        <f>작성용!AL3984</f>
        <v>3983</v>
      </c>
      <c r="B3987" s="277" t="str">
        <f>작성용!AI3984</f>
        <v>-</v>
      </c>
      <c r="C3987" s="278" t="str">
        <f>작성용!AK3984</f>
        <v>기초자산</v>
      </c>
      <c r="D3987" s="279" t="str">
        <f>작성용!T3984</f>
        <v>DB손해보험(구,동부화재해상)수익증권(기초자산)</v>
      </c>
      <c r="E3987" s="280" t="str">
        <f>작성용!B3984</f>
        <v>디에스Secondary코스닥벤처일반사모투자신탁1호C-I</v>
      </c>
      <c r="F3987" s="280" t="str">
        <f>작성용!C3984</f>
        <v>재평가</v>
      </c>
      <c r="G3987" s="280" t="str">
        <f>작성용!D3984</f>
        <v>LONDIAN WASON NEW ENERGY TECH INC.(구,Shenzhen Londian Electrics Co., Ltd.)</v>
      </c>
      <c r="H3987" s="281" t="str">
        <f>작성용!E3984</f>
        <v>KBP2019090163</v>
      </c>
      <c r="I3987" s="280" t="str">
        <f>작성용!F3984</f>
        <v>A01</v>
      </c>
      <c r="J3987" s="280">
        <f>작성용!G3984</f>
        <v>0</v>
      </c>
      <c r="K3987" s="280" t="str">
        <f>작성용!H3984</f>
        <v>-</v>
      </c>
      <c r="L3987" s="280" t="str">
        <f>작성용!N3984</f>
        <v>분기</v>
      </c>
      <c r="M3987" s="279" t="str">
        <f>작성용!U3984</f>
        <v>2024.09.30</v>
      </c>
      <c r="N3987" s="279">
        <f>작성용!V3984</f>
        <v>45555</v>
      </c>
      <c r="O3987" s="279" t="str">
        <f>작성용!W3984</f>
        <v>보고서제공X</v>
      </c>
      <c r="P3987" s="279" t="str">
        <f>작성용!X3984</f>
        <v>-</v>
      </c>
      <c r="Q3987" s="280" t="str">
        <f>작성용!AD3984</f>
        <v>채동우</v>
      </c>
      <c r="R3987" s="282">
        <f>작성용!AE3984</f>
        <v>0</v>
      </c>
      <c r="S3987" s="280" t="str">
        <f>작성용!AF3984</f>
        <v>채동우</v>
      </c>
      <c r="T3987" s="283" t="str">
        <f>작성용!AG3984</f>
        <v>-</v>
      </c>
      <c r="U3987" s="283" t="str">
        <f>작성용!AH3984</f>
        <v>-</v>
      </c>
      <c r="V3987" s="278">
        <f>작성용!AA3984</f>
        <v>202409</v>
      </c>
      <c r="W3987" s="280" t="str">
        <f>작성용!AC3984</f>
        <v>[U]기타보험기관(기초자산)</v>
      </c>
      <c r="X3987" s="280">
        <f>작성용!O3984</f>
        <v>0</v>
      </c>
      <c r="Y3987" s="280">
        <f>작성용!P3984</f>
        <v>0</v>
      </c>
      <c r="Z3987" s="280">
        <f>작성용!Q3984</f>
        <v>0</v>
      </c>
      <c r="AA3987" s="278" t="str">
        <f>작성용!AJ3984</f>
        <v>-</v>
      </c>
      <c r="AB3987" s="278">
        <f>작성용!AB3984</f>
        <v>0</v>
      </c>
    </row>
    <row r="3988" spans="1:28" x14ac:dyDescent="0.3">
      <c r="A3988" s="54">
        <f>작성용!AL3985</f>
        <v>3984</v>
      </c>
      <c r="B3988" s="277" t="str">
        <f>작성용!AI3985</f>
        <v>-</v>
      </c>
      <c r="C3988" s="278" t="str">
        <f>작성용!AK3985</f>
        <v>기초자산</v>
      </c>
      <c r="D3988" s="279" t="str">
        <f>작성용!T3985</f>
        <v>DB손해보험(구,동부화재해상)수익증권(기초자산)</v>
      </c>
      <c r="E3988" s="280" t="str">
        <f>작성용!B3985</f>
        <v>디에스Secondary코스닥벤처일반사모투자신탁1호C-I</v>
      </c>
      <c r="F3988" s="280" t="str">
        <f>작성용!C3985</f>
        <v>재평가</v>
      </c>
      <c r="G3988" s="280" t="str">
        <f>작성용!D3985</f>
        <v>직방</v>
      </c>
      <c r="H3988" s="281">
        <f>작성용!E3985</f>
        <v>1101114475300</v>
      </c>
      <c r="I3988" s="280" t="str">
        <f>작성용!F3985</f>
        <v>A01</v>
      </c>
      <c r="J3988" s="280">
        <f>작성용!G3985</f>
        <v>0</v>
      </c>
      <c r="K3988" s="280" t="str">
        <f>작성용!H3985</f>
        <v>-</v>
      </c>
      <c r="L3988" s="280" t="str">
        <f>작성용!N3985</f>
        <v>분기</v>
      </c>
      <c r="M3988" s="279" t="str">
        <f>작성용!U3985</f>
        <v>2024.09.30</v>
      </c>
      <c r="N3988" s="279">
        <f>작성용!V3985</f>
        <v>45555</v>
      </c>
      <c r="O3988" s="279" t="str">
        <f>작성용!W3985</f>
        <v>보고서제공X</v>
      </c>
      <c r="P3988" s="279" t="str">
        <f>작성용!X3985</f>
        <v>-</v>
      </c>
      <c r="Q3988" s="280" t="str">
        <f>작성용!AD3985</f>
        <v>조현우</v>
      </c>
      <c r="R3988" s="282">
        <f>작성용!AE3985</f>
        <v>0</v>
      </c>
      <c r="S3988" s="280" t="str">
        <f>작성용!AF3985</f>
        <v>조현우</v>
      </c>
      <c r="T3988" s="283" t="str">
        <f>작성용!AG3985</f>
        <v>-</v>
      </c>
      <c r="U3988" s="283" t="str">
        <f>작성용!AH3985</f>
        <v>-</v>
      </c>
      <c r="V3988" s="278">
        <f>작성용!AA3985</f>
        <v>202409</v>
      </c>
      <c r="W3988" s="280" t="str">
        <f>작성용!AC3985</f>
        <v>[U]기타보험기관(기초자산)</v>
      </c>
      <c r="X3988" s="280">
        <f>작성용!O3985</f>
        <v>0</v>
      </c>
      <c r="Y3988" s="280">
        <f>작성용!P3985</f>
        <v>0</v>
      </c>
      <c r="Z3988" s="280">
        <f>작성용!Q3985</f>
        <v>0</v>
      </c>
      <c r="AA3988" s="278" t="str">
        <f>작성용!AJ3985</f>
        <v>-</v>
      </c>
      <c r="AB3988" s="278">
        <f>작성용!AB3985</f>
        <v>0</v>
      </c>
    </row>
    <row r="3989" spans="1:28" x14ac:dyDescent="0.3">
      <c r="A3989" s="54">
        <f>작성용!AL3986</f>
        <v>3985</v>
      </c>
      <c r="B3989" s="277" t="str">
        <f>작성용!AI3986</f>
        <v>-</v>
      </c>
      <c r="C3989" s="278" t="str">
        <f>작성용!AK3986</f>
        <v>기초자산</v>
      </c>
      <c r="D3989" s="279" t="str">
        <f>작성용!T3986</f>
        <v>흥국생명보험,교보생명(투자자산관리팀)수익증권(기초자산)</v>
      </c>
      <c r="E3989" s="280" t="str">
        <f>작성용!B3986</f>
        <v>디에스K-02코스닥벤처전문투자형사모투자신탁종류1종</v>
      </c>
      <c r="F3989" s="280" t="str">
        <f>작성용!C3986</f>
        <v>재평가</v>
      </c>
      <c r="G3989" s="280" t="str">
        <f>작성용!D3986</f>
        <v>메디퓨처스</v>
      </c>
      <c r="H3989" s="281">
        <f>작성용!E3986</f>
        <v>1101116131546</v>
      </c>
      <c r="I3989" s="280" t="str">
        <f>작성용!F3986</f>
        <v>A01</v>
      </c>
      <c r="J3989" s="280">
        <f>작성용!G3986</f>
        <v>0</v>
      </c>
      <c r="K3989" s="280" t="str">
        <f>작성용!H3986</f>
        <v>-</v>
      </c>
      <c r="L3989" s="280" t="str">
        <f>작성용!N3986</f>
        <v>분기</v>
      </c>
      <c r="M3989" s="279" t="str">
        <f>작성용!U3986</f>
        <v>2024.09.30</v>
      </c>
      <c r="N3989" s="279">
        <f>작성용!V3986</f>
        <v>45573</v>
      </c>
      <c r="O3989" s="279" t="str">
        <f>작성용!W3986</f>
        <v>보고서제공X</v>
      </c>
      <c r="P3989" s="279" t="str">
        <f>작성용!X3986</f>
        <v>-</v>
      </c>
      <c r="Q3989" s="280" t="str">
        <f>작성용!AD3986</f>
        <v>이상민</v>
      </c>
      <c r="R3989" s="282">
        <f>작성용!AE3986</f>
        <v>0</v>
      </c>
      <c r="S3989" s="280" t="str">
        <f>작성용!AF3986</f>
        <v>이상민</v>
      </c>
      <c r="T3989" s="283" t="str">
        <f>작성용!AG3986</f>
        <v>-</v>
      </c>
      <c r="U3989" s="283" t="str">
        <f>작성용!AH3986</f>
        <v>-</v>
      </c>
      <c r="V3989" s="278">
        <f>작성용!AA3986</f>
        <v>202409</v>
      </c>
      <c r="W3989" s="280" t="str">
        <f>작성용!AC3986</f>
        <v>[U]기타보험기관(기초자산)</v>
      </c>
      <c r="X3989" s="280">
        <f>작성용!O3986</f>
        <v>0</v>
      </c>
      <c r="Y3989" s="280">
        <f>작성용!P3986</f>
        <v>0</v>
      </c>
      <c r="Z3989" s="280">
        <f>작성용!Q3986</f>
        <v>0</v>
      </c>
      <c r="AA3989" s="278" t="str">
        <f>작성용!AJ3986</f>
        <v>-</v>
      </c>
      <c r="AB3989" s="278">
        <f>작성용!AB3986</f>
        <v>0</v>
      </c>
    </row>
    <row r="3990" spans="1:28" x14ac:dyDescent="0.3">
      <c r="A3990" s="54">
        <f>작성용!AL3987</f>
        <v>3986</v>
      </c>
      <c r="B3990" s="277" t="str">
        <f>작성용!AI3987</f>
        <v>MRC/백데이터 : 2024-10-15</v>
      </c>
      <c r="C3990" s="278" t="str">
        <f>작성용!AK3987</f>
        <v>개별종목</v>
      </c>
      <c r="D3990" s="279">
        <f>작성용!T3987</f>
        <v>45538</v>
      </c>
      <c r="E3990" s="280" t="str">
        <f>작성용!B3987</f>
        <v>삼성증권(부동산투자팀)</v>
      </c>
      <c r="F3990" s="280" t="str">
        <f>작성용!C3987</f>
        <v>재평가</v>
      </c>
      <c r="G3990" s="280" t="str">
        <f>작성용!D3987</f>
        <v>KB와이즈스타전문사모부동산14호(재간접형)</v>
      </c>
      <c r="H3990" s="281" t="str">
        <f>작성용!E3987</f>
        <v>KBP2022060061</v>
      </c>
      <c r="I3990" s="280" t="str">
        <f>작성용!F3987</f>
        <v>B02</v>
      </c>
      <c r="J3990" s="280">
        <f>작성용!G3987</f>
        <v>0</v>
      </c>
      <c r="K3990" s="280" t="str">
        <f>작성용!H3987</f>
        <v>-</v>
      </c>
      <c r="L3990" s="280" t="str">
        <f>작성용!N3987</f>
        <v xml:space="preserve">분기 </v>
      </c>
      <c r="M3990" s="279" t="str">
        <f>작성용!U3987</f>
        <v>2024.09.30</v>
      </c>
      <c r="N3990" s="279">
        <f>작성용!V3987</f>
        <v>45569</v>
      </c>
      <c r="O3990" s="279">
        <f>작성용!W3987</f>
        <v>45579</v>
      </c>
      <c r="P3990" s="279" t="str">
        <f>작성용!X3987</f>
        <v>-</v>
      </c>
      <c r="Q3990" s="280" t="str">
        <f>작성용!AD3987</f>
        <v>대체평가3사업본부</v>
      </c>
      <c r="R3990" s="282">
        <f>작성용!AE3987</f>
        <v>0</v>
      </c>
      <c r="S3990" s="280" t="str">
        <f>작성용!AF3987</f>
        <v>대체평가3사업본부</v>
      </c>
      <c r="T3990" s="283" t="str">
        <f>작성용!AG3987</f>
        <v>-</v>
      </c>
      <c r="U3990" s="283" t="str">
        <f>작성용!AH3987</f>
        <v>-</v>
      </c>
      <c r="V3990" s="278">
        <f>작성용!AA3987</f>
        <v>202409</v>
      </c>
      <c r="W3990" s="280" t="str">
        <f>작성용!AC3987</f>
        <v>[T]기타보험기관[1본부]</v>
      </c>
      <c r="X3990" s="280" t="str">
        <f>작성용!O3987</f>
        <v>부동산투자팀김홍경주임</v>
      </c>
      <c r="Y3990" s="280" t="str">
        <f>작성용!P3987</f>
        <v>02-2020-7563</v>
      </c>
      <c r="Z3990" s="280" t="str">
        <f>작성용!Q3987</f>
        <v>hk5.kim@samsung.com</v>
      </c>
      <c r="AA3990" s="278" t="str">
        <f>작성용!AJ3987</f>
        <v>-</v>
      </c>
      <c r="AB3990" s="278">
        <f>작성용!AB3987</f>
        <v>0</v>
      </c>
    </row>
    <row r="3991" spans="1:28" x14ac:dyDescent="0.3">
      <c r="A3991" s="54">
        <f>작성용!AL3988</f>
        <v>3987</v>
      </c>
      <c r="B3991" s="277" t="str">
        <f>작성용!AI3988</f>
        <v>MRC/백데이터 : 2024-10-15</v>
      </c>
      <c r="C3991" s="278" t="str">
        <f>작성용!AK3988</f>
        <v>개별종목</v>
      </c>
      <c r="D3991" s="279">
        <f>작성용!T3988</f>
        <v>45538</v>
      </c>
      <c r="E3991" s="280" t="str">
        <f>작성용!B3988</f>
        <v>삼성증권(부동산투자팀)</v>
      </c>
      <c r="F3991" s="280" t="str">
        <f>작성용!C3988</f>
        <v>재평가</v>
      </c>
      <c r="G3991" s="280" t="str">
        <f>작성용!D3988</f>
        <v>마스턴핵심가치전문투자형사모부동산투자신탁제1호제1종</v>
      </c>
      <c r="H3991" s="281" t="str">
        <f>작성용!E3988</f>
        <v>KBP2021030024</v>
      </c>
      <c r="I3991" s="280" t="str">
        <f>작성용!F3988</f>
        <v>B02</v>
      </c>
      <c r="J3991" s="280">
        <f>작성용!G3988</f>
        <v>0</v>
      </c>
      <c r="K3991" s="280" t="str">
        <f>작성용!H3988</f>
        <v>-</v>
      </c>
      <c r="L3991" s="280" t="str">
        <f>작성용!N3988</f>
        <v xml:space="preserve">분기 </v>
      </c>
      <c r="M3991" s="279" t="str">
        <f>작성용!U3988</f>
        <v>2024.09.30</v>
      </c>
      <c r="N3991" s="279">
        <f>작성용!V3988</f>
        <v>45569</v>
      </c>
      <c r="O3991" s="279">
        <f>작성용!W3988</f>
        <v>45579</v>
      </c>
      <c r="P3991" s="279" t="str">
        <f>작성용!X3988</f>
        <v>-</v>
      </c>
      <c r="Q3991" s="280" t="str">
        <f>작성용!AD3988</f>
        <v>대체평가3사업본부</v>
      </c>
      <c r="R3991" s="282">
        <f>작성용!AE3988</f>
        <v>0</v>
      </c>
      <c r="S3991" s="280" t="str">
        <f>작성용!AF3988</f>
        <v>대체평가3사업본부</v>
      </c>
      <c r="T3991" s="283" t="str">
        <f>작성용!AG3988</f>
        <v>-</v>
      </c>
      <c r="U3991" s="283" t="str">
        <f>작성용!AH3988</f>
        <v>-</v>
      </c>
      <c r="V3991" s="278">
        <f>작성용!AA3988</f>
        <v>202409</v>
      </c>
      <c r="W3991" s="280" t="str">
        <f>작성용!AC3988</f>
        <v>[T]기타보험기관[1본부]</v>
      </c>
      <c r="X3991" s="280" t="str">
        <f>작성용!O3988</f>
        <v>부동산투자팀김홍경주임</v>
      </c>
      <c r="Y3991" s="280" t="str">
        <f>작성용!P3988</f>
        <v>02-2020-7563</v>
      </c>
      <c r="Z3991" s="280" t="str">
        <f>작성용!Q3988</f>
        <v>hk5.kim@samsung.com</v>
      </c>
      <c r="AA3991" s="278" t="str">
        <f>작성용!AJ3988</f>
        <v>-</v>
      </c>
      <c r="AB3991" s="278">
        <f>작성용!AB3988</f>
        <v>0</v>
      </c>
    </row>
    <row r="3992" spans="1:28" x14ac:dyDescent="0.3">
      <c r="A3992" s="54">
        <f>작성용!AL3989</f>
        <v>3988</v>
      </c>
      <c r="B3992" s="277" t="str">
        <f>작성용!AI3989</f>
        <v>MRC/백데이터 : 2024-10-15</v>
      </c>
      <c r="C3992" s="278" t="str">
        <f>작성용!AK3989</f>
        <v>개별종목</v>
      </c>
      <c r="D3992" s="279">
        <f>작성용!T3989</f>
        <v>45538</v>
      </c>
      <c r="E3992" s="280" t="str">
        <f>작성용!B3989</f>
        <v>삼성증권(부동산투자팀)</v>
      </c>
      <c r="F3992" s="280" t="str">
        <f>작성용!C3989</f>
        <v>재평가</v>
      </c>
      <c r="G3992" s="280" t="str">
        <f>작성용!D3989</f>
        <v>마스턴전문투자형사모부동산투자신탁제121호</v>
      </c>
      <c r="H3992" s="281" t="str">
        <f>작성용!E3989</f>
        <v>KBP2022060063</v>
      </c>
      <c r="I3992" s="280" t="str">
        <f>작성용!F3989</f>
        <v>B02</v>
      </c>
      <c r="J3992" s="280">
        <f>작성용!G3989</f>
        <v>0</v>
      </c>
      <c r="K3992" s="280" t="str">
        <f>작성용!H3989</f>
        <v>-</v>
      </c>
      <c r="L3992" s="280" t="str">
        <f>작성용!N3989</f>
        <v xml:space="preserve">분기 </v>
      </c>
      <c r="M3992" s="279" t="str">
        <f>작성용!U3989</f>
        <v>2024.09.30</v>
      </c>
      <c r="N3992" s="279">
        <f>작성용!V3989</f>
        <v>45569</v>
      </c>
      <c r="O3992" s="279">
        <f>작성용!W3989</f>
        <v>45579</v>
      </c>
      <c r="P3992" s="279" t="str">
        <f>작성용!X3989</f>
        <v>-</v>
      </c>
      <c r="Q3992" s="280" t="str">
        <f>작성용!AD3989</f>
        <v>대체평가3사업본부</v>
      </c>
      <c r="R3992" s="282">
        <f>작성용!AE3989</f>
        <v>0</v>
      </c>
      <c r="S3992" s="280" t="str">
        <f>작성용!AF3989</f>
        <v>대체평가3사업본부</v>
      </c>
      <c r="T3992" s="283" t="str">
        <f>작성용!AG3989</f>
        <v>-</v>
      </c>
      <c r="U3992" s="283" t="str">
        <f>작성용!AH3989</f>
        <v>-</v>
      </c>
      <c r="V3992" s="278">
        <f>작성용!AA3989</f>
        <v>202409</v>
      </c>
      <c r="W3992" s="280" t="str">
        <f>작성용!AC3989</f>
        <v>[T]기타보험기관[1본부]</v>
      </c>
      <c r="X3992" s="280" t="str">
        <f>작성용!O3989</f>
        <v>부동산투자팀김홍경주임</v>
      </c>
      <c r="Y3992" s="280" t="str">
        <f>작성용!P3989</f>
        <v>02-2020-7563</v>
      </c>
      <c r="Z3992" s="280" t="str">
        <f>작성용!Q3989</f>
        <v>hk5.kim@samsung.com</v>
      </c>
      <c r="AA3992" s="278" t="str">
        <f>작성용!AJ3989</f>
        <v>-</v>
      </c>
      <c r="AB3992" s="278">
        <f>작성용!AB3989</f>
        <v>0</v>
      </c>
    </row>
    <row r="3993" spans="1:28" x14ac:dyDescent="0.3">
      <c r="A3993" s="54">
        <f>작성용!AL3990</f>
        <v>3989</v>
      </c>
      <c r="B3993" s="277" t="str">
        <f>작성용!AI3990</f>
        <v>MRC/백데이터 : 2024-10-15</v>
      </c>
      <c r="C3993" s="278" t="str">
        <f>작성용!AK3990</f>
        <v>개별종목</v>
      </c>
      <c r="D3993" s="279">
        <f>작성용!T3990</f>
        <v>45538</v>
      </c>
      <c r="E3993" s="280" t="str">
        <f>작성용!B3990</f>
        <v>삼성증권(부동산투자팀)</v>
      </c>
      <c r="F3993" s="280" t="str">
        <f>작성용!C3990</f>
        <v>재평가</v>
      </c>
      <c r="G3993" s="280" t="str">
        <f>작성용!D3990</f>
        <v>마스턴기회추구전문사모부동산투자4호제2종</v>
      </c>
      <c r="H3993" s="281" t="str">
        <f>작성용!E3990</f>
        <v>KBP2022060064</v>
      </c>
      <c r="I3993" s="280" t="str">
        <f>작성용!F3990</f>
        <v>B02</v>
      </c>
      <c r="J3993" s="280">
        <f>작성용!G3990</f>
        <v>0</v>
      </c>
      <c r="K3993" s="280" t="str">
        <f>작성용!H3990</f>
        <v>-</v>
      </c>
      <c r="L3993" s="280" t="str">
        <f>작성용!N3990</f>
        <v xml:space="preserve">분기 </v>
      </c>
      <c r="M3993" s="279" t="str">
        <f>작성용!U3990</f>
        <v>2024.09.30</v>
      </c>
      <c r="N3993" s="279">
        <f>작성용!V3990</f>
        <v>45569</v>
      </c>
      <c r="O3993" s="279">
        <f>작성용!W3990</f>
        <v>45579</v>
      </c>
      <c r="P3993" s="279" t="str">
        <f>작성용!X3990</f>
        <v>-</v>
      </c>
      <c r="Q3993" s="280" t="str">
        <f>작성용!AD3990</f>
        <v>대체평가3사업본부</v>
      </c>
      <c r="R3993" s="282">
        <f>작성용!AE3990</f>
        <v>0</v>
      </c>
      <c r="S3993" s="280" t="str">
        <f>작성용!AF3990</f>
        <v>대체평가3사업본부</v>
      </c>
      <c r="T3993" s="283" t="str">
        <f>작성용!AG3990</f>
        <v>-</v>
      </c>
      <c r="U3993" s="283" t="str">
        <f>작성용!AH3990</f>
        <v>-</v>
      </c>
      <c r="V3993" s="278">
        <f>작성용!AA3990</f>
        <v>202409</v>
      </c>
      <c r="W3993" s="280" t="str">
        <f>작성용!AC3990</f>
        <v>[T]기타보험기관[1본부]</v>
      </c>
      <c r="X3993" s="280" t="str">
        <f>작성용!O3990</f>
        <v>부동산투자팀김홍경주임</v>
      </c>
      <c r="Y3993" s="280" t="str">
        <f>작성용!P3990</f>
        <v>02-2020-7563</v>
      </c>
      <c r="Z3993" s="280" t="str">
        <f>작성용!Q3990</f>
        <v>hk5.kim@samsung.com</v>
      </c>
      <c r="AA3993" s="278" t="str">
        <f>작성용!AJ3990</f>
        <v>-</v>
      </c>
      <c r="AB3993" s="278">
        <f>작성용!AB3990</f>
        <v>0</v>
      </c>
    </row>
    <row r="3994" spans="1:28" x14ac:dyDescent="0.3">
      <c r="A3994" s="54">
        <f>작성용!AL3991</f>
        <v>3990</v>
      </c>
      <c r="B3994" s="277" t="str">
        <f>작성용!AI3991</f>
        <v>MRC/백데이터 : 2024-10-15</v>
      </c>
      <c r="C3994" s="278" t="str">
        <f>작성용!AK3991</f>
        <v>개별종목</v>
      </c>
      <c r="D3994" s="279">
        <f>작성용!T3991</f>
        <v>45538</v>
      </c>
      <c r="E3994" s="280" t="str">
        <f>작성용!B3991</f>
        <v>삼성증권(부동산투자팀)</v>
      </c>
      <c r="F3994" s="280" t="str">
        <f>작성용!C3991</f>
        <v>재평가</v>
      </c>
      <c r="G3994" s="280" t="str">
        <f>작성용!D3991</f>
        <v>마스턴일반사모부동산투자신탁제150호(1종)</v>
      </c>
      <c r="H3994" s="281" t="str">
        <f>작성용!E3991</f>
        <v>KBP2022030019</v>
      </c>
      <c r="I3994" s="280" t="str">
        <f>작성용!F3991</f>
        <v>B02</v>
      </c>
      <c r="J3994" s="280">
        <f>작성용!G3991</f>
        <v>0</v>
      </c>
      <c r="K3994" s="280" t="str">
        <f>작성용!H3991</f>
        <v>-</v>
      </c>
      <c r="L3994" s="280" t="str">
        <f>작성용!N3991</f>
        <v xml:space="preserve">분기 </v>
      </c>
      <c r="M3994" s="279" t="str">
        <f>작성용!U3991</f>
        <v>2024.09.30</v>
      </c>
      <c r="N3994" s="279">
        <f>작성용!V3991</f>
        <v>45569</v>
      </c>
      <c r="O3994" s="279">
        <f>작성용!W3991</f>
        <v>45579</v>
      </c>
      <c r="P3994" s="279" t="str">
        <f>작성용!X3991</f>
        <v>-</v>
      </c>
      <c r="Q3994" s="280" t="str">
        <f>작성용!AD3991</f>
        <v>대체평가3사업본부</v>
      </c>
      <c r="R3994" s="282">
        <f>작성용!AE3991</f>
        <v>0</v>
      </c>
      <c r="S3994" s="280" t="str">
        <f>작성용!AF3991</f>
        <v>대체평가3사업본부</v>
      </c>
      <c r="T3994" s="283" t="str">
        <f>작성용!AG3991</f>
        <v>-</v>
      </c>
      <c r="U3994" s="283" t="str">
        <f>작성용!AH3991</f>
        <v>-</v>
      </c>
      <c r="V3994" s="278">
        <f>작성용!AA3991</f>
        <v>202409</v>
      </c>
      <c r="W3994" s="280" t="str">
        <f>작성용!AC3991</f>
        <v>[T]기타보험기관[1본부]</v>
      </c>
      <c r="X3994" s="280" t="str">
        <f>작성용!O3991</f>
        <v>부동산투자팀김홍경주임</v>
      </c>
      <c r="Y3994" s="280" t="str">
        <f>작성용!P3991</f>
        <v>02-2020-7563</v>
      </c>
      <c r="Z3994" s="280" t="str">
        <f>작성용!Q3991</f>
        <v>hk5.kim@samsung.com</v>
      </c>
      <c r="AA3994" s="278" t="str">
        <f>작성용!AJ3991</f>
        <v>-</v>
      </c>
      <c r="AB3994" s="278">
        <f>작성용!AB3991</f>
        <v>0</v>
      </c>
    </row>
    <row r="3995" spans="1:28" x14ac:dyDescent="0.3">
      <c r="A3995" s="54">
        <f>작성용!AL3992</f>
        <v>3991</v>
      </c>
      <c r="B3995" s="277" t="str">
        <f>작성용!AI3992</f>
        <v>MRC/백데이터 : 2024-10-15</v>
      </c>
      <c r="C3995" s="278" t="str">
        <f>작성용!AK3992</f>
        <v>개별종목</v>
      </c>
      <c r="D3995" s="279">
        <f>작성용!T3992</f>
        <v>45538</v>
      </c>
      <c r="E3995" s="280" t="str">
        <f>작성용!B3992</f>
        <v>삼성증권(부동산투자팀)</v>
      </c>
      <c r="F3995" s="280" t="str">
        <f>작성용!C3992</f>
        <v>재평가</v>
      </c>
      <c r="G3995" s="280" t="str">
        <f>작성용!D3992</f>
        <v>코람코USDEBTSTRATEGY일반사모부동산신탁제21호(재간접형)</v>
      </c>
      <c r="H3995" s="281" t="str">
        <f>작성용!E3992</f>
        <v>KBP2022090049</v>
      </c>
      <c r="I3995" s="280" t="str">
        <f>작성용!F3992</f>
        <v>B02</v>
      </c>
      <c r="J3995" s="280">
        <f>작성용!G3992</f>
        <v>0</v>
      </c>
      <c r="K3995" s="280" t="str">
        <f>작성용!H3992</f>
        <v>-</v>
      </c>
      <c r="L3995" s="280" t="str">
        <f>작성용!N3992</f>
        <v xml:space="preserve">분기 </v>
      </c>
      <c r="M3995" s="279" t="str">
        <f>작성용!U3992</f>
        <v>2024.09.30</v>
      </c>
      <c r="N3995" s="279">
        <f>작성용!V3992</f>
        <v>45569</v>
      </c>
      <c r="O3995" s="279">
        <f>작성용!W3992</f>
        <v>45579</v>
      </c>
      <c r="P3995" s="279" t="str">
        <f>작성용!X3992</f>
        <v>-</v>
      </c>
      <c r="Q3995" s="280" t="str">
        <f>작성용!AD3992</f>
        <v>대체평가3사업본부</v>
      </c>
      <c r="R3995" s="282">
        <f>작성용!AE3992</f>
        <v>0</v>
      </c>
      <c r="S3995" s="280" t="str">
        <f>작성용!AF3992</f>
        <v>대체평가3사업본부</v>
      </c>
      <c r="T3995" s="283" t="str">
        <f>작성용!AG3992</f>
        <v>-</v>
      </c>
      <c r="U3995" s="283" t="str">
        <f>작성용!AH3992</f>
        <v>-</v>
      </c>
      <c r="V3995" s="278">
        <f>작성용!AA3992</f>
        <v>202409</v>
      </c>
      <c r="W3995" s="280" t="str">
        <f>작성용!AC3992</f>
        <v>[T]기타보험기관[1본부]</v>
      </c>
      <c r="X3995" s="280" t="str">
        <f>작성용!O3992</f>
        <v>부동산투자팀김홍경주임</v>
      </c>
      <c r="Y3995" s="280" t="str">
        <f>작성용!P3992</f>
        <v>02-2020-7563</v>
      </c>
      <c r="Z3995" s="280" t="str">
        <f>작성용!Q3992</f>
        <v>hk5.kim@samsung.com</v>
      </c>
      <c r="AA3995" s="278" t="str">
        <f>작성용!AJ3992</f>
        <v>-</v>
      </c>
      <c r="AB3995" s="278">
        <f>작성용!AB3992</f>
        <v>0</v>
      </c>
    </row>
    <row r="3996" spans="1:28" x14ac:dyDescent="0.3">
      <c r="A3996" s="54">
        <f>작성용!AL3993</f>
        <v>3992</v>
      </c>
      <c r="B3996" s="277" t="str">
        <f>작성용!AI3993</f>
        <v>MRC/백데이터 : 2024-10-15</v>
      </c>
      <c r="C3996" s="278" t="str">
        <f>작성용!AK3993</f>
        <v>개별종목</v>
      </c>
      <c r="D3996" s="279">
        <f>작성용!T3993</f>
        <v>45538</v>
      </c>
      <c r="E3996" s="280" t="str">
        <f>작성용!B3993</f>
        <v>삼성증권(부동산투자팀)</v>
      </c>
      <c r="F3996" s="280" t="str">
        <f>작성용!C3993</f>
        <v>재평가</v>
      </c>
      <c r="G3996" s="280" t="str">
        <f>작성용!D3993</f>
        <v xml:space="preserve">캡스톤일반사모투자신탁39호(전문)(1종) </v>
      </c>
      <c r="H3996" s="281" t="str">
        <f>작성용!E3993</f>
        <v>KBP2023060037</v>
      </c>
      <c r="I3996" s="280" t="str">
        <f>작성용!F3993</f>
        <v>B02</v>
      </c>
      <c r="J3996" s="280">
        <f>작성용!G3993</f>
        <v>0</v>
      </c>
      <c r="K3996" s="280" t="str">
        <f>작성용!H3993</f>
        <v>-</v>
      </c>
      <c r="L3996" s="280" t="str">
        <f>작성용!N3993</f>
        <v xml:space="preserve">분기 </v>
      </c>
      <c r="M3996" s="279" t="str">
        <f>작성용!U3993</f>
        <v>2024.09.30</v>
      </c>
      <c r="N3996" s="279">
        <f>작성용!V3993</f>
        <v>45569</v>
      </c>
      <c r="O3996" s="279">
        <f>작성용!W3993</f>
        <v>45579</v>
      </c>
      <c r="P3996" s="279" t="str">
        <f>작성용!X3993</f>
        <v>-</v>
      </c>
      <c r="Q3996" s="280" t="str">
        <f>작성용!AD3993</f>
        <v>대체평가3사업본부</v>
      </c>
      <c r="R3996" s="282">
        <f>작성용!AE3993</f>
        <v>0</v>
      </c>
      <c r="S3996" s="280" t="str">
        <f>작성용!AF3993</f>
        <v>대체평가3사업본부</v>
      </c>
      <c r="T3996" s="283" t="str">
        <f>작성용!AG3993</f>
        <v>-</v>
      </c>
      <c r="U3996" s="283" t="str">
        <f>작성용!AH3993</f>
        <v>-</v>
      </c>
      <c r="V3996" s="278">
        <f>작성용!AA3993</f>
        <v>202409</v>
      </c>
      <c r="W3996" s="280" t="str">
        <f>작성용!AC3993</f>
        <v>[T]기타보험기관[1본부]</v>
      </c>
      <c r="X3996" s="280" t="str">
        <f>작성용!O3993</f>
        <v>부동산투자팀김홍경주임</v>
      </c>
      <c r="Y3996" s="280" t="str">
        <f>작성용!P3993</f>
        <v>02-2020-7563</v>
      </c>
      <c r="Z3996" s="280" t="str">
        <f>작성용!Q3993</f>
        <v>hk5.kim@samsung.com</v>
      </c>
      <c r="AA3996" s="278" t="str">
        <f>작성용!AJ3993</f>
        <v>-</v>
      </c>
      <c r="AB3996" s="278">
        <f>작성용!AB3993</f>
        <v>0</v>
      </c>
    </row>
    <row r="3997" spans="1:28" x14ac:dyDescent="0.3">
      <c r="A3997" s="54">
        <f>작성용!AL3994</f>
        <v>3993</v>
      </c>
      <c r="B3997" s="277" t="str">
        <f>작성용!AI3994</f>
        <v>MRC/백데이터 : 2024-10-15</v>
      </c>
      <c r="C3997" s="278" t="str">
        <f>작성용!AK3994</f>
        <v>개별종목</v>
      </c>
      <c r="D3997" s="279">
        <f>작성용!T3994</f>
        <v>45538</v>
      </c>
      <c r="E3997" s="280" t="str">
        <f>작성용!B3994</f>
        <v>삼성증권(부동산투자팀)</v>
      </c>
      <c r="F3997" s="280" t="str">
        <f>작성용!C3994</f>
        <v>재평가</v>
      </c>
      <c r="G3997" s="280" t="str">
        <f>작성용!D3994</f>
        <v>케이제십오호위탁관리부동산투자회사</v>
      </c>
      <c r="H3997" s="281">
        <f>작성용!E3994</f>
        <v>1101117727162</v>
      </c>
      <c r="I3997" s="280" t="str">
        <f>작성용!F3994</f>
        <v>B06</v>
      </c>
      <c r="J3997" s="280">
        <f>작성용!G3994</f>
        <v>0</v>
      </c>
      <c r="K3997" s="280" t="str">
        <f>작성용!H3994</f>
        <v>Y</v>
      </c>
      <c r="L3997" s="280" t="str">
        <f>작성용!N3994</f>
        <v xml:space="preserve">분기 </v>
      </c>
      <c r="M3997" s="279" t="str">
        <f>작성용!U3994</f>
        <v>2024.09.30</v>
      </c>
      <c r="N3997" s="279">
        <f>작성용!V3994</f>
        <v>45569</v>
      </c>
      <c r="O3997" s="279">
        <f>작성용!W3994</f>
        <v>45579</v>
      </c>
      <c r="P3997" s="279" t="str">
        <f>작성용!X3994</f>
        <v>-</v>
      </c>
      <c r="Q3997" s="280" t="str">
        <f>작성용!AD3994</f>
        <v>최수민</v>
      </c>
      <c r="R3997" s="282">
        <f>작성용!AE3994</f>
        <v>1</v>
      </c>
      <c r="S3997" s="280" t="str">
        <f>작성용!AF3994</f>
        <v>최수민</v>
      </c>
      <c r="T3997" s="283" t="str">
        <f>작성용!AG3994</f>
        <v>김영규</v>
      </c>
      <c r="U3997" s="283" t="str">
        <f>작성용!AH3994</f>
        <v>김영규</v>
      </c>
      <c r="V3997" s="278">
        <f>작성용!AA3994</f>
        <v>202409</v>
      </c>
      <c r="W3997" s="280" t="str">
        <f>작성용!AC3994</f>
        <v>[@]삼성증권(PI본부)</v>
      </c>
      <c r="X3997" s="280" t="str">
        <f>작성용!O3994</f>
        <v>부동산투자팀김홍경주임</v>
      </c>
      <c r="Y3997" s="280" t="str">
        <f>작성용!P3994</f>
        <v>02-2020-7563</v>
      </c>
      <c r="Z3997" s="280" t="str">
        <f>작성용!Q3994</f>
        <v>hk5.kim@samsung.com</v>
      </c>
      <c r="AA3997" s="278" t="str">
        <f>작성용!AJ3994</f>
        <v>-</v>
      </c>
      <c r="AB3997" s="278">
        <f>작성용!AB3994</f>
        <v>0</v>
      </c>
    </row>
    <row r="3998" spans="1:28" x14ac:dyDescent="0.3">
      <c r="A3998" s="54">
        <f>작성용!AL3995</f>
        <v>3994</v>
      </c>
      <c r="B3998" s="277" t="str">
        <f>작성용!AI3995</f>
        <v>MRC/백데이터 : 2024-10-15</v>
      </c>
      <c r="C3998" s="278" t="str">
        <f>작성용!AK3995</f>
        <v>개별종목</v>
      </c>
      <c r="D3998" s="279">
        <f>작성용!T3995</f>
        <v>45538</v>
      </c>
      <c r="E3998" s="280" t="str">
        <f>작성용!B3995</f>
        <v>삼성증권(부동산투자팀)</v>
      </c>
      <c r="F3998" s="280" t="str">
        <f>작성용!C3995</f>
        <v>재평가</v>
      </c>
      <c r="G3998" s="280" t="str">
        <f>작성용!D3995</f>
        <v>코람코지속성장오피스제1의2호위탁관리자부동산투자회사</v>
      </c>
      <c r="H3998" s="281">
        <f>작성용!E3995</f>
        <v>1101118104939</v>
      </c>
      <c r="I3998" s="280" t="str">
        <f>작성용!F3995</f>
        <v>B06</v>
      </c>
      <c r="J3998" s="280">
        <f>작성용!G3995</f>
        <v>0</v>
      </c>
      <c r="K3998" s="280" t="str">
        <f>작성용!H3995</f>
        <v>Y</v>
      </c>
      <c r="L3998" s="280" t="str">
        <f>작성용!N3995</f>
        <v xml:space="preserve">분기 </v>
      </c>
      <c r="M3998" s="279" t="str">
        <f>작성용!U3995</f>
        <v>2024.09.30</v>
      </c>
      <c r="N3998" s="279">
        <f>작성용!V3995</f>
        <v>45569</v>
      </c>
      <c r="O3998" s="279">
        <f>작성용!W3995</f>
        <v>45579</v>
      </c>
      <c r="P3998" s="279" t="str">
        <f>작성용!X3995</f>
        <v>-</v>
      </c>
      <c r="Q3998" s="280" t="str">
        <f>작성용!AD3995</f>
        <v>서경덕</v>
      </c>
      <c r="R3998" s="282">
        <f>작성용!AE3995</f>
        <v>1</v>
      </c>
      <c r="S3998" s="280" t="str">
        <f>작성용!AF3995</f>
        <v>서경덕</v>
      </c>
      <c r="T3998" s="283" t="str">
        <f>작성용!AG3995</f>
        <v>김영규</v>
      </c>
      <c r="U3998" s="283" t="str">
        <f>작성용!AH3995</f>
        <v>김영규</v>
      </c>
      <c r="V3998" s="278">
        <f>작성용!AA3995</f>
        <v>202409</v>
      </c>
      <c r="W3998" s="280" t="str">
        <f>작성용!AC3995</f>
        <v>[@]삼성증권(PI본부)</v>
      </c>
      <c r="X3998" s="280" t="str">
        <f>작성용!O3995</f>
        <v>부동산투자팀김홍경주임</v>
      </c>
      <c r="Y3998" s="280" t="str">
        <f>작성용!P3995</f>
        <v>02-2020-7563</v>
      </c>
      <c r="Z3998" s="280" t="str">
        <f>작성용!Q3995</f>
        <v>hk5.kim@samsung.com</v>
      </c>
      <c r="AA3998" s="278" t="str">
        <f>작성용!AJ3995</f>
        <v>-</v>
      </c>
      <c r="AB3998" s="278">
        <f>작성용!AB3995</f>
        <v>0</v>
      </c>
    </row>
    <row r="3999" spans="1:28" x14ac:dyDescent="0.3">
      <c r="A3999" s="54">
        <f>작성용!AL3996</f>
        <v>3995</v>
      </c>
      <c r="B3999" s="277" t="str">
        <f>작성용!AI3996</f>
        <v>MRC/백데이터 : 2024-10-15</v>
      </c>
      <c r="C3999" s="278" t="str">
        <f>작성용!AK3996</f>
        <v>개별종목</v>
      </c>
      <c r="D3999" s="279">
        <f>작성용!T3996</f>
        <v>45538</v>
      </c>
      <c r="E3999" s="280" t="str">
        <f>작성용!B3996</f>
        <v>삼성증권(부동산투자팀)</v>
      </c>
      <c r="F3999" s="280" t="str">
        <f>작성용!C3996</f>
        <v>재평가</v>
      </c>
      <c r="G3999" s="280" t="str">
        <f>작성용!D3996</f>
        <v>밸류트러스트제18호위탁관리부동산투자회사</v>
      </c>
      <c r="H3999" s="281">
        <f>작성용!E3996</f>
        <v>1101118749686</v>
      </c>
      <c r="I3999" s="280" t="str">
        <f>작성용!F3996</f>
        <v>B06</v>
      </c>
      <c r="J3999" s="280">
        <f>작성용!G3996</f>
        <v>0</v>
      </c>
      <c r="K3999" s="280" t="str">
        <f>작성용!H3996</f>
        <v>Y</v>
      </c>
      <c r="L3999" s="280" t="str">
        <f>작성용!N3996</f>
        <v xml:space="preserve">분기 </v>
      </c>
      <c r="M3999" s="279" t="str">
        <f>작성용!U3996</f>
        <v>2024.09.30</v>
      </c>
      <c r="N3999" s="279">
        <f>작성용!V3996</f>
        <v>45569</v>
      </c>
      <c r="O3999" s="279">
        <f>작성용!W3996</f>
        <v>45579</v>
      </c>
      <c r="P3999" s="279" t="str">
        <f>작성용!X3996</f>
        <v>-</v>
      </c>
      <c r="Q3999" s="280" t="str">
        <f>작성용!AD3996</f>
        <v>원정우</v>
      </c>
      <c r="R3999" s="282">
        <f>작성용!AE3996</f>
        <v>1</v>
      </c>
      <c r="S3999" s="280" t="str">
        <f>작성용!AF3996</f>
        <v>원정우</v>
      </c>
      <c r="T3999" s="283" t="str">
        <f>작성용!AG3996</f>
        <v>김영규</v>
      </c>
      <c r="U3999" s="283" t="str">
        <f>작성용!AH3996</f>
        <v>김영규</v>
      </c>
      <c r="V3999" s="278">
        <f>작성용!AA3996</f>
        <v>202409</v>
      </c>
      <c r="W3999" s="280" t="str">
        <f>작성용!AC3996</f>
        <v>[@]삼성증권(PI본부)</v>
      </c>
      <c r="X3999" s="280" t="str">
        <f>작성용!O3996</f>
        <v>부동산투자팀김홍경주임</v>
      </c>
      <c r="Y3999" s="280" t="str">
        <f>작성용!P3996</f>
        <v>02-2020-7563</v>
      </c>
      <c r="Z3999" s="280" t="str">
        <f>작성용!Q3996</f>
        <v>hk5.kim@samsung.com</v>
      </c>
      <c r="AA3999" s="278" t="str">
        <f>작성용!AJ3996</f>
        <v>-</v>
      </c>
      <c r="AB3999" s="278">
        <f>작성용!AB3996</f>
        <v>0</v>
      </c>
    </row>
  </sheetData>
  <autoFilter ref="A4:AB3999">
    <filterColumn colId="1">
      <colorFilter dxfId="1"/>
    </filterColumn>
  </autoFilter>
  <mergeCells count="1">
    <mergeCell ref="E1:F1"/>
  </mergeCells>
  <phoneticPr fontId="3" type="noConversion"/>
  <conditionalFormatting sqref="N1:O3979 N4000:O1048576">
    <cfRule type="containsText" dxfId="15" priority="96" operator="containsText" text="평가철회">
      <formula>NOT(ISERROR(SEARCH("평가철회",N1)))</formula>
    </cfRule>
  </conditionalFormatting>
  <conditionalFormatting sqref="N3980:O3988">
    <cfRule type="containsText" dxfId="14" priority="3" operator="containsText" text="평가철회">
      <formula>NOT(ISERROR(SEARCH("평가철회",N3980)))</formula>
    </cfRule>
  </conditionalFormatting>
  <conditionalFormatting sqref="N3989:O3998">
    <cfRule type="containsText" dxfId="13" priority="2" operator="containsText" text="평가철회">
      <formula>NOT(ISERROR(SEARCH("평가철회",N3989)))</formula>
    </cfRule>
  </conditionalFormatting>
  <conditionalFormatting sqref="N3999:O3999">
    <cfRule type="containsText" dxfId="12" priority="1" operator="containsText" text="평가철회">
      <formula>NOT(ISERROR(SEARCH("평가철회",N3999)))</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hidden="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45538</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89" t="s">
        <v>96</v>
      </c>
      <c r="J6" s="289"/>
      <c r="K6" s="289"/>
      <c r="L6" s="289" t="s">
        <v>97</v>
      </c>
      <c r="M6" s="289"/>
      <c r="N6" s="289"/>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1.0404624277456651E-2</v>
      </c>
      <c r="I8" s="97">
        <f ca="1">COUNTIFS(종목관리대장!$N:$N,"&gt;="&amp;EOMONTH(I$7,-1)+1,종목관리대장!$N:$N,"&lt;="&amp;I$7,종목관리대장!$Q:$Q,$D8)</f>
        <v>5</v>
      </c>
      <c r="J8" s="97">
        <f ca="1">COUNTIFS(종목관리대장!$N:$N,"&gt;="&amp;EOMONTH(J$7,-1)+1,종목관리대장!$N:$N,"&lt;="&amp;J$7,종목관리대장!$Q:$Q,$D8)</f>
        <v>5</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5.4569682106375694E-12</v>
      </c>
      <c r="AB8" s="106">
        <f>SUM(종목관리대장!R:R)-SUMIF(U8:U73,"X",G8:G73)+SUM(V8:X73)</f>
        <v>518.99999999999443</v>
      </c>
      <c r="AC8" s="66"/>
      <c r="AD8" s="67"/>
    </row>
    <row r="9" spans="1:39" s="108" customFormat="1" ht="14.25" customHeight="1" thickBot="1" x14ac:dyDescent="0.35">
      <c r="A9" s="90">
        <f>F9</f>
        <v>1.0258188824662919</v>
      </c>
      <c r="B9" s="91">
        <f>R9</f>
        <v>0.30454545454557724</v>
      </c>
      <c r="C9" s="286" t="s">
        <v>115</v>
      </c>
      <c r="D9" s="216" t="s">
        <v>116</v>
      </c>
      <c r="E9" s="94" t="s">
        <v>117</v>
      </c>
      <c r="F9" s="126">
        <f t="shared" si="0"/>
        <v>1.0258188824662919</v>
      </c>
      <c r="G9" s="217">
        <f>SUMIF(종목관리대장!Q:Q,$D9,종목관리대장!R:R)+SUM($V9:$X9)</f>
        <v>12.100000000000003</v>
      </c>
      <c r="H9" s="218">
        <f t="shared" si="1"/>
        <v>2.3314065510597313E-2</v>
      </c>
      <c r="I9" s="177">
        <f ca="1">COUNTIFS(종목관리대장!$N:$N,"&gt;="&amp;EOMONTH(I$7,-1)+1,종목관리대장!$N:$N,"&lt;="&amp;I$7,종목관리대장!$Q:$Q,$D9)</f>
        <v>29</v>
      </c>
      <c r="J9" s="177">
        <f ca="1">COUNTIFS(종목관리대장!$N:$N,"&gt;="&amp;EOMONTH(J$7,-1)+1,종목관리대장!$N:$N,"&lt;="&amp;J$7,종목관리대장!$Q:$Q,$D9)</f>
        <v>8</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2.2000000000000002</v>
      </c>
      <c r="N9" s="177">
        <f ca="1">SUMIFS(종목관리대장!$R:$R,종목관리대장!$N:$N,"&gt;="&amp;EOMONTH(N$7,-1)+1,종목관리대장!$N:$N,"&lt;="&amp;N$7,종목관리대장!$Q:$Q,$D9)</f>
        <v>0</v>
      </c>
      <c r="O9" s="98">
        <v>0.4</v>
      </c>
      <c r="P9" s="98">
        <f t="shared" si="2"/>
        <v>2.2727272727272742E-2</v>
      </c>
      <c r="Q9" s="219">
        <f t="shared" si="3"/>
        <v>11.795454545454426</v>
      </c>
      <c r="R9" s="220">
        <f t="shared" si="4"/>
        <v>0.30454545454557724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0.93256262042390126</v>
      </c>
      <c r="B10" s="91">
        <f t="shared" ref="B10:B69" si="6">R10</f>
        <v>-1.590909090908859</v>
      </c>
      <c r="C10" s="287"/>
      <c r="D10" s="216" t="s">
        <v>119</v>
      </c>
      <c r="E10" s="94" t="s">
        <v>3671</v>
      </c>
      <c r="F10" s="126">
        <f t="shared" si="0"/>
        <v>0.93256262042390126</v>
      </c>
      <c r="G10" s="217">
        <f>SUMIF(종목관리대장!Q:Q,$D10,종목관리대장!R:R)+SUM($V10:$X10)</f>
        <v>21.999999999999993</v>
      </c>
      <c r="H10" s="218">
        <f t="shared" si="1"/>
        <v>4.238921001926782E-2</v>
      </c>
      <c r="I10" s="177">
        <f ca="1">COUNTIFS(종목관리대장!$N:$N,"&gt;="&amp;EOMONTH(I$7,-1)+1,종목관리대장!$N:$N,"&lt;="&amp;I$7,종목관리대장!$Q:$Q,$D10)</f>
        <v>49</v>
      </c>
      <c r="J10" s="177">
        <f ca="1">COUNTIFS(종목관리대장!$N:$N,"&gt;="&amp;EOMONTH(J$7,-1)+1,종목관리대장!$N:$N,"&lt;="&amp;J$7,종목관리대장!$Q:$Q,$D10)</f>
        <v>29</v>
      </c>
      <c r="K10" s="177">
        <f ca="1">COUNTIFS(종목관리대장!$N:$N,"&gt;="&amp;EOMONTH(K$7,-1)+1,종목관리대장!$N:$N,"&lt;="&amp;K$7,종목관리대장!$Q:$Q,$D10)</f>
        <v>2</v>
      </c>
      <c r="L10" s="177">
        <f ca="1">SUMIFS(종목관리대장!$R:$R,종목관리대장!$N:$N,"&gt;="&amp;EOMONTH(L$7,-1)+1,종목관리대장!$N:$N,"&lt;="&amp;L$7,종목관리대장!$Q:$Q,$D10)</f>
        <v>12.000000000000004</v>
      </c>
      <c r="M10" s="177">
        <f ca="1">SUMIFS(종목관리대장!$R:$R,종목관리대장!$N:$N,"&gt;="&amp;EOMONTH(M$7,-1)+1,종목관리대장!$N:$N,"&lt;="&amp;M$7,종목관리대장!$Q:$Q,$D10)</f>
        <v>8.0000000000000018</v>
      </c>
      <c r="N10" s="177">
        <f ca="1">SUMIFS(종목관리대장!$R:$R,종목관리대장!$N:$N,"&gt;="&amp;EOMONTH(N$7,-1)+1,종목관리대장!$N:$N,"&lt;="&amp;N$7,종목관리대장!$Q:$Q,$D10)</f>
        <v>1</v>
      </c>
      <c r="O10" s="98">
        <v>0.8</v>
      </c>
      <c r="P10" s="98">
        <f t="shared" si="2"/>
        <v>4.5454545454545484E-2</v>
      </c>
      <c r="Q10" s="219">
        <f t="shared" si="3"/>
        <v>23.590909090908852</v>
      </c>
      <c r="R10" s="220">
        <f t="shared" si="4"/>
        <v>-1.590909090908859</v>
      </c>
      <c r="S10" s="181"/>
      <c r="T10" s="185"/>
      <c r="U10" s="183"/>
      <c r="V10" s="184"/>
      <c r="W10" s="184">
        <v>1</v>
      </c>
      <c r="X10" s="184"/>
      <c r="AA10" s="111" t="s">
        <v>121</v>
      </c>
      <c r="AB10" s="112" t="s">
        <v>122</v>
      </c>
      <c r="AC10" s="112" t="s">
        <v>3515</v>
      </c>
      <c r="AD10" s="112" t="s">
        <v>3516</v>
      </c>
      <c r="AE10" s="112" t="s">
        <v>3517</v>
      </c>
      <c r="AF10" s="112" t="s">
        <v>3518</v>
      </c>
      <c r="AG10" s="112" t="s">
        <v>3612</v>
      </c>
      <c r="AH10" s="112" t="s">
        <v>3613</v>
      </c>
      <c r="AI10" s="112" t="s">
        <v>3614</v>
      </c>
      <c r="AJ10" s="112" t="s">
        <v>3615</v>
      </c>
      <c r="AK10" s="112" t="s">
        <v>3622</v>
      </c>
      <c r="AL10" s="112" t="s">
        <v>3623</v>
      </c>
    </row>
    <row r="11" spans="1:39" ht="14.25" customHeight="1" x14ac:dyDescent="0.3">
      <c r="A11" s="90">
        <f t="shared" si="5"/>
        <v>1.102119460500975</v>
      </c>
      <c r="B11" s="91">
        <f t="shared" si="6"/>
        <v>1.8068181818183682</v>
      </c>
      <c r="C11" s="287"/>
      <c r="D11" s="216" t="s">
        <v>135</v>
      </c>
      <c r="E11" s="94" t="s">
        <v>132</v>
      </c>
      <c r="F11" s="126">
        <f t="shared" si="0"/>
        <v>1.102119460500975</v>
      </c>
      <c r="G11" s="217">
        <f>SUMIF(종목관리대장!Q:Q,$D11,종목관리대장!R:R)+SUM($V11:$X11)</f>
        <v>19.500000000000007</v>
      </c>
      <c r="H11" s="218">
        <f t="shared" si="1"/>
        <v>3.7572254335260138E-2</v>
      </c>
      <c r="I11" s="177">
        <f ca="1">COUNTIFS(종목관리대장!$N:$N,"&gt;="&amp;EOMONTH(I$7,-1)+1,종목관리대장!$N:$N,"&lt;="&amp;I$7,종목관리대장!$Q:$Q,$D11)</f>
        <v>45</v>
      </c>
      <c r="J11" s="177">
        <f ca="1">COUNTIFS(종목관리대장!$N:$N,"&gt;="&amp;EOMONTH(J$7,-1)+1,종목관리대장!$N:$N,"&lt;="&amp;J$7,종목관리대장!$Q:$Q,$D11)</f>
        <v>30</v>
      </c>
      <c r="K11" s="177">
        <f ca="1">COUNTIFS(종목관리대장!$N:$N,"&gt;="&amp;EOMONTH(K$7,-1)+1,종목관리대장!$N:$N,"&lt;="&amp;K$7,종목관리대장!$Q:$Q,$D11)</f>
        <v>0</v>
      </c>
      <c r="L11" s="177">
        <f ca="1">SUMIFS(종목관리대장!$R:$R,종목관리대장!$N:$N,"&gt;="&amp;EOMONTH(L$7,-1)+1,종목관리대장!$N:$N,"&lt;="&amp;L$7,종목관리대장!$Q:$Q,$D11)</f>
        <v>10.900000000000004</v>
      </c>
      <c r="M11" s="177">
        <f ca="1">SUMIFS(종목관리대장!$R:$R,종목관리대장!$N:$N,"&gt;="&amp;EOMONTH(M$7,-1)+1,종목관리대장!$N:$N,"&lt;="&amp;M$7,종목관리대장!$Q:$Q,$D11)</f>
        <v>7.6000000000000005</v>
      </c>
      <c r="N11" s="177">
        <f ca="1">SUMIFS(종목관리대장!$R:$R,종목관리대장!$N:$N,"&gt;="&amp;EOMONTH(N$7,-1)+1,종목관리대장!$N:$N,"&lt;="&amp;N$7,종목관리대장!$Q:$Q,$D11)</f>
        <v>0</v>
      </c>
      <c r="O11" s="98">
        <v>0.6</v>
      </c>
      <c r="P11" s="98">
        <f t="shared" si="2"/>
        <v>3.4090909090909109E-2</v>
      </c>
      <c r="Q11" s="219">
        <f t="shared" si="3"/>
        <v>17.693181818181639</v>
      </c>
      <c r="R11" s="220">
        <f t="shared" si="4"/>
        <v>1.8068181818183682</v>
      </c>
      <c r="S11" s="181"/>
      <c r="T11" s="205" t="s">
        <v>136</v>
      </c>
      <c r="U11" s="183"/>
      <c r="V11" s="184"/>
      <c r="W11" s="184">
        <v>1</v>
      </c>
      <c r="X11" s="184"/>
      <c r="AA11" s="113" t="str">
        <f>VLOOKUP($AA$12,$A$9:$D$35,4,)</f>
        <v>김에스더</v>
      </c>
      <c r="AB11" s="114" t="str">
        <f>VLOOKUP($AB$12,$B$9:$D$35,3,)</f>
        <v>김에스더</v>
      </c>
      <c r="AC11" s="114" t="str">
        <f>VLOOKUP($AC$12,$B$9:$D$35,3,)</f>
        <v>윤광일</v>
      </c>
      <c r="AD11" s="114" t="str">
        <f>VLOOKUP($AD$12,$B$9:$D$35,3,)</f>
        <v>신원준</v>
      </c>
      <c r="AE11" s="114" t="str">
        <f>VLOOKUP($AE$12,$B$9:$D$35,3,)</f>
        <v>이상민</v>
      </c>
      <c r="AF11" s="114" t="str">
        <f>VLOOKUP($AF$12,$B$9:$D$35,3,)</f>
        <v>채동우</v>
      </c>
      <c r="AG11" s="114" t="str">
        <f t="shared" ref="AG11:AL11" si="7">VLOOKUP(AG$12,$B$9:$D$35,3,)</f>
        <v>백형진</v>
      </c>
      <c r="AH11" s="114" t="str">
        <f t="shared" si="7"/>
        <v>원정우</v>
      </c>
      <c r="AI11" s="114" t="str">
        <f t="shared" si="7"/>
        <v>심태진</v>
      </c>
      <c r="AJ11" s="114" t="str">
        <f t="shared" si="7"/>
        <v>이진주</v>
      </c>
      <c r="AK11" s="114" t="str">
        <f t="shared" si="7"/>
        <v>서동현</v>
      </c>
      <c r="AL11" s="114" t="str">
        <f t="shared" si="7"/>
        <v>이현승</v>
      </c>
    </row>
    <row r="12" spans="1:39" ht="14.25" customHeight="1" thickBot="1" x14ac:dyDescent="0.35">
      <c r="A12" s="90">
        <f t="shared" si="5"/>
        <v>0.82840627580512849</v>
      </c>
      <c r="B12" s="91">
        <f t="shared" si="6"/>
        <v>-3.5420454545452387</v>
      </c>
      <c r="C12" s="287"/>
      <c r="D12" s="216" t="s">
        <v>3585</v>
      </c>
      <c r="E12" s="94" t="s">
        <v>3636</v>
      </c>
      <c r="F12" s="126">
        <f t="shared" si="0"/>
        <v>0.82840627580512849</v>
      </c>
      <c r="G12" s="217">
        <f>SUMIF(종목관리대장!Q:Q,$D12,종목관리대장!R:R)+SUM($V12:$X12)</f>
        <v>17.100000000000005</v>
      </c>
      <c r="H12" s="218">
        <f t="shared" si="1"/>
        <v>3.2947976878612735E-2</v>
      </c>
      <c r="I12" s="177">
        <f ca="1">COUNTIFS(종목관리대장!$N:$N,"&gt;="&amp;EOMONTH(I$7,-1)+1,종목관리대장!$N:$N,"&lt;="&amp;I$7,종목관리대장!$Q:$Q,$D12)</f>
        <v>50</v>
      </c>
      <c r="J12" s="177">
        <f ca="1">COUNTIFS(종목관리대장!$N:$N,"&gt;="&amp;EOMONTH(J$7,-1)+1,종목관리대장!$N:$N,"&lt;="&amp;J$7,종목관리대장!$Q:$Q,$D12)</f>
        <v>24</v>
      </c>
      <c r="K12" s="177">
        <f ca="1">COUNTIFS(종목관리대장!$N:$N,"&gt;="&amp;EOMONTH(K$7,-1)+1,종목관리대장!$N:$N,"&lt;="&amp;K$7,종목관리대장!$Q:$Q,$D12)</f>
        <v>3</v>
      </c>
      <c r="L12" s="177">
        <f ca="1">SUMIFS(종목관리대장!$R:$R,종목관리대장!$N:$N,"&gt;="&amp;EOMONTH(L$7,-1)+1,종목관리대장!$N:$N,"&lt;="&amp;L$7,종목관리대장!$Q:$Q,$D12)</f>
        <v>6.2</v>
      </c>
      <c r="M12" s="177">
        <f ca="1">SUMIFS(종목관리대장!$R:$R,종목관리대장!$N:$N,"&gt;="&amp;EOMONTH(M$7,-1)+1,종목관리대장!$N:$N,"&lt;="&amp;M$7,종목관리대장!$Q:$Q,$D12)</f>
        <v>8.9000000000000021</v>
      </c>
      <c r="N12" s="177">
        <f ca="1">SUMIFS(종목관리대장!$R:$R,종목관리대장!$N:$N,"&gt;="&amp;EOMONTH(N$7,-1)+1,종목관리대장!$N:$N,"&lt;="&amp;N$7,종목관리대장!$Q:$Q,$D12)</f>
        <v>2</v>
      </c>
      <c r="O12" s="98">
        <v>0.7</v>
      </c>
      <c r="P12" s="98">
        <f t="shared" si="2"/>
        <v>3.9772727272727293E-2</v>
      </c>
      <c r="Q12" s="219">
        <f t="shared" si="3"/>
        <v>20.642045454545244</v>
      </c>
      <c r="R12" s="220">
        <f t="shared" si="4"/>
        <v>-3.5420454545452387</v>
      </c>
      <c r="S12" s="181"/>
      <c r="T12" s="182" t="s">
        <v>3590</v>
      </c>
      <c r="U12" s="183"/>
      <c r="V12" s="184"/>
      <c r="W12" s="184"/>
      <c r="X12" s="184"/>
      <c r="AA12" s="115">
        <f>SMALL($F$9:$F$34,1)</f>
        <v>0.77511698320947697</v>
      </c>
      <c r="AB12" s="116">
        <f>SMALL($R$9:$R$34,1)</f>
        <v>-4.6420454545452365</v>
      </c>
      <c r="AC12" s="116">
        <f>SMALL($R$9:$R$34,2)</f>
        <v>-4.0420454545452422</v>
      </c>
      <c r="AD12" s="116">
        <f>SMALL($R$9:$R$34,3)</f>
        <v>-4.0420454545452387</v>
      </c>
      <c r="AE12" s="116">
        <f>SMALL($R$9:$R$34,4)</f>
        <v>-3.6420454545452436</v>
      </c>
      <c r="AF12" s="116">
        <f>SMALL($R$9:$R$34,5)</f>
        <v>-3.5420454545452422</v>
      </c>
      <c r="AG12" s="116">
        <f>SMALL($R$9:$R$34,6)</f>
        <v>-3.5420454545452387</v>
      </c>
      <c r="AH12" s="116">
        <f>SMALL($R$9:$R$34,7)</f>
        <v>-2.3420454545452394</v>
      </c>
      <c r="AI12" s="116">
        <f>SMALL($R$9:$R$34,8)</f>
        <v>-2.0420454545452493</v>
      </c>
      <c r="AJ12" s="116">
        <f>SMALL($R$9:$R$34,9)</f>
        <v>-1.7420454545452415</v>
      </c>
      <c r="AK12" s="116">
        <f>SMALL($R$9:$R$34,10)</f>
        <v>-1.590909090908859</v>
      </c>
      <c r="AL12" s="116">
        <f>SMALL($R$9:$R$34,11)</f>
        <v>-1.246590909090818</v>
      </c>
    </row>
    <row r="13" spans="1:39" ht="14.25" customHeight="1" x14ac:dyDescent="0.3">
      <c r="A13" s="90">
        <f t="shared" si="5"/>
        <v>0.80418387007983227</v>
      </c>
      <c r="B13" s="91">
        <f t="shared" si="6"/>
        <v>-4.0420454545452387</v>
      </c>
      <c r="C13" s="287"/>
      <c r="D13" s="216" t="s">
        <v>3625</v>
      </c>
      <c r="E13" s="94" t="s">
        <v>3807</v>
      </c>
      <c r="F13" s="126">
        <f>G13/Q13</f>
        <v>0.80418387007983227</v>
      </c>
      <c r="G13" s="217">
        <f>SUMIF(종목관리대장!Q:Q,$D13,종목관리대장!R:R)+SUM($V13:$X13)</f>
        <v>16.600000000000005</v>
      </c>
      <c r="H13" s="218">
        <f t="shared" si="1"/>
        <v>3.1984585741811192E-2</v>
      </c>
      <c r="I13" s="177">
        <f ca="1">COUNTIFS(종목관리대장!$N:$N,"&gt;="&amp;EOMONTH(I$7,-1)+1,종목관리대장!$N:$N,"&lt;="&amp;I$7,종목관리대장!$Q:$Q,$D13)</f>
        <v>51</v>
      </c>
      <c r="J13" s="177">
        <f ca="1">COUNTIFS(종목관리대장!$N:$N,"&gt;="&amp;EOMONTH(J$7,-1)+1,종목관리대장!$N:$N,"&lt;="&amp;J$7,종목관리대장!$Q:$Q,$D13)</f>
        <v>33</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9.6000000000000014</v>
      </c>
      <c r="N13" s="177">
        <f ca="1">SUMIFS(종목관리대장!$R:$R,종목관리대장!$N:$N,"&gt;="&amp;EOMONTH(N$7,-1)+1,종목관리대장!$N:$N,"&lt;="&amp;N$7,종목관리대장!$Q:$Q,$D13)</f>
        <v>0</v>
      </c>
      <c r="O13" s="98">
        <v>0.7</v>
      </c>
      <c r="P13" s="98">
        <f t="shared" si="2"/>
        <v>3.9772727272727293E-2</v>
      </c>
      <c r="Q13" s="219">
        <f>AB$8*P13</f>
        <v>20.642045454545244</v>
      </c>
      <c r="R13" s="220">
        <f>G13-Q13</f>
        <v>-4.0420454545452387</v>
      </c>
      <c r="S13" s="181"/>
      <c r="T13" s="182" t="s">
        <v>3632</v>
      </c>
      <c r="U13" s="183"/>
      <c r="V13" s="184"/>
      <c r="W13" s="184"/>
      <c r="X13" s="184"/>
      <c r="AC13" s="66"/>
      <c r="AD13" s="67"/>
    </row>
    <row r="14" spans="1:39" ht="14.25" customHeight="1" x14ac:dyDescent="0.3">
      <c r="A14" s="90">
        <f t="shared" si="5"/>
        <v>0.8865400495458392</v>
      </c>
      <c r="B14" s="91">
        <f t="shared" si="6"/>
        <v>-2.3420454545452394</v>
      </c>
      <c r="C14" s="287"/>
      <c r="D14" s="216" t="s">
        <v>3624</v>
      </c>
      <c r="E14" s="94" t="s">
        <v>3807</v>
      </c>
      <c r="F14" s="126">
        <f>G14/Q14</f>
        <v>0.8865400495458392</v>
      </c>
      <c r="G14" s="217">
        <f>SUMIF(종목관리대장!Q:Q,$D14,종목관리대장!R:R)+SUM($V14:$X14)</f>
        <v>18.300000000000004</v>
      </c>
      <c r="H14" s="218">
        <f t="shared" si="1"/>
        <v>3.5260115606936433E-2</v>
      </c>
      <c r="I14" s="177">
        <f ca="1">COUNTIFS(종목관리대장!$N:$N,"&gt;="&amp;EOMONTH(I$7,-1)+1,종목관리대장!$N:$N,"&lt;="&amp;I$7,종목관리대장!$Q:$Q,$D14)</f>
        <v>46</v>
      </c>
      <c r="J14" s="177">
        <f ca="1">COUNTIFS(종목관리대장!$N:$N,"&gt;="&amp;EOMONTH(J$7,-1)+1,종목관리대장!$N:$N,"&lt;="&amp;J$7,종목관리대장!$Q:$Q,$D14)</f>
        <v>20</v>
      </c>
      <c r="K14" s="177">
        <f ca="1">COUNTIFS(종목관리대장!$N:$N,"&gt;="&amp;EOMONTH(K$7,-1)+1,종목관리대장!$N:$N,"&lt;="&amp;K$7,종목관리대장!$Q:$Q,$D14)</f>
        <v>0</v>
      </c>
      <c r="L14" s="177">
        <f ca="1">SUMIFS(종목관리대장!$R:$R,종목관리대장!$N:$N,"&gt;="&amp;EOMONTH(L$7,-1)+1,종목관리대장!$N:$N,"&lt;="&amp;L$7,종목관리대장!$Q:$Q,$D14)</f>
        <v>11.9</v>
      </c>
      <c r="M14" s="177">
        <f ca="1">SUMIFS(종목관리대장!$R:$R,종목관리대장!$N:$N,"&gt;="&amp;EOMONTH(M$7,-1)+1,종목관리대장!$N:$N,"&lt;="&amp;M$7,종목관리대장!$Q:$Q,$D14)</f>
        <v>6.3999999999999995</v>
      </c>
      <c r="N14" s="177">
        <f ca="1">SUMIFS(종목관리대장!$R:$R,종목관리대장!$N:$N,"&gt;="&amp;EOMONTH(N$7,-1)+1,종목관리대장!$N:$N,"&lt;="&amp;N$7,종목관리대장!$Q:$Q,$D14)</f>
        <v>0</v>
      </c>
      <c r="O14" s="98">
        <v>0.7</v>
      </c>
      <c r="P14" s="98">
        <f t="shared" si="2"/>
        <v>3.9772727272727293E-2</v>
      </c>
      <c r="Q14" s="219">
        <f>AB$8*P14</f>
        <v>20.642045454545244</v>
      </c>
      <c r="R14" s="220">
        <f>G14-Q14</f>
        <v>-2.3420454545452394</v>
      </c>
      <c r="S14" s="181"/>
      <c r="T14" s="182" t="s">
        <v>3640</v>
      </c>
      <c r="U14" s="183"/>
      <c r="V14" s="184"/>
      <c r="W14" s="184"/>
      <c r="X14" s="184"/>
      <c r="AA14" s="75" t="s">
        <v>130</v>
      </c>
      <c r="AC14" s="66"/>
      <c r="AD14" s="67"/>
    </row>
    <row r="15" spans="1:39" ht="14.25" customHeight="1" x14ac:dyDescent="0.3">
      <c r="A15" s="90">
        <f t="shared" si="5"/>
        <v>0.80418387007983216</v>
      </c>
      <c r="B15" s="91">
        <f t="shared" si="6"/>
        <v>-4.0420454545452422</v>
      </c>
      <c r="C15" s="288"/>
      <c r="D15" s="216" t="s">
        <v>4183</v>
      </c>
      <c r="E15" s="94" t="s">
        <v>4184</v>
      </c>
      <c r="F15" s="126">
        <f>G15/Q15</f>
        <v>0.80418387007983216</v>
      </c>
      <c r="G15" s="217">
        <f>SUMIF(종목관리대장!Q:Q,$D15,종목관리대장!R:R)+SUM($V15:$X15)</f>
        <v>16.600000000000001</v>
      </c>
      <c r="H15" s="218">
        <f t="shared" si="1"/>
        <v>3.1984585741811185E-2</v>
      </c>
      <c r="I15" s="177">
        <f ca="1">COUNTIFS(종목관리대장!$N:$N,"&gt;="&amp;EOMONTH(I$7,-1)+1,종목관리대장!$N:$N,"&lt;="&amp;I$7,종목관리대장!$Q:$Q,$D15)</f>
        <v>43</v>
      </c>
      <c r="J15" s="177">
        <f ca="1">COUNTIFS(종목관리대장!$N:$N,"&gt;="&amp;EOMONTH(J$7,-1)+1,종목관리대장!$N:$N,"&lt;="&amp;J$7,종목관리대장!$Q:$Q,$D15)</f>
        <v>24</v>
      </c>
      <c r="K15" s="177">
        <f ca="1">COUNTIFS(종목관리대장!$N:$N,"&gt;="&amp;EOMONTH(K$7,-1)+1,종목관리대장!$N:$N,"&lt;="&amp;K$7,종목관리대장!$Q:$Q,$D15)</f>
        <v>0</v>
      </c>
      <c r="L15" s="177">
        <f ca="1">SUMIFS(종목관리대장!$R:$R,종목관리대장!$N:$N,"&gt;="&amp;EOMONTH(L$7,-1)+1,종목관리대장!$N:$N,"&lt;="&amp;L$7,종목관리대장!$Q:$Q,$D15)</f>
        <v>8.4</v>
      </c>
      <c r="M15" s="177">
        <f ca="1">SUMIFS(종목관리대장!$R:$R,종목관리대장!$N:$N,"&gt;="&amp;EOMONTH(M$7,-1)+1,종목관리대장!$N:$N,"&lt;="&amp;M$7,종목관리대장!$Q:$Q,$D15)</f>
        <v>8.2000000000000011</v>
      </c>
      <c r="N15" s="177">
        <f ca="1">SUMIFS(종목관리대장!$R:$R,종목관리대장!$N:$N,"&gt;="&amp;EOMONTH(N$7,-1)+1,종목관리대장!$N:$N,"&lt;="&amp;N$7,종목관리대장!$Q:$Q,$D15)</f>
        <v>0</v>
      </c>
      <c r="O15" s="98">
        <v>0.7</v>
      </c>
      <c r="P15" s="98">
        <f t="shared" si="2"/>
        <v>3.9772727272727293E-2</v>
      </c>
      <c r="Q15" s="219">
        <f>AB$8*P15</f>
        <v>20.642045454545244</v>
      </c>
      <c r="R15" s="220">
        <f>G15-Q15</f>
        <v>-4.0420454545452422</v>
      </c>
      <c r="S15" s="181"/>
      <c r="T15" s="182" t="s">
        <v>4185</v>
      </c>
      <c r="U15" s="183"/>
      <c r="V15" s="184"/>
      <c r="W15" s="184"/>
      <c r="X15" s="184"/>
      <c r="AA15" s="65" t="s">
        <v>134</v>
      </c>
      <c r="AC15" s="66"/>
      <c r="AD15" s="67"/>
      <c r="AF15" s="64"/>
      <c r="AG15" s="64"/>
      <c r="AH15" s="64"/>
    </row>
    <row r="16" spans="1:39" ht="14.25" customHeight="1" x14ac:dyDescent="0.3">
      <c r="A16" s="90">
        <f t="shared" si="5"/>
        <v>1.0258188824662917</v>
      </c>
      <c r="B16" s="91">
        <f t="shared" si="6"/>
        <v>0.30454545454557547</v>
      </c>
      <c r="C16" s="286" t="s">
        <v>141</v>
      </c>
      <c r="D16" s="216" t="s">
        <v>142</v>
      </c>
      <c r="E16" s="94" t="s">
        <v>70</v>
      </c>
      <c r="F16" s="126">
        <f t="shared" si="0"/>
        <v>1.0258188824662917</v>
      </c>
      <c r="G16" s="217">
        <f>SUMIF(종목관리대장!Q:Q,$D16,종목관리대장!R:R)+SUM($V16:$X16)</f>
        <v>12.100000000000001</v>
      </c>
      <c r="H16" s="218">
        <f t="shared" si="1"/>
        <v>2.3314065510597309E-2</v>
      </c>
      <c r="I16" s="177">
        <f ca="1">COUNTIFS(종목관리대장!$N:$N,"&gt;="&amp;EOMONTH(I$7,-1)+1,종목관리대장!$N:$N,"&lt;="&amp;I$7,종목관리대장!$Q:$Q,$D16)</f>
        <v>22</v>
      </c>
      <c r="J16" s="177">
        <f ca="1">COUNTIFS(종목관리대장!$N:$N,"&gt;="&amp;EOMONTH(J$7,-1)+1,종목관리대장!$N:$N,"&lt;="&amp;J$7,종목관리대장!$Q:$Q,$D16)</f>
        <v>12</v>
      </c>
      <c r="K16" s="177">
        <f ca="1">COUNTIFS(종목관리대장!$N:$N,"&gt;="&amp;EOMONTH(K$7,-1)+1,종목관리대장!$N:$N,"&lt;="&amp;K$7,종목관리대장!$Q:$Q,$D16)</f>
        <v>0</v>
      </c>
      <c r="L16" s="177">
        <f ca="1">SUMIFS(종목관리대장!$R:$R,종목관리대장!$N:$N,"&gt;="&amp;EOMONTH(L$7,-1)+1,종목관리대장!$N:$N,"&lt;="&amp;L$7,종목관리대장!$Q:$Q,$D16)</f>
        <v>7.5000000000000018</v>
      </c>
      <c r="M16" s="177">
        <f ca="1">SUMIFS(종목관리대장!$R:$R,종목관리대장!$N:$N,"&gt;="&amp;EOMONTH(M$7,-1)+1,종목관리대장!$N:$N,"&lt;="&amp;M$7,종목관리대장!$Q:$Q,$D16)</f>
        <v>3.5999999999999996</v>
      </c>
      <c r="N16" s="177">
        <f ca="1">SUMIFS(종목관리대장!$R:$R,종목관리대장!$N:$N,"&gt;="&amp;EOMONTH(N$7,-1)+1,종목관리대장!$N:$N,"&lt;="&amp;N$7,종목관리대장!$Q:$Q,$D16)</f>
        <v>0</v>
      </c>
      <c r="O16" s="98">
        <v>0.4</v>
      </c>
      <c r="P16" s="98">
        <f t="shared" si="2"/>
        <v>2.2727272727272742E-2</v>
      </c>
      <c r="Q16" s="219">
        <f t="shared" ref="Q16:Q37" si="8">AB$8*P16</f>
        <v>11.795454545454426</v>
      </c>
      <c r="R16" s="220">
        <f t="shared" si="4"/>
        <v>0.30454545454557547</v>
      </c>
      <c r="S16" s="181"/>
      <c r="T16" s="185"/>
      <c r="U16" s="183"/>
      <c r="V16" s="184"/>
      <c r="W16" s="184">
        <v>1</v>
      </c>
      <c r="X16" s="184"/>
      <c r="AA16" s="65" t="s">
        <v>137</v>
      </c>
      <c r="AC16" s="66"/>
      <c r="AD16" s="67"/>
      <c r="AF16" s="199"/>
      <c r="AG16" s="64"/>
      <c r="AH16" s="200"/>
    </row>
    <row r="17" spans="1:36" ht="14.25" customHeight="1" x14ac:dyDescent="0.3">
      <c r="A17" s="90">
        <f>F17</f>
        <v>1.2450316542802218</v>
      </c>
      <c r="B17" s="91">
        <f>R17</f>
        <v>5.0579545454547521</v>
      </c>
      <c r="C17" s="287"/>
      <c r="D17" s="216" t="s">
        <v>161</v>
      </c>
      <c r="E17" s="94" t="s">
        <v>120</v>
      </c>
      <c r="F17" s="126">
        <f>G17/Q17</f>
        <v>1.2450316542802218</v>
      </c>
      <c r="G17" s="217">
        <f>SUMIF(종목관리대장!Q:Q,$D17,종목관리대장!R:R)+SUM($V17:$X17)</f>
        <v>25.699999999999996</v>
      </c>
      <c r="H17" s="218">
        <f t="shared" si="1"/>
        <v>4.9518304431599235E-2</v>
      </c>
      <c r="I17" s="177">
        <f ca="1">COUNTIFS(종목관리대장!$N:$N,"&gt;="&amp;EOMONTH(I$7,-1)+1,종목관리대장!$N:$N,"&lt;="&amp;I$7,종목관리대장!$Q:$Q,$D17)</f>
        <v>64</v>
      </c>
      <c r="J17" s="177">
        <f ca="1">COUNTIFS(종목관리대장!$N:$N,"&gt;="&amp;EOMONTH(J$7,-1)+1,종목관리대장!$N:$N,"&lt;="&amp;J$7,종목관리대장!$Q:$Q,$D17)</f>
        <v>31</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11.100000000000003</v>
      </c>
      <c r="N17" s="177">
        <f ca="1">SUMIFS(종목관리대장!$R:$R,종목관리대장!$N:$N,"&gt;="&amp;EOMONTH(N$7,-1)+1,종목관리대장!$N:$N,"&lt;="&amp;N$7,종목관리대장!$Q:$Q,$D17)</f>
        <v>0</v>
      </c>
      <c r="O17" s="98">
        <v>0.7</v>
      </c>
      <c r="P17" s="98">
        <f t="shared" si="2"/>
        <v>3.9772727272727293E-2</v>
      </c>
      <c r="Q17" s="219">
        <f>AB$8*P17</f>
        <v>20.642045454545244</v>
      </c>
      <c r="R17" s="220">
        <f>G17-Q17</f>
        <v>5.0579545454547521</v>
      </c>
      <c r="S17" s="181"/>
      <c r="T17" s="205" t="s">
        <v>3832</v>
      </c>
      <c r="U17" s="183"/>
      <c r="V17" s="184"/>
      <c r="W17" s="184"/>
      <c r="X17" s="184"/>
      <c r="AA17" s="65"/>
      <c r="AC17" s="66"/>
      <c r="AD17" s="67"/>
      <c r="AF17" s="199"/>
      <c r="AG17" s="64"/>
      <c r="AH17" s="200"/>
    </row>
    <row r="18" spans="1:36" ht="14.25" customHeight="1" x14ac:dyDescent="0.3">
      <c r="A18" s="90">
        <f t="shared" si="5"/>
        <v>0.99190751445087699</v>
      </c>
      <c r="B18" s="91">
        <f t="shared" si="6"/>
        <v>-0.19090909090885333</v>
      </c>
      <c r="C18" s="287"/>
      <c r="D18" s="216" t="s">
        <v>154</v>
      </c>
      <c r="E18" s="94" t="s">
        <v>152</v>
      </c>
      <c r="F18" s="126">
        <f t="shared" si="0"/>
        <v>0.99190751445087699</v>
      </c>
      <c r="G18" s="217">
        <f>SUMIF(종목관리대장!Q:Q,$D18,종목관리대장!R:R)+SUM($V18:$X18)</f>
        <v>23.4</v>
      </c>
      <c r="H18" s="218">
        <f t="shared" si="1"/>
        <v>4.5086705202312144E-2</v>
      </c>
      <c r="I18" s="177">
        <f ca="1">COUNTIFS(종목관리대장!$N:$N,"&gt;="&amp;EOMONTH(I$7,-1)+1,종목관리대장!$N:$N,"&lt;="&amp;I$7,종목관리대장!$Q:$Q,$D18)</f>
        <v>54</v>
      </c>
      <c r="J18" s="177">
        <f ca="1">COUNTIFS(종목관리대장!$N:$N,"&gt;="&amp;EOMONTH(J$7,-1)+1,종목관리대장!$N:$N,"&lt;="&amp;J$7,종목관리대장!$Q:$Q,$D18)</f>
        <v>22</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8.2000000000000011</v>
      </c>
      <c r="N18" s="177">
        <f ca="1">SUMIFS(종목관리대장!$R:$R,종목관리대장!$N:$N,"&gt;="&amp;EOMONTH(N$7,-1)+1,종목관리대장!$N:$N,"&lt;="&amp;N$7,종목관리대장!$Q:$Q,$D18)</f>
        <v>0</v>
      </c>
      <c r="O18" s="98">
        <v>0.8</v>
      </c>
      <c r="P18" s="98">
        <f t="shared" si="2"/>
        <v>4.5454545454545484E-2</v>
      </c>
      <c r="Q18" s="219">
        <f t="shared" si="8"/>
        <v>23.590909090908852</v>
      </c>
      <c r="R18" s="220">
        <f t="shared" si="4"/>
        <v>-0.19090909090885333</v>
      </c>
      <c r="S18" s="181" t="s">
        <v>13009</v>
      </c>
      <c r="T18" s="205" t="s">
        <v>3833</v>
      </c>
      <c r="U18" s="183"/>
      <c r="V18" s="184">
        <v>3</v>
      </c>
      <c r="W18" s="184">
        <v>2</v>
      </c>
      <c r="X18" s="184"/>
      <c r="AA18" s="117" t="s">
        <v>140</v>
      </c>
      <c r="AC18" s="66"/>
      <c r="AD18" s="67"/>
      <c r="AF18" s="199"/>
      <c r="AG18" s="64"/>
      <c r="AH18" s="200"/>
    </row>
    <row r="19" spans="1:36" ht="14.25" customHeight="1" x14ac:dyDescent="0.3">
      <c r="A19" s="90">
        <f t="shared" si="5"/>
        <v>0.98766859344894975</v>
      </c>
      <c r="B19" s="91">
        <f t="shared" si="6"/>
        <v>-0.29090909090886541</v>
      </c>
      <c r="C19" s="287"/>
      <c r="D19" s="216" t="s">
        <v>3510</v>
      </c>
      <c r="E19" s="94" t="s">
        <v>3563</v>
      </c>
      <c r="F19" s="126">
        <f t="shared" si="0"/>
        <v>0.98766859344894975</v>
      </c>
      <c r="G19" s="217">
        <f>SUMIF(종목관리대장!Q:Q,$D19,종목관리대장!R:R)+SUM($V19:$X19)</f>
        <v>23.299999999999986</v>
      </c>
      <c r="H19" s="218">
        <f t="shared" si="1"/>
        <v>4.4894026974951817E-2</v>
      </c>
      <c r="I19" s="177">
        <f ca="1">COUNTIFS(종목관리대장!$N:$N,"&gt;="&amp;EOMONTH(I$7,-1)+1,종목관리대장!$N:$N,"&lt;="&amp;I$7,종목관리대장!$Q:$Q,$D19)</f>
        <v>64</v>
      </c>
      <c r="J19" s="177">
        <f ca="1">COUNTIFS(종목관리대장!$N:$N,"&gt;="&amp;EOMONTH(J$7,-1)+1,종목관리대장!$N:$N,"&lt;="&amp;J$7,종목관리대장!$Q:$Q,$D19)</f>
        <v>15</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6.3000000000000016</v>
      </c>
      <c r="N19" s="177">
        <f ca="1">SUMIFS(종목관리대장!$R:$R,종목관리대장!$N:$N,"&gt;="&amp;EOMONTH(N$7,-1)+1,종목관리대장!$N:$N,"&lt;="&amp;N$7,종목관리대장!$Q:$Q,$D19)</f>
        <v>0</v>
      </c>
      <c r="O19" s="98">
        <v>0.8</v>
      </c>
      <c r="P19" s="98">
        <f t="shared" si="2"/>
        <v>4.5454545454545484E-2</v>
      </c>
      <c r="Q19" s="219">
        <f t="shared" si="8"/>
        <v>23.590909090908852</v>
      </c>
      <c r="R19" s="220">
        <f t="shared" si="4"/>
        <v>-0.29090909090886541</v>
      </c>
      <c r="S19" s="181"/>
      <c r="T19" s="205" t="s">
        <v>3835</v>
      </c>
      <c r="U19" s="183"/>
      <c r="V19" s="184"/>
      <c r="W19" s="184">
        <v>1</v>
      </c>
      <c r="X19" s="184"/>
      <c r="AA19" s="65" t="s">
        <v>143</v>
      </c>
      <c r="AC19" s="66"/>
      <c r="AD19" s="67"/>
      <c r="AF19" s="64"/>
      <c r="AG19" s="64"/>
    </row>
    <row r="20" spans="1:36" s="108" customFormat="1" ht="14.25" customHeight="1" x14ac:dyDescent="0.3">
      <c r="A20" s="90">
        <f t="shared" si="5"/>
        <v>1.0046242774566572</v>
      </c>
      <c r="B20" s="91">
        <f t="shared" si="6"/>
        <v>0.10909090909114028</v>
      </c>
      <c r="C20" s="287"/>
      <c r="D20" s="216" t="s">
        <v>3513</v>
      </c>
      <c r="E20" s="94" t="s">
        <v>3563</v>
      </c>
      <c r="F20" s="126">
        <f t="shared" si="0"/>
        <v>1.0046242774566572</v>
      </c>
      <c r="G20" s="217">
        <f>SUMIF(종목관리대장!Q:Q,$D20,종목관리대장!R:R)+SUM($V20:$X20)</f>
        <v>23.699999999999992</v>
      </c>
      <c r="H20" s="218">
        <f t="shared" si="1"/>
        <v>4.5664739884393062E-2</v>
      </c>
      <c r="I20" s="177">
        <f ca="1">COUNTIFS(종목관리대장!$N:$N,"&gt;="&amp;EOMONTH(I$7,-1)+1,종목관리대장!$N:$N,"&lt;="&amp;I$7,종목관리대장!$Q:$Q,$D20)</f>
        <v>54</v>
      </c>
      <c r="J20" s="177">
        <f ca="1">COUNTIFS(종목관리대장!$N:$N,"&gt;="&amp;EOMONTH(J$7,-1)+1,종목관리대장!$N:$N,"&lt;="&amp;J$7,종목관리대장!$Q:$Q,$D20)</f>
        <v>25</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10.000000000000002</v>
      </c>
      <c r="N20" s="177">
        <f ca="1">SUMIFS(종목관리대장!$R:$R,종목관리대장!$N:$N,"&gt;="&amp;EOMONTH(N$7,-1)+1,종목관리대장!$N:$N,"&lt;="&amp;N$7,종목관리대장!$Q:$Q,$D20)</f>
        <v>1</v>
      </c>
      <c r="O20" s="98">
        <v>0.8</v>
      </c>
      <c r="P20" s="98">
        <f t="shared" si="2"/>
        <v>4.5454545454545484E-2</v>
      </c>
      <c r="Q20" s="219">
        <f t="shared" si="8"/>
        <v>23.590909090908852</v>
      </c>
      <c r="R20" s="220">
        <f t="shared" si="4"/>
        <v>0.10909090909114028</v>
      </c>
      <c r="S20" s="181"/>
      <c r="T20" s="205" t="s">
        <v>3836</v>
      </c>
      <c r="U20" s="183"/>
      <c r="V20" s="184"/>
      <c r="W20" s="184"/>
      <c r="X20" s="184"/>
      <c r="AA20" s="117" t="s">
        <v>145</v>
      </c>
      <c r="AB20" s="66"/>
      <c r="AC20" s="66"/>
      <c r="AD20" s="67"/>
      <c r="AE20" s="66"/>
      <c r="AF20" s="206"/>
      <c r="AG20" s="64"/>
      <c r="AH20" s="207"/>
      <c r="AI20" s="66"/>
      <c r="AJ20" s="66"/>
    </row>
    <row r="21" spans="1:36" ht="14.25" customHeight="1" x14ac:dyDescent="0.3">
      <c r="A21" s="90">
        <f t="shared" si="5"/>
        <v>0.82840627580512827</v>
      </c>
      <c r="B21" s="91">
        <f t="shared" si="6"/>
        <v>-3.5420454545452422</v>
      </c>
      <c r="C21" s="287"/>
      <c r="D21" s="216" t="s">
        <v>3589</v>
      </c>
      <c r="E21" s="94" t="s">
        <v>3636</v>
      </c>
      <c r="F21" s="126">
        <f t="shared" si="0"/>
        <v>0.82840627580512827</v>
      </c>
      <c r="G21" s="217">
        <f>SUMIF(종목관리대장!Q:Q,$D21,종목관리대장!R:R)+SUM($V21:$X21)</f>
        <v>17.100000000000001</v>
      </c>
      <c r="H21" s="218">
        <f t="shared" si="1"/>
        <v>3.2947976878612728E-2</v>
      </c>
      <c r="I21" s="177">
        <f ca="1">COUNTIFS(종목관리대장!$N:$N,"&gt;="&amp;EOMONTH(I$7,-1)+1,종목관리대장!$N:$N,"&lt;="&amp;I$7,종목관리대장!$Q:$Q,$D21)</f>
        <v>46</v>
      </c>
      <c r="J21" s="177">
        <f ca="1">COUNTIFS(종목관리대장!$N:$N,"&gt;="&amp;EOMONTH(J$7,-1)+1,종목관리대장!$N:$N,"&lt;="&amp;J$7,종목관리대장!$Q:$Q,$D21)</f>
        <v>26</v>
      </c>
      <c r="K21" s="177">
        <f ca="1">COUNTIFS(종목관리대장!$N:$N,"&gt;="&amp;EOMONTH(K$7,-1)+1,종목관리대장!$N:$N,"&lt;="&amp;K$7,종목관리대장!$Q:$Q,$D21)</f>
        <v>1</v>
      </c>
      <c r="L21" s="177">
        <f ca="1">SUMIFS(종목관리대장!$R:$R,종목관리대장!$N:$N,"&gt;="&amp;EOMONTH(L$7,-1)+1,종목관리대장!$N:$N,"&lt;="&amp;L$7,종목관리대장!$Q:$Q,$D21)</f>
        <v>5.9</v>
      </c>
      <c r="M21" s="177">
        <f ca="1">SUMIFS(종목관리대장!$R:$R,종목관리대장!$N:$N,"&gt;="&amp;EOMONTH(M$7,-1)+1,종목관리대장!$N:$N,"&lt;="&amp;M$7,종목관리대장!$Q:$Q,$D21)</f>
        <v>10.200000000000001</v>
      </c>
      <c r="N21" s="177">
        <f ca="1">SUMIFS(종목관리대장!$R:$R,종목관리대장!$N:$N,"&gt;="&amp;EOMONTH(N$7,-1)+1,종목관리대장!$N:$N,"&lt;="&amp;N$7,종목관리대장!$Q:$Q,$D21)</f>
        <v>1</v>
      </c>
      <c r="O21" s="98">
        <v>0.7</v>
      </c>
      <c r="P21" s="98">
        <f t="shared" si="2"/>
        <v>3.9772727272727293E-2</v>
      </c>
      <c r="Q21" s="219">
        <f t="shared" si="8"/>
        <v>20.642045454545244</v>
      </c>
      <c r="R21" s="220">
        <f t="shared" si="4"/>
        <v>-3.5420454545452422</v>
      </c>
      <c r="S21" s="181"/>
      <c r="T21" s="182" t="s">
        <v>3590</v>
      </c>
      <c r="U21" s="183"/>
      <c r="V21" s="184"/>
      <c r="W21" s="184"/>
      <c r="X21" s="184"/>
      <c r="AA21" s="65"/>
      <c r="AC21" s="66"/>
      <c r="AD21" s="67"/>
      <c r="AF21" s="206"/>
      <c r="AG21" s="64"/>
      <c r="AH21" s="208"/>
    </row>
    <row r="22" spans="1:36" ht="14.25" customHeight="1" x14ac:dyDescent="0.3">
      <c r="A22" s="90">
        <f t="shared" si="5"/>
        <v>0.82356179466006896</v>
      </c>
      <c r="B22" s="91">
        <f t="shared" si="6"/>
        <v>-3.6420454545452436</v>
      </c>
      <c r="C22" s="288"/>
      <c r="D22" s="216" t="s">
        <v>3629</v>
      </c>
      <c r="E22" s="94" t="s">
        <v>3807</v>
      </c>
      <c r="F22" s="126">
        <f>G22/Q22</f>
        <v>0.82356179466006896</v>
      </c>
      <c r="G22" s="217">
        <f>SUMIF(종목관리대장!Q:Q,$D22,종목관리대장!R:R)+SUM($V22:$X22)</f>
        <v>17</v>
      </c>
      <c r="H22" s="218">
        <f t="shared" si="1"/>
        <v>3.2755298651252415E-2</v>
      </c>
      <c r="I22" s="177">
        <f ca="1">COUNTIFS(종목관리대장!$N:$N,"&gt;="&amp;EOMONTH(I$7,-1)+1,종목관리대장!$N:$N,"&lt;="&amp;I$7,종목관리대장!$Q:$Q,$D22)</f>
        <v>43</v>
      </c>
      <c r="J22" s="177">
        <f ca="1">COUNTIFS(종목관리대장!$N:$N,"&gt;="&amp;EOMONTH(J$7,-1)+1,종목관리대장!$N:$N,"&lt;="&amp;J$7,종목관리대장!$Q:$Q,$D22)</f>
        <v>28</v>
      </c>
      <c r="K22" s="177">
        <f ca="1">COUNTIFS(종목관리대장!$N:$N,"&gt;="&amp;EOMONTH(K$7,-1)+1,종목관리대장!$N:$N,"&lt;="&amp;K$7,종목관리대장!$Q:$Q,$D22)</f>
        <v>0</v>
      </c>
      <c r="L22" s="177">
        <f ca="1">SUMIFS(종목관리대장!$R:$R,종목관리대장!$N:$N,"&gt;="&amp;EOMONTH(L$7,-1)+1,종목관리대장!$N:$N,"&lt;="&amp;L$7,종목관리대장!$Q:$Q,$D22)</f>
        <v>11.200000000000001</v>
      </c>
      <c r="M22" s="177">
        <f ca="1">SUMIFS(종목관리대장!$R:$R,종목관리대장!$N:$N,"&gt;="&amp;EOMONTH(M$7,-1)+1,종목관리대장!$N:$N,"&lt;="&amp;M$7,종목관리대장!$Q:$Q,$D22)</f>
        <v>5.8000000000000016</v>
      </c>
      <c r="N22" s="177">
        <f ca="1">SUMIFS(종목관리대장!$R:$R,종목관리대장!$N:$N,"&gt;="&amp;EOMONTH(N$7,-1)+1,종목관리대장!$N:$N,"&lt;="&amp;N$7,종목관리대장!$Q:$Q,$D22)</f>
        <v>0</v>
      </c>
      <c r="O22" s="98">
        <v>0.7</v>
      </c>
      <c r="P22" s="98">
        <f t="shared" si="2"/>
        <v>3.9772727272727293E-2</v>
      </c>
      <c r="Q22" s="219">
        <f>AB$8*P22</f>
        <v>20.642045454545244</v>
      </c>
      <c r="R22" s="220">
        <f>G22-Q22</f>
        <v>-3.6420454545452436</v>
      </c>
      <c r="S22" s="181"/>
      <c r="T22" s="182" t="s">
        <v>3632</v>
      </c>
      <c r="U22" s="183"/>
      <c r="V22" s="184"/>
      <c r="W22" s="184"/>
      <c r="X22" s="184"/>
      <c r="AA22" s="75" t="s">
        <v>150</v>
      </c>
      <c r="AC22" s="66"/>
      <c r="AD22" s="67"/>
      <c r="AH22" s="209"/>
    </row>
    <row r="23" spans="1:36" s="108" customFormat="1" ht="14.25" customHeight="1" x14ac:dyDescent="0.3">
      <c r="A23" s="90">
        <f t="shared" si="5"/>
        <v>0.85908798972383671</v>
      </c>
      <c r="B23" s="91">
        <f t="shared" si="6"/>
        <v>-1.246590909090818</v>
      </c>
      <c r="C23" s="286" t="s">
        <v>3554</v>
      </c>
      <c r="D23" s="216" t="s">
        <v>159</v>
      </c>
      <c r="E23" s="94" t="s">
        <v>70</v>
      </c>
      <c r="F23" s="126">
        <f t="shared" si="0"/>
        <v>0.85908798972383671</v>
      </c>
      <c r="G23" s="217">
        <f>SUMIF(종목관리대장!Q:Q,$D23,종목관리대장!R:R)+SUM($V23:$X23)</f>
        <v>7.6000000000000014</v>
      </c>
      <c r="H23" s="218">
        <f t="shared" si="1"/>
        <v>1.4643545279383436E-2</v>
      </c>
      <c r="I23" s="177">
        <f ca="1">COUNTIFS(종목관리대장!$N:$N,"&gt;="&amp;EOMONTH(I$7,-1)+1,종목관리대장!$N:$N,"&lt;="&amp;I$7,종목관리대장!$Q:$Q,$D23)</f>
        <v>29</v>
      </c>
      <c r="J23" s="177">
        <f ca="1">COUNTIFS(종목관리대장!$N:$N,"&gt;="&amp;EOMONTH(J$7,-1)+1,종목관리대장!$N:$N,"&lt;="&amp;J$7,종목관리대장!$Q:$Q,$D23)</f>
        <v>10</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1.4</v>
      </c>
      <c r="N23" s="177">
        <f ca="1">SUMIFS(종목관리대장!$R:$R,종목관리대장!$N:$N,"&gt;="&amp;EOMONTH(N$7,-1)+1,종목관리대장!$N:$N,"&lt;="&amp;N$7,종목관리대장!$Q:$Q,$D23)</f>
        <v>0</v>
      </c>
      <c r="O23" s="98">
        <v>0.3</v>
      </c>
      <c r="P23" s="98">
        <f t="shared" si="2"/>
        <v>1.7045454545454555E-2</v>
      </c>
      <c r="Q23" s="219">
        <f t="shared" si="8"/>
        <v>8.8465909090908195</v>
      </c>
      <c r="R23" s="220">
        <f t="shared" si="4"/>
        <v>-1.246590909090818</v>
      </c>
      <c r="S23" s="181"/>
      <c r="T23" s="185"/>
      <c r="U23" s="183"/>
      <c r="V23" s="184"/>
      <c r="W23" s="184"/>
      <c r="X23" s="184"/>
      <c r="AA23" s="65" t="s">
        <v>153</v>
      </c>
      <c r="AB23" s="66"/>
      <c r="AC23" s="66"/>
      <c r="AD23" s="67"/>
      <c r="AE23" s="66"/>
      <c r="AF23" s="66"/>
      <c r="AI23" s="66"/>
      <c r="AJ23" s="66"/>
    </row>
    <row r="24" spans="1:36" ht="14.25" customHeight="1" x14ac:dyDescent="0.3">
      <c r="A24" s="90">
        <f>F24</f>
        <v>1.2450316542802218</v>
      </c>
      <c r="B24" s="91">
        <f>R24</f>
        <v>5.0579545454547521</v>
      </c>
      <c r="C24" s="287"/>
      <c r="D24" s="216" t="s">
        <v>188</v>
      </c>
      <c r="E24" s="94" t="s">
        <v>4129</v>
      </c>
      <c r="F24" s="126">
        <f>G24/Q24</f>
        <v>1.2450316542802218</v>
      </c>
      <c r="G24" s="217">
        <f>SUMIF(종목관리대장!Q:Q,$D24,종목관리대장!R:R)+SUM($V24:$X24)</f>
        <v>25.699999999999996</v>
      </c>
      <c r="H24" s="218">
        <f t="shared" si="1"/>
        <v>4.9518304431599235E-2</v>
      </c>
      <c r="I24" s="177">
        <f ca="1">COUNTIFS(종목관리대장!$N:$N,"&gt;="&amp;EOMONTH(I$7,-1)+1,종목관리대장!$N:$N,"&lt;="&amp;I$7,종목관리대장!$Q:$Q,$D24)</f>
        <v>28</v>
      </c>
      <c r="J24" s="177">
        <f ca="1">COUNTIFS(종목관리대장!$N:$N,"&gt;="&amp;EOMONTH(J$7,-1)+1,종목관리대장!$N:$N,"&lt;="&amp;J$7,종목관리대장!$Q:$Q,$D24)</f>
        <v>34</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14.3</v>
      </c>
      <c r="N24" s="177">
        <f ca="1">SUMIFS(종목관리대장!$R:$R,종목관리대장!$N:$N,"&gt;="&amp;EOMONTH(N$7,-1)+1,종목관리대장!$N:$N,"&lt;="&amp;N$7,종목관리대장!$Q:$Q,$D24)</f>
        <v>0</v>
      </c>
      <c r="O24" s="98">
        <v>0.7</v>
      </c>
      <c r="P24" s="98">
        <f t="shared" si="2"/>
        <v>3.9772727272727293E-2</v>
      </c>
      <c r="Q24" s="219">
        <f>AB$8*P24</f>
        <v>20.642045454545244</v>
      </c>
      <c r="R24" s="220">
        <f>G24-Q24</f>
        <v>5.0579545454547521</v>
      </c>
      <c r="S24" s="181"/>
      <c r="T24" s="205" t="s">
        <v>3837</v>
      </c>
      <c r="U24" s="183"/>
      <c r="V24" s="184"/>
      <c r="W24" s="184">
        <v>1</v>
      </c>
      <c r="X24" s="184"/>
      <c r="AA24" s="65" t="s">
        <v>156</v>
      </c>
      <c r="AC24" s="66"/>
      <c r="AD24" s="67"/>
    </row>
    <row r="25" spans="1:36" ht="14.25" customHeight="1" x14ac:dyDescent="0.3">
      <c r="A25" s="90">
        <f>F25</f>
        <v>1.0135731106829469</v>
      </c>
      <c r="B25" s="91">
        <f>R25</f>
        <v>0.36022727272752419</v>
      </c>
      <c r="C25" s="287"/>
      <c r="D25" s="216" t="s">
        <v>3630</v>
      </c>
      <c r="E25" s="94" t="s">
        <v>3631</v>
      </c>
      <c r="F25" s="126">
        <f>G25/Q25</f>
        <v>1.0135731106829469</v>
      </c>
      <c r="G25" s="217">
        <f>SUMIF(종목관리대장!Q:Q,$D25,종목관리대장!R:R)+SUM($V25:$X25)</f>
        <v>26.899999999999984</v>
      </c>
      <c r="H25" s="218">
        <f t="shared" si="1"/>
        <v>5.1830443159922912E-2</v>
      </c>
      <c r="I25" s="177">
        <f ca="1">COUNTIFS(종목관리대장!$N:$N,"&gt;="&amp;EOMONTH(I$7,-1)+1,종목관리대장!$N:$N,"&lt;="&amp;I$7,종목관리대장!$Q:$Q,$D25)</f>
        <v>45</v>
      </c>
      <c r="J25" s="177">
        <f ca="1">COUNTIFS(종목관리대장!$N:$N,"&gt;="&amp;EOMONTH(J$7,-1)+1,종목관리대장!$N:$N,"&lt;="&amp;J$7,종목관리대장!$Q:$Q,$D25)</f>
        <v>22</v>
      </c>
      <c r="K25" s="177">
        <f ca="1">COUNTIFS(종목관리대장!$N:$N,"&gt;="&amp;EOMONTH(K$7,-1)+1,종목관리대장!$N:$N,"&lt;="&amp;K$7,종목관리대장!$Q:$Q,$D25)</f>
        <v>0</v>
      </c>
      <c r="L25" s="177">
        <f ca="1">SUMIFS(종목관리대장!$R:$R,종목관리대장!$N:$N,"&gt;="&amp;EOMONTH(L$7,-1)+1,종목관리대장!$N:$N,"&lt;="&amp;L$7,종목관리대장!$Q:$Q,$D25)</f>
        <v>16.600000000000001</v>
      </c>
      <c r="M25" s="177">
        <f ca="1">SUMIFS(종목관리대장!$R:$R,종목관리대장!$N:$N,"&gt;="&amp;EOMONTH(M$7,-1)+1,종목관리대장!$N:$N,"&lt;="&amp;M$7,종목관리대장!$Q:$Q,$D25)</f>
        <v>10.3</v>
      </c>
      <c r="N25" s="177">
        <f ca="1">SUMIFS(종목관리대장!$R:$R,종목관리대장!$N:$N,"&gt;="&amp;EOMONTH(N$7,-1)+1,종목관리대장!$N:$N,"&lt;="&amp;N$7,종목관리대장!$Q:$Q,$D25)</f>
        <v>0</v>
      </c>
      <c r="O25" s="98">
        <v>0.9</v>
      </c>
      <c r="P25" s="98">
        <f t="shared" si="2"/>
        <v>5.1136363636363667E-2</v>
      </c>
      <c r="Q25" s="219">
        <f>AB$8*P25</f>
        <v>26.53977272727246</v>
      </c>
      <c r="R25" s="220">
        <f>G25-Q25</f>
        <v>0.36022727272752419</v>
      </c>
      <c r="S25" s="181"/>
      <c r="T25" s="205" t="s">
        <v>3838</v>
      </c>
      <c r="U25" s="183"/>
      <c r="V25" s="184"/>
      <c r="W25" s="184"/>
      <c r="X25" s="184"/>
      <c r="AA25" s="118" t="s">
        <v>143</v>
      </c>
      <c r="AC25" s="66"/>
      <c r="AD25" s="67"/>
    </row>
    <row r="26" spans="1:36" ht="14.25" customHeight="1" x14ac:dyDescent="0.3">
      <c r="A26" s="90">
        <f t="shared" si="5"/>
        <v>1.199614643545291</v>
      </c>
      <c r="B26" s="91">
        <f t="shared" si="6"/>
        <v>4.7090909090911346</v>
      </c>
      <c r="C26" s="287"/>
      <c r="D26" s="216" t="s">
        <v>165</v>
      </c>
      <c r="E26" s="94" t="s">
        <v>166</v>
      </c>
      <c r="F26" s="126">
        <f t="shared" si="0"/>
        <v>1.199614643545291</v>
      </c>
      <c r="G26" s="217">
        <f>SUMIF(종목관리대장!Q:Q,$D26,종목관리대장!R:R)+SUM($V26:$X26)</f>
        <v>28.299999999999986</v>
      </c>
      <c r="H26" s="218">
        <f t="shared" si="1"/>
        <v>5.4527938342967229E-2</v>
      </c>
      <c r="I26" s="177">
        <f ca="1">COUNTIFS(종목관리대장!$N:$N,"&gt;="&amp;EOMONTH(I$7,-1)+1,종목관리대장!$N:$N,"&lt;="&amp;I$7,종목관리대장!$Q:$Q,$D26)</f>
        <v>47</v>
      </c>
      <c r="J26" s="177">
        <f ca="1">COUNTIFS(종목관리대장!$N:$N,"&gt;="&amp;EOMONTH(J$7,-1)+1,종목관리대장!$N:$N,"&lt;="&amp;J$7,종목관리대장!$Q:$Q,$D26)</f>
        <v>21</v>
      </c>
      <c r="K26" s="177">
        <f ca="1">COUNTIFS(종목관리대장!$N:$N,"&gt;="&amp;EOMONTH(K$7,-1)+1,종목관리대장!$N:$N,"&lt;="&amp;K$7,종목관리대장!$Q:$Q,$D26)</f>
        <v>3</v>
      </c>
      <c r="L26" s="177">
        <f ca="1">SUMIFS(종목관리대장!$R:$R,종목관리대장!$N:$N,"&gt;="&amp;EOMONTH(L$7,-1)+1,종목관리대장!$N:$N,"&lt;="&amp;L$7,종목관리대장!$Q:$Q,$D26)</f>
        <v>13.600000000000001</v>
      </c>
      <c r="M26" s="177">
        <f ca="1">SUMIFS(종목관리대장!$R:$R,종목관리대장!$N:$N,"&gt;="&amp;EOMONTH(M$7,-1)+1,종목관리대장!$N:$N,"&lt;="&amp;M$7,종목관리대장!$Q:$Q,$D26)</f>
        <v>12.200000000000001</v>
      </c>
      <c r="N26" s="177">
        <f ca="1">SUMIFS(종목관리대장!$R:$R,종목관리대장!$N:$N,"&gt;="&amp;EOMONTH(N$7,-1)+1,종목관리대장!$N:$N,"&lt;="&amp;N$7,종목관리대장!$Q:$Q,$D26)</f>
        <v>2</v>
      </c>
      <c r="O26" s="98">
        <v>0.8</v>
      </c>
      <c r="P26" s="98">
        <f t="shared" si="2"/>
        <v>4.5454545454545484E-2</v>
      </c>
      <c r="Q26" s="219">
        <f t="shared" si="8"/>
        <v>23.590909090908852</v>
      </c>
      <c r="R26" s="220">
        <f t="shared" si="4"/>
        <v>4.7090909090911346</v>
      </c>
      <c r="S26" s="181"/>
      <c r="T26" s="205" t="s">
        <v>3840</v>
      </c>
      <c r="U26" s="183"/>
      <c r="V26" s="184"/>
      <c r="W26" s="184">
        <v>0.5</v>
      </c>
      <c r="X26" s="184"/>
      <c r="AA26" s="118"/>
      <c r="AC26" s="66"/>
      <c r="AD26" s="67"/>
    </row>
    <row r="27" spans="1:36" ht="14.25" customHeight="1" x14ac:dyDescent="0.3">
      <c r="A27" s="90">
        <f t="shared" si="5"/>
        <v>1.1190751445086813</v>
      </c>
      <c r="B27" s="91">
        <f t="shared" si="6"/>
        <v>2.809090909091136</v>
      </c>
      <c r="C27" s="287"/>
      <c r="D27" s="216" t="s">
        <v>167</v>
      </c>
      <c r="E27" s="94" t="s">
        <v>166</v>
      </c>
      <c r="F27" s="126">
        <f t="shared" si="0"/>
        <v>1.1190751445086813</v>
      </c>
      <c r="G27" s="217">
        <f>SUMIF(종목관리대장!Q:Q,$D27,종목관리대장!R:R)+SUM($V27:$X27)</f>
        <v>26.399999999999988</v>
      </c>
      <c r="H27" s="218">
        <f t="shared" si="1"/>
        <v>5.0867052023121376E-2</v>
      </c>
      <c r="I27" s="177">
        <f ca="1">COUNTIFS(종목관리대장!$N:$N,"&gt;="&amp;EOMONTH(I$7,-1)+1,종목관리대장!$N:$N,"&lt;="&amp;I$7,종목관리대장!$Q:$Q,$D27)</f>
        <v>50</v>
      </c>
      <c r="J27" s="177">
        <f ca="1">COUNTIFS(종목관리대장!$N:$N,"&gt;="&amp;EOMONTH(J$7,-1)+1,종목관리대장!$N:$N,"&lt;="&amp;J$7,종목관리대장!$Q:$Q,$D27)</f>
        <v>27</v>
      </c>
      <c r="K27" s="177">
        <f ca="1">COUNTIFS(종목관리대장!$N:$N,"&gt;="&amp;EOMONTH(K$7,-1)+1,종목관리대장!$N:$N,"&lt;="&amp;K$7,종목관리대장!$Q:$Q,$D27)</f>
        <v>1</v>
      </c>
      <c r="L27" s="177">
        <f ca="1">SUMIFS(종목관리대장!$R:$R,종목관리대장!$N:$N,"&gt;="&amp;EOMONTH(L$7,-1)+1,종목관리대장!$N:$N,"&lt;="&amp;L$7,종목관리대장!$Q:$Q,$D27)</f>
        <v>15.800000000000004</v>
      </c>
      <c r="M27" s="177">
        <f ca="1">SUMIFS(종목관리대장!$R:$R,종목관리대장!$N:$N,"&gt;="&amp;EOMONTH(M$7,-1)+1,종목관리대장!$N:$N,"&lt;="&amp;M$7,종목관리대장!$Q:$Q,$D27)</f>
        <v>8.6000000000000032</v>
      </c>
      <c r="N27" s="177">
        <f ca="1">SUMIFS(종목관리대장!$R:$R,종목관리대장!$N:$N,"&gt;="&amp;EOMONTH(N$7,-1)+1,종목관리대장!$N:$N,"&lt;="&amp;N$7,종목관리대장!$Q:$Q,$D27)</f>
        <v>1</v>
      </c>
      <c r="O27" s="98">
        <v>0.8</v>
      </c>
      <c r="P27" s="98">
        <f t="shared" si="2"/>
        <v>4.5454545454545484E-2</v>
      </c>
      <c r="Q27" s="219">
        <f t="shared" si="8"/>
        <v>23.590909090908852</v>
      </c>
      <c r="R27" s="220">
        <f t="shared" si="4"/>
        <v>2.809090909091136</v>
      </c>
      <c r="S27" s="181"/>
      <c r="T27" s="205" t="s">
        <v>3840</v>
      </c>
      <c r="U27" s="183"/>
      <c r="V27" s="184"/>
      <c r="W27" s="184">
        <v>1</v>
      </c>
      <c r="X27" s="184"/>
      <c r="AA27" s="118"/>
      <c r="AC27" s="66"/>
      <c r="AD27" s="67"/>
    </row>
    <row r="28" spans="1:36" ht="14.25" customHeight="1" x14ac:dyDescent="0.3">
      <c r="A28" s="90">
        <f t="shared" si="5"/>
        <v>0.90107349298101636</v>
      </c>
      <c r="B28" s="91">
        <f t="shared" si="6"/>
        <v>-2.0420454545452493</v>
      </c>
      <c r="C28" s="288"/>
      <c r="D28" s="216" t="s">
        <v>3587</v>
      </c>
      <c r="E28" s="94" t="s">
        <v>3636</v>
      </c>
      <c r="F28" s="126">
        <f t="shared" ref="F28:F34" si="9">G28/Q28</f>
        <v>0.90107349298101636</v>
      </c>
      <c r="G28" s="217">
        <f>SUMIF(종목관리대장!Q:Q,$D28,종목관리대장!R:R)+SUM($V28:$X28)</f>
        <v>18.599999999999994</v>
      </c>
      <c r="H28" s="218">
        <f t="shared" si="1"/>
        <v>3.5838150289017337E-2</v>
      </c>
      <c r="I28" s="177">
        <f ca="1">COUNTIFS(종목관리대장!$N:$N,"&gt;="&amp;EOMONTH(I$7,-1)+1,종목관리대장!$N:$N,"&lt;="&amp;I$7,종목관리대장!$Q:$Q,$D28)</f>
        <v>59</v>
      </c>
      <c r="J28" s="177">
        <f ca="1">COUNTIFS(종목관리대장!$N:$N,"&gt;="&amp;EOMONTH(J$7,-1)+1,종목관리대장!$N:$N,"&lt;="&amp;J$7,종목관리대장!$Q:$Q,$D28)</f>
        <v>25</v>
      </c>
      <c r="K28" s="177">
        <f ca="1">COUNTIFS(종목관리대장!$N:$N,"&gt;="&amp;EOMONTH(K$7,-1)+1,종목관리대장!$N:$N,"&lt;="&amp;K$7,종목관리대장!$Q:$Q,$D28)</f>
        <v>0</v>
      </c>
      <c r="L28" s="177">
        <f ca="1">SUMIFS(종목관리대장!$R:$R,종목관리대장!$N:$N,"&gt;="&amp;EOMONTH(L$7,-1)+1,종목관리대장!$N:$N,"&lt;="&amp;L$7,종목관리대장!$Q:$Q,$D28)</f>
        <v>10.300000000000002</v>
      </c>
      <c r="M28" s="177">
        <f ca="1">SUMIFS(종목관리대장!$R:$R,종목관리대장!$N:$N,"&gt;="&amp;EOMONTH(M$7,-1)+1,종목관리대장!$N:$N,"&lt;="&amp;M$7,종목관리대장!$Q:$Q,$D28)</f>
        <v>8.3000000000000007</v>
      </c>
      <c r="N28" s="177">
        <f ca="1">SUMIFS(종목관리대장!$R:$R,종목관리대장!$N:$N,"&gt;="&amp;EOMONTH(N$7,-1)+1,종목관리대장!$N:$N,"&lt;="&amp;N$7,종목관리대장!$Q:$Q,$D28)</f>
        <v>0</v>
      </c>
      <c r="O28" s="98">
        <v>0.7</v>
      </c>
      <c r="P28" s="98">
        <f t="shared" si="2"/>
        <v>3.9772727272727293E-2</v>
      </c>
      <c r="Q28" s="219">
        <f t="shared" ref="Q28:Q35" si="10">AB$8*P28</f>
        <v>20.642045454545244</v>
      </c>
      <c r="R28" s="220">
        <f t="shared" ref="R28:R35" si="11">G28-Q28</f>
        <v>-2.0420454545452493</v>
      </c>
      <c r="S28" s="181"/>
      <c r="T28" s="182" t="s">
        <v>3590</v>
      </c>
      <c r="U28" s="183"/>
      <c r="V28" s="184"/>
      <c r="W28" s="184"/>
      <c r="X28" s="184"/>
      <c r="AA28" s="118"/>
      <c r="AC28" s="66"/>
      <c r="AD28" s="67"/>
    </row>
    <row r="29" spans="1:36" ht="14.25" customHeight="1" x14ac:dyDescent="0.3">
      <c r="A29" s="90">
        <f>F29</f>
        <v>1.119075144508682</v>
      </c>
      <c r="B29" s="91">
        <f>R29</f>
        <v>1.4045454545455751</v>
      </c>
      <c r="C29" s="286" t="s">
        <v>4128</v>
      </c>
      <c r="D29" s="94" t="s">
        <v>86</v>
      </c>
      <c r="E29" s="94" t="s">
        <v>4130</v>
      </c>
      <c r="F29" s="126">
        <f t="shared" si="9"/>
        <v>1.119075144508682</v>
      </c>
      <c r="G29" s="217">
        <f>SUMIF(종목관리대장!Q:Q,$D29,종목관리대장!R:R)+SUM($V29:$X29)</f>
        <v>13.200000000000001</v>
      </c>
      <c r="H29" s="218">
        <f t="shared" si="1"/>
        <v>2.5433526011560702E-2</v>
      </c>
      <c r="I29" s="177">
        <f ca="1">COUNTIFS(종목관리대장!$N:$N,"&gt;="&amp;EOMONTH(I$7,-1)+1,종목관리대장!$N:$N,"&lt;="&amp;I$7,종목관리대장!$Q:$Q,$D29)</f>
        <v>42</v>
      </c>
      <c r="J29" s="177">
        <f ca="1">COUNTIFS(종목관리대장!$N:$N,"&gt;="&amp;EOMONTH(J$7,-1)+1,종목관리대장!$N:$N,"&lt;="&amp;J$7,종목관리대장!$Q:$Q,$D29)</f>
        <v>14</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3.4</v>
      </c>
      <c r="N29" s="177">
        <f ca="1">SUMIFS(종목관리대장!$R:$R,종목관리대장!$N:$N,"&gt;="&amp;EOMONTH(N$7,-1)+1,종목관리대장!$N:$N,"&lt;="&amp;N$7,종목관리대장!$Q:$Q,$D29)</f>
        <v>0</v>
      </c>
      <c r="O29" s="98">
        <v>0.4</v>
      </c>
      <c r="P29" s="98">
        <f t="shared" si="2"/>
        <v>2.2727272727272742E-2</v>
      </c>
      <c r="Q29" s="219">
        <f t="shared" si="10"/>
        <v>11.795454545454426</v>
      </c>
      <c r="R29" s="220">
        <f t="shared" si="11"/>
        <v>1.4045454545455751</v>
      </c>
      <c r="S29" s="181"/>
      <c r="T29" s="182"/>
      <c r="U29" s="183"/>
      <c r="V29" s="184"/>
      <c r="W29" s="184">
        <v>2</v>
      </c>
      <c r="X29" s="184"/>
      <c r="AA29" s="117" t="s">
        <v>145</v>
      </c>
      <c r="AC29" s="66"/>
      <c r="AD29" s="67"/>
    </row>
    <row r="30" spans="1:36" ht="14.25" customHeight="1" x14ac:dyDescent="0.3">
      <c r="A30" s="90">
        <f>F30</f>
        <v>1.1723644371043334</v>
      </c>
      <c r="B30" s="91">
        <f>R30</f>
        <v>3.5579545454547521</v>
      </c>
      <c r="C30" s="287"/>
      <c r="D30" s="216" t="s">
        <v>125</v>
      </c>
      <c r="E30" s="94" t="s">
        <v>4131</v>
      </c>
      <c r="F30" s="126">
        <f t="shared" si="9"/>
        <v>1.1723644371043334</v>
      </c>
      <c r="G30" s="217">
        <f>SUMIF(종목관리대장!Q:Q,$D30,종목관리대장!R:R)+SUM($V30:$X30)</f>
        <v>24.199999999999996</v>
      </c>
      <c r="H30" s="218">
        <f t="shared" si="1"/>
        <v>4.6628131021194605E-2</v>
      </c>
      <c r="I30" s="177">
        <f ca="1">COUNTIFS(종목관리대장!$N:$N,"&gt;="&amp;EOMONTH(I$7,-1)+1,종목관리대장!$N:$N,"&lt;="&amp;I$7,종목관리대장!$Q:$Q,$D30)</f>
        <v>56</v>
      </c>
      <c r="J30" s="177">
        <f ca="1">COUNTIFS(종목관리대장!$N:$N,"&gt;="&amp;EOMONTH(J$7,-1)+1,종목관리대장!$N:$N,"&lt;="&amp;J$7,종목관리대장!$Q:$Q,$D30)</f>
        <v>24</v>
      </c>
      <c r="K30" s="177">
        <f ca="1">COUNTIFS(종목관리대장!$N:$N,"&gt;="&amp;EOMONTH(K$7,-1)+1,종목관리대장!$N:$N,"&lt;="&amp;K$7,종목관리대장!$Q:$Q,$D30)</f>
        <v>0</v>
      </c>
      <c r="L30" s="177">
        <f ca="1">SUMIFS(종목관리대장!$R:$R,종목관리대장!$N:$N,"&gt;="&amp;EOMONTH(L$7,-1)+1,종목관리대장!$N:$N,"&lt;="&amp;L$7,종목관리대장!$Q:$Q,$D30)</f>
        <v>13.700000000000003</v>
      </c>
      <c r="M30" s="177">
        <f ca="1">SUMIFS(종목관리대장!$R:$R,종목관리대장!$N:$N,"&gt;="&amp;EOMONTH(M$7,-1)+1,종목관리대장!$N:$N,"&lt;="&amp;M$7,종목관리대장!$Q:$Q,$D30)</f>
        <v>10</v>
      </c>
      <c r="N30" s="177">
        <f ca="1">SUMIFS(종목관리대장!$R:$R,종목관리대장!$N:$N,"&gt;="&amp;EOMONTH(N$7,-1)+1,종목관리대장!$N:$N,"&lt;="&amp;N$7,종목관리대장!$Q:$Q,$D30)</f>
        <v>0</v>
      </c>
      <c r="O30" s="98">
        <v>0.7</v>
      </c>
      <c r="P30" s="98">
        <f t="shared" si="2"/>
        <v>3.9772727272727293E-2</v>
      </c>
      <c r="Q30" s="219">
        <f t="shared" si="10"/>
        <v>20.642045454545244</v>
      </c>
      <c r="R30" s="220">
        <f t="shared" si="11"/>
        <v>3.5579545454547521</v>
      </c>
      <c r="S30" s="181"/>
      <c r="T30" s="185"/>
      <c r="U30" s="183"/>
      <c r="V30" s="184"/>
      <c r="W30" s="184">
        <v>0.5</v>
      </c>
      <c r="X30" s="184"/>
      <c r="AA30" s="65" t="s">
        <v>160</v>
      </c>
      <c r="AC30" s="66"/>
      <c r="AD30" s="67"/>
    </row>
    <row r="31" spans="1:36" ht="14.25" customHeight="1" x14ac:dyDescent="0.3">
      <c r="A31" s="90">
        <f>F31</f>
        <v>1.0470134874759249</v>
      </c>
      <c r="B31" s="91">
        <f>R31</f>
        <v>1.1090909090911261</v>
      </c>
      <c r="C31" s="287"/>
      <c r="D31" s="221" t="s">
        <v>3507</v>
      </c>
      <c r="E31" s="94" t="s">
        <v>166</v>
      </c>
      <c r="F31" s="126">
        <f t="shared" si="9"/>
        <v>1.0470134874759249</v>
      </c>
      <c r="G31" s="217">
        <f>SUMIF(종목관리대장!Q:Q,$D31,종목관리대장!R:R)+SUM($V31:$X31)</f>
        <v>24.699999999999978</v>
      </c>
      <c r="H31" s="218">
        <f t="shared" si="1"/>
        <v>4.7591522157996113E-2</v>
      </c>
      <c r="I31" s="177">
        <f ca="1">COUNTIFS(종목관리대장!$N:$N,"&gt;="&amp;EOMONTH(I$7,-1)+1,종목관리대장!$N:$N,"&lt;="&amp;I$7,종목관리대장!$Q:$Q,$D31)</f>
        <v>64</v>
      </c>
      <c r="J31" s="177">
        <f ca="1">COUNTIFS(종목관리대장!$N:$N,"&gt;="&amp;EOMONTH(J$7,-1)+1,종목관리대장!$N:$N,"&lt;="&amp;J$7,종목관리대장!$Q:$Q,$D31)</f>
        <v>33</v>
      </c>
      <c r="K31" s="177">
        <f ca="1">COUNTIFS(종목관리대장!$N:$N,"&gt;="&amp;EOMONTH(K$7,-1)+1,종목관리대장!$N:$N,"&lt;="&amp;K$7,종목관리대장!$Q:$Q,$D31)</f>
        <v>3</v>
      </c>
      <c r="L31" s="177">
        <f ca="1">SUMIFS(종목관리대장!$R:$R,종목관리대장!$N:$N,"&gt;="&amp;EOMONTH(L$7,-1)+1,종목관리대장!$N:$N,"&lt;="&amp;L$7,종목관리대장!$Q:$Q,$D31)</f>
        <v>13.100000000000005</v>
      </c>
      <c r="M31" s="177">
        <f ca="1">SUMIFS(종목관리대장!$R:$R,종목관리대장!$N:$N,"&gt;="&amp;EOMONTH(M$7,-1)+1,종목관리대장!$N:$N,"&lt;="&amp;M$7,종목관리대장!$Q:$Q,$D31)</f>
        <v>9.6000000000000032</v>
      </c>
      <c r="N31" s="177">
        <f ca="1">SUMIFS(종목관리대장!$R:$R,종목관리대장!$N:$N,"&gt;="&amp;EOMONTH(N$7,-1)+1,종목관리대장!$N:$N,"&lt;="&amp;N$7,종목관리대장!$Q:$Q,$D31)</f>
        <v>2</v>
      </c>
      <c r="O31" s="98">
        <v>0.8</v>
      </c>
      <c r="P31" s="98">
        <f t="shared" si="2"/>
        <v>4.5454545454545484E-2</v>
      </c>
      <c r="Q31" s="219">
        <f t="shared" si="10"/>
        <v>23.590909090908852</v>
      </c>
      <c r="R31" s="220">
        <f t="shared" si="11"/>
        <v>1.1090909090911261</v>
      </c>
      <c r="S31" s="181"/>
      <c r="T31" s="205" t="s">
        <v>3841</v>
      </c>
      <c r="U31" s="183"/>
      <c r="V31" s="184"/>
      <c r="W31" s="184"/>
      <c r="X31" s="184"/>
      <c r="AA31" s="117"/>
      <c r="AC31" s="66"/>
      <c r="AD31" s="67"/>
    </row>
    <row r="32" spans="1:36" ht="14.25" customHeight="1" x14ac:dyDescent="0.3">
      <c r="A32" s="90">
        <f>F32</f>
        <v>0.77511698320947697</v>
      </c>
      <c r="B32" s="91">
        <f>R32</f>
        <v>-4.6420454545452365</v>
      </c>
      <c r="C32" s="287"/>
      <c r="D32" s="216" t="s">
        <v>3627</v>
      </c>
      <c r="E32" s="94" t="s">
        <v>127</v>
      </c>
      <c r="F32" s="126">
        <f t="shared" si="9"/>
        <v>0.77511698320947697</v>
      </c>
      <c r="G32" s="217">
        <f>SUMIF(종목관리대장!Q:Q,$D32,종목관리대장!R:R)+SUM($V32:$X32)</f>
        <v>16.000000000000007</v>
      </c>
      <c r="H32" s="218">
        <f t="shared" si="1"/>
        <v>3.0828516377649346E-2</v>
      </c>
      <c r="I32" s="177">
        <f ca="1">COUNTIFS(종목관리대장!$N:$N,"&gt;="&amp;EOMONTH(I$7,-1)+1,종목관리대장!$N:$N,"&lt;="&amp;I$7,종목관리대장!$Q:$Q,$D32)</f>
        <v>40</v>
      </c>
      <c r="J32" s="177">
        <f ca="1">COUNTIFS(종목관리대장!$N:$N,"&gt;="&amp;EOMONTH(J$7,-1)+1,종목관리대장!$N:$N,"&lt;="&amp;J$7,종목관리대장!$Q:$Q,$D32)</f>
        <v>24</v>
      </c>
      <c r="K32" s="177">
        <f ca="1">COUNTIFS(종목관리대장!$N:$N,"&gt;="&amp;EOMONTH(K$7,-1)+1,종목관리대장!$N:$N,"&lt;="&amp;K$7,종목관리대장!$Q:$Q,$D32)</f>
        <v>0</v>
      </c>
      <c r="L32" s="177">
        <f ca="1">SUMIFS(종목관리대장!$R:$R,종목관리대장!$N:$N,"&gt;="&amp;EOMONTH(L$7,-1)+1,종목관리대장!$N:$N,"&lt;="&amp;L$7,종목관리대장!$Q:$Q,$D32)</f>
        <v>8.8000000000000025</v>
      </c>
      <c r="M32" s="177">
        <f ca="1">SUMIFS(종목관리대장!$R:$R,종목관리대장!$N:$N,"&gt;="&amp;EOMONTH(M$7,-1)+1,종목관리대장!$N:$N,"&lt;="&amp;M$7,종목관리대장!$Q:$Q,$D32)</f>
        <v>7.2000000000000011</v>
      </c>
      <c r="N32" s="177">
        <f ca="1">SUMIFS(종목관리대장!$R:$R,종목관리대장!$N:$N,"&gt;="&amp;EOMONTH(N$7,-1)+1,종목관리대장!$N:$N,"&lt;="&amp;N$7,종목관리대장!$Q:$Q,$D32)</f>
        <v>0</v>
      </c>
      <c r="O32" s="98">
        <v>0.7</v>
      </c>
      <c r="P32" s="98">
        <f t="shared" si="2"/>
        <v>3.9772727272727293E-2</v>
      </c>
      <c r="Q32" s="219">
        <f t="shared" si="10"/>
        <v>20.642045454545244</v>
      </c>
      <c r="R32" s="220">
        <f t="shared" si="11"/>
        <v>-4.6420454545452365</v>
      </c>
      <c r="S32" s="181"/>
      <c r="T32" s="182" t="s">
        <v>3649</v>
      </c>
      <c r="U32" s="183"/>
      <c r="V32" s="184"/>
      <c r="W32" s="184"/>
      <c r="X32" s="184"/>
      <c r="AA32" s="75"/>
      <c r="AC32" s="66"/>
      <c r="AD32" s="67"/>
    </row>
    <row r="33" spans="1:36" ht="14.25" customHeight="1" x14ac:dyDescent="0.3">
      <c r="A33" s="90">
        <f>F33</f>
        <v>0.91560693641619439</v>
      </c>
      <c r="B33" s="91">
        <f>R33</f>
        <v>-1.7420454545452415</v>
      </c>
      <c r="C33" s="287"/>
      <c r="D33" s="216" t="s">
        <v>3628</v>
      </c>
      <c r="E33" s="94" t="s">
        <v>3807</v>
      </c>
      <c r="F33" s="126">
        <f t="shared" si="9"/>
        <v>0.91560693641619439</v>
      </c>
      <c r="G33" s="217">
        <f>SUMIF(종목관리대장!Q:Q,$D33,종목관리대장!R:R)+SUM($V33:$X33)</f>
        <v>18.900000000000002</v>
      </c>
      <c r="H33" s="218">
        <f t="shared" si="1"/>
        <v>3.6416184971098275E-2</v>
      </c>
      <c r="I33" s="177">
        <f ca="1">COUNTIFS(종목관리대장!$N:$N,"&gt;="&amp;EOMONTH(I$7,-1)+1,종목관리대장!$N:$N,"&lt;="&amp;I$7,종목관리대장!$Q:$Q,$D33)</f>
        <v>44</v>
      </c>
      <c r="J33" s="177">
        <f ca="1">COUNTIFS(종목관리대장!$N:$N,"&gt;="&amp;EOMONTH(J$7,-1)+1,종목관리대장!$N:$N,"&lt;="&amp;J$7,종목관리대장!$Q:$Q,$D33)</f>
        <v>31</v>
      </c>
      <c r="K33" s="177">
        <f ca="1">COUNTIFS(종목관리대장!$N:$N,"&gt;="&amp;EOMONTH(K$7,-1)+1,종목관리대장!$N:$N,"&lt;="&amp;K$7,종목관리대장!$Q:$Q,$D33)</f>
        <v>1</v>
      </c>
      <c r="L33" s="177">
        <f ca="1">SUMIFS(종목관리대장!$R:$R,종목관리대장!$N:$N,"&gt;="&amp;EOMONTH(L$7,-1)+1,종목관리대장!$N:$N,"&lt;="&amp;L$7,종목관리대장!$Q:$Q,$D33)</f>
        <v>10.800000000000002</v>
      </c>
      <c r="M33" s="177">
        <f ca="1">SUMIFS(종목관리대장!$R:$R,종목관리대장!$N:$N,"&gt;="&amp;EOMONTH(M$7,-1)+1,종목관리대장!$N:$N,"&lt;="&amp;M$7,종목관리대장!$Q:$Q,$D33)</f>
        <v>7.1000000000000014</v>
      </c>
      <c r="N33" s="177">
        <f ca="1">SUMIFS(종목관리대장!$R:$R,종목관리대장!$N:$N,"&gt;="&amp;EOMONTH(N$7,-1)+1,종목관리대장!$N:$N,"&lt;="&amp;N$7,종목관리대장!$Q:$Q,$D33)</f>
        <v>1</v>
      </c>
      <c r="O33" s="98">
        <v>0.7</v>
      </c>
      <c r="P33" s="98">
        <f t="shared" si="2"/>
        <v>3.9772727272727293E-2</v>
      </c>
      <c r="Q33" s="219">
        <f t="shared" si="10"/>
        <v>20.642045454545244</v>
      </c>
      <c r="R33" s="220">
        <f t="shared" si="11"/>
        <v>-1.7420454545452415</v>
      </c>
      <c r="S33" s="181"/>
      <c r="T33" s="182" t="s">
        <v>3634</v>
      </c>
      <c r="U33" s="183"/>
      <c r="V33" s="184"/>
      <c r="W33" s="184"/>
      <c r="X33" s="184"/>
      <c r="AC33" s="66"/>
      <c r="AD33" s="67"/>
    </row>
    <row r="34" spans="1:36" ht="14.25" customHeight="1" x14ac:dyDescent="0.3">
      <c r="A34" s="90">
        <f t="shared" ref="A34" si="12">F34</f>
        <v>1.0286448298009097</v>
      </c>
      <c r="B34" s="91">
        <f t="shared" ref="B34" si="13">R34</f>
        <v>0.50681818181836036</v>
      </c>
      <c r="C34" s="288"/>
      <c r="D34" s="216" t="s">
        <v>4392</v>
      </c>
      <c r="E34" s="94" t="s">
        <v>4393</v>
      </c>
      <c r="F34" s="126">
        <f t="shared" si="9"/>
        <v>1.0286448298009097</v>
      </c>
      <c r="G34" s="217">
        <f>SUMIF(종목관리대장!Q:Q,$D34,종목관리대장!R:R)+SUM($V34:$X34)</f>
        <v>18.2</v>
      </c>
      <c r="H34" s="218">
        <f t="shared" si="1"/>
        <v>3.5067437379576114E-2</v>
      </c>
      <c r="I34" s="177">
        <f ca="1">COUNTIFS(종목관리대장!$N:$N,"&gt;="&amp;EOMONTH(I$7,-1)+1,종목관리대장!$N:$N,"&lt;="&amp;I$7,종목관리대장!$Q:$Q,$D34)</f>
        <v>27</v>
      </c>
      <c r="J34" s="177">
        <f ca="1">COUNTIFS(종목관리대장!$N:$N,"&gt;="&amp;EOMONTH(J$7,-1)+1,종목관리대장!$N:$N,"&lt;="&amp;J$7,종목관리대장!$Q:$Q,$D34)</f>
        <v>14</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3.4090909090909109E-2</v>
      </c>
      <c r="Q34" s="219">
        <f t="shared" si="10"/>
        <v>17.693181818181639</v>
      </c>
      <c r="R34" s="220">
        <f t="shared" si="11"/>
        <v>0.50681818181836036</v>
      </c>
      <c r="S34" s="181"/>
      <c r="T34" s="182" t="s">
        <v>4394</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7.7071290944123337E-4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3662</v>
      </c>
      <c r="U35" s="103"/>
      <c r="V35" s="104"/>
      <c r="W35" s="104"/>
      <c r="X35" s="104"/>
      <c r="AC35" s="66"/>
      <c r="AD35" s="67"/>
    </row>
    <row r="36" spans="1:36" ht="14.25" hidden="1" customHeight="1" x14ac:dyDescent="0.3">
      <c r="A36" s="90">
        <f t="shared" si="5"/>
        <v>0</v>
      </c>
      <c r="B36" s="91">
        <f t="shared" si="6"/>
        <v>-14.744318181818032</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2.8409090909090925E-2</v>
      </c>
      <c r="Q36" s="99">
        <f t="shared" si="8"/>
        <v>14.744318181818032</v>
      </c>
      <c r="R36" s="100">
        <f t="shared" si="4"/>
        <v>-14.744318181818032</v>
      </c>
      <c r="S36" s="101"/>
      <c r="T36" s="102"/>
      <c r="U36" s="103" t="s">
        <v>3512</v>
      </c>
      <c r="V36" s="104"/>
      <c r="W36" s="104"/>
      <c r="X36" s="104"/>
      <c r="AC36" s="66"/>
      <c r="AD36" s="67"/>
    </row>
    <row r="37" spans="1:36" ht="14.25" hidden="1" customHeight="1" x14ac:dyDescent="0.3">
      <c r="A37" s="90">
        <f t="shared" si="5"/>
        <v>0</v>
      </c>
      <c r="B37" s="91">
        <f t="shared" si="6"/>
        <v>-26.53977272727246</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5.1136363636363667E-2</v>
      </c>
      <c r="Q37" s="99">
        <f t="shared" si="8"/>
        <v>26.53977272727246</v>
      </c>
      <c r="R37" s="100">
        <f t="shared" si="4"/>
        <v>-26.53977272727246</v>
      </c>
      <c r="S37" s="101"/>
      <c r="T37" s="102"/>
      <c r="U37" s="103" t="s">
        <v>3512</v>
      </c>
      <c r="V37" s="104"/>
      <c r="W37" s="104"/>
      <c r="X37" s="104"/>
      <c r="AC37" s="66"/>
      <c r="AD37" s="67"/>
    </row>
    <row r="38" spans="1:36" ht="14.25" hidden="1" customHeight="1" x14ac:dyDescent="0.3">
      <c r="A38" s="90">
        <f t="shared" si="5"/>
        <v>0</v>
      </c>
      <c r="B38" s="91">
        <f t="shared" si="6"/>
        <v>-26.53977272727246</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5.1136363636363667E-2</v>
      </c>
      <c r="Q38" s="99">
        <f>AB$8*P38</f>
        <v>26.53977272727246</v>
      </c>
      <c r="R38" s="100">
        <f t="shared" si="4"/>
        <v>-26.53977272727246</v>
      </c>
      <c r="S38" s="101"/>
      <c r="T38" s="121"/>
      <c r="U38" s="103" t="s">
        <v>3512</v>
      </c>
      <c r="V38" s="104"/>
      <c r="W38" s="104"/>
      <c r="X38" s="104"/>
      <c r="AC38" s="66"/>
      <c r="AD38" s="67"/>
    </row>
    <row r="39" spans="1:36" ht="14.25" hidden="1" customHeight="1" x14ac:dyDescent="0.3">
      <c r="A39" s="90">
        <f t="shared" si="5"/>
        <v>0</v>
      </c>
      <c r="B39" s="91">
        <f t="shared" si="6"/>
        <v>-23.590909090908852</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4.5454545454545484E-2</v>
      </c>
      <c r="Q39" s="99">
        <f t="shared" ref="Q39:Q56" si="14">AB$8*P39</f>
        <v>23.590909090908852</v>
      </c>
      <c r="R39" s="100">
        <f t="shared" si="4"/>
        <v>-23.590909090908852</v>
      </c>
      <c r="S39" s="101"/>
      <c r="T39" s="102"/>
      <c r="U39" s="103" t="s">
        <v>3512</v>
      </c>
      <c r="V39" s="104"/>
      <c r="W39" s="104"/>
      <c r="X39" s="104"/>
      <c r="AA39" s="119"/>
      <c r="AB39" s="119"/>
      <c r="AC39" s="119"/>
      <c r="AD39" s="67"/>
    </row>
    <row r="40" spans="1:36" ht="14.25" hidden="1" customHeight="1" x14ac:dyDescent="0.3">
      <c r="A40" s="90">
        <f t="shared" si="5"/>
        <v>0</v>
      </c>
      <c r="B40" s="91">
        <f t="shared" si="6"/>
        <v>-23.590909090908852</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4.5454545454545484E-2</v>
      </c>
      <c r="Q40" s="99">
        <f t="shared" si="14"/>
        <v>23.590909090908852</v>
      </c>
      <c r="R40" s="100">
        <f t="shared" si="4"/>
        <v>-23.590909090908852</v>
      </c>
      <c r="S40" s="101"/>
      <c r="T40" s="102"/>
      <c r="U40" s="103" t="s">
        <v>3512</v>
      </c>
      <c r="V40" s="104"/>
      <c r="W40" s="104"/>
      <c r="X40" s="104"/>
      <c r="AA40" s="119"/>
      <c r="AB40" s="119"/>
      <c r="AC40" s="119"/>
      <c r="AD40" s="67"/>
      <c r="AG40" s="67"/>
    </row>
    <row r="41" spans="1:36" ht="14.25" hidden="1" customHeight="1" x14ac:dyDescent="0.3">
      <c r="A41" s="90">
        <f t="shared" si="5"/>
        <v>0</v>
      </c>
      <c r="B41" s="91">
        <f t="shared" si="6"/>
        <v>-5.897727272727213</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1.1363636363636371E-2</v>
      </c>
      <c r="Q41" s="99">
        <f t="shared" si="14"/>
        <v>5.897727272727213</v>
      </c>
      <c r="R41" s="100">
        <f t="shared" si="4"/>
        <v>-5.897727272727213</v>
      </c>
      <c r="S41" s="101"/>
      <c r="T41" s="121"/>
      <c r="U41" s="103" t="s">
        <v>3512</v>
      </c>
      <c r="V41" s="104"/>
      <c r="W41" s="104"/>
      <c r="X41" s="104"/>
      <c r="AA41" s="119"/>
      <c r="AB41" s="119"/>
      <c r="AC41" s="119"/>
      <c r="AD41" s="67"/>
      <c r="AG41" s="67"/>
    </row>
    <row r="42" spans="1:36" ht="14.25" hidden="1" customHeight="1" x14ac:dyDescent="0.3">
      <c r="A42" s="90">
        <f t="shared" si="5"/>
        <v>0</v>
      </c>
      <c r="B42" s="91">
        <f t="shared" si="6"/>
        <v>-17.693181818181639</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3.4090909090909109E-2</v>
      </c>
      <c r="Q42" s="99">
        <f t="shared" si="14"/>
        <v>17.693181818181639</v>
      </c>
      <c r="R42" s="100">
        <f t="shared" si="4"/>
        <v>-17.693181818181639</v>
      </c>
      <c r="S42" s="122"/>
      <c r="T42" s="121"/>
      <c r="U42" s="103" t="s">
        <v>3512</v>
      </c>
      <c r="V42" s="104"/>
      <c r="W42" s="104"/>
      <c r="X42" s="104"/>
      <c r="AA42" s="120"/>
      <c r="AB42" s="119"/>
      <c r="AC42" s="119"/>
      <c r="AD42" s="67"/>
      <c r="AG42" s="67"/>
    </row>
    <row r="43" spans="1:36" ht="14.25" hidden="1" customHeight="1" x14ac:dyDescent="0.3">
      <c r="A43" s="90">
        <f t="shared" si="5"/>
        <v>0</v>
      </c>
      <c r="B43" s="91">
        <f t="shared" si="6"/>
        <v>-11.795454545454426</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2.2727272727272742E-2</v>
      </c>
      <c r="Q43" s="99">
        <f t="shared" si="14"/>
        <v>11.795454545454426</v>
      </c>
      <c r="R43" s="100">
        <f t="shared" si="4"/>
        <v>-11.795454545454426</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-20.642045454545244</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3.9772727272727293E-2</v>
      </c>
      <c r="Q44" s="99">
        <f t="shared" si="14"/>
        <v>20.642045454545244</v>
      </c>
      <c r="R44" s="100">
        <f t="shared" si="4"/>
        <v>-20.642045454545244</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-26.53977272727246</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5.1136363636363667E-2</v>
      </c>
      <c r="Q45" s="99">
        <f t="shared" si="14"/>
        <v>26.53977272727246</v>
      </c>
      <c r="R45" s="100">
        <f t="shared" si="4"/>
        <v>-26.53977272727246</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-17.693181818181639</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3.4090909090909109E-2</v>
      </c>
      <c r="Q47" s="99">
        <f t="shared" si="14"/>
        <v>17.693181818181639</v>
      </c>
      <c r="R47" s="100">
        <f t="shared" si="4"/>
        <v>-17.693181818181639</v>
      </c>
      <c r="S47" s="128"/>
      <c r="T47" s="127" t="s">
        <v>185</v>
      </c>
      <c r="U47" s="103" t="s">
        <v>3512</v>
      </c>
      <c r="V47" s="104"/>
      <c r="W47" s="104"/>
      <c r="X47" s="104"/>
      <c r="AF47" s="67"/>
      <c r="AG47" s="67"/>
    </row>
    <row r="48" spans="1:36" ht="14.25" hidden="1" customHeight="1" x14ac:dyDescent="0.3">
      <c r="A48" s="90">
        <f t="shared" si="5"/>
        <v>0</v>
      </c>
      <c r="B48" s="91">
        <f t="shared" si="6"/>
        <v>-14.744318181818032</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2.8409090909090925E-2</v>
      </c>
      <c r="Q48" s="99">
        <f t="shared" si="14"/>
        <v>14.744318181818032</v>
      </c>
      <c r="R48" s="100">
        <f t="shared" si="4"/>
        <v>-14.744318181818032</v>
      </c>
      <c r="S48" s="101"/>
      <c r="T48" s="129"/>
      <c r="U48" s="103" t="s">
        <v>3512</v>
      </c>
      <c r="V48" s="104"/>
      <c r="W48" s="104"/>
      <c r="X48" s="104"/>
      <c r="AH48" s="67"/>
      <c r="AI48" s="67"/>
      <c r="AJ48" s="67"/>
    </row>
    <row r="49" spans="1:36" s="119" customFormat="1" ht="14.25" hidden="1" customHeight="1" x14ac:dyDescent="0.3">
      <c r="A49" s="90">
        <f t="shared" si="5"/>
        <v>0</v>
      </c>
      <c r="B49" s="91">
        <f t="shared" si="6"/>
        <v>-23.590909090908852</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4.5454545454545484E-2</v>
      </c>
      <c r="Q49" s="99">
        <f t="shared" si="14"/>
        <v>23.590909090908852</v>
      </c>
      <c r="R49" s="100">
        <f t="shared" si="4"/>
        <v>-23.590909090908852</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-26.53977272727246</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5.1136363636363667E-2</v>
      </c>
      <c r="Q50" s="99">
        <f t="shared" si="14"/>
        <v>26.53977272727246</v>
      </c>
      <c r="R50" s="100">
        <f t="shared" si="4"/>
        <v>-26.53977272727246</v>
      </c>
      <c r="S50" s="101"/>
      <c r="T50" s="110"/>
      <c r="U50" s="103" t="s">
        <v>3512</v>
      </c>
      <c r="V50" s="104"/>
      <c r="W50" s="104"/>
      <c r="X50" s="104"/>
      <c r="Y50" s="65"/>
      <c r="Z50" s="65"/>
      <c r="AH50" s="67"/>
      <c r="AI50" s="67"/>
      <c r="AJ50" s="67"/>
    </row>
    <row r="51" spans="1:36" ht="14.25" hidden="1" customHeight="1" x14ac:dyDescent="0.3">
      <c r="A51" s="90">
        <f t="shared" si="5"/>
        <v>0</v>
      </c>
      <c r="B51" s="91">
        <f t="shared" si="6"/>
        <v>-26.53977272727246</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5.1136363636363667E-2</v>
      </c>
      <c r="Q51" s="99">
        <f t="shared" si="14"/>
        <v>26.53977272727246</v>
      </c>
      <c r="R51" s="100">
        <f t="shared" si="4"/>
        <v>-26.53977272727246</v>
      </c>
      <c r="S51" s="101"/>
      <c r="T51" s="127"/>
      <c r="U51" s="103" t="s">
        <v>3512</v>
      </c>
      <c r="V51" s="104"/>
      <c r="W51" s="104"/>
      <c r="X51" s="104"/>
      <c r="AH51" s="67"/>
      <c r="AI51" s="67"/>
      <c r="AJ51" s="67"/>
    </row>
    <row r="52" spans="1:36" ht="14.25" hidden="1" customHeight="1" x14ac:dyDescent="0.3">
      <c r="A52" s="90">
        <f t="shared" si="5"/>
        <v>0</v>
      </c>
      <c r="B52" s="91">
        <f t="shared" si="6"/>
        <v>-26.53977272727246</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5.1136363636363667E-2</v>
      </c>
      <c r="Q52" s="99">
        <f t="shared" si="14"/>
        <v>26.53977272727246</v>
      </c>
      <c r="R52" s="100">
        <f t="shared" si="4"/>
        <v>-26.53977272727246</v>
      </c>
      <c r="S52" s="101"/>
      <c r="T52" s="127"/>
      <c r="U52" s="103" t="s">
        <v>3512</v>
      </c>
      <c r="V52" s="104"/>
      <c r="W52" s="104"/>
      <c r="X52" s="104"/>
      <c r="AC52" s="66"/>
      <c r="AE52" s="67"/>
      <c r="AH52" s="67"/>
      <c r="AI52" s="67"/>
      <c r="AJ52" s="67"/>
    </row>
    <row r="53" spans="1:36" hidden="1" x14ac:dyDescent="0.3">
      <c r="A53" s="90">
        <f t="shared" si="5"/>
        <v>0</v>
      </c>
      <c r="B53" s="91">
        <f t="shared" si="6"/>
        <v>-23.590909090908852</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4.5454545454545484E-2</v>
      </c>
      <c r="Q53" s="99">
        <f t="shared" si="14"/>
        <v>23.590909090908852</v>
      </c>
      <c r="R53" s="100">
        <f t="shared" si="4"/>
        <v>-23.590909090908852</v>
      </c>
      <c r="S53" s="101"/>
      <c r="T53" s="127"/>
      <c r="U53" s="103" t="s">
        <v>3512</v>
      </c>
      <c r="V53" s="104"/>
      <c r="W53" s="104"/>
      <c r="X53" s="104"/>
      <c r="Y53" s="67"/>
      <c r="Z53" s="67"/>
      <c r="AF53" s="67"/>
      <c r="AG53" s="67"/>
    </row>
    <row r="54" spans="1:36" hidden="1" x14ac:dyDescent="0.3">
      <c r="A54" s="90">
        <f t="shared" si="5"/>
        <v>0</v>
      </c>
      <c r="B54" s="91">
        <f t="shared" si="6"/>
        <v>-5.0130681818181309</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9.659090909090914E-3</v>
      </c>
      <c r="Q54" s="99">
        <f t="shared" si="14"/>
        <v>5.0130681818181309</v>
      </c>
      <c r="R54" s="100">
        <f t="shared" si="4"/>
        <v>-5.0130681818181309</v>
      </c>
      <c r="S54" s="101"/>
      <c r="T54" s="123" t="s">
        <v>76</v>
      </c>
      <c r="U54" s="103" t="s">
        <v>3512</v>
      </c>
      <c r="V54" s="104"/>
      <c r="W54" s="104"/>
      <c r="X54" s="104"/>
      <c r="AH54" s="67"/>
      <c r="AI54" s="67"/>
      <c r="AJ54" s="67"/>
    </row>
    <row r="55" spans="1:36" hidden="1" x14ac:dyDescent="0.3">
      <c r="A55" s="90">
        <f t="shared" si="5"/>
        <v>0</v>
      </c>
      <c r="B55" s="91">
        <f t="shared" si="6"/>
        <v>-23.590909090908852</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4.5454545454545484E-2</v>
      </c>
      <c r="Q55" s="99">
        <f t="shared" si="14"/>
        <v>23.590909090908852</v>
      </c>
      <c r="R55" s="100">
        <f t="shared" si="4"/>
        <v>-23.590909090908852</v>
      </c>
      <c r="T55" s="127"/>
      <c r="U55" s="103" t="s">
        <v>3512</v>
      </c>
      <c r="V55" s="104"/>
      <c r="W55" s="104"/>
      <c r="X55" s="104"/>
      <c r="AH55" s="67"/>
      <c r="AI55" s="67"/>
      <c r="AJ55" s="67"/>
    </row>
    <row r="56" spans="1:36" hidden="1" x14ac:dyDescent="0.3">
      <c r="A56" s="90">
        <f t="shared" si="5"/>
        <v>0</v>
      </c>
      <c r="B56" s="91">
        <f t="shared" si="6"/>
        <v>-11.795454545454426</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2.2727272727272742E-2</v>
      </c>
      <c r="Q56" s="99">
        <f t="shared" si="14"/>
        <v>11.795454545454426</v>
      </c>
      <c r="R56" s="100">
        <f t="shared" si="4"/>
        <v>-11.795454545454426</v>
      </c>
      <c r="S56" s="101"/>
      <c r="T56" s="123" t="s">
        <v>76</v>
      </c>
      <c r="U56" s="103" t="s">
        <v>3512</v>
      </c>
      <c r="V56" s="104"/>
      <c r="W56" s="104"/>
      <c r="X56" s="104"/>
      <c r="AH56" s="67"/>
      <c r="AI56" s="67"/>
      <c r="AJ56" s="67"/>
    </row>
    <row r="57" spans="1:36" hidden="1" x14ac:dyDescent="0.3">
      <c r="A57" s="90">
        <f t="shared" si="5"/>
        <v>0</v>
      </c>
      <c r="B57" s="91">
        <f t="shared" si="6"/>
        <v>-17.693181818181639</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3.4090909090909109E-2</v>
      </c>
      <c r="Q57" s="99">
        <f t="shared" ref="Q57:Q63" si="18">AB$8*P57</f>
        <v>17.693181818181639</v>
      </c>
      <c r="R57" s="100">
        <f t="shared" ref="R57:R63" si="19">G57-Q57</f>
        <v>-17.693181818181639</v>
      </c>
      <c r="S57" s="101"/>
      <c r="T57" s="123" t="s">
        <v>76</v>
      </c>
      <c r="U57" s="103" t="s">
        <v>3512</v>
      </c>
      <c r="V57" s="104"/>
      <c r="W57" s="104"/>
      <c r="X57" s="104"/>
      <c r="AH57" s="67"/>
      <c r="AI57" s="67"/>
      <c r="AJ57" s="67"/>
    </row>
    <row r="58" spans="1:36" hidden="1" x14ac:dyDescent="0.3">
      <c r="A58" s="90">
        <f t="shared" si="5"/>
        <v>0</v>
      </c>
      <c r="B58" s="91">
        <f t="shared" si="6"/>
        <v>-20.642045454545244</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3.9772727272727293E-2</v>
      </c>
      <c r="Q58" s="99">
        <f t="shared" si="18"/>
        <v>20.642045454545244</v>
      </c>
      <c r="R58" s="100">
        <f t="shared" si="19"/>
        <v>-20.642045454545244</v>
      </c>
      <c r="S58" s="101"/>
      <c r="T58" s="123" t="s">
        <v>163</v>
      </c>
      <c r="U58" s="103" t="s">
        <v>3512</v>
      </c>
      <c r="V58" s="104"/>
      <c r="W58" s="104"/>
      <c r="X58" s="104"/>
      <c r="AH58" s="67"/>
      <c r="AI58" s="67"/>
      <c r="AJ58" s="67"/>
    </row>
    <row r="59" spans="1:36" hidden="1" x14ac:dyDescent="0.3">
      <c r="A59" s="90">
        <f t="shared" si="5"/>
        <v>0</v>
      </c>
      <c r="B59" s="91">
        <f t="shared" si="6"/>
        <v>-17.693181818181639</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3.4090909090909109E-2</v>
      </c>
      <c r="Q59" s="99">
        <f t="shared" si="18"/>
        <v>17.693181818181639</v>
      </c>
      <c r="R59" s="100">
        <f t="shared" si="19"/>
        <v>-17.693181818181639</v>
      </c>
      <c r="S59" s="101"/>
      <c r="T59" s="123" t="s">
        <v>169</v>
      </c>
      <c r="U59" s="103" t="s">
        <v>3512</v>
      </c>
      <c r="V59" s="104"/>
      <c r="W59" s="104"/>
      <c r="X59" s="104"/>
      <c r="AH59" s="67"/>
      <c r="AI59" s="67"/>
      <c r="AJ59" s="67"/>
    </row>
    <row r="60" spans="1:36" hidden="1" x14ac:dyDescent="0.3">
      <c r="A60" s="90">
        <f t="shared" si="5"/>
        <v>0</v>
      </c>
      <c r="B60" s="91">
        <f t="shared" si="6"/>
        <v>-28.014204545454259</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5.3977272727272756E-2</v>
      </c>
      <c r="Q60" s="99">
        <f t="shared" si="18"/>
        <v>28.014204545454259</v>
      </c>
      <c r="R60" s="100">
        <f t="shared" si="19"/>
        <v>-28.014204545454259</v>
      </c>
      <c r="S60" s="181"/>
      <c r="T60" s="123"/>
      <c r="U60" s="183" t="s">
        <v>3561</v>
      </c>
      <c r="V60" s="184"/>
      <c r="W60" s="104"/>
      <c r="X60" s="104"/>
      <c r="AH60" s="67"/>
      <c r="AI60" s="67"/>
      <c r="AJ60" s="67"/>
    </row>
    <row r="61" spans="1:36" hidden="1" x14ac:dyDescent="0.3">
      <c r="A61" s="90">
        <f t="shared" si="5"/>
        <v>0</v>
      </c>
      <c r="B61" s="91">
        <f t="shared" si="6"/>
        <v>-23.590909090908852</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4.5454545454545484E-2</v>
      </c>
      <c r="Q61" s="99">
        <f t="shared" si="18"/>
        <v>23.590909090908852</v>
      </c>
      <c r="R61" s="100">
        <f t="shared" si="19"/>
        <v>-23.590909090908852</v>
      </c>
      <c r="S61" s="181"/>
      <c r="T61" s="123" t="s">
        <v>155</v>
      </c>
      <c r="U61" s="183" t="s">
        <v>3561</v>
      </c>
      <c r="V61" s="184"/>
      <c r="W61" s="104"/>
      <c r="X61" s="104"/>
      <c r="AH61" s="67"/>
      <c r="AI61" s="67"/>
      <c r="AJ61" s="67"/>
    </row>
    <row r="62" spans="1:36" hidden="1" x14ac:dyDescent="0.3">
      <c r="A62" s="90">
        <f t="shared" si="5"/>
        <v>0</v>
      </c>
      <c r="B62" s="91">
        <f t="shared" si="6"/>
        <v>-26.53977272727246</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5.1136363636363667E-2</v>
      </c>
      <c r="Q62" s="99">
        <f t="shared" si="18"/>
        <v>26.53977272727246</v>
      </c>
      <c r="R62" s="100">
        <f t="shared" si="19"/>
        <v>-26.53977272727246</v>
      </c>
      <c r="S62" s="181"/>
      <c r="T62" s="123"/>
      <c r="U62" s="183" t="s">
        <v>3597</v>
      </c>
      <c r="V62" s="184"/>
      <c r="W62" s="104"/>
      <c r="X62" s="104"/>
      <c r="AH62" s="67"/>
      <c r="AI62" s="67"/>
      <c r="AJ62" s="67"/>
    </row>
    <row r="63" spans="1:36" hidden="1" x14ac:dyDescent="0.3">
      <c r="A63" s="90">
        <f t="shared" si="5"/>
        <v>0</v>
      </c>
      <c r="B63" s="91">
        <f t="shared" si="6"/>
        <v>-20.642045454545244</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3.9772727272727293E-2</v>
      </c>
      <c r="Q63" s="99">
        <f t="shared" si="18"/>
        <v>20.642045454545244</v>
      </c>
      <c r="R63" s="100">
        <f t="shared" si="19"/>
        <v>-20.642045454545244</v>
      </c>
      <c r="S63" s="181"/>
      <c r="T63" s="227" t="s">
        <v>3508</v>
      </c>
      <c r="U63" s="183" t="s">
        <v>3597</v>
      </c>
      <c r="V63" s="104"/>
      <c r="W63" s="104"/>
      <c r="X63" s="104"/>
      <c r="AH63" s="67"/>
      <c r="AI63" s="67"/>
      <c r="AJ63" s="67"/>
    </row>
    <row r="64" spans="1:36" hidden="1" x14ac:dyDescent="0.3">
      <c r="A64" s="90">
        <f t="shared" si="5"/>
        <v>0</v>
      </c>
      <c r="B64" s="91">
        <f t="shared" si="6"/>
        <v>-28.014204545454259</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5.3977272727272756E-2</v>
      </c>
      <c r="Q64" s="99">
        <f t="shared" ref="Q64:Q69" si="21">AB$8*P64</f>
        <v>28.014204545454259</v>
      </c>
      <c r="R64" s="100">
        <f t="shared" ref="R64:R69" si="22">G64-Q64</f>
        <v>-28.014204545454259</v>
      </c>
      <c r="S64" s="181"/>
      <c r="T64" s="123"/>
      <c r="U64" s="183" t="s">
        <v>3597</v>
      </c>
      <c r="V64" s="184"/>
      <c r="W64" s="104"/>
      <c r="X64" s="104"/>
      <c r="AH64" s="67"/>
      <c r="AI64" s="67"/>
      <c r="AJ64" s="67"/>
    </row>
    <row r="65" spans="1:36" hidden="1" x14ac:dyDescent="0.3">
      <c r="A65" s="90">
        <f t="shared" si="5"/>
        <v>0</v>
      </c>
      <c r="B65" s="91">
        <f t="shared" si="6"/>
        <v>-23.590909090908852</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4.5454545454545484E-2</v>
      </c>
      <c r="Q65" s="99">
        <f t="shared" si="21"/>
        <v>23.590909090908852</v>
      </c>
      <c r="R65" s="100">
        <f t="shared" si="22"/>
        <v>-23.590909090908852</v>
      </c>
      <c r="S65" s="181"/>
      <c r="T65" s="123"/>
      <c r="U65" s="183" t="s">
        <v>3600</v>
      </c>
      <c r="V65" s="184"/>
      <c r="W65" s="104"/>
      <c r="X65" s="104"/>
      <c r="AH65" s="67"/>
      <c r="AI65" s="67"/>
      <c r="AJ65" s="67"/>
    </row>
    <row r="66" spans="1:36" hidden="1" x14ac:dyDescent="0.3">
      <c r="A66" s="90">
        <f t="shared" si="5"/>
        <v>0</v>
      </c>
      <c r="B66" s="91">
        <f t="shared" si="6"/>
        <v>-23.590909090908852</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4.5454545454545484E-2</v>
      </c>
      <c r="Q66" s="99">
        <f t="shared" si="21"/>
        <v>23.590909090908852</v>
      </c>
      <c r="R66" s="100">
        <f t="shared" si="22"/>
        <v>-23.590909090908852</v>
      </c>
      <c r="S66" s="181"/>
      <c r="T66" s="123"/>
      <c r="U66" s="103" t="s">
        <v>3618</v>
      </c>
      <c r="V66" s="184"/>
      <c r="W66" s="104"/>
      <c r="X66" s="104"/>
      <c r="AH66" s="67"/>
      <c r="AI66" s="67"/>
      <c r="AJ66" s="67"/>
    </row>
    <row r="67" spans="1:36" hidden="1" x14ac:dyDescent="0.3">
      <c r="A67" s="90">
        <f t="shared" si="5"/>
        <v>0</v>
      </c>
      <c r="B67" s="91">
        <f t="shared" si="6"/>
        <v>-23.590909090908852</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4.5454545454545484E-2</v>
      </c>
      <c r="Q67" s="99">
        <f t="shared" si="21"/>
        <v>23.590909090908852</v>
      </c>
      <c r="R67" s="100">
        <f t="shared" si="22"/>
        <v>-23.590909090908852</v>
      </c>
      <c r="S67" s="181"/>
      <c r="T67" s="123" t="s">
        <v>133</v>
      </c>
      <c r="U67" s="103" t="s">
        <v>3618</v>
      </c>
      <c r="V67" s="184"/>
      <c r="W67" s="104"/>
      <c r="X67" s="104"/>
      <c r="AH67" s="67"/>
      <c r="AI67" s="67"/>
      <c r="AJ67" s="67"/>
    </row>
    <row r="68" spans="1:36" hidden="1" x14ac:dyDescent="0.3">
      <c r="A68" s="90">
        <f t="shared" si="5"/>
        <v>0</v>
      </c>
      <c r="B68" s="91">
        <f t="shared" si="6"/>
        <v>-11.795454545454426</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2.2727272727272742E-2</v>
      </c>
      <c r="Q68" s="99">
        <f t="shared" si="21"/>
        <v>11.795454545454426</v>
      </c>
      <c r="R68" s="100">
        <f t="shared" si="22"/>
        <v>-11.795454545454426</v>
      </c>
      <c r="S68" s="181"/>
      <c r="T68" s="123" t="s">
        <v>3590</v>
      </c>
      <c r="U68" s="103" t="s">
        <v>3618</v>
      </c>
      <c r="V68" s="104"/>
      <c r="W68" s="104"/>
      <c r="X68" s="104"/>
      <c r="AH68" s="67"/>
      <c r="AI68" s="67"/>
      <c r="AJ68" s="67"/>
    </row>
    <row r="69" spans="1:36" hidden="1" x14ac:dyDescent="0.3">
      <c r="A69" s="90">
        <f t="shared" si="5"/>
        <v>0</v>
      </c>
      <c r="B69" s="91">
        <f t="shared" si="6"/>
        <v>-4.4232954545454097</v>
      </c>
      <c r="C69" s="98"/>
      <c r="D69" s="107" t="s">
        <v>3626</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8.5227272727272773E-3</v>
      </c>
      <c r="Q69" s="99">
        <f t="shared" si="21"/>
        <v>4.4232954545454097</v>
      </c>
      <c r="R69" s="100">
        <f t="shared" si="22"/>
        <v>-4.4232954545454097</v>
      </c>
      <c r="S69" s="181"/>
      <c r="T69" s="123" t="s">
        <v>3633</v>
      </c>
      <c r="U69" s="103" t="s">
        <v>3618</v>
      </c>
      <c r="V69" s="184"/>
      <c r="W69" s="104"/>
      <c r="X69" s="104"/>
      <c r="AH69" s="67"/>
      <c r="AI69" s="67"/>
      <c r="AJ69" s="67"/>
    </row>
    <row r="70" spans="1:36" hidden="1" x14ac:dyDescent="0.3">
      <c r="A70" s="90">
        <f>F70</f>
        <v>0</v>
      </c>
      <c r="B70" s="91">
        <f>R70</f>
        <v>-26.53977272727246</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5.1136363636363667E-2</v>
      </c>
      <c r="Q70" s="99">
        <f>AB$8*P70</f>
        <v>26.53977272727246</v>
      </c>
      <c r="R70" s="100">
        <f>G70-Q70</f>
        <v>-26.53977272727246</v>
      </c>
      <c r="S70" s="181"/>
      <c r="T70" s="123"/>
      <c r="U70" s="183" t="s">
        <v>3512</v>
      </c>
      <c r="V70" s="184"/>
      <c r="W70" s="104"/>
      <c r="X70" s="104"/>
      <c r="AH70" s="67"/>
      <c r="AI70" s="67"/>
      <c r="AJ70" s="67"/>
    </row>
    <row r="71" spans="1:36" hidden="1" x14ac:dyDescent="0.3">
      <c r="A71" s="90">
        <f>F71</f>
        <v>0</v>
      </c>
      <c r="B71" s="91">
        <f>R71</f>
        <v>-20.642045454545244</v>
      </c>
      <c r="C71" s="98"/>
      <c r="D71" s="107" t="s">
        <v>3586</v>
      </c>
      <c r="E71" s="94" t="s">
        <v>3824</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3.9772727272727293E-2</v>
      </c>
      <c r="Q71" s="99">
        <f>AB$8*P71</f>
        <v>20.642045454545244</v>
      </c>
      <c r="R71" s="100">
        <f>G71-Q71</f>
        <v>-20.642045454545244</v>
      </c>
      <c r="S71" s="122" t="s">
        <v>3827</v>
      </c>
      <c r="T71" s="123" t="s">
        <v>3590</v>
      </c>
      <c r="U71" s="183" t="s">
        <v>3810</v>
      </c>
      <c r="V71" s="184"/>
      <c r="W71" s="104"/>
      <c r="X71" s="104"/>
      <c r="AH71" s="67"/>
      <c r="AI71" s="67"/>
      <c r="AJ71" s="67"/>
    </row>
    <row r="72" spans="1:36" hidden="1" x14ac:dyDescent="0.3">
      <c r="A72" s="90">
        <f>F72</f>
        <v>0</v>
      </c>
      <c r="B72" s="91">
        <f>R72</f>
        <v>-23.590909090908852</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4.5454545454545484E-2</v>
      </c>
      <c r="Q72" s="219">
        <f>AB$8*P72</f>
        <v>23.590909090908852</v>
      </c>
      <c r="R72" s="220">
        <f>G72-Q72</f>
        <v>-23.590909090908852</v>
      </c>
      <c r="S72" s="181"/>
      <c r="T72" s="205" t="s">
        <v>3834</v>
      </c>
      <c r="U72" s="183" t="s">
        <v>3512</v>
      </c>
      <c r="V72" s="184"/>
      <c r="W72" s="184"/>
      <c r="X72" s="184"/>
      <c r="AH72" s="67"/>
      <c r="AI72" s="67"/>
      <c r="AJ72" s="67"/>
    </row>
    <row r="73" spans="1:36" hidden="1" x14ac:dyDescent="0.3">
      <c r="A73" s="90">
        <f>F73</f>
        <v>0</v>
      </c>
      <c r="B73" s="91">
        <f>R73</f>
        <v>-23.590909090908852</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4.5454545454545484E-2</v>
      </c>
      <c r="Q73" s="219">
        <f>AB$8*P73</f>
        <v>23.590909090908852</v>
      </c>
      <c r="R73" s="220">
        <f>G73-Q73</f>
        <v>-23.590909090908852</v>
      </c>
      <c r="S73" s="181"/>
      <c r="T73" s="205" t="s">
        <v>3839</v>
      </c>
      <c r="U73" s="183" t="s">
        <v>3512</v>
      </c>
      <c r="V73" s="184"/>
      <c r="W73" s="184"/>
      <c r="X73" s="184"/>
      <c r="AH73" s="67"/>
      <c r="AI73" s="67"/>
      <c r="AJ73" s="67"/>
    </row>
    <row r="74" spans="1:36" ht="14.25" thickBot="1" x14ac:dyDescent="0.35">
      <c r="A74" s="62"/>
      <c r="B74" s="62"/>
      <c r="C74" s="130"/>
      <c r="D74" s="130"/>
      <c r="E74" s="130"/>
      <c r="F74" s="131">
        <f t="shared" si="0"/>
        <v>1.0000000000000107</v>
      </c>
      <c r="G74" s="132">
        <f>SUM(G8:G73)-SUMIF(U8:U73,"X",G8:G73)</f>
        <v>518.99999999999989</v>
      </c>
      <c r="H74" s="190">
        <f>SUM(H8:H73)</f>
        <v>1</v>
      </c>
      <c r="I74" s="132">
        <f ca="1">SUM(I8:I73)-SUMIF(U8:U73,"X",I8:I73)</f>
        <v>1197</v>
      </c>
      <c r="J74" s="132">
        <f ca="1">SUM(J8:J73)-SUMIF(U8:U73,"X",J8:J73)</f>
        <v>611</v>
      </c>
      <c r="K74" s="132">
        <f ca="1">SUM(K8:K73)-SUMIF(U8:U73,"X",K8:K73)</f>
        <v>18</v>
      </c>
      <c r="L74" s="132">
        <f ca="1">SUM(L8:L73)-SUMIF(U8:U73,"X",L8:L73)</f>
        <v>283.89999999999998</v>
      </c>
      <c r="M74" s="132">
        <f ca="1">SUM(M8:M73)-SUMIF(U8:U73,"X",M8:M73)</f>
        <v>207.1</v>
      </c>
      <c r="N74" s="132">
        <f ca="1">SUM(N8:N73)-SUMIF(U8:U73,"X",N8:N73)</f>
        <v>13</v>
      </c>
      <c r="O74" s="133">
        <f>SUM(O8:O73)-SUMIF(U8:U73,"X",O8:O73)</f>
        <v>17.599999999999991</v>
      </c>
      <c r="P74" s="134">
        <f>SUM(P8:P73)-SUMIF(U8:U73,"X",P8:P73)</f>
        <v>1.0000000000000011</v>
      </c>
      <c r="Q74" s="135">
        <f>SUM(Q8:Q73)-SUMIF(U8:U73,"X",Q8:Q73)</f>
        <v>518.99999999999432</v>
      </c>
      <c r="R74" s="136">
        <f>SUM(R8:R73)-SUMIF(U8:U73,"X",R8:R73)</f>
        <v>5.2295945351943374E-12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3670</v>
      </c>
      <c r="D115" s="150">
        <v>3</v>
      </c>
      <c r="AA115" s="67"/>
      <c r="AC115" s="66"/>
    </row>
    <row r="116" spans="3:29" x14ac:dyDescent="0.3">
      <c r="C116" s="210" t="s">
        <v>3668</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3620</v>
      </c>
      <c r="D122" s="197">
        <v>0.4</v>
      </c>
      <c r="AC122" s="66"/>
    </row>
    <row r="123" spans="3:29" ht="14.25" thickBot="1" x14ac:dyDescent="0.35">
      <c r="C123" s="155" t="s">
        <v>3605</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3610</v>
      </c>
      <c r="O129" s="65"/>
      <c r="P129" s="65"/>
      <c r="Q129" s="65"/>
      <c r="R129" s="65"/>
      <c r="S129" s="65"/>
      <c r="T129" s="66"/>
      <c r="U129" s="66"/>
      <c r="V129" s="66"/>
      <c r="W129" s="66"/>
      <c r="X129" s="67"/>
      <c r="AC129" s="66"/>
    </row>
    <row r="130" spans="3:29" x14ac:dyDescent="0.3">
      <c r="C130" s="143" t="s">
        <v>214</v>
      </c>
      <c r="D130" s="156">
        <v>1</v>
      </c>
      <c r="E130" s="156" t="s">
        <v>82</v>
      </c>
      <c r="F130" s="151" t="s">
        <v>11557</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3604</v>
      </c>
      <c r="O131" s="65"/>
      <c r="P131" s="65"/>
      <c r="Q131" s="65"/>
      <c r="R131" s="65"/>
      <c r="S131" s="65"/>
      <c r="T131" s="66"/>
      <c r="U131" s="66"/>
      <c r="V131" s="66"/>
      <c r="W131" s="66"/>
      <c r="X131" s="67"/>
      <c r="AB131" s="67"/>
      <c r="AC131" s="66"/>
    </row>
    <row r="132" spans="3:29" x14ac:dyDescent="0.3">
      <c r="C132" s="154" t="s">
        <v>84</v>
      </c>
      <c r="D132" s="156">
        <v>1</v>
      </c>
      <c r="E132" s="156" t="s">
        <v>85</v>
      </c>
      <c r="F132" s="151" t="s">
        <v>3562</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3844</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3601</v>
      </c>
      <c r="D141" s="196">
        <v>1</v>
      </c>
      <c r="E141" s="196" t="s">
        <v>3602</v>
      </c>
      <c r="F141" s="151" t="s">
        <v>3510</v>
      </c>
    </row>
    <row r="142" spans="3:29" ht="14.25" thickBot="1" x14ac:dyDescent="0.35">
      <c r="C142" s="155" t="s">
        <v>216</v>
      </c>
      <c r="D142" s="157">
        <v>1</v>
      </c>
      <c r="E142" s="157" t="s">
        <v>85</v>
      </c>
      <c r="F142" s="152" t="s">
        <v>3596</v>
      </c>
    </row>
    <row r="143" spans="3:29" x14ac:dyDescent="0.3">
      <c r="C143" s="66"/>
      <c r="D143" s="66"/>
      <c r="E143" s="66"/>
      <c r="F143" s="66"/>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1" priority="160" bottom="1" rank="10"/>
  </conditionalFormatting>
  <pageMargins left="0.25" right="0.25" top="0.75" bottom="0.75" header="0.3" footer="0.3"/>
  <pageSetup paperSize="9" scale="2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0"/>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3736</v>
      </c>
      <c r="C2" s="78" t="s">
        <v>11214</v>
      </c>
      <c r="D2" s="78" t="s">
        <v>217</v>
      </c>
      <c r="E2" s="160" t="s">
        <v>61</v>
      </c>
      <c r="F2" s="161" t="s">
        <v>11215</v>
      </c>
      <c r="G2" s="161">
        <v>24.2</v>
      </c>
      <c r="I2" s="161" t="s">
        <v>212</v>
      </c>
      <c r="J2" s="161" t="s">
        <v>11216</v>
      </c>
      <c r="K2" s="161" t="s">
        <v>11455</v>
      </c>
      <c r="L2" s="161" t="s">
        <v>11217</v>
      </c>
      <c r="N2" s="186" t="s">
        <v>11456</v>
      </c>
      <c r="O2" s="161" t="s">
        <v>11216</v>
      </c>
      <c r="P2" s="161" t="s">
        <v>11455</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11239</v>
      </c>
      <c r="J3" s="169">
        <f t="shared" ref="J3:J29" si="0">COUNTIF($D:$D,$I3)</f>
        <v>32</v>
      </c>
      <c r="K3" s="165">
        <f t="shared" ref="K3:K29" si="1">COUNTIFS($D:$D,$I3,$G:$G,"&gt;0")</f>
        <v>4</v>
      </c>
      <c r="L3" s="169">
        <f t="shared" ref="L3:L29" si="2">SUMIF($D:$D,$I3,$G:$G)</f>
        <v>17</v>
      </c>
      <c r="N3" s="167" t="s">
        <v>138</v>
      </c>
      <c r="O3" s="169">
        <f t="shared" ref="O3:O18" si="3">COUNTIF($D:$D,$N3)</f>
        <v>1</v>
      </c>
      <c r="P3" s="165">
        <f t="shared" ref="P3:P18" si="4">COUNTIFS($D:$D,$N3,$G:$G,"&gt;0")</f>
        <v>0</v>
      </c>
      <c r="Q3" s="169">
        <f t="shared" ref="Q3:Q18"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11267</v>
      </c>
      <c r="O4" s="169">
        <f t="shared" si="3"/>
        <v>12</v>
      </c>
      <c r="P4" s="165">
        <f t="shared" si="4"/>
        <v>0</v>
      </c>
      <c r="Q4" s="169">
        <f t="shared" si="5"/>
        <v>0</v>
      </c>
    </row>
    <row r="5" spans="1:18" ht="16.5" customHeight="1" x14ac:dyDescent="0.3">
      <c r="A5" s="170" t="s">
        <v>223</v>
      </c>
      <c r="B5" s="165" t="s">
        <v>224</v>
      </c>
      <c r="C5" s="165" t="str">
        <f>IFERROR(VLOOKUP($A5,작성용!A:AL,14,0),"-")</f>
        <v>-</v>
      </c>
      <c r="D5" s="169" t="s">
        <v>11230</v>
      </c>
      <c r="E5" s="167" t="str">
        <f>IFERROR(VLOOKUP(A5,작성용!A:AL,34,0),"-")</f>
        <v>-</v>
      </c>
      <c r="F5" s="168" t="s">
        <v>85</v>
      </c>
      <c r="G5" s="179">
        <f>COUNTIF(작성용!A:B,$A5)-COUNTIFS(작성용!A:A,$A5,작성용!AA:AA,"평가철회")</f>
        <v>0</v>
      </c>
      <c r="I5" s="167" t="s">
        <v>11256</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11234</v>
      </c>
      <c r="G6" s="179">
        <f>COUNTIF(작성용!A:B,$A6)-COUNTIFS(작성용!A:A,$A6,작성용!AA:AA,"평가철회")</f>
        <v>0</v>
      </c>
      <c r="I6" s="167" t="s">
        <v>11265</v>
      </c>
      <c r="J6" s="169">
        <f t="shared" si="0"/>
        <v>16</v>
      </c>
      <c r="K6" s="165">
        <f t="shared" si="1"/>
        <v>2</v>
      </c>
      <c r="L6" s="169">
        <f t="shared" si="2"/>
        <v>12</v>
      </c>
      <c r="N6" s="167" t="s">
        <v>11457</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11458</v>
      </c>
      <c r="J8" s="169">
        <f t="shared" si="0"/>
        <v>4</v>
      </c>
      <c r="K8" s="165">
        <f t="shared" si="1"/>
        <v>2</v>
      </c>
      <c r="L8" s="169">
        <f t="shared" si="2"/>
        <v>7</v>
      </c>
      <c r="N8" s="167" t="s">
        <v>11219</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11262</v>
      </c>
      <c r="G9" s="179">
        <f>COUNTIF(작성용!A:B,$A9)-COUNTIFS(작성용!A:A,$A9,작성용!AA:AA,"평가철회")</f>
        <v>1</v>
      </c>
      <c r="I9" s="167" t="s">
        <v>11459</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3679</v>
      </c>
      <c r="E10" s="167" t="str">
        <f>IFERROR(VLOOKUP(A10,작성용!A:AL,34,0),"-")</f>
        <v>-</v>
      </c>
      <c r="F10" s="168" t="s">
        <v>402</v>
      </c>
      <c r="G10" s="179">
        <f>COUNTIF(작성용!A:B,$A10)-COUNTIFS(작성용!A:A,$A10,작성용!AA:AA,"평가철회")</f>
        <v>0</v>
      </c>
      <c r="I10" s="167" t="s">
        <v>11460</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11220</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4144</v>
      </c>
      <c r="E12" s="167" t="str">
        <f>IFERROR(VLOOKUP(A12,작성용!A:AL,34,0),"-")</f>
        <v>-</v>
      </c>
      <c r="F12" s="168" t="s">
        <v>11461</v>
      </c>
      <c r="G12" s="179">
        <f>COUNTIF(작성용!A:B,$A12)-COUNTIFS(작성용!A:A,$A12,작성용!AA:AA,"평가철회")</f>
        <v>0</v>
      </c>
      <c r="I12" s="167" t="s">
        <v>11462</v>
      </c>
      <c r="J12" s="169">
        <f t="shared" si="0"/>
        <v>18</v>
      </c>
      <c r="K12" s="165">
        <f t="shared" si="1"/>
        <v>3</v>
      </c>
      <c r="L12" s="169">
        <f t="shared" si="2"/>
        <v>25</v>
      </c>
      <c r="N12" s="167" t="s">
        <v>4153</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11285</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85</v>
      </c>
      <c r="G14" s="179">
        <f>COUNTIF(작성용!A:B,$A14)-COUNTIFS(작성용!A:A,$A14,작성용!AA:AA,"평가철회")</f>
        <v>0</v>
      </c>
      <c r="I14" s="167" t="s">
        <v>11463</v>
      </c>
      <c r="J14" s="169">
        <f t="shared" si="0"/>
        <v>9</v>
      </c>
      <c r="K14" s="165">
        <f t="shared" si="1"/>
        <v>2</v>
      </c>
      <c r="L14" s="169">
        <f t="shared" si="2"/>
        <v>12</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11220</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11322</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11225</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11276</v>
      </c>
      <c r="E17" s="167" t="str">
        <f>IFERROR(VLOOKUP(A17,작성용!A:AL,34,0),"-")</f>
        <v>-</v>
      </c>
      <c r="F17" s="168" t="s">
        <v>2</v>
      </c>
      <c r="G17" s="179">
        <f>COUNTIF(작성용!A:B,$A17)-COUNTIFS(작성용!A:A,$A17,작성용!AA:AA,"평가철회")</f>
        <v>0</v>
      </c>
      <c r="I17" s="167" t="s">
        <v>11226</v>
      </c>
      <c r="J17" s="169">
        <f t="shared" si="0"/>
        <v>39</v>
      </c>
      <c r="K17" s="165">
        <f t="shared" si="1"/>
        <v>0</v>
      </c>
      <c r="L17" s="169">
        <f t="shared" si="2"/>
        <v>0</v>
      </c>
      <c r="N17" s="167" t="s">
        <v>11227</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11250</v>
      </c>
      <c r="J18" s="169">
        <f t="shared" si="0"/>
        <v>31</v>
      </c>
      <c r="K18" s="165">
        <f t="shared" si="1"/>
        <v>4</v>
      </c>
      <c r="L18" s="169">
        <f t="shared" si="2"/>
        <v>60</v>
      </c>
      <c r="N18" s="167" t="s">
        <v>11464</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11215</v>
      </c>
      <c r="G19" s="179">
        <f>COUNTIF(작성용!A:B,$A19)-COUNTIFS(작성용!A:A,$A19,작성용!AA:AA,"평가철회")</f>
        <v>17</v>
      </c>
      <c r="I19" s="167" t="s">
        <v>11309</v>
      </c>
      <c r="J19" s="169">
        <f t="shared" si="0"/>
        <v>40</v>
      </c>
      <c r="K19" s="165">
        <f t="shared" si="1"/>
        <v>1</v>
      </c>
      <c r="L19" s="169">
        <f t="shared" si="2"/>
        <v>10</v>
      </c>
      <c r="N19" s="167" t="s">
        <v>11465</v>
      </c>
      <c r="O19" s="169">
        <f>COUNTIF($D:$D,$N19)</f>
        <v>14</v>
      </c>
      <c r="P19" s="165">
        <f>COUNTIFS($D:$D,$N19,$G:$G,"&gt;0")</f>
        <v>0</v>
      </c>
      <c r="Q19" s="169">
        <f>SUMIF($D:$D,$N19,$G:$G)</f>
        <v>0</v>
      </c>
    </row>
    <row r="20" spans="1:17" ht="16.5" customHeight="1" x14ac:dyDescent="0.3">
      <c r="A20" s="170" t="s">
        <v>253</v>
      </c>
      <c r="B20" s="165" t="s">
        <v>254</v>
      </c>
      <c r="C20" s="165" t="str">
        <f>IFERROR(VLOOKUP($A20,작성용!A:AL,14,0),"-")</f>
        <v>-</v>
      </c>
      <c r="D20" s="169" t="s">
        <v>11263</v>
      </c>
      <c r="E20" s="167" t="str">
        <f>IFERROR(VLOOKUP(A20,작성용!A:AL,34,0),"-")</f>
        <v>-</v>
      </c>
      <c r="F20" s="168" t="s">
        <v>11231</v>
      </c>
      <c r="G20" s="179">
        <f>COUNTIF(작성용!A:B,$A20)-COUNTIFS(작성용!A:A,$A20,작성용!AA:AA,"평가철회")</f>
        <v>0</v>
      </c>
      <c r="I20" s="167" t="s">
        <v>11232</v>
      </c>
      <c r="J20" s="169">
        <f t="shared" si="0"/>
        <v>10</v>
      </c>
      <c r="K20" s="165">
        <f t="shared" si="1"/>
        <v>1</v>
      </c>
      <c r="L20" s="169">
        <f t="shared" si="2"/>
        <v>17</v>
      </c>
      <c r="N20" s="167" t="s">
        <v>11269</v>
      </c>
      <c r="O20" s="169">
        <f>COUNTIF($D:$D,$N20)</f>
        <v>17</v>
      </c>
      <c r="P20" s="165">
        <f>COUNTIFS($D:$D,$N20,$G:$G,"&gt;0")</f>
        <v>0</v>
      </c>
      <c r="Q20" s="169">
        <f>SUMIF($D:$D,$N20,$G:$G)</f>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11466</v>
      </c>
      <c r="J21" s="169">
        <f t="shared" si="0"/>
        <v>16</v>
      </c>
      <c r="K21" s="165">
        <f t="shared" si="1"/>
        <v>3</v>
      </c>
      <c r="L21" s="169">
        <f t="shared" si="2"/>
        <v>11</v>
      </c>
      <c r="N21" s="167" t="s">
        <v>11352</v>
      </c>
      <c r="O21" s="169">
        <f>COUNTIF($D:$D,$N21)</f>
        <v>17</v>
      </c>
      <c r="P21" s="165">
        <f>COUNTIFS($D:$D,$N21,$G:$G,"&gt;0")</f>
        <v>0</v>
      </c>
      <c r="Q21" s="169">
        <f>SUMIF($D:$D,$N21,$G:$G)</f>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11234</v>
      </c>
      <c r="G22" s="179">
        <f>COUNTIF(작성용!A:B,$A22)-COUNTIFS(작성용!A:A,$A22,작성용!AA:AA,"평가철회")</f>
        <v>3</v>
      </c>
      <c r="I22" s="167" t="s">
        <v>11241</v>
      </c>
      <c r="J22" s="169">
        <f t="shared" si="0"/>
        <v>19</v>
      </c>
      <c r="K22" s="165">
        <f t="shared" si="1"/>
        <v>4</v>
      </c>
      <c r="L22" s="169">
        <f t="shared" si="2"/>
        <v>21</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11235</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11231</v>
      </c>
      <c r="G24" s="179">
        <f>COUNTIF(작성용!A:B,$A24)-COUNTIFS(작성용!A:A,$A24,작성용!AA:AA,"평가철회")</f>
        <v>0</v>
      </c>
      <c r="I24" s="167" t="s">
        <v>11264</v>
      </c>
      <c r="J24" s="169">
        <f t="shared" si="0"/>
        <v>52</v>
      </c>
      <c r="K24" s="165">
        <f t="shared" si="1"/>
        <v>0</v>
      </c>
      <c r="L24" s="169">
        <f t="shared" si="2"/>
        <v>0</v>
      </c>
    </row>
    <row r="25" spans="1:17" ht="16.5" customHeight="1" x14ac:dyDescent="0.3">
      <c r="A25" s="170" t="s">
        <v>261</v>
      </c>
      <c r="B25" s="165" t="s">
        <v>262</v>
      </c>
      <c r="C25" s="165" t="str">
        <f>IFERROR(VLOOKUP($A25,작성용!A:AL,14,0),"-")</f>
        <v>-</v>
      </c>
      <c r="D25" s="169" t="s">
        <v>220</v>
      </c>
      <c r="E25" s="167" t="str">
        <f>IFERROR(VLOOKUP(A25,작성용!A:AL,34,0),"-")</f>
        <v>-</v>
      </c>
      <c r="F25" s="168" t="s">
        <v>11234</v>
      </c>
      <c r="G25" s="179">
        <f>COUNTIF(작성용!A:B,$A25)-COUNTIFS(작성용!A:A,$A25,작성용!AA:AA,"평가철회")</f>
        <v>0</v>
      </c>
      <c r="I25" s="167" t="s">
        <v>11467</v>
      </c>
      <c r="J25" s="169">
        <f t="shared" si="0"/>
        <v>31</v>
      </c>
      <c r="K25" s="165">
        <f t="shared" si="1"/>
        <v>5</v>
      </c>
      <c r="L25" s="169">
        <f t="shared" si="2"/>
        <v>29</v>
      </c>
    </row>
    <row r="26" spans="1:17" ht="16.5" customHeight="1" x14ac:dyDescent="0.3">
      <c r="A26" s="170" t="s">
        <v>263</v>
      </c>
      <c r="B26" s="165" t="s">
        <v>264</v>
      </c>
      <c r="C26" s="165" t="str">
        <f>IFERROR(VLOOKUP($A26,작성용!A:AL,14,0),"-")</f>
        <v>-</v>
      </c>
      <c r="D26" s="169" t="s">
        <v>220</v>
      </c>
      <c r="E26" s="167" t="str">
        <f>IFERROR(VLOOKUP(A26,작성용!A:AL,34,0),"-")</f>
        <v>-</v>
      </c>
      <c r="F26" s="168" t="s">
        <v>11231</v>
      </c>
      <c r="G26" s="179">
        <f>COUNTIF(작성용!A:B,$A26)-COUNTIFS(작성용!A:A,$A26,작성용!AA:AA,"평가철회")</f>
        <v>0</v>
      </c>
      <c r="I26" s="167" t="s">
        <v>11228</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11294</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11234</v>
      </c>
      <c r="G28" s="179">
        <f>COUNTIF(작성용!A:B,$A28)-COUNTIFS(작성용!A:A,$A28,작성용!AA:AA,"평가철회")</f>
        <v>0</v>
      </c>
      <c r="I28" s="167" t="s">
        <v>11237</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11468</v>
      </c>
      <c r="E29" s="167" t="str">
        <f>IFERROR(VLOOKUP(A29,작성용!A:AL,34,0),"-")</f>
        <v>정은채/박재현</v>
      </c>
      <c r="F29" s="168" t="s">
        <v>11215</v>
      </c>
      <c r="G29" s="179">
        <f>COUNTIF(작성용!A:B,$A29)-COUNTIFS(작성용!A:A,$A29,작성용!AA:AA,"평가철회")</f>
        <v>93</v>
      </c>
      <c r="I29" s="167" t="s">
        <v>11238</v>
      </c>
      <c r="J29" s="169">
        <f t="shared" si="0"/>
        <v>3</v>
      </c>
      <c r="K29" s="165">
        <f t="shared" si="1"/>
        <v>0</v>
      </c>
      <c r="L29" s="169">
        <f t="shared" si="2"/>
        <v>0</v>
      </c>
    </row>
    <row r="30" spans="1:17" ht="16.5" customHeight="1" x14ac:dyDescent="0.3">
      <c r="A30" s="170" t="s">
        <v>269</v>
      </c>
      <c r="B30" s="165" t="s">
        <v>270</v>
      </c>
      <c r="C30" s="165" t="str">
        <f>IFERROR(VLOOKUP($A30,작성용!A:AL,14,0),"-")</f>
        <v>-</v>
      </c>
      <c r="D30" s="169" t="s">
        <v>11469</v>
      </c>
      <c r="E30" s="167" t="str">
        <f>IFERROR(VLOOKUP(A30,작성용!A:AL,34,0),"-")</f>
        <v>-</v>
      </c>
      <c r="F30" s="168" t="s">
        <v>11215</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11239</v>
      </c>
      <c r="E32" s="167" t="str">
        <f>IFERROR(VLOOKUP(A32,작성용!A:AL,34,0),"-")</f>
        <v>김영규</v>
      </c>
      <c r="F32" s="168" t="s">
        <v>11215</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11284</v>
      </c>
      <c r="E34" s="167" t="str">
        <f>IFERROR(VLOOKUP(A34,작성용!A:AL,34,0),"-")</f>
        <v>-</v>
      </c>
      <c r="F34" s="168" t="s">
        <v>11260</v>
      </c>
      <c r="G34" s="179">
        <f>COUNTIF(작성용!A:B,$A34)-COUNTIFS(작성용!A:A,$A34,작성용!AA:AA,"평가철회")</f>
        <v>0</v>
      </c>
    </row>
    <row r="35" spans="1:7" ht="16.5" customHeight="1" x14ac:dyDescent="0.3">
      <c r="A35" s="170" t="s">
        <v>279</v>
      </c>
      <c r="B35" s="165" t="s">
        <v>280</v>
      </c>
      <c r="C35" s="165" t="str">
        <f>IFERROR(VLOOKUP($A35,작성용!A:AL,14,0),"-")</f>
        <v>분기</v>
      </c>
      <c r="D35" s="169" t="s">
        <v>11240</v>
      </c>
      <c r="E35" s="167" t="str">
        <f>IFERROR(VLOOKUP(A35,작성용!A:AL,34,0),"-")</f>
        <v>신원준</v>
      </c>
      <c r="F35" s="168" t="s">
        <v>11215</v>
      </c>
      <c r="G35" s="179">
        <f>COUNTIF(작성용!A:B,$A35)-COUNTIFS(작성용!A:A,$A35,작성용!AA:AA,"평가철회")</f>
        <v>3</v>
      </c>
    </row>
    <row r="36" spans="1:7" ht="16.5" customHeight="1" x14ac:dyDescent="0.3">
      <c r="A36" s="170" t="s">
        <v>281</v>
      </c>
      <c r="B36" s="165" t="s">
        <v>282</v>
      </c>
      <c r="C36" s="165" t="str">
        <f>IFERROR(VLOOKUP($A36,작성용!A:AL,14,0),"-")</f>
        <v>-</v>
      </c>
      <c r="D36" s="169" t="s">
        <v>11241</v>
      </c>
      <c r="E36" s="167" t="str">
        <f>IFERROR(VLOOKUP(A36,작성용!A:AL,34,0),"-")</f>
        <v>-</v>
      </c>
      <c r="F36" s="168" t="s">
        <v>11461</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11470</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11262</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11250</v>
      </c>
      <c r="E43" s="167" t="str">
        <f>IFERROR(VLOOKUP(A43,작성용!A:AL,34,0),"-")</f>
        <v>김예림</v>
      </c>
      <c r="F43" s="168" t="s">
        <v>11215</v>
      </c>
      <c r="G43" s="179">
        <f>COUNTIF(작성용!A:B,$A43)-COUNTIFS(작성용!A:A,$A43,작성용!AA:AA,"평가철회")</f>
        <v>22</v>
      </c>
    </row>
    <row r="44" spans="1:7" ht="16.5" customHeight="1" x14ac:dyDescent="0.3">
      <c r="A44" s="170" t="s">
        <v>297</v>
      </c>
      <c r="B44" s="165" t="s">
        <v>298</v>
      </c>
      <c r="C44" s="165" t="str">
        <f>IFERROR(VLOOKUP($A44,작성용!A:AL,14,0),"-")</f>
        <v>-</v>
      </c>
      <c r="D44" s="169" t="s">
        <v>11471</v>
      </c>
      <c r="E44" s="167" t="str">
        <f>IFERROR(VLOOKUP(A44,작성용!A:AL,34,0),"-")</f>
        <v>-</v>
      </c>
      <c r="F44" s="168" t="s">
        <v>11242</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11276</v>
      </c>
      <c r="E45" s="167" t="str">
        <f>IFERROR(VLOOKUP(A45,작성용!A:AL,34,0),"-")</f>
        <v>이문수</v>
      </c>
      <c r="F45" s="168" t="s">
        <v>11470</v>
      </c>
      <c r="G45" s="179">
        <f>COUNTIF(작성용!A:B,$A45)-COUNTIFS(작성용!A:A,$A45,작성용!AA:AA,"평가철회")</f>
        <v>5</v>
      </c>
    </row>
    <row r="46" spans="1:7" ht="16.5" customHeight="1" x14ac:dyDescent="0.3">
      <c r="A46" s="170" t="s">
        <v>301</v>
      </c>
      <c r="B46" s="165" t="s">
        <v>302</v>
      </c>
      <c r="C46" s="165" t="str">
        <f>IFERROR(VLOOKUP($A46,작성용!A:AL,14,0),"-")</f>
        <v>-</v>
      </c>
      <c r="D46" s="169" t="s">
        <v>11221</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11234</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11470</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11234</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11260</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11470</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11234</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11231</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11461</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11234</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11262</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11231</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11231</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11242</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11461</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11234</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11472</v>
      </c>
      <c r="E76" s="167" t="str">
        <f>IFERROR(VLOOKUP(A76,작성용!A:AL,34,0),"-")</f>
        <v>오윤지</v>
      </c>
      <c r="F76" s="168" t="s">
        <v>11461</v>
      </c>
      <c r="G76" s="179">
        <f>COUNTIF(작성용!A:B,$A76)-COUNTIFS(작성용!A:A,$A76,작성용!AA:AA,"평가철회")</f>
        <v>75</v>
      </c>
    </row>
    <row r="77" spans="1:7" ht="16.5" customHeight="1" x14ac:dyDescent="0.3">
      <c r="A77" s="170" t="s">
        <v>367</v>
      </c>
      <c r="B77" s="165" t="s">
        <v>368</v>
      </c>
      <c r="C77" s="165" t="str">
        <f>IFERROR(VLOOKUP($A77,작성용!A:AL,14,0),"-")</f>
        <v>-</v>
      </c>
      <c r="D77" s="169" t="s">
        <v>11473</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11474</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11475</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11315</v>
      </c>
      <c r="E80" s="167" t="str">
        <f>IFERROR(VLOOKUP(A80,작성용!A:AL,34,0),"-")</f>
        <v>박재현</v>
      </c>
      <c r="F80" s="168" t="s">
        <v>11262</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11242</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11234</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11234</v>
      </c>
      <c r="G85" s="179">
        <f>COUNTIF(작성용!A:B,$A85)-COUNTIFS(작성용!A:A,$A85,작성용!AA:AA,"평가철회")</f>
        <v>0</v>
      </c>
    </row>
    <row r="86" spans="1:7" ht="16.5" customHeight="1" x14ac:dyDescent="0.3">
      <c r="A86" s="170" t="s">
        <v>385</v>
      </c>
      <c r="B86" s="165" t="s">
        <v>386</v>
      </c>
      <c r="C86" s="165" t="str">
        <f>IFERROR(VLOOKUP($A86,작성용!A:AL,14,0),"-")</f>
        <v>분기</v>
      </c>
      <c r="D86" s="169" t="s">
        <v>11245</v>
      </c>
      <c r="E86" s="167" t="str">
        <f>IFERROR(VLOOKUP(A86,작성용!A:AL,34,0),"-")</f>
        <v>김영하</v>
      </c>
      <c r="F86" s="168" t="s">
        <v>11215</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11234</v>
      </c>
      <c r="G89" s="179">
        <f>COUNTIF(작성용!A:B,$A89)-COUNTIFS(작성용!A:A,$A89,작성용!AA:AA,"평가철회")</f>
        <v>0</v>
      </c>
    </row>
    <row r="90" spans="1:7" ht="16.5" customHeight="1" x14ac:dyDescent="0.3">
      <c r="A90" s="170" t="s">
        <v>11476</v>
      </c>
      <c r="B90" s="165" t="s">
        <v>394</v>
      </c>
      <c r="C90" s="165" t="str">
        <f>IFERROR(VLOOKUP($A90,작성용!A:AL,14,0),"-")</f>
        <v>-</v>
      </c>
      <c r="D90" s="169" t="s">
        <v>11246</v>
      </c>
      <c r="E90" s="167" t="str">
        <f>IFERROR(VLOOKUP(A90,작성용!A:AL,34,0),"-")</f>
        <v>-</v>
      </c>
      <c r="F90" s="168" t="s">
        <v>11262</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11259</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11245</v>
      </c>
      <c r="E92" s="167" t="str">
        <f>IFERROR(VLOOKUP(A92,작성용!A:AL,34,0),"-")</f>
        <v>김영하</v>
      </c>
      <c r="F92" s="168" t="s">
        <v>11234</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11470</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11259</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11262</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11231</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11231</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11477</v>
      </c>
      <c r="E101" s="167" t="str">
        <f>IFERROR(VLOOKUP(A101,작성용!A:AL,34,0),"-")</f>
        <v>김본</v>
      </c>
      <c r="F101" s="168" t="s">
        <v>11215</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11233</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11229</v>
      </c>
      <c r="E107" s="167" t="str">
        <f>IFERROR(VLOOKUP(A107,작성용!A:AL,34,0),"-")</f>
        <v>-</v>
      </c>
      <c r="F107" s="168" t="s">
        <v>11215</v>
      </c>
      <c r="G107" s="179">
        <f>COUNTIF(작성용!A:B,$A107)-COUNTIFS(작성용!A:A,$A107,작성용!AA:AA,"평가철회")</f>
        <v>0</v>
      </c>
    </row>
    <row r="108" spans="1:7" ht="16.5" customHeight="1" x14ac:dyDescent="0.3">
      <c r="A108" s="170" t="s">
        <v>431</v>
      </c>
      <c r="B108" s="165" t="s">
        <v>432</v>
      </c>
      <c r="C108" s="165" t="str">
        <f>IFERROR(VLOOKUP($A108,작성용!A:AL,14,0),"-")</f>
        <v>-</v>
      </c>
      <c r="D108" s="169" t="s">
        <v>11247</v>
      </c>
      <c r="E108" s="167" t="str">
        <f>IFERROR(VLOOKUP(A108,작성용!A:AL,34,0),"-")</f>
        <v>-</v>
      </c>
      <c r="F108" s="168" t="s">
        <v>11262</v>
      </c>
      <c r="G108" s="179">
        <f>COUNTIF(작성용!A:B,$A108)-COUNTIFS(작성용!A:A,$A108,작성용!AA:AA,"평가철회")</f>
        <v>0</v>
      </c>
    </row>
    <row r="109" spans="1:7" ht="16.5" customHeight="1" x14ac:dyDescent="0.3">
      <c r="A109" s="170" t="s">
        <v>433</v>
      </c>
      <c r="B109" s="165" t="s">
        <v>434</v>
      </c>
      <c r="C109" s="165" t="str">
        <f>IFERROR(VLOOKUP($A109,작성용!A:AL,14,0),"-")</f>
        <v>분기</v>
      </c>
      <c r="D109" s="169" t="s">
        <v>11467</v>
      </c>
      <c r="E109" s="167" t="str">
        <f>IFERROR(VLOOKUP(A109,작성용!A:AL,34,0),"-")</f>
        <v>김수현</v>
      </c>
      <c r="F109" s="168" t="s">
        <v>11262</v>
      </c>
      <c r="G109" s="179">
        <f>COUNTIF(작성용!A:B,$A109)-COUNTIFS(작성용!A:A,$A109,작성용!AA:AA,"평가철회")</f>
        <v>4</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11478</v>
      </c>
      <c r="C111" s="165" t="str">
        <f>IFERROR(VLOOKUP($A111,작성용!A:AL,14,0),"-")</f>
        <v>분기</v>
      </c>
      <c r="D111" s="169" t="s">
        <v>11270</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11223</v>
      </c>
      <c r="E112" s="167" t="str">
        <f>IFERROR(VLOOKUP(A112,작성용!A:AL,34,0),"-")</f>
        <v>-</v>
      </c>
      <c r="F112" s="168" t="s">
        <v>11262</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11286</v>
      </c>
      <c r="E113" s="167" t="str">
        <f>IFERROR(VLOOKUP(A113,작성용!A:AL,34,0),"-")</f>
        <v>변혜진</v>
      </c>
      <c r="F113" s="168" t="s">
        <v>11262</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11479</v>
      </c>
      <c r="E115" s="167" t="str">
        <f>IFERROR(VLOOKUP(A115,작성용!A:AL,34,0),"-")</f>
        <v>-</v>
      </c>
      <c r="F115" s="168" t="s">
        <v>11480</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11234</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11234</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11234</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11228</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11481</v>
      </c>
      <c r="C126" s="165" t="str">
        <f>IFERROR(VLOOKUP($A126,작성용!A:AL,14,0),"-")</f>
        <v>-</v>
      </c>
      <c r="D126" s="169" t="s">
        <v>11239</v>
      </c>
      <c r="E126" s="167" t="str">
        <f>IFERROR(VLOOKUP(A126,작성용!A:AL,34,0),"-")</f>
        <v>-</v>
      </c>
      <c r="F126" s="168" t="s">
        <v>11231</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11482</v>
      </c>
      <c r="C128" s="165" t="str">
        <f>IFERROR(VLOOKUP($A128,작성용!A:AL,14,0),"-")</f>
        <v>-</v>
      </c>
      <c r="D128" s="169" t="s">
        <v>11261</v>
      </c>
      <c r="E128" s="167" t="str">
        <f>IFERROR(VLOOKUP(A128,작성용!A:AL,34,0),"-")</f>
        <v>-</v>
      </c>
      <c r="F128" s="168" t="s">
        <v>11234</v>
      </c>
      <c r="G128" s="179">
        <f>COUNTIF(작성용!A:B,$A128)-COUNTIFS(작성용!A:A,$A128,작성용!AA:AA,"평가철회")</f>
        <v>0</v>
      </c>
    </row>
    <row r="129" spans="1:7" ht="16.5" customHeight="1" x14ac:dyDescent="0.3">
      <c r="A129" s="170" t="s">
        <v>469</v>
      </c>
      <c r="B129" s="165" t="s">
        <v>470</v>
      </c>
      <c r="C129" s="165" t="str">
        <f>IFERROR(VLOOKUP($A129,작성용!A:AL,14,0),"-")</f>
        <v>-</v>
      </c>
      <c r="D129" s="169" t="s">
        <v>11248</v>
      </c>
      <c r="E129" s="167" t="str">
        <f>IFERROR(VLOOKUP(A129,작성용!A:AL,34,0),"-")</f>
        <v>-</v>
      </c>
      <c r="F129" s="168" t="s">
        <v>6946</v>
      </c>
      <c r="G129" s="179">
        <f>COUNTIF(작성용!A:B,$A129)-COUNTIFS(작성용!A:A,$A129,작성용!AA:AA,"평가철회")</f>
        <v>0</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11354</v>
      </c>
      <c r="C132" s="165" t="str">
        <f>IFERROR(VLOOKUP($A132,작성용!A:AL,14,0),"-")</f>
        <v>-</v>
      </c>
      <c r="D132" s="169" t="s">
        <v>6923</v>
      </c>
      <c r="E132" s="167" t="str">
        <f>IFERROR(VLOOKUP(A132,작성용!A:AL,34,0),"-")</f>
        <v>-</v>
      </c>
      <c r="F132" s="168" t="s">
        <v>11231</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11483</v>
      </c>
      <c r="E134" s="167" t="str">
        <f>IFERROR(VLOOKUP(A134,작성용!A:AL,34,0),"-")</f>
        <v>-</v>
      </c>
      <c r="F134" s="168" t="s">
        <v>11484</v>
      </c>
      <c r="G134" s="179">
        <f>COUNTIF(작성용!A:B,$A134)-COUNTIFS(작성용!A:A,$A134,작성용!AA:AA,"평가철회")</f>
        <v>0</v>
      </c>
    </row>
    <row r="135" spans="1:7" ht="16.5" customHeight="1" x14ac:dyDescent="0.3">
      <c r="A135" s="170" t="s">
        <v>481</v>
      </c>
      <c r="B135" s="165" t="s">
        <v>482</v>
      </c>
      <c r="C135" s="165" t="str">
        <f>IFERROR(VLOOKUP($A135,작성용!A:AL,14,0),"-")</f>
        <v>-</v>
      </c>
      <c r="D135" s="169" t="s">
        <v>7110</v>
      </c>
      <c r="E135" s="167" t="str">
        <f>IFERROR(VLOOKUP(A135,작성용!A:AL,34,0),"-")</f>
        <v>-</v>
      </c>
      <c r="F135" s="168" t="s">
        <v>3537</v>
      </c>
      <c r="G135" s="179">
        <f>COUNTIF(작성용!A:B,$A135)-COUNTIFS(작성용!A:A,$A135,작성용!AA:AA,"평가철회")</f>
        <v>0</v>
      </c>
    </row>
    <row r="136" spans="1:7" ht="16.5" customHeight="1" x14ac:dyDescent="0.3">
      <c r="A136" s="170" t="s">
        <v>483</v>
      </c>
      <c r="B136" s="165" t="s">
        <v>11249</v>
      </c>
      <c r="C136" s="165" t="str">
        <f>IFERROR(VLOOKUP($A136,작성용!A:AL,14,0),"-")</f>
        <v>-</v>
      </c>
      <c r="D136" s="169" t="s">
        <v>11286</v>
      </c>
      <c r="E136" s="167" t="str">
        <f>IFERROR(VLOOKUP(A136,작성용!A:AL,34,0),"-")</f>
        <v>-</v>
      </c>
      <c r="F136" s="168" t="s">
        <v>7066</v>
      </c>
      <c r="G136" s="179">
        <f>COUNTIF(작성용!A:B,$A136)-COUNTIFS(작성용!A:A,$A136,작성용!AA:AA,"평가철회")</f>
        <v>0</v>
      </c>
    </row>
    <row r="137" spans="1:7" x14ac:dyDescent="0.3">
      <c r="A137" s="170" t="s">
        <v>484</v>
      </c>
      <c r="B137" s="165" t="s">
        <v>309</v>
      </c>
      <c r="C137" s="165" t="str">
        <f>IFERROR(VLOOKUP($A137,작성용!A:AL,14,0),"-")</f>
        <v>-</v>
      </c>
      <c r="D137" s="169" t="s">
        <v>7077</v>
      </c>
      <c r="E137" s="167" t="str">
        <f>IFERROR(VLOOKUP(A137,작성용!A:AL,34,0),"-")</f>
        <v>-</v>
      </c>
      <c r="F137" s="168" t="s">
        <v>11470</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11234</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11461</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11461</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11461</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11485</v>
      </c>
      <c r="E161" s="167" t="str">
        <f>IFERROR(VLOOKUP(A161,작성용!A:AL,34,0),"-")</f>
        <v>-</v>
      </c>
      <c r="F161" s="168" t="s">
        <v>11259</v>
      </c>
      <c r="G161" s="179">
        <f>COUNTIF(작성용!A:B,$A161)-COUNTIFS(작성용!A:A,$A161,작성용!AA:AA,"평가철회")</f>
        <v>0</v>
      </c>
    </row>
    <row r="162" spans="1:7" ht="16.5" customHeight="1" x14ac:dyDescent="0.3">
      <c r="A162" s="170" t="s">
        <v>537</v>
      </c>
      <c r="B162" s="165" t="s">
        <v>3681</v>
      </c>
      <c r="C162" s="165" t="str">
        <f>IFERROR(VLOOKUP($A162,작성용!A:AL,14,0),"-")</f>
        <v>-</v>
      </c>
      <c r="D162" s="169" t="s">
        <v>11273</v>
      </c>
      <c r="E162" s="167" t="str">
        <f>IFERROR(VLOOKUP(A162,작성용!A:AL,34,0),"-")</f>
        <v>-</v>
      </c>
      <c r="F162" s="168" t="s">
        <v>11484</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11215</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11244</v>
      </c>
      <c r="E166" s="167" t="str">
        <f>IFERROR(VLOOKUP(A166,작성용!A:AL,34,0),"-")</f>
        <v>-</v>
      </c>
      <c r="F166" s="168" t="s">
        <v>11234</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11242</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11486</v>
      </c>
      <c r="C175" s="165" t="str">
        <f>IFERROR(VLOOKUP($A175,작성용!A:AL,14,0),"-")</f>
        <v>-</v>
      </c>
      <c r="D175" s="169" t="s">
        <v>3679</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11228</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11251</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11234</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11262</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11243</v>
      </c>
      <c r="E187" s="167" t="str">
        <f>IFERROR(VLOOKUP(A187,작성용!A:AL,34,0),"-")</f>
        <v>오윤지</v>
      </c>
      <c r="F187" s="168" t="s">
        <v>11215</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11252</v>
      </c>
      <c r="C193" s="165" t="str">
        <f>IFERROR(VLOOKUP($A193,작성용!A:AL,14,0),"-")</f>
        <v>-</v>
      </c>
      <c r="D193" s="169" t="s">
        <v>11220</v>
      </c>
      <c r="E193" s="167" t="str">
        <f>IFERROR(VLOOKUP(A193,작성용!A:AL,34,0),"-")</f>
        <v>-</v>
      </c>
      <c r="F193" s="168" t="s">
        <v>11260</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11234</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11276</v>
      </c>
      <c r="E201" s="167" t="str">
        <f>IFERROR(VLOOKUP(A201,작성용!A:AL,34,0),"-")</f>
        <v>이문수</v>
      </c>
      <c r="F201" s="168" t="s">
        <v>11262</v>
      </c>
      <c r="G201" s="179">
        <f>COUNTIF(작성용!A:B,$A201)-COUNTIFS(작성용!A:A,$A201,작성용!AA:AA,"평가철회")</f>
        <v>6</v>
      </c>
    </row>
    <row r="202" spans="1:7" ht="16.5" customHeight="1" x14ac:dyDescent="0.3">
      <c r="A202" s="170" t="s">
        <v>614</v>
      </c>
      <c r="B202" s="165" t="s">
        <v>615</v>
      </c>
      <c r="C202" s="165" t="str">
        <f>IFERROR(VLOOKUP($A202,작성용!A:AL,14,0),"-")</f>
        <v>-</v>
      </c>
      <c r="D202" s="169" t="s">
        <v>11253</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11260</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11487</v>
      </c>
      <c r="E208" s="167" t="str">
        <f>IFERROR(VLOOKUP(A208,작성용!A:AL,34,0),"-")</f>
        <v>정민지</v>
      </c>
      <c r="F208" s="168" t="s">
        <v>11215</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11250</v>
      </c>
      <c r="E209" s="167" t="str">
        <f>IFERROR(VLOOKUP(A209,작성용!A:AL,34,0),"-")</f>
        <v>-</v>
      </c>
      <c r="F209" s="168" t="s">
        <v>11231</v>
      </c>
      <c r="G209" s="179">
        <f>COUNTIF(작성용!A:B,$A209)-COUNTIFS(작성용!A:A,$A209,작성용!AA:AA,"평가철회")</f>
        <v>0</v>
      </c>
    </row>
    <row r="210" spans="1:7" ht="16.5" customHeight="1" x14ac:dyDescent="0.3">
      <c r="A210" s="170" t="s">
        <v>630</v>
      </c>
      <c r="B210" s="165" t="s">
        <v>631</v>
      </c>
      <c r="C210" s="165" t="str">
        <f>IFERROR(VLOOKUP($A210,작성용!A:AL,14,0),"-")</f>
        <v>-</v>
      </c>
      <c r="D210" s="169" t="s">
        <v>11245</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11268</v>
      </c>
      <c r="E211" s="167" t="str">
        <f>IFERROR(VLOOKUP(A211,작성용!A:AL,34,0),"-")</f>
        <v>-</v>
      </c>
      <c r="F211" s="168" t="s">
        <v>11231</v>
      </c>
      <c r="G211" s="179">
        <f>COUNTIF(작성용!A:B,$A211)-COUNTIFS(작성용!A:A,$A211,작성용!AA:AA,"평가철회")</f>
        <v>0</v>
      </c>
    </row>
    <row r="212" spans="1:7" ht="16.5" customHeight="1" x14ac:dyDescent="0.3">
      <c r="A212" s="170" t="s">
        <v>18</v>
      </c>
      <c r="B212" s="165" t="s">
        <v>19</v>
      </c>
      <c r="C212" s="165" t="str">
        <f>IFERROR(VLOOKUP($A212,작성용!A:AL,14,0),"-")</f>
        <v>-</v>
      </c>
      <c r="D212" s="169" t="s">
        <v>11284</v>
      </c>
      <c r="E212" s="167" t="str">
        <f>IFERROR(VLOOKUP(A212,작성용!A:AL,34,0),"-")</f>
        <v>-</v>
      </c>
      <c r="F212" s="168" t="s">
        <v>11234</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11234</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11234</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11488</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11232</v>
      </c>
      <c r="E220" s="167" t="str">
        <f>IFERROR(VLOOKUP(A220,작성용!A:AL,34,0),"-")</f>
        <v>-</v>
      </c>
      <c r="F220" s="168" t="s">
        <v>11242</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11489</v>
      </c>
      <c r="C223" s="165" t="str">
        <f>IFERROR(VLOOKUP($A223,작성용!A:AL,14,0),"-")</f>
        <v>-</v>
      </c>
      <c r="D223" s="169" t="s">
        <v>11264</v>
      </c>
      <c r="E223" s="167" t="str">
        <f>IFERROR(VLOOKUP(A223,작성용!A:AL,34,0),"-")</f>
        <v>-</v>
      </c>
      <c r="F223" s="168" t="s">
        <v>11260</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11301</v>
      </c>
      <c r="E224" s="167" t="str">
        <f>IFERROR(VLOOKUP(A224,작성용!A:AL,34,0),"-")</f>
        <v>김예림</v>
      </c>
      <c r="F224" s="168" t="s">
        <v>11262</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11254</v>
      </c>
      <c r="C226" s="165" t="str">
        <f>IFERROR(VLOOKUP($A226,작성용!A:AL,14,0),"-")</f>
        <v>-</v>
      </c>
      <c r="D226" s="169" t="s">
        <v>11261</v>
      </c>
      <c r="E226" s="167" t="str">
        <f>IFERROR(VLOOKUP(A226,작성용!A:AL,34,0),"-")</f>
        <v>-</v>
      </c>
      <c r="F226" s="168" t="s">
        <v>11231</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11269</v>
      </c>
      <c r="E228" s="167" t="str">
        <f>IFERROR(VLOOKUP(A228,작성용!A:AL,34,0),"-")</f>
        <v>-</v>
      </c>
      <c r="F228" s="168" t="s">
        <v>11231</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11262</v>
      </c>
      <c r="G230" s="179">
        <f>COUNTIF(작성용!A:B,$A230)-COUNTIFS(작성용!A:A,$A230,작성용!AA:AA,"평가철회")</f>
        <v>162</v>
      </c>
    </row>
    <row r="231" spans="1:7" ht="16.5" customHeight="1" x14ac:dyDescent="0.3">
      <c r="A231" s="170" t="s">
        <v>671</v>
      </c>
      <c r="B231" s="165" t="s">
        <v>11490</v>
      </c>
      <c r="C231" s="165" t="str">
        <f>IFERROR(VLOOKUP($A231,작성용!A:AL,14,0),"-")</f>
        <v>-</v>
      </c>
      <c r="D231" s="169" t="s">
        <v>11491</v>
      </c>
      <c r="E231" s="167" t="str">
        <f>IFERROR(VLOOKUP(A231,작성용!A:AL,34,0),"-")</f>
        <v>-</v>
      </c>
      <c r="F231" s="168" t="s">
        <v>11260</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11276</v>
      </c>
      <c r="E235" s="167" t="str">
        <f>IFERROR(VLOOKUP(A235,작성용!A:AL,34,0),"-")</f>
        <v>-</v>
      </c>
      <c r="F235" s="168" t="s">
        <v>11242</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11492</v>
      </c>
      <c r="E237" s="167" t="str">
        <f>IFERROR(VLOOKUP(A237,작성용!A:AL,34,0),"-")</f>
        <v>-</v>
      </c>
      <c r="F237" s="168" t="s">
        <v>11231</v>
      </c>
      <c r="G237" s="179">
        <f>COUNTIF(작성용!A:B,$A237)-COUNTIFS(작성용!A:A,$A237,작성용!AA:AA,"평가철회")</f>
        <v>0</v>
      </c>
    </row>
    <row r="238" spans="1:7" ht="16.5" customHeight="1" x14ac:dyDescent="0.3">
      <c r="A238" s="170" t="s">
        <v>684</v>
      </c>
      <c r="B238" s="165" t="s">
        <v>11493</v>
      </c>
      <c r="C238" s="165" t="str">
        <f>IFERROR(VLOOKUP($A238,작성용!A:AL,14,0),"-")</f>
        <v>-</v>
      </c>
      <c r="D238" s="169" t="s">
        <v>11222</v>
      </c>
      <c r="E238" s="167" t="str">
        <f>IFERROR(VLOOKUP(A238,작성용!A:AL,34,0),"-")</f>
        <v>-</v>
      </c>
      <c r="F238" s="168" t="s">
        <v>11231</v>
      </c>
      <c r="G238" s="179">
        <f>COUNTIF(작성용!A:B,$A238)-COUNTIFS(작성용!A:A,$A238,작성용!AA:AA,"평가철회")</f>
        <v>0</v>
      </c>
    </row>
    <row r="239" spans="1:7" ht="16.5" customHeight="1" x14ac:dyDescent="0.3">
      <c r="A239" s="170" t="s">
        <v>685</v>
      </c>
      <c r="B239" s="165" t="s">
        <v>686</v>
      </c>
      <c r="C239" s="165" t="str">
        <f>IFERROR(VLOOKUP($A239,작성용!A:AL,14,0),"-")</f>
        <v>-</v>
      </c>
      <c r="D239" s="169" t="s">
        <v>11236</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11463</v>
      </c>
      <c r="E242" s="167" t="str">
        <f>IFERROR(VLOOKUP(A242,작성용!A:AL,34,0),"-")</f>
        <v>-</v>
      </c>
      <c r="F242" s="168" t="s">
        <v>11259</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11248</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7146</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7131</v>
      </c>
      <c r="E264" s="167" t="str">
        <f>IFERROR(VLOOKUP(A264,작성용!A:AL,34,0),"-")</f>
        <v>-</v>
      </c>
      <c r="F264" s="168" t="s">
        <v>11259</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11494</v>
      </c>
      <c r="C273" s="165" t="str">
        <f>IFERROR(VLOOKUP($A273,작성용!A:AL,14,0),"-")</f>
        <v>-</v>
      </c>
      <c r="D273" s="169" t="s">
        <v>11317</v>
      </c>
      <c r="E273" s="167" t="str">
        <f>IFERROR(VLOOKUP(A273,작성용!A:AL,34,0),"-")</f>
        <v>-</v>
      </c>
      <c r="F273" s="168" t="s">
        <v>11231</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11474</v>
      </c>
      <c r="E277" s="167" t="str">
        <f>IFERROR(VLOOKUP(A277,작성용!A:AL,34,0),"-")</f>
        <v>-</v>
      </c>
      <c r="F277" s="168" t="s">
        <v>11259</v>
      </c>
      <c r="G277" s="179">
        <f>COUNTIF(작성용!A:B,$A277)-COUNTIFS(작성용!A:A,$A277,작성용!AA:AA,"평가철회")</f>
        <v>0</v>
      </c>
    </row>
    <row r="278" spans="1:7" ht="16.5" customHeight="1" x14ac:dyDescent="0.3">
      <c r="A278" s="170" t="s">
        <v>764</v>
      </c>
      <c r="B278" s="165" t="s">
        <v>765</v>
      </c>
      <c r="C278" s="165" t="str">
        <f>IFERROR(VLOOKUP($A278,작성용!A:AL,14,0),"-")</f>
        <v>-</v>
      </c>
      <c r="D278" s="169" t="s">
        <v>11286</v>
      </c>
      <c r="E278" s="167" t="str">
        <f>IFERROR(VLOOKUP(A278,작성용!A:AL,34,0),"-")</f>
        <v>-</v>
      </c>
      <c r="F278" s="168" t="s">
        <v>11260</v>
      </c>
      <c r="G278" s="179">
        <f>COUNTIF(작성용!A:B,$A278)-COUNTIFS(작성용!A:A,$A278,작성용!AA:AA,"평가철회")</f>
        <v>0</v>
      </c>
    </row>
    <row r="279" spans="1:7" ht="16.5" customHeight="1" x14ac:dyDescent="0.3">
      <c r="A279" s="170" t="s">
        <v>766</v>
      </c>
      <c r="B279" s="165" t="s">
        <v>767</v>
      </c>
      <c r="C279" s="165" t="str">
        <f>IFERROR(VLOOKUP($A279,작성용!A:AL,14,0),"-")</f>
        <v>-</v>
      </c>
      <c r="D279" s="169" t="s">
        <v>11256</v>
      </c>
      <c r="E279" s="167" t="str">
        <f>IFERROR(VLOOKUP(A279,작성용!A:AL,34,0),"-")</f>
        <v>-</v>
      </c>
      <c r="F279" s="168" t="s">
        <v>11231</v>
      </c>
      <c r="G279" s="179">
        <f>COUNTIF(작성용!A:B,$A279)-COUNTIFS(작성용!A:A,$A279,작성용!AA:AA,"평가철회")</f>
        <v>0</v>
      </c>
    </row>
    <row r="280" spans="1:7" ht="16.5" customHeight="1" x14ac:dyDescent="0.3">
      <c r="A280" s="170" t="s">
        <v>768</v>
      </c>
      <c r="B280" s="165" t="s">
        <v>769</v>
      </c>
      <c r="C280" s="165" t="str">
        <f>IFERROR(VLOOKUP($A280,작성용!A:AL,14,0),"-")</f>
        <v>-</v>
      </c>
      <c r="D280" s="169" t="s">
        <v>11277</v>
      </c>
      <c r="E280" s="167" t="str">
        <f>IFERROR(VLOOKUP(A280,작성용!A:AL,34,0),"-")</f>
        <v>-</v>
      </c>
      <c r="F280" s="168" t="s">
        <v>11231</v>
      </c>
      <c r="G280" s="179">
        <f>COUNTIF(작성용!A:B,$A280)-COUNTIFS(작성용!A:A,$A280,작성용!AA:AA,"평가철회")</f>
        <v>0</v>
      </c>
    </row>
    <row r="281" spans="1:7" ht="16.5" customHeight="1" x14ac:dyDescent="0.3">
      <c r="A281" s="170" t="s">
        <v>770</v>
      </c>
      <c r="B281" s="165" t="s">
        <v>771</v>
      </c>
      <c r="C281" s="165" t="str">
        <f>IFERROR(VLOOKUP($A281,작성용!A:AL,14,0),"-")</f>
        <v>-</v>
      </c>
      <c r="D281" s="169" t="s">
        <v>11474</v>
      </c>
      <c r="E281" s="167" t="str">
        <f>IFERROR(VLOOKUP(A281,작성용!A:AL,34,0),"-")</f>
        <v>-</v>
      </c>
      <c r="F281" s="168" t="s">
        <v>10458</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7160</v>
      </c>
      <c r="E282" s="167" t="str">
        <f>IFERROR(VLOOKUP(A282,작성용!A:AL,34,0),"-")</f>
        <v>-</v>
      </c>
      <c r="F282" s="168" t="s">
        <v>10458</v>
      </c>
      <c r="G282" s="179">
        <f>COUNTIF(작성용!A:B,$A282)-COUNTIFS(작성용!A:A,$A282,작성용!AA:AA,"평가철회")</f>
        <v>0</v>
      </c>
    </row>
    <row r="283" spans="1:7" ht="16.5" customHeight="1" x14ac:dyDescent="0.3">
      <c r="A283" s="170" t="s">
        <v>774</v>
      </c>
      <c r="B283" s="165" t="s">
        <v>775</v>
      </c>
      <c r="C283" s="165" t="str">
        <f>IFERROR(VLOOKUP($A283,작성용!A:AL,14,0),"-")</f>
        <v>-</v>
      </c>
      <c r="D283" s="169" t="s">
        <v>11250</v>
      </c>
      <c r="E283" s="167" t="str">
        <f>IFERROR(VLOOKUP(A283,작성용!A:AL,34,0),"-")</f>
        <v>-</v>
      </c>
      <c r="F283" s="168" t="s">
        <v>11262</v>
      </c>
      <c r="G283" s="179">
        <f>COUNTIF(작성용!A:B,$A283)-COUNTIFS(작성용!A:A,$A283,작성용!AA:AA,"평가철회")</f>
        <v>0</v>
      </c>
    </row>
    <row r="284" spans="1:7" ht="16.5" customHeight="1" x14ac:dyDescent="0.3">
      <c r="A284" s="170" t="s">
        <v>776</v>
      </c>
      <c r="B284" s="165" t="s">
        <v>777</v>
      </c>
      <c r="C284" s="165" t="str">
        <f>IFERROR(VLOOKUP($A284,작성용!A:AL,14,0),"-")</f>
        <v>-</v>
      </c>
      <c r="D284" s="169" t="s">
        <v>11224</v>
      </c>
      <c r="E284" s="167" t="str">
        <f>IFERROR(VLOOKUP(A284,작성용!A:AL,34,0),"-")</f>
        <v>-</v>
      </c>
      <c r="F284" s="168" t="s">
        <v>11234</v>
      </c>
      <c r="G284" s="179">
        <f>COUNTIF(작성용!A:B,$A284)-COUNTIFS(작성용!A:A,$A284,작성용!AA:AA,"평가철회")</f>
        <v>0</v>
      </c>
    </row>
    <row r="285" spans="1:7" ht="16.5" customHeight="1" x14ac:dyDescent="0.3">
      <c r="A285" s="170" t="s">
        <v>778</v>
      </c>
      <c r="B285" s="165" t="s">
        <v>779</v>
      </c>
      <c r="C285" s="165" t="str">
        <f>IFERROR(VLOOKUP($A285,작성용!A:AL,14,0),"-")</f>
        <v>-</v>
      </c>
      <c r="D285" s="169" t="s">
        <v>11435</v>
      </c>
      <c r="E285" s="167" t="str">
        <f>IFERROR(VLOOKUP(A285,작성용!A:AL,34,0),"-")</f>
        <v>-</v>
      </c>
      <c r="F285" s="168" t="s">
        <v>11260</v>
      </c>
      <c r="G285" s="179">
        <f>COUNTIF(작성용!A:B,$A285)-COUNTIFS(작성용!A:A,$A285,작성용!AA:AA,"평가철회")</f>
        <v>0</v>
      </c>
    </row>
    <row r="286" spans="1:7" ht="16.5" customHeight="1" x14ac:dyDescent="0.3">
      <c r="A286" s="170" t="s">
        <v>780</v>
      </c>
      <c r="B286" s="165" t="s">
        <v>781</v>
      </c>
      <c r="C286" s="165" t="str">
        <f>IFERROR(VLOOKUP($A286,작성용!A:AL,14,0),"-")</f>
        <v>-</v>
      </c>
      <c r="D286" s="169" t="s">
        <v>11435</v>
      </c>
      <c r="E286" s="167" t="str">
        <f>IFERROR(VLOOKUP(A286,작성용!A:AL,34,0),"-")</f>
        <v>-</v>
      </c>
      <c r="F286" s="168" t="s">
        <v>11234</v>
      </c>
      <c r="G286" s="179">
        <f>COUNTIF(작성용!A:B,$A286)-COUNTIFS(작성용!A:A,$A286,작성용!AA:AA,"평가철회")</f>
        <v>0</v>
      </c>
    </row>
    <row r="287" spans="1:7" ht="16.5" customHeight="1" x14ac:dyDescent="0.3">
      <c r="A287" s="170" t="s">
        <v>782</v>
      </c>
      <c r="B287" s="165" t="s">
        <v>783</v>
      </c>
      <c r="C287" s="165" t="str">
        <f>IFERROR(VLOOKUP($A287,작성용!A:AL,14,0),"-")</f>
        <v>-</v>
      </c>
      <c r="D287" s="169" t="s">
        <v>11495</v>
      </c>
      <c r="E287" s="167" t="str">
        <f>IFERROR(VLOOKUP(A287,작성용!A:AL,34,0),"-")</f>
        <v>-</v>
      </c>
      <c r="F287" s="168" t="s">
        <v>11234</v>
      </c>
      <c r="G287" s="179">
        <f>COUNTIF(작성용!A:B,$A287)-COUNTIFS(작성용!A:A,$A287,작성용!AA:AA,"평가철회")</f>
        <v>0</v>
      </c>
    </row>
    <row r="288" spans="1:7" ht="16.5" customHeight="1" x14ac:dyDescent="0.3">
      <c r="A288" s="170" t="s">
        <v>784</v>
      </c>
      <c r="B288" s="165" t="s">
        <v>785</v>
      </c>
      <c r="C288" s="165" t="str">
        <f>IFERROR(VLOOKUP($A288,작성용!A:AL,14,0),"-")</f>
        <v>-</v>
      </c>
      <c r="D288" s="169" t="s">
        <v>11275</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11229</v>
      </c>
      <c r="E289" s="167" t="str">
        <f>IFERROR(VLOOKUP(A289,작성용!A:AL,34,0),"-")</f>
        <v>-</v>
      </c>
      <c r="F289" s="168" t="s">
        <v>11260</v>
      </c>
      <c r="G289" s="179">
        <f>COUNTIF(작성용!A:B,$A289)-COUNTIFS(작성용!A:A,$A289,작성용!AA:AA,"평가철회")</f>
        <v>0</v>
      </c>
    </row>
    <row r="290" spans="1:7" ht="16.5" customHeight="1" x14ac:dyDescent="0.3">
      <c r="A290" s="170" t="s">
        <v>788</v>
      </c>
      <c r="B290" s="165" t="s">
        <v>789</v>
      </c>
      <c r="C290" s="165" t="str">
        <f>IFERROR(VLOOKUP($A290,작성용!A:AL,14,0),"-")</f>
        <v>-</v>
      </c>
      <c r="D290" s="169" t="s">
        <v>7606</v>
      </c>
      <c r="E290" s="167" t="str">
        <f>IFERROR(VLOOKUP(A290,작성용!A:AL,34,0),"-")</f>
        <v>-</v>
      </c>
      <c r="F290" s="168" t="s">
        <v>10458</v>
      </c>
      <c r="G290" s="179">
        <f>COUNTIF(작성용!A:B,$A290)-COUNTIFS(작성용!A:A,$A290,작성용!AA:AA,"평가철회")</f>
        <v>0</v>
      </c>
    </row>
    <row r="291" spans="1:7" ht="16.5" customHeight="1" x14ac:dyDescent="0.3">
      <c r="A291" s="170" t="s">
        <v>790</v>
      </c>
      <c r="B291" s="165" t="s">
        <v>791</v>
      </c>
      <c r="C291" s="165" t="str">
        <f>IFERROR(VLOOKUP($A291,작성용!A:AL,14,0),"-")</f>
        <v>-</v>
      </c>
      <c r="D291" s="169" t="s">
        <v>11256</v>
      </c>
      <c r="E291" s="167" t="str">
        <f>IFERROR(VLOOKUP(A291,작성용!A:AL,34,0),"-")</f>
        <v>-</v>
      </c>
      <c r="F291" s="168" t="s">
        <v>7066</v>
      </c>
      <c r="G291" s="179">
        <f>COUNTIF(작성용!A:B,$A291)-COUNTIFS(작성용!A:A,$A291,작성용!AA:AA,"평가철회")</f>
        <v>0</v>
      </c>
    </row>
    <row r="292" spans="1:7" ht="16.5" customHeight="1" x14ac:dyDescent="0.3">
      <c r="A292" s="170" t="s">
        <v>792</v>
      </c>
      <c r="B292" s="165" t="s">
        <v>793</v>
      </c>
      <c r="C292" s="165" t="str">
        <f>IFERROR(VLOOKUP($A292,작성용!A:AL,14,0),"-")</f>
        <v>-</v>
      </c>
      <c r="D292" s="169" t="s">
        <v>11245</v>
      </c>
      <c r="E292" s="167" t="str">
        <f>IFERROR(VLOOKUP(A292,작성용!A:AL,34,0),"-")</f>
        <v>-</v>
      </c>
      <c r="F292" s="168" t="s">
        <v>10458</v>
      </c>
      <c r="G292" s="179">
        <f>COUNTIF(작성용!A:B,$A292)-COUNTIFS(작성용!A:A,$A292,작성용!AA:AA,"평가철회")</f>
        <v>0</v>
      </c>
    </row>
    <row r="293" spans="1:7" ht="16.5" customHeight="1" x14ac:dyDescent="0.3">
      <c r="A293" s="170" t="s">
        <v>794</v>
      </c>
      <c r="B293" s="165" t="s">
        <v>3611</v>
      </c>
      <c r="C293" s="165" t="str">
        <f>IFERROR(VLOOKUP($A293,작성용!A:AL,14,0),"-")</f>
        <v>-</v>
      </c>
      <c r="D293" s="169" t="s">
        <v>11273</v>
      </c>
      <c r="E293" s="167" t="str">
        <f>IFERROR(VLOOKUP(A293,작성용!A:AL,34,0),"-")</f>
        <v>-</v>
      </c>
      <c r="F293" s="168" t="s">
        <v>6921</v>
      </c>
      <c r="G293" s="179">
        <f>COUNTIF(작성용!A:B,$A293)-COUNTIFS(작성용!A:A,$A293,작성용!AA:AA,"평가철회")</f>
        <v>0</v>
      </c>
    </row>
    <row r="294" spans="1:7" ht="16.5" customHeight="1" x14ac:dyDescent="0.3">
      <c r="A294" s="170" t="s">
        <v>795</v>
      </c>
      <c r="B294" s="165" t="s">
        <v>11258</v>
      </c>
      <c r="C294" s="165" t="str">
        <f>IFERROR(VLOOKUP($A294,작성용!A:AL,14,0),"-")</f>
        <v>-</v>
      </c>
      <c r="D294" s="169" t="s">
        <v>11435</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11218</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7135</v>
      </c>
      <c r="E296" s="167" t="str">
        <f>IFERROR(VLOOKUP(A296,작성용!A:AL,34,0),"-")</f>
        <v>-</v>
      </c>
      <c r="F296" s="168" t="s">
        <v>7066</v>
      </c>
      <c r="G296" s="179">
        <f>COUNTIF(작성용!A:B,$A296)-COUNTIFS(작성용!A:A,$A296,작성용!AA:AA,"평가철회")</f>
        <v>0</v>
      </c>
    </row>
    <row r="297" spans="1:7" ht="16.5" customHeight="1" x14ac:dyDescent="0.3">
      <c r="A297" s="170" t="s">
        <v>800</v>
      </c>
      <c r="B297" s="165" t="s">
        <v>801</v>
      </c>
      <c r="C297" s="165" t="str">
        <f>IFERROR(VLOOKUP($A297,작성용!A:AL,14,0),"-")</f>
        <v>-</v>
      </c>
      <c r="D297" s="169" t="s">
        <v>7135</v>
      </c>
      <c r="E297" s="167" t="str">
        <f>IFERROR(VLOOKUP(A297,작성용!A:AL,34,0),"-")</f>
        <v>-</v>
      </c>
      <c r="F297" s="168" t="s">
        <v>11259</v>
      </c>
      <c r="G297" s="179">
        <f>COUNTIF(작성용!A:B,$A297)-COUNTIFS(작성용!A:A,$A297,작성용!AA:AA,"평가철회")</f>
        <v>0</v>
      </c>
    </row>
    <row r="298" spans="1:7" ht="16.5" customHeight="1" x14ac:dyDescent="0.3">
      <c r="A298" s="170" t="s">
        <v>802</v>
      </c>
      <c r="B298" s="165" t="s">
        <v>803</v>
      </c>
      <c r="C298" s="165" t="str">
        <f>IFERROR(VLOOKUP($A298,작성용!A:AL,14,0),"-")</f>
        <v>-</v>
      </c>
      <c r="D298" s="169" t="s">
        <v>7135</v>
      </c>
      <c r="E298" s="167" t="str">
        <f>IFERROR(VLOOKUP(A298,작성용!A:AL,34,0),"-")</f>
        <v>-</v>
      </c>
      <c r="F298" s="168" t="s">
        <v>11234</v>
      </c>
      <c r="G298" s="179">
        <f>COUNTIF(작성용!A:B,$A298)-COUNTIFS(작성용!A:A,$A298,작성용!AA:AA,"평가철회")</f>
        <v>0</v>
      </c>
    </row>
    <row r="299" spans="1:7" ht="16.5" customHeight="1" x14ac:dyDescent="0.3">
      <c r="A299" s="170" t="s">
        <v>804</v>
      </c>
      <c r="B299" s="165" t="s">
        <v>805</v>
      </c>
      <c r="C299" s="165" t="str">
        <f>IFERROR(VLOOKUP($A299,작성용!A:AL,14,0),"-")</f>
        <v>-</v>
      </c>
      <c r="D299" s="169" t="s">
        <v>11218</v>
      </c>
      <c r="E299" s="167" t="str">
        <f>IFERROR(VLOOKUP(A299,작성용!A:AL,34,0),"-")</f>
        <v>-</v>
      </c>
      <c r="F299" s="168" t="s">
        <v>11259</v>
      </c>
      <c r="G299" s="179">
        <f>COUNTIF(작성용!A:B,$A299)-COUNTIFS(작성용!A:A,$A299,작성용!AA:AA,"평가철회")</f>
        <v>0</v>
      </c>
    </row>
    <row r="300" spans="1:7" ht="16.5" customHeight="1" x14ac:dyDescent="0.3">
      <c r="A300" s="170" t="s">
        <v>806</v>
      </c>
      <c r="B300" s="165" t="s">
        <v>807</v>
      </c>
      <c r="C300" s="165" t="str">
        <f>IFERROR(VLOOKUP($A300,작성용!A:AL,14,0),"-")</f>
        <v>-</v>
      </c>
      <c r="D300" s="169" t="s">
        <v>11273</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11273</v>
      </c>
      <c r="E301" s="167" t="str">
        <f>IFERROR(VLOOKUP(A301,작성용!A:AL,34,0),"-")</f>
        <v>-</v>
      </c>
      <c r="F301" s="168" t="s">
        <v>11259</v>
      </c>
      <c r="G301" s="179">
        <f>COUNTIF(작성용!A:B,$A301)-COUNTIFS(작성용!A:A,$A301,작성용!AA:AA,"평가철회")</f>
        <v>0</v>
      </c>
    </row>
    <row r="302" spans="1:7" ht="16.5" customHeight="1" x14ac:dyDescent="0.3">
      <c r="A302" s="170" t="s">
        <v>810</v>
      </c>
      <c r="B302" s="165" t="s">
        <v>811</v>
      </c>
      <c r="C302" s="165" t="str">
        <f>IFERROR(VLOOKUP($A302,작성용!A:AL,14,0),"-")</f>
        <v>-</v>
      </c>
      <c r="D302" s="169" t="s">
        <v>11218</v>
      </c>
      <c r="E302" s="167" t="str">
        <f>IFERROR(VLOOKUP(A302,작성용!A:AL,34,0),"-")</f>
        <v>-</v>
      </c>
      <c r="F302" s="168" t="s">
        <v>11242</v>
      </c>
      <c r="G302" s="179">
        <f>COUNTIF(작성용!A:B,$A302)-COUNTIFS(작성용!A:A,$A302,작성용!AA:AA,"평가철회")</f>
        <v>0</v>
      </c>
    </row>
    <row r="303" spans="1:7" ht="16.5" customHeight="1" x14ac:dyDescent="0.3">
      <c r="A303" s="170" t="s">
        <v>812</v>
      </c>
      <c r="B303" s="165" t="s">
        <v>813</v>
      </c>
      <c r="C303" s="165" t="str">
        <f>IFERROR(VLOOKUP($A303,작성용!A:AL,14,0),"-")</f>
        <v>-</v>
      </c>
      <c r="D303" s="169" t="s">
        <v>11273</v>
      </c>
      <c r="E303" s="167" t="str">
        <f>IFERROR(VLOOKUP(A303,작성용!A:AL,34,0),"-")</f>
        <v>-</v>
      </c>
      <c r="F303" s="168" t="s">
        <v>11242</v>
      </c>
      <c r="G303" s="179">
        <f>COUNTIF(작성용!A:B,$A303)-COUNTIFS(작성용!A:A,$A303,작성용!AA:AA,"평가철회")</f>
        <v>0</v>
      </c>
    </row>
    <row r="304" spans="1:7" ht="16.5" customHeight="1" x14ac:dyDescent="0.3">
      <c r="A304" s="170" t="s">
        <v>814</v>
      </c>
      <c r="B304" s="165" t="s">
        <v>815</v>
      </c>
      <c r="C304" s="165" t="str">
        <f>IFERROR(VLOOKUP($A304,작성용!A:AL,14,0),"-")</f>
        <v>-</v>
      </c>
      <c r="D304" s="169" t="s">
        <v>11273</v>
      </c>
      <c r="E304" s="167" t="str">
        <f>IFERROR(VLOOKUP(A304,작성용!A:AL,34,0),"-")</f>
        <v>-</v>
      </c>
      <c r="F304" s="168" t="s">
        <v>7066</v>
      </c>
      <c r="G304" s="179">
        <f>COUNTIF(작성용!A:B,$A304)-COUNTIFS(작성용!A:A,$A304,작성용!AA:AA,"평가철회")</f>
        <v>0</v>
      </c>
    </row>
    <row r="305" spans="1:7" ht="16.5" customHeight="1" x14ac:dyDescent="0.3">
      <c r="A305" s="170" t="s">
        <v>816</v>
      </c>
      <c r="B305" s="165" t="s">
        <v>817</v>
      </c>
      <c r="C305" s="165" t="str">
        <f>IFERROR(VLOOKUP($A305,작성용!A:AL,14,0),"-")</f>
        <v>-</v>
      </c>
      <c r="D305" s="169" t="s">
        <v>11218</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7135</v>
      </c>
      <c r="E306" s="167" t="str">
        <f>IFERROR(VLOOKUP(A306,작성용!A:AL,34,0),"-")</f>
        <v>-</v>
      </c>
      <c r="F306" s="168" t="s">
        <v>11259</v>
      </c>
      <c r="G306" s="179">
        <f>COUNTIF(작성용!A:B,$A306)-COUNTIFS(작성용!A:A,$A306,작성용!AA:AA,"평가철회")</f>
        <v>0</v>
      </c>
    </row>
    <row r="307" spans="1:7" ht="16.5" customHeight="1" x14ac:dyDescent="0.3">
      <c r="A307" s="170" t="s">
        <v>820</v>
      </c>
      <c r="B307" s="165" t="s">
        <v>821</v>
      </c>
      <c r="C307" s="165" t="str">
        <f>IFERROR(VLOOKUP($A307,작성용!A:AL,14,0),"-")</f>
        <v>-</v>
      </c>
      <c r="D307" s="169" t="s">
        <v>11273</v>
      </c>
      <c r="E307" s="167" t="str">
        <f>IFERROR(VLOOKUP(A307,작성용!A:AL,34,0),"-")</f>
        <v>-</v>
      </c>
      <c r="F307" s="168" t="s">
        <v>7066</v>
      </c>
      <c r="G307" s="179">
        <f>COUNTIF(작성용!A:B,$A307)-COUNTIFS(작성용!A:A,$A307,작성용!AA:AA,"평가철회")</f>
        <v>0</v>
      </c>
    </row>
    <row r="308" spans="1:7" ht="16.5" customHeight="1" x14ac:dyDescent="0.3">
      <c r="A308" s="170" t="s">
        <v>822</v>
      </c>
      <c r="B308" s="165" t="s">
        <v>823</v>
      </c>
      <c r="C308" s="165" t="str">
        <f>IFERROR(VLOOKUP($A308,작성용!A:AL,14,0),"-")</f>
        <v>-</v>
      </c>
      <c r="D308" s="169" t="s">
        <v>7135</v>
      </c>
      <c r="E308" s="167" t="str">
        <f>IFERROR(VLOOKUP(A308,작성용!A:AL,34,0),"-")</f>
        <v>-</v>
      </c>
      <c r="F308" s="168" t="s">
        <v>11234</v>
      </c>
      <c r="G308" s="179">
        <f>COUNTIF(작성용!A:B,$A308)-COUNTIFS(작성용!A:A,$A308,작성용!AA:AA,"평가철회")</f>
        <v>0</v>
      </c>
    </row>
    <row r="309" spans="1:7" ht="16.5" customHeight="1" x14ac:dyDescent="0.3">
      <c r="A309" s="170" t="s">
        <v>824</v>
      </c>
      <c r="B309" s="165" t="s">
        <v>825</v>
      </c>
      <c r="C309" s="165" t="str">
        <f>IFERROR(VLOOKUP($A309,작성용!A:AL,14,0),"-")</f>
        <v>-</v>
      </c>
      <c r="D309" s="169" t="s">
        <v>11256</v>
      </c>
      <c r="E309" s="167" t="str">
        <f>IFERROR(VLOOKUP(A309,작성용!A:AL,34,0),"-")</f>
        <v>-</v>
      </c>
      <c r="F309" s="168" t="s">
        <v>11262</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7110</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6721</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11236</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6721</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11452</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8396</v>
      </c>
      <c r="E321" s="167" t="str">
        <f>IFERROR(VLOOKUP(A321,작성용!A:AL,34,0),"-")</f>
        <v>김본</v>
      </c>
      <c r="F321" s="168" t="s">
        <v>6946</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6721</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10126</v>
      </c>
      <c r="E323" s="167" t="str">
        <f>IFERROR(VLOOKUP(A323,작성용!A:AL,34,0),"-")</f>
        <v>김연수</v>
      </c>
      <c r="F323" s="168" t="s">
        <v>6946</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8444</v>
      </c>
      <c r="E324" s="167" t="str">
        <f>IFERROR(VLOOKUP(A324,작성용!A:AL,34,0),"-")</f>
        <v>김수진</v>
      </c>
      <c r="F324" s="168" t="s">
        <v>6946</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6721</v>
      </c>
      <c r="E325" s="167" t="str">
        <f>IFERROR(VLOOKUP(A325,작성용!A:AL,34,0),"-")</f>
        <v>-</v>
      </c>
      <c r="F325" s="168" t="s">
        <v>7066</v>
      </c>
      <c r="G325" s="179">
        <f>COUNTIF(작성용!A:B,$A325)-COUNTIFS(작성용!A:A,$A325,작성용!AA:AA,"평가철회")</f>
        <v>0</v>
      </c>
    </row>
    <row r="326" spans="1:7" ht="16.5" customHeight="1" x14ac:dyDescent="0.3">
      <c r="A326" s="170" t="s">
        <v>856</v>
      </c>
      <c r="B326" s="165" t="s">
        <v>711</v>
      </c>
      <c r="C326" s="165" t="str">
        <f>IFERROR(VLOOKUP($A326,작성용!A:AL,14,0),"-")</f>
        <v>-</v>
      </c>
      <c r="D326" s="169" t="s">
        <v>11004</v>
      </c>
      <c r="E326" s="167" t="str">
        <f>IFERROR(VLOOKUP(A326,작성용!A:AL,34,0),"-")</f>
        <v>-</v>
      </c>
      <c r="F326" s="168" t="s">
        <v>6921</v>
      </c>
      <c r="G326" s="179">
        <f>COUNTIF(작성용!A:B,$A326)-COUNTIFS(작성용!A:A,$A326,작성용!AA:AA,"평가철회")</f>
        <v>0</v>
      </c>
    </row>
    <row r="327" spans="1:7" ht="16.5" customHeight="1" x14ac:dyDescent="0.3">
      <c r="A327" s="170" t="s">
        <v>857</v>
      </c>
      <c r="B327" s="165" t="s">
        <v>858</v>
      </c>
      <c r="C327" s="165" t="str">
        <f>IFERROR(VLOOKUP($A327,작성용!A:AL,14,0),"-")</f>
        <v>-</v>
      </c>
      <c r="D327" s="169" t="s">
        <v>9881</v>
      </c>
      <c r="E327" s="167" t="str">
        <f>IFERROR(VLOOKUP(A327,작성용!A:AL,34,0),"-")</f>
        <v>-</v>
      </c>
      <c r="F327" s="168" t="s">
        <v>6946</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6946</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6721</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8489</v>
      </c>
      <c r="E330" s="167" t="str">
        <f>IFERROR(VLOOKUP(A330,작성용!A:AL,34,0),"-")</f>
        <v>박재현</v>
      </c>
      <c r="F330" s="168" t="s">
        <v>6946</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6946</v>
      </c>
      <c r="G331" s="179">
        <f>COUNTIF(작성용!A:B,$A331)-COUNTIFS(작성용!A:A,$A331,작성용!AA:AA,"평가철회")</f>
        <v>46</v>
      </c>
    </row>
    <row r="332" spans="1:7" ht="16.5" customHeight="1" x14ac:dyDescent="0.3">
      <c r="A332" s="170" t="s">
        <v>866</v>
      </c>
      <c r="B332" s="165" t="s">
        <v>867</v>
      </c>
      <c r="C332" s="165" t="str">
        <f>IFERROR(VLOOKUP($A332,작성용!A:AL,14,0),"-")</f>
        <v>-</v>
      </c>
      <c r="D332" s="169" t="s">
        <v>9318</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10985</v>
      </c>
      <c r="E333" s="167" t="str">
        <f>IFERROR(VLOOKUP(A333,작성용!A:AL,34,0),"-")</f>
        <v>-</v>
      </c>
      <c r="F333" s="168" t="s">
        <v>10458</v>
      </c>
      <c r="G333" s="179">
        <f>COUNTIF(작성용!A:B,$A333)-COUNTIFS(작성용!A:A,$A333,작성용!AA:AA,"평가철회")</f>
        <v>0</v>
      </c>
    </row>
    <row r="334" spans="1:7" ht="16.5" customHeight="1" x14ac:dyDescent="0.3">
      <c r="A334" s="170" t="s">
        <v>870</v>
      </c>
      <c r="B334" s="165" t="s">
        <v>871</v>
      </c>
      <c r="C334" s="165" t="str">
        <f>IFERROR(VLOOKUP($A334,작성용!A:AL,14,0),"-")</f>
        <v>-</v>
      </c>
      <c r="D334" s="169" t="s">
        <v>9881</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6721</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7671</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6946</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6721</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6721</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6721</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6721</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7671</v>
      </c>
      <c r="E343" s="167" t="str">
        <f>IFERROR(VLOOKUP(A343,작성용!A:AL,34,0),"-")</f>
        <v>-</v>
      </c>
      <c r="F343" s="168" t="s">
        <v>10458</v>
      </c>
      <c r="G343" s="179">
        <f>COUNTIF(작성용!A:B,$A343)-COUNTIFS(작성용!A:A,$A343,작성용!AA:AA,"평가철회")</f>
        <v>0</v>
      </c>
    </row>
    <row r="344" spans="1:7" ht="16.5" customHeight="1" x14ac:dyDescent="0.3">
      <c r="A344" s="170" t="s">
        <v>890</v>
      </c>
      <c r="B344" s="165" t="s">
        <v>891</v>
      </c>
      <c r="C344" s="165" t="str">
        <f>IFERROR(VLOOKUP($A344,작성용!A:AL,14,0),"-")</f>
        <v>-</v>
      </c>
      <c r="D344" s="169" t="s">
        <v>7671</v>
      </c>
      <c r="E344" s="167" t="str">
        <f>IFERROR(VLOOKUP(A344,작성용!A:AL,34,0),"-")</f>
        <v>-</v>
      </c>
      <c r="F344" s="168" t="s">
        <v>10458</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7066</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7066</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3679</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3682</v>
      </c>
      <c r="C357" s="165" t="str">
        <f>IFERROR(VLOOKUP($A357,작성용!A:AL,14,0),"-")</f>
        <v>-</v>
      </c>
      <c r="D357" s="169" t="s">
        <v>3679</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3679</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3679</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3683</v>
      </c>
      <c r="C393" s="165" t="str">
        <f>IFERROR(VLOOKUP($A393,작성용!A:AL,14,0),"-")</f>
        <v>-</v>
      </c>
      <c r="D393" s="169" t="s">
        <v>3679</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3737</v>
      </c>
      <c r="C399" s="165" t="str">
        <f>IFERROR(VLOOKUP($A399,작성용!A:AL,14,0),"-")</f>
        <v>-</v>
      </c>
      <c r="D399" s="169" t="s">
        <v>3679</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4153</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3684</v>
      </c>
      <c r="C408" s="165" t="str">
        <f>IFERROR(VLOOKUP($A408,작성용!A:AL,14,0),"-")</f>
        <v>-</v>
      </c>
      <c r="D408" s="169" t="s">
        <v>3679</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11496</v>
      </c>
      <c r="C417" s="165" t="str">
        <f>IFERROR(VLOOKUP($A417,작성용!A:AL,14,0),"-")</f>
        <v>-</v>
      </c>
      <c r="D417" s="169" t="s">
        <v>3679</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3685</v>
      </c>
      <c r="C429" s="165" t="str">
        <f>IFERROR(VLOOKUP($A429,작성용!A:AL,14,0),"-")</f>
        <v>-</v>
      </c>
      <c r="D429" s="169" t="s">
        <v>3679</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3686</v>
      </c>
      <c r="C441" s="165" t="str">
        <f>IFERROR(VLOOKUP($A441,작성용!A:AL,14,0),"-")</f>
        <v>-</v>
      </c>
      <c r="D441" s="169" t="s">
        <v>3679</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3738</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3687</v>
      </c>
      <c r="C449" s="165" t="str">
        <f>IFERROR(VLOOKUP($A449,작성용!A:AL,14,0),"-")</f>
        <v>-</v>
      </c>
      <c r="D449" s="169" t="s">
        <v>3679</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3739</v>
      </c>
      <c r="C457" s="165" t="str">
        <f>IFERROR(VLOOKUP($A457,작성용!A:AL,14,0),"-")</f>
        <v>-</v>
      </c>
      <c r="D457" s="169" t="s">
        <v>3679</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3679</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11497</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3740</v>
      </c>
      <c r="C476" s="165" t="str">
        <f>IFERROR(VLOOKUP($A476,작성용!A:AL,14,0),"-")</f>
        <v>-</v>
      </c>
      <c r="D476" s="169" t="s">
        <v>3679</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3688</v>
      </c>
      <c r="C489" s="165" t="str">
        <f>IFERROR(VLOOKUP($A489,작성용!A:AL,14,0),"-")</f>
        <v>-</v>
      </c>
      <c r="D489" s="169" t="s">
        <v>3679</v>
      </c>
      <c r="E489" s="167" t="str">
        <f>IFERROR(VLOOKUP(A489,작성용!A:AL,34,0),"-")</f>
        <v>-</v>
      </c>
      <c r="F489" s="168" t="s">
        <v>11498</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11499</v>
      </c>
      <c r="C494" s="165" t="str">
        <f>IFERROR(VLOOKUP($A494,작성용!A:AL,14,0),"-")</f>
        <v>-</v>
      </c>
      <c r="D494" s="169" t="s">
        <v>11500</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11501</v>
      </c>
      <c r="C503" s="165" t="str">
        <f>IFERROR(VLOOKUP($A503,작성용!A:AL,14,0),"-")</f>
        <v>-</v>
      </c>
      <c r="D503" s="169" t="s">
        <v>3679</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3689</v>
      </c>
      <c r="C505" s="165" t="str">
        <f>IFERROR(VLOOKUP($A505,작성용!A:AL,14,0),"-")</f>
        <v>-</v>
      </c>
      <c r="D505" s="169" t="s">
        <v>3679</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11502</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11503</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3679</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3679</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3741</v>
      </c>
      <c r="C549" s="165" t="str">
        <f>IFERROR(VLOOKUP($A549,작성용!A:AL,14,0),"-")</f>
        <v>-</v>
      </c>
      <c r="D549" s="169" t="s">
        <v>3679</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3679</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11498</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11498</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3679</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11498</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11497</v>
      </c>
      <c r="G585" s="179">
        <f>COUNTIF(작성용!A:B,$A585)-COUNTIFS(작성용!A:A,$A585,작성용!AA:AA,"평가철회")</f>
        <v>0</v>
      </c>
    </row>
    <row r="586" spans="1:7" ht="16.5" customHeight="1" x14ac:dyDescent="0.3">
      <c r="A586" s="170" t="s">
        <v>1354</v>
      </c>
      <c r="B586" s="165" t="s">
        <v>3690</v>
      </c>
      <c r="C586" s="165" t="str">
        <f>IFERROR(VLOOKUP($A586,작성용!A:AL,14,0),"-")</f>
        <v>-</v>
      </c>
      <c r="D586" s="169" t="s">
        <v>11500</v>
      </c>
      <c r="E586" s="167" t="str">
        <f>IFERROR(VLOOKUP(A586,작성용!A:AL,34,0),"-")</f>
        <v>-</v>
      </c>
      <c r="F586" s="168" t="s">
        <v>476</v>
      </c>
      <c r="G586" s="179">
        <f>COUNTIF(작성용!A:B,$A586)-COUNTIFS(작성용!A:A,$A586,작성용!AA:AA,"평가철회")</f>
        <v>0</v>
      </c>
    </row>
    <row r="587" spans="1:7" ht="16.5" customHeight="1" x14ac:dyDescent="0.3">
      <c r="A587" s="170" t="s">
        <v>1355</v>
      </c>
      <c r="B587" s="165" t="s">
        <v>11504</v>
      </c>
      <c r="C587" s="165" t="str">
        <f>IFERROR(VLOOKUP($A587,작성용!A:AL,14,0),"-")</f>
        <v>-</v>
      </c>
      <c r="D587" s="169" t="s">
        <v>11500</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11502</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11498</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3679</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11503</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11503</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11503</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3624</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4153</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3629</v>
      </c>
      <c r="E634" s="167" t="str">
        <f>IFERROR(VLOOKUP(A634,작성용!A:AL,34,0),"-")</f>
        <v>-</v>
      </c>
      <c r="F634" s="168" t="s">
        <v>85</v>
      </c>
      <c r="G634" s="179">
        <f>COUNTIF(작성용!A:B,$A634)-COUNTIFS(작성용!A:A,$A634,작성용!AA:AA,"평가철회")</f>
        <v>0</v>
      </c>
    </row>
    <row r="635" spans="1:7" ht="16.5" customHeight="1" x14ac:dyDescent="0.3">
      <c r="A635" s="170" t="s">
        <v>1451</v>
      </c>
      <c r="B635" s="165" t="s">
        <v>11505</v>
      </c>
      <c r="C635" s="165" t="str">
        <f>IFERROR(VLOOKUP($A635,작성용!A:AL,14,0),"-")</f>
        <v>-</v>
      </c>
      <c r="D635" s="169" t="s">
        <v>3679</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11503</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3742</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4153</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3743</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11506</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3744</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11498</v>
      </c>
      <c r="G662" s="179">
        <f>COUNTIF(작성용!A:B,$A662)-COUNTIFS(작성용!A:A,$A662,작성용!AA:AA,"평가철회")</f>
        <v>0</v>
      </c>
    </row>
    <row r="663" spans="1:7" ht="16.5" customHeight="1" x14ac:dyDescent="0.3">
      <c r="A663" s="170" t="s">
        <v>1501</v>
      </c>
      <c r="B663" s="165" t="s">
        <v>3745</v>
      </c>
      <c r="C663" s="165" t="str">
        <f>IFERROR(VLOOKUP($A663,작성용!A:AL,14,0),"-")</f>
        <v>-</v>
      </c>
      <c r="D663" s="169" t="s">
        <v>11507</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3746</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3598</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11508</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11509</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3747</v>
      </c>
      <c r="C675" s="165" t="str">
        <f>IFERROR(VLOOKUP($A675,작성용!A:AL,14,0),"-")</f>
        <v>-</v>
      </c>
      <c r="D675" s="169" t="s">
        <v>11510</v>
      </c>
      <c r="E675" s="167" t="str">
        <f>IFERROR(VLOOKUP(A675,작성용!A:AL,34,0),"-")</f>
        <v>-</v>
      </c>
      <c r="F675" s="168" t="s">
        <v>10458</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11511</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4153</v>
      </c>
      <c r="E687" s="167" t="str">
        <f>IFERROR(VLOOKUP(A687,작성용!A:AL,34,0),"-")</f>
        <v>-</v>
      </c>
      <c r="F687" s="168" t="s">
        <v>11498</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4153</v>
      </c>
      <c r="E698" s="167" t="str">
        <f>IFERROR(VLOOKUP(A698,작성용!A:AL,34,0),"-")</f>
        <v>-</v>
      </c>
      <c r="F698" s="168" t="s">
        <v>7066</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7606</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4157</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7049</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7111</v>
      </c>
      <c r="E714" s="167" t="str">
        <f>IFERROR(VLOOKUP(A714,작성용!A:AL,34,0),"-")</f>
        <v>-</v>
      </c>
      <c r="F714" s="168" t="s">
        <v>10458</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11266</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6946</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7066</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10458</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10458</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7110</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10458</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8970</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10458</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4158</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7066</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7110</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11271</v>
      </c>
      <c r="E747" s="167" t="str">
        <f>IFERROR(VLOOKUP(A747,작성용!A:AL,34,0),"-")</f>
        <v>-</v>
      </c>
      <c r="F747" s="168" t="s">
        <v>6921</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11272</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3748</v>
      </c>
      <c r="C755" s="165" t="str">
        <f>IFERROR(VLOOKUP($A755,작성용!A:AL,14,0),"-")</f>
        <v>-</v>
      </c>
      <c r="D755" s="169" t="s">
        <v>3565</v>
      </c>
      <c r="E755" s="167" t="str">
        <f>IFERROR(VLOOKUP(A755,작성용!A:AL,34,0),"-")</f>
        <v>-</v>
      </c>
      <c r="F755" s="168" t="s">
        <v>10458</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7129</v>
      </c>
      <c r="E766" s="167" t="str">
        <f>IFERROR(VLOOKUP(A766,작성용!A:AL,34,0),"-")</f>
        <v>-</v>
      </c>
      <c r="F766" s="168" t="s">
        <v>7066</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10458</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10458</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7066</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7135</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10458</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7289</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3749</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3750</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3751</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3752</v>
      </c>
      <c r="C804" s="165" t="str">
        <f>IFERROR(VLOOKUP($A804,작성용!A:AL,14,0),"-")</f>
        <v>-</v>
      </c>
      <c r="D804" s="169" t="s">
        <v>3691</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3692</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3650</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8970</v>
      </c>
      <c r="E815" s="167" t="str">
        <f>IFERROR(VLOOKUP(A815,작성용!A:AL,34,0),"-")</f>
        <v>-</v>
      </c>
      <c r="F815" s="168" t="s">
        <v>10458</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7066</v>
      </c>
      <c r="G819" s="179">
        <f>COUNTIF(작성용!A:B,$A819)-COUNTIFS(작성용!A:A,$A819,작성용!AA:AA,"평가철회")</f>
        <v>0</v>
      </c>
    </row>
    <row r="820" spans="1:7" ht="16.5" customHeight="1" x14ac:dyDescent="0.3">
      <c r="A820" s="170" t="s">
        <v>1799</v>
      </c>
      <c r="B820" s="165" t="s">
        <v>3753</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7066</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7066</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3754</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11278</v>
      </c>
      <c r="C844" s="165" t="str">
        <f>IFERROR(VLOOKUP($A844,작성용!A:AL,14,0),"-")</f>
        <v>-</v>
      </c>
      <c r="D844" s="169" t="s">
        <v>7110</v>
      </c>
      <c r="E844" s="167" t="str">
        <f>IFERROR(VLOOKUP(A844,작성용!A:AL,34,0),"-")</f>
        <v>-</v>
      </c>
      <c r="F844" s="168" t="s">
        <v>10458</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v>
      </c>
      <c r="D851" s="169" t="s">
        <v>125</v>
      </c>
      <c r="E851" s="167" t="str">
        <f>IFERROR(VLOOKUP(A851,작성용!A:AL,34,0),"-")</f>
        <v>-</v>
      </c>
      <c r="F851" s="168" t="s">
        <v>397</v>
      </c>
      <c r="G851" s="179">
        <f>COUNTIF(작성용!A:B,$A851)-COUNTIFS(작성용!A:A,$A851,작성용!AA:AA,"평가철회")</f>
        <v>0</v>
      </c>
    </row>
    <row r="852" spans="1:7" ht="16.5" customHeight="1" x14ac:dyDescent="0.3">
      <c r="A852" s="170" t="s">
        <v>1860</v>
      </c>
      <c r="B852" s="165" t="s">
        <v>1861</v>
      </c>
      <c r="C852" s="165" t="str">
        <f>IFERROR(VLOOKUP($A852,작성용!A:AL,14,0),"-")</f>
        <v>-</v>
      </c>
      <c r="D852" s="169" t="s">
        <v>142</v>
      </c>
      <c r="E852" s="167" t="str">
        <f>IFERROR(VLOOKUP(A852,작성용!A:AL,34,0),"-")</f>
        <v>-</v>
      </c>
      <c r="F852" s="168" t="s">
        <v>10458</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3691</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3755</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11279</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11272</v>
      </c>
      <c r="E860" s="167" t="str">
        <f>IFERROR(VLOOKUP(A860,작성용!A:AL,34,0),"-")</f>
        <v>-</v>
      </c>
      <c r="F860" s="168" t="s">
        <v>6921</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7066</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3756</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3757</v>
      </c>
      <c r="C876" s="165" t="str">
        <f>IFERROR(VLOOKUP($A876,작성용!A:AL,14,0),"-")</f>
        <v>-</v>
      </c>
      <c r="D876" s="169" t="s">
        <v>7137</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11512</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11280</v>
      </c>
      <c r="C889" s="165" t="str">
        <f>IFERROR(VLOOKUP($A889,작성용!A:AL,14,0),"-")</f>
        <v>-</v>
      </c>
      <c r="D889" s="169" t="s">
        <v>11454</v>
      </c>
      <c r="E889" s="167" t="str">
        <f>IFERROR(VLOOKUP(A889,작성용!A:AL,34,0),"-")</f>
        <v>-</v>
      </c>
      <c r="F889" s="168" t="s">
        <v>10458</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11281</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7137</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6921</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10458</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10458</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3694</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7196</v>
      </c>
      <c r="E912" s="167" t="str">
        <f>IFERROR(VLOOKUP(A912,작성용!A:AL,34,0),"-")</f>
        <v>-</v>
      </c>
      <c r="F912" s="168" t="s">
        <v>10458</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11282</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7196</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7066</v>
      </c>
      <c r="G921" s="179">
        <f>COUNTIF(작성용!A:B,$A921)-COUNTIFS(작성용!A:A,$A921,작성용!AA:AA,"평가철회")</f>
        <v>0</v>
      </c>
    </row>
    <row r="922" spans="1:7" ht="16.5" customHeight="1" x14ac:dyDescent="0.3">
      <c r="A922" s="170" t="s">
        <v>1989</v>
      </c>
      <c r="B922" s="165" t="s">
        <v>11283</v>
      </c>
      <c r="C922" s="165" t="str">
        <f>IFERROR(VLOOKUP($A922,작성용!A:AL,14,0),"-")</f>
        <v>-</v>
      </c>
      <c r="D922" s="169" t="s">
        <v>7119</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7066</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3828</v>
      </c>
      <c r="E931" s="167" t="str">
        <f>IFERROR(VLOOKUP(A931,작성용!A:AL,34,0),"-")</f>
        <v>-</v>
      </c>
      <c r="F931" s="168" t="s">
        <v>6921</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3598</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7167</v>
      </c>
      <c r="E934" s="167" t="str">
        <f>IFERROR(VLOOKUP(A934,작성용!A:AL,34,0),"-")</f>
        <v>-</v>
      </c>
      <c r="F934" s="168" t="s">
        <v>6921</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7606</v>
      </c>
      <c r="E935" s="167" t="str">
        <f>IFERROR(VLOOKUP(A935,작성용!A:AL,34,0),"-")</f>
        <v>-</v>
      </c>
      <c r="F935" s="168" t="s">
        <v>6921</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8970</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7620</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3630</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11257</v>
      </c>
      <c r="E951" s="167" t="str">
        <f>IFERROR(VLOOKUP(A951,작성용!A:AL,34,0),"-")</f>
        <v>-</v>
      </c>
      <c r="F951" s="168" t="s">
        <v>10458</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11272</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4155</v>
      </c>
      <c r="E963" s="167" t="str">
        <f>IFERROR(VLOOKUP(A963,작성용!A:AL,34,0),"-")</f>
        <v>-</v>
      </c>
      <c r="F963" s="168" t="s">
        <v>10458</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3650</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4154</v>
      </c>
      <c r="E969" s="167" t="str">
        <f>IFERROR(VLOOKUP(A969,작성용!A:AL,34,0),"-")</f>
        <v>-</v>
      </c>
      <c r="F969" s="168" t="s">
        <v>6921</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4154</v>
      </c>
      <c r="E972" s="167" t="str">
        <f>IFERROR(VLOOKUP(A972,작성용!A:AL,34,0),"-")</f>
        <v>-</v>
      </c>
      <c r="F972" s="168" t="s">
        <v>10458</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7135</v>
      </c>
      <c r="E973" s="167" t="str">
        <f>IFERROR(VLOOKUP(A973,작성용!A:AL,34,0),"-")</f>
        <v>-</v>
      </c>
      <c r="F973" s="168" t="s">
        <v>7066</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7124</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7049</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7066</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7160</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7066</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7066</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7077</v>
      </c>
      <c r="E989" s="167" t="str">
        <f>IFERROR(VLOOKUP(A989,작성용!A:AL,34,0),"-")</f>
        <v>-</v>
      </c>
      <c r="F989" s="168" t="s">
        <v>2</v>
      </c>
      <c r="G989" s="179">
        <f>COUNTIF(작성용!A:B,$A989)-COUNTIFS(작성용!A:A,$A989,작성용!AA:AA,"평가철회")</f>
        <v>0</v>
      </c>
    </row>
    <row r="990" spans="1:7" ht="16.5" customHeight="1" x14ac:dyDescent="0.3">
      <c r="A990" s="170" t="s">
        <v>2120</v>
      </c>
      <c r="B990" s="165" t="s">
        <v>11513</v>
      </c>
      <c r="C990" s="165" t="str">
        <f>IFERROR(VLOOKUP($A990,작성용!A:AL,14,0),"-")</f>
        <v>-</v>
      </c>
      <c r="D990" s="169" t="s">
        <v>3534</v>
      </c>
      <c r="E990" s="167" t="str">
        <f>IFERROR(VLOOKUP(A990,작성용!A:AL,34,0),"-")</f>
        <v>-</v>
      </c>
      <c r="F990" s="168" t="s">
        <v>6946</v>
      </c>
      <c r="G990" s="179">
        <f>COUNTIF(작성용!A:B,$A990)-COUNTIFS(작성용!A:A,$A990,작성용!AA:AA,"평가철회")</f>
        <v>0</v>
      </c>
    </row>
    <row r="991" spans="1:7" ht="16.5" customHeight="1" x14ac:dyDescent="0.3">
      <c r="A991" s="170" t="s">
        <v>2121</v>
      </c>
      <c r="B991" s="165" t="s">
        <v>7056</v>
      </c>
      <c r="C991" s="165" t="str">
        <f>IFERROR(VLOOKUP($A991,작성용!A:AL,14,0),"-")</f>
        <v xml:space="preserve">분기 </v>
      </c>
      <c r="D991" s="169" t="s">
        <v>7124</v>
      </c>
      <c r="E991" s="167" t="str">
        <f>IFERROR(VLOOKUP(A991,작성용!A:AL,34,0),"-")</f>
        <v>메자닌평가팀</v>
      </c>
      <c r="F991" s="168" t="s">
        <v>6946</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11514</v>
      </c>
      <c r="C994" s="165" t="str">
        <f>IFERROR(VLOOKUP($A994,작성용!A:AL,14,0),"-")</f>
        <v>-</v>
      </c>
      <c r="D994" s="169" t="s">
        <v>3510</v>
      </c>
      <c r="E994" s="167" t="str">
        <f>IFERROR(VLOOKUP(A994,작성용!A:AL,34,0),"-")</f>
        <v>-</v>
      </c>
      <c r="F994" s="168" t="s">
        <v>6946</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3759</v>
      </c>
      <c r="C996" s="165" t="str">
        <f>IFERROR(VLOOKUP($A996,작성용!A:AL,14,0),"-")</f>
        <v>-</v>
      </c>
      <c r="D996" s="169" t="s">
        <v>11316</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3760</v>
      </c>
      <c r="C997" s="165" t="str">
        <f>IFERROR(VLOOKUP($A997,작성용!A:AL,14,0),"-")</f>
        <v>-</v>
      </c>
      <c r="D997" s="169" t="s">
        <v>3630</v>
      </c>
      <c r="E997" s="167" t="str">
        <f>IFERROR(VLOOKUP(A997,작성용!A:AL,34,0),"-")</f>
        <v>-</v>
      </c>
      <c r="F997" s="168" t="s">
        <v>402</v>
      </c>
      <c r="G997" s="179">
        <f>COUNTIF(작성용!A:B,$A997)-COUNTIFS(작성용!A:A,$A997,작성용!AA:AA,"평가철회")</f>
        <v>0</v>
      </c>
    </row>
    <row r="998" spans="1:7" ht="16.5" customHeight="1" x14ac:dyDescent="0.3">
      <c r="A998" s="170" t="s">
        <v>2130</v>
      </c>
      <c r="B998" s="165" t="s">
        <v>11515</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7066</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3761</v>
      </c>
      <c r="C1006" s="165" t="str">
        <f>IFERROR(VLOOKUP($A1006,작성용!A:AL,14,0),"-")</f>
        <v>-</v>
      </c>
      <c r="D1006" s="169" t="s">
        <v>11298</v>
      </c>
      <c r="E1006" s="167" t="str">
        <f>IFERROR(VLOOKUP(A1006,작성용!A:AL,34,0),"-")</f>
        <v>-</v>
      </c>
      <c r="F1006" s="168" t="s">
        <v>10458</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7606</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4139</v>
      </c>
      <c r="E1008" s="167" t="str">
        <f>IFERROR(VLOOKUP(A1008,작성용!A:AL,34,0),"-")</f>
        <v>-</v>
      </c>
      <c r="F1008" s="168" t="s">
        <v>6921</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3762</v>
      </c>
      <c r="C1010" s="165" t="str">
        <f>IFERROR(VLOOKUP($A1010,작성용!A:AL,14,0),"-")</f>
        <v>-</v>
      </c>
      <c r="D1010" s="169" t="s">
        <v>3598</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7137</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7152</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3763</v>
      </c>
      <c r="C1016" s="165" t="str">
        <f>IFERROR(VLOOKUP($A1016,작성용!A:AL,14,0),"-")</f>
        <v>-</v>
      </c>
      <c r="D1016" s="169" t="s">
        <v>4153</v>
      </c>
      <c r="E1016" s="167" t="str">
        <f>IFERROR(VLOOKUP(A1016,작성용!A:AL,34,0),"-")</f>
        <v>-</v>
      </c>
      <c r="F1016" s="168" t="s">
        <v>10458</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4155</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7129</v>
      </c>
      <c r="E1019" s="167" t="str">
        <f>IFERROR(VLOOKUP(A1019,작성용!A:AL,34,0),"-")</f>
        <v>강성은</v>
      </c>
      <c r="F1019" s="168" t="s">
        <v>6946</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11293</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6921</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7135</v>
      </c>
      <c r="E1026" s="167" t="str">
        <f>IFERROR(VLOOKUP(A1026,작성용!A:AL,34,0),"-")</f>
        <v>-</v>
      </c>
      <c r="F1026" s="168" t="s">
        <v>10458</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10458</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6946</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7129</v>
      </c>
      <c r="E1034" s="167" t="str">
        <f>IFERROR(VLOOKUP(A1034,작성용!A:AL,34,0),"-")</f>
        <v>-</v>
      </c>
      <c r="F1034" s="168" t="s">
        <v>10458</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10948</v>
      </c>
      <c r="C1036" s="165" t="str">
        <f>IFERROR(VLOOKUP($A1036,작성용!A:AL,14,0),"-")</f>
        <v xml:space="preserve">분기 </v>
      </c>
      <c r="D1036" s="169" t="s">
        <v>4139</v>
      </c>
      <c r="E1036" s="167" t="str">
        <f>IFERROR(VLOOKUP(A1036,작성용!A:AL,34,0),"-")</f>
        <v>김영규</v>
      </c>
      <c r="F1036" s="168" t="s">
        <v>6946</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7196</v>
      </c>
      <c r="E1038" s="167" t="str">
        <f>IFERROR(VLOOKUP(A1038,작성용!A:AL,34,0),"-")</f>
        <v>-</v>
      </c>
      <c r="F1038" s="168" t="s">
        <v>6921</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10458</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7100</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7221</v>
      </c>
      <c r="E1048" s="167" t="str">
        <f>IFERROR(VLOOKUP(A1048,작성용!A:AL,34,0),"-")</f>
        <v>이문수</v>
      </c>
      <c r="F1048" s="168" t="s">
        <v>7066</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4157</v>
      </c>
      <c r="E1049" s="167" t="str">
        <f>IFERROR(VLOOKUP(A1049,작성용!A:AL,34,0),"-")</f>
        <v>-</v>
      </c>
      <c r="F1049" s="168" t="s">
        <v>6946</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7049</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7066</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11516</v>
      </c>
      <c r="C1053" s="165" t="str">
        <f>IFERROR(VLOOKUP($A1053,작성용!A:AL,14,0),"-")</f>
        <v>-</v>
      </c>
      <c r="D1053" s="169" t="s">
        <v>131</v>
      </c>
      <c r="E1053" s="167" t="str">
        <f>IFERROR(VLOOKUP(A1053,작성용!A:AL,34,0),"-")</f>
        <v>-</v>
      </c>
      <c r="F1053" s="168" t="s">
        <v>10458</v>
      </c>
      <c r="G1053" s="179">
        <f>COUNTIF(작성용!A:B,$A1053)-COUNTIFS(작성용!A:A,$A1053,작성용!AA:AA,"평가철회")</f>
        <v>0</v>
      </c>
    </row>
    <row r="1054" spans="1:7" ht="16.5" customHeight="1" x14ac:dyDescent="0.3">
      <c r="A1054" s="170" t="s">
        <v>2234</v>
      </c>
      <c r="B1054" s="165" t="s">
        <v>3695</v>
      </c>
      <c r="C1054" s="165" t="str">
        <f>IFERROR(VLOOKUP($A1054,작성용!A:AL,14,0),"-")</f>
        <v>-</v>
      </c>
      <c r="D1054" s="169" t="s">
        <v>3679</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6921</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6921</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10458</v>
      </c>
      <c r="G1060" s="179">
        <f>COUNTIF(작성용!A:B,$A1060)-COUNTIFS(작성용!A:A,$A1060,작성용!AA:AA,"평가철회")</f>
        <v>0</v>
      </c>
    </row>
    <row r="1061" spans="1:7" ht="16.5" customHeight="1" x14ac:dyDescent="0.3">
      <c r="A1061" s="170" t="s">
        <v>2247</v>
      </c>
      <c r="B1061" s="165" t="s">
        <v>11517</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7137</v>
      </c>
      <c r="E1063" s="167" t="str">
        <f>IFERROR(VLOOKUP(A1063,작성용!A:AL,34,0),"-")</f>
        <v>-</v>
      </c>
      <c r="F1063" s="168" t="s">
        <v>7066</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4159</v>
      </c>
      <c r="E1064" s="167" t="str">
        <f>IFERROR(VLOOKUP(A1064,작성용!A:AL,34,0),"-")</f>
        <v>-</v>
      </c>
      <c r="F1064" s="168" t="s">
        <v>10458</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10458</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10458</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7066</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7152</v>
      </c>
      <c r="E1073" s="167" t="str">
        <f>IFERROR(VLOOKUP(A1073,작성용!A:AL,34,0),"-")</f>
        <v>-</v>
      </c>
      <c r="F1073" s="168" t="s">
        <v>7066</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11293</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7066</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10458</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3696</v>
      </c>
      <c r="C1081" s="165" t="str">
        <f>IFERROR(VLOOKUP($A1081,작성용!A:AL,14,0),"-")</f>
        <v>-</v>
      </c>
      <c r="D1081" s="169" t="s">
        <v>11314</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4160</v>
      </c>
      <c r="E1082" s="167" t="str">
        <f>IFERROR(VLOOKUP(A1082,작성용!A:AL,34,0),"-")</f>
        <v>-</v>
      </c>
      <c r="F1082" s="168" t="s">
        <v>7066</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7066</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7077</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7066</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3697</v>
      </c>
      <c r="C1101" s="165" t="str">
        <f>IFERROR(VLOOKUP($A1101,작성용!A:AL,14,0),"-")</f>
        <v>-</v>
      </c>
      <c r="D1101" s="169" t="s">
        <v>7167</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3764</v>
      </c>
      <c r="C1104" s="165" t="str">
        <f>IFERROR(VLOOKUP($A1104,작성용!A:AL,14,0),"-")</f>
        <v>-</v>
      </c>
      <c r="D1104" s="169" t="s">
        <v>7606</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11287</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7117</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7111</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3765</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3679</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3766</v>
      </c>
      <c r="C1120" s="165" t="str">
        <f>IFERROR(VLOOKUP($A1120,작성용!A:AL,14,0),"-")</f>
        <v>-</v>
      </c>
      <c r="D1120" s="169" t="s">
        <v>3679</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3767</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3698</v>
      </c>
      <c r="C1130" s="165" t="str">
        <f>IFERROR(VLOOKUP($A1130,작성용!A:AL,14,0),"-")</f>
        <v>-</v>
      </c>
      <c r="D1130" s="169" t="s">
        <v>3679</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3768</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3769</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4156</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6501</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4161</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3770</v>
      </c>
      <c r="C1161" s="165" t="str">
        <f>IFERROR(VLOOKUP($A1161,작성용!A:AL,14,0),"-")</f>
        <v>-</v>
      </c>
      <c r="D1161" s="169" t="s">
        <v>3679</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4139</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3679</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3771</v>
      </c>
      <c r="C1202" s="165" t="str">
        <f>IFERROR(VLOOKUP($A1202,작성용!A:AL,14,0),"-")</f>
        <v>-</v>
      </c>
      <c r="D1202" s="169" t="s">
        <v>3679</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3772</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3650</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10458</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3773</v>
      </c>
      <c r="C1224" s="165" t="str">
        <f>IFERROR(VLOOKUP($A1224,작성용!A:AL,14,0),"-")</f>
        <v>-</v>
      </c>
      <c r="D1224" s="169" t="s">
        <v>7110</v>
      </c>
      <c r="E1224" s="167" t="str">
        <f>IFERROR(VLOOKUP(A1224,작성용!A:AL,34,0),"-")</f>
        <v>-</v>
      </c>
      <c r="F1224" s="168" t="s">
        <v>10458</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6921</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3774</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3598</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10458</v>
      </c>
      <c r="G1235" s="179">
        <f>COUNTIF(작성용!A:B,$A1235)-COUNTIFS(작성용!A:A,$A1235,작성용!AA:AA,"평가철회")</f>
        <v>0</v>
      </c>
    </row>
    <row r="1236" spans="1:7" ht="16.5" customHeight="1" x14ac:dyDescent="0.3">
      <c r="A1236" s="170" t="s">
        <v>2570</v>
      </c>
      <c r="B1236" s="165" t="s">
        <v>2571</v>
      </c>
      <c r="C1236" s="165" t="str">
        <f>IFERROR(VLOOKUP($A1236,작성용!A:AL,14,0),"-")</f>
        <v xml:space="preserve">분기 </v>
      </c>
      <c r="D1236" s="169" t="s">
        <v>125</v>
      </c>
      <c r="E1236" s="167" t="str">
        <f>IFERROR(VLOOKUP(A1236,작성용!A:AL,34,0),"-")</f>
        <v>김수현</v>
      </c>
      <c r="F1236" s="168" t="s">
        <v>85</v>
      </c>
      <c r="G1236" s="179">
        <f>COUNTIF(작성용!A:B,$A1236)-COUNTIFS(작성용!A:A,$A1236,작성용!AA:AA,"평가철회")</f>
        <v>3</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11518</v>
      </c>
      <c r="C1238" s="165" t="str">
        <f>IFERROR(VLOOKUP($A1238,작성용!A:AL,14,0),"-")</f>
        <v>-</v>
      </c>
      <c r="D1238" s="169" t="s">
        <v>4162</v>
      </c>
      <c r="E1238" s="167" t="str">
        <f>IFERROR(VLOOKUP(A1238,작성용!A:AL,34,0),"-")</f>
        <v>-</v>
      </c>
      <c r="F1238" s="168" t="s">
        <v>10458</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7135</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11316</v>
      </c>
      <c r="E1248" s="167" t="str">
        <f>IFERROR(VLOOKUP(A1248,작성용!A:AL,34,0),"-")</f>
        <v>-</v>
      </c>
      <c r="F1248" s="168" t="s">
        <v>10458</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3700</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7066</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11288</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11288</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7167</v>
      </c>
      <c r="E1258" s="167" t="str">
        <f>IFERROR(VLOOKUP(A1258,작성용!A:AL,34,0),"-")</f>
        <v>-</v>
      </c>
      <c r="F1258" s="168" t="s">
        <v>10458</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7110</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10458</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3775</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3680</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11050</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11289</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4148</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3650</v>
      </c>
      <c r="E1286" s="167" t="str">
        <f>IFERROR(VLOOKUP(A1286,작성용!A:AL,34,0),"-")</f>
        <v>-</v>
      </c>
      <c r="F1286" s="168" t="s">
        <v>6921</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11319</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3598</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3776</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11291</v>
      </c>
      <c r="C1297" s="165" t="str">
        <f>IFERROR(VLOOKUP($A1297,작성용!A:AL,14,0),"-")</f>
        <v>-</v>
      </c>
      <c r="D1297" s="169" t="s">
        <v>3585</v>
      </c>
      <c r="E1297" s="167" t="str">
        <f>IFERROR(VLOOKUP(A1297,작성용!A:AL,34,0),"-")</f>
        <v>-</v>
      </c>
      <c r="F1297" s="168" t="s">
        <v>10458</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7049</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13087</v>
      </c>
      <c r="E1301" s="167" t="str">
        <f>IFERROR(VLOOKUP(A1301,작성용!A:AL,34,0),"-")</f>
        <v>조민아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7066</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3777</v>
      </c>
      <c r="C1311" s="165" t="str">
        <f>IFERROR(VLOOKUP($A1311,작성용!A:AL,14,0),"-")</f>
        <v>-</v>
      </c>
      <c r="D1311" s="169" t="s">
        <v>11453</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3700</v>
      </c>
      <c r="E1312" s="167" t="str">
        <f>IFERROR(VLOOKUP(A1312,작성용!A:AL,34,0),"-")</f>
        <v>-</v>
      </c>
      <c r="F1312" s="168" t="s">
        <v>10458</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4139</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3778</v>
      </c>
      <c r="C1317" s="165" t="str">
        <f>IFERROR(VLOOKUP($A1317,작성용!A:AL,14,0),"-")</f>
        <v>-</v>
      </c>
      <c r="D1317" s="169" t="s">
        <v>154</v>
      </c>
      <c r="E1317" s="167" t="str">
        <f>IFERROR(VLOOKUP(A1317,작성용!A:AL,34,0),"-")</f>
        <v>-</v>
      </c>
      <c r="F1317" s="168" t="s">
        <v>10458</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7049</v>
      </c>
      <c r="E1319" s="167" t="str">
        <f>IFERROR(VLOOKUP(A1319,작성용!A:AL,34,0),"-")</f>
        <v>-</v>
      </c>
      <c r="F1319" s="168" t="s">
        <v>10458</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7119</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4139</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10458</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7066</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10458</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3779</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7160</v>
      </c>
      <c r="E1338" s="167" t="str">
        <f>IFERROR(VLOOKUP(A1338,작성용!A:AL,34,0),"-")</f>
        <v>-</v>
      </c>
      <c r="F1338" s="168" t="s">
        <v>10458</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11292</v>
      </c>
      <c r="C1350" s="165" t="str">
        <f>IFERROR(VLOOKUP($A1350,작성용!A:AL,14,0),"-")</f>
        <v>-</v>
      </c>
      <c r="D1350" s="169" t="s">
        <v>3598</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11293</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7131</v>
      </c>
      <c r="E1354" s="167" t="str">
        <f>IFERROR(VLOOKUP(A1354,작성용!A:AL,34,0),"-")</f>
        <v>-</v>
      </c>
      <c r="F1354" s="168" t="s">
        <v>10458</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3699</v>
      </c>
      <c r="C1360" s="165" t="str">
        <f>IFERROR(VLOOKUP($A1360,작성용!A:AL,14,0),"-")</f>
        <v>-</v>
      </c>
      <c r="D1360" s="169" t="s">
        <v>7110</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11519</v>
      </c>
      <c r="C1363" s="165" t="str">
        <f>IFERROR(VLOOKUP($A1363,작성용!A:AL,14,0),"-")</f>
        <v>-</v>
      </c>
      <c r="D1363" s="169" t="s">
        <v>3531</v>
      </c>
      <c r="E1363" s="167" t="str">
        <f>IFERROR(VLOOKUP(A1363,작성용!A:AL,34,0),"-")</f>
        <v>-</v>
      </c>
      <c r="F1363" s="168" t="s">
        <v>10458</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3627</v>
      </c>
      <c r="E1365" s="167" t="str">
        <f>IFERROR(VLOOKUP(A1365,작성용!A:AL,34,0),"-")</f>
        <v>-</v>
      </c>
      <c r="F1365" s="168" t="s">
        <v>6921</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10458</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3700</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8970</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7119</v>
      </c>
      <c r="E1372" s="167" t="str">
        <f>IFERROR(VLOOKUP(A1372,작성용!A:AL,34,0),"-")</f>
        <v>-</v>
      </c>
      <c r="F1372" s="168" t="s">
        <v>10458</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10458</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6946</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7066</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7131</v>
      </c>
      <c r="E1381" s="167" t="str">
        <f>IFERROR(VLOOKUP(A1381,작성용!A:AL,34,0),"-")</f>
        <v>-</v>
      </c>
      <c r="F1381" s="168" t="s">
        <v>6921</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7066</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11296</v>
      </c>
      <c r="C1388" s="165" t="str">
        <f>IFERROR(VLOOKUP($A1388,작성용!A:AL,14,0),"-")</f>
        <v>-</v>
      </c>
      <c r="D1388" s="169" t="s">
        <v>6923</v>
      </c>
      <c r="E1388" s="167" t="str">
        <f>IFERROR(VLOOKUP(A1388,작성용!A:AL,34,0),"-")</f>
        <v>-</v>
      </c>
      <c r="F1388" s="168" t="s">
        <v>10458</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7066</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7135</v>
      </c>
      <c r="E1390" s="167" t="str">
        <f>IFERROR(VLOOKUP(A1390,작성용!A:AL,34,0),"-")</f>
        <v>-</v>
      </c>
      <c r="F1390" s="168" t="s">
        <v>7066</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7110</v>
      </c>
      <c r="E1391" s="167" t="str">
        <f>IFERROR(VLOOKUP(A1391,작성용!A:AL,34,0),"-")</f>
        <v>-</v>
      </c>
      <c r="F1391" s="168" t="s">
        <v>10458</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11297</v>
      </c>
      <c r="C1394" s="165" t="str">
        <f>IFERROR(VLOOKUP($A1394,작성용!A:AL,14,0),"-")</f>
        <v>-</v>
      </c>
      <c r="D1394" s="169" t="s">
        <v>11298</v>
      </c>
      <c r="E1394" s="167" t="str">
        <f>IFERROR(VLOOKUP(A1394,작성용!A:AL,34,0),"-")</f>
        <v>-</v>
      </c>
      <c r="F1394" s="168" t="s">
        <v>10458</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7110</v>
      </c>
      <c r="E1398" s="167" t="str">
        <f>IFERROR(VLOOKUP(A1398,작성용!A:AL,34,0),"-")</f>
        <v>-</v>
      </c>
      <c r="F1398" s="168" t="s">
        <v>10458</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10458</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7026</v>
      </c>
      <c r="E1403" s="167" t="str">
        <f>IFERROR(VLOOKUP(A1403,작성용!A:AL,34,0),"-")</f>
        <v>정재형</v>
      </c>
      <c r="F1403" s="168" t="s">
        <v>6946</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6921</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6921</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6946</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6946</v>
      </c>
      <c r="G1410" s="179">
        <f>COUNTIF(작성용!A:B,$A1410)-COUNTIFS(작성용!A:A,$A1410,작성용!AA:AA,"평가철회")</f>
        <v>0</v>
      </c>
    </row>
    <row r="1411" spans="1:7" ht="16.5" customHeight="1" x14ac:dyDescent="0.3">
      <c r="A1411" s="170" t="s">
        <v>2897</v>
      </c>
      <c r="B1411" s="165" t="s">
        <v>11520</v>
      </c>
      <c r="C1411" s="165" t="str">
        <f>IFERROR(VLOOKUP($A1411,작성용!A:AL,14,0),"-")</f>
        <v>-</v>
      </c>
      <c r="D1411" s="169" t="s">
        <v>11295</v>
      </c>
      <c r="E1411" s="167" t="str">
        <f>IFERROR(VLOOKUP(A1411,작성용!A:AL,34,0),"-")</f>
        <v>-</v>
      </c>
      <c r="F1411" s="168" t="s">
        <v>10458</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6946</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7111</v>
      </c>
      <c r="E1416" s="167" t="str">
        <f>IFERROR(VLOOKUP(A1416,작성용!A:AL,34,0),"-")</f>
        <v>-</v>
      </c>
      <c r="F1416" s="168" t="s">
        <v>10458</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11299</v>
      </c>
      <c r="C1418" s="165" t="str">
        <f>IFERROR(VLOOKUP($A1418,작성용!A:AL,14,0),"-")</f>
        <v>-</v>
      </c>
      <c r="D1418" s="169" t="s">
        <v>11293</v>
      </c>
      <c r="E1418" s="167" t="str">
        <f>IFERROR(VLOOKUP(A1418,작성용!A:AL,34,0),"-")</f>
        <v>-</v>
      </c>
      <c r="F1418" s="168" t="s">
        <v>10458</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7066</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7606</v>
      </c>
      <c r="E1421" s="167" t="str">
        <f>IFERROR(VLOOKUP(A1421,작성용!A:AL,34,0),"-")</f>
        <v>-</v>
      </c>
      <c r="F1421" s="168" t="s">
        <v>7066</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6946</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11300</v>
      </c>
      <c r="E1425" s="167" t="str">
        <f>IFERROR(VLOOKUP(A1425,작성용!A:AL,34,0),"-")</f>
        <v>-</v>
      </c>
      <c r="F1425" s="168" t="s">
        <v>7066</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7066</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3701</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11498</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11497</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11521</v>
      </c>
      <c r="E1441" s="167" t="str">
        <f>IFERROR(VLOOKUP(A1441,작성용!A:AL,34,0),"-")</f>
        <v>-</v>
      </c>
      <c r="F1441" s="168" t="s">
        <v>11498</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11498</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11498</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11498</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11522</v>
      </c>
      <c r="C1450" s="165" t="str">
        <f>IFERROR(VLOOKUP($A1450,작성용!A:AL,14,0),"-")</f>
        <v>-</v>
      </c>
      <c r="D1450" s="169" t="s">
        <v>11523</v>
      </c>
      <c r="E1450" s="167" t="str">
        <f>IFERROR(VLOOKUP(A1450,작성용!A:AL,34,0),"-")</f>
        <v>-</v>
      </c>
      <c r="F1450" s="168" t="s">
        <v>11498</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11524</v>
      </c>
      <c r="E1451" s="167" t="str">
        <f>IFERROR(VLOOKUP(A1451,작성용!A:AL,34,0),"-")</f>
        <v>-</v>
      </c>
      <c r="F1451" s="168" t="s">
        <v>11498</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11497</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11525</v>
      </c>
      <c r="E1458" s="167" t="str">
        <f>IFERROR(VLOOKUP(A1458,작성용!A:AL,34,0),"-")</f>
        <v>-</v>
      </c>
      <c r="F1458" s="168" t="s">
        <v>11503</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11526</v>
      </c>
      <c r="E1460" s="167" t="str">
        <f>IFERROR(VLOOKUP(A1460,작성용!A:AL,34,0),"-")</f>
        <v>-</v>
      </c>
      <c r="F1460" s="168" t="s">
        <v>11503</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11527</v>
      </c>
      <c r="E1461" s="167" t="str">
        <f>IFERROR(VLOOKUP(A1461,작성용!A:AL,34,0),"-")</f>
        <v>-</v>
      </c>
      <c r="F1461" s="168" t="s">
        <v>11503</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11498</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6721</v>
      </c>
      <c r="E1465" s="167" t="str">
        <f>IFERROR(VLOOKUP(A1465,작성용!A:AL,34,0),"-")</f>
        <v>-</v>
      </c>
      <c r="F1465" s="168" t="s">
        <v>7066</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6721</v>
      </c>
      <c r="E1466" s="167" t="str">
        <f>IFERROR(VLOOKUP(A1466,작성용!A:AL,34,0),"-")</f>
        <v>-</v>
      </c>
      <c r="F1466" s="168" t="s">
        <v>7066</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7066</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v>
      </c>
      <c r="D1477" s="169" t="s">
        <v>7049</v>
      </c>
      <c r="E1477" s="167" t="str">
        <f>IFERROR(VLOOKUP(A1477,작성용!A:AL,34,0),"-")</f>
        <v>-</v>
      </c>
      <c r="F1477" s="168" t="s">
        <v>85</v>
      </c>
      <c r="G1477" s="179">
        <f>COUNTIF(작성용!A:B,$A1477)-COUNTIFS(작성용!A:A,$A1477,작성용!AA:AA,"평가철회")</f>
        <v>0</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7160</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7066</v>
      </c>
      <c r="G1481" s="179">
        <f>COUNTIF(작성용!A:B,$A1481)-COUNTIFS(작성용!A:A,$A1481,작성용!AA:AA,"평가철회")</f>
        <v>0</v>
      </c>
    </row>
    <row r="1482" spans="1:7" ht="16.5" customHeight="1" x14ac:dyDescent="0.3">
      <c r="A1482" s="170" t="s">
        <v>3031</v>
      </c>
      <c r="B1482" s="165" t="s">
        <v>3780</v>
      </c>
      <c r="C1482" s="165" t="str">
        <f>IFERROR(VLOOKUP($A1482,작성용!A:AL,14,0),"-")</f>
        <v xml:space="preserve">분기 </v>
      </c>
      <c r="D1482" s="169" t="s">
        <v>7049</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3598</v>
      </c>
      <c r="E1484" s="167" t="str">
        <f>IFERROR(VLOOKUP(A1484,작성용!A:AL,34,0),"-")</f>
        <v>-</v>
      </c>
      <c r="F1484" s="168" t="s">
        <v>7066</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7066</v>
      </c>
      <c r="G1485" s="179">
        <f>COUNTIF(작성용!A:B,$A1485)-COUNTIFS(작성용!A:A,$A1485,작성용!AA:AA,"평가철회")</f>
        <v>0</v>
      </c>
    </row>
    <row r="1486" spans="1:7" x14ac:dyDescent="0.3">
      <c r="A1486" s="170" t="s">
        <v>3038</v>
      </c>
      <c r="B1486" s="165" t="s">
        <v>2929</v>
      </c>
      <c r="C1486" s="165" t="str">
        <f>IFERROR(VLOOKUP($A1486,작성용!A:AL,14,0),"-")</f>
        <v>-</v>
      </c>
      <c r="D1486" s="169" t="s">
        <v>7077</v>
      </c>
      <c r="E1486" s="167" t="str">
        <f>IFERROR(VLOOKUP(A1486,작성용!A:AL,34,0),"-")</f>
        <v>-</v>
      </c>
      <c r="F1486" s="168" t="s">
        <v>6946</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8970</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10458</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3781</v>
      </c>
      <c r="C1497" s="165" t="str">
        <f>IFERROR(VLOOKUP($A1497,작성용!A:AL,14,0),"-")</f>
        <v>-</v>
      </c>
      <c r="D1497" s="169" t="s">
        <v>7129</v>
      </c>
      <c r="E1497" s="167" t="str">
        <f>IFERROR(VLOOKUP(A1497,작성용!A:AL,34,0),"-")</f>
        <v>-</v>
      </c>
      <c r="F1497" s="168" t="s">
        <v>10458</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6946</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6946</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6946</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7066</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7133</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7066</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3598</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7066</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11293</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6946</v>
      </c>
      <c r="G1518" s="179">
        <f>COUNTIF(작성용!A:B,$A1518)-COUNTIFS(작성용!A:A,$A1518,작성용!AA:AA,"평가철회")</f>
        <v>0</v>
      </c>
    </row>
    <row r="1519" spans="1:7" ht="16.5" customHeight="1" x14ac:dyDescent="0.3">
      <c r="A1519" s="170" t="s">
        <v>3098</v>
      </c>
      <c r="B1519" s="165" t="s">
        <v>3782</v>
      </c>
      <c r="C1519" s="165" t="str">
        <f>IFERROR(VLOOKUP($A1519,작성용!A:AL,14,0),"-")</f>
        <v>-</v>
      </c>
      <c r="D1519" s="169" t="s">
        <v>7135</v>
      </c>
      <c r="E1519" s="167" t="str">
        <f>IFERROR(VLOOKUP(A1519,작성용!A:AL,34,0),"-")</f>
        <v>-</v>
      </c>
      <c r="F1519" s="168" t="s">
        <v>10458</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7221</v>
      </c>
      <c r="E1520" s="167" t="str">
        <f>IFERROR(VLOOKUP(A1520,작성용!A:AL,34,0),"-")</f>
        <v>-</v>
      </c>
      <c r="F1520" s="168" t="s">
        <v>10458</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6921</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7066</v>
      </c>
      <c r="G1527" s="179">
        <f>COUNTIF(작성용!A:B,$A1527)-COUNTIFS(작성용!A:A,$A1527,작성용!AA:AA,"평가철회")</f>
        <v>0</v>
      </c>
    </row>
    <row r="1528" spans="1:7" ht="16.5" customHeight="1" x14ac:dyDescent="0.3">
      <c r="A1528" s="170" t="s">
        <v>3115</v>
      </c>
      <c r="B1528" s="165" t="s">
        <v>3783</v>
      </c>
      <c r="C1528" s="165" t="str">
        <f>IFERROR(VLOOKUP($A1528,작성용!A:AL,14,0),"-")</f>
        <v>-</v>
      </c>
      <c r="D1528" s="169" t="s">
        <v>6923</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7066</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11304</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11305</v>
      </c>
      <c r="C1537" s="165" t="str">
        <f>IFERROR(VLOOKUP($A1537,작성용!A:AL,14,0),"-")</f>
        <v>-</v>
      </c>
      <c r="D1537" s="169" t="s">
        <v>119</v>
      </c>
      <c r="E1537" s="167" t="str">
        <f>IFERROR(VLOOKUP(A1537,작성용!A:AL,34,0),"-")</f>
        <v>-</v>
      </c>
      <c r="F1537" s="168" t="s">
        <v>10458</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3828</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10458</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7119</v>
      </c>
      <c r="E1543" s="167" t="str">
        <f>IFERROR(VLOOKUP(A1543,작성용!A:AL,34,0),"-")</f>
        <v>-</v>
      </c>
      <c r="F1543" s="168" t="s">
        <v>7066</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7119</v>
      </c>
      <c r="E1546" s="167" t="str">
        <f>IFERROR(VLOOKUP(A1546,작성용!A:AL,34,0),"-")</f>
        <v>김수현</v>
      </c>
      <c r="F1546" s="168" t="s">
        <v>6946</v>
      </c>
      <c r="G1546" s="179">
        <f>COUNTIF(작성용!A:B,$A1546)-COUNTIFS(작성용!A:A,$A1546,작성용!AA:AA,"평가철회")</f>
        <v>1</v>
      </c>
    </row>
    <row r="1547" spans="1:7" ht="16.5" customHeight="1" x14ac:dyDescent="0.3">
      <c r="A1547" s="170" t="s">
        <v>3150</v>
      </c>
      <c r="B1547" s="165" t="s">
        <v>3151</v>
      </c>
      <c r="C1547" s="165" t="str">
        <f>IFERROR(VLOOKUP($A1547,작성용!A:AL,14,0),"-")</f>
        <v>-</v>
      </c>
      <c r="D1547" s="169" t="s">
        <v>220</v>
      </c>
      <c r="E1547" s="167" t="str">
        <f>IFERROR(VLOOKUP(A1547,작성용!A:AL,34,0),"-")</f>
        <v>-</v>
      </c>
      <c r="F1547" s="168" t="s">
        <v>85</v>
      </c>
      <c r="G1547" s="179">
        <f>COUNTIF(작성용!A:B,$A1547)-COUNTIFS(작성용!A:A,$A1547,작성용!AA:AA,"평가철회")</f>
        <v>0</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6921</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10458</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11306</v>
      </c>
      <c r="C1554" s="165" t="str">
        <f>IFERROR(VLOOKUP($A1554,작성용!A:AL,14,0),"-")</f>
        <v>-</v>
      </c>
      <c r="D1554" s="169" t="s">
        <v>6923</v>
      </c>
      <c r="E1554" s="167" t="str">
        <f>IFERROR(VLOOKUP(A1554,작성용!A:AL,34,0),"-")</f>
        <v>-</v>
      </c>
      <c r="F1554" s="168" t="s">
        <v>10458</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7066</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3679</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11307</v>
      </c>
      <c r="C1558" s="165" t="str">
        <f>IFERROR(VLOOKUP($A1558,작성용!A:AL,14,0),"-")</f>
        <v>-</v>
      </c>
      <c r="D1558" s="169" t="s">
        <v>165</v>
      </c>
      <c r="E1558" s="167" t="str">
        <f>IFERROR(VLOOKUP(A1558,작성용!A:AL,34,0),"-")</f>
        <v>-</v>
      </c>
      <c r="F1558" s="168" t="s">
        <v>7066</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7066</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11308</v>
      </c>
      <c r="C1563" s="165" t="str">
        <f>IFERROR(VLOOKUP($A1563,작성용!A:AL,14,0),"-")</f>
        <v>-</v>
      </c>
      <c r="D1563" s="169" t="s">
        <v>11293</v>
      </c>
      <c r="E1563" s="167" t="str">
        <f>IFERROR(VLOOKUP(A1563,작성용!A:AL,34,0),"-")</f>
        <v>-</v>
      </c>
      <c r="F1563" s="168" t="s">
        <v>10458</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7221</v>
      </c>
      <c r="E1567" s="167" t="str">
        <f>IFERROR(VLOOKUP(A1567,작성용!A:AL,34,0),"-")</f>
        <v>-</v>
      </c>
      <c r="F1567" s="168" t="s">
        <v>7066</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10458</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10458</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11528</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7221</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11310</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4139</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3784</v>
      </c>
      <c r="C1585" s="165" t="str">
        <f>IFERROR(VLOOKUP($A1585,작성용!A:AL,14,0),"-")</f>
        <v>-</v>
      </c>
      <c r="D1585" s="169" t="s">
        <v>11004</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7293</v>
      </c>
      <c r="C1586" s="165" t="str">
        <f>IFERROR(VLOOKUP($A1586,작성용!A:AL,14,0),"-")</f>
        <v xml:space="preserve">분기 </v>
      </c>
      <c r="D1586" s="169" t="s">
        <v>13164</v>
      </c>
      <c r="E1586" s="167" t="str">
        <f>IFERROR(VLOOKUP(A1586,작성용!A:AL,34,0),"-")</f>
        <v>서동현/조용원</v>
      </c>
      <c r="F1586" s="168" t="s">
        <v>85</v>
      </c>
      <c r="G1586" s="179">
        <f>COUNTIF(작성용!A:B,$A1586)-COUNTIFS(작성용!A:A,$A1586,작성용!AA:AA,"평가철회")</f>
        <v>140</v>
      </c>
    </row>
    <row r="1587" spans="1:7" ht="16.5" customHeight="1" x14ac:dyDescent="0.3">
      <c r="A1587" s="170" t="s">
        <v>3219</v>
      </c>
      <c r="B1587" s="165" t="s">
        <v>3702</v>
      </c>
      <c r="C1587" s="165" t="str">
        <f>IFERROR(VLOOKUP($A1587,작성용!A:AL,14,0),"-")</f>
        <v>-</v>
      </c>
      <c r="D1587" s="169" t="s">
        <v>4149</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v>
      </c>
      <c r="D1593" s="169" t="s">
        <v>125</v>
      </c>
      <c r="E1593" s="167" t="str">
        <f>IFERROR(VLOOKUP(A1593,작성용!A:AL,34,0),"-")</f>
        <v>-</v>
      </c>
      <c r="F1593" s="168" t="s">
        <v>402</v>
      </c>
      <c r="G1593" s="179">
        <f>COUNTIF(작성용!A:B,$A1593)-COUNTIFS(작성용!A:A,$A1593,작성용!AA:AA,"평가철회")</f>
        <v>0</v>
      </c>
    </row>
    <row r="1594" spans="1:7" ht="16.5" customHeight="1" x14ac:dyDescent="0.3">
      <c r="A1594" s="170" t="s">
        <v>3229</v>
      </c>
      <c r="B1594" s="165" t="s">
        <v>3703</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11311</v>
      </c>
      <c r="C1604" s="165" t="str">
        <f>IFERROR(VLOOKUP($A1604,작성용!A:AL,14,0),"-")</f>
        <v>-</v>
      </c>
      <c r="D1604" s="169" t="s">
        <v>3679</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10985</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3650</v>
      </c>
      <c r="E1610" s="167" t="str">
        <f>IFERROR(VLOOKUP(A1610,작성용!A:AL,34,0),"-")</f>
        <v>-</v>
      </c>
      <c r="F1610" s="168" t="s">
        <v>6921</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7110</v>
      </c>
      <c r="E1611" s="167" t="str">
        <f>IFERROR(VLOOKUP(A1611,작성용!A:AL,34,0),"-")</f>
        <v>-</v>
      </c>
      <c r="F1611" s="168" t="s">
        <v>10458</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7111</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10458</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6946</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7167</v>
      </c>
      <c r="E1626" s="167" t="str">
        <f>IFERROR(VLOOKUP(A1626,작성용!A:AL,34,0),"-")</f>
        <v>-</v>
      </c>
      <c r="F1626" s="168" t="s">
        <v>10458</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11529</v>
      </c>
      <c r="C1631" s="165" t="str">
        <f>IFERROR(VLOOKUP($A1631,작성용!A:AL,14,0),"-")</f>
        <v>-</v>
      </c>
      <c r="D1631" s="169" t="s">
        <v>11255</v>
      </c>
      <c r="E1631" s="167" t="str">
        <f>IFERROR(VLOOKUP(A1631,작성용!A:AL,34,0),"-")</f>
        <v>-</v>
      </c>
      <c r="F1631" s="168" t="s">
        <v>7066</v>
      </c>
      <c r="G1631" s="179">
        <f>COUNTIF(작성용!A:B,$A1631)-COUNTIFS(작성용!A:A,$A1631,작성용!AA:AA,"평가철회")</f>
        <v>0</v>
      </c>
    </row>
    <row r="1632" spans="1:7" ht="16.5" customHeight="1" x14ac:dyDescent="0.3">
      <c r="A1632" s="170" t="s">
        <v>3298</v>
      </c>
      <c r="B1632" s="165" t="s">
        <v>11312</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v>
      </c>
      <c r="D1633" s="169" t="s">
        <v>657</v>
      </c>
      <c r="E1633" s="167" t="str">
        <f>IFERROR(VLOOKUP(A1633,작성용!A:AL,34,0),"-")</f>
        <v>-</v>
      </c>
      <c r="F1633" s="168" t="s">
        <v>2</v>
      </c>
      <c r="G1633" s="179">
        <f>COUNTIF(작성용!A:B,$A1633)-COUNTIFS(작성용!A:A,$A1633,작성용!AA:AA,"평가철회")</f>
        <v>0</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10458</v>
      </c>
      <c r="G1635" s="179">
        <f>COUNTIF(작성용!A:B,$A1635)-COUNTIFS(작성용!A:A,$A1635,작성용!AA:AA,"평가철회")</f>
        <v>0</v>
      </c>
    </row>
    <row r="1636" spans="1:7" x14ac:dyDescent="0.3">
      <c r="A1636" s="170" t="s">
        <v>3306</v>
      </c>
      <c r="B1636" s="165" t="s">
        <v>3307</v>
      </c>
      <c r="C1636" s="165" t="str">
        <f>IFERROR(VLOOKUP($A1636,작성용!A:AL,14,0),"-")</f>
        <v>-</v>
      </c>
      <c r="D1636" s="169" t="s">
        <v>11302</v>
      </c>
      <c r="E1636" s="167" t="str">
        <f>IFERROR(VLOOKUP(A1636,작성용!A:AL,34,0),"-")</f>
        <v>-</v>
      </c>
      <c r="F1636" s="168" t="s">
        <v>10458</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11313</v>
      </c>
      <c r="C1638" s="165" t="str">
        <f>IFERROR(VLOOKUP($A1638,작성용!A:AL,14,0),"-")</f>
        <v>-</v>
      </c>
      <c r="D1638" s="169" t="s">
        <v>11042</v>
      </c>
      <c r="E1638" s="167" t="str">
        <f>IFERROR(VLOOKUP(A1638,작성용!A:AL,34,0),"-")</f>
        <v>-</v>
      </c>
      <c r="F1638" s="168" t="s">
        <v>7066</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7158</v>
      </c>
      <c r="E1642" s="167" t="str">
        <f>IFERROR(VLOOKUP(A1642,작성용!A:AL,34,0),"-")</f>
        <v>-</v>
      </c>
      <c r="F1642" s="168" t="s">
        <v>7066</v>
      </c>
      <c r="G1642" s="179">
        <f>COUNTIF(작성용!A:B,$A1642)-COUNTIFS(작성용!A:A,$A1642,작성용!AA:AA,"평가철회")</f>
        <v>0</v>
      </c>
    </row>
    <row r="1643" spans="1:7" ht="16.5" customHeight="1" x14ac:dyDescent="0.3">
      <c r="A1643" s="170" t="s">
        <v>3319</v>
      </c>
      <c r="B1643" s="165" t="s">
        <v>3785</v>
      </c>
      <c r="C1643" s="165" t="str">
        <f>IFERROR(VLOOKUP($A1643,작성용!A:AL,14,0),"-")</f>
        <v>-</v>
      </c>
      <c r="D1643" s="169" t="s">
        <v>7160</v>
      </c>
      <c r="E1643" s="167" t="str">
        <f>IFERROR(VLOOKUP(A1643,작성용!A:AL,34,0),"-")</f>
        <v>-</v>
      </c>
      <c r="F1643" s="168" t="s">
        <v>10458</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3691</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11530</v>
      </c>
      <c r="C1646" s="165" t="str">
        <f>IFERROR(VLOOKUP($A1646,작성용!A:AL,14,0),"-")</f>
        <v>-</v>
      </c>
      <c r="D1646" s="169" t="s">
        <v>7026</v>
      </c>
      <c r="E1646" s="167" t="str">
        <f>IFERROR(VLOOKUP(A1646,작성용!A:AL,34,0),"-")</f>
        <v>-</v>
      </c>
      <c r="F1646" s="168" t="s">
        <v>7066</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7119</v>
      </c>
      <c r="E1647" s="167" t="str">
        <f>IFERROR(VLOOKUP(A1647,작성용!A:AL,34,0),"-")</f>
        <v>-</v>
      </c>
      <c r="F1647" s="168" t="s">
        <v>10458</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7111</v>
      </c>
      <c r="E1648" s="167" t="str">
        <f>IFERROR(VLOOKUP(A1648,작성용!A:AL,34,0),"-")</f>
        <v>김예림</v>
      </c>
      <c r="F1648" s="168" t="s">
        <v>6946</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7111</v>
      </c>
      <c r="E1649" s="167" t="str">
        <f>IFERROR(VLOOKUP(A1649,작성용!A:AL,34,0),"-")</f>
        <v>-</v>
      </c>
      <c r="F1649" s="168" t="s">
        <v>10458</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11531</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3704</v>
      </c>
      <c r="C1656" s="165" t="str">
        <f>IFERROR(VLOOKUP($A1656,작성용!A:AL,14,0),"-")</f>
        <v>-</v>
      </c>
      <c r="D1656" s="169" t="s">
        <v>4144</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3705</v>
      </c>
      <c r="C1659" s="165" t="str">
        <f>IFERROR(VLOOKUP($A1659,작성용!A:AL,14,0),"-")</f>
        <v>-</v>
      </c>
      <c r="D1659" s="169" t="s">
        <v>4144</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11532</v>
      </c>
      <c r="C1660" s="165" t="str">
        <f>IFERROR(VLOOKUP($A1660,작성용!A:AL,14,0),"-")</f>
        <v>-</v>
      </c>
      <c r="D1660" s="169" t="s">
        <v>4148</v>
      </c>
      <c r="E1660" s="167" t="str">
        <f>IFERROR(VLOOKUP(A1660,작성용!A:AL,34,0),"-")</f>
        <v>-</v>
      </c>
      <c r="F1660" s="168" t="s">
        <v>11503</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11533</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3678</v>
      </c>
      <c r="C1675" s="165" t="str">
        <f>IFERROR(VLOOKUP($A1675,작성용!A:AL,14,0),"-")</f>
        <v>-</v>
      </c>
      <c r="D1675" s="169" t="s">
        <v>116</v>
      </c>
      <c r="E1675" s="167" t="str">
        <f>IFERROR(VLOOKUP(A1675,작성용!A:AL,34,0),"-")</f>
        <v>-</v>
      </c>
      <c r="F1675" s="168" t="s">
        <v>11534</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11508</v>
      </c>
      <c r="E1676" s="167" t="str">
        <f>IFERROR(VLOOKUP(A1676,작성용!A:AL,34,0),"-")</f>
        <v>-</v>
      </c>
      <c r="F1676" s="168" t="s">
        <v>11535</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v>
      </c>
      <c r="D1690" s="169" t="s">
        <v>3630</v>
      </c>
      <c r="E1690" s="167" t="str">
        <f>IFERROR(VLOOKUP(A1690,작성용!A:AL,34,0),"-")</f>
        <v>-</v>
      </c>
      <c r="F1690" s="168" t="s">
        <v>2</v>
      </c>
      <c r="G1690" s="179">
        <f>COUNTIF(작성용!A:B,$A1690)-COUNTIFS(작성용!A:A,$A1690,작성용!AA:AA,"평가철회")</f>
        <v>0</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4139</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 xml:space="preserve">분기 </v>
      </c>
      <c r="D1695" s="169" t="s">
        <v>4139</v>
      </c>
      <c r="E1695" s="167" t="str">
        <f>IFERROR(VLOOKUP(A1695,작성용!A:AL,34,0),"-")</f>
        <v>김영규</v>
      </c>
      <c r="F1695" s="168" t="s">
        <v>11533</v>
      </c>
      <c r="G1695" s="179">
        <f>COUNTIF(작성용!A:B,$A1695)-COUNTIFS(작성용!A:A,$A1695,작성용!AA:AA,"평가철회")</f>
        <v>3</v>
      </c>
    </row>
    <row r="1696" spans="1:7" ht="16.5" customHeight="1" x14ac:dyDescent="0.3">
      <c r="A1696" s="170" t="s">
        <v>3413</v>
      </c>
      <c r="B1696" s="165" t="s">
        <v>3591</v>
      </c>
      <c r="C1696" s="165" t="str">
        <f>IFERROR(VLOOKUP($A1696,작성용!A:AL,14,0),"-")</f>
        <v>-</v>
      </c>
      <c r="D1696" s="169" t="s">
        <v>11536</v>
      </c>
      <c r="E1696" s="167" t="str">
        <f>IFERROR(VLOOKUP(A1696,작성용!A:AL,34,0),"-")</f>
        <v>-</v>
      </c>
      <c r="F1696" s="168" t="s">
        <v>85</v>
      </c>
      <c r="G1696" s="179">
        <f>COUNTIF(작성용!A:B,$A1696)-COUNTIFS(작성용!A:A,$A1696,작성용!AA:AA,"평가철회")</f>
        <v>0</v>
      </c>
    </row>
    <row r="1697" spans="1:7" ht="16.5" customHeight="1" x14ac:dyDescent="0.3">
      <c r="A1697" s="170" t="s">
        <v>3414</v>
      </c>
      <c r="B1697" s="165" t="s">
        <v>3415</v>
      </c>
      <c r="C1697" s="165" t="str">
        <f>IFERROR(VLOOKUP($A1697,작성용!A:AL,14,0),"-")</f>
        <v>-</v>
      </c>
      <c r="D1697" s="169" t="s">
        <v>4143</v>
      </c>
      <c r="E1697" s="167" t="str">
        <f>IFERROR(VLOOKUP(A1697,작성용!A:AL,34,0),"-")</f>
        <v>-</v>
      </c>
      <c r="F1697" s="168" t="s">
        <v>11533</v>
      </c>
      <c r="G1697" s="179">
        <f>COUNTIF(작성용!A:B,$A1697)-COUNTIFS(작성용!A:A,$A1697,작성용!AA:AA,"평가철회")</f>
        <v>0</v>
      </c>
    </row>
    <row r="1698" spans="1:7" ht="16.5" customHeight="1" x14ac:dyDescent="0.3">
      <c r="A1698" s="170" t="s">
        <v>3416</v>
      </c>
      <c r="B1698" s="165" t="s">
        <v>3786</v>
      </c>
      <c r="C1698" s="165" t="str">
        <f>IFERROR(VLOOKUP($A1698,작성용!A:AL,14,0),"-")</f>
        <v>분기</v>
      </c>
      <c r="D1698" s="169" t="s">
        <v>3628</v>
      </c>
      <c r="E1698" s="167" t="str">
        <f>IFERROR(VLOOKUP(A1698,작성용!A:AL,34,0),"-")</f>
        <v>이진주</v>
      </c>
      <c r="F1698" s="168" t="s">
        <v>11533</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11500</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4149</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3706</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3679</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3679</v>
      </c>
      <c r="E1707" s="167" t="str">
        <f>IFERROR(VLOOKUP(A1707,작성용!A:AL,34,0),"-")</f>
        <v>-</v>
      </c>
      <c r="F1707" s="168" t="s">
        <v>11537</v>
      </c>
      <c r="G1707" s="179">
        <f>COUNTIF(작성용!A:B,$A1707)-COUNTIFS(작성용!A:A,$A1707,작성용!AA:AA,"평가철회")</f>
        <v>0</v>
      </c>
    </row>
    <row r="1708" spans="1:7" ht="16.5" customHeight="1" x14ac:dyDescent="0.3">
      <c r="A1708" s="170" t="s">
        <v>594</v>
      </c>
      <c r="B1708" s="165" t="s">
        <v>7537</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7606</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7221</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11318</v>
      </c>
      <c r="E1711" s="167" t="str">
        <f>IFERROR(VLOOKUP(A1711,작성용!A:AL,34,0),"-")</f>
        <v>-</v>
      </c>
      <c r="F1711" s="168" t="s">
        <v>6721</v>
      </c>
      <c r="G1711" s="179">
        <f>COUNTIF(작성용!A:B,$A1711)-COUNTIFS(작성용!A:A,$A1711,작성용!AA:AA,"평가철회")</f>
        <v>0</v>
      </c>
    </row>
    <row r="1712" spans="1:7" ht="16.5" customHeight="1" x14ac:dyDescent="0.3">
      <c r="A1712" s="170" t="s">
        <v>3433</v>
      </c>
      <c r="B1712" s="165" t="s">
        <v>7274</v>
      </c>
      <c r="C1712" s="165" t="str">
        <f>IFERROR(VLOOKUP($A1712,작성용!A:AL,14,0),"-")</f>
        <v xml:space="preserve">분기 </v>
      </c>
      <c r="D1712" s="169" t="s">
        <v>7115</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11538</v>
      </c>
      <c r="C1713" s="165" t="str">
        <f>IFERROR(VLOOKUP($A1713,작성용!A:AL,14,0),"-")</f>
        <v>-</v>
      </c>
      <c r="D1713" s="169" t="s">
        <v>3679</v>
      </c>
      <c r="E1713" s="167" t="str">
        <f>IFERROR(VLOOKUP(A1713,작성용!A:AL,34,0),"-")</f>
        <v>-</v>
      </c>
      <c r="F1713" s="168" t="s">
        <v>85</v>
      </c>
      <c r="G1713" s="179">
        <f>COUNTIF(작성용!A:B,$A1713)-COUNTIFS(작성용!A:A,$A1713,작성용!AA:AA,"평가철회")</f>
        <v>0</v>
      </c>
    </row>
    <row r="1714" spans="1:7" ht="16.5" customHeight="1" x14ac:dyDescent="0.3">
      <c r="A1714" s="170" t="s">
        <v>3435</v>
      </c>
      <c r="B1714" s="165" t="s">
        <v>1588</v>
      </c>
      <c r="C1714" s="165" t="str">
        <f>IFERROR(VLOOKUP($A1714,작성용!A:AL,14,0),"-")</f>
        <v>-</v>
      </c>
      <c r="D1714" s="169" t="s">
        <v>3679</v>
      </c>
      <c r="E1714" s="167" t="str">
        <f>IFERROR(VLOOKUP(A1714,작성용!A:AL,34,0),"-")</f>
        <v>-</v>
      </c>
      <c r="F1714" s="168" t="s">
        <v>6721</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11319</v>
      </c>
      <c r="E1715" s="167" t="str">
        <f>IFERROR(VLOOKUP(A1715,작성용!A:AL,34,0),"-")</f>
        <v>-</v>
      </c>
      <c r="F1715" s="168" t="s">
        <v>6721</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11320</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7167</v>
      </c>
      <c r="E1717" s="167" t="str">
        <f>IFERROR(VLOOKUP(A1717,작성용!A:AL,34,0),"-")</f>
        <v>-</v>
      </c>
      <c r="F1717" s="168" t="s">
        <v>6721</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8970</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11321</v>
      </c>
      <c r="C1719" s="165" t="str">
        <f>IFERROR(VLOOKUP($A1719,작성용!A:AL,14,0),"-")</f>
        <v>-</v>
      </c>
      <c r="D1719" s="169" t="s">
        <v>131</v>
      </c>
      <c r="E1719" s="167" t="str">
        <f>IFERROR(VLOOKUP(A1719,작성용!A:AL,34,0),"-")</f>
        <v>-</v>
      </c>
      <c r="F1719" s="168" t="s">
        <v>6721</v>
      </c>
      <c r="G1719" s="179">
        <f>COUNTIF(작성용!A:B,$A1719)-COUNTIFS(작성용!A:A,$A1719,작성용!AA:AA,"평가철회")</f>
        <v>0</v>
      </c>
    </row>
    <row r="1720" spans="1:7" ht="16.5" customHeight="1" x14ac:dyDescent="0.3">
      <c r="A1720" s="170" t="s">
        <v>3445</v>
      </c>
      <c r="B1720" s="165" t="s">
        <v>11323</v>
      </c>
      <c r="C1720" s="165" t="str">
        <f>IFERROR(VLOOKUP($A1720,작성용!A:AL,14,0),"-")</f>
        <v>-</v>
      </c>
      <c r="D1720" s="169" t="s">
        <v>4149</v>
      </c>
      <c r="E1720" s="167" t="str">
        <f>IFERROR(VLOOKUP(A1720,작성용!A:AL,34,0),"-")</f>
        <v>-</v>
      </c>
      <c r="F1720" s="168" t="s">
        <v>6946</v>
      </c>
      <c r="G1720" s="179">
        <f>COUNTIF(작성용!A:B,$A1720)-COUNTIFS(작성용!A:A,$A1720,작성용!AA:AA,"평가철회")</f>
        <v>0</v>
      </c>
    </row>
    <row r="1721" spans="1:7" ht="16.5" customHeight="1" x14ac:dyDescent="0.3">
      <c r="A1721" s="170" t="s">
        <v>3446</v>
      </c>
      <c r="B1721" s="165" t="s">
        <v>11539</v>
      </c>
      <c r="C1721" s="165" t="str">
        <f>IFERROR(VLOOKUP($A1721,작성용!A:AL,14,0),"-")</f>
        <v>-</v>
      </c>
      <c r="D1721" s="169" t="s">
        <v>7167</v>
      </c>
      <c r="E1721" s="167" t="str">
        <f>IFERROR(VLOOKUP(A1721,작성용!A:AL,34,0),"-")</f>
        <v>-</v>
      </c>
      <c r="F1721" s="168" t="s">
        <v>6721</v>
      </c>
      <c r="G1721" s="179">
        <f>COUNTIF(작성용!A:B,$A1721)-COUNTIFS(작성용!A:A,$A1721,작성용!AA:AA,"평가철회")</f>
        <v>0</v>
      </c>
    </row>
    <row r="1722" spans="1:7" ht="16.5" customHeight="1" x14ac:dyDescent="0.3">
      <c r="A1722" s="170" t="s">
        <v>3447</v>
      </c>
      <c r="B1722" s="165" t="s">
        <v>11540</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11541</v>
      </c>
      <c r="C1723" s="165" t="str">
        <f>IFERROR(VLOOKUP($A1723,작성용!A:AL,14,0),"-")</f>
        <v>-</v>
      </c>
      <c r="D1723" s="169" t="s">
        <v>116</v>
      </c>
      <c r="E1723" s="167" t="str">
        <f>IFERROR(VLOOKUP(A1723,작성용!A:AL,34,0),"-")</f>
        <v>-</v>
      </c>
      <c r="F1723" s="168" t="s">
        <v>6721</v>
      </c>
      <c r="G1723" s="179">
        <f>COUNTIF(작성용!A:B,$A1723)-COUNTIFS(작성용!A:A,$A1723,작성용!AA:AA,"평가철회")</f>
        <v>0</v>
      </c>
    </row>
    <row r="1724" spans="1:7" ht="16.5" customHeight="1" x14ac:dyDescent="0.3">
      <c r="A1724" s="170" t="s">
        <v>3449</v>
      </c>
      <c r="B1724" s="165" t="s">
        <v>3787</v>
      </c>
      <c r="C1724" s="165" t="str">
        <f>IFERROR(VLOOKUP($A1724,작성용!A:AL,14,0),"-")</f>
        <v>-</v>
      </c>
      <c r="D1724" s="169" t="s">
        <v>7167</v>
      </c>
      <c r="E1724" s="167" t="str">
        <f>IFERROR(VLOOKUP(A1724,작성용!A:AL,34,0),"-")</f>
        <v>-</v>
      </c>
      <c r="F1724" s="168" t="s">
        <v>6721</v>
      </c>
      <c r="G1724" s="179">
        <f>COUNTIF(작성용!A:B,$A1724)-COUNTIFS(작성용!A:A,$A1724,작성용!AA:AA,"평가철회")</f>
        <v>0</v>
      </c>
    </row>
    <row r="1725" spans="1:7" ht="16.5" customHeight="1" x14ac:dyDescent="0.3">
      <c r="A1725" s="170" t="s">
        <v>3450</v>
      </c>
      <c r="B1725" s="165" t="s">
        <v>11324</v>
      </c>
      <c r="C1725" s="165" t="str">
        <f>IFERROR(VLOOKUP($A1725,작성용!A:AL,14,0),"-")</f>
        <v>-</v>
      </c>
      <c r="D1725" s="169" t="s">
        <v>6923</v>
      </c>
      <c r="E1725" s="167" t="str">
        <f>IFERROR(VLOOKUP(A1725,작성용!A:AL,34,0),"-")</f>
        <v>-</v>
      </c>
      <c r="F1725" s="168" t="s">
        <v>6721</v>
      </c>
      <c r="G1725" s="179">
        <f>COUNTIF(작성용!A:B,$A1725)-COUNTIFS(작성용!A:A,$A1725,작성용!AA:AA,"평가철회")</f>
        <v>0</v>
      </c>
    </row>
    <row r="1726" spans="1:7" ht="16.5" customHeight="1" x14ac:dyDescent="0.3">
      <c r="A1726" s="170" t="s">
        <v>3451</v>
      </c>
      <c r="B1726" s="165" t="s">
        <v>11325</v>
      </c>
      <c r="C1726" s="165" t="str">
        <f>IFERROR(VLOOKUP($A1726,작성용!A:AL,14,0),"-")</f>
        <v>-</v>
      </c>
      <c r="D1726" s="169" t="s">
        <v>6923</v>
      </c>
      <c r="E1726" s="167" t="str">
        <f>IFERROR(VLOOKUP(A1726,작성용!A:AL,34,0),"-")</f>
        <v>-</v>
      </c>
      <c r="F1726" s="168" t="s">
        <v>6721</v>
      </c>
      <c r="G1726" s="179">
        <f>COUNTIF(작성용!A:B,$A1726)-COUNTIFS(작성용!A:A,$A1726,작성용!AA:AA,"평가철회")</f>
        <v>0</v>
      </c>
    </row>
    <row r="1727" spans="1:7" ht="16.5" customHeight="1" x14ac:dyDescent="0.3">
      <c r="A1727" s="170" t="s">
        <v>3452</v>
      </c>
      <c r="B1727" s="165" t="s">
        <v>3707</v>
      </c>
      <c r="C1727" s="165" t="str">
        <f>IFERROR(VLOOKUP($A1727,작성용!A:AL,14,0),"-")</f>
        <v>-</v>
      </c>
      <c r="D1727" s="169" t="s">
        <v>6923</v>
      </c>
      <c r="E1727" s="167" t="str">
        <f>IFERROR(VLOOKUP(A1727,작성용!A:AL,34,0),"-")</f>
        <v>-</v>
      </c>
      <c r="F1727" s="168" t="s">
        <v>6946</v>
      </c>
      <c r="G1727" s="179">
        <f>COUNTIF(작성용!A:B,$A1727)-COUNTIFS(작성용!A:A,$A1727,작성용!AA:AA,"평가철회")</f>
        <v>0</v>
      </c>
    </row>
    <row r="1728" spans="1:7" ht="16.5" customHeight="1" x14ac:dyDescent="0.3">
      <c r="A1728" s="170" t="s">
        <v>3453</v>
      </c>
      <c r="B1728" s="165" t="s">
        <v>11326</v>
      </c>
      <c r="C1728" s="165" t="str">
        <f>IFERROR(VLOOKUP($A1728,작성용!A:AL,14,0),"-")</f>
        <v>-</v>
      </c>
      <c r="D1728" s="169" t="s">
        <v>8970</v>
      </c>
      <c r="E1728" s="167" t="str">
        <f>IFERROR(VLOOKUP(A1728,작성용!A:AL,34,0),"-")</f>
        <v>-</v>
      </c>
      <c r="F1728" s="168" t="s">
        <v>6721</v>
      </c>
      <c r="G1728" s="179">
        <f>COUNTIF(작성용!A:B,$A1728)-COUNTIFS(작성용!A:A,$A1728,작성용!AA:AA,"평가철회")</f>
        <v>0</v>
      </c>
    </row>
    <row r="1729" spans="1:7" ht="16.5" customHeight="1" x14ac:dyDescent="0.3">
      <c r="A1729" s="170" t="s">
        <v>3454</v>
      </c>
      <c r="B1729" s="165" t="s">
        <v>11327</v>
      </c>
      <c r="C1729" s="165" t="str">
        <f>IFERROR(VLOOKUP($A1729,작성용!A:AL,14,0),"-")</f>
        <v>-</v>
      </c>
      <c r="D1729" s="169" t="s">
        <v>6923</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11328</v>
      </c>
      <c r="C1730" s="165" t="str">
        <f>IFERROR(VLOOKUP($A1730,작성용!A:AL,14,0),"-")</f>
        <v>-</v>
      </c>
      <c r="D1730" s="169" t="s">
        <v>125</v>
      </c>
      <c r="E1730" s="167" t="str">
        <f>IFERROR(VLOOKUP(A1730,작성용!A:AL,34,0),"-")</f>
        <v>-</v>
      </c>
      <c r="F1730" s="168" t="s">
        <v>6721</v>
      </c>
      <c r="G1730" s="179">
        <f>COUNTIF(작성용!A:B,$A1730)-COUNTIFS(작성용!A:A,$A1730,작성용!AA:AA,"평가철회")</f>
        <v>0</v>
      </c>
    </row>
    <row r="1731" spans="1:7" ht="16.5" customHeight="1" x14ac:dyDescent="0.3">
      <c r="A1731" s="170" t="s">
        <v>3456</v>
      </c>
      <c r="B1731" s="165" t="s">
        <v>11329</v>
      </c>
      <c r="C1731" s="165" t="str">
        <f>IFERROR(VLOOKUP($A1731,작성용!A:AL,14,0),"-")</f>
        <v>-</v>
      </c>
      <c r="D1731" s="169" t="s">
        <v>3531</v>
      </c>
      <c r="E1731" s="167" t="str">
        <f>IFERROR(VLOOKUP(A1731,작성용!A:AL,34,0),"-")</f>
        <v>-</v>
      </c>
      <c r="F1731" s="168" t="s">
        <v>6721</v>
      </c>
      <c r="G1731" s="179">
        <f>COUNTIF(작성용!A:B,$A1731)-COUNTIFS(작성용!A:A,$A1731,작성용!AA:AA,"평가철회")</f>
        <v>0</v>
      </c>
    </row>
    <row r="1732" spans="1:7" ht="16.5" customHeight="1" x14ac:dyDescent="0.3">
      <c r="A1732" s="170" t="s">
        <v>3457</v>
      </c>
      <c r="B1732" s="165" t="s">
        <v>11330</v>
      </c>
      <c r="C1732" s="165" t="str">
        <f>IFERROR(VLOOKUP($A1732,작성용!A:AL,14,0),"-")</f>
        <v>-</v>
      </c>
      <c r="D1732" s="169" t="s">
        <v>11266</v>
      </c>
      <c r="E1732" s="167" t="str">
        <f>IFERROR(VLOOKUP(A1732,작성용!A:AL,34,0),"-")</f>
        <v>-</v>
      </c>
      <c r="F1732" s="168" t="s">
        <v>6721</v>
      </c>
      <c r="G1732" s="179">
        <f>COUNTIF(작성용!A:B,$A1732)-COUNTIFS(작성용!A:A,$A1732,작성용!AA:AA,"평가철회")</f>
        <v>0</v>
      </c>
    </row>
    <row r="1733" spans="1:7" ht="16.5" customHeight="1" x14ac:dyDescent="0.3">
      <c r="A1733" s="170" t="s">
        <v>3458</v>
      </c>
      <c r="B1733" s="165" t="s">
        <v>11331</v>
      </c>
      <c r="C1733" s="165" t="str">
        <f>IFERROR(VLOOKUP($A1733,작성용!A:AL,14,0),"-")</f>
        <v>-</v>
      </c>
      <c r="D1733" s="169" t="s">
        <v>161</v>
      </c>
      <c r="E1733" s="167" t="str">
        <f>IFERROR(VLOOKUP(A1733,작성용!A:AL,34,0),"-")</f>
        <v>-</v>
      </c>
      <c r="F1733" s="168" t="s">
        <v>6721</v>
      </c>
      <c r="G1733" s="179">
        <f>COUNTIF(작성용!A:B,$A1733)-COUNTIFS(작성용!A:A,$A1733,작성용!AA:AA,"평가철회")</f>
        <v>0</v>
      </c>
    </row>
    <row r="1734" spans="1:7" ht="16.5" customHeight="1" x14ac:dyDescent="0.3">
      <c r="A1734" s="170" t="s">
        <v>3459</v>
      </c>
      <c r="B1734" s="165" t="s">
        <v>11332</v>
      </c>
      <c r="C1734" s="165" t="str">
        <f>IFERROR(VLOOKUP($A1734,작성용!A:AL,14,0),"-")</f>
        <v>-</v>
      </c>
      <c r="D1734" s="169" t="s">
        <v>6923</v>
      </c>
      <c r="E1734" s="167" t="str">
        <f>IFERROR(VLOOKUP(A1734,작성용!A:AL,34,0),"-")</f>
        <v>-</v>
      </c>
      <c r="F1734" s="168" t="s">
        <v>6921</v>
      </c>
      <c r="G1734" s="179">
        <f>COUNTIF(작성용!A:B,$A1734)-COUNTIFS(작성용!A:A,$A1734,작성용!AA:AA,"평가철회")</f>
        <v>0</v>
      </c>
    </row>
    <row r="1735" spans="1:7" ht="16.5" customHeight="1" x14ac:dyDescent="0.3">
      <c r="A1735" s="170" t="s">
        <v>3460</v>
      </c>
      <c r="B1735" s="165" t="s">
        <v>11333</v>
      </c>
      <c r="C1735" s="165" t="str">
        <f>IFERROR(VLOOKUP($A1735,작성용!A:AL,14,0),"-")</f>
        <v>-</v>
      </c>
      <c r="D1735" s="169" t="s">
        <v>11319</v>
      </c>
      <c r="E1735" s="167" t="str">
        <f>IFERROR(VLOOKUP(A1735,작성용!A:AL,34,0),"-")</f>
        <v>-</v>
      </c>
      <c r="F1735" s="168" t="s">
        <v>6721</v>
      </c>
      <c r="G1735" s="179">
        <f>COUNTIF(작성용!A:B,$A1735)-COUNTIFS(작성용!A:A,$A1735,작성용!AA:AA,"평가철회")</f>
        <v>0</v>
      </c>
    </row>
    <row r="1736" spans="1:7" ht="16.5" customHeight="1" x14ac:dyDescent="0.3">
      <c r="A1736" s="170" t="s">
        <v>3461</v>
      </c>
      <c r="B1736" s="165" t="s">
        <v>11303</v>
      </c>
      <c r="C1736" s="165" t="str">
        <f>IFERROR(VLOOKUP($A1736,작성용!A:AL,14,0),"-")</f>
        <v>-</v>
      </c>
      <c r="D1736" s="169" t="s">
        <v>6923</v>
      </c>
      <c r="E1736" s="167" t="str">
        <f>IFERROR(VLOOKUP(A1736,작성용!A:AL,34,0),"-")</f>
        <v>-</v>
      </c>
      <c r="F1736" s="168" t="s">
        <v>6721</v>
      </c>
      <c r="G1736" s="179">
        <f>COUNTIF(작성용!A:B,$A1736)-COUNTIFS(작성용!A:A,$A1736,작성용!AA:AA,"평가철회")</f>
        <v>0</v>
      </c>
    </row>
    <row r="1737" spans="1:7" ht="16.5" customHeight="1" x14ac:dyDescent="0.3">
      <c r="A1737" s="170" t="s">
        <v>3462</v>
      </c>
      <c r="B1737" s="165" t="s">
        <v>11334</v>
      </c>
      <c r="C1737" s="165" t="str">
        <f>IFERROR(VLOOKUP($A1737,작성용!A:AL,14,0),"-")</f>
        <v>-</v>
      </c>
      <c r="D1737" s="169" t="s">
        <v>7049</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11335</v>
      </c>
      <c r="C1738" s="165" t="str">
        <f>IFERROR(VLOOKUP($A1738,작성용!A:AL,14,0),"-")</f>
        <v>분기</v>
      </c>
      <c r="D1738" s="169" t="s">
        <v>7077</v>
      </c>
      <c r="E1738" s="167" t="str">
        <f>IFERROR(VLOOKUP(A1738,작성용!A:AL,34,0),"-")</f>
        <v>변혜진</v>
      </c>
      <c r="F1738" s="168" t="s">
        <v>6946</v>
      </c>
      <c r="G1738" s="179">
        <f>COUNTIF(작성용!A:B,$A1738)-COUNTIFS(작성용!A:A,$A1738,작성용!AA:AA,"평가철회")</f>
        <v>1</v>
      </c>
    </row>
    <row r="1739" spans="1:7" ht="16.5" customHeight="1" x14ac:dyDescent="0.3">
      <c r="A1739" s="170" t="s">
        <v>3464</v>
      </c>
      <c r="B1739" s="165" t="s">
        <v>11542</v>
      </c>
      <c r="C1739" s="165" t="str">
        <f>IFERROR(VLOOKUP($A1739,작성용!A:AL,14,0),"-")</f>
        <v>-</v>
      </c>
      <c r="D1739" s="169" t="s">
        <v>6923</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11543</v>
      </c>
      <c r="C1740" s="165" t="str">
        <f>IFERROR(VLOOKUP($A1740,작성용!A:AL,14,0),"-")</f>
        <v>-</v>
      </c>
      <c r="D1740" s="169" t="s">
        <v>7135</v>
      </c>
      <c r="E1740" s="167" t="str">
        <f>IFERROR(VLOOKUP(A1740,작성용!A:AL,34,0),"-")</f>
        <v>-</v>
      </c>
      <c r="F1740" s="168" t="s">
        <v>3546</v>
      </c>
      <c r="G1740" s="179">
        <f>COUNTIF(작성용!A:B,$A1740)-COUNTIFS(작성용!A:A,$A1740,작성용!AA:AA,"평가철회")</f>
        <v>0</v>
      </c>
    </row>
    <row r="1741" spans="1:7" x14ac:dyDescent="0.3">
      <c r="A1741" s="170" t="s">
        <v>3466</v>
      </c>
      <c r="B1741" s="165" t="s">
        <v>11336</v>
      </c>
      <c r="C1741" s="165" t="str">
        <f>IFERROR(VLOOKUP($A1741,작성용!A:AL,14,0),"-")</f>
        <v>-</v>
      </c>
      <c r="D1741" s="169" t="s">
        <v>7077</v>
      </c>
      <c r="E1741" s="167" t="str">
        <f>IFERROR(VLOOKUP(A1741,작성용!A:AL,34,0),"-")</f>
        <v>-</v>
      </c>
      <c r="F1741" s="168" t="s">
        <v>397</v>
      </c>
      <c r="G1741" s="179">
        <f>COUNTIF(작성용!A:B,$A1741)-COUNTIFS(작성용!A:A,$A1741,작성용!AA:AA,"평가철회")</f>
        <v>0</v>
      </c>
    </row>
    <row r="1742" spans="1:7" ht="16.5" customHeight="1" x14ac:dyDescent="0.3">
      <c r="A1742" s="170" t="s">
        <v>3467</v>
      </c>
      <c r="B1742" s="165" t="s">
        <v>11337</v>
      </c>
      <c r="C1742" s="165" t="str">
        <f>IFERROR(VLOOKUP($A1742,작성용!A:AL,14,0),"-")</f>
        <v>-</v>
      </c>
      <c r="D1742" s="169" t="s">
        <v>3546</v>
      </c>
      <c r="E1742" s="167" t="str">
        <f>IFERROR(VLOOKUP(A1742,작성용!A:AL,34,0),"-")</f>
        <v>-</v>
      </c>
      <c r="F1742" s="168" t="s">
        <v>6921</v>
      </c>
      <c r="G1742" s="179">
        <f>COUNTIF(작성용!A:B,$A1742)-COUNTIFS(작성용!A:A,$A1742,작성용!AA:AA,"평가철회")</f>
        <v>0</v>
      </c>
    </row>
    <row r="1743" spans="1:7" ht="16.5" customHeight="1" x14ac:dyDescent="0.3">
      <c r="A1743" s="170" t="s">
        <v>3468</v>
      </c>
      <c r="B1743" s="165" t="s">
        <v>11338</v>
      </c>
      <c r="C1743" s="165" t="str">
        <f>IFERROR(VLOOKUP($A1743,작성용!A:AL,14,0),"-")</f>
        <v>-</v>
      </c>
      <c r="D1743" s="169" t="s">
        <v>7160</v>
      </c>
      <c r="E1743" s="167" t="str">
        <f>IFERROR(VLOOKUP(A1743,작성용!A:AL,34,0),"-")</f>
        <v>-</v>
      </c>
      <c r="F1743" s="168" t="s">
        <v>6721</v>
      </c>
      <c r="G1743" s="179">
        <f>COUNTIF(작성용!A:B,$A1743)-COUNTIFS(작성용!A:A,$A1743,작성용!AA:AA,"평가철회")</f>
        <v>0</v>
      </c>
    </row>
    <row r="1744" spans="1:7" ht="16.5" customHeight="1" x14ac:dyDescent="0.3">
      <c r="A1744" s="170" t="s">
        <v>3469</v>
      </c>
      <c r="B1744" s="165" t="s">
        <v>11339</v>
      </c>
      <c r="C1744" s="165" t="str">
        <f>IFERROR(VLOOKUP($A1744,작성용!A:AL,14,0),"-")</f>
        <v>-</v>
      </c>
      <c r="D1744" s="169" t="s">
        <v>6923</v>
      </c>
      <c r="E1744" s="167" t="str">
        <f>IFERROR(VLOOKUP(A1744,작성용!A:AL,34,0),"-")</f>
        <v>-</v>
      </c>
      <c r="F1744" s="168" t="s">
        <v>6946</v>
      </c>
      <c r="G1744" s="179">
        <f>COUNTIF(작성용!A:B,$A1744)-COUNTIFS(작성용!A:A,$A1744,작성용!AA:AA,"평가철회")</f>
        <v>0</v>
      </c>
    </row>
    <row r="1745" spans="1:7" ht="16.5" customHeight="1" x14ac:dyDescent="0.3">
      <c r="A1745" s="170" t="s">
        <v>11340</v>
      </c>
      <c r="B1745" s="165" t="s">
        <v>11341</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11342</v>
      </c>
      <c r="B1746" s="165" t="s">
        <v>11343</v>
      </c>
      <c r="C1746" s="165" t="str">
        <f>IFERROR(VLOOKUP($A1746,작성용!A:AL,14,0),"-")</f>
        <v>-</v>
      </c>
      <c r="D1746" s="169" t="s">
        <v>161</v>
      </c>
      <c r="E1746" s="167" t="str">
        <f>IFERROR(VLOOKUP(A1746,작성용!A:AL,34,0),"-")</f>
        <v>-</v>
      </c>
      <c r="F1746" s="168" t="s">
        <v>6721</v>
      </c>
      <c r="G1746" s="179">
        <f>COUNTIF(작성용!A:B,$A1746)-COUNTIFS(작성용!A:A,$A1746,작성용!AA:AA,"평가철회")</f>
        <v>0</v>
      </c>
    </row>
    <row r="1747" spans="1:7" ht="16.5" customHeight="1" x14ac:dyDescent="0.3">
      <c r="A1747" s="170" t="s">
        <v>11344</v>
      </c>
      <c r="B1747" s="165" t="s">
        <v>11544</v>
      </c>
      <c r="C1747" s="165" t="str">
        <f>IFERROR(VLOOKUP($A1747,작성용!A:AL,14,0),"-")</f>
        <v>-</v>
      </c>
      <c r="D1747" s="169" t="s">
        <v>7111</v>
      </c>
      <c r="E1747" s="167" t="str">
        <f>IFERROR(VLOOKUP(A1747,작성용!A:AL,34,0),"-")</f>
        <v>-</v>
      </c>
      <c r="F1747" s="168" t="s">
        <v>6721</v>
      </c>
      <c r="G1747" s="179">
        <f>COUNTIF(작성용!A:B,$A1747)-COUNTIFS(작성용!A:A,$A1747,작성용!AA:AA,"평가철회")</f>
        <v>0</v>
      </c>
    </row>
    <row r="1748" spans="1:7" ht="16.5" customHeight="1" x14ac:dyDescent="0.3">
      <c r="A1748" s="170" t="s">
        <v>11345</v>
      </c>
      <c r="B1748" s="165" t="s">
        <v>11545</v>
      </c>
      <c r="C1748" s="165" t="str">
        <f>IFERROR(VLOOKUP($A1748,작성용!A:AL,14,0),"-")</f>
        <v>-</v>
      </c>
      <c r="D1748" s="169" t="s">
        <v>6923</v>
      </c>
      <c r="E1748" s="167" t="str">
        <f>IFERROR(VLOOKUP(A1748,작성용!A:AL,34,0),"-")</f>
        <v>-</v>
      </c>
      <c r="F1748" s="168" t="s">
        <v>6946</v>
      </c>
      <c r="G1748" s="179">
        <f>COUNTIF(작성용!A:B,$A1748)-COUNTIFS(작성용!A:A,$A1748,작성용!AA:AA,"평가철회")</f>
        <v>0</v>
      </c>
    </row>
    <row r="1749" spans="1:7" ht="16.5" customHeight="1" x14ac:dyDescent="0.3">
      <c r="A1749" s="170" t="s">
        <v>3788</v>
      </c>
      <c r="B1749" s="165" t="s">
        <v>11346</v>
      </c>
      <c r="C1749" s="165" t="str">
        <f>IFERROR(VLOOKUP($A1749,작성용!A:AL,14,0),"-")</f>
        <v>-</v>
      </c>
      <c r="D1749" s="169" t="s">
        <v>7111</v>
      </c>
      <c r="E1749" s="167" t="str">
        <f>IFERROR(VLOOKUP(A1749,작성용!A:AL,34,0),"-")</f>
        <v>-</v>
      </c>
      <c r="F1749" s="168" t="s">
        <v>6721</v>
      </c>
      <c r="G1749" s="179">
        <f>COUNTIF(작성용!A:B,$A1749)-COUNTIFS(작성용!A:A,$A1749,작성용!AA:AA,"평가철회")</f>
        <v>0</v>
      </c>
    </row>
    <row r="1750" spans="1:7" ht="16.5" customHeight="1" x14ac:dyDescent="0.3">
      <c r="A1750" s="170" t="s">
        <v>11546</v>
      </c>
      <c r="B1750" s="165" t="s">
        <v>11347</v>
      </c>
      <c r="C1750" s="165" t="str">
        <f>IFERROR(VLOOKUP($A1750,작성용!A:AL,14,0),"-")</f>
        <v>-</v>
      </c>
      <c r="D1750" s="169" t="s">
        <v>7167</v>
      </c>
      <c r="E1750" s="167" t="str">
        <f>IFERROR(VLOOKUP(A1750,작성용!A:AL,34,0),"-")</f>
        <v>-</v>
      </c>
      <c r="F1750" s="168" t="s">
        <v>6721</v>
      </c>
      <c r="G1750" s="179">
        <f>COUNTIF(작성용!A:B,$A1750)-COUNTIFS(작성용!A:A,$A1750,작성용!AA:AA,"평가철회")</f>
        <v>0</v>
      </c>
    </row>
    <row r="1751" spans="1:7" ht="16.5" customHeight="1" x14ac:dyDescent="0.3">
      <c r="A1751" s="170" t="s">
        <v>3551</v>
      </c>
      <c r="B1751" s="165" t="s">
        <v>11348</v>
      </c>
      <c r="C1751" s="165" t="str">
        <f>IFERROR(VLOOKUP($A1751,작성용!A:AL,14,0),"-")</f>
        <v>-</v>
      </c>
      <c r="D1751" s="169" t="s">
        <v>6923</v>
      </c>
      <c r="E1751" s="167" t="str">
        <f>IFERROR(VLOOKUP(A1751,작성용!A:AL,34,0),"-")</f>
        <v>-</v>
      </c>
      <c r="F1751" s="168" t="s">
        <v>6721</v>
      </c>
      <c r="G1751" s="179">
        <f>COUNTIF(작성용!A:B,$A1751)-COUNTIFS(작성용!A:A,$A1751,작성용!AA:AA,"평가철회")</f>
        <v>0</v>
      </c>
    </row>
    <row r="1752" spans="1:7" ht="16.5" customHeight="1" x14ac:dyDescent="0.3">
      <c r="A1752" s="170" t="s">
        <v>11349</v>
      </c>
      <c r="B1752" s="165" t="s">
        <v>11350</v>
      </c>
      <c r="C1752" s="165" t="str">
        <f>IFERROR(VLOOKUP($A1752,작성용!A:AL,14,0),"-")</f>
        <v>-</v>
      </c>
      <c r="D1752" s="169" t="s">
        <v>7221</v>
      </c>
      <c r="E1752" s="167" t="str">
        <f>IFERROR(VLOOKUP(A1752,작성용!A:AL,34,0),"-")</f>
        <v>-</v>
      </c>
      <c r="F1752" s="168" t="s">
        <v>6721</v>
      </c>
      <c r="G1752" s="179">
        <f>COUNTIF(작성용!A:B,$A1752)-COUNTIFS(작성용!A:A,$A1752,작성용!AA:AA,"평가철회")</f>
        <v>0</v>
      </c>
    </row>
    <row r="1753" spans="1:7" ht="16.5" customHeight="1" x14ac:dyDescent="0.3">
      <c r="A1753" s="170" t="s">
        <v>11351</v>
      </c>
      <c r="B1753" s="165" t="s">
        <v>9599</v>
      </c>
      <c r="C1753" s="165" t="str">
        <f>IFERROR(VLOOKUP($A1753,작성용!A:AL,14,0),"-")</f>
        <v>-</v>
      </c>
      <c r="D1753" s="169" t="s">
        <v>7110</v>
      </c>
      <c r="E1753" s="167" t="str">
        <f>IFERROR(VLOOKUP(A1753,작성용!A:AL,34,0),"-")</f>
        <v>-</v>
      </c>
      <c r="F1753" s="168" t="s">
        <v>6721</v>
      </c>
      <c r="G1753" s="179">
        <f>COUNTIF(작성용!A:B,$A1753)-COUNTIFS(작성용!A:A,$A1753,작성용!AA:AA,"평가철회")</f>
        <v>0</v>
      </c>
    </row>
    <row r="1754" spans="1:7" ht="16.5" customHeight="1" x14ac:dyDescent="0.3">
      <c r="A1754" s="170" t="s">
        <v>11547</v>
      </c>
      <c r="B1754" s="165" t="s">
        <v>11548</v>
      </c>
      <c r="C1754" s="165" t="str">
        <f>IFERROR(VLOOKUP($A1754,작성용!A:AL,14,0),"-")</f>
        <v>-</v>
      </c>
      <c r="D1754" s="169" t="s">
        <v>11290</v>
      </c>
      <c r="E1754" s="167" t="str">
        <f>IFERROR(VLOOKUP(A1754,작성용!A:AL,34,0),"-")</f>
        <v>-</v>
      </c>
      <c r="F1754" s="168" t="s">
        <v>6721</v>
      </c>
      <c r="G1754" s="179">
        <f>COUNTIF(작성용!A:B,$A1754)-COUNTIFS(작성용!A:A,$A1754,작성용!AA:AA,"평가철회")</f>
        <v>0</v>
      </c>
    </row>
    <row r="1755" spans="1:7" ht="16.5" customHeight="1" x14ac:dyDescent="0.3">
      <c r="A1755" s="170" t="s">
        <v>11353</v>
      </c>
      <c r="B1755" s="165" t="s">
        <v>3535</v>
      </c>
      <c r="C1755" s="165" t="str">
        <f>IFERROR(VLOOKUP($A1755,작성용!A:AL,14,0),"-")</f>
        <v>-</v>
      </c>
      <c r="D1755" s="169" t="s">
        <v>7077</v>
      </c>
      <c r="E1755" s="167" t="str">
        <f>IFERROR(VLOOKUP(A1755,작성용!A:AL,34,0),"-")</f>
        <v>-</v>
      </c>
      <c r="F1755" s="168" t="s">
        <v>3546</v>
      </c>
      <c r="G1755" s="179">
        <f>COUNTIF(작성용!A:B,$A1755)-COUNTIFS(작성용!A:A,$A1755,작성용!AA:AA,"평가철회")</f>
        <v>0</v>
      </c>
    </row>
    <row r="1756" spans="1:7" ht="16.5" customHeight="1" x14ac:dyDescent="0.3">
      <c r="A1756" s="170" t="s">
        <v>11355</v>
      </c>
      <c r="B1756" s="165" t="s">
        <v>11356</v>
      </c>
      <c r="C1756" s="165" t="str">
        <f>IFERROR(VLOOKUP($A1756,작성용!A:AL,14,0),"-")</f>
        <v>-</v>
      </c>
      <c r="D1756" s="169" t="s">
        <v>6923</v>
      </c>
      <c r="E1756" s="167" t="str">
        <f>IFERROR(VLOOKUP(A1756,작성용!A:AL,34,0),"-")</f>
        <v>-</v>
      </c>
      <c r="F1756" s="168" t="s">
        <v>402</v>
      </c>
      <c r="G1756" s="179">
        <f>COUNTIF(작성용!A:B,$A1756)-COUNTIFS(작성용!A:A,$A1756,작성용!AA:AA,"평가철회")</f>
        <v>0</v>
      </c>
    </row>
    <row r="1757" spans="1:7" ht="16.5" customHeight="1" x14ac:dyDescent="0.3">
      <c r="A1757" s="170" t="s">
        <v>11357</v>
      </c>
      <c r="B1757" s="165" t="s">
        <v>3789</v>
      </c>
      <c r="C1757" s="165" t="str">
        <f>IFERROR(VLOOKUP($A1757,작성용!A:AL,14,0),"-")</f>
        <v>-</v>
      </c>
      <c r="D1757" s="169" t="s">
        <v>7110</v>
      </c>
      <c r="E1757" s="167" t="str">
        <f>IFERROR(VLOOKUP(A1757,작성용!A:AL,34,0),"-")</f>
        <v>-</v>
      </c>
      <c r="F1757" s="168" t="s">
        <v>6721</v>
      </c>
      <c r="G1757" s="179">
        <f>COUNTIF(작성용!A:B,$A1757)-COUNTIFS(작성용!A:A,$A1757,작성용!AA:AA,"평가철회")</f>
        <v>0</v>
      </c>
    </row>
    <row r="1758" spans="1:7" ht="16.5" customHeight="1" x14ac:dyDescent="0.3">
      <c r="A1758" s="170" t="s">
        <v>11358</v>
      </c>
      <c r="B1758" s="165" t="s">
        <v>11359</v>
      </c>
      <c r="C1758" s="165" t="str">
        <f>IFERROR(VLOOKUP($A1758,작성용!A:AL,14,0),"-")</f>
        <v>-</v>
      </c>
      <c r="D1758" s="169" t="s">
        <v>11360</v>
      </c>
      <c r="E1758" s="167" t="str">
        <f>IFERROR(VLOOKUP(A1758,작성용!A:AL,34,0),"-")</f>
        <v>-</v>
      </c>
      <c r="F1758" s="168" t="s">
        <v>3546</v>
      </c>
      <c r="G1758" s="179">
        <f>COUNTIF(작성용!A:B,$A1758)-COUNTIFS(작성용!A:A,$A1758,작성용!AA:AA,"평가철회")</f>
        <v>0</v>
      </c>
    </row>
    <row r="1759" spans="1:7" ht="16.5" customHeight="1" x14ac:dyDescent="0.3">
      <c r="A1759" s="170" t="s">
        <v>11361</v>
      </c>
      <c r="B1759" s="165" t="s">
        <v>11362</v>
      </c>
      <c r="C1759" s="165" t="str">
        <f>IFERROR(VLOOKUP($A1759,작성용!A:AL,14,0),"-")</f>
        <v>-</v>
      </c>
      <c r="D1759" s="169" t="s">
        <v>128</v>
      </c>
      <c r="E1759" s="167" t="str">
        <f>IFERROR(VLOOKUP(A1759,작성용!A:AL,34,0),"-")</f>
        <v>-</v>
      </c>
      <c r="F1759" s="168" t="s">
        <v>6721</v>
      </c>
      <c r="G1759" s="179">
        <f>COUNTIF(작성용!A:B,$A1759)-COUNTIFS(작성용!A:A,$A1759,작성용!AA:AA,"평가철회")</f>
        <v>0</v>
      </c>
    </row>
    <row r="1760" spans="1:7" ht="16.5" customHeight="1" x14ac:dyDescent="0.3">
      <c r="A1760" s="170" t="s">
        <v>11363</v>
      </c>
      <c r="B1760" s="165" t="s">
        <v>11364</v>
      </c>
      <c r="C1760" s="165" t="str">
        <f>IFERROR(VLOOKUP($A1760,작성용!A:AL,14,0),"-")</f>
        <v>-</v>
      </c>
      <c r="D1760" s="169" t="s">
        <v>7100</v>
      </c>
      <c r="E1760" s="167" t="str">
        <f>IFERROR(VLOOKUP(A1760,작성용!A:AL,34,0),"-")</f>
        <v>-</v>
      </c>
      <c r="F1760" s="168" t="s">
        <v>3546</v>
      </c>
      <c r="G1760" s="179">
        <f>COUNTIF(작성용!A:B,$A1760)-COUNTIFS(작성용!A:A,$A1760,작성용!AA:AA,"평가철회")</f>
        <v>0</v>
      </c>
    </row>
    <row r="1761" spans="1:7" ht="16.5" customHeight="1" x14ac:dyDescent="0.3">
      <c r="A1761" s="170" t="s">
        <v>11365</v>
      </c>
      <c r="B1761" s="165" t="s">
        <v>7998</v>
      </c>
      <c r="C1761" s="165" t="str">
        <f>IFERROR(VLOOKUP($A1761,작성용!A:AL,14,0),"-")</f>
        <v>-</v>
      </c>
      <c r="D1761" s="169" t="s">
        <v>11272</v>
      </c>
      <c r="E1761" s="167" t="str">
        <f>IFERROR(VLOOKUP(A1761,작성용!A:AL,34,0),"-")</f>
        <v>-</v>
      </c>
      <c r="F1761" s="168" t="s">
        <v>6721</v>
      </c>
      <c r="G1761" s="179">
        <f>COUNTIF(작성용!A:B,$A1761)-COUNTIFS(작성용!A:A,$A1761,작성용!AA:AA,"평가철회")</f>
        <v>0</v>
      </c>
    </row>
    <row r="1762" spans="1:7" x14ac:dyDescent="0.3">
      <c r="A1762" s="170" t="s">
        <v>11366</v>
      </c>
      <c r="B1762" s="165" t="s">
        <v>11367</v>
      </c>
      <c r="C1762" s="165" t="str">
        <f>IFERROR(VLOOKUP($A1762,작성용!A:AL,14,0),"-")</f>
        <v>-</v>
      </c>
      <c r="D1762" s="169" t="s">
        <v>7119</v>
      </c>
      <c r="E1762" s="167" t="str">
        <f>IFERROR(VLOOKUP(A1762,작성용!A:AL,34,0),"-")</f>
        <v>-</v>
      </c>
      <c r="F1762" s="168" t="s">
        <v>6946</v>
      </c>
      <c r="G1762" s="179">
        <f>COUNTIF(작성용!A:B,$A1762)-COUNTIFS(작성용!A:A,$A1762,작성용!AA:AA,"평가철회")</f>
        <v>0</v>
      </c>
    </row>
    <row r="1763" spans="1:7" x14ac:dyDescent="0.3">
      <c r="A1763" s="170" t="s">
        <v>3498</v>
      </c>
      <c r="B1763" s="165" t="s">
        <v>11549</v>
      </c>
      <c r="C1763" s="165" t="str">
        <f>IFERROR(VLOOKUP($A1763,작성용!A:AL,14,0),"-")</f>
        <v>-</v>
      </c>
      <c r="D1763" s="169" t="s">
        <v>6923</v>
      </c>
      <c r="E1763" s="167" t="str">
        <f>IFERROR(VLOOKUP(A1763,작성용!A:AL,34,0),"-")</f>
        <v>-</v>
      </c>
      <c r="F1763" s="168" t="s">
        <v>402</v>
      </c>
      <c r="G1763" s="179">
        <f>COUNTIF(작성용!A:B,$A1763)-COUNTIFS(작성용!A:A,$A1763,작성용!AA:AA,"평가철회")</f>
        <v>0</v>
      </c>
    </row>
    <row r="1764" spans="1:7" x14ac:dyDescent="0.3">
      <c r="A1764" s="170" t="s">
        <v>3501</v>
      </c>
      <c r="B1764" s="165" t="s">
        <v>11368</v>
      </c>
      <c r="C1764" s="165" t="str">
        <f>IFERROR(VLOOKUP($A1764,작성용!A:AL,14,0),"-")</f>
        <v>-</v>
      </c>
      <c r="D1764" s="169" t="s">
        <v>11369</v>
      </c>
      <c r="E1764" s="167" t="str">
        <f>IFERROR(VLOOKUP(A1764,작성용!A:AL,34,0),"-")</f>
        <v>-</v>
      </c>
      <c r="F1764" s="168" t="s">
        <v>10458</v>
      </c>
      <c r="G1764" s="179">
        <f>COUNTIF(작성용!A:B,$A1764)-COUNTIFS(작성용!A:A,$A1764,작성용!AA:AA,"평가철회")</f>
        <v>0</v>
      </c>
    </row>
    <row r="1765" spans="1:7" x14ac:dyDescent="0.3">
      <c r="A1765" s="170" t="s">
        <v>3503</v>
      </c>
      <c r="B1765" s="165" t="s">
        <v>11370</v>
      </c>
      <c r="C1765" s="165" t="str">
        <f>IFERROR(VLOOKUP($A1765,작성용!A:AL,14,0),"-")</f>
        <v>-</v>
      </c>
      <c r="D1765" s="169" t="s">
        <v>6923</v>
      </c>
      <c r="E1765" s="167" t="str">
        <f>IFERROR(VLOOKUP(A1765,작성용!A:AL,34,0),"-")</f>
        <v>-</v>
      </c>
      <c r="F1765" s="168" t="s">
        <v>3552</v>
      </c>
      <c r="G1765" s="179">
        <f>COUNTIF(작성용!A:B,$A1765)-COUNTIFS(작성용!A:A,$A1765,작성용!AA:AA,"평가철회")</f>
        <v>0</v>
      </c>
    </row>
    <row r="1766" spans="1:7" x14ac:dyDescent="0.3">
      <c r="A1766" s="170" t="s">
        <v>3504</v>
      </c>
      <c r="B1766" s="165" t="s">
        <v>11372</v>
      </c>
      <c r="C1766" s="165" t="str">
        <f>IFERROR(VLOOKUP($A1766,작성용!A:AL,14,0),"-")</f>
        <v>-</v>
      </c>
      <c r="D1766" s="169" t="s">
        <v>6923</v>
      </c>
      <c r="E1766" s="167" t="str">
        <f>IFERROR(VLOOKUP(A1766,작성용!A:AL,34,0),"-")</f>
        <v>-</v>
      </c>
      <c r="F1766" s="168" t="s">
        <v>7066</v>
      </c>
      <c r="G1766" s="179">
        <f>COUNTIF(작성용!A:B,$A1766)-COUNTIFS(작성용!A:A,$A1766,작성용!AA:AA,"평가철회")</f>
        <v>0</v>
      </c>
    </row>
    <row r="1767" spans="1:7" x14ac:dyDescent="0.3">
      <c r="A1767" s="170" t="s">
        <v>3505</v>
      </c>
      <c r="B1767" s="165" t="s">
        <v>11373</v>
      </c>
      <c r="C1767" s="165" t="str">
        <f>IFERROR(VLOOKUP($A1767,작성용!A:AL,14,0),"-")</f>
        <v>-</v>
      </c>
      <c r="D1767" s="169" t="s">
        <v>6923</v>
      </c>
      <c r="E1767" s="167" t="str">
        <f>IFERROR(VLOOKUP(A1767,작성용!A:AL,34,0),"-")</f>
        <v>-</v>
      </c>
      <c r="F1767" s="168" t="s">
        <v>11371</v>
      </c>
      <c r="G1767" s="179">
        <f>COUNTIF(작성용!A:B,$A1767)-COUNTIFS(작성용!A:A,$A1767,작성용!AA:AA,"평가철회")</f>
        <v>0</v>
      </c>
    </row>
    <row r="1768" spans="1:7" x14ac:dyDescent="0.3">
      <c r="A1768" s="170" t="s">
        <v>3506</v>
      </c>
      <c r="B1768" s="165" t="s">
        <v>3553</v>
      </c>
      <c r="C1768" s="165" t="str">
        <f>IFERROR(VLOOKUP($A1768,작성용!A:AL,14,0),"-")</f>
        <v>-</v>
      </c>
      <c r="D1768" s="169" t="s">
        <v>6923</v>
      </c>
      <c r="E1768" s="167" t="str">
        <f>IFERROR(VLOOKUP(A1768,작성용!A:AL,34,0),"-")</f>
        <v>-</v>
      </c>
      <c r="F1768" s="168" t="s">
        <v>11371</v>
      </c>
      <c r="G1768" s="179">
        <f>COUNTIF(작성용!A:B,$A1768)-COUNTIFS(작성용!A:A,$A1768,작성용!AA:AA,"평가철회")</f>
        <v>0</v>
      </c>
    </row>
    <row r="1769" spans="1:7" ht="16.5" customHeight="1" x14ac:dyDescent="0.3">
      <c r="A1769" s="170" t="s">
        <v>3511</v>
      </c>
      <c r="B1769" s="165" t="s">
        <v>11374</v>
      </c>
      <c r="C1769" s="165" t="str">
        <f>IFERROR(VLOOKUP($A1769,작성용!A:AL,14,0),"-")</f>
        <v>-</v>
      </c>
      <c r="D1769" s="169" t="s">
        <v>157</v>
      </c>
      <c r="E1769" s="167" t="str">
        <f>IFERROR(VLOOKUP(A1769,작성용!A:AL,34,0),"-")</f>
        <v>-</v>
      </c>
      <c r="F1769" s="168" t="s">
        <v>7066</v>
      </c>
      <c r="G1769" s="179">
        <f>COUNTIF(작성용!A:B,$A1769)-COUNTIFS(작성용!A:A,$A1769,작성용!AA:AA,"평가철회")</f>
        <v>0</v>
      </c>
    </row>
    <row r="1770" spans="1:7" ht="16.5" customHeight="1" x14ac:dyDescent="0.3">
      <c r="A1770" s="170" t="s">
        <v>3520</v>
      </c>
      <c r="B1770" s="165" t="s">
        <v>11375</v>
      </c>
      <c r="C1770" s="165" t="str">
        <f>IFERROR(VLOOKUP($A1770,작성용!A:AL,14,0),"-")</f>
        <v>-</v>
      </c>
      <c r="D1770" s="169" t="s">
        <v>6923</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9836</v>
      </c>
      <c r="C1771" s="165" t="str">
        <f>IFERROR(VLOOKUP($A1771,작성용!A:AL,14,0),"-")</f>
        <v>분기</v>
      </c>
      <c r="D1771" s="169" t="s">
        <v>7077</v>
      </c>
      <c r="E1771" s="167" t="str">
        <f>IFERROR(VLOOKUP(A1771,작성용!A:AL,34,0),"-")</f>
        <v>변혜진</v>
      </c>
      <c r="F1771" s="168" t="s">
        <v>6946</v>
      </c>
      <c r="G1771" s="179">
        <f>COUNTIF(작성용!A:B,$A1771)-COUNTIFS(작성용!A:A,$A1771,작성용!AA:AA,"평가철회")</f>
        <v>18</v>
      </c>
    </row>
    <row r="1772" spans="1:7" ht="16.5" customHeight="1" x14ac:dyDescent="0.3">
      <c r="A1772" s="170" t="s">
        <v>393</v>
      </c>
      <c r="B1772" s="165" t="s">
        <v>8320</v>
      </c>
      <c r="C1772" s="165" t="str">
        <f>IFERROR(VLOOKUP($A1772,작성용!A:AL,14,0),"-")</f>
        <v>분기</v>
      </c>
      <c r="D1772" s="169" t="s">
        <v>7152</v>
      </c>
      <c r="E1772" s="167" t="str">
        <f>IFERROR(VLOOKUP(A1772,작성용!A:AL,34,0),"-")</f>
        <v>정은채</v>
      </c>
      <c r="F1772" s="168" t="s">
        <v>6946</v>
      </c>
      <c r="G1772" s="179">
        <f>COUNTIF(작성용!A:B,$A1772)-COUNTIFS(작성용!A:A,$A1772,작성용!AA:AA,"평가철회")</f>
        <v>10</v>
      </c>
    </row>
    <row r="1773" spans="1:7" ht="16.5" customHeight="1" x14ac:dyDescent="0.3">
      <c r="A1773" s="170" t="s">
        <v>3555</v>
      </c>
      <c r="B1773" s="165" t="s">
        <v>11376</v>
      </c>
      <c r="C1773" s="165" t="str">
        <f>IFERROR(VLOOKUP($A1773,작성용!A:AL,14,0),"-")</f>
        <v>분기</v>
      </c>
      <c r="D1773" s="169" t="s">
        <v>8223</v>
      </c>
      <c r="E1773" s="167" t="str">
        <f>IFERROR(VLOOKUP(A1773,작성용!A:AL,34,0),"-")</f>
        <v>유수연</v>
      </c>
      <c r="F1773" s="168" t="s">
        <v>85</v>
      </c>
      <c r="G1773" s="179">
        <f>COUNTIF(작성용!A:B,$A1773)-COUNTIFS(작성용!A:A,$A1773,작성용!AA:AA,"평가철회")</f>
        <v>9</v>
      </c>
    </row>
    <row r="1774" spans="1:7" ht="16.5" customHeight="1" x14ac:dyDescent="0.3">
      <c r="A1774" s="170" t="s">
        <v>3556</v>
      </c>
      <c r="B1774" s="165" t="s">
        <v>3790</v>
      </c>
      <c r="C1774" s="165" t="str">
        <f>IFERROR(VLOOKUP($A1774,작성용!A:AL,14,0),"-")</f>
        <v xml:space="preserve">분기 </v>
      </c>
      <c r="D1774" s="169" t="s">
        <v>7049</v>
      </c>
      <c r="E1774" s="167" t="str">
        <f>IFERROR(VLOOKUP(A1774,작성용!A:AL,34,0),"-")</f>
        <v>오수현</v>
      </c>
      <c r="F1774" s="168" t="s">
        <v>6946</v>
      </c>
      <c r="G1774" s="179">
        <f>COUNTIF(작성용!A:B,$A1774)-COUNTIFS(작성용!A:A,$A1774,작성용!AA:AA,"평가철회")</f>
        <v>9</v>
      </c>
    </row>
    <row r="1775" spans="1:7" ht="16.5" customHeight="1" x14ac:dyDescent="0.3">
      <c r="A1775" s="170" t="s">
        <v>3557</v>
      </c>
      <c r="B1775" s="165" t="s">
        <v>11377</v>
      </c>
      <c r="C1775" s="165" t="str">
        <f>IFERROR(VLOOKUP($A1775,작성용!A:AL,14,0),"-")</f>
        <v>-</v>
      </c>
      <c r="D1775" s="169" t="s">
        <v>7158</v>
      </c>
      <c r="E1775" s="167" t="str">
        <f>IFERROR(VLOOKUP(A1775,작성용!A:AL,34,0),"-")</f>
        <v>-</v>
      </c>
      <c r="F1775" s="168" t="s">
        <v>6946</v>
      </c>
      <c r="G1775" s="179">
        <f>COUNTIF(작성용!A:B,$A1775)-COUNTIFS(작성용!A:A,$A1775,작성용!AA:AA,"평가철회")</f>
        <v>0</v>
      </c>
    </row>
    <row r="1776" spans="1:7" ht="16.5" customHeight="1" x14ac:dyDescent="0.3">
      <c r="A1776" s="170" t="s">
        <v>11378</v>
      </c>
      <c r="B1776" s="165" t="s">
        <v>11379</v>
      </c>
      <c r="C1776" s="165" t="str">
        <f>IFERROR(VLOOKUP($A1776,작성용!A:AL,14,0),"-")</f>
        <v>-</v>
      </c>
      <c r="D1776" s="169" t="s">
        <v>7135</v>
      </c>
      <c r="E1776" s="167" t="str">
        <f>IFERROR(VLOOKUP(A1776,작성용!A:AL,34,0),"-")</f>
        <v>-</v>
      </c>
      <c r="F1776" s="168" t="s">
        <v>6921</v>
      </c>
      <c r="G1776" s="179">
        <f>COUNTIF(작성용!A:B,$A1776)-COUNTIFS(작성용!A:A,$A1776,작성용!AA:AA,"평가철회")</f>
        <v>0</v>
      </c>
    </row>
    <row r="1777" spans="1:7" ht="16.5" customHeight="1" x14ac:dyDescent="0.3">
      <c r="A1777" s="170" t="s">
        <v>11380</v>
      </c>
      <c r="B1777" s="165" t="s">
        <v>11381</v>
      </c>
      <c r="C1777" s="165" t="str">
        <f>IFERROR(VLOOKUP($A1777,작성용!A:AL,14,0),"-")</f>
        <v>-</v>
      </c>
      <c r="D1777" s="169" t="s">
        <v>6923</v>
      </c>
      <c r="E1777" s="167" t="str">
        <f>IFERROR(VLOOKUP(A1777,작성용!A:AL,34,0),"-")</f>
        <v>-</v>
      </c>
      <c r="F1777" s="168" t="s">
        <v>7066</v>
      </c>
      <c r="G1777" s="179">
        <f>COUNTIF(작성용!A:B,$A1777)-COUNTIFS(작성용!A:A,$A1777,작성용!AA:AA,"평가철회")</f>
        <v>0</v>
      </c>
    </row>
    <row r="1778" spans="1:7" ht="16.5" customHeight="1" x14ac:dyDescent="0.3">
      <c r="A1778" s="170" t="s">
        <v>11382</v>
      </c>
      <c r="B1778" s="165" t="s">
        <v>11383</v>
      </c>
      <c r="C1778" s="165" t="str">
        <f>IFERROR(VLOOKUP($A1778,작성용!A:AL,14,0),"-")</f>
        <v>-</v>
      </c>
      <c r="D1778" s="169" t="s">
        <v>10985</v>
      </c>
      <c r="E1778" s="167" t="str">
        <f>IFERROR(VLOOKUP(A1778,작성용!A:AL,34,0),"-")</f>
        <v>-</v>
      </c>
      <c r="F1778" s="168" t="s">
        <v>6921</v>
      </c>
      <c r="G1778" s="179">
        <f>COUNTIF(작성용!A:B,$A1778)-COUNTIFS(작성용!A:A,$A1778,작성용!AA:AA,"평가철회")</f>
        <v>0</v>
      </c>
    </row>
    <row r="1779" spans="1:7" ht="16.5" customHeight="1" x14ac:dyDescent="0.3">
      <c r="A1779" s="170" t="s">
        <v>3708</v>
      </c>
      <c r="B1779" s="165" t="s">
        <v>3709</v>
      </c>
      <c r="C1779" s="165" t="str">
        <f>IFERROR(VLOOKUP($A1779,작성용!A:AL,14,0),"-")</f>
        <v>-</v>
      </c>
      <c r="D1779" s="169" t="s">
        <v>4143</v>
      </c>
      <c r="E1779" s="167" t="str">
        <f>IFERROR(VLOOKUP(A1779,작성용!A:AL,34,0),"-")</f>
        <v>-</v>
      </c>
      <c r="F1779" s="168" t="s">
        <v>397</v>
      </c>
      <c r="G1779" s="179">
        <f>COUNTIF(작성용!A:B,$A1779)-COUNTIFS(작성용!A:A,$A1779,작성용!AA:AA,"평가철회")</f>
        <v>0</v>
      </c>
    </row>
    <row r="1780" spans="1:7" ht="16.5" customHeight="1" x14ac:dyDescent="0.3">
      <c r="A1780" s="170" t="s">
        <v>3791</v>
      </c>
      <c r="B1780" s="165" t="s">
        <v>11384</v>
      </c>
      <c r="C1780" s="165" t="str">
        <f>IFERROR(VLOOKUP($A1780,작성용!A:AL,14,0),"-")</f>
        <v>-</v>
      </c>
      <c r="D1780" s="169" t="s">
        <v>3679</v>
      </c>
      <c r="E1780" s="167" t="str">
        <f>IFERROR(VLOOKUP(A1780,작성용!A:AL,34,0),"-")</f>
        <v>-</v>
      </c>
      <c r="F1780" s="168" t="s">
        <v>6921</v>
      </c>
      <c r="G1780" s="179">
        <f>COUNTIF(작성용!A:B,$A1780)-COUNTIFS(작성용!A:A,$A1780,작성용!AA:AA,"평가철회")</f>
        <v>0</v>
      </c>
    </row>
    <row r="1781" spans="1:7" ht="16.5" customHeight="1" x14ac:dyDescent="0.3">
      <c r="A1781" s="170" t="s">
        <v>11385</v>
      </c>
      <c r="B1781" s="165" t="s">
        <v>11386</v>
      </c>
      <c r="C1781" s="165" t="str">
        <f>IFERROR(VLOOKUP($A1781,작성용!A:AL,14,0),"-")</f>
        <v>-</v>
      </c>
      <c r="D1781" s="169" t="s">
        <v>6923</v>
      </c>
      <c r="E1781" s="167" t="str">
        <f>IFERROR(VLOOKUP(A1781,작성용!A:AL,34,0),"-")</f>
        <v>-</v>
      </c>
      <c r="F1781" s="168" t="s">
        <v>7066</v>
      </c>
      <c r="G1781" s="179">
        <f>COUNTIF(작성용!A:B,$A1781)-COUNTIFS(작성용!A:A,$A1781,작성용!AA:AA,"평가철회")</f>
        <v>0</v>
      </c>
    </row>
    <row r="1782" spans="1:7" ht="16.5" customHeight="1" x14ac:dyDescent="0.3">
      <c r="A1782" s="170" t="s">
        <v>11387</v>
      </c>
      <c r="B1782" s="165" t="s">
        <v>11388</v>
      </c>
      <c r="C1782" s="165" t="str">
        <f>IFERROR(VLOOKUP($A1782,작성용!A:AL,14,0),"-")</f>
        <v>-</v>
      </c>
      <c r="D1782" s="169" t="s">
        <v>6923</v>
      </c>
      <c r="E1782" s="167" t="str">
        <f>IFERROR(VLOOKUP(A1782,작성용!A:AL,34,0),"-")</f>
        <v>-</v>
      </c>
      <c r="F1782" s="168" t="s">
        <v>7066</v>
      </c>
      <c r="G1782" s="179">
        <f>COUNTIF(작성용!A:B,$A1782)-COUNTIFS(작성용!A:A,$A1782,작성용!AA:AA,"평가철회")</f>
        <v>0</v>
      </c>
    </row>
    <row r="1783" spans="1:7" ht="16.5" customHeight="1" x14ac:dyDescent="0.3">
      <c r="A1783" s="170" t="s">
        <v>11389</v>
      </c>
      <c r="B1783" s="165" t="s">
        <v>11390</v>
      </c>
      <c r="C1783" s="165" t="str">
        <f>IFERROR(VLOOKUP($A1783,작성용!A:AL,14,0),"-")</f>
        <v>-</v>
      </c>
      <c r="D1783" s="169" t="s">
        <v>6923</v>
      </c>
      <c r="E1783" s="167" t="str">
        <f>IFERROR(VLOOKUP(A1783,작성용!A:AL,34,0),"-")</f>
        <v>-</v>
      </c>
      <c r="F1783" s="168" t="s">
        <v>7066</v>
      </c>
      <c r="G1783" s="179">
        <f>COUNTIF(작성용!A:B,$A1783)-COUNTIFS(작성용!A:A,$A1783,작성용!AA:AA,"평가철회")</f>
        <v>0</v>
      </c>
    </row>
    <row r="1784" spans="1:7" ht="16.5" customHeight="1" x14ac:dyDescent="0.3">
      <c r="A1784" s="170" t="s">
        <v>11391</v>
      </c>
      <c r="B1784" s="165" t="s">
        <v>11392</v>
      </c>
      <c r="C1784" s="165" t="str">
        <f>IFERROR(VLOOKUP($A1784,작성용!A:AL,14,0),"-")</f>
        <v>-</v>
      </c>
      <c r="D1784" s="169" t="s">
        <v>6923</v>
      </c>
      <c r="E1784" s="167" t="str">
        <f>IFERROR(VLOOKUP(A1784,작성용!A:AL,34,0),"-")</f>
        <v>-</v>
      </c>
      <c r="F1784" s="168" t="s">
        <v>402</v>
      </c>
      <c r="G1784" s="179">
        <f>COUNTIF(작성용!A:B,$A1784)-COUNTIFS(작성용!A:A,$A1784,작성용!AA:AA,"평가철회")</f>
        <v>0</v>
      </c>
    </row>
    <row r="1785" spans="1:7" ht="16.5" customHeight="1" x14ac:dyDescent="0.3">
      <c r="A1785" s="170" t="s">
        <v>11393</v>
      </c>
      <c r="B1785" s="165" t="s">
        <v>11394</v>
      </c>
      <c r="C1785" s="165" t="str">
        <f>IFERROR(VLOOKUP($A1785,작성용!A:AL,14,0),"-")</f>
        <v>-</v>
      </c>
      <c r="D1785" s="169" t="s">
        <v>6923</v>
      </c>
      <c r="E1785" s="167" t="str">
        <f>IFERROR(VLOOKUP(A1785,작성용!A:AL,34,0),"-")</f>
        <v>-</v>
      </c>
      <c r="F1785" s="168" t="s">
        <v>402</v>
      </c>
      <c r="G1785" s="179">
        <f>COUNTIF(작성용!A:B,$A1785)-COUNTIFS(작성용!A:A,$A1785,작성용!AA:AA,"평가철회")</f>
        <v>0</v>
      </c>
    </row>
    <row r="1786" spans="1:7" ht="16.5" customHeight="1" x14ac:dyDescent="0.3">
      <c r="A1786" s="170" t="s">
        <v>11395</v>
      </c>
      <c r="B1786" s="165" t="s">
        <v>11396</v>
      </c>
      <c r="C1786" s="165" t="str">
        <f>IFERROR(VLOOKUP($A1786,작성용!A:AL,14,0),"-")</f>
        <v>-</v>
      </c>
      <c r="D1786" s="169" t="s">
        <v>11397</v>
      </c>
      <c r="E1786" s="167" t="str">
        <f>IFERROR(VLOOKUP(A1786,작성용!A:AL,34,0),"-")</f>
        <v>-</v>
      </c>
      <c r="F1786" s="168" t="s">
        <v>7066</v>
      </c>
      <c r="G1786" s="179">
        <f>COUNTIF(작성용!A:B,$A1786)-COUNTIFS(작성용!A:A,$A1786,작성용!AA:AA,"평가철회")</f>
        <v>0</v>
      </c>
    </row>
    <row r="1787" spans="1:7" ht="16.5" customHeight="1" x14ac:dyDescent="0.3">
      <c r="A1787" s="170" t="s">
        <v>11398</v>
      </c>
      <c r="B1787" s="165" t="s">
        <v>11399</v>
      </c>
      <c r="C1787" s="165" t="str">
        <f>IFERROR(VLOOKUP($A1787,작성용!A:AL,14,0),"-")</f>
        <v>-</v>
      </c>
      <c r="D1787" s="169" t="s">
        <v>6923</v>
      </c>
      <c r="E1787" s="167" t="str">
        <f>IFERROR(VLOOKUP(A1787,작성용!A:AL,34,0),"-")</f>
        <v>-</v>
      </c>
      <c r="F1787" s="168" t="s">
        <v>6946</v>
      </c>
      <c r="G1787" s="179">
        <f>COUNTIF(작성용!A:B,$A1787)-COUNTIFS(작성용!A:A,$A1787,작성용!AA:AA,"평가철회")</f>
        <v>0</v>
      </c>
    </row>
    <row r="1788" spans="1:7" ht="16.5" customHeight="1" x14ac:dyDescent="0.3">
      <c r="A1788" s="170" t="s">
        <v>11400</v>
      </c>
      <c r="B1788" s="165" t="s">
        <v>11401</v>
      </c>
      <c r="C1788" s="165" t="str">
        <f>IFERROR(VLOOKUP($A1788,작성용!A:AL,14,0),"-")</f>
        <v>-</v>
      </c>
      <c r="D1788" s="169" t="s">
        <v>6923</v>
      </c>
      <c r="E1788" s="167" t="str">
        <f>IFERROR(VLOOKUP(A1788,작성용!A:AL,34,0),"-")</f>
        <v>-</v>
      </c>
      <c r="F1788" s="168" t="s">
        <v>7066</v>
      </c>
      <c r="G1788" s="179">
        <f>COUNTIF(작성용!A:B,$A1788)-COUNTIFS(작성용!A:A,$A1788,작성용!AA:AA,"평가철회")</f>
        <v>0</v>
      </c>
    </row>
    <row r="1789" spans="1:7" ht="16.5" customHeight="1" x14ac:dyDescent="0.3">
      <c r="A1789" s="170" t="s">
        <v>11402</v>
      </c>
      <c r="B1789" s="165" t="s">
        <v>11163</v>
      </c>
      <c r="C1789" s="165" t="str">
        <f>IFERROR(VLOOKUP($A1789,작성용!A:AL,14,0),"-")</f>
        <v>분기</v>
      </c>
      <c r="D1789" s="169" t="s">
        <v>6923</v>
      </c>
      <c r="E1789" s="167" t="str">
        <f>IFERROR(VLOOKUP(A1789,작성용!A:AL,34,0),"-")</f>
        <v>메자닌평가팀</v>
      </c>
      <c r="F1789" s="168" t="s">
        <v>85</v>
      </c>
      <c r="G1789" s="179">
        <f>COUNTIF(작성용!A:B,$A1789)-COUNTIFS(작성용!A:A,$A1789,작성용!AA:AA,"평가철회")</f>
        <v>1</v>
      </c>
    </row>
    <row r="1790" spans="1:7" ht="16.5" customHeight="1" x14ac:dyDescent="0.3">
      <c r="A1790" s="170" t="s">
        <v>11403</v>
      </c>
      <c r="B1790" s="165" t="s">
        <v>3564</v>
      </c>
      <c r="C1790" s="165" t="str">
        <f>IFERROR(VLOOKUP($A1790,작성용!A:AL,14,0),"-")</f>
        <v>-</v>
      </c>
      <c r="D1790" s="169" t="s">
        <v>3679</v>
      </c>
      <c r="E1790" s="167" t="str">
        <f>IFERROR(VLOOKUP(A1790,작성용!A:AL,34,0),"-")</f>
        <v>-</v>
      </c>
      <c r="F1790" s="168" t="s">
        <v>6946</v>
      </c>
      <c r="G1790" s="179">
        <f>COUNTIF(작성용!A:B,$A1790)-COUNTIFS(작성용!A:A,$A1790,작성용!AA:AA,"평가철회")</f>
        <v>0</v>
      </c>
    </row>
    <row r="1791" spans="1:7" ht="16.5" customHeight="1" x14ac:dyDescent="0.3">
      <c r="A1791" s="170" t="s">
        <v>11404</v>
      </c>
      <c r="B1791" s="165" t="s">
        <v>11405</v>
      </c>
      <c r="C1791" s="165" t="str">
        <f>IFERROR(VLOOKUP($A1791,작성용!A:AL,14,0),"-")</f>
        <v>-</v>
      </c>
      <c r="D1791" s="169" t="s">
        <v>7160</v>
      </c>
      <c r="E1791" s="167" t="str">
        <f>IFERROR(VLOOKUP(A1791,작성용!A:AL,34,0),"-")</f>
        <v>-</v>
      </c>
      <c r="F1791" s="168" t="s">
        <v>7066</v>
      </c>
      <c r="G1791" s="179">
        <f>COUNTIF(작성용!A:B,$A1791)-COUNTIFS(작성용!A:A,$A1791,작성용!AA:AA,"평가철회")</f>
        <v>0</v>
      </c>
    </row>
    <row r="1792" spans="1:7" ht="16.5" customHeight="1" x14ac:dyDescent="0.3">
      <c r="A1792" s="170" t="s">
        <v>11406</v>
      </c>
      <c r="B1792" s="165" t="s">
        <v>11407</v>
      </c>
      <c r="C1792" s="165" t="str">
        <f>IFERROR(VLOOKUP($A1792,작성용!A:AL,14,0),"-")</f>
        <v>-</v>
      </c>
      <c r="D1792" s="169" t="s">
        <v>6923</v>
      </c>
      <c r="E1792" s="167" t="str">
        <f>IFERROR(VLOOKUP(A1792,작성용!A:AL,34,0),"-")</f>
        <v>-</v>
      </c>
      <c r="F1792" s="168" t="s">
        <v>6946</v>
      </c>
      <c r="G1792" s="179">
        <f>COUNTIF(작성용!A:B,$A1792)-COUNTIFS(작성용!A:A,$A1792,작성용!AA:AA,"평가철회")</f>
        <v>0</v>
      </c>
    </row>
    <row r="1793" spans="1:7" ht="16.5" customHeight="1" x14ac:dyDescent="0.3">
      <c r="A1793" s="170" t="s">
        <v>11408</v>
      </c>
      <c r="B1793" s="165" t="s">
        <v>9803</v>
      </c>
      <c r="C1793" s="165" t="str">
        <f>IFERROR(VLOOKUP($A1793,작성용!A:AL,14,0),"-")</f>
        <v>-</v>
      </c>
      <c r="D1793" s="169" t="s">
        <v>6923</v>
      </c>
      <c r="E1793" s="167" t="str">
        <f>IFERROR(VLOOKUP(A1793,작성용!A:AL,34,0),"-")</f>
        <v>-</v>
      </c>
      <c r="F1793" s="168" t="s">
        <v>6946</v>
      </c>
      <c r="G1793" s="179">
        <f>COUNTIF(작성용!A:B,$A1793)-COUNTIFS(작성용!A:A,$A1793,작성용!AA:AA,"평가철회")</f>
        <v>0</v>
      </c>
    </row>
    <row r="1794" spans="1:7" ht="16.5" customHeight="1" x14ac:dyDescent="0.3">
      <c r="A1794" s="170" t="s">
        <v>11409</v>
      </c>
      <c r="B1794" s="165" t="s">
        <v>11410</v>
      </c>
      <c r="C1794" s="165" t="str">
        <f>IFERROR(VLOOKUP($A1794,작성용!A:AL,14,0),"-")</f>
        <v>-</v>
      </c>
      <c r="D1794" s="169" t="s">
        <v>7196</v>
      </c>
      <c r="E1794" s="167" t="str">
        <f>IFERROR(VLOOKUP(A1794,작성용!A:AL,34,0),"-")</f>
        <v>-</v>
      </c>
      <c r="F1794" s="168" t="s">
        <v>6921</v>
      </c>
      <c r="G1794" s="179">
        <f>COUNTIF(작성용!A:B,$A1794)-COUNTIFS(작성용!A:A,$A1794,작성용!AA:AA,"평가철회")</f>
        <v>0</v>
      </c>
    </row>
    <row r="1795" spans="1:7" ht="16.5" customHeight="1" x14ac:dyDescent="0.3">
      <c r="A1795" s="170" t="s">
        <v>11411</v>
      </c>
      <c r="B1795" s="165" t="s">
        <v>11412</v>
      </c>
      <c r="C1795" s="165" t="str">
        <f>IFERROR(VLOOKUP($A1795,작성용!A:AL,14,0),"-")</f>
        <v>-</v>
      </c>
      <c r="D1795" s="169" t="s">
        <v>6923</v>
      </c>
      <c r="E1795" s="167" t="str">
        <f>IFERROR(VLOOKUP(A1795,작성용!A:AL,34,0),"-")</f>
        <v>-</v>
      </c>
      <c r="F1795" s="168" t="s">
        <v>6946</v>
      </c>
      <c r="G1795" s="179">
        <f>COUNTIF(작성용!A:B,$A1795)-COUNTIFS(작성용!A:A,$A1795,작성용!AA:AA,"평가철회")</f>
        <v>0</v>
      </c>
    </row>
    <row r="1796" spans="1:7" ht="16.5" customHeight="1" x14ac:dyDescent="0.3">
      <c r="A1796" s="170" t="s">
        <v>11413</v>
      </c>
      <c r="B1796" s="165" t="s">
        <v>11414</v>
      </c>
      <c r="C1796" s="165" t="str">
        <f>IFERROR(VLOOKUP($A1796,작성용!A:AL,14,0),"-")</f>
        <v>-</v>
      </c>
      <c r="D1796" s="169" t="s">
        <v>10985</v>
      </c>
      <c r="E1796" s="167" t="str">
        <f>IFERROR(VLOOKUP(A1796,작성용!A:AL,34,0),"-")</f>
        <v>-</v>
      </c>
      <c r="F1796" s="168" t="s">
        <v>6946</v>
      </c>
      <c r="G1796" s="179">
        <f>COUNTIF(작성용!A:B,$A1796)-COUNTIFS(작성용!A:A,$A1796,작성용!AA:AA,"평가철회")</f>
        <v>0</v>
      </c>
    </row>
    <row r="1797" spans="1:7" ht="16.5" customHeight="1" x14ac:dyDescent="0.3">
      <c r="A1797" s="170" t="s">
        <v>11415</v>
      </c>
      <c r="B1797" s="165" t="s">
        <v>11416</v>
      </c>
      <c r="C1797" s="165" t="str">
        <f>IFERROR(VLOOKUP($A1797,작성용!A:AL,14,0),"-")</f>
        <v>-</v>
      </c>
      <c r="D1797" s="169" t="s">
        <v>11417</v>
      </c>
      <c r="E1797" s="167" t="str">
        <f>IFERROR(VLOOKUP(A1797,작성용!A:AL,34,0),"-")</f>
        <v>-</v>
      </c>
      <c r="F1797" s="168" t="s">
        <v>7066</v>
      </c>
      <c r="G1797" s="179">
        <f>COUNTIF(작성용!A:B,$A1797)-COUNTIFS(작성용!A:A,$A1797,작성용!AA:AA,"평가철회")</f>
        <v>0</v>
      </c>
    </row>
    <row r="1798" spans="1:7" x14ac:dyDescent="0.3">
      <c r="A1798" s="170" t="s">
        <v>11418</v>
      </c>
      <c r="B1798" s="165" t="s">
        <v>11419</v>
      </c>
      <c r="C1798" s="165" t="str">
        <f>IFERROR(VLOOKUP($A1798,작성용!A:AL,14,0),"-")</f>
        <v>-</v>
      </c>
      <c r="D1798" s="169" t="s">
        <v>6923</v>
      </c>
      <c r="E1798" s="167" t="str">
        <f>IFERROR(VLOOKUP(A1798,작성용!A:AL,34,0),"-")</f>
        <v>-</v>
      </c>
      <c r="F1798" s="168" t="s">
        <v>85</v>
      </c>
      <c r="G1798" s="179">
        <f>COUNTIF(작성용!A:B,$A1798)-COUNTIFS(작성용!A:A,$A1798,작성용!AA:AA,"평가철회")</f>
        <v>0</v>
      </c>
    </row>
    <row r="1799" spans="1:7" x14ac:dyDescent="0.3">
      <c r="A1799" s="170" t="s">
        <v>3594</v>
      </c>
      <c r="B1799" s="165" t="s">
        <v>3792</v>
      </c>
      <c r="C1799" s="165" t="str">
        <f>IFERROR(VLOOKUP($A1799,작성용!A:AL,14,0),"-")</f>
        <v>-</v>
      </c>
      <c r="D1799" s="169" t="s">
        <v>3679</v>
      </c>
      <c r="E1799" s="167" t="str">
        <f>IFERROR(VLOOKUP(A1799,작성용!A:AL,34,0),"-")</f>
        <v>-</v>
      </c>
      <c r="F1799" s="168" t="s">
        <v>85</v>
      </c>
      <c r="G1799" s="179">
        <f>COUNTIF(작성용!A:B,$A1799)-COUNTIFS(작성용!A:A,$A1799,작성용!AA:AA,"평가철회")</f>
        <v>0</v>
      </c>
    </row>
    <row r="1800" spans="1:7" x14ac:dyDescent="0.3">
      <c r="A1800" s="170" t="s">
        <v>3711</v>
      </c>
      <c r="B1800" s="165" t="s">
        <v>3712</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3793</v>
      </c>
      <c r="B1801" s="165" t="s">
        <v>3599</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3713</v>
      </c>
      <c r="B1802" s="165" t="s">
        <v>3794</v>
      </c>
      <c r="C1802" s="165" t="str">
        <f>IFERROR(VLOOKUP($A1802,작성용!A:AL,14,0),"-")</f>
        <v>-</v>
      </c>
      <c r="D1802" s="169" t="s">
        <v>3679</v>
      </c>
      <c r="E1802" s="167" t="str">
        <f>IFERROR(VLOOKUP(A1802,작성용!A:AL,34,0),"-")</f>
        <v>-</v>
      </c>
      <c r="F1802" s="168" t="s">
        <v>402</v>
      </c>
      <c r="G1802" s="179">
        <f>COUNTIF(작성용!A:B,$A1802)-COUNTIFS(작성용!A:A,$A1802,작성용!AA:AA,"평가철회")</f>
        <v>0</v>
      </c>
    </row>
    <row r="1803" spans="1:7" x14ac:dyDescent="0.3">
      <c r="A1803" s="170" t="s">
        <v>3603</v>
      </c>
      <c r="B1803" s="165" t="s">
        <v>3714</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11420</v>
      </c>
      <c r="B1804" s="165" t="s">
        <v>3715</v>
      </c>
      <c r="C1804" s="165" t="str">
        <f>IFERROR(VLOOKUP($A1804,작성용!A:AL,14,0),"-")</f>
        <v>-</v>
      </c>
      <c r="D1804" s="169" t="s">
        <v>6923</v>
      </c>
      <c r="E1804" s="167" t="str">
        <f>IFERROR(VLOOKUP(A1804,작성용!A:AL,34,0),"-")</f>
        <v>-</v>
      </c>
      <c r="F1804" s="168" t="s">
        <v>7066</v>
      </c>
      <c r="G1804" s="179">
        <f>COUNTIF(작성용!A:B,$A1804)-COUNTIFS(작성용!A:A,$A1804,작성용!AA:AA,"평가철회")</f>
        <v>0</v>
      </c>
    </row>
    <row r="1805" spans="1:7" x14ac:dyDescent="0.3">
      <c r="A1805" s="170" t="s">
        <v>11421</v>
      </c>
      <c r="B1805" s="165" t="s">
        <v>11422</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3716</v>
      </c>
      <c r="B1806" s="165" t="s">
        <v>11423</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11424</v>
      </c>
      <c r="B1807" s="165" t="s">
        <v>11425</v>
      </c>
      <c r="C1807" s="165" t="str">
        <f>IFERROR(VLOOKUP($A1807,작성용!A:AL,14,0),"-")</f>
        <v>-</v>
      </c>
      <c r="D1807" s="169" t="s">
        <v>7160</v>
      </c>
      <c r="E1807" s="167" t="str">
        <f>IFERROR(VLOOKUP(A1807,작성용!A:AL,34,0),"-")</f>
        <v>-</v>
      </c>
      <c r="F1807" s="168" t="s">
        <v>6921</v>
      </c>
      <c r="G1807" s="179">
        <f>COUNTIF(작성용!A:B,$A1807)-COUNTIFS(작성용!A:A,$A1807,작성용!AA:AA,"평가철회")</f>
        <v>0</v>
      </c>
    </row>
    <row r="1808" spans="1:7" x14ac:dyDescent="0.3">
      <c r="A1808" s="170" t="s">
        <v>3717</v>
      </c>
      <c r="B1808" s="165" t="s">
        <v>11426</v>
      </c>
      <c r="C1808" s="165" t="str">
        <f>IFERROR(VLOOKUP($A1808,작성용!A:AL,14,0),"-")</f>
        <v>-</v>
      </c>
      <c r="D1808" s="169" t="s">
        <v>7077</v>
      </c>
      <c r="E1808" s="167" t="str">
        <f>IFERROR(VLOOKUP(A1808,작성용!A:AL,34,0),"-")</f>
        <v>-</v>
      </c>
      <c r="F1808" s="168" t="s">
        <v>6921</v>
      </c>
      <c r="G1808" s="179">
        <f>COUNTIF(작성용!A:B,$A1808)-COUNTIFS(작성용!A:A,$A1808,작성용!AA:AA,"평가철회")</f>
        <v>0</v>
      </c>
    </row>
    <row r="1809" spans="1:7" x14ac:dyDescent="0.3">
      <c r="A1809" s="170" t="s">
        <v>11427</v>
      </c>
      <c r="B1809" s="165" t="s">
        <v>11428</v>
      </c>
      <c r="C1809" s="165" t="str">
        <f>IFERROR(VLOOKUP($A1809,작성용!A:AL,14,0),"-")</f>
        <v>-</v>
      </c>
      <c r="D1809" s="169" t="s">
        <v>128</v>
      </c>
      <c r="E1809" s="167" t="str">
        <f>IFERROR(VLOOKUP(A1809,작성용!A:AL,34,0),"-")</f>
        <v>-</v>
      </c>
      <c r="F1809" s="168" t="s">
        <v>10458</v>
      </c>
      <c r="G1809" s="179">
        <f>COUNTIF(작성용!A:B,$A1809)-COUNTIFS(작성용!A:A,$A1809,작성용!AA:AA,"평가철회")</f>
        <v>0</v>
      </c>
    </row>
    <row r="1810" spans="1:7" x14ac:dyDescent="0.3">
      <c r="A1810" s="170" t="s">
        <v>11429</v>
      </c>
      <c r="B1810" s="165" t="s">
        <v>11430</v>
      </c>
      <c r="C1810" s="165" t="str">
        <f>IFERROR(VLOOKUP($A1810,작성용!A:AL,14,0),"-")</f>
        <v>-</v>
      </c>
      <c r="D1810" s="169" t="s">
        <v>7167</v>
      </c>
      <c r="E1810" s="167" t="str">
        <f>IFERROR(VLOOKUP(A1810,작성용!A:AL,34,0),"-")</f>
        <v>-</v>
      </c>
      <c r="F1810" s="168" t="s">
        <v>10458</v>
      </c>
      <c r="G1810" s="179">
        <f>COUNTIF(작성용!A:B,$A1810)-COUNTIFS(작성용!A:A,$A1810,작성용!AA:AA,"평가철회")</f>
        <v>0</v>
      </c>
    </row>
    <row r="1811" spans="1:7" x14ac:dyDescent="0.3">
      <c r="A1811" s="170" t="s">
        <v>3606</v>
      </c>
      <c r="B1811" s="165" t="s">
        <v>3607</v>
      </c>
      <c r="C1811" s="165" t="str">
        <f>IFERROR(VLOOKUP($A1811,작성용!A:AL,14,0),"-")</f>
        <v>-</v>
      </c>
      <c r="D1811" s="169" t="s">
        <v>7196</v>
      </c>
      <c r="E1811" s="167" t="str">
        <f>IFERROR(VLOOKUP(A1811,작성용!A:AL,34,0),"-")</f>
        <v>-</v>
      </c>
      <c r="F1811" s="168" t="s">
        <v>10458</v>
      </c>
      <c r="G1811" s="179">
        <f>COUNTIF(작성용!A:B,$A1811)-COUNTIFS(작성용!A:A,$A1811,작성용!AA:AA,"평가철회")</f>
        <v>0</v>
      </c>
    </row>
    <row r="1812" spans="1:7" x14ac:dyDescent="0.3">
      <c r="A1812" s="170" t="s">
        <v>3608</v>
      </c>
      <c r="B1812" s="165" t="s">
        <v>3609</v>
      </c>
      <c r="C1812" s="165" t="str">
        <f>IFERROR(VLOOKUP($A1812,작성용!A:AL,14,0),"-")</f>
        <v>-</v>
      </c>
      <c r="D1812" s="169" t="s">
        <v>7196</v>
      </c>
      <c r="E1812" s="167" t="str">
        <f>IFERROR(VLOOKUP(A1812,작성용!A:AL,34,0),"-")</f>
        <v>-</v>
      </c>
      <c r="F1812" s="168" t="s">
        <v>3552</v>
      </c>
      <c r="G1812" s="179">
        <f>COUNTIF(작성용!A:B,$A1812)-COUNTIFS(작성용!A:A,$A1812,작성용!AA:AA,"평가철회")</f>
        <v>0</v>
      </c>
    </row>
    <row r="1813" spans="1:7" x14ac:dyDescent="0.3">
      <c r="A1813" s="170" t="s">
        <v>3617</v>
      </c>
      <c r="B1813" s="165" t="s">
        <v>11431</v>
      </c>
      <c r="C1813" s="165" t="str">
        <f>IFERROR(VLOOKUP($A1813,작성용!A:AL,14,0),"-")</f>
        <v>-</v>
      </c>
      <c r="D1813" s="169" t="s">
        <v>3510</v>
      </c>
      <c r="E1813" s="167" t="str">
        <f>IFERROR(VLOOKUP(A1813,작성용!A:AL,34,0),"-")</f>
        <v>-</v>
      </c>
      <c r="F1813" s="168" t="s">
        <v>10458</v>
      </c>
      <c r="G1813" s="179">
        <f>COUNTIF(작성용!A:B,$A1813)-COUNTIFS(작성용!A:A,$A1813,작성용!AA:AA,"평가철회")</f>
        <v>0</v>
      </c>
    </row>
    <row r="1814" spans="1:7" x14ac:dyDescent="0.3">
      <c r="A1814" s="170" t="s">
        <v>3619</v>
      </c>
      <c r="B1814" s="165" t="s">
        <v>11432</v>
      </c>
      <c r="C1814" s="165" t="str">
        <f>IFERROR(VLOOKUP($A1814,작성용!A:AL,14,0),"-")</f>
        <v>-</v>
      </c>
      <c r="D1814" s="169" t="s">
        <v>7137</v>
      </c>
      <c r="E1814" s="167" t="str">
        <f>IFERROR(VLOOKUP(A1814,작성용!A:AL,34,0),"-")</f>
        <v>-</v>
      </c>
      <c r="F1814" s="168" t="s">
        <v>10458</v>
      </c>
      <c r="G1814" s="179">
        <f>COUNTIF(작성용!A:B,$A1814)-COUNTIFS(작성용!A:A,$A1814,작성용!AA:AA,"평가철회")</f>
        <v>0</v>
      </c>
    </row>
    <row r="1815" spans="1:7" x14ac:dyDescent="0.3">
      <c r="A1815" s="170" t="s">
        <v>3621</v>
      </c>
      <c r="B1815" s="165" t="s">
        <v>11433</v>
      </c>
      <c r="C1815" s="165" t="str">
        <f>IFERROR(VLOOKUP($A1815,작성용!A:AL,14,0),"-")</f>
        <v>-</v>
      </c>
      <c r="D1815" s="169" t="s">
        <v>165</v>
      </c>
      <c r="E1815" s="167" t="str">
        <f>IFERROR(VLOOKUP(A1815,작성용!A:AL,34,0),"-")</f>
        <v>-</v>
      </c>
      <c r="F1815" s="168" t="s">
        <v>10458</v>
      </c>
      <c r="G1815" s="179">
        <f>COUNTIF(작성용!A:B,$A1815)-COUNTIFS(작성용!A:A,$A1815,작성용!AA:AA,"평가철회")</f>
        <v>0</v>
      </c>
    </row>
    <row r="1816" spans="1:7" x14ac:dyDescent="0.3">
      <c r="A1816" s="170" t="s">
        <v>3635</v>
      </c>
      <c r="B1816" s="165" t="s">
        <v>11434</v>
      </c>
      <c r="C1816" s="165" t="str">
        <f>IFERROR(VLOOKUP($A1816,작성용!A:AL,14,0),"-")</f>
        <v>-</v>
      </c>
      <c r="D1816" s="169" t="s">
        <v>6923</v>
      </c>
      <c r="E1816" s="167" t="str">
        <f>IFERROR(VLOOKUP(A1816,작성용!A:AL,34,0),"-")</f>
        <v>-</v>
      </c>
      <c r="F1816" s="168" t="s">
        <v>476</v>
      </c>
      <c r="G1816" s="179">
        <f>COUNTIF(작성용!A:B,$A1816)-COUNTIFS(작성용!A:A,$A1816,작성용!AA:AA,"평가철회")</f>
        <v>0</v>
      </c>
    </row>
    <row r="1817" spans="1:7" x14ac:dyDescent="0.3">
      <c r="A1817" s="170" t="s">
        <v>3638</v>
      </c>
      <c r="B1817" s="165" t="s">
        <v>3718</v>
      </c>
      <c r="C1817" s="165" t="str">
        <f>IFERROR(VLOOKUP($A1817,작성용!A:AL,14,0),"-")</f>
        <v>-</v>
      </c>
      <c r="D1817" s="169" t="s">
        <v>4139</v>
      </c>
      <c r="E1817" s="167" t="str">
        <f>IFERROR(VLOOKUP(A1817,작성용!A:AL,34,0),"-")</f>
        <v>-</v>
      </c>
      <c r="F1817" s="168" t="s">
        <v>476</v>
      </c>
      <c r="G1817" s="179">
        <f>COUNTIF(작성용!A:B,$A1817)-COUNTIFS(작성용!A:A,$A1817,작성용!AA:AA,"평가철회")</f>
        <v>0</v>
      </c>
    </row>
    <row r="1818" spans="1:7" x14ac:dyDescent="0.3">
      <c r="A1818" s="170" t="s">
        <v>3637</v>
      </c>
      <c r="B1818" s="165" t="s">
        <v>3719</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3641</v>
      </c>
      <c r="B1819" s="165" t="s">
        <v>3720</v>
      </c>
      <c r="C1819" s="165" t="str">
        <f>IFERROR(VLOOKUP($A1819,작성용!A:AL,14,0),"-")</f>
        <v>-</v>
      </c>
      <c r="D1819" s="169" t="s">
        <v>3679</v>
      </c>
      <c r="E1819" s="167" t="str">
        <f>IFERROR(VLOOKUP(A1819,작성용!A:AL,34,0),"-")</f>
        <v>-</v>
      </c>
      <c r="F1819" s="168" t="s">
        <v>476</v>
      </c>
      <c r="G1819" s="179">
        <f>COUNTIF(작성용!A:B,$A1819)-COUNTIFS(작성용!A:A,$A1819,작성용!AA:AA,"평가철회")</f>
        <v>0</v>
      </c>
    </row>
    <row r="1820" spans="1:7" x14ac:dyDescent="0.3">
      <c r="A1820" s="170" t="s">
        <v>3642</v>
      </c>
      <c r="B1820" s="165" t="s">
        <v>3721</v>
      </c>
      <c r="C1820" s="165" t="str">
        <f>IFERROR(VLOOKUP($A1820,작성용!A:AL,14,0),"-")</f>
        <v>-</v>
      </c>
      <c r="D1820" s="169" t="s">
        <v>3679</v>
      </c>
      <c r="E1820" s="167" t="str">
        <f>IFERROR(VLOOKUP(A1820,작성용!A:AL,34,0),"-")</f>
        <v>-</v>
      </c>
      <c r="F1820" s="168" t="s">
        <v>476</v>
      </c>
      <c r="G1820" s="179">
        <f>COUNTIF(작성용!A:B,$A1820)-COUNTIFS(작성용!A:A,$A1820,작성용!AA:AA,"평가철회")</f>
        <v>0</v>
      </c>
    </row>
    <row r="1821" spans="1:7" x14ac:dyDescent="0.3">
      <c r="A1821" s="170" t="s">
        <v>3643</v>
      </c>
      <c r="B1821" s="165" t="s">
        <v>3644</v>
      </c>
      <c r="C1821" s="165" t="str">
        <f>IFERROR(VLOOKUP($A1821,작성용!A:AL,14,0),"-")</f>
        <v>-</v>
      </c>
      <c r="D1821" s="169" t="s">
        <v>3679</v>
      </c>
      <c r="E1821" s="167" t="str">
        <f>IFERROR(VLOOKUP(A1821,작성용!A:AL,34,0),"-")</f>
        <v>-</v>
      </c>
      <c r="F1821" s="168" t="s">
        <v>476</v>
      </c>
      <c r="G1821" s="179">
        <f>COUNTIF(작성용!A:B,$A1821)-COUNTIFS(작성용!A:A,$A1821,작성용!AA:AA,"평가철회")</f>
        <v>0</v>
      </c>
    </row>
    <row r="1822" spans="1:7" x14ac:dyDescent="0.3">
      <c r="A1822" s="170" t="s">
        <v>3646</v>
      </c>
      <c r="B1822" s="165" t="s">
        <v>3722</v>
      </c>
      <c r="C1822" s="165" t="str">
        <f>IFERROR(VLOOKUP($A1822,작성용!A:AL,14,0),"-")</f>
        <v>-</v>
      </c>
      <c r="D1822" s="169" t="s">
        <v>3630</v>
      </c>
      <c r="E1822" s="167" t="str">
        <f>IFERROR(VLOOKUP(A1822,작성용!A:AL,34,0),"-")</f>
        <v>-</v>
      </c>
      <c r="F1822" s="168" t="s">
        <v>476</v>
      </c>
      <c r="G1822" s="179">
        <f>COUNTIF(작성용!A:B,$A1822)-COUNTIFS(작성용!A:A,$A1822,작성용!AA:AA,"평가철회")</f>
        <v>0</v>
      </c>
    </row>
    <row r="1823" spans="1:7" x14ac:dyDescent="0.3">
      <c r="A1823" s="170" t="s">
        <v>3647</v>
      </c>
      <c r="B1823" s="165" t="s">
        <v>3648</v>
      </c>
      <c r="C1823" s="165" t="str">
        <f>IFERROR(VLOOKUP($A1823,작성용!A:AL,14,0),"-")</f>
        <v>-</v>
      </c>
      <c r="D1823" s="169" t="s">
        <v>3679</v>
      </c>
      <c r="E1823" s="167" t="str">
        <f>IFERROR(VLOOKUP(A1823,작성용!A:AL,34,0),"-")</f>
        <v>-</v>
      </c>
      <c r="F1823" s="168" t="s">
        <v>476</v>
      </c>
      <c r="G1823" s="179">
        <f>COUNTIF(작성용!A:B,$A1823)-COUNTIFS(작성용!A:A,$A1823,작성용!AA:AA,"평가철회")</f>
        <v>0</v>
      </c>
    </row>
    <row r="1824" spans="1:7" x14ac:dyDescent="0.3">
      <c r="A1824" s="170" t="s">
        <v>3645</v>
      </c>
      <c r="B1824" s="165" t="s">
        <v>3651</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3652</v>
      </c>
      <c r="B1825" s="165" t="s">
        <v>3723</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3654</v>
      </c>
      <c r="B1826" s="165" t="s">
        <v>3710</v>
      </c>
      <c r="C1826" s="165" t="str">
        <f>IFERROR(VLOOKUP($A1826,작성용!A:AL,14,0),"-")</f>
        <v>-</v>
      </c>
      <c r="D1826" s="169" t="s">
        <v>3630</v>
      </c>
      <c r="E1826" s="167" t="str">
        <f>IFERROR(VLOOKUP(A1826,작성용!A:AL,34,0),"-")</f>
        <v>-</v>
      </c>
      <c r="F1826" s="168" t="s">
        <v>476</v>
      </c>
      <c r="G1826" s="179">
        <f>COUNTIF(작성용!A:B,$A1826)-COUNTIFS(작성용!A:A,$A1826,작성용!AA:AA,"평가철회")</f>
        <v>0</v>
      </c>
    </row>
    <row r="1827" spans="1:7" x14ac:dyDescent="0.3">
      <c r="A1827" s="170" t="s">
        <v>3616</v>
      </c>
      <c r="B1827" s="165" t="s">
        <v>3655</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3656</v>
      </c>
      <c r="B1828" s="165" t="s">
        <v>3657</v>
      </c>
      <c r="C1828" s="165" t="str">
        <f>IFERROR(VLOOKUP($A1828,작성용!A:AL,14,0),"-")</f>
        <v>-</v>
      </c>
      <c r="D1828" s="169" t="s">
        <v>3630</v>
      </c>
      <c r="E1828" s="167" t="str">
        <f>IFERROR(VLOOKUP(A1828,작성용!A:AL,34,0),"-")</f>
        <v>-</v>
      </c>
      <c r="F1828" s="168" t="s">
        <v>476</v>
      </c>
      <c r="G1828" s="179">
        <f>COUNTIF(작성용!A:B,$A1828)-COUNTIFS(작성용!A:A,$A1828,작성용!AA:AA,"평가철회")</f>
        <v>0</v>
      </c>
    </row>
    <row r="1829" spans="1:7" x14ac:dyDescent="0.3">
      <c r="A1829" s="170" t="s">
        <v>3639</v>
      </c>
      <c r="B1829" s="165" t="s">
        <v>3795</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3659</v>
      </c>
      <c r="B1830" s="165" t="s">
        <v>3724</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3653</v>
      </c>
      <c r="B1831" s="165" t="s">
        <v>3660</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3661</v>
      </c>
      <c r="B1832" s="165" t="s">
        <v>3725</v>
      </c>
      <c r="C1832" s="165" t="str">
        <f>IFERROR(VLOOKUP($A1832,작성용!A:AL,14,0),"-")</f>
        <v>-</v>
      </c>
      <c r="D1832" s="169" t="s">
        <v>3627</v>
      </c>
      <c r="E1832" s="167" t="str">
        <f>IFERROR(VLOOKUP(A1832,작성용!A:AL,34,0),"-")</f>
        <v>-</v>
      </c>
      <c r="F1832" s="168" t="s">
        <v>402</v>
      </c>
      <c r="G1832" s="179">
        <f>COUNTIF(작성용!A:B,$A1832)-COUNTIFS(작성용!A:A,$A1832,작성용!AA:AA,"평가철회")</f>
        <v>0</v>
      </c>
    </row>
    <row r="1833" spans="1:7" x14ac:dyDescent="0.3">
      <c r="A1833" s="170" t="s">
        <v>3664</v>
      </c>
      <c r="B1833" s="165" t="s">
        <v>3726</v>
      </c>
      <c r="C1833" s="165" t="str">
        <f>IFERROR(VLOOKUP($A1833,작성용!A:AL,14,0),"-")</f>
        <v>-</v>
      </c>
      <c r="D1833" s="169" t="s">
        <v>3679</v>
      </c>
      <c r="E1833" s="167" t="str">
        <f>IFERROR(VLOOKUP(A1833,작성용!A:AL,34,0),"-")</f>
        <v>-</v>
      </c>
      <c r="F1833" s="168" t="s">
        <v>402</v>
      </c>
      <c r="G1833" s="179">
        <f>COUNTIF(작성용!A:B,$A1833)-COUNTIFS(작성용!A:A,$A1833,작성용!AA:AA,"평가철회")</f>
        <v>0</v>
      </c>
    </row>
    <row r="1834" spans="1:7" x14ac:dyDescent="0.3">
      <c r="A1834" s="170" t="s">
        <v>3663</v>
      </c>
      <c r="B1834" s="165" t="s">
        <v>3727</v>
      </c>
      <c r="C1834" s="165" t="str">
        <f>IFERROR(VLOOKUP($A1834,작성용!A:AL,14,0),"-")</f>
        <v>-</v>
      </c>
      <c r="D1834" s="169" t="s">
        <v>3650</v>
      </c>
      <c r="E1834" s="167" t="str">
        <f>IFERROR(VLOOKUP(A1834,작성용!A:AL,34,0),"-")</f>
        <v>-</v>
      </c>
      <c r="F1834" s="168" t="s">
        <v>402</v>
      </c>
      <c r="G1834" s="179">
        <f>COUNTIF(작성용!A:B,$A1834)-COUNTIFS(작성용!A:A,$A1834,작성용!AA:AA,"평가철회")</f>
        <v>0</v>
      </c>
    </row>
    <row r="1835" spans="1:7" x14ac:dyDescent="0.3">
      <c r="A1835" s="170" t="s">
        <v>3666</v>
      </c>
      <c r="B1835" s="165" t="s">
        <v>3707</v>
      </c>
      <c r="C1835" s="165" t="str">
        <f>IFERROR(VLOOKUP($A1835,작성용!A:AL,14,0),"-")</f>
        <v>-</v>
      </c>
      <c r="D1835" s="169" t="s">
        <v>3624</v>
      </c>
      <c r="E1835" s="167" t="str">
        <f>IFERROR(VLOOKUP(A1835,작성용!A:AL,34,0),"-")</f>
        <v>-</v>
      </c>
      <c r="F1835" s="168" t="s">
        <v>402</v>
      </c>
      <c r="G1835" s="179">
        <f>COUNTIF(작성용!A:B,$A1835)-COUNTIFS(작성용!A:A,$A1835,작성용!AA:AA,"평가철회")</f>
        <v>0</v>
      </c>
    </row>
    <row r="1836" spans="1:7" x14ac:dyDescent="0.3">
      <c r="A1836" s="170" t="s">
        <v>3667</v>
      </c>
      <c r="B1836" s="165" t="s">
        <v>3669</v>
      </c>
      <c r="C1836" s="165" t="str">
        <f>IFERROR(VLOOKUP($A1836,작성용!A:AL,14,0),"-")</f>
        <v>-</v>
      </c>
      <c r="D1836" s="169" t="s">
        <v>3628</v>
      </c>
      <c r="E1836" s="167" t="str">
        <f>IFERROR(VLOOKUP(A1836,작성용!A:AL,34,0),"-")</f>
        <v>-</v>
      </c>
      <c r="F1836" s="168" t="s">
        <v>402</v>
      </c>
      <c r="G1836" s="179">
        <f>COUNTIF(작성용!A:B,$A1836)-COUNTIFS(작성용!A:A,$A1836,작성용!AA:AA,"평가철회")</f>
        <v>0</v>
      </c>
    </row>
    <row r="1837" spans="1:7" x14ac:dyDescent="0.3">
      <c r="A1837" s="170" t="s">
        <v>3665</v>
      </c>
      <c r="B1837" s="165" t="s">
        <v>3728</v>
      </c>
      <c r="C1837" s="165" t="str">
        <f>IFERROR(VLOOKUP($A1837,작성용!A:AL,14,0),"-")</f>
        <v>-</v>
      </c>
      <c r="D1837" s="169" t="s">
        <v>3650</v>
      </c>
      <c r="E1837" s="167" t="str">
        <f>IFERROR(VLOOKUP(A1837,작성용!A:AL,34,0),"-")</f>
        <v>-</v>
      </c>
      <c r="F1837" s="168" t="s">
        <v>402</v>
      </c>
      <c r="G1837" s="179">
        <f>COUNTIF(작성용!A:B,$A1837)-COUNTIFS(작성용!A:A,$A1837,작성용!AA:AA,"평가철회")</f>
        <v>0</v>
      </c>
    </row>
    <row r="1838" spans="1:7" x14ac:dyDescent="0.3">
      <c r="A1838" s="170" t="s">
        <v>3658</v>
      </c>
      <c r="B1838" s="165" t="s">
        <v>3729</v>
      </c>
      <c r="C1838" s="165" t="str">
        <f>IFERROR(VLOOKUP($A1838,작성용!A:AL,14,0),"-")</f>
        <v>-</v>
      </c>
      <c r="D1838" s="169" t="s">
        <v>3679</v>
      </c>
      <c r="E1838" s="167" t="str">
        <f>IFERROR(VLOOKUP(A1838,작성용!A:AL,34,0),"-")</f>
        <v>-</v>
      </c>
      <c r="F1838" s="168" t="s">
        <v>402</v>
      </c>
      <c r="G1838" s="179">
        <f>COUNTIF(작성용!A:B,$A1838)-COUNTIFS(작성용!A:A,$A1838,작성용!AA:AA,"평가철회")</f>
        <v>0</v>
      </c>
    </row>
    <row r="1839" spans="1:7" x14ac:dyDescent="0.3">
      <c r="A1839" s="170" t="s">
        <v>1967</v>
      </c>
      <c r="B1839" s="165" t="s">
        <v>3694</v>
      </c>
      <c r="C1839" s="165" t="str">
        <f>IFERROR(VLOOKUP($A1839,작성용!A:AL,14,0),"-")</f>
        <v>-</v>
      </c>
      <c r="D1839" s="169" t="s">
        <v>3625</v>
      </c>
      <c r="E1839" s="167" t="str">
        <f>IFERROR(VLOOKUP(A1839,작성용!A:AL,34,0),"-")</f>
        <v>-</v>
      </c>
      <c r="F1839" s="168" t="s">
        <v>402</v>
      </c>
      <c r="G1839" s="179">
        <f>COUNTIF(작성용!A:B,$A1839)-COUNTIFS(작성용!A:A,$A1839,작성용!AA:AA,"평가철회")</f>
        <v>0</v>
      </c>
    </row>
    <row r="1840" spans="1:7" x14ac:dyDescent="0.3">
      <c r="A1840" s="170" t="s">
        <v>3672</v>
      </c>
      <c r="B1840" s="165" t="s">
        <v>3693</v>
      </c>
      <c r="C1840" s="165" t="str">
        <f>IFERROR(VLOOKUP($A1840,작성용!A:AL,14,0),"-")</f>
        <v>-</v>
      </c>
      <c r="D1840" s="169" t="s">
        <v>3679</v>
      </c>
      <c r="E1840" s="167" t="str">
        <f>IFERROR(VLOOKUP(A1840,작성용!A:AL,34,0),"-")</f>
        <v>-</v>
      </c>
      <c r="F1840" s="168" t="s">
        <v>402</v>
      </c>
      <c r="G1840" s="179">
        <f>COUNTIF(작성용!A:B,$A1840)-COUNTIFS(작성용!A:A,$A1840,작성용!AA:AA,"평가철회")</f>
        <v>0</v>
      </c>
    </row>
    <row r="1841" spans="1:7" x14ac:dyDescent="0.3">
      <c r="A1841" s="170" t="s">
        <v>3730</v>
      </c>
      <c r="B1841" s="165" t="s">
        <v>3796</v>
      </c>
      <c r="C1841" s="165" t="str">
        <f>IFERROR(VLOOKUP($A1841,작성용!A:AL,14,0),"-")</f>
        <v>-</v>
      </c>
      <c r="D1841" s="169" t="s">
        <v>3679</v>
      </c>
      <c r="E1841" s="167" t="str">
        <f>IFERROR(VLOOKUP(A1841,작성용!A:AL,34,0),"-")</f>
        <v>-</v>
      </c>
      <c r="F1841" s="168" t="s">
        <v>402</v>
      </c>
      <c r="G1841" s="179">
        <f>COUNTIF(작성용!A:B,$A1841)-COUNTIFS(작성용!A:A,$A1841,작성용!AA:AA,"평가철회")</f>
        <v>0</v>
      </c>
    </row>
    <row r="1842" spans="1:7" x14ac:dyDescent="0.3">
      <c r="A1842" s="170" t="s">
        <v>3731</v>
      </c>
      <c r="B1842" s="165" t="s">
        <v>3732</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3674</v>
      </c>
      <c r="B1843" s="165" t="s">
        <v>3733</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3734</v>
      </c>
      <c r="B1844" s="165" t="s">
        <v>3797</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3677</v>
      </c>
      <c r="B1845" s="165" t="s">
        <v>3735</v>
      </c>
      <c r="C1845" s="165" t="str">
        <f>IFERROR(VLOOKUP($A1845,작성용!A:AL,14,0),"-")</f>
        <v>-</v>
      </c>
      <c r="D1845" s="169" t="s">
        <v>11050</v>
      </c>
      <c r="E1845" s="167" t="str">
        <f>IFERROR(VLOOKUP(A1845,작성용!A:AL,34,0),"-")</f>
        <v>-</v>
      </c>
      <c r="F1845" s="168" t="s">
        <v>402</v>
      </c>
      <c r="G1845" s="179">
        <f>COUNTIF(작성용!A:B,$A1845)-COUNTIFS(작성용!A:A,$A1845,작성용!AA:AA,"평가철회")</f>
        <v>0</v>
      </c>
    </row>
    <row r="1846" spans="1:7" x14ac:dyDescent="0.3">
      <c r="A1846" s="170" t="s">
        <v>3798</v>
      </c>
      <c r="B1846" s="165" t="s">
        <v>3760</v>
      </c>
      <c r="C1846" s="165" t="str">
        <f>IFERROR(VLOOKUP($A1846,작성용!A:AL,14,0),"-")</f>
        <v>-</v>
      </c>
      <c r="D1846" s="169" t="s">
        <v>3679</v>
      </c>
      <c r="E1846" s="167" t="str">
        <f>IFERROR(VLOOKUP(A1846,작성용!A:AL,34,0),"-")</f>
        <v>-</v>
      </c>
      <c r="F1846" s="168" t="s">
        <v>402</v>
      </c>
      <c r="G1846" s="179">
        <f>COUNTIF(작성용!A:B,$A1846)-COUNTIFS(작성용!A:A,$A1846,작성용!AA:AA,"평가철회")</f>
        <v>0</v>
      </c>
    </row>
    <row r="1847" spans="1:7" x14ac:dyDescent="0.3">
      <c r="A1847" s="170" t="s">
        <v>3799</v>
      </c>
      <c r="B1847" s="165" t="s">
        <v>3800</v>
      </c>
      <c r="C1847" s="165" t="str">
        <f>IFERROR(VLOOKUP($A1847,작성용!A:AL,14,0),"-")</f>
        <v>-</v>
      </c>
      <c r="D1847" s="169" t="s">
        <v>3679</v>
      </c>
      <c r="E1847" s="167" t="str">
        <f>IFERROR(VLOOKUP(A1847,작성용!A:AL,34,0),"-")</f>
        <v>-</v>
      </c>
      <c r="F1847" s="168" t="s">
        <v>402</v>
      </c>
      <c r="G1847" s="179">
        <f>COUNTIF(작성용!A:B,$A1847)-COUNTIFS(작성용!A:A,$A1847,작성용!AA:AA,"평가철회")</f>
        <v>0</v>
      </c>
    </row>
    <row r="1848" spans="1:7" x14ac:dyDescent="0.3">
      <c r="A1848" s="170" t="s">
        <v>3801</v>
      </c>
      <c r="B1848" s="165" t="s">
        <v>3802</v>
      </c>
      <c r="C1848" s="165" t="str">
        <f>IFERROR(VLOOKUP($A1848,작성용!A:AL,14,0),"-")</f>
        <v>-</v>
      </c>
      <c r="D1848" s="169" t="s">
        <v>3679</v>
      </c>
      <c r="E1848" s="167" t="str">
        <f>IFERROR(VLOOKUP(A1848,작성용!A:AL,34,0),"-")</f>
        <v>-</v>
      </c>
      <c r="F1848" s="168" t="s">
        <v>402</v>
      </c>
      <c r="G1848" s="179">
        <f>COUNTIF(작성용!A:B,$A1848)-COUNTIFS(작성용!A:A,$A1848,작성용!AA:AA,"평가철회")</f>
        <v>0</v>
      </c>
    </row>
    <row r="1849" spans="1:7" x14ac:dyDescent="0.3">
      <c r="A1849" s="170" t="s">
        <v>3803</v>
      </c>
      <c r="B1849" s="165" t="s">
        <v>3804</v>
      </c>
      <c r="C1849" s="165" t="str">
        <f>IFERROR(VLOOKUP($A1849,작성용!A:AL,14,0),"-")</f>
        <v>-</v>
      </c>
      <c r="D1849" s="169" t="s">
        <v>3679</v>
      </c>
      <c r="E1849" s="167" t="str">
        <f>IFERROR(VLOOKUP(A1849,작성용!A:AL,34,0),"-")</f>
        <v>-</v>
      </c>
      <c r="F1849" s="168" t="s">
        <v>402</v>
      </c>
      <c r="G1849" s="179">
        <f>COUNTIF(작성용!A:B,$A1849)-COUNTIFS(작성용!A:A,$A1849,작성용!AA:AA,"평가철회")</f>
        <v>0</v>
      </c>
    </row>
    <row r="1850" spans="1:7" x14ac:dyDescent="0.3">
      <c r="A1850" s="170" t="s">
        <v>3805</v>
      </c>
      <c r="B1850" s="165" t="s">
        <v>3806</v>
      </c>
      <c r="C1850" s="165" t="str">
        <f>IFERROR(VLOOKUP($A1850,작성용!A:AL,14,0),"-")</f>
        <v>-</v>
      </c>
      <c r="D1850" s="169" t="s">
        <v>3679</v>
      </c>
      <c r="E1850" s="167" t="str">
        <f>IFERROR(VLOOKUP(A1850,작성용!A:AL,34,0),"-")</f>
        <v>-</v>
      </c>
      <c r="F1850" s="168" t="s">
        <v>85</v>
      </c>
      <c r="G1850" s="179">
        <f>COUNTIF(작성용!A:B,$A1850)-COUNTIFS(작성용!A:A,$A1850,작성용!AA:AA,"평가철회")</f>
        <v>0</v>
      </c>
    </row>
    <row r="1851" spans="1:7" x14ac:dyDescent="0.3">
      <c r="A1851" s="170" t="s">
        <v>3808</v>
      </c>
      <c r="B1851" s="165" t="s">
        <v>3809</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3811</v>
      </c>
      <c r="B1852" s="165" t="s">
        <v>3812</v>
      </c>
      <c r="C1852" s="165" t="str">
        <f>IFERROR(VLOOKUP($A1852,작성용!A:AL,14,0),"-")</f>
        <v>-</v>
      </c>
      <c r="D1852" s="169" t="s">
        <v>3679</v>
      </c>
      <c r="E1852" s="167" t="str">
        <f>IFERROR(VLOOKUP(A1852,작성용!A:AL,34,0),"-")</f>
        <v>-</v>
      </c>
      <c r="F1852" s="168" t="s">
        <v>402</v>
      </c>
      <c r="G1852" s="179">
        <f>COUNTIF(작성용!A:B,$A1852)-COUNTIFS(작성용!A:A,$A1852,작성용!AA:AA,"평가철회")</f>
        <v>0</v>
      </c>
    </row>
    <row r="1853" spans="1:7" x14ac:dyDescent="0.3">
      <c r="A1853" s="170" t="s">
        <v>3815</v>
      </c>
      <c r="B1853" s="165" t="s">
        <v>3814</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3817</v>
      </c>
      <c r="B1854" s="165" t="s">
        <v>3818</v>
      </c>
      <c r="C1854" s="165" t="str">
        <f>IFERROR(VLOOKUP($A1854,작성용!A:AL,14,0),"-")</f>
        <v>-</v>
      </c>
      <c r="D1854" s="169" t="s">
        <v>3625</v>
      </c>
      <c r="E1854" s="167" t="str">
        <f>IFERROR(VLOOKUP(A1854,작성용!A:AL,34,0),"-")</f>
        <v>-</v>
      </c>
      <c r="F1854" s="168" t="s">
        <v>85</v>
      </c>
      <c r="G1854" s="179">
        <f>COUNTIF(작성용!A:B,$A1854)-COUNTIFS(작성용!A:A,$A1854,작성용!AA:AA,"평가철회")</f>
        <v>0</v>
      </c>
    </row>
    <row r="1855" spans="1:7" x14ac:dyDescent="0.3">
      <c r="A1855" s="170" t="s">
        <v>3820</v>
      </c>
      <c r="B1855" s="165" t="s">
        <v>3821</v>
      </c>
      <c r="C1855" s="165" t="str">
        <f>IFERROR(VLOOKUP($A1855,작성용!A:AL,14,0),"-")</f>
        <v>-</v>
      </c>
      <c r="D1855" s="169" t="s">
        <v>3624</v>
      </c>
      <c r="E1855" s="167" t="str">
        <f>IFERROR(VLOOKUP(A1855,작성용!A:AL,34,0),"-")</f>
        <v>-</v>
      </c>
      <c r="F1855" s="168" t="s">
        <v>402</v>
      </c>
      <c r="G1855" s="179">
        <f>COUNTIF(작성용!A:B,$A1855)-COUNTIFS(작성용!A:A,$A1855,작성용!AA:AA,"평가철회")</f>
        <v>0</v>
      </c>
    </row>
    <row r="1856" spans="1:7" x14ac:dyDescent="0.3">
      <c r="A1856" s="170" t="s">
        <v>3825</v>
      </c>
      <c r="B1856" s="165" t="s">
        <v>3826</v>
      </c>
      <c r="C1856" s="165" t="str">
        <f>IFERROR(VLOOKUP($A1856,작성용!A:AL,14,0),"-")</f>
        <v>-</v>
      </c>
      <c r="D1856" s="169" t="s">
        <v>3650</v>
      </c>
      <c r="E1856" s="167" t="str">
        <f>IFERROR(VLOOKUP(A1856,작성용!A:AL,34,0),"-")</f>
        <v>-</v>
      </c>
      <c r="F1856" s="168" t="s">
        <v>402</v>
      </c>
      <c r="G1856" s="179">
        <f>COUNTIF(작성용!A:B,$A1856)-COUNTIFS(작성용!A:A,$A1856,작성용!AA:AA,"평가철회")</f>
        <v>0</v>
      </c>
    </row>
    <row r="1857" spans="1:7" x14ac:dyDescent="0.3">
      <c r="A1857" s="170" t="s">
        <v>3830</v>
      </c>
      <c r="B1857" s="165" t="s">
        <v>3829</v>
      </c>
      <c r="C1857" s="165" t="str">
        <f>IFERROR(VLOOKUP($A1857,작성용!A:AL,14,0),"-")</f>
        <v>-</v>
      </c>
      <c r="D1857" s="169" t="s">
        <v>3679</v>
      </c>
      <c r="E1857" s="167" t="str">
        <f>IFERROR(VLOOKUP(A1857,작성용!A:AL,34,0),"-")</f>
        <v>-</v>
      </c>
      <c r="F1857" s="168" t="s">
        <v>402</v>
      </c>
      <c r="G1857" s="179">
        <f>COUNTIF(작성용!A:B,$A1857)-COUNTIFS(작성용!A:A,$A1857,작성용!AA:AA,"평가철회")</f>
        <v>0</v>
      </c>
    </row>
    <row r="1858" spans="1:7" x14ac:dyDescent="0.3">
      <c r="A1858" s="170" t="s">
        <v>3842</v>
      </c>
      <c r="B1858" s="165" t="s">
        <v>3843</v>
      </c>
      <c r="C1858" s="165" t="str">
        <f>IFERROR(VLOOKUP($A1858,작성용!A:AL,14,0),"-")</f>
        <v>-</v>
      </c>
      <c r="D1858" s="169" t="s">
        <v>3627</v>
      </c>
      <c r="E1858" s="167" t="str">
        <f>IFERROR(VLOOKUP(A1858,작성용!A:AL,34,0),"-")</f>
        <v>-</v>
      </c>
      <c r="F1858" s="168" t="s">
        <v>402</v>
      </c>
      <c r="G1858" s="179">
        <f>COUNTIF(작성용!A:B,$A1858)-COUNTIFS(작성용!A:A,$A1858,작성용!AA:AA,"평가철회")</f>
        <v>0</v>
      </c>
    </row>
    <row r="1859" spans="1:7" x14ac:dyDescent="0.3">
      <c r="A1859" s="170" t="s">
        <v>11436</v>
      </c>
      <c r="B1859" s="165" t="s">
        <v>11437</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11438</v>
      </c>
      <c r="B1860" s="165" t="s">
        <v>4146</v>
      </c>
      <c r="C1860" s="165" t="str">
        <f>IFERROR(VLOOKUP($A1860,작성용!A:AL,14,0),"-")</f>
        <v>-</v>
      </c>
      <c r="D1860" s="169" t="s">
        <v>4169</v>
      </c>
      <c r="E1860" s="167" t="str">
        <f>IFERROR(VLOOKUP(A1860,작성용!A:AL,34,0),"-")</f>
        <v>-</v>
      </c>
      <c r="F1860" s="168" t="s">
        <v>85</v>
      </c>
      <c r="G1860" s="179">
        <f>COUNTIF(작성용!A:B,$A1860)-COUNTIFS(작성용!A:A,$A1860,작성용!AA:AA,"평가철회")</f>
        <v>0</v>
      </c>
    </row>
    <row r="1861" spans="1:7" x14ac:dyDescent="0.3">
      <c r="A1861" s="170" t="s">
        <v>4174</v>
      </c>
      <c r="B1861" s="165" t="s">
        <v>11439</v>
      </c>
      <c r="C1861" s="165" t="str">
        <f>IFERROR(VLOOKUP($A1861,작성용!A:AL,14,0),"-")</f>
        <v>-</v>
      </c>
      <c r="D1861" s="169" t="s">
        <v>3828</v>
      </c>
      <c r="E1861" s="167" t="str">
        <f>IFERROR(VLOOKUP(A1861,작성용!A:AL,34,0),"-")</f>
        <v>-</v>
      </c>
      <c r="F1861" s="168" t="s">
        <v>85</v>
      </c>
      <c r="G1861" s="179">
        <f>COUNTIF(작성용!A:B,$A1861)-COUNTIFS(작성용!A:A,$A1861,작성용!AA:AA,"평가철회")</f>
        <v>0</v>
      </c>
    </row>
    <row r="1862" spans="1:7" x14ac:dyDescent="0.3">
      <c r="A1862" s="170" t="s">
        <v>11440</v>
      </c>
      <c r="B1862" s="165" t="s">
        <v>11441</v>
      </c>
      <c r="C1862" s="165" t="str">
        <f>IFERROR(VLOOKUP($A1862,작성용!A:AL,14,0),"-")</f>
        <v>-</v>
      </c>
      <c r="D1862" s="169" t="s">
        <v>3679</v>
      </c>
      <c r="E1862" s="167" t="str">
        <f>IFERROR(VLOOKUP(A1862,작성용!A:AL,34,0),"-")</f>
        <v>-</v>
      </c>
      <c r="F1862" s="168" t="s">
        <v>6946</v>
      </c>
      <c r="G1862" s="179">
        <f>COUNTIF(작성용!A:B,$A1862)-COUNTIFS(작성용!A:A,$A1862,작성용!AA:AA,"평가철회")</f>
        <v>0</v>
      </c>
    </row>
    <row r="1863" spans="1:7" x14ac:dyDescent="0.3">
      <c r="A1863" s="170" t="s">
        <v>4172</v>
      </c>
      <c r="B1863" s="165" t="s">
        <v>4176</v>
      </c>
      <c r="C1863" s="165" t="str">
        <f>IFERROR(VLOOKUP($A1863,작성용!A:AL,14,0),"-")</f>
        <v>-</v>
      </c>
      <c r="D1863" s="169" t="s">
        <v>7117</v>
      </c>
      <c r="E1863" s="167" t="str">
        <f>IFERROR(VLOOKUP(A1863,작성용!A:AL,34,0),"-")</f>
        <v>-</v>
      </c>
      <c r="F1863" s="168" t="s">
        <v>6946</v>
      </c>
      <c r="G1863" s="179">
        <f>COUNTIF(작성용!A:B,$A1863)-COUNTIFS(작성용!A:A,$A1863,작성용!AA:AA,"평가철회")</f>
        <v>0</v>
      </c>
    </row>
    <row r="1864" spans="1:7" x14ac:dyDescent="0.3">
      <c r="A1864" s="170" t="s">
        <v>4177</v>
      </c>
      <c r="B1864" s="165" t="s">
        <v>11550</v>
      </c>
      <c r="C1864" s="165" t="str">
        <f>IFERROR(VLOOKUP($A1864,작성용!A:AL,14,0),"-")</f>
        <v>-</v>
      </c>
      <c r="D1864" s="169" t="s">
        <v>7100</v>
      </c>
      <c r="E1864" s="167" t="str">
        <f>IFERROR(VLOOKUP(A1864,작성용!A:AL,34,0),"-")</f>
        <v>-</v>
      </c>
      <c r="F1864" s="168" t="s">
        <v>7066</v>
      </c>
      <c r="G1864" s="179">
        <f>COUNTIF(작성용!A:B,$A1864)-COUNTIFS(작성용!A:A,$A1864,작성용!AA:AA,"평가철회")</f>
        <v>0</v>
      </c>
    </row>
    <row r="1865" spans="1:7" x14ac:dyDescent="0.3">
      <c r="A1865" s="170" t="s">
        <v>4186</v>
      </c>
      <c r="B1865" s="165" t="s">
        <v>11551</v>
      </c>
      <c r="C1865" s="165" t="str">
        <f>IFERROR(VLOOKUP($A1865,작성용!A:AL,14,0),"-")</f>
        <v>-</v>
      </c>
      <c r="D1865" s="169" t="s">
        <v>6923</v>
      </c>
      <c r="E1865" s="167" t="str">
        <f>IFERROR(VLOOKUP(A1865,작성용!A:AL,34,0),"-")</f>
        <v>-</v>
      </c>
      <c r="F1865" s="168" t="s">
        <v>7066</v>
      </c>
      <c r="G1865" s="179">
        <f>COUNTIF(작성용!A:B,$A1865)-COUNTIFS(작성용!A:A,$A1865,작성용!AA:AA,"평가철회")</f>
        <v>0</v>
      </c>
    </row>
    <row r="1866" spans="1:7" x14ac:dyDescent="0.3">
      <c r="A1866" s="170" t="s">
        <v>4384</v>
      </c>
      <c r="B1866" s="165" t="s">
        <v>11552</v>
      </c>
      <c r="C1866" s="165" t="str">
        <f>IFERROR(VLOOKUP($A1866,작성용!A:AL,14,0),"-")</f>
        <v>-</v>
      </c>
      <c r="D1866" s="169" t="s">
        <v>6923</v>
      </c>
      <c r="E1866" s="167" t="str">
        <f>IFERROR(VLOOKUP(A1866,작성용!A:AL,34,0),"-")</f>
        <v>-</v>
      </c>
      <c r="F1866" s="168" t="s">
        <v>402</v>
      </c>
      <c r="G1866" s="179">
        <f>COUNTIF(작성용!A:B,$A1866)-COUNTIFS(작성용!A:A,$A1866,작성용!AA:AA,"평가철회")</f>
        <v>0</v>
      </c>
    </row>
    <row r="1867" spans="1:7" x14ac:dyDescent="0.3">
      <c r="A1867" s="170" t="s">
        <v>4187</v>
      </c>
      <c r="B1867" s="165" t="s">
        <v>11553</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4378</v>
      </c>
      <c r="B1868" s="165" t="s">
        <v>4379</v>
      </c>
      <c r="C1868" s="165" t="str">
        <f>IFERROR(VLOOKUP($A1868,작성용!A:AL,14,0),"-")</f>
        <v>-</v>
      </c>
      <c r="D1868" s="169" t="s">
        <v>3679</v>
      </c>
      <c r="E1868" s="167" t="str">
        <f>IFERROR(VLOOKUP(A1868,작성용!A:AL,34,0),"-")</f>
        <v>-</v>
      </c>
      <c r="F1868" s="168" t="s">
        <v>11234</v>
      </c>
      <c r="G1868" s="179">
        <f>COUNTIF(작성용!A:B,$A1868)-COUNTIFS(작성용!A:A,$A1868,작성용!AA:AA,"평가철회")</f>
        <v>0</v>
      </c>
    </row>
    <row r="1869" spans="1:7" x14ac:dyDescent="0.3">
      <c r="A1869" s="170" t="s">
        <v>4380</v>
      </c>
      <c r="B1869" s="165" t="s">
        <v>11442</v>
      </c>
      <c r="C1869" s="165" t="str">
        <f>IFERROR(VLOOKUP($A1869,작성용!A:AL,14,0),"-")</f>
        <v>-</v>
      </c>
      <c r="D1869" s="169" t="s">
        <v>11220</v>
      </c>
      <c r="E1869" s="167" t="str">
        <f>IFERROR(VLOOKUP(A1869,작성용!A:AL,34,0),"-")</f>
        <v>-</v>
      </c>
      <c r="F1869" s="168" t="s">
        <v>11234</v>
      </c>
      <c r="G1869" s="179">
        <f>COUNTIF(작성용!A:B,$A1869)-COUNTIFS(작성용!A:A,$A1869,작성용!AA:AA,"평가철회")</f>
        <v>0</v>
      </c>
    </row>
    <row r="1870" spans="1:7" x14ac:dyDescent="0.3">
      <c r="A1870" s="170" t="s">
        <v>4381</v>
      </c>
      <c r="B1870" s="165" t="s">
        <v>11443</v>
      </c>
      <c r="C1870" s="165" t="str">
        <f>IFERROR(VLOOKUP($A1870,작성용!A:AL,14,0),"-")</f>
        <v>분기</v>
      </c>
      <c r="D1870" s="169" t="s">
        <v>11220</v>
      </c>
      <c r="E1870" s="167" t="str">
        <f>IFERROR(VLOOKUP(A1870,작성용!A:AL,34,0),"-")</f>
        <v>메자닌평가팀</v>
      </c>
      <c r="F1870" s="168" t="s">
        <v>11215</v>
      </c>
      <c r="G1870" s="179">
        <f>COUNTIF(작성용!A:B,$A1870)-COUNTIFS(작성용!A:A,$A1870,작성용!AA:AA,"평가철회")</f>
        <v>16</v>
      </c>
    </row>
    <row r="1871" spans="1:7" x14ac:dyDescent="0.3">
      <c r="A1871" s="170" t="s">
        <v>4385</v>
      </c>
      <c r="B1871" s="165" t="s">
        <v>11444</v>
      </c>
      <c r="C1871" s="165" t="str">
        <f>IFERROR(VLOOKUP($A1871,작성용!A:AL,14,0),"-")</f>
        <v>-</v>
      </c>
      <c r="D1871" s="169" t="s">
        <v>11220</v>
      </c>
      <c r="E1871" s="167" t="str">
        <f>IFERROR(VLOOKUP(A1871,작성용!A:AL,34,0),"-")</f>
        <v>-</v>
      </c>
      <c r="F1871" s="168" t="s">
        <v>11234</v>
      </c>
      <c r="G1871" s="179">
        <f>COUNTIF(작성용!A:B,$A1871)-COUNTIFS(작성용!A:A,$A1871,작성용!AA:AA,"평가철회")</f>
        <v>0</v>
      </c>
    </row>
    <row r="1872" spans="1:7" x14ac:dyDescent="0.3">
      <c r="A1872" s="170" t="s">
        <v>4386</v>
      </c>
      <c r="B1872" s="165" t="s">
        <v>11445</v>
      </c>
      <c r="C1872" s="165" t="str">
        <f>IFERROR(VLOOKUP($A1872,작성용!A:AL,14,0),"-")</f>
        <v>-</v>
      </c>
      <c r="D1872" s="169" t="s">
        <v>11220</v>
      </c>
      <c r="E1872" s="167" t="str">
        <f>IFERROR(VLOOKUP(A1872,작성용!A:AL,34,0),"-")</f>
        <v>-</v>
      </c>
      <c r="F1872" s="168" t="s">
        <v>11234</v>
      </c>
      <c r="G1872" s="179">
        <f>COUNTIF(작성용!A:B,$A1872)-COUNTIFS(작성용!A:A,$A1872,작성용!AA:AA,"평가철회")</f>
        <v>0</v>
      </c>
    </row>
    <row r="1873" spans="1:7" x14ac:dyDescent="0.3">
      <c r="A1873" s="170" t="s">
        <v>4387</v>
      </c>
      <c r="B1873" s="165" t="s">
        <v>11446</v>
      </c>
      <c r="C1873" s="165" t="str">
        <f>IFERROR(VLOOKUP($A1873,작성용!A:AL,14,0),"-")</f>
        <v>-</v>
      </c>
      <c r="D1873" s="169" t="s">
        <v>11220</v>
      </c>
      <c r="E1873" s="167" t="str">
        <f>IFERROR(VLOOKUP(A1873,작성용!A:AL,34,0),"-")</f>
        <v>-</v>
      </c>
      <c r="F1873" s="168" t="s">
        <v>11234</v>
      </c>
      <c r="G1873" s="179">
        <f>COUNTIF(작성용!A:B,$A1873)-COUNTIFS(작성용!A:A,$A1873,작성용!AA:AA,"평가철회")</f>
        <v>0</v>
      </c>
    </row>
    <row r="1874" spans="1:7" x14ac:dyDescent="0.3">
      <c r="A1874" s="170" t="s">
        <v>4388</v>
      </c>
      <c r="B1874" s="165" t="s">
        <v>11447</v>
      </c>
      <c r="C1874" s="165" t="str">
        <f>IFERROR(VLOOKUP($A1874,작성용!A:AL,14,0),"-")</f>
        <v>미정</v>
      </c>
      <c r="D1874" s="169" t="s">
        <v>11220</v>
      </c>
      <c r="E1874" s="167" t="str">
        <f>IFERROR(VLOOKUP(A1874,작성용!A:AL,34,0),"-")</f>
        <v>메자닌평가팀</v>
      </c>
      <c r="F1874" s="168" t="s">
        <v>11234</v>
      </c>
      <c r="G1874" s="179">
        <f>COUNTIF(작성용!A:B,$A1874)-COUNTIFS(작성용!A:A,$A1874,작성용!AA:AA,"평가철회")</f>
        <v>0</v>
      </c>
    </row>
    <row r="1875" spans="1:7" x14ac:dyDescent="0.3">
      <c r="A1875" s="170" t="s">
        <v>4389</v>
      </c>
      <c r="B1875" s="165" t="s">
        <v>11448</v>
      </c>
      <c r="C1875" s="165" t="str">
        <f>IFERROR(VLOOKUP($A1875,작성용!A:AL,14,0),"-")</f>
        <v>-</v>
      </c>
      <c r="D1875" s="169" t="s">
        <v>11274</v>
      </c>
      <c r="E1875" s="167" t="str">
        <f>IFERROR(VLOOKUP(A1875,작성용!A:AL,34,0),"-")</f>
        <v>-</v>
      </c>
      <c r="F1875" s="168" t="s">
        <v>11234</v>
      </c>
      <c r="G1875" s="179">
        <f>COUNTIF(작성용!A:B,$A1875)-COUNTIFS(작성용!A:A,$A1875,작성용!AA:AA,"평가철회")</f>
        <v>0</v>
      </c>
    </row>
    <row r="1876" spans="1:7" x14ac:dyDescent="0.3">
      <c r="A1876" s="170" t="s">
        <v>4390</v>
      </c>
      <c r="B1876" s="165" t="s">
        <v>11449</v>
      </c>
      <c r="C1876" s="165" t="str">
        <f>IFERROR(VLOOKUP($A1876,작성용!A:AL,14,0),"-")</f>
        <v>-</v>
      </c>
      <c r="D1876" s="169" t="s">
        <v>11220</v>
      </c>
      <c r="E1876" s="167" t="str">
        <f>IFERROR(VLOOKUP(A1876,작성용!A:AL,34,0),"-")</f>
        <v>-</v>
      </c>
      <c r="F1876" s="168" t="s">
        <v>402</v>
      </c>
      <c r="G1876" s="179">
        <f>COUNTIF(작성용!A:B,$A1876)-COUNTIFS(작성용!A:A,$A1876,작성용!AA:AA,"평가철회")</f>
        <v>0</v>
      </c>
    </row>
    <row r="1877" spans="1:7" x14ac:dyDescent="0.3">
      <c r="A1877" s="170" t="s">
        <v>4391</v>
      </c>
      <c r="B1877" s="165" t="s">
        <v>11450</v>
      </c>
      <c r="C1877" s="165" t="str">
        <f>IFERROR(VLOOKUP($A1877,작성용!A:AL,14,0),"-")</f>
        <v>-</v>
      </c>
      <c r="D1877" s="169" t="s">
        <v>3627</v>
      </c>
      <c r="E1877" s="167" t="str">
        <f>IFERROR(VLOOKUP(A1877,작성용!A:AL,34,0),"-")</f>
        <v>-</v>
      </c>
      <c r="F1877" s="168" t="s">
        <v>11234</v>
      </c>
      <c r="G1877" s="179">
        <f>COUNTIF(작성용!A:B,$A1877)-COUNTIFS(작성용!A:A,$A1877,작성용!AA:AA,"평가철회")</f>
        <v>0</v>
      </c>
    </row>
    <row r="1878" spans="1:7" x14ac:dyDescent="0.3">
      <c r="A1878" s="170" t="s">
        <v>3870</v>
      </c>
      <c r="B1878" s="165" t="s">
        <v>7102</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4433</v>
      </c>
      <c r="B1879" s="165" t="s">
        <v>11451</v>
      </c>
      <c r="C1879" s="165" t="str">
        <f>IFERROR(VLOOKUP($A1879,작성용!A:AL,14,0),"-")</f>
        <v>미정</v>
      </c>
      <c r="D1879" s="169" t="s">
        <v>11241</v>
      </c>
      <c r="E1879" s="167" t="str">
        <f>IFERROR(VLOOKUP(A1879,작성용!A:AL,34,0),"-")</f>
        <v>변혜진</v>
      </c>
      <c r="F1879" s="168" t="s">
        <v>11215</v>
      </c>
      <c r="G1879" s="179">
        <f>COUNTIF(작성용!A:B,$A1879)-COUNTIFS(작성용!A:A,$A1879,작성용!AA:AA,"평가철회")</f>
        <v>1</v>
      </c>
    </row>
    <row r="1880" spans="1:7" x14ac:dyDescent="0.3">
      <c r="A1880" s="170" t="s">
        <v>11169</v>
      </c>
      <c r="B1880" s="165" t="s">
        <v>11554</v>
      </c>
      <c r="C1880" s="165" t="str">
        <f>IFERROR(VLOOKUP($A1880,작성용!A:AL,14,0),"-")</f>
        <v>년</v>
      </c>
      <c r="D1880" s="169" t="s">
        <v>11263</v>
      </c>
      <c r="E1880" s="167" t="str">
        <f>IFERROR(VLOOKUP(A1880,작성용!A:AL,34,0),"-")</f>
        <v>백형진</v>
      </c>
      <c r="F1880" s="168" t="s">
        <v>11215</v>
      </c>
      <c r="G1880" s="179">
        <f>COUNTIF(작성용!A:B,$A1880)-COUNTIFS(작성용!A:A,$A1880,작성용!AA:AA,"평가철회")</f>
        <v>1</v>
      </c>
    </row>
  </sheetData>
  <autoFilter ref="A2:G1877"/>
  <phoneticPr fontId="3" type="noConversion"/>
  <conditionalFormatting sqref="J19">
    <cfRule type="top10" dxfId="10" priority="4" bottom="1" rank="10"/>
  </conditionalFormatting>
  <conditionalFormatting sqref="K19">
    <cfRule type="top10" dxfId="9" priority="5" bottom="1" rank="10"/>
  </conditionalFormatting>
  <conditionalFormatting sqref="L19">
    <cfRule type="top10" dxfId="8" priority="6" bottom="1" rank="10"/>
  </conditionalFormatting>
  <conditionalFormatting sqref="J20">
    <cfRule type="top10" dxfId="7" priority="1" bottom="1" rank="10"/>
  </conditionalFormatting>
  <conditionalFormatting sqref="K20">
    <cfRule type="top10" dxfId="6" priority="2" bottom="1" rank="10"/>
  </conditionalFormatting>
  <conditionalFormatting sqref="L20">
    <cfRule type="top10" dxfId="5" priority="3" bottom="1" rank="10"/>
  </conditionalFormatting>
  <conditionalFormatting sqref="J3:J29">
    <cfRule type="top10" dxfId="4" priority="7" bottom="1" rank="10"/>
  </conditionalFormatting>
  <conditionalFormatting sqref="K3:K29">
    <cfRule type="top10" dxfId="3" priority="8" bottom="1" rank="10"/>
  </conditionalFormatting>
  <conditionalFormatting sqref="L3:L29">
    <cfRule type="top10" dxfId="2" priority="9"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9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12914</v>
      </c>
      <c r="C2" s="244" t="s">
        <v>6930</v>
      </c>
      <c r="D2" s="240" t="s">
        <v>12994</v>
      </c>
      <c r="E2" s="239" t="s">
        <v>12993</v>
      </c>
      <c r="F2" s="243" t="s">
        <v>11567</v>
      </c>
      <c r="G2" s="214">
        <v>0</v>
      </c>
      <c r="H2" s="234" t="s">
        <v>11560</v>
      </c>
      <c r="I2" s="234"/>
      <c r="J2" s="234"/>
      <c r="K2" s="234"/>
      <c r="L2" s="234"/>
      <c r="M2" s="234"/>
      <c r="N2" s="234" t="s">
        <v>11714</v>
      </c>
      <c r="O2" s="249" t="s">
        <v>12911</v>
      </c>
      <c r="P2" s="249" t="s">
        <v>12999</v>
      </c>
      <c r="Q2" s="226" t="s">
        <v>12911</v>
      </c>
      <c r="R2" s="212" t="s">
        <v>12992</v>
      </c>
      <c r="S2" s="213" t="s">
        <v>12991</v>
      </c>
      <c r="T2" s="236" t="s">
        <v>11559</v>
      </c>
      <c r="U2" s="237" t="s">
        <v>11565</v>
      </c>
      <c r="V2" s="236" t="s">
        <v>11558</v>
      </c>
      <c r="W2" s="236" t="s">
        <v>11558</v>
      </c>
      <c r="X2" s="237" t="s">
        <v>11560</v>
      </c>
      <c r="Y2" s="237"/>
      <c r="Z2" s="237" t="s">
        <v>11699</v>
      </c>
      <c r="AA2" s="225">
        <v>202409</v>
      </c>
      <c r="AB2" s="246"/>
      <c r="AC2" s="236" t="s">
        <v>11564</v>
      </c>
      <c r="AD2" s="247" t="s">
        <v>13000</v>
      </c>
      <c r="AE2" s="248">
        <v>0</v>
      </c>
      <c r="AF2" s="247" t="s">
        <v>12997</v>
      </c>
      <c r="AG2" s="242" t="s">
        <v>12907</v>
      </c>
      <c r="AH2" s="9" t="s">
        <v>13001</v>
      </c>
      <c r="AI2" s="238" t="s">
        <v>11560</v>
      </c>
      <c r="AJ2" s="238" t="s">
        <v>11560</v>
      </c>
      <c r="AK2" s="238" t="s">
        <v>11562</v>
      </c>
      <c r="AL2" s="10"/>
    </row>
    <row r="3" spans="1:39" x14ac:dyDescent="0.3">
      <c r="A3" s="232" t="s">
        <v>235</v>
      </c>
      <c r="B3" s="232" t="s">
        <v>12914</v>
      </c>
      <c r="C3" s="244" t="s">
        <v>11569</v>
      </c>
      <c r="D3" s="240" t="s">
        <v>12990</v>
      </c>
      <c r="E3" s="239" t="s">
        <v>12989</v>
      </c>
      <c r="F3" s="243" t="s">
        <v>11567</v>
      </c>
      <c r="G3" s="214">
        <v>0</v>
      </c>
      <c r="H3" s="234" t="s">
        <v>11560</v>
      </c>
      <c r="I3" s="234"/>
      <c r="J3" s="234"/>
      <c r="K3" s="234"/>
      <c r="L3" s="234"/>
      <c r="M3" s="234"/>
      <c r="N3" s="234" t="s">
        <v>11714</v>
      </c>
      <c r="O3" s="249" t="s">
        <v>12999</v>
      </c>
      <c r="P3" s="249" t="s">
        <v>12911</v>
      </c>
      <c r="Q3" s="226" t="s">
        <v>12911</v>
      </c>
      <c r="R3" s="212" t="s">
        <v>12988</v>
      </c>
      <c r="S3" s="213" t="s">
        <v>13002</v>
      </c>
      <c r="T3" s="236" t="s">
        <v>11559</v>
      </c>
      <c r="U3" s="237" t="s">
        <v>11565</v>
      </c>
      <c r="V3" s="236" t="s">
        <v>11558</v>
      </c>
      <c r="W3" s="236" t="s">
        <v>11558</v>
      </c>
      <c r="X3" s="237" t="s">
        <v>11560</v>
      </c>
      <c r="Y3" s="237"/>
      <c r="Z3" s="237" t="s">
        <v>11699</v>
      </c>
      <c r="AA3" s="225">
        <v>202409</v>
      </c>
      <c r="AB3" s="246"/>
      <c r="AC3" s="236" t="s">
        <v>11564</v>
      </c>
      <c r="AD3" s="247" t="s">
        <v>11563</v>
      </c>
      <c r="AE3" s="248">
        <v>0</v>
      </c>
      <c r="AF3" s="247" t="s">
        <v>11563</v>
      </c>
      <c r="AG3" s="242" t="s">
        <v>12907</v>
      </c>
      <c r="AH3" s="9" t="s">
        <v>12906</v>
      </c>
      <c r="AI3" s="238" t="s">
        <v>12995</v>
      </c>
      <c r="AJ3" s="238" t="s">
        <v>12995</v>
      </c>
      <c r="AK3" s="238" t="s">
        <v>11562</v>
      </c>
      <c r="AL3" s="10"/>
    </row>
    <row r="4" spans="1:39" x14ac:dyDescent="0.3">
      <c r="A4" s="232" t="s">
        <v>235</v>
      </c>
      <c r="B4" s="232" t="s">
        <v>12914</v>
      </c>
      <c r="C4" s="244" t="s">
        <v>11569</v>
      </c>
      <c r="D4" s="240" t="s">
        <v>11596</v>
      </c>
      <c r="E4" s="239" t="s">
        <v>4821</v>
      </c>
      <c r="F4" s="243" t="s">
        <v>11567</v>
      </c>
      <c r="G4" s="214">
        <v>0</v>
      </c>
      <c r="H4" s="234" t="s">
        <v>11560</v>
      </c>
      <c r="I4" s="234"/>
      <c r="J4" s="234"/>
      <c r="K4" s="234"/>
      <c r="L4" s="234"/>
      <c r="M4" s="234"/>
      <c r="N4" s="234" t="s">
        <v>11714</v>
      </c>
      <c r="O4" s="249" t="s">
        <v>12911</v>
      </c>
      <c r="P4" s="249" t="s">
        <v>12911</v>
      </c>
      <c r="Q4" s="226" t="s">
        <v>12911</v>
      </c>
      <c r="R4" s="212" t="s">
        <v>4822</v>
      </c>
      <c r="S4" s="213" t="s">
        <v>12987</v>
      </c>
      <c r="T4" s="236" t="s">
        <v>12996</v>
      </c>
      <c r="U4" s="237" t="s">
        <v>11565</v>
      </c>
      <c r="V4" s="236" t="s">
        <v>11558</v>
      </c>
      <c r="W4" s="236" t="s">
        <v>11558</v>
      </c>
      <c r="X4" s="237" t="s">
        <v>11560</v>
      </c>
      <c r="Y4" s="237"/>
      <c r="Z4" s="237" t="s">
        <v>11699</v>
      </c>
      <c r="AA4" s="225">
        <v>202409</v>
      </c>
      <c r="AB4" s="246"/>
      <c r="AC4" s="236" t="s">
        <v>11564</v>
      </c>
      <c r="AD4" s="247" t="s">
        <v>11563</v>
      </c>
      <c r="AE4" s="248">
        <v>0</v>
      </c>
      <c r="AF4" s="247" t="s">
        <v>11563</v>
      </c>
      <c r="AG4" s="242" t="s">
        <v>12907</v>
      </c>
      <c r="AH4" s="9" t="s">
        <v>12906</v>
      </c>
      <c r="AI4" s="238" t="s">
        <v>11560</v>
      </c>
      <c r="AJ4" s="238" t="s">
        <v>11560</v>
      </c>
      <c r="AK4" s="238" t="s">
        <v>11562</v>
      </c>
      <c r="AL4" s="10"/>
    </row>
    <row r="5" spans="1:39" x14ac:dyDescent="0.3">
      <c r="A5" s="232" t="s">
        <v>235</v>
      </c>
      <c r="B5" s="232" t="s">
        <v>13003</v>
      </c>
      <c r="C5" s="244" t="s">
        <v>11569</v>
      </c>
      <c r="D5" s="240" t="s">
        <v>12986</v>
      </c>
      <c r="E5" s="239" t="s">
        <v>12985</v>
      </c>
      <c r="F5" s="243" t="s">
        <v>11567</v>
      </c>
      <c r="G5" s="214">
        <v>0</v>
      </c>
      <c r="H5" s="234" t="s">
        <v>11560</v>
      </c>
      <c r="I5" s="234"/>
      <c r="J5" s="234"/>
      <c r="K5" s="234"/>
      <c r="L5" s="234"/>
      <c r="M5" s="234"/>
      <c r="N5" s="234" t="s">
        <v>11714</v>
      </c>
      <c r="O5" s="249" t="s">
        <v>12999</v>
      </c>
      <c r="P5" s="249" t="s">
        <v>12911</v>
      </c>
      <c r="Q5" s="226" t="s">
        <v>12911</v>
      </c>
      <c r="R5" s="212" t="s">
        <v>12984</v>
      </c>
      <c r="S5" s="213" t="s">
        <v>12983</v>
      </c>
      <c r="T5" s="236" t="s">
        <v>11559</v>
      </c>
      <c r="U5" s="237" t="s">
        <v>11565</v>
      </c>
      <c r="V5" s="236" t="s">
        <v>11558</v>
      </c>
      <c r="W5" s="236" t="s">
        <v>11558</v>
      </c>
      <c r="X5" s="237" t="s">
        <v>11560</v>
      </c>
      <c r="Y5" s="237"/>
      <c r="Z5" s="237" t="s">
        <v>11699</v>
      </c>
      <c r="AA5" s="225">
        <v>202409</v>
      </c>
      <c r="AB5" s="246"/>
      <c r="AC5" s="236" t="s">
        <v>11564</v>
      </c>
      <c r="AD5" s="247" t="s">
        <v>11563</v>
      </c>
      <c r="AE5" s="248">
        <v>0</v>
      </c>
      <c r="AF5" s="247" t="s">
        <v>11563</v>
      </c>
      <c r="AG5" s="242" t="s">
        <v>12907</v>
      </c>
      <c r="AH5" s="9" t="s">
        <v>12906</v>
      </c>
      <c r="AI5" s="238" t="s">
        <v>11560</v>
      </c>
      <c r="AJ5" s="238" t="s">
        <v>11560</v>
      </c>
      <c r="AK5" s="238" t="s">
        <v>11562</v>
      </c>
      <c r="AL5" s="10"/>
    </row>
    <row r="6" spans="1:39" x14ac:dyDescent="0.3">
      <c r="A6" s="232" t="s">
        <v>235</v>
      </c>
      <c r="B6" s="232" t="s">
        <v>12914</v>
      </c>
      <c r="C6" s="244" t="s">
        <v>11569</v>
      </c>
      <c r="D6" s="240" t="s">
        <v>12512</v>
      </c>
      <c r="E6" s="239" t="s">
        <v>4959</v>
      </c>
      <c r="F6" s="243" t="s">
        <v>11567</v>
      </c>
      <c r="G6" s="214">
        <v>0</v>
      </c>
      <c r="H6" s="234" t="s">
        <v>11560</v>
      </c>
      <c r="I6" s="234"/>
      <c r="J6" s="234"/>
      <c r="K6" s="234"/>
      <c r="L6" s="234"/>
      <c r="M6" s="234"/>
      <c r="N6" s="234" t="s">
        <v>11714</v>
      </c>
      <c r="O6" s="249" t="s">
        <v>12911</v>
      </c>
      <c r="P6" s="249" t="s">
        <v>12911</v>
      </c>
      <c r="Q6" s="226" t="s">
        <v>12911</v>
      </c>
      <c r="R6" s="212" t="s">
        <v>4961</v>
      </c>
      <c r="S6" s="213" t="s">
        <v>12982</v>
      </c>
      <c r="T6" s="236" t="s">
        <v>11559</v>
      </c>
      <c r="U6" s="237" t="s">
        <v>13004</v>
      </c>
      <c r="V6" s="236" t="s">
        <v>11558</v>
      </c>
      <c r="W6" s="236" t="s">
        <v>11558</v>
      </c>
      <c r="X6" s="237" t="s">
        <v>11560</v>
      </c>
      <c r="Y6" s="237"/>
      <c r="Z6" s="237" t="s">
        <v>11699</v>
      </c>
      <c r="AA6" s="225">
        <v>202409</v>
      </c>
      <c r="AB6" s="246"/>
      <c r="AC6" s="236" t="s">
        <v>11564</v>
      </c>
      <c r="AD6" s="247" t="s">
        <v>11563</v>
      </c>
      <c r="AE6" s="248">
        <v>0</v>
      </c>
      <c r="AF6" s="247" t="s">
        <v>11563</v>
      </c>
      <c r="AG6" s="242" t="s">
        <v>12907</v>
      </c>
      <c r="AH6" s="9" t="s">
        <v>12906</v>
      </c>
      <c r="AI6" s="238" t="s">
        <v>11560</v>
      </c>
      <c r="AJ6" s="238" t="s">
        <v>11560</v>
      </c>
      <c r="AK6" s="238" t="s">
        <v>11562</v>
      </c>
      <c r="AL6" s="10"/>
    </row>
    <row r="7" spans="1:39" x14ac:dyDescent="0.3">
      <c r="A7" s="232" t="s">
        <v>235</v>
      </c>
      <c r="B7" s="232" t="s">
        <v>12914</v>
      </c>
      <c r="C7" s="244" t="s">
        <v>11569</v>
      </c>
      <c r="D7" s="240" t="s">
        <v>12981</v>
      </c>
      <c r="E7" s="239" t="s">
        <v>12980</v>
      </c>
      <c r="F7" s="243" t="s">
        <v>11567</v>
      </c>
      <c r="G7" s="214">
        <v>0</v>
      </c>
      <c r="H7" s="234" t="s">
        <v>11560</v>
      </c>
      <c r="I7" s="234"/>
      <c r="J7" s="234"/>
      <c r="K7" s="234"/>
      <c r="L7" s="234"/>
      <c r="M7" s="234"/>
      <c r="N7" s="234" t="s">
        <v>11714</v>
      </c>
      <c r="O7" s="249" t="s">
        <v>12911</v>
      </c>
      <c r="P7" s="249" t="s">
        <v>12910</v>
      </c>
      <c r="Q7" s="226" t="s">
        <v>12911</v>
      </c>
      <c r="R7" s="212" t="s">
        <v>12979</v>
      </c>
      <c r="S7" s="213" t="s">
        <v>12978</v>
      </c>
      <c r="T7" s="236" t="s">
        <v>11559</v>
      </c>
      <c r="U7" s="237" t="s">
        <v>11565</v>
      </c>
      <c r="V7" s="236" t="s">
        <v>11558</v>
      </c>
      <c r="W7" s="236" t="s">
        <v>11558</v>
      </c>
      <c r="X7" s="237" t="s">
        <v>11560</v>
      </c>
      <c r="Y7" s="237"/>
      <c r="Z7" s="237" t="s">
        <v>11699</v>
      </c>
      <c r="AA7" s="225">
        <v>202409</v>
      </c>
      <c r="AB7" s="246"/>
      <c r="AC7" s="236" t="s">
        <v>11564</v>
      </c>
      <c r="AD7" s="247" t="s">
        <v>11563</v>
      </c>
      <c r="AE7" s="248">
        <v>0</v>
      </c>
      <c r="AF7" s="247" t="s">
        <v>11563</v>
      </c>
      <c r="AG7" s="242" t="s">
        <v>12907</v>
      </c>
      <c r="AH7" s="9" t="s">
        <v>13001</v>
      </c>
      <c r="AI7" s="238" t="s">
        <v>11560</v>
      </c>
      <c r="AJ7" s="238" t="s">
        <v>11560</v>
      </c>
      <c r="AK7" s="238" t="s">
        <v>11562</v>
      </c>
      <c r="AL7" s="10"/>
    </row>
    <row r="8" spans="1:39" x14ac:dyDescent="0.3">
      <c r="A8" s="232" t="s">
        <v>235</v>
      </c>
      <c r="B8" s="232" t="s">
        <v>12914</v>
      </c>
      <c r="C8" s="244" t="s">
        <v>11569</v>
      </c>
      <c r="D8" s="240" t="s">
        <v>12977</v>
      </c>
      <c r="E8" s="239" t="s">
        <v>11011</v>
      </c>
      <c r="F8" s="243" t="s">
        <v>11567</v>
      </c>
      <c r="G8" s="214">
        <v>0</v>
      </c>
      <c r="H8" s="234" t="s">
        <v>11560</v>
      </c>
      <c r="I8" s="234"/>
      <c r="J8" s="234"/>
      <c r="K8" s="234"/>
      <c r="L8" s="234"/>
      <c r="M8" s="234"/>
      <c r="N8" s="234" t="s">
        <v>11714</v>
      </c>
      <c r="O8" s="249" t="s">
        <v>12911</v>
      </c>
      <c r="P8" s="249" t="s">
        <v>12911</v>
      </c>
      <c r="Q8" s="226" t="s">
        <v>12911</v>
      </c>
      <c r="R8" s="212" t="s">
        <v>11012</v>
      </c>
      <c r="S8" s="213" t="s">
        <v>12976</v>
      </c>
      <c r="T8" s="236" t="s">
        <v>11559</v>
      </c>
      <c r="U8" s="237" t="s">
        <v>11565</v>
      </c>
      <c r="V8" s="236" t="s">
        <v>13005</v>
      </c>
      <c r="W8" s="236" t="s">
        <v>11558</v>
      </c>
      <c r="X8" s="237" t="s">
        <v>11560</v>
      </c>
      <c r="Y8" s="237"/>
      <c r="Z8" s="237" t="s">
        <v>11699</v>
      </c>
      <c r="AA8" s="225">
        <v>202409</v>
      </c>
      <c r="AB8" s="246"/>
      <c r="AC8" s="236" t="s">
        <v>11564</v>
      </c>
      <c r="AD8" s="247" t="s">
        <v>11563</v>
      </c>
      <c r="AE8" s="248">
        <v>0</v>
      </c>
      <c r="AF8" s="247" t="s">
        <v>11563</v>
      </c>
      <c r="AG8" s="242" t="s">
        <v>12907</v>
      </c>
      <c r="AH8" s="9" t="s">
        <v>12906</v>
      </c>
      <c r="AI8" s="238" t="s">
        <v>11560</v>
      </c>
      <c r="AJ8" s="238" t="s">
        <v>11560</v>
      </c>
      <c r="AK8" s="238" t="s">
        <v>11562</v>
      </c>
      <c r="AL8" s="10"/>
    </row>
    <row r="9" spans="1:39" x14ac:dyDescent="0.3">
      <c r="A9" s="232" t="s">
        <v>235</v>
      </c>
      <c r="B9" s="232" t="s">
        <v>12914</v>
      </c>
      <c r="C9" s="244" t="s">
        <v>11569</v>
      </c>
      <c r="D9" s="240" t="s">
        <v>12975</v>
      </c>
      <c r="E9" s="239" t="s">
        <v>12974</v>
      </c>
      <c r="F9" s="243" t="s">
        <v>11567</v>
      </c>
      <c r="G9" s="214">
        <v>0</v>
      </c>
      <c r="H9" s="234" t="s">
        <v>12998</v>
      </c>
      <c r="I9" s="234"/>
      <c r="J9" s="234"/>
      <c r="K9" s="234"/>
      <c r="L9" s="234"/>
      <c r="M9" s="234"/>
      <c r="N9" s="234" t="s">
        <v>11714</v>
      </c>
      <c r="O9" s="249" t="s">
        <v>12911</v>
      </c>
      <c r="P9" s="249" t="s">
        <v>12911</v>
      </c>
      <c r="Q9" s="226" t="s">
        <v>12911</v>
      </c>
      <c r="R9" s="212" t="s">
        <v>12973</v>
      </c>
      <c r="S9" s="213" t="s">
        <v>12972</v>
      </c>
      <c r="T9" s="236" t="s">
        <v>11559</v>
      </c>
      <c r="U9" s="237" t="s">
        <v>11565</v>
      </c>
      <c r="V9" s="236" t="s">
        <v>11558</v>
      </c>
      <c r="W9" s="236" t="s">
        <v>13005</v>
      </c>
      <c r="X9" s="237" t="s">
        <v>11560</v>
      </c>
      <c r="Y9" s="237"/>
      <c r="Z9" s="237" t="s">
        <v>11699</v>
      </c>
      <c r="AA9" s="225">
        <v>202409</v>
      </c>
      <c r="AB9" s="246"/>
      <c r="AC9" s="236" t="s">
        <v>11564</v>
      </c>
      <c r="AD9" s="247" t="s">
        <v>11563</v>
      </c>
      <c r="AE9" s="248">
        <v>0</v>
      </c>
      <c r="AF9" s="247" t="s">
        <v>11563</v>
      </c>
      <c r="AG9" s="242" t="s">
        <v>12907</v>
      </c>
      <c r="AH9" s="9" t="s">
        <v>12906</v>
      </c>
      <c r="AI9" s="238" t="s">
        <v>12995</v>
      </c>
      <c r="AJ9" s="238" t="s">
        <v>11560</v>
      </c>
      <c r="AK9" s="238" t="s">
        <v>11562</v>
      </c>
      <c r="AL9" s="10"/>
      <c r="AM9" s="198"/>
    </row>
    <row r="10" spans="1:39" x14ac:dyDescent="0.3">
      <c r="A10" s="232" t="s">
        <v>235</v>
      </c>
      <c r="B10" s="232" t="s">
        <v>12914</v>
      </c>
      <c r="C10" s="244" t="s">
        <v>11569</v>
      </c>
      <c r="D10" s="240" t="s">
        <v>12971</v>
      </c>
      <c r="E10" s="239" t="s">
        <v>12970</v>
      </c>
      <c r="F10" s="243" t="s">
        <v>11567</v>
      </c>
      <c r="G10" s="214">
        <v>0</v>
      </c>
      <c r="H10" s="234" t="s">
        <v>11560</v>
      </c>
      <c r="I10" s="234"/>
      <c r="J10" s="234"/>
      <c r="K10" s="234"/>
      <c r="L10" s="234"/>
      <c r="M10" s="234"/>
      <c r="N10" s="234" t="s">
        <v>11714</v>
      </c>
      <c r="O10" s="249" t="s">
        <v>12911</v>
      </c>
      <c r="P10" s="249" t="s">
        <v>13006</v>
      </c>
      <c r="Q10" s="226" t="s">
        <v>12911</v>
      </c>
      <c r="R10" s="212" t="s">
        <v>12969</v>
      </c>
      <c r="S10" s="213" t="s">
        <v>12968</v>
      </c>
      <c r="T10" s="236" t="s">
        <v>11559</v>
      </c>
      <c r="U10" s="237" t="s">
        <v>11565</v>
      </c>
      <c r="V10" s="236" t="s">
        <v>11558</v>
      </c>
      <c r="W10" s="236" t="s">
        <v>11558</v>
      </c>
      <c r="X10" s="237" t="s">
        <v>11560</v>
      </c>
      <c r="Y10" s="237"/>
      <c r="Z10" s="237" t="s">
        <v>11699</v>
      </c>
      <c r="AA10" s="225">
        <v>202409</v>
      </c>
      <c r="AB10" s="246"/>
      <c r="AC10" s="236" t="s">
        <v>11564</v>
      </c>
      <c r="AD10" s="247" t="s">
        <v>11563</v>
      </c>
      <c r="AE10" s="248">
        <v>0</v>
      </c>
      <c r="AF10" s="247" t="s">
        <v>11563</v>
      </c>
      <c r="AG10" s="242" t="s">
        <v>12907</v>
      </c>
      <c r="AH10" s="9" t="s">
        <v>12906</v>
      </c>
      <c r="AI10" s="238" t="s">
        <v>12995</v>
      </c>
      <c r="AJ10" s="238" t="s">
        <v>11560</v>
      </c>
      <c r="AK10" s="238" t="s">
        <v>11562</v>
      </c>
      <c r="AL10" s="10"/>
      <c r="AM10" s="198"/>
    </row>
    <row r="11" spans="1:39" x14ac:dyDescent="0.3">
      <c r="A11" s="232" t="s">
        <v>235</v>
      </c>
      <c r="B11" s="232" t="s">
        <v>12914</v>
      </c>
      <c r="C11" s="244" t="s">
        <v>11569</v>
      </c>
      <c r="D11" s="240" t="s">
        <v>12967</v>
      </c>
      <c r="E11" s="239" t="s">
        <v>12966</v>
      </c>
      <c r="F11" s="243" t="s">
        <v>11567</v>
      </c>
      <c r="G11" s="214">
        <v>0</v>
      </c>
      <c r="H11" s="234" t="s">
        <v>11560</v>
      </c>
      <c r="I11" s="234"/>
      <c r="J11" s="234"/>
      <c r="K11" s="234"/>
      <c r="L11" s="234"/>
      <c r="M11" s="234"/>
      <c r="N11" s="234" t="s">
        <v>11714</v>
      </c>
      <c r="O11" s="249" t="s">
        <v>12911</v>
      </c>
      <c r="P11" s="249" t="s">
        <v>12911</v>
      </c>
      <c r="Q11" s="226" t="s">
        <v>12911</v>
      </c>
      <c r="R11" s="212" t="s">
        <v>12965</v>
      </c>
      <c r="S11" s="213" t="s">
        <v>12964</v>
      </c>
      <c r="T11" s="236" t="s">
        <v>11559</v>
      </c>
      <c r="U11" s="237" t="s">
        <v>11565</v>
      </c>
      <c r="V11" s="236" t="s">
        <v>11558</v>
      </c>
      <c r="W11" s="236" t="s">
        <v>11558</v>
      </c>
      <c r="X11" s="237" t="s">
        <v>11560</v>
      </c>
      <c r="Y11" s="237"/>
      <c r="Z11" s="237" t="s">
        <v>11699</v>
      </c>
      <c r="AA11" s="225">
        <v>202409</v>
      </c>
      <c r="AB11" s="246"/>
      <c r="AC11" s="236" t="s">
        <v>11564</v>
      </c>
      <c r="AD11" s="247" t="s">
        <v>11563</v>
      </c>
      <c r="AE11" s="248">
        <v>0</v>
      </c>
      <c r="AF11" s="247" t="s">
        <v>11563</v>
      </c>
      <c r="AG11" s="242" t="s">
        <v>12907</v>
      </c>
      <c r="AH11" s="9" t="s">
        <v>12906</v>
      </c>
      <c r="AI11" s="238" t="s">
        <v>11560</v>
      </c>
      <c r="AJ11" s="238" t="s">
        <v>11560</v>
      </c>
      <c r="AK11" s="238" t="s">
        <v>11562</v>
      </c>
    </row>
    <row r="12" spans="1:39" x14ac:dyDescent="0.3">
      <c r="A12" s="232" t="s">
        <v>235</v>
      </c>
      <c r="B12" s="232" t="s">
        <v>12914</v>
      </c>
      <c r="C12" s="244" t="s">
        <v>11569</v>
      </c>
      <c r="D12" s="240" t="s">
        <v>13007</v>
      </c>
      <c r="E12" s="239" t="s">
        <v>4867</v>
      </c>
      <c r="F12" s="243" t="s">
        <v>11567</v>
      </c>
      <c r="G12" s="214">
        <v>0</v>
      </c>
      <c r="H12" s="234" t="s">
        <v>11560</v>
      </c>
      <c r="I12" s="234"/>
      <c r="J12" s="234"/>
      <c r="K12" s="234"/>
      <c r="L12" s="234"/>
      <c r="M12" s="234"/>
      <c r="N12" s="234" t="s">
        <v>11714</v>
      </c>
      <c r="O12" s="249" t="s">
        <v>12911</v>
      </c>
      <c r="P12" s="249" t="s">
        <v>12911</v>
      </c>
      <c r="Q12" s="226" t="s">
        <v>12911</v>
      </c>
      <c r="R12" s="212" t="s">
        <v>4868</v>
      </c>
      <c r="S12" s="213" t="s">
        <v>12963</v>
      </c>
      <c r="T12" s="236" t="s">
        <v>11559</v>
      </c>
      <c r="U12" s="237" t="s">
        <v>11565</v>
      </c>
      <c r="V12" s="236" t="s">
        <v>11558</v>
      </c>
      <c r="W12" s="236" t="s">
        <v>11558</v>
      </c>
      <c r="X12" s="237" t="s">
        <v>11560</v>
      </c>
      <c r="Y12" s="237"/>
      <c r="Z12" s="237" t="s">
        <v>11699</v>
      </c>
      <c r="AA12" s="225">
        <v>202409</v>
      </c>
      <c r="AB12" s="246"/>
      <c r="AC12" s="236" t="s">
        <v>11564</v>
      </c>
      <c r="AD12" s="247" t="s">
        <v>11563</v>
      </c>
      <c r="AE12" s="248">
        <v>0</v>
      </c>
      <c r="AF12" s="247" t="s">
        <v>11563</v>
      </c>
      <c r="AG12" s="242" t="s">
        <v>12907</v>
      </c>
      <c r="AH12" s="9" t="s">
        <v>12906</v>
      </c>
      <c r="AI12" s="238" t="s">
        <v>11560</v>
      </c>
      <c r="AJ12" s="238" t="s">
        <v>3546</v>
      </c>
      <c r="AK12" s="238" t="s">
        <v>11562</v>
      </c>
    </row>
    <row r="13" spans="1:39" x14ac:dyDescent="0.3">
      <c r="A13" s="232" t="s">
        <v>235</v>
      </c>
      <c r="B13" s="232" t="s">
        <v>12914</v>
      </c>
      <c r="C13" s="244" t="s">
        <v>11569</v>
      </c>
      <c r="D13" s="240" t="s">
        <v>12962</v>
      </c>
      <c r="E13" s="239" t="s">
        <v>4859</v>
      </c>
      <c r="F13" s="243" t="s">
        <v>11567</v>
      </c>
      <c r="G13" s="214">
        <v>0</v>
      </c>
      <c r="H13" s="234" t="s">
        <v>11560</v>
      </c>
      <c r="I13" s="234"/>
      <c r="J13" s="234"/>
      <c r="K13" s="234"/>
      <c r="L13" s="234"/>
      <c r="M13" s="234"/>
      <c r="N13" s="234" t="s">
        <v>11714</v>
      </c>
      <c r="O13" s="249" t="s">
        <v>12911</v>
      </c>
      <c r="P13" s="249" t="s">
        <v>12911</v>
      </c>
      <c r="Q13" s="226" t="s">
        <v>12911</v>
      </c>
      <c r="R13" s="212" t="s">
        <v>4860</v>
      </c>
      <c r="S13" s="213" t="s">
        <v>12961</v>
      </c>
      <c r="T13" s="236" t="s">
        <v>11559</v>
      </c>
      <c r="U13" s="237" t="s">
        <v>11565</v>
      </c>
      <c r="V13" s="236" t="s">
        <v>11558</v>
      </c>
      <c r="W13" s="236" t="s">
        <v>11558</v>
      </c>
      <c r="X13" s="237" t="s">
        <v>11560</v>
      </c>
      <c r="Y13" s="237"/>
      <c r="Z13" s="237" t="s">
        <v>11699</v>
      </c>
      <c r="AA13" s="225">
        <v>202409</v>
      </c>
      <c r="AB13" s="246"/>
      <c r="AC13" s="236" t="s">
        <v>11564</v>
      </c>
      <c r="AD13" s="247" t="s">
        <v>11563</v>
      </c>
      <c r="AE13" s="248">
        <v>0</v>
      </c>
      <c r="AF13" s="247" t="s">
        <v>11563</v>
      </c>
      <c r="AG13" s="242" t="s">
        <v>12907</v>
      </c>
      <c r="AH13" s="9" t="s">
        <v>12906</v>
      </c>
      <c r="AI13" s="238" t="s">
        <v>11560</v>
      </c>
      <c r="AJ13" s="238" t="s">
        <v>11560</v>
      </c>
      <c r="AK13" s="238" t="s">
        <v>11562</v>
      </c>
    </row>
    <row r="14" spans="1:39" x14ac:dyDescent="0.3">
      <c r="A14" s="232" t="s">
        <v>235</v>
      </c>
      <c r="B14" s="232" t="s">
        <v>12914</v>
      </c>
      <c r="C14" s="244" t="s">
        <v>11569</v>
      </c>
      <c r="D14" s="240" t="s">
        <v>11863</v>
      </c>
      <c r="E14" s="239" t="s">
        <v>4865</v>
      </c>
      <c r="F14" s="243" t="s">
        <v>11567</v>
      </c>
      <c r="G14" s="214">
        <v>0</v>
      </c>
      <c r="H14" s="234" t="s">
        <v>11560</v>
      </c>
      <c r="I14" s="234"/>
      <c r="J14" s="234"/>
      <c r="K14" s="234"/>
      <c r="L14" s="234"/>
      <c r="M14" s="234"/>
      <c r="N14" s="234" t="s">
        <v>11714</v>
      </c>
      <c r="O14" s="249" t="s">
        <v>12911</v>
      </c>
      <c r="P14" s="249" t="s">
        <v>12911</v>
      </c>
      <c r="Q14" s="226" t="s">
        <v>12911</v>
      </c>
      <c r="R14" s="212" t="s">
        <v>4866</v>
      </c>
      <c r="S14" s="213" t="s">
        <v>12960</v>
      </c>
      <c r="T14" s="236" t="s">
        <v>11559</v>
      </c>
      <c r="U14" s="237" t="s">
        <v>11565</v>
      </c>
      <c r="V14" s="236" t="s">
        <v>11558</v>
      </c>
      <c r="W14" s="236" t="s">
        <v>11558</v>
      </c>
      <c r="X14" s="237" t="s">
        <v>11560</v>
      </c>
      <c r="Y14" s="237"/>
      <c r="Z14" s="237" t="s">
        <v>11699</v>
      </c>
      <c r="AA14" s="225">
        <v>202409</v>
      </c>
      <c r="AB14" s="246"/>
      <c r="AC14" s="236" t="s">
        <v>11564</v>
      </c>
      <c r="AD14" s="247" t="s">
        <v>11563</v>
      </c>
      <c r="AE14" s="248">
        <v>0</v>
      </c>
      <c r="AF14" s="247" t="s">
        <v>11563</v>
      </c>
      <c r="AG14" s="242" t="s">
        <v>12907</v>
      </c>
      <c r="AH14" s="9" t="s">
        <v>12906</v>
      </c>
      <c r="AI14" s="238" t="s">
        <v>11560</v>
      </c>
      <c r="AJ14" s="238" t="s">
        <v>11560</v>
      </c>
      <c r="AK14" s="238" t="s">
        <v>11562</v>
      </c>
    </row>
    <row r="15" spans="1:39" x14ac:dyDescent="0.3">
      <c r="A15" s="232" t="s">
        <v>235</v>
      </c>
      <c r="B15" s="232" t="s">
        <v>12914</v>
      </c>
      <c r="C15" s="244" t="s">
        <v>11569</v>
      </c>
      <c r="D15" s="240" t="s">
        <v>11988</v>
      </c>
      <c r="E15" s="239" t="s">
        <v>6129</v>
      </c>
      <c r="F15" s="243" t="s">
        <v>11567</v>
      </c>
      <c r="G15" s="214">
        <v>0</v>
      </c>
      <c r="H15" s="234" t="s">
        <v>11560</v>
      </c>
      <c r="I15" s="234"/>
      <c r="J15" s="234"/>
      <c r="K15" s="234"/>
      <c r="L15" s="234"/>
      <c r="M15" s="234"/>
      <c r="N15" s="234" t="s">
        <v>11714</v>
      </c>
      <c r="O15" s="249" t="s">
        <v>12911</v>
      </c>
      <c r="P15" s="249" t="s">
        <v>12911</v>
      </c>
      <c r="Q15" s="226" t="s">
        <v>12911</v>
      </c>
      <c r="R15" s="212" t="s">
        <v>6130</v>
      </c>
      <c r="S15" s="213" t="s">
        <v>12959</v>
      </c>
      <c r="T15" s="236" t="s">
        <v>11559</v>
      </c>
      <c r="U15" s="237" t="s">
        <v>11565</v>
      </c>
      <c r="V15" s="236" t="s">
        <v>11558</v>
      </c>
      <c r="W15" s="236" t="s">
        <v>11558</v>
      </c>
      <c r="X15" s="237" t="s">
        <v>11560</v>
      </c>
      <c r="Y15" s="237"/>
      <c r="Z15" s="237" t="s">
        <v>11699</v>
      </c>
      <c r="AA15" s="225">
        <v>202409</v>
      </c>
      <c r="AB15" s="246"/>
      <c r="AC15" s="236" t="s">
        <v>11564</v>
      </c>
      <c r="AD15" s="247" t="s">
        <v>11563</v>
      </c>
      <c r="AE15" s="248">
        <v>0</v>
      </c>
      <c r="AF15" s="247" t="s">
        <v>11563</v>
      </c>
      <c r="AG15" s="242" t="s">
        <v>12907</v>
      </c>
      <c r="AH15" s="9" t="s">
        <v>12906</v>
      </c>
      <c r="AI15" s="238" t="s">
        <v>11560</v>
      </c>
      <c r="AJ15" s="238" t="s">
        <v>11560</v>
      </c>
      <c r="AK15" s="238" t="s">
        <v>11562</v>
      </c>
    </row>
    <row r="16" spans="1:39" x14ac:dyDescent="0.3">
      <c r="A16" s="232" t="s">
        <v>235</v>
      </c>
      <c r="B16" s="232" t="s">
        <v>12914</v>
      </c>
      <c r="C16" s="244" t="s">
        <v>11569</v>
      </c>
      <c r="D16" s="240" t="s">
        <v>11786</v>
      </c>
      <c r="E16" s="239" t="s">
        <v>3898</v>
      </c>
      <c r="F16" s="243" t="s">
        <v>11567</v>
      </c>
      <c r="G16" s="214">
        <v>0</v>
      </c>
      <c r="H16" s="234" t="s">
        <v>11560</v>
      </c>
      <c r="I16" s="234"/>
      <c r="J16" s="234"/>
      <c r="K16" s="234"/>
      <c r="L16" s="234"/>
      <c r="M16" s="234"/>
      <c r="N16" s="234" t="s">
        <v>11714</v>
      </c>
      <c r="O16" s="249" t="s">
        <v>12911</v>
      </c>
      <c r="P16" s="249" t="s">
        <v>12911</v>
      </c>
      <c r="Q16" s="226" t="s">
        <v>12911</v>
      </c>
      <c r="R16" s="212" t="s">
        <v>4195</v>
      </c>
      <c r="S16" s="213" t="s">
        <v>12958</v>
      </c>
      <c r="T16" s="236" t="s">
        <v>11559</v>
      </c>
      <c r="U16" s="237" t="s">
        <v>11565</v>
      </c>
      <c r="V16" s="236" t="s">
        <v>11558</v>
      </c>
      <c r="W16" s="236" t="s">
        <v>11558</v>
      </c>
      <c r="X16" s="237" t="s">
        <v>11560</v>
      </c>
      <c r="Y16" s="237"/>
      <c r="Z16" s="237" t="s">
        <v>11699</v>
      </c>
      <c r="AA16" s="225">
        <v>202409</v>
      </c>
      <c r="AB16" s="246"/>
      <c r="AC16" s="236" t="s">
        <v>11564</v>
      </c>
      <c r="AD16" s="247" t="s">
        <v>11563</v>
      </c>
      <c r="AE16" s="248">
        <v>0</v>
      </c>
      <c r="AF16" s="247" t="s">
        <v>11563</v>
      </c>
      <c r="AG16" s="242" t="s">
        <v>12907</v>
      </c>
      <c r="AH16" s="9" t="s">
        <v>12906</v>
      </c>
      <c r="AI16" s="238" t="s">
        <v>11560</v>
      </c>
      <c r="AJ16" s="238" t="s">
        <v>11560</v>
      </c>
      <c r="AK16" s="238" t="s">
        <v>11562</v>
      </c>
    </row>
    <row r="17" spans="1:38" x14ac:dyDescent="0.3">
      <c r="A17" s="232" t="s">
        <v>235</v>
      </c>
      <c r="B17" s="232" t="s">
        <v>12914</v>
      </c>
      <c r="C17" s="244" t="s">
        <v>11569</v>
      </c>
      <c r="D17" s="240" t="s">
        <v>11785</v>
      </c>
      <c r="E17" s="239" t="s">
        <v>3899</v>
      </c>
      <c r="F17" s="243" t="s">
        <v>11567</v>
      </c>
      <c r="G17" s="214">
        <v>0</v>
      </c>
      <c r="H17" s="234" t="s">
        <v>11560</v>
      </c>
      <c r="I17" s="234"/>
      <c r="J17" s="234"/>
      <c r="K17" s="234"/>
      <c r="L17" s="234"/>
      <c r="M17" s="234"/>
      <c r="N17" s="234" t="s">
        <v>11714</v>
      </c>
      <c r="O17" s="249" t="s">
        <v>12911</v>
      </c>
      <c r="P17" s="249" t="s">
        <v>12911</v>
      </c>
      <c r="Q17" s="226" t="s">
        <v>12911</v>
      </c>
      <c r="R17" s="212" t="s">
        <v>4196</v>
      </c>
      <c r="S17" s="213" t="s">
        <v>12957</v>
      </c>
      <c r="T17" s="236" t="s">
        <v>11559</v>
      </c>
      <c r="U17" s="237" t="s">
        <v>11565</v>
      </c>
      <c r="V17" s="236" t="s">
        <v>11558</v>
      </c>
      <c r="W17" s="236" t="s">
        <v>11558</v>
      </c>
      <c r="X17" s="237" t="s">
        <v>11560</v>
      </c>
      <c r="Y17" s="237"/>
      <c r="Z17" s="237" t="s">
        <v>11699</v>
      </c>
      <c r="AA17" s="225">
        <v>202409</v>
      </c>
      <c r="AB17" s="246"/>
      <c r="AC17" s="236" t="s">
        <v>11564</v>
      </c>
      <c r="AD17" s="247" t="s">
        <v>11563</v>
      </c>
      <c r="AE17" s="248">
        <v>0</v>
      </c>
      <c r="AF17" s="247" t="s">
        <v>11563</v>
      </c>
      <c r="AG17" s="242" t="s">
        <v>12907</v>
      </c>
      <c r="AH17" s="9" t="s">
        <v>12906</v>
      </c>
      <c r="AI17" s="238" t="s">
        <v>11560</v>
      </c>
      <c r="AJ17" s="238" t="s">
        <v>11560</v>
      </c>
      <c r="AK17" s="238" t="s">
        <v>11562</v>
      </c>
    </row>
    <row r="18" spans="1:38" x14ac:dyDescent="0.3">
      <c r="A18" s="232" t="s">
        <v>235</v>
      </c>
      <c r="B18" s="232" t="s">
        <v>12914</v>
      </c>
      <c r="C18" s="244" t="s">
        <v>11569</v>
      </c>
      <c r="D18" s="240" t="s">
        <v>12956</v>
      </c>
      <c r="E18" s="239" t="s">
        <v>5076</v>
      </c>
      <c r="F18" s="243" t="s">
        <v>11567</v>
      </c>
      <c r="G18" s="214">
        <v>0</v>
      </c>
      <c r="H18" s="234" t="s">
        <v>11560</v>
      </c>
      <c r="I18" s="234"/>
      <c r="J18" s="234"/>
      <c r="K18" s="234"/>
      <c r="L18" s="234"/>
      <c r="M18" s="234"/>
      <c r="N18" s="234" t="s">
        <v>11714</v>
      </c>
      <c r="O18" s="249" t="s">
        <v>12911</v>
      </c>
      <c r="P18" s="249" t="s">
        <v>12911</v>
      </c>
      <c r="Q18" s="226" t="s">
        <v>12911</v>
      </c>
      <c r="R18" s="212" t="s">
        <v>5077</v>
      </c>
      <c r="S18" s="213" t="s">
        <v>12955</v>
      </c>
      <c r="T18" s="236" t="s">
        <v>11559</v>
      </c>
      <c r="U18" s="237" t="s">
        <v>11565</v>
      </c>
      <c r="V18" s="236" t="s">
        <v>11558</v>
      </c>
      <c r="W18" s="236" t="s">
        <v>11558</v>
      </c>
      <c r="X18" s="237" t="s">
        <v>11560</v>
      </c>
      <c r="Y18" s="237"/>
      <c r="Z18" s="237" t="s">
        <v>11699</v>
      </c>
      <c r="AA18" s="225">
        <v>202409</v>
      </c>
      <c r="AB18" s="246"/>
      <c r="AC18" s="236" t="s">
        <v>11564</v>
      </c>
      <c r="AD18" s="247" t="s">
        <v>11563</v>
      </c>
      <c r="AE18" s="248">
        <v>0</v>
      </c>
      <c r="AF18" s="247" t="s">
        <v>11563</v>
      </c>
      <c r="AG18" s="242" t="s">
        <v>12907</v>
      </c>
      <c r="AH18" s="9" t="s">
        <v>12906</v>
      </c>
      <c r="AI18" s="238" t="s">
        <v>11560</v>
      </c>
      <c r="AJ18" s="238" t="s">
        <v>11560</v>
      </c>
      <c r="AK18" s="238" t="s">
        <v>11562</v>
      </c>
    </row>
    <row r="19" spans="1:38" s="198" customFormat="1" x14ac:dyDescent="0.3">
      <c r="A19" s="232" t="s">
        <v>235</v>
      </c>
      <c r="B19" s="232" t="s">
        <v>12914</v>
      </c>
      <c r="C19" s="244" t="s">
        <v>11569</v>
      </c>
      <c r="D19" s="240" t="s">
        <v>12954</v>
      </c>
      <c r="E19" s="239" t="s">
        <v>5692</v>
      </c>
      <c r="F19" s="243" t="s">
        <v>11567</v>
      </c>
      <c r="G19" s="214">
        <v>0</v>
      </c>
      <c r="H19" s="234" t="s">
        <v>11560</v>
      </c>
      <c r="I19" s="234"/>
      <c r="J19" s="234"/>
      <c r="K19" s="234"/>
      <c r="L19" s="234"/>
      <c r="M19" s="234"/>
      <c r="N19" s="234" t="s">
        <v>11714</v>
      </c>
      <c r="O19" s="249" t="s">
        <v>12911</v>
      </c>
      <c r="P19" s="249" t="s">
        <v>12911</v>
      </c>
      <c r="Q19" s="226" t="s">
        <v>12911</v>
      </c>
      <c r="R19" s="212" t="s">
        <v>5693</v>
      </c>
      <c r="S19" s="213" t="s">
        <v>12953</v>
      </c>
      <c r="T19" s="236" t="s">
        <v>11559</v>
      </c>
      <c r="U19" s="237" t="s">
        <v>11565</v>
      </c>
      <c r="V19" s="236" t="s">
        <v>11558</v>
      </c>
      <c r="W19" s="236" t="s">
        <v>11558</v>
      </c>
      <c r="X19" s="237" t="s">
        <v>11560</v>
      </c>
      <c r="Y19" s="237"/>
      <c r="Z19" s="237" t="s">
        <v>11699</v>
      </c>
      <c r="AA19" s="225">
        <v>202409</v>
      </c>
      <c r="AB19" s="246"/>
      <c r="AC19" s="236" t="s">
        <v>11564</v>
      </c>
      <c r="AD19" s="247" t="s">
        <v>11563</v>
      </c>
      <c r="AE19" s="248">
        <v>0</v>
      </c>
      <c r="AF19" s="247" t="s">
        <v>11563</v>
      </c>
      <c r="AG19" s="242" t="s">
        <v>12907</v>
      </c>
      <c r="AH19" s="9" t="s">
        <v>12906</v>
      </c>
      <c r="AI19" s="238" t="s">
        <v>11560</v>
      </c>
      <c r="AJ19" s="238" t="s">
        <v>11560</v>
      </c>
      <c r="AK19" s="238" t="s">
        <v>11562</v>
      </c>
      <c r="AL19" s="10"/>
    </row>
    <row r="20" spans="1:38" s="198" customFormat="1" x14ac:dyDescent="0.3">
      <c r="A20" s="232" t="s">
        <v>235</v>
      </c>
      <c r="B20" s="232" t="s">
        <v>12914</v>
      </c>
      <c r="C20" s="244" t="s">
        <v>11569</v>
      </c>
      <c r="D20" s="240" t="s">
        <v>12952</v>
      </c>
      <c r="E20" s="239" t="s">
        <v>5644</v>
      </c>
      <c r="F20" s="243" t="s">
        <v>11567</v>
      </c>
      <c r="G20" s="214">
        <v>0</v>
      </c>
      <c r="H20" s="234" t="s">
        <v>11560</v>
      </c>
      <c r="I20" s="234"/>
      <c r="J20" s="234"/>
      <c r="K20" s="234"/>
      <c r="L20" s="234"/>
      <c r="M20" s="234"/>
      <c r="N20" s="234" t="s">
        <v>11714</v>
      </c>
      <c r="O20" s="249" t="s">
        <v>12911</v>
      </c>
      <c r="P20" s="249" t="s">
        <v>12911</v>
      </c>
      <c r="Q20" s="226" t="s">
        <v>12911</v>
      </c>
      <c r="R20" s="212" t="s">
        <v>5645</v>
      </c>
      <c r="S20" s="213" t="s">
        <v>12951</v>
      </c>
      <c r="T20" s="236" t="s">
        <v>11559</v>
      </c>
      <c r="U20" s="237" t="s">
        <v>11565</v>
      </c>
      <c r="V20" s="236" t="s">
        <v>11558</v>
      </c>
      <c r="W20" s="236" t="s">
        <v>11558</v>
      </c>
      <c r="X20" s="237" t="s">
        <v>11560</v>
      </c>
      <c r="Y20" s="237"/>
      <c r="Z20" s="237" t="s">
        <v>11699</v>
      </c>
      <c r="AA20" s="225">
        <v>202409</v>
      </c>
      <c r="AB20" s="246"/>
      <c r="AC20" s="236" t="s">
        <v>11564</v>
      </c>
      <c r="AD20" s="247" t="s">
        <v>11563</v>
      </c>
      <c r="AE20" s="248">
        <v>0</v>
      </c>
      <c r="AF20" s="247" t="s">
        <v>11563</v>
      </c>
      <c r="AG20" s="242" t="s">
        <v>12907</v>
      </c>
      <c r="AH20" s="9" t="s">
        <v>12906</v>
      </c>
      <c r="AI20" s="238" t="s">
        <v>11560</v>
      </c>
      <c r="AJ20" s="238" t="s">
        <v>11560</v>
      </c>
      <c r="AK20" s="238" t="s">
        <v>11562</v>
      </c>
      <c r="AL20" s="10"/>
    </row>
    <row r="21" spans="1:38" s="198" customFormat="1" x14ac:dyDescent="0.3">
      <c r="A21" s="232" t="s">
        <v>235</v>
      </c>
      <c r="B21" s="232" t="s">
        <v>12914</v>
      </c>
      <c r="C21" s="244" t="s">
        <v>11569</v>
      </c>
      <c r="D21" s="240" t="s">
        <v>12950</v>
      </c>
      <c r="E21" s="239" t="s">
        <v>12949</v>
      </c>
      <c r="F21" s="243" t="s">
        <v>11567</v>
      </c>
      <c r="G21" s="214">
        <v>0</v>
      </c>
      <c r="H21" s="234" t="s">
        <v>11560</v>
      </c>
      <c r="I21" s="234"/>
      <c r="J21" s="234"/>
      <c r="K21" s="234"/>
      <c r="L21" s="234"/>
      <c r="M21" s="234"/>
      <c r="N21" s="234" t="s">
        <v>11714</v>
      </c>
      <c r="O21" s="249" t="s">
        <v>12911</v>
      </c>
      <c r="P21" s="249" t="s">
        <v>12911</v>
      </c>
      <c r="Q21" s="226" t="s">
        <v>12911</v>
      </c>
      <c r="R21" s="212" t="s">
        <v>12948</v>
      </c>
      <c r="S21" s="213" t="s">
        <v>12947</v>
      </c>
      <c r="T21" s="236" t="s">
        <v>11559</v>
      </c>
      <c r="U21" s="237" t="s">
        <v>11565</v>
      </c>
      <c r="V21" s="236" t="s">
        <v>11558</v>
      </c>
      <c r="W21" s="236" t="s">
        <v>11558</v>
      </c>
      <c r="X21" s="237" t="s">
        <v>11560</v>
      </c>
      <c r="Y21" s="237"/>
      <c r="Z21" s="237" t="s">
        <v>11699</v>
      </c>
      <c r="AA21" s="225">
        <v>202409</v>
      </c>
      <c r="AB21" s="246"/>
      <c r="AC21" s="236" t="s">
        <v>11564</v>
      </c>
      <c r="AD21" s="247" t="s">
        <v>11563</v>
      </c>
      <c r="AE21" s="248">
        <v>0</v>
      </c>
      <c r="AF21" s="247" t="s">
        <v>11563</v>
      </c>
      <c r="AG21" s="242" t="s">
        <v>12907</v>
      </c>
      <c r="AH21" s="9" t="s">
        <v>12906</v>
      </c>
      <c r="AI21" s="238" t="s">
        <v>11560</v>
      </c>
      <c r="AJ21" s="238" t="s">
        <v>11560</v>
      </c>
      <c r="AK21" s="238" t="s">
        <v>11562</v>
      </c>
      <c r="AL21" s="10"/>
    </row>
    <row r="22" spans="1:38" s="198" customFormat="1" x14ac:dyDescent="0.3">
      <c r="A22" s="232" t="s">
        <v>235</v>
      </c>
      <c r="B22" s="232" t="s">
        <v>12914</v>
      </c>
      <c r="C22" s="244" t="s">
        <v>11569</v>
      </c>
      <c r="D22" s="240" t="s">
        <v>12475</v>
      </c>
      <c r="E22" s="239" t="s">
        <v>4540</v>
      </c>
      <c r="F22" s="243" t="s">
        <v>11567</v>
      </c>
      <c r="G22" s="214">
        <v>0</v>
      </c>
      <c r="H22" s="234" t="s">
        <v>11560</v>
      </c>
      <c r="I22" s="234"/>
      <c r="J22" s="234"/>
      <c r="K22" s="234"/>
      <c r="L22" s="234"/>
      <c r="M22" s="234"/>
      <c r="N22" s="234" t="s">
        <v>11714</v>
      </c>
      <c r="O22" s="249" t="s">
        <v>12911</v>
      </c>
      <c r="P22" s="249" t="s">
        <v>12911</v>
      </c>
      <c r="Q22" s="226" t="s">
        <v>12911</v>
      </c>
      <c r="R22" s="212" t="s">
        <v>4541</v>
      </c>
      <c r="S22" s="213" t="s">
        <v>12946</v>
      </c>
      <c r="T22" s="236" t="s">
        <v>11559</v>
      </c>
      <c r="U22" s="237" t="s">
        <v>11565</v>
      </c>
      <c r="V22" s="236" t="s">
        <v>11558</v>
      </c>
      <c r="W22" s="236" t="s">
        <v>11558</v>
      </c>
      <c r="X22" s="237" t="s">
        <v>11560</v>
      </c>
      <c r="Y22" s="237"/>
      <c r="Z22" s="237" t="s">
        <v>11699</v>
      </c>
      <c r="AA22" s="225">
        <v>202409</v>
      </c>
      <c r="AB22" s="246"/>
      <c r="AC22" s="236" t="s">
        <v>11564</v>
      </c>
      <c r="AD22" s="247" t="s">
        <v>11563</v>
      </c>
      <c r="AE22" s="248">
        <v>0</v>
      </c>
      <c r="AF22" s="247" t="s">
        <v>11563</v>
      </c>
      <c r="AG22" s="242" t="s">
        <v>12907</v>
      </c>
      <c r="AH22" s="9" t="s">
        <v>12906</v>
      </c>
      <c r="AI22" s="238" t="s">
        <v>11560</v>
      </c>
      <c r="AJ22" s="238" t="s">
        <v>11560</v>
      </c>
      <c r="AK22" s="238" t="s">
        <v>11562</v>
      </c>
      <c r="AL22" s="10"/>
    </row>
    <row r="23" spans="1:38" s="198" customFormat="1" x14ac:dyDescent="0.3">
      <c r="A23" s="232" t="s">
        <v>235</v>
      </c>
      <c r="B23" s="232" t="s">
        <v>12914</v>
      </c>
      <c r="C23" s="244" t="s">
        <v>11569</v>
      </c>
      <c r="D23" s="240" t="s">
        <v>12465</v>
      </c>
      <c r="E23" s="239" t="s">
        <v>5108</v>
      </c>
      <c r="F23" s="243" t="s">
        <v>11567</v>
      </c>
      <c r="G23" s="214">
        <v>0</v>
      </c>
      <c r="H23" s="234" t="s">
        <v>11560</v>
      </c>
      <c r="I23" s="234"/>
      <c r="J23" s="234"/>
      <c r="K23" s="234"/>
      <c r="L23" s="234"/>
      <c r="M23" s="234"/>
      <c r="N23" s="234" t="s">
        <v>11714</v>
      </c>
      <c r="O23" s="249" t="s">
        <v>12911</v>
      </c>
      <c r="P23" s="249" t="s">
        <v>12911</v>
      </c>
      <c r="Q23" s="226" t="s">
        <v>12911</v>
      </c>
      <c r="R23" s="212" t="s">
        <v>5109</v>
      </c>
      <c r="S23" s="213" t="s">
        <v>12945</v>
      </c>
      <c r="T23" s="236" t="s">
        <v>11559</v>
      </c>
      <c r="U23" s="237" t="s">
        <v>11565</v>
      </c>
      <c r="V23" s="236" t="s">
        <v>11558</v>
      </c>
      <c r="W23" s="236" t="s">
        <v>11558</v>
      </c>
      <c r="X23" s="237" t="s">
        <v>11560</v>
      </c>
      <c r="Y23" s="237"/>
      <c r="Z23" s="237" t="s">
        <v>11699</v>
      </c>
      <c r="AA23" s="225">
        <v>202409</v>
      </c>
      <c r="AB23" s="246"/>
      <c r="AC23" s="236" t="s">
        <v>11564</v>
      </c>
      <c r="AD23" s="247" t="s">
        <v>11563</v>
      </c>
      <c r="AE23" s="248">
        <v>0</v>
      </c>
      <c r="AF23" s="247" t="s">
        <v>11563</v>
      </c>
      <c r="AG23" s="242" t="s">
        <v>12907</v>
      </c>
      <c r="AH23" s="9" t="s">
        <v>12906</v>
      </c>
      <c r="AI23" s="238" t="s">
        <v>11560</v>
      </c>
      <c r="AJ23" s="238" t="s">
        <v>11560</v>
      </c>
      <c r="AK23" s="238" t="s">
        <v>11562</v>
      </c>
      <c r="AL23" s="10"/>
    </row>
    <row r="24" spans="1:38" x14ac:dyDescent="0.3">
      <c r="A24" s="232" t="s">
        <v>235</v>
      </c>
      <c r="B24" s="232" t="s">
        <v>12914</v>
      </c>
      <c r="C24" s="244" t="s">
        <v>11569</v>
      </c>
      <c r="D24" s="240" t="s">
        <v>11862</v>
      </c>
      <c r="E24" s="239" t="s">
        <v>4869</v>
      </c>
      <c r="F24" s="243" t="s">
        <v>11567</v>
      </c>
      <c r="G24" s="214">
        <v>0</v>
      </c>
      <c r="H24" s="234" t="s">
        <v>11560</v>
      </c>
      <c r="I24" s="234"/>
      <c r="J24" s="234"/>
      <c r="K24" s="234"/>
      <c r="L24" s="234"/>
      <c r="M24" s="234"/>
      <c r="N24" s="234" t="s">
        <v>11714</v>
      </c>
      <c r="O24" s="249" t="s">
        <v>12911</v>
      </c>
      <c r="P24" s="249" t="s">
        <v>12911</v>
      </c>
      <c r="Q24" s="226" t="s">
        <v>12911</v>
      </c>
      <c r="R24" s="212" t="s">
        <v>4870</v>
      </c>
      <c r="S24" s="213" t="s">
        <v>12944</v>
      </c>
      <c r="T24" s="236" t="s">
        <v>11559</v>
      </c>
      <c r="U24" s="237" t="s">
        <v>11565</v>
      </c>
      <c r="V24" s="236" t="s">
        <v>11558</v>
      </c>
      <c r="W24" s="236" t="s">
        <v>11558</v>
      </c>
      <c r="X24" s="237" t="s">
        <v>11560</v>
      </c>
      <c r="Y24" s="237"/>
      <c r="Z24" s="237" t="s">
        <v>11699</v>
      </c>
      <c r="AA24" s="225">
        <v>202409</v>
      </c>
      <c r="AB24" s="246"/>
      <c r="AC24" s="236" t="s">
        <v>11564</v>
      </c>
      <c r="AD24" s="247" t="s">
        <v>11563</v>
      </c>
      <c r="AE24" s="248">
        <v>0</v>
      </c>
      <c r="AF24" s="247" t="s">
        <v>11563</v>
      </c>
      <c r="AG24" s="242" t="s">
        <v>12907</v>
      </c>
      <c r="AH24" s="9" t="s">
        <v>12906</v>
      </c>
      <c r="AI24" s="238" t="s">
        <v>11560</v>
      </c>
      <c r="AJ24" s="238" t="s">
        <v>11560</v>
      </c>
      <c r="AK24" s="238" t="s">
        <v>11562</v>
      </c>
    </row>
    <row r="25" spans="1:38" s="198" customFormat="1" x14ac:dyDescent="0.3">
      <c r="A25" s="232" t="s">
        <v>235</v>
      </c>
      <c r="B25" s="232" t="s">
        <v>12914</v>
      </c>
      <c r="C25" s="244" t="s">
        <v>11569</v>
      </c>
      <c r="D25" s="240" t="s">
        <v>11849</v>
      </c>
      <c r="E25" s="239" t="s">
        <v>11848</v>
      </c>
      <c r="F25" s="243" t="s">
        <v>11567</v>
      </c>
      <c r="G25" s="214">
        <v>0</v>
      </c>
      <c r="H25" s="234" t="s">
        <v>11560</v>
      </c>
      <c r="I25" s="234"/>
      <c r="J25" s="234"/>
      <c r="K25" s="234"/>
      <c r="L25" s="234"/>
      <c r="M25" s="234"/>
      <c r="N25" s="234" t="s">
        <v>11714</v>
      </c>
      <c r="O25" s="249" t="s">
        <v>12911</v>
      </c>
      <c r="P25" s="249" t="s">
        <v>12911</v>
      </c>
      <c r="Q25" s="226" t="s">
        <v>12911</v>
      </c>
      <c r="R25" s="212" t="s">
        <v>11847</v>
      </c>
      <c r="S25" s="213" t="s">
        <v>12943</v>
      </c>
      <c r="T25" s="236" t="s">
        <v>11559</v>
      </c>
      <c r="U25" s="237" t="s">
        <v>11565</v>
      </c>
      <c r="V25" s="236" t="s">
        <v>11558</v>
      </c>
      <c r="W25" s="236" t="s">
        <v>11558</v>
      </c>
      <c r="X25" s="237" t="s">
        <v>11560</v>
      </c>
      <c r="Y25" s="237"/>
      <c r="Z25" s="237" t="s">
        <v>11699</v>
      </c>
      <c r="AA25" s="225">
        <v>202409</v>
      </c>
      <c r="AB25" s="246"/>
      <c r="AC25" s="236" t="s">
        <v>11564</v>
      </c>
      <c r="AD25" s="247" t="s">
        <v>11563</v>
      </c>
      <c r="AE25" s="248">
        <v>0</v>
      </c>
      <c r="AF25" s="247" t="s">
        <v>11563</v>
      </c>
      <c r="AG25" s="242" t="s">
        <v>12907</v>
      </c>
      <c r="AH25" s="9" t="s">
        <v>12906</v>
      </c>
      <c r="AI25" s="238" t="s">
        <v>11560</v>
      </c>
      <c r="AJ25" s="238" t="s">
        <v>11560</v>
      </c>
      <c r="AK25" s="238" t="s">
        <v>11562</v>
      </c>
      <c r="AL25" s="10"/>
    </row>
    <row r="26" spans="1:38" s="198" customFormat="1" x14ac:dyDescent="0.3">
      <c r="A26" s="232" t="s">
        <v>235</v>
      </c>
      <c r="B26" s="232" t="s">
        <v>12914</v>
      </c>
      <c r="C26" s="244" t="s">
        <v>11569</v>
      </c>
      <c r="D26" s="240" t="s">
        <v>12942</v>
      </c>
      <c r="E26" s="239" t="s">
        <v>6131</v>
      </c>
      <c r="F26" s="243" t="s">
        <v>11567</v>
      </c>
      <c r="G26" s="214">
        <v>0</v>
      </c>
      <c r="H26" s="234" t="s">
        <v>11560</v>
      </c>
      <c r="I26" s="234"/>
      <c r="J26" s="234"/>
      <c r="K26" s="234"/>
      <c r="L26" s="234"/>
      <c r="M26" s="234"/>
      <c r="N26" s="234" t="s">
        <v>11714</v>
      </c>
      <c r="O26" s="249" t="s">
        <v>12911</v>
      </c>
      <c r="P26" s="249" t="s">
        <v>12911</v>
      </c>
      <c r="Q26" s="226" t="s">
        <v>12911</v>
      </c>
      <c r="R26" s="212" t="s">
        <v>6132</v>
      </c>
      <c r="S26" s="213" t="s">
        <v>12941</v>
      </c>
      <c r="T26" s="236" t="s">
        <v>11559</v>
      </c>
      <c r="U26" s="237" t="s">
        <v>11565</v>
      </c>
      <c r="V26" s="236" t="s">
        <v>11558</v>
      </c>
      <c r="W26" s="236" t="s">
        <v>11558</v>
      </c>
      <c r="X26" s="237" t="s">
        <v>11560</v>
      </c>
      <c r="Y26" s="237"/>
      <c r="Z26" s="237" t="s">
        <v>11699</v>
      </c>
      <c r="AA26" s="225">
        <v>202409</v>
      </c>
      <c r="AB26" s="246"/>
      <c r="AC26" s="236" t="s">
        <v>11564</v>
      </c>
      <c r="AD26" s="247" t="s">
        <v>11563</v>
      </c>
      <c r="AE26" s="248">
        <v>0</v>
      </c>
      <c r="AF26" s="247" t="s">
        <v>11563</v>
      </c>
      <c r="AG26" s="242" t="s">
        <v>12907</v>
      </c>
      <c r="AH26" s="9" t="s">
        <v>12906</v>
      </c>
      <c r="AI26" s="238" t="s">
        <v>11560</v>
      </c>
      <c r="AJ26" s="238" t="s">
        <v>11560</v>
      </c>
      <c r="AK26" s="238" t="s">
        <v>11562</v>
      </c>
      <c r="AL26" s="10"/>
    </row>
    <row r="27" spans="1:38" s="198" customFormat="1" x14ac:dyDescent="0.3">
      <c r="A27" s="232" t="s">
        <v>235</v>
      </c>
      <c r="B27" s="232" t="s">
        <v>12914</v>
      </c>
      <c r="C27" s="244" t="s">
        <v>11569</v>
      </c>
      <c r="D27" s="240" t="s">
        <v>12940</v>
      </c>
      <c r="E27" s="239" t="s">
        <v>5204</v>
      </c>
      <c r="F27" s="243" t="s">
        <v>11567</v>
      </c>
      <c r="G27" s="214">
        <v>0</v>
      </c>
      <c r="H27" s="234" t="s">
        <v>11560</v>
      </c>
      <c r="I27" s="234"/>
      <c r="J27" s="234"/>
      <c r="K27" s="234"/>
      <c r="L27" s="234"/>
      <c r="M27" s="234"/>
      <c r="N27" s="234" t="s">
        <v>11714</v>
      </c>
      <c r="O27" s="249" t="s">
        <v>12911</v>
      </c>
      <c r="P27" s="249" t="s">
        <v>12911</v>
      </c>
      <c r="Q27" s="226" t="s">
        <v>12911</v>
      </c>
      <c r="R27" s="212" t="s">
        <v>5205</v>
      </c>
      <c r="S27" s="213" t="s">
        <v>12939</v>
      </c>
      <c r="T27" s="236" t="s">
        <v>11559</v>
      </c>
      <c r="U27" s="237" t="s">
        <v>11565</v>
      </c>
      <c r="V27" s="236" t="s">
        <v>11558</v>
      </c>
      <c r="W27" s="236" t="s">
        <v>11558</v>
      </c>
      <c r="X27" s="237" t="s">
        <v>11560</v>
      </c>
      <c r="Y27" s="237"/>
      <c r="Z27" s="237" t="s">
        <v>11699</v>
      </c>
      <c r="AA27" s="225">
        <v>202409</v>
      </c>
      <c r="AB27" s="246"/>
      <c r="AC27" s="236" t="s">
        <v>11564</v>
      </c>
      <c r="AD27" s="247" t="s">
        <v>11563</v>
      </c>
      <c r="AE27" s="248">
        <v>0</v>
      </c>
      <c r="AF27" s="247" t="s">
        <v>11563</v>
      </c>
      <c r="AG27" s="242" t="s">
        <v>12907</v>
      </c>
      <c r="AH27" s="9" t="s">
        <v>12906</v>
      </c>
      <c r="AI27" s="238" t="s">
        <v>11560</v>
      </c>
      <c r="AJ27" s="238" t="s">
        <v>11560</v>
      </c>
      <c r="AK27" s="238" t="s">
        <v>11562</v>
      </c>
      <c r="AL27" s="10"/>
    </row>
    <row r="28" spans="1:38" s="198" customFormat="1" x14ac:dyDescent="0.3">
      <c r="A28" s="232" t="s">
        <v>235</v>
      </c>
      <c r="B28" s="232" t="s">
        <v>12914</v>
      </c>
      <c r="C28" s="244" t="s">
        <v>11569</v>
      </c>
      <c r="D28" s="240" t="s">
        <v>12938</v>
      </c>
      <c r="E28" s="239" t="s">
        <v>5304</v>
      </c>
      <c r="F28" s="243" t="s">
        <v>11567</v>
      </c>
      <c r="G28" s="214">
        <v>0</v>
      </c>
      <c r="H28" s="234" t="s">
        <v>11560</v>
      </c>
      <c r="I28" s="234"/>
      <c r="J28" s="234"/>
      <c r="K28" s="234"/>
      <c r="L28" s="234"/>
      <c r="M28" s="234"/>
      <c r="N28" s="234" t="s">
        <v>11714</v>
      </c>
      <c r="O28" s="249" t="s">
        <v>12911</v>
      </c>
      <c r="P28" s="249" t="s">
        <v>12911</v>
      </c>
      <c r="Q28" s="226" t="s">
        <v>12911</v>
      </c>
      <c r="R28" s="212" t="s">
        <v>5305</v>
      </c>
      <c r="S28" s="213" t="s">
        <v>12937</v>
      </c>
      <c r="T28" s="236" t="s">
        <v>11559</v>
      </c>
      <c r="U28" s="237" t="s">
        <v>11565</v>
      </c>
      <c r="V28" s="236" t="s">
        <v>11558</v>
      </c>
      <c r="W28" s="236" t="s">
        <v>11558</v>
      </c>
      <c r="X28" s="237" t="s">
        <v>11560</v>
      </c>
      <c r="Y28" s="237"/>
      <c r="Z28" s="237" t="s">
        <v>11699</v>
      </c>
      <c r="AA28" s="225">
        <v>202409</v>
      </c>
      <c r="AB28" s="246"/>
      <c r="AC28" s="236" t="s">
        <v>11564</v>
      </c>
      <c r="AD28" s="247" t="s">
        <v>11563</v>
      </c>
      <c r="AE28" s="248">
        <v>0</v>
      </c>
      <c r="AF28" s="247" t="s">
        <v>11563</v>
      </c>
      <c r="AG28" s="242" t="s">
        <v>12907</v>
      </c>
      <c r="AH28" s="9" t="s">
        <v>12906</v>
      </c>
      <c r="AI28" s="238" t="s">
        <v>11560</v>
      </c>
      <c r="AJ28" s="238" t="s">
        <v>11560</v>
      </c>
      <c r="AK28" s="238" t="s">
        <v>11562</v>
      </c>
      <c r="AL28" s="10"/>
    </row>
    <row r="29" spans="1:38" s="198" customFormat="1" x14ac:dyDescent="0.3">
      <c r="A29" s="232" t="s">
        <v>235</v>
      </c>
      <c r="B29" s="232" t="s">
        <v>12914</v>
      </c>
      <c r="C29" s="244" t="s">
        <v>11569</v>
      </c>
      <c r="D29" s="240" t="s">
        <v>12936</v>
      </c>
      <c r="E29" s="239" t="s">
        <v>6556</v>
      </c>
      <c r="F29" s="243" t="s">
        <v>11567</v>
      </c>
      <c r="G29" s="214">
        <v>0</v>
      </c>
      <c r="H29" s="234" t="s">
        <v>11560</v>
      </c>
      <c r="I29" s="234"/>
      <c r="J29" s="234"/>
      <c r="K29" s="234"/>
      <c r="L29" s="234"/>
      <c r="M29" s="234"/>
      <c r="N29" s="234" t="s">
        <v>11714</v>
      </c>
      <c r="O29" s="249" t="s">
        <v>12911</v>
      </c>
      <c r="P29" s="249" t="s">
        <v>12911</v>
      </c>
      <c r="Q29" s="226" t="s">
        <v>12911</v>
      </c>
      <c r="R29" s="212" t="s">
        <v>6557</v>
      </c>
      <c r="S29" s="213" t="s">
        <v>12935</v>
      </c>
      <c r="T29" s="236" t="s">
        <v>11559</v>
      </c>
      <c r="U29" s="237" t="s">
        <v>11565</v>
      </c>
      <c r="V29" s="236" t="s">
        <v>11558</v>
      </c>
      <c r="W29" s="236" t="s">
        <v>11558</v>
      </c>
      <c r="X29" s="237" t="s">
        <v>11560</v>
      </c>
      <c r="Y29" s="237"/>
      <c r="Z29" s="237" t="s">
        <v>11699</v>
      </c>
      <c r="AA29" s="225">
        <v>202409</v>
      </c>
      <c r="AB29" s="246"/>
      <c r="AC29" s="236" t="s">
        <v>11564</v>
      </c>
      <c r="AD29" s="247" t="s">
        <v>11563</v>
      </c>
      <c r="AE29" s="248">
        <v>0</v>
      </c>
      <c r="AF29" s="247" t="s">
        <v>11563</v>
      </c>
      <c r="AG29" s="242" t="s">
        <v>12907</v>
      </c>
      <c r="AH29" s="9" t="s">
        <v>12906</v>
      </c>
      <c r="AI29" s="238" t="s">
        <v>11560</v>
      </c>
      <c r="AJ29" s="238" t="s">
        <v>11560</v>
      </c>
      <c r="AK29" s="238" t="s">
        <v>11562</v>
      </c>
      <c r="AL29" s="10"/>
    </row>
    <row r="30" spans="1:38" s="198" customFormat="1" x14ac:dyDescent="0.3">
      <c r="A30" s="232" t="s">
        <v>235</v>
      </c>
      <c r="B30" s="232" t="s">
        <v>12914</v>
      </c>
      <c r="C30" s="244" t="s">
        <v>11569</v>
      </c>
      <c r="D30" s="240" t="s">
        <v>11992</v>
      </c>
      <c r="E30" s="239" t="s">
        <v>11991</v>
      </c>
      <c r="F30" s="243" t="s">
        <v>11567</v>
      </c>
      <c r="G30" s="214">
        <v>0</v>
      </c>
      <c r="H30" s="234" t="s">
        <v>11560</v>
      </c>
      <c r="I30" s="234"/>
      <c r="J30" s="234"/>
      <c r="K30" s="234"/>
      <c r="L30" s="234"/>
      <c r="M30" s="234"/>
      <c r="N30" s="234" t="s">
        <v>11714</v>
      </c>
      <c r="O30" s="249" t="s">
        <v>12911</v>
      </c>
      <c r="P30" s="249" t="s">
        <v>12911</v>
      </c>
      <c r="Q30" s="226" t="s">
        <v>12911</v>
      </c>
      <c r="R30" s="212" t="s">
        <v>11990</v>
      </c>
      <c r="S30" s="213" t="s">
        <v>12934</v>
      </c>
      <c r="T30" s="236" t="s">
        <v>11559</v>
      </c>
      <c r="U30" s="237" t="s">
        <v>11565</v>
      </c>
      <c r="V30" s="236" t="s">
        <v>11558</v>
      </c>
      <c r="W30" s="236" t="s">
        <v>11558</v>
      </c>
      <c r="X30" s="237" t="s">
        <v>11560</v>
      </c>
      <c r="Y30" s="237"/>
      <c r="Z30" s="237" t="s">
        <v>11699</v>
      </c>
      <c r="AA30" s="225">
        <v>202409</v>
      </c>
      <c r="AB30" s="246"/>
      <c r="AC30" s="236" t="s">
        <v>11564</v>
      </c>
      <c r="AD30" s="247" t="s">
        <v>11563</v>
      </c>
      <c r="AE30" s="248">
        <v>0</v>
      </c>
      <c r="AF30" s="247" t="s">
        <v>11563</v>
      </c>
      <c r="AG30" s="242" t="s">
        <v>12907</v>
      </c>
      <c r="AH30" s="9" t="s">
        <v>12906</v>
      </c>
      <c r="AI30" s="238" t="s">
        <v>11560</v>
      </c>
      <c r="AJ30" s="238" t="s">
        <v>11560</v>
      </c>
      <c r="AK30" s="238" t="s">
        <v>11562</v>
      </c>
      <c r="AL30" s="10"/>
    </row>
    <row r="31" spans="1:38" s="198" customFormat="1" x14ac:dyDescent="0.3">
      <c r="A31" s="232" t="s">
        <v>235</v>
      </c>
      <c r="B31" s="232" t="s">
        <v>12914</v>
      </c>
      <c r="C31" s="244" t="s">
        <v>11569</v>
      </c>
      <c r="D31" s="240" t="s">
        <v>11577</v>
      </c>
      <c r="E31" s="239" t="s">
        <v>6509</v>
      </c>
      <c r="F31" s="243" t="s">
        <v>11567</v>
      </c>
      <c r="G31" s="214">
        <v>0</v>
      </c>
      <c r="H31" s="234" t="s">
        <v>11560</v>
      </c>
      <c r="I31" s="234"/>
      <c r="J31" s="234"/>
      <c r="K31" s="234"/>
      <c r="L31" s="234"/>
      <c r="M31" s="234"/>
      <c r="N31" s="234" t="s">
        <v>11714</v>
      </c>
      <c r="O31" s="249" t="s">
        <v>12911</v>
      </c>
      <c r="P31" s="249" t="s">
        <v>12911</v>
      </c>
      <c r="Q31" s="226" t="s">
        <v>12911</v>
      </c>
      <c r="R31" s="212" t="s">
        <v>6510</v>
      </c>
      <c r="S31" s="213" t="s">
        <v>12933</v>
      </c>
      <c r="T31" s="236" t="s">
        <v>11559</v>
      </c>
      <c r="U31" s="237" t="s">
        <v>11565</v>
      </c>
      <c r="V31" s="236" t="s">
        <v>11558</v>
      </c>
      <c r="W31" s="236" t="s">
        <v>11558</v>
      </c>
      <c r="X31" s="237" t="s">
        <v>11560</v>
      </c>
      <c r="Y31" s="237"/>
      <c r="Z31" s="237" t="s">
        <v>11699</v>
      </c>
      <c r="AA31" s="225">
        <v>202409</v>
      </c>
      <c r="AB31" s="246"/>
      <c r="AC31" s="236" t="s">
        <v>11564</v>
      </c>
      <c r="AD31" s="247" t="s">
        <v>11563</v>
      </c>
      <c r="AE31" s="248">
        <v>0</v>
      </c>
      <c r="AF31" s="247" t="s">
        <v>11563</v>
      </c>
      <c r="AG31" s="242" t="s">
        <v>12907</v>
      </c>
      <c r="AH31" s="9" t="s">
        <v>12906</v>
      </c>
      <c r="AI31" s="238" t="s">
        <v>11560</v>
      </c>
      <c r="AJ31" s="238" t="s">
        <v>11560</v>
      </c>
      <c r="AK31" s="238" t="s">
        <v>11562</v>
      </c>
      <c r="AL31" s="10"/>
    </row>
    <row r="32" spans="1:38" s="198" customFormat="1" x14ac:dyDescent="0.3">
      <c r="A32" s="232" t="s">
        <v>235</v>
      </c>
      <c r="B32" s="232" t="s">
        <v>12914</v>
      </c>
      <c r="C32" s="244" t="s">
        <v>11569</v>
      </c>
      <c r="D32" s="240" t="s">
        <v>12118</v>
      </c>
      <c r="E32" s="239" t="s">
        <v>5206</v>
      </c>
      <c r="F32" s="243" t="s">
        <v>11567</v>
      </c>
      <c r="G32" s="214">
        <v>0</v>
      </c>
      <c r="H32" s="234" t="s">
        <v>11560</v>
      </c>
      <c r="I32" s="234"/>
      <c r="J32" s="234"/>
      <c r="K32" s="234"/>
      <c r="L32" s="234"/>
      <c r="M32" s="234"/>
      <c r="N32" s="234" t="s">
        <v>11714</v>
      </c>
      <c r="O32" s="249" t="s">
        <v>12911</v>
      </c>
      <c r="P32" s="249" t="s">
        <v>12911</v>
      </c>
      <c r="Q32" s="226" t="s">
        <v>12911</v>
      </c>
      <c r="R32" s="212" t="s">
        <v>5207</v>
      </c>
      <c r="S32" s="213" t="s">
        <v>12932</v>
      </c>
      <c r="T32" s="236" t="s">
        <v>11559</v>
      </c>
      <c r="U32" s="237" t="s">
        <v>11565</v>
      </c>
      <c r="V32" s="236" t="s">
        <v>11558</v>
      </c>
      <c r="W32" s="236" t="s">
        <v>11558</v>
      </c>
      <c r="X32" s="237" t="s">
        <v>11560</v>
      </c>
      <c r="Y32" s="237"/>
      <c r="Z32" s="237" t="s">
        <v>11699</v>
      </c>
      <c r="AA32" s="225">
        <v>202409</v>
      </c>
      <c r="AB32" s="246"/>
      <c r="AC32" s="236" t="s">
        <v>11564</v>
      </c>
      <c r="AD32" s="247" t="s">
        <v>11563</v>
      </c>
      <c r="AE32" s="248">
        <v>0</v>
      </c>
      <c r="AF32" s="247" t="s">
        <v>11563</v>
      </c>
      <c r="AG32" s="242" t="s">
        <v>12907</v>
      </c>
      <c r="AH32" s="9" t="s">
        <v>12906</v>
      </c>
      <c r="AI32" s="238" t="s">
        <v>11560</v>
      </c>
      <c r="AJ32" s="238" t="s">
        <v>11560</v>
      </c>
      <c r="AK32" s="238" t="s">
        <v>11562</v>
      </c>
      <c r="AL32" s="10"/>
    </row>
    <row r="33" spans="1:38" s="198" customFormat="1" x14ac:dyDescent="0.3">
      <c r="A33" s="232" t="s">
        <v>235</v>
      </c>
      <c r="B33" s="232" t="s">
        <v>12914</v>
      </c>
      <c r="C33" s="244" t="s">
        <v>11569</v>
      </c>
      <c r="D33" s="240" t="s">
        <v>12085</v>
      </c>
      <c r="E33" s="239" t="s">
        <v>4833</v>
      </c>
      <c r="F33" s="243" t="s">
        <v>11567</v>
      </c>
      <c r="G33" s="214">
        <v>0</v>
      </c>
      <c r="H33" s="234" t="s">
        <v>11560</v>
      </c>
      <c r="I33" s="234"/>
      <c r="J33" s="234"/>
      <c r="K33" s="234"/>
      <c r="L33" s="234"/>
      <c r="M33" s="234"/>
      <c r="N33" s="234" t="s">
        <v>11714</v>
      </c>
      <c r="O33" s="249" t="s">
        <v>12911</v>
      </c>
      <c r="P33" s="249" t="s">
        <v>12911</v>
      </c>
      <c r="Q33" s="226" t="s">
        <v>12911</v>
      </c>
      <c r="R33" s="212" t="s">
        <v>4834</v>
      </c>
      <c r="S33" s="213" t="s">
        <v>12931</v>
      </c>
      <c r="T33" s="236" t="s">
        <v>11559</v>
      </c>
      <c r="U33" s="237" t="s">
        <v>11565</v>
      </c>
      <c r="V33" s="236" t="s">
        <v>11558</v>
      </c>
      <c r="W33" s="236" t="s">
        <v>11558</v>
      </c>
      <c r="X33" s="237" t="s">
        <v>11560</v>
      </c>
      <c r="Y33" s="237"/>
      <c r="Z33" s="237" t="s">
        <v>11699</v>
      </c>
      <c r="AA33" s="225">
        <v>202409</v>
      </c>
      <c r="AB33" s="246"/>
      <c r="AC33" s="236" t="s">
        <v>11564</v>
      </c>
      <c r="AD33" s="247" t="s">
        <v>11563</v>
      </c>
      <c r="AE33" s="248">
        <v>0</v>
      </c>
      <c r="AF33" s="247" t="s">
        <v>11563</v>
      </c>
      <c r="AG33" s="242" t="s">
        <v>12907</v>
      </c>
      <c r="AH33" s="9" t="s">
        <v>12906</v>
      </c>
      <c r="AI33" s="238" t="s">
        <v>11560</v>
      </c>
      <c r="AJ33" s="238" t="s">
        <v>11560</v>
      </c>
      <c r="AK33" s="238" t="s">
        <v>11562</v>
      </c>
      <c r="AL33" s="10"/>
    </row>
    <row r="34" spans="1:38" x14ac:dyDescent="0.3">
      <c r="A34" s="232" t="s">
        <v>235</v>
      </c>
      <c r="B34" s="232" t="s">
        <v>12914</v>
      </c>
      <c r="C34" s="244" t="s">
        <v>11569</v>
      </c>
      <c r="D34" s="240" t="s">
        <v>11783</v>
      </c>
      <c r="E34" s="239" t="s">
        <v>6015</v>
      </c>
      <c r="F34" s="243" t="s">
        <v>11567</v>
      </c>
      <c r="G34" s="214">
        <v>0</v>
      </c>
      <c r="H34" s="234" t="s">
        <v>11560</v>
      </c>
      <c r="I34" s="234"/>
      <c r="J34" s="234"/>
      <c r="K34" s="234"/>
      <c r="L34" s="234"/>
      <c r="M34" s="234"/>
      <c r="N34" s="234" t="s">
        <v>11714</v>
      </c>
      <c r="O34" s="249" t="s">
        <v>12911</v>
      </c>
      <c r="P34" s="249" t="s">
        <v>12911</v>
      </c>
      <c r="Q34" s="226" t="s">
        <v>12911</v>
      </c>
      <c r="R34" s="212" t="s">
        <v>6016</v>
      </c>
      <c r="S34" s="213" t="s">
        <v>12930</v>
      </c>
      <c r="T34" s="236" t="s">
        <v>11559</v>
      </c>
      <c r="U34" s="237" t="s">
        <v>11565</v>
      </c>
      <c r="V34" s="236" t="s">
        <v>11558</v>
      </c>
      <c r="W34" s="236" t="s">
        <v>11558</v>
      </c>
      <c r="X34" s="237" t="s">
        <v>11560</v>
      </c>
      <c r="Y34" s="237"/>
      <c r="Z34" s="237" t="s">
        <v>11699</v>
      </c>
      <c r="AA34" s="225">
        <v>202409</v>
      </c>
      <c r="AB34" s="246"/>
      <c r="AC34" s="236" t="s">
        <v>11564</v>
      </c>
      <c r="AD34" s="247" t="s">
        <v>11563</v>
      </c>
      <c r="AE34" s="248">
        <v>0</v>
      </c>
      <c r="AF34" s="247" t="s">
        <v>11563</v>
      </c>
      <c r="AG34" s="242" t="s">
        <v>12907</v>
      </c>
      <c r="AH34" s="9" t="s">
        <v>12906</v>
      </c>
      <c r="AI34" s="238" t="s">
        <v>11560</v>
      </c>
      <c r="AJ34" s="238" t="s">
        <v>11560</v>
      </c>
      <c r="AK34" s="238" t="s">
        <v>11562</v>
      </c>
    </row>
    <row r="35" spans="1:38" x14ac:dyDescent="0.3">
      <c r="A35" s="232" t="s">
        <v>235</v>
      </c>
      <c r="B35" s="232" t="s">
        <v>12914</v>
      </c>
      <c r="C35" s="244" t="s">
        <v>11569</v>
      </c>
      <c r="D35" s="240" t="s">
        <v>12929</v>
      </c>
      <c r="E35" s="239" t="s">
        <v>12928</v>
      </c>
      <c r="F35" s="243" t="s">
        <v>11567</v>
      </c>
      <c r="G35" s="214">
        <v>0</v>
      </c>
      <c r="H35" s="234" t="s">
        <v>11560</v>
      </c>
      <c r="I35" s="234"/>
      <c r="J35" s="234"/>
      <c r="K35" s="234"/>
      <c r="L35" s="234"/>
      <c r="M35" s="234"/>
      <c r="N35" s="234" t="s">
        <v>11714</v>
      </c>
      <c r="O35" s="249" t="s">
        <v>12911</v>
      </c>
      <c r="P35" s="249" t="s">
        <v>12911</v>
      </c>
      <c r="Q35" s="226" t="s">
        <v>12911</v>
      </c>
      <c r="R35" s="212" t="s">
        <v>12927</v>
      </c>
      <c r="S35" s="213" t="s">
        <v>12926</v>
      </c>
      <c r="T35" s="236" t="s">
        <v>11559</v>
      </c>
      <c r="U35" s="237" t="s">
        <v>11565</v>
      </c>
      <c r="V35" s="236" t="s">
        <v>11558</v>
      </c>
      <c r="W35" s="236" t="s">
        <v>11558</v>
      </c>
      <c r="X35" s="237" t="s">
        <v>11560</v>
      </c>
      <c r="Y35" s="237"/>
      <c r="Z35" s="237" t="s">
        <v>11699</v>
      </c>
      <c r="AA35" s="225">
        <v>202409</v>
      </c>
      <c r="AB35" s="246"/>
      <c r="AC35" s="236" t="s">
        <v>11564</v>
      </c>
      <c r="AD35" s="247" t="s">
        <v>11563</v>
      </c>
      <c r="AE35" s="248">
        <v>0</v>
      </c>
      <c r="AF35" s="247" t="s">
        <v>11563</v>
      </c>
      <c r="AG35" s="242" t="s">
        <v>12907</v>
      </c>
      <c r="AH35" s="9" t="s">
        <v>12906</v>
      </c>
      <c r="AI35" s="238" t="s">
        <v>11560</v>
      </c>
      <c r="AJ35" s="238" t="s">
        <v>11560</v>
      </c>
      <c r="AK35" s="238" t="s">
        <v>11562</v>
      </c>
    </row>
    <row r="36" spans="1:38" s="198" customFormat="1" x14ac:dyDescent="0.3">
      <c r="A36" s="232" t="s">
        <v>235</v>
      </c>
      <c r="B36" s="232" t="s">
        <v>12914</v>
      </c>
      <c r="C36" s="244" t="s">
        <v>11569</v>
      </c>
      <c r="D36" s="240" t="s">
        <v>12925</v>
      </c>
      <c r="E36" s="239" t="s">
        <v>6598</v>
      </c>
      <c r="F36" s="243" t="s">
        <v>11567</v>
      </c>
      <c r="G36" s="214">
        <v>0</v>
      </c>
      <c r="H36" s="234" t="s">
        <v>11560</v>
      </c>
      <c r="I36" s="234"/>
      <c r="J36" s="234"/>
      <c r="K36" s="234"/>
      <c r="L36" s="234"/>
      <c r="M36" s="234"/>
      <c r="N36" s="234" t="s">
        <v>11714</v>
      </c>
      <c r="O36" s="249" t="s">
        <v>12911</v>
      </c>
      <c r="P36" s="249" t="s">
        <v>12911</v>
      </c>
      <c r="Q36" s="226" t="s">
        <v>12911</v>
      </c>
      <c r="R36" s="212" t="s">
        <v>6599</v>
      </c>
      <c r="S36" s="213" t="s">
        <v>11560</v>
      </c>
      <c r="T36" s="236" t="s">
        <v>11559</v>
      </c>
      <c r="U36" s="237" t="s">
        <v>11565</v>
      </c>
      <c r="V36" s="236" t="s">
        <v>11558</v>
      </c>
      <c r="W36" s="236" t="s">
        <v>11558</v>
      </c>
      <c r="X36" s="237" t="s">
        <v>11560</v>
      </c>
      <c r="Y36" s="237"/>
      <c r="Z36" s="237" t="s">
        <v>11699</v>
      </c>
      <c r="AA36" s="225">
        <v>202409</v>
      </c>
      <c r="AB36" s="246"/>
      <c r="AC36" s="236" t="s">
        <v>11564</v>
      </c>
      <c r="AD36" s="247" t="s">
        <v>11563</v>
      </c>
      <c r="AE36" s="248">
        <v>0</v>
      </c>
      <c r="AF36" s="247" t="s">
        <v>11563</v>
      </c>
      <c r="AG36" s="242" t="s">
        <v>12907</v>
      </c>
      <c r="AH36" s="9" t="s">
        <v>12906</v>
      </c>
      <c r="AI36" s="238" t="s">
        <v>11560</v>
      </c>
      <c r="AJ36" s="238" t="s">
        <v>11560</v>
      </c>
      <c r="AK36" s="238" t="s">
        <v>11562</v>
      </c>
      <c r="AL36" s="10"/>
    </row>
    <row r="37" spans="1:38" s="198" customFormat="1" x14ac:dyDescent="0.3">
      <c r="A37" s="232" t="s">
        <v>235</v>
      </c>
      <c r="B37" s="232" t="s">
        <v>12914</v>
      </c>
      <c r="C37" s="244" t="s">
        <v>11569</v>
      </c>
      <c r="D37" s="240" t="s">
        <v>12924</v>
      </c>
      <c r="E37" s="239" t="s">
        <v>6103</v>
      </c>
      <c r="F37" s="243" t="s">
        <v>11567</v>
      </c>
      <c r="G37" s="214">
        <v>0</v>
      </c>
      <c r="H37" s="234" t="s">
        <v>11560</v>
      </c>
      <c r="I37" s="234"/>
      <c r="J37" s="234"/>
      <c r="K37" s="234"/>
      <c r="L37" s="234"/>
      <c r="M37" s="234"/>
      <c r="N37" s="234" t="s">
        <v>11714</v>
      </c>
      <c r="O37" s="249" t="s">
        <v>12911</v>
      </c>
      <c r="P37" s="249" t="s">
        <v>12911</v>
      </c>
      <c r="Q37" s="226" t="s">
        <v>12911</v>
      </c>
      <c r="R37" s="212" t="s">
        <v>6104</v>
      </c>
      <c r="S37" s="213" t="s">
        <v>11560</v>
      </c>
      <c r="T37" s="236" t="s">
        <v>11559</v>
      </c>
      <c r="U37" s="237" t="s">
        <v>11565</v>
      </c>
      <c r="V37" s="236" t="s">
        <v>11558</v>
      </c>
      <c r="W37" s="236" t="s">
        <v>11558</v>
      </c>
      <c r="X37" s="237" t="s">
        <v>11560</v>
      </c>
      <c r="Y37" s="237"/>
      <c r="Z37" s="237" t="s">
        <v>11699</v>
      </c>
      <c r="AA37" s="225">
        <v>202409</v>
      </c>
      <c r="AB37" s="246"/>
      <c r="AC37" s="236" t="s">
        <v>11564</v>
      </c>
      <c r="AD37" s="247" t="s">
        <v>11563</v>
      </c>
      <c r="AE37" s="248">
        <v>0</v>
      </c>
      <c r="AF37" s="247" t="s">
        <v>11563</v>
      </c>
      <c r="AG37" s="242" t="s">
        <v>12907</v>
      </c>
      <c r="AH37" s="9" t="s">
        <v>12906</v>
      </c>
      <c r="AI37" s="238" t="s">
        <v>11560</v>
      </c>
      <c r="AJ37" s="238" t="s">
        <v>11560</v>
      </c>
      <c r="AK37" s="238" t="s">
        <v>11562</v>
      </c>
      <c r="AL37" s="10"/>
    </row>
    <row r="38" spans="1:38" s="198" customFormat="1" x14ac:dyDescent="0.3">
      <c r="A38" s="232" t="s">
        <v>235</v>
      </c>
      <c r="B38" s="232" t="s">
        <v>12914</v>
      </c>
      <c r="C38" s="244" t="s">
        <v>11569</v>
      </c>
      <c r="D38" s="240" t="s">
        <v>12148</v>
      </c>
      <c r="E38" s="239" t="s">
        <v>6145</v>
      </c>
      <c r="F38" s="243" t="s">
        <v>11567</v>
      </c>
      <c r="G38" s="214">
        <v>0</v>
      </c>
      <c r="H38" s="234" t="s">
        <v>11560</v>
      </c>
      <c r="I38" s="234"/>
      <c r="J38" s="234"/>
      <c r="K38" s="234"/>
      <c r="L38" s="234"/>
      <c r="M38" s="234"/>
      <c r="N38" s="234" t="s">
        <v>11714</v>
      </c>
      <c r="O38" s="249" t="s">
        <v>12911</v>
      </c>
      <c r="P38" s="249" t="s">
        <v>12911</v>
      </c>
      <c r="Q38" s="226" t="s">
        <v>12911</v>
      </c>
      <c r="R38" s="212" t="s">
        <v>6146</v>
      </c>
      <c r="S38" s="213" t="s">
        <v>11560</v>
      </c>
      <c r="T38" s="236" t="s">
        <v>11559</v>
      </c>
      <c r="U38" s="237" t="s">
        <v>11565</v>
      </c>
      <c r="V38" s="236" t="s">
        <v>11558</v>
      </c>
      <c r="W38" s="236" t="s">
        <v>11558</v>
      </c>
      <c r="X38" s="237" t="s">
        <v>11560</v>
      </c>
      <c r="Y38" s="237"/>
      <c r="Z38" s="237" t="s">
        <v>11699</v>
      </c>
      <c r="AA38" s="225">
        <v>202409</v>
      </c>
      <c r="AB38" s="246"/>
      <c r="AC38" s="236" t="s">
        <v>11564</v>
      </c>
      <c r="AD38" s="247" t="s">
        <v>11563</v>
      </c>
      <c r="AE38" s="248">
        <v>0</v>
      </c>
      <c r="AF38" s="247" t="s">
        <v>11563</v>
      </c>
      <c r="AG38" s="242" t="s">
        <v>12907</v>
      </c>
      <c r="AH38" s="9" t="s">
        <v>12906</v>
      </c>
      <c r="AI38" s="238" t="s">
        <v>11560</v>
      </c>
      <c r="AJ38" s="238" t="s">
        <v>11560</v>
      </c>
      <c r="AK38" s="238" t="s">
        <v>11562</v>
      </c>
      <c r="AL38" s="10"/>
    </row>
    <row r="39" spans="1:38" s="198" customFormat="1" x14ac:dyDescent="0.3">
      <c r="A39" s="232" t="s">
        <v>235</v>
      </c>
      <c r="B39" s="232" t="s">
        <v>12914</v>
      </c>
      <c r="C39" s="244" t="s">
        <v>11569</v>
      </c>
      <c r="D39" s="240" t="s">
        <v>12923</v>
      </c>
      <c r="E39" s="239" t="s">
        <v>6215</v>
      </c>
      <c r="F39" s="243" t="s">
        <v>11567</v>
      </c>
      <c r="G39" s="214">
        <v>0</v>
      </c>
      <c r="H39" s="234" t="s">
        <v>11560</v>
      </c>
      <c r="I39" s="234"/>
      <c r="J39" s="234"/>
      <c r="K39" s="234"/>
      <c r="L39" s="234"/>
      <c r="M39" s="234"/>
      <c r="N39" s="234" t="s">
        <v>11714</v>
      </c>
      <c r="O39" s="249" t="s">
        <v>12911</v>
      </c>
      <c r="P39" s="249" t="s">
        <v>12911</v>
      </c>
      <c r="Q39" s="226" t="s">
        <v>12911</v>
      </c>
      <c r="R39" s="212" t="s">
        <v>6216</v>
      </c>
      <c r="S39" s="213" t="s">
        <v>11560</v>
      </c>
      <c r="T39" s="236" t="s">
        <v>11559</v>
      </c>
      <c r="U39" s="237" t="s">
        <v>11565</v>
      </c>
      <c r="V39" s="236" t="s">
        <v>11558</v>
      </c>
      <c r="W39" s="236" t="s">
        <v>11558</v>
      </c>
      <c r="X39" s="237" t="s">
        <v>11560</v>
      </c>
      <c r="Y39" s="237"/>
      <c r="Z39" s="237" t="s">
        <v>11699</v>
      </c>
      <c r="AA39" s="225">
        <v>202409</v>
      </c>
      <c r="AB39" s="246"/>
      <c r="AC39" s="236" t="s">
        <v>11564</v>
      </c>
      <c r="AD39" s="247" t="s">
        <v>11563</v>
      </c>
      <c r="AE39" s="248">
        <v>0</v>
      </c>
      <c r="AF39" s="247" t="s">
        <v>11563</v>
      </c>
      <c r="AG39" s="242" t="s">
        <v>12907</v>
      </c>
      <c r="AH39" s="9" t="s">
        <v>12906</v>
      </c>
      <c r="AI39" s="238" t="s">
        <v>11560</v>
      </c>
      <c r="AJ39" s="238" t="s">
        <v>11560</v>
      </c>
      <c r="AK39" s="238" t="s">
        <v>11562</v>
      </c>
      <c r="AL39" s="10"/>
    </row>
    <row r="40" spans="1:38" x14ac:dyDescent="0.3">
      <c r="A40" s="232" t="s">
        <v>235</v>
      </c>
      <c r="B40" s="232" t="s">
        <v>12914</v>
      </c>
      <c r="C40" s="244" t="s">
        <v>11569</v>
      </c>
      <c r="D40" s="240" t="s">
        <v>11796</v>
      </c>
      <c r="E40" s="239" t="s">
        <v>4779</v>
      </c>
      <c r="F40" s="243" t="s">
        <v>11567</v>
      </c>
      <c r="G40" s="214">
        <v>0</v>
      </c>
      <c r="H40" s="234" t="s">
        <v>11560</v>
      </c>
      <c r="I40" s="234"/>
      <c r="J40" s="234"/>
      <c r="K40" s="234"/>
      <c r="L40" s="234"/>
      <c r="M40" s="234"/>
      <c r="N40" s="234" t="s">
        <v>11714</v>
      </c>
      <c r="O40" s="249" t="s">
        <v>12911</v>
      </c>
      <c r="P40" s="249" t="s">
        <v>12911</v>
      </c>
      <c r="Q40" s="226" t="s">
        <v>12911</v>
      </c>
      <c r="R40" s="212" t="s">
        <v>4780</v>
      </c>
      <c r="S40" s="213" t="s">
        <v>11560</v>
      </c>
      <c r="T40" s="236" t="s">
        <v>11559</v>
      </c>
      <c r="U40" s="237" t="s">
        <v>11565</v>
      </c>
      <c r="V40" s="236" t="s">
        <v>11558</v>
      </c>
      <c r="W40" s="236" t="s">
        <v>11558</v>
      </c>
      <c r="X40" s="237" t="s">
        <v>11560</v>
      </c>
      <c r="Y40" s="237"/>
      <c r="Z40" s="237" t="s">
        <v>11699</v>
      </c>
      <c r="AA40" s="225">
        <v>202409</v>
      </c>
      <c r="AB40" s="246"/>
      <c r="AC40" s="236" t="s">
        <v>11564</v>
      </c>
      <c r="AD40" s="247" t="s">
        <v>11563</v>
      </c>
      <c r="AE40" s="248">
        <v>0</v>
      </c>
      <c r="AF40" s="247" t="s">
        <v>11563</v>
      </c>
      <c r="AG40" s="242" t="s">
        <v>12907</v>
      </c>
      <c r="AH40" s="9" t="s">
        <v>12906</v>
      </c>
      <c r="AI40" s="238" t="s">
        <v>11560</v>
      </c>
      <c r="AJ40" s="238" t="s">
        <v>11560</v>
      </c>
      <c r="AK40" s="238" t="s">
        <v>11562</v>
      </c>
    </row>
    <row r="41" spans="1:38" x14ac:dyDescent="0.3">
      <c r="A41" s="232" t="s">
        <v>235</v>
      </c>
      <c r="B41" s="232" t="s">
        <v>12914</v>
      </c>
      <c r="C41" s="244" t="s">
        <v>11569</v>
      </c>
      <c r="D41" s="240" t="s">
        <v>12472</v>
      </c>
      <c r="E41" s="239" t="s">
        <v>5652</v>
      </c>
      <c r="F41" s="243" t="s">
        <v>11567</v>
      </c>
      <c r="G41" s="214">
        <v>0</v>
      </c>
      <c r="H41" s="234" t="s">
        <v>11560</v>
      </c>
      <c r="I41" s="234"/>
      <c r="J41" s="234"/>
      <c r="K41" s="234"/>
      <c r="L41" s="234"/>
      <c r="M41" s="234"/>
      <c r="N41" s="234" t="s">
        <v>11714</v>
      </c>
      <c r="O41" s="249" t="s">
        <v>12911</v>
      </c>
      <c r="P41" s="249" t="s">
        <v>12911</v>
      </c>
      <c r="Q41" s="226" t="s">
        <v>12911</v>
      </c>
      <c r="R41" s="212" t="s">
        <v>5653</v>
      </c>
      <c r="S41" s="213" t="s">
        <v>11560</v>
      </c>
      <c r="T41" s="236" t="s">
        <v>11559</v>
      </c>
      <c r="U41" s="237" t="s">
        <v>11565</v>
      </c>
      <c r="V41" s="236" t="s">
        <v>11558</v>
      </c>
      <c r="W41" s="236" t="s">
        <v>11558</v>
      </c>
      <c r="X41" s="237" t="s">
        <v>11560</v>
      </c>
      <c r="Y41" s="237"/>
      <c r="Z41" s="237" t="s">
        <v>11699</v>
      </c>
      <c r="AA41" s="225">
        <v>202409</v>
      </c>
      <c r="AB41" s="246"/>
      <c r="AC41" s="236" t="s">
        <v>11564</v>
      </c>
      <c r="AD41" s="247" t="s">
        <v>11563</v>
      </c>
      <c r="AE41" s="248">
        <v>0</v>
      </c>
      <c r="AF41" s="247" t="s">
        <v>11563</v>
      </c>
      <c r="AG41" s="242" t="s">
        <v>12907</v>
      </c>
      <c r="AH41" s="9" t="s">
        <v>12906</v>
      </c>
      <c r="AI41" s="238" t="s">
        <v>11560</v>
      </c>
      <c r="AJ41" s="238" t="s">
        <v>11560</v>
      </c>
      <c r="AK41" s="238" t="s">
        <v>11562</v>
      </c>
    </row>
    <row r="42" spans="1:38" x14ac:dyDescent="0.3">
      <c r="A42" s="232" t="s">
        <v>235</v>
      </c>
      <c r="B42" s="232" t="s">
        <v>12914</v>
      </c>
      <c r="C42" s="244" t="s">
        <v>11569</v>
      </c>
      <c r="D42" s="240" t="s">
        <v>12120</v>
      </c>
      <c r="E42" s="239" t="s">
        <v>3988</v>
      </c>
      <c r="F42" s="243" t="s">
        <v>11567</v>
      </c>
      <c r="G42" s="214">
        <v>0</v>
      </c>
      <c r="H42" s="234" t="s">
        <v>11560</v>
      </c>
      <c r="I42" s="234"/>
      <c r="J42" s="234"/>
      <c r="K42" s="234"/>
      <c r="L42" s="234"/>
      <c r="M42" s="234"/>
      <c r="N42" s="234" t="s">
        <v>11714</v>
      </c>
      <c r="O42" s="249" t="s">
        <v>12911</v>
      </c>
      <c r="P42" s="249" t="s">
        <v>12911</v>
      </c>
      <c r="Q42" s="226" t="s">
        <v>12911</v>
      </c>
      <c r="R42" s="212" t="s">
        <v>4194</v>
      </c>
      <c r="S42" s="213" t="s">
        <v>11560</v>
      </c>
      <c r="T42" s="236" t="s">
        <v>11559</v>
      </c>
      <c r="U42" s="237" t="s">
        <v>11565</v>
      </c>
      <c r="V42" s="236" t="s">
        <v>11558</v>
      </c>
      <c r="W42" s="236" t="s">
        <v>11558</v>
      </c>
      <c r="X42" s="237" t="s">
        <v>11560</v>
      </c>
      <c r="Y42" s="237"/>
      <c r="Z42" s="237" t="s">
        <v>11699</v>
      </c>
      <c r="AA42" s="225">
        <v>202409</v>
      </c>
      <c r="AB42" s="246"/>
      <c r="AC42" s="236" t="s">
        <v>11564</v>
      </c>
      <c r="AD42" s="247" t="s">
        <v>11563</v>
      </c>
      <c r="AE42" s="248">
        <v>0</v>
      </c>
      <c r="AF42" s="247" t="s">
        <v>11563</v>
      </c>
      <c r="AG42" s="242" t="s">
        <v>12907</v>
      </c>
      <c r="AH42" s="9" t="s">
        <v>12906</v>
      </c>
      <c r="AI42" s="238" t="s">
        <v>11560</v>
      </c>
      <c r="AJ42" s="238" t="s">
        <v>11560</v>
      </c>
      <c r="AK42" s="238" t="s">
        <v>11562</v>
      </c>
    </row>
    <row r="43" spans="1:38" x14ac:dyDescent="0.3">
      <c r="A43" s="232" t="s">
        <v>235</v>
      </c>
      <c r="B43" s="232" t="s">
        <v>12914</v>
      </c>
      <c r="C43" s="244" t="s">
        <v>11569</v>
      </c>
      <c r="D43" s="240" t="s">
        <v>12922</v>
      </c>
      <c r="E43" s="239" t="s">
        <v>5965</v>
      </c>
      <c r="F43" s="243" t="s">
        <v>11567</v>
      </c>
      <c r="G43" s="214">
        <v>0</v>
      </c>
      <c r="H43" s="234" t="s">
        <v>11560</v>
      </c>
      <c r="I43" s="234"/>
      <c r="J43" s="234"/>
      <c r="K43" s="234"/>
      <c r="L43" s="234"/>
      <c r="M43" s="234"/>
      <c r="N43" s="234" t="s">
        <v>11714</v>
      </c>
      <c r="O43" s="249" t="s">
        <v>12911</v>
      </c>
      <c r="P43" s="249" t="s">
        <v>12911</v>
      </c>
      <c r="Q43" s="226" t="s">
        <v>12911</v>
      </c>
      <c r="R43" s="212" t="s">
        <v>5966</v>
      </c>
      <c r="S43" s="213" t="s">
        <v>11560</v>
      </c>
      <c r="T43" s="236" t="s">
        <v>11559</v>
      </c>
      <c r="U43" s="237" t="s">
        <v>11565</v>
      </c>
      <c r="V43" s="236" t="s">
        <v>11558</v>
      </c>
      <c r="W43" s="236" t="s">
        <v>11558</v>
      </c>
      <c r="X43" s="237" t="s">
        <v>11560</v>
      </c>
      <c r="Y43" s="237"/>
      <c r="Z43" s="237" t="s">
        <v>11699</v>
      </c>
      <c r="AA43" s="225">
        <v>202409</v>
      </c>
      <c r="AB43" s="246"/>
      <c r="AC43" s="236" t="s">
        <v>11564</v>
      </c>
      <c r="AD43" s="247" t="s">
        <v>11563</v>
      </c>
      <c r="AE43" s="248">
        <v>0</v>
      </c>
      <c r="AF43" s="247" t="s">
        <v>11563</v>
      </c>
      <c r="AG43" s="242" t="s">
        <v>12907</v>
      </c>
      <c r="AH43" s="9" t="s">
        <v>12906</v>
      </c>
      <c r="AI43" s="238" t="s">
        <v>11560</v>
      </c>
      <c r="AJ43" s="238" t="s">
        <v>11560</v>
      </c>
      <c r="AK43" s="238" t="s">
        <v>11562</v>
      </c>
    </row>
    <row r="44" spans="1:38" x14ac:dyDescent="0.3">
      <c r="A44" s="232" t="s">
        <v>235</v>
      </c>
      <c r="B44" s="232" t="s">
        <v>12914</v>
      </c>
      <c r="C44" s="244" t="s">
        <v>11569</v>
      </c>
      <c r="D44" s="240" t="s">
        <v>12459</v>
      </c>
      <c r="E44" s="239" t="s">
        <v>6033</v>
      </c>
      <c r="F44" s="243" t="s">
        <v>11567</v>
      </c>
      <c r="G44" s="214">
        <v>0</v>
      </c>
      <c r="H44" s="234" t="s">
        <v>11560</v>
      </c>
      <c r="I44" s="234"/>
      <c r="J44" s="234"/>
      <c r="K44" s="234"/>
      <c r="L44" s="234"/>
      <c r="M44" s="234"/>
      <c r="N44" s="234" t="s">
        <v>11714</v>
      </c>
      <c r="O44" s="249" t="s">
        <v>12911</v>
      </c>
      <c r="P44" s="249" t="s">
        <v>12911</v>
      </c>
      <c r="Q44" s="226" t="s">
        <v>12911</v>
      </c>
      <c r="R44" s="212" t="s">
        <v>6034</v>
      </c>
      <c r="S44" s="213" t="s">
        <v>11560</v>
      </c>
      <c r="T44" s="236" t="s">
        <v>11559</v>
      </c>
      <c r="U44" s="237" t="s">
        <v>11565</v>
      </c>
      <c r="V44" s="236" t="s">
        <v>11558</v>
      </c>
      <c r="W44" s="236" t="s">
        <v>11558</v>
      </c>
      <c r="X44" s="237" t="s">
        <v>11560</v>
      </c>
      <c r="Y44" s="237"/>
      <c r="Z44" s="237" t="s">
        <v>11699</v>
      </c>
      <c r="AA44" s="225">
        <v>202409</v>
      </c>
      <c r="AB44" s="246"/>
      <c r="AC44" s="236" t="s">
        <v>11564</v>
      </c>
      <c r="AD44" s="247" t="s">
        <v>11563</v>
      </c>
      <c r="AE44" s="248">
        <v>0</v>
      </c>
      <c r="AF44" s="247" t="s">
        <v>11563</v>
      </c>
      <c r="AG44" s="242" t="s">
        <v>12907</v>
      </c>
      <c r="AH44" s="9" t="s">
        <v>12906</v>
      </c>
      <c r="AI44" s="238" t="s">
        <v>11560</v>
      </c>
      <c r="AJ44" s="238" t="s">
        <v>11560</v>
      </c>
      <c r="AK44" s="238" t="s">
        <v>11562</v>
      </c>
    </row>
    <row r="45" spans="1:38" x14ac:dyDescent="0.3">
      <c r="A45" s="232" t="s">
        <v>235</v>
      </c>
      <c r="B45" s="232" t="s">
        <v>12914</v>
      </c>
      <c r="C45" s="244" t="s">
        <v>11569</v>
      </c>
      <c r="D45" s="240" t="s">
        <v>12921</v>
      </c>
      <c r="E45" s="239" t="s">
        <v>12920</v>
      </c>
      <c r="F45" s="243" t="s">
        <v>11567</v>
      </c>
      <c r="G45" s="214">
        <v>0</v>
      </c>
      <c r="H45" s="234" t="s">
        <v>11560</v>
      </c>
      <c r="I45" s="234"/>
      <c r="J45" s="234"/>
      <c r="K45" s="234"/>
      <c r="L45" s="234"/>
      <c r="M45" s="234"/>
      <c r="N45" s="234" t="s">
        <v>11714</v>
      </c>
      <c r="O45" s="249" t="s">
        <v>12911</v>
      </c>
      <c r="P45" s="249" t="s">
        <v>12911</v>
      </c>
      <c r="Q45" s="226" t="s">
        <v>12911</v>
      </c>
      <c r="R45" s="212" t="s">
        <v>12919</v>
      </c>
      <c r="S45" s="213" t="s">
        <v>11560</v>
      </c>
      <c r="T45" s="236" t="s">
        <v>11559</v>
      </c>
      <c r="U45" s="237" t="s">
        <v>11565</v>
      </c>
      <c r="V45" s="236" t="s">
        <v>11558</v>
      </c>
      <c r="W45" s="236" t="s">
        <v>11558</v>
      </c>
      <c r="X45" s="237" t="s">
        <v>11560</v>
      </c>
      <c r="Y45" s="237"/>
      <c r="Z45" s="237" t="s">
        <v>11699</v>
      </c>
      <c r="AA45" s="225">
        <v>202409</v>
      </c>
      <c r="AB45" s="246"/>
      <c r="AC45" s="236" t="s">
        <v>11564</v>
      </c>
      <c r="AD45" s="247" t="s">
        <v>11563</v>
      </c>
      <c r="AE45" s="248">
        <v>0</v>
      </c>
      <c r="AF45" s="247" t="s">
        <v>11563</v>
      </c>
      <c r="AG45" s="242" t="s">
        <v>12907</v>
      </c>
      <c r="AH45" s="9" t="s">
        <v>12906</v>
      </c>
      <c r="AI45" s="238" t="s">
        <v>11560</v>
      </c>
      <c r="AJ45" s="238" t="s">
        <v>11560</v>
      </c>
      <c r="AK45" s="238" t="s">
        <v>11562</v>
      </c>
    </row>
    <row r="46" spans="1:38" x14ac:dyDescent="0.3">
      <c r="A46" s="232" t="s">
        <v>235</v>
      </c>
      <c r="B46" s="232" t="s">
        <v>12914</v>
      </c>
      <c r="C46" s="244" t="s">
        <v>11569</v>
      </c>
      <c r="D46" s="240" t="s">
        <v>12918</v>
      </c>
      <c r="E46" s="239" t="s">
        <v>12917</v>
      </c>
      <c r="F46" s="243" t="s">
        <v>11567</v>
      </c>
      <c r="G46" s="214">
        <v>0</v>
      </c>
      <c r="H46" s="234" t="s">
        <v>11560</v>
      </c>
      <c r="I46" s="234"/>
      <c r="J46" s="234"/>
      <c r="K46" s="234"/>
      <c r="L46" s="234"/>
      <c r="M46" s="234"/>
      <c r="N46" s="234" t="s">
        <v>11714</v>
      </c>
      <c r="O46" s="249" t="s">
        <v>12911</v>
      </c>
      <c r="P46" s="249" t="s">
        <v>12911</v>
      </c>
      <c r="Q46" s="226" t="s">
        <v>12911</v>
      </c>
      <c r="R46" s="212" t="s">
        <v>12916</v>
      </c>
      <c r="S46" s="213" t="s">
        <v>12915</v>
      </c>
      <c r="T46" s="236" t="s">
        <v>11559</v>
      </c>
      <c r="U46" s="237" t="s">
        <v>11565</v>
      </c>
      <c r="V46" s="236" t="s">
        <v>11558</v>
      </c>
      <c r="W46" s="236" t="s">
        <v>11558</v>
      </c>
      <c r="X46" s="237" t="s">
        <v>11560</v>
      </c>
      <c r="Y46" s="237"/>
      <c r="Z46" s="237" t="s">
        <v>11699</v>
      </c>
      <c r="AA46" s="225">
        <v>202409</v>
      </c>
      <c r="AB46" s="246"/>
      <c r="AC46" s="236" t="s">
        <v>11564</v>
      </c>
      <c r="AD46" s="247" t="s">
        <v>11563</v>
      </c>
      <c r="AE46" s="248">
        <v>0</v>
      </c>
      <c r="AF46" s="247" t="s">
        <v>11563</v>
      </c>
      <c r="AG46" s="242" t="s">
        <v>12907</v>
      </c>
      <c r="AH46" s="9" t="s">
        <v>12906</v>
      </c>
      <c r="AI46" s="238" t="s">
        <v>11560</v>
      </c>
      <c r="AJ46" s="238" t="s">
        <v>11560</v>
      </c>
      <c r="AK46" s="238" t="s">
        <v>11562</v>
      </c>
    </row>
    <row r="47" spans="1:38" x14ac:dyDescent="0.3">
      <c r="A47" s="232" t="s">
        <v>235</v>
      </c>
      <c r="B47" s="232" t="s">
        <v>12914</v>
      </c>
      <c r="C47" s="244" t="s">
        <v>11569</v>
      </c>
      <c r="D47" s="240" t="s">
        <v>12913</v>
      </c>
      <c r="E47" s="239" t="s">
        <v>12912</v>
      </c>
      <c r="F47" s="243" t="s">
        <v>11567</v>
      </c>
      <c r="G47" s="214">
        <v>0</v>
      </c>
      <c r="H47" s="234" t="s">
        <v>11560</v>
      </c>
      <c r="I47" s="234"/>
      <c r="J47" s="234"/>
      <c r="K47" s="234"/>
      <c r="L47" s="234"/>
      <c r="M47" s="234"/>
      <c r="N47" s="234" t="s">
        <v>11714</v>
      </c>
      <c r="O47" s="249" t="s">
        <v>12911</v>
      </c>
      <c r="P47" s="249" t="s">
        <v>12911</v>
      </c>
      <c r="Q47" s="226" t="s">
        <v>12911</v>
      </c>
      <c r="R47" s="212" t="s">
        <v>12909</v>
      </c>
      <c r="S47" s="213" t="s">
        <v>12908</v>
      </c>
      <c r="T47" s="236" t="s">
        <v>11559</v>
      </c>
      <c r="U47" s="237" t="s">
        <v>11565</v>
      </c>
      <c r="V47" s="236" t="s">
        <v>11558</v>
      </c>
      <c r="W47" s="236" t="s">
        <v>11558</v>
      </c>
      <c r="X47" s="237" t="s">
        <v>11560</v>
      </c>
      <c r="Y47" s="237"/>
      <c r="Z47" s="237" t="s">
        <v>11699</v>
      </c>
      <c r="AA47" s="225">
        <v>202409</v>
      </c>
      <c r="AB47" s="246"/>
      <c r="AC47" s="236" t="s">
        <v>11564</v>
      </c>
      <c r="AD47" s="247" t="s">
        <v>11563</v>
      </c>
      <c r="AE47" s="248">
        <v>0</v>
      </c>
      <c r="AF47" s="247" t="s">
        <v>11563</v>
      </c>
      <c r="AG47" s="242" t="s">
        <v>12907</v>
      </c>
      <c r="AH47" s="9" t="s">
        <v>12906</v>
      </c>
      <c r="AI47" s="238" t="s">
        <v>11560</v>
      </c>
      <c r="AJ47" s="238" t="s">
        <v>11560</v>
      </c>
      <c r="AK47" s="238" t="s">
        <v>11562</v>
      </c>
    </row>
    <row r="48" spans="1:38" x14ac:dyDescent="0.3">
      <c r="A48" s="232" t="s">
        <v>469</v>
      </c>
      <c r="B48" s="232" t="s">
        <v>12801</v>
      </c>
      <c r="C48" s="244" t="s">
        <v>11569</v>
      </c>
      <c r="D48" s="240" t="s">
        <v>12905</v>
      </c>
      <c r="E48" s="239" t="s">
        <v>12904</v>
      </c>
      <c r="F48" s="243" t="s">
        <v>11567</v>
      </c>
      <c r="G48" s="214">
        <v>0</v>
      </c>
      <c r="H48" s="234" t="s">
        <v>11715</v>
      </c>
      <c r="I48" s="234"/>
      <c r="J48" s="234"/>
      <c r="K48" s="234"/>
      <c r="L48" s="234"/>
      <c r="M48" s="234"/>
      <c r="N48" s="234" t="s">
        <v>11714</v>
      </c>
      <c r="O48" s="249" t="s">
        <v>12798</v>
      </c>
      <c r="P48" s="249" t="s">
        <v>12797</v>
      </c>
      <c r="Q48" s="226" t="s">
        <v>12796</v>
      </c>
      <c r="R48" s="212" t="s">
        <v>12903</v>
      </c>
      <c r="S48" s="213" t="s">
        <v>12902</v>
      </c>
      <c r="T48" s="236" t="s">
        <v>11559</v>
      </c>
      <c r="U48" s="237" t="s">
        <v>11565</v>
      </c>
      <c r="V48" s="237" t="s">
        <v>11699</v>
      </c>
      <c r="W48" s="237" t="s">
        <v>11699</v>
      </c>
      <c r="X48" s="237" t="s">
        <v>11699</v>
      </c>
      <c r="Y48" s="237"/>
      <c r="Z48" s="237" t="s">
        <v>11699</v>
      </c>
      <c r="AA48" s="225">
        <v>202409</v>
      </c>
      <c r="AB48" s="246"/>
      <c r="AC48" s="236" t="s">
        <v>11564</v>
      </c>
      <c r="AD48" s="247" t="s">
        <v>11563</v>
      </c>
      <c r="AE48" s="248">
        <v>0</v>
      </c>
      <c r="AF48" s="247" t="s">
        <v>11563</v>
      </c>
      <c r="AG48" s="242" t="s">
        <v>2</v>
      </c>
      <c r="AH48" s="9" t="s">
        <v>11560</v>
      </c>
      <c r="AI48" s="238" t="s">
        <v>11560</v>
      </c>
      <c r="AJ48" s="238" t="s">
        <v>11560</v>
      </c>
      <c r="AK48" s="203" t="s">
        <v>11562</v>
      </c>
    </row>
    <row r="49" spans="1:37" x14ac:dyDescent="0.3">
      <c r="A49" s="232" t="s">
        <v>469</v>
      </c>
      <c r="B49" s="232" t="s">
        <v>12801</v>
      </c>
      <c r="C49" s="244" t="s">
        <v>11569</v>
      </c>
      <c r="D49" s="240" t="s">
        <v>12901</v>
      </c>
      <c r="E49" s="239" t="s">
        <v>12900</v>
      </c>
      <c r="F49" s="243" t="s">
        <v>11567</v>
      </c>
      <c r="G49" s="214">
        <v>0</v>
      </c>
      <c r="H49" s="234" t="s">
        <v>11715</v>
      </c>
      <c r="I49" s="234"/>
      <c r="J49" s="234"/>
      <c r="K49" s="234"/>
      <c r="L49" s="234"/>
      <c r="M49" s="234"/>
      <c r="N49" s="234" t="s">
        <v>11714</v>
      </c>
      <c r="O49" s="249" t="s">
        <v>12798</v>
      </c>
      <c r="P49" s="249" t="s">
        <v>12797</v>
      </c>
      <c r="Q49" s="226" t="s">
        <v>12796</v>
      </c>
      <c r="R49" s="212" t="s">
        <v>12899</v>
      </c>
      <c r="S49" s="213" t="s">
        <v>12898</v>
      </c>
      <c r="T49" s="236" t="s">
        <v>11559</v>
      </c>
      <c r="U49" s="237" t="s">
        <v>11565</v>
      </c>
      <c r="V49" s="237" t="s">
        <v>11699</v>
      </c>
      <c r="W49" s="237" t="s">
        <v>11699</v>
      </c>
      <c r="X49" s="237" t="s">
        <v>11699</v>
      </c>
      <c r="Y49" s="237"/>
      <c r="Z49" s="237" t="s">
        <v>11699</v>
      </c>
      <c r="AA49" s="225">
        <v>202409</v>
      </c>
      <c r="AB49" s="246"/>
      <c r="AC49" s="236" t="s">
        <v>11564</v>
      </c>
      <c r="AD49" s="247" t="s">
        <v>11563</v>
      </c>
      <c r="AE49" s="248">
        <v>0</v>
      </c>
      <c r="AF49" s="247" t="s">
        <v>11563</v>
      </c>
      <c r="AG49" s="242" t="s">
        <v>2</v>
      </c>
      <c r="AH49" s="9" t="s">
        <v>11560</v>
      </c>
      <c r="AI49" s="238" t="s">
        <v>11560</v>
      </c>
      <c r="AJ49" s="238" t="s">
        <v>11560</v>
      </c>
      <c r="AK49" s="203" t="s">
        <v>11562</v>
      </c>
    </row>
    <row r="50" spans="1:37" x14ac:dyDescent="0.3">
      <c r="A50" s="232" t="s">
        <v>469</v>
      </c>
      <c r="B50" s="232" t="s">
        <v>12801</v>
      </c>
      <c r="C50" s="244" t="s">
        <v>11569</v>
      </c>
      <c r="D50" s="240" t="s">
        <v>12897</v>
      </c>
      <c r="E50" s="239" t="s">
        <v>12896</v>
      </c>
      <c r="F50" s="243" t="s">
        <v>11567</v>
      </c>
      <c r="G50" s="214">
        <v>0</v>
      </c>
      <c r="H50" s="234" t="s">
        <v>11715</v>
      </c>
      <c r="I50" s="234"/>
      <c r="J50" s="234"/>
      <c r="K50" s="234"/>
      <c r="L50" s="234"/>
      <c r="M50" s="234"/>
      <c r="N50" s="234" t="s">
        <v>11714</v>
      </c>
      <c r="O50" s="249" t="s">
        <v>12798</v>
      </c>
      <c r="P50" s="249" t="s">
        <v>12797</v>
      </c>
      <c r="Q50" s="226" t="s">
        <v>12796</v>
      </c>
      <c r="R50" s="212" t="s">
        <v>12895</v>
      </c>
      <c r="S50" s="213" t="s">
        <v>12894</v>
      </c>
      <c r="T50" s="236" t="s">
        <v>11559</v>
      </c>
      <c r="U50" s="237" t="s">
        <v>11565</v>
      </c>
      <c r="V50" s="237" t="s">
        <v>11699</v>
      </c>
      <c r="W50" s="237" t="s">
        <v>11699</v>
      </c>
      <c r="X50" s="237" t="s">
        <v>11699</v>
      </c>
      <c r="Y50" s="237"/>
      <c r="Z50" s="237" t="s">
        <v>11699</v>
      </c>
      <c r="AA50" s="225">
        <v>202409</v>
      </c>
      <c r="AB50" s="246"/>
      <c r="AC50" s="236" t="s">
        <v>11564</v>
      </c>
      <c r="AD50" s="247" t="s">
        <v>11563</v>
      </c>
      <c r="AE50" s="248">
        <v>0</v>
      </c>
      <c r="AF50" s="247" t="s">
        <v>11563</v>
      </c>
      <c r="AG50" s="242" t="s">
        <v>2</v>
      </c>
      <c r="AH50" s="9" t="s">
        <v>11560</v>
      </c>
      <c r="AI50" s="238" t="s">
        <v>11560</v>
      </c>
      <c r="AJ50" s="238" t="s">
        <v>11560</v>
      </c>
      <c r="AK50" s="203" t="s">
        <v>11562</v>
      </c>
    </row>
    <row r="51" spans="1:37" x14ac:dyDescent="0.3">
      <c r="A51" s="232" t="s">
        <v>469</v>
      </c>
      <c r="B51" s="232" t="s">
        <v>12801</v>
      </c>
      <c r="C51" s="244" t="s">
        <v>11569</v>
      </c>
      <c r="D51" s="240" t="s">
        <v>12893</v>
      </c>
      <c r="E51" s="239" t="s">
        <v>12892</v>
      </c>
      <c r="F51" s="243" t="s">
        <v>11567</v>
      </c>
      <c r="G51" s="214">
        <v>0</v>
      </c>
      <c r="H51" s="234" t="s">
        <v>11715</v>
      </c>
      <c r="I51" s="234"/>
      <c r="J51" s="234"/>
      <c r="K51" s="234"/>
      <c r="L51" s="234"/>
      <c r="M51" s="234"/>
      <c r="N51" s="234" t="s">
        <v>11714</v>
      </c>
      <c r="O51" s="249" t="s">
        <v>12798</v>
      </c>
      <c r="P51" s="249" t="s">
        <v>12797</v>
      </c>
      <c r="Q51" s="226" t="s">
        <v>12796</v>
      </c>
      <c r="R51" s="212" t="s">
        <v>12891</v>
      </c>
      <c r="S51" s="213" t="s">
        <v>12890</v>
      </c>
      <c r="T51" s="236" t="s">
        <v>11559</v>
      </c>
      <c r="U51" s="237" t="s">
        <v>11565</v>
      </c>
      <c r="V51" s="237" t="s">
        <v>11699</v>
      </c>
      <c r="W51" s="237" t="s">
        <v>11699</v>
      </c>
      <c r="X51" s="237" t="s">
        <v>11699</v>
      </c>
      <c r="Y51" s="237"/>
      <c r="Z51" s="237" t="s">
        <v>11699</v>
      </c>
      <c r="AA51" s="225">
        <v>202409</v>
      </c>
      <c r="AB51" s="246"/>
      <c r="AC51" s="236" t="s">
        <v>11564</v>
      </c>
      <c r="AD51" s="247" t="s">
        <v>11563</v>
      </c>
      <c r="AE51" s="248">
        <v>0</v>
      </c>
      <c r="AF51" s="247" t="s">
        <v>11563</v>
      </c>
      <c r="AG51" s="242" t="s">
        <v>2</v>
      </c>
      <c r="AH51" s="9" t="s">
        <v>11560</v>
      </c>
      <c r="AI51" s="238" t="s">
        <v>11560</v>
      </c>
      <c r="AJ51" s="238" t="s">
        <v>11560</v>
      </c>
      <c r="AK51" s="203" t="s">
        <v>11562</v>
      </c>
    </row>
    <row r="52" spans="1:37" x14ac:dyDescent="0.3">
      <c r="A52" s="232" t="s">
        <v>469</v>
      </c>
      <c r="B52" s="232" t="s">
        <v>12801</v>
      </c>
      <c r="C52" s="244" t="s">
        <v>11569</v>
      </c>
      <c r="D52" s="240" t="s">
        <v>12889</v>
      </c>
      <c r="E52" s="239" t="s">
        <v>12888</v>
      </c>
      <c r="F52" s="243" t="s">
        <v>11567</v>
      </c>
      <c r="G52" s="214">
        <v>0</v>
      </c>
      <c r="H52" s="234" t="s">
        <v>11715</v>
      </c>
      <c r="I52" s="234"/>
      <c r="J52" s="234"/>
      <c r="K52" s="234"/>
      <c r="L52" s="234"/>
      <c r="M52" s="234"/>
      <c r="N52" s="234" t="s">
        <v>11714</v>
      </c>
      <c r="O52" s="249" t="s">
        <v>12798</v>
      </c>
      <c r="P52" s="249" t="s">
        <v>12797</v>
      </c>
      <c r="Q52" s="226" t="s">
        <v>12796</v>
      </c>
      <c r="R52" s="212" t="s">
        <v>12887</v>
      </c>
      <c r="S52" s="213" t="s">
        <v>12886</v>
      </c>
      <c r="T52" s="236" t="s">
        <v>11559</v>
      </c>
      <c r="U52" s="237" t="s">
        <v>11565</v>
      </c>
      <c r="V52" s="237" t="s">
        <v>11699</v>
      </c>
      <c r="W52" s="237" t="s">
        <v>11699</v>
      </c>
      <c r="X52" s="237" t="s">
        <v>11699</v>
      </c>
      <c r="Y52" s="237"/>
      <c r="Z52" s="237" t="s">
        <v>11699</v>
      </c>
      <c r="AA52" s="225">
        <v>202409</v>
      </c>
      <c r="AB52" s="246"/>
      <c r="AC52" s="236" t="s">
        <v>11564</v>
      </c>
      <c r="AD52" s="247" t="s">
        <v>11563</v>
      </c>
      <c r="AE52" s="248">
        <v>0</v>
      </c>
      <c r="AF52" s="247" t="s">
        <v>11563</v>
      </c>
      <c r="AG52" s="242" t="s">
        <v>2</v>
      </c>
      <c r="AH52" s="9" t="s">
        <v>11560</v>
      </c>
      <c r="AI52" s="238" t="s">
        <v>11560</v>
      </c>
      <c r="AJ52" s="238" t="s">
        <v>11560</v>
      </c>
      <c r="AK52" s="203" t="s">
        <v>11562</v>
      </c>
    </row>
    <row r="53" spans="1:37" x14ac:dyDescent="0.3">
      <c r="A53" s="232" t="s">
        <v>469</v>
      </c>
      <c r="B53" s="232" t="s">
        <v>12801</v>
      </c>
      <c r="C53" s="244" t="s">
        <v>11569</v>
      </c>
      <c r="D53" s="240" t="s">
        <v>12885</v>
      </c>
      <c r="E53" s="239" t="s">
        <v>12884</v>
      </c>
      <c r="F53" s="243" t="s">
        <v>11567</v>
      </c>
      <c r="G53" s="214">
        <v>0</v>
      </c>
      <c r="H53" s="234" t="s">
        <v>11715</v>
      </c>
      <c r="I53" s="234"/>
      <c r="J53" s="234"/>
      <c r="K53" s="234"/>
      <c r="L53" s="234"/>
      <c r="M53" s="234"/>
      <c r="N53" s="234" t="s">
        <v>11714</v>
      </c>
      <c r="O53" s="249" t="s">
        <v>12798</v>
      </c>
      <c r="P53" s="249" t="s">
        <v>12797</v>
      </c>
      <c r="Q53" s="226" t="s">
        <v>12796</v>
      </c>
      <c r="R53" s="212" t="s">
        <v>12883</v>
      </c>
      <c r="S53" s="213" t="s">
        <v>12882</v>
      </c>
      <c r="T53" s="236" t="s">
        <v>11559</v>
      </c>
      <c r="U53" s="237" t="s">
        <v>11565</v>
      </c>
      <c r="V53" s="237" t="s">
        <v>11699</v>
      </c>
      <c r="W53" s="237" t="s">
        <v>11699</v>
      </c>
      <c r="X53" s="237" t="s">
        <v>11699</v>
      </c>
      <c r="Y53" s="237"/>
      <c r="Z53" s="237" t="s">
        <v>11699</v>
      </c>
      <c r="AA53" s="225">
        <v>202409</v>
      </c>
      <c r="AB53" s="246"/>
      <c r="AC53" s="236" t="s">
        <v>11564</v>
      </c>
      <c r="AD53" s="247" t="s">
        <v>11563</v>
      </c>
      <c r="AE53" s="248">
        <v>0</v>
      </c>
      <c r="AF53" s="247" t="s">
        <v>11563</v>
      </c>
      <c r="AG53" s="242" t="s">
        <v>2</v>
      </c>
      <c r="AH53" s="9" t="s">
        <v>11560</v>
      </c>
      <c r="AI53" s="238" t="s">
        <v>11560</v>
      </c>
      <c r="AJ53" s="238" t="s">
        <v>11560</v>
      </c>
      <c r="AK53" s="203" t="s">
        <v>11562</v>
      </c>
    </row>
    <row r="54" spans="1:37" x14ac:dyDescent="0.3">
      <c r="A54" s="232" t="s">
        <v>469</v>
      </c>
      <c r="B54" s="232" t="s">
        <v>12801</v>
      </c>
      <c r="C54" s="244" t="s">
        <v>11569</v>
      </c>
      <c r="D54" s="240" t="s">
        <v>12881</v>
      </c>
      <c r="E54" s="239" t="s">
        <v>12880</v>
      </c>
      <c r="F54" s="243" t="s">
        <v>11567</v>
      </c>
      <c r="G54" s="214">
        <v>0</v>
      </c>
      <c r="H54" s="234" t="s">
        <v>11715</v>
      </c>
      <c r="I54" s="234"/>
      <c r="J54" s="234"/>
      <c r="K54" s="234"/>
      <c r="L54" s="234"/>
      <c r="M54" s="234"/>
      <c r="N54" s="234" t="s">
        <v>11714</v>
      </c>
      <c r="O54" s="249" t="s">
        <v>12798</v>
      </c>
      <c r="P54" s="249" t="s">
        <v>12797</v>
      </c>
      <c r="Q54" s="226" t="s">
        <v>12796</v>
      </c>
      <c r="R54" s="212" t="s">
        <v>12879</v>
      </c>
      <c r="S54" s="213" t="s">
        <v>12878</v>
      </c>
      <c r="T54" s="236" t="s">
        <v>11559</v>
      </c>
      <c r="U54" s="237" t="s">
        <v>11565</v>
      </c>
      <c r="V54" s="237" t="s">
        <v>11699</v>
      </c>
      <c r="W54" s="237" t="s">
        <v>11699</v>
      </c>
      <c r="X54" s="237" t="s">
        <v>11699</v>
      </c>
      <c r="Y54" s="237"/>
      <c r="Z54" s="237" t="s">
        <v>11699</v>
      </c>
      <c r="AA54" s="225">
        <v>202409</v>
      </c>
      <c r="AB54" s="246"/>
      <c r="AC54" s="236" t="s">
        <v>11564</v>
      </c>
      <c r="AD54" s="247" t="s">
        <v>11563</v>
      </c>
      <c r="AE54" s="248">
        <v>0</v>
      </c>
      <c r="AF54" s="247" t="s">
        <v>11563</v>
      </c>
      <c r="AG54" s="242" t="s">
        <v>2</v>
      </c>
      <c r="AH54" s="9" t="s">
        <v>11560</v>
      </c>
      <c r="AI54" s="238" t="s">
        <v>11560</v>
      </c>
      <c r="AJ54" s="238" t="s">
        <v>11560</v>
      </c>
      <c r="AK54" s="203" t="s">
        <v>11562</v>
      </c>
    </row>
    <row r="55" spans="1:37" x14ac:dyDescent="0.3">
      <c r="A55" s="232" t="s">
        <v>469</v>
      </c>
      <c r="B55" s="232" t="s">
        <v>12801</v>
      </c>
      <c r="C55" s="244" t="s">
        <v>11569</v>
      </c>
      <c r="D55" s="240" t="s">
        <v>12877</v>
      </c>
      <c r="E55" s="239" t="s">
        <v>12876</v>
      </c>
      <c r="F55" s="243" t="s">
        <v>11567</v>
      </c>
      <c r="G55" s="214">
        <v>0</v>
      </c>
      <c r="H55" s="234" t="s">
        <v>11715</v>
      </c>
      <c r="I55" s="234"/>
      <c r="J55" s="234"/>
      <c r="K55" s="234"/>
      <c r="L55" s="234"/>
      <c r="M55" s="234"/>
      <c r="N55" s="234" t="s">
        <v>11714</v>
      </c>
      <c r="O55" s="249" t="s">
        <v>12798</v>
      </c>
      <c r="P55" s="249" t="s">
        <v>12797</v>
      </c>
      <c r="Q55" s="226" t="s">
        <v>12796</v>
      </c>
      <c r="R55" s="212" t="s">
        <v>12875</v>
      </c>
      <c r="S55" s="213" t="s">
        <v>12874</v>
      </c>
      <c r="T55" s="236" t="s">
        <v>11559</v>
      </c>
      <c r="U55" s="237" t="s">
        <v>11565</v>
      </c>
      <c r="V55" s="237" t="s">
        <v>11699</v>
      </c>
      <c r="W55" s="237" t="s">
        <v>11699</v>
      </c>
      <c r="X55" s="237" t="s">
        <v>11699</v>
      </c>
      <c r="Y55" s="237"/>
      <c r="Z55" s="237" t="s">
        <v>11699</v>
      </c>
      <c r="AA55" s="225">
        <v>202409</v>
      </c>
      <c r="AB55" s="246"/>
      <c r="AC55" s="236" t="s">
        <v>11564</v>
      </c>
      <c r="AD55" s="247" t="s">
        <v>11563</v>
      </c>
      <c r="AE55" s="248">
        <v>0</v>
      </c>
      <c r="AF55" s="247" t="s">
        <v>11563</v>
      </c>
      <c r="AG55" s="242" t="s">
        <v>2</v>
      </c>
      <c r="AH55" s="9" t="s">
        <v>11560</v>
      </c>
      <c r="AI55" s="238" t="s">
        <v>11560</v>
      </c>
      <c r="AJ55" s="238" t="s">
        <v>11560</v>
      </c>
      <c r="AK55" s="203" t="s">
        <v>11562</v>
      </c>
    </row>
    <row r="56" spans="1:37" x14ac:dyDescent="0.3">
      <c r="A56" s="232" t="s">
        <v>469</v>
      </c>
      <c r="B56" s="232" t="s">
        <v>12801</v>
      </c>
      <c r="C56" s="244" t="s">
        <v>11569</v>
      </c>
      <c r="D56" s="240" t="s">
        <v>12873</v>
      </c>
      <c r="E56" s="239" t="s">
        <v>12872</v>
      </c>
      <c r="F56" s="243" t="s">
        <v>11567</v>
      </c>
      <c r="G56" s="214">
        <v>0</v>
      </c>
      <c r="H56" s="234" t="s">
        <v>11715</v>
      </c>
      <c r="I56" s="234"/>
      <c r="J56" s="234"/>
      <c r="K56" s="234"/>
      <c r="L56" s="234"/>
      <c r="M56" s="234"/>
      <c r="N56" s="234" t="s">
        <v>11714</v>
      </c>
      <c r="O56" s="249" t="s">
        <v>12798</v>
      </c>
      <c r="P56" s="249" t="s">
        <v>12797</v>
      </c>
      <c r="Q56" s="226" t="s">
        <v>12796</v>
      </c>
      <c r="R56" s="212" t="s">
        <v>12871</v>
      </c>
      <c r="S56" s="213" t="s">
        <v>12870</v>
      </c>
      <c r="T56" s="236" t="s">
        <v>11559</v>
      </c>
      <c r="U56" s="237" t="s">
        <v>11565</v>
      </c>
      <c r="V56" s="237" t="s">
        <v>11699</v>
      </c>
      <c r="W56" s="237" t="s">
        <v>11699</v>
      </c>
      <c r="X56" s="237" t="s">
        <v>11699</v>
      </c>
      <c r="Y56" s="237"/>
      <c r="Z56" s="237" t="s">
        <v>11699</v>
      </c>
      <c r="AA56" s="225">
        <v>202409</v>
      </c>
      <c r="AB56" s="246"/>
      <c r="AC56" s="236" t="s">
        <v>11564</v>
      </c>
      <c r="AD56" s="247" t="s">
        <v>11563</v>
      </c>
      <c r="AE56" s="248">
        <v>0</v>
      </c>
      <c r="AF56" s="247" t="s">
        <v>11563</v>
      </c>
      <c r="AG56" s="242" t="s">
        <v>2</v>
      </c>
      <c r="AH56" s="9" t="s">
        <v>11560</v>
      </c>
      <c r="AI56" s="238" t="s">
        <v>11560</v>
      </c>
      <c r="AJ56" s="238" t="s">
        <v>11560</v>
      </c>
      <c r="AK56" s="203" t="s">
        <v>11562</v>
      </c>
    </row>
    <row r="57" spans="1:37" x14ac:dyDescent="0.3">
      <c r="A57" s="232" t="s">
        <v>469</v>
      </c>
      <c r="B57" s="232" t="s">
        <v>12801</v>
      </c>
      <c r="C57" s="244" t="s">
        <v>11569</v>
      </c>
      <c r="D57" s="240" t="s">
        <v>12869</v>
      </c>
      <c r="E57" s="239" t="s">
        <v>12868</v>
      </c>
      <c r="F57" s="243" t="s">
        <v>11567</v>
      </c>
      <c r="G57" s="214">
        <v>0</v>
      </c>
      <c r="H57" s="234" t="s">
        <v>11715</v>
      </c>
      <c r="I57" s="234"/>
      <c r="J57" s="234"/>
      <c r="K57" s="234"/>
      <c r="L57" s="234"/>
      <c r="M57" s="234"/>
      <c r="N57" s="234" t="s">
        <v>11714</v>
      </c>
      <c r="O57" s="249" t="s">
        <v>12798</v>
      </c>
      <c r="P57" s="249" t="s">
        <v>12797</v>
      </c>
      <c r="Q57" s="226" t="s">
        <v>12796</v>
      </c>
      <c r="R57" s="212" t="s">
        <v>12867</v>
      </c>
      <c r="S57" s="213" t="s">
        <v>12866</v>
      </c>
      <c r="T57" s="236" t="s">
        <v>11559</v>
      </c>
      <c r="U57" s="237" t="s">
        <v>11565</v>
      </c>
      <c r="V57" s="237" t="s">
        <v>11699</v>
      </c>
      <c r="W57" s="237" t="s">
        <v>11699</v>
      </c>
      <c r="X57" s="237" t="s">
        <v>11699</v>
      </c>
      <c r="Y57" s="237"/>
      <c r="Z57" s="237" t="s">
        <v>11699</v>
      </c>
      <c r="AA57" s="225">
        <v>202409</v>
      </c>
      <c r="AB57" s="246"/>
      <c r="AC57" s="236" t="s">
        <v>11564</v>
      </c>
      <c r="AD57" s="247" t="s">
        <v>11563</v>
      </c>
      <c r="AE57" s="248">
        <v>0</v>
      </c>
      <c r="AF57" s="247" t="s">
        <v>11563</v>
      </c>
      <c r="AG57" s="242" t="s">
        <v>2</v>
      </c>
      <c r="AH57" s="9" t="s">
        <v>11560</v>
      </c>
      <c r="AI57" s="238" t="s">
        <v>11560</v>
      </c>
      <c r="AJ57" s="238" t="s">
        <v>11560</v>
      </c>
      <c r="AK57" s="203" t="s">
        <v>11562</v>
      </c>
    </row>
    <row r="58" spans="1:37" x14ac:dyDescent="0.3">
      <c r="A58" s="232" t="s">
        <v>469</v>
      </c>
      <c r="B58" s="232" t="s">
        <v>12801</v>
      </c>
      <c r="C58" s="244" t="s">
        <v>11569</v>
      </c>
      <c r="D58" s="240" t="s">
        <v>12865</v>
      </c>
      <c r="E58" s="239" t="s">
        <v>12864</v>
      </c>
      <c r="F58" s="243" t="s">
        <v>11567</v>
      </c>
      <c r="G58" s="214">
        <v>0</v>
      </c>
      <c r="H58" s="234" t="s">
        <v>11715</v>
      </c>
      <c r="I58" s="234"/>
      <c r="J58" s="234"/>
      <c r="K58" s="234"/>
      <c r="L58" s="234"/>
      <c r="M58" s="234"/>
      <c r="N58" s="234" t="s">
        <v>11714</v>
      </c>
      <c r="O58" s="249" t="s">
        <v>12798</v>
      </c>
      <c r="P58" s="249" t="s">
        <v>12797</v>
      </c>
      <c r="Q58" s="226" t="s">
        <v>12796</v>
      </c>
      <c r="R58" s="212" t="s">
        <v>12863</v>
      </c>
      <c r="S58" s="213" t="s">
        <v>12862</v>
      </c>
      <c r="T58" s="236" t="s">
        <v>11559</v>
      </c>
      <c r="U58" s="237" t="s">
        <v>11565</v>
      </c>
      <c r="V58" s="237" t="s">
        <v>11699</v>
      </c>
      <c r="W58" s="237" t="s">
        <v>11699</v>
      </c>
      <c r="X58" s="237" t="s">
        <v>11699</v>
      </c>
      <c r="Y58" s="237"/>
      <c r="Z58" s="237" t="s">
        <v>11699</v>
      </c>
      <c r="AA58" s="225">
        <v>202409</v>
      </c>
      <c r="AB58" s="246"/>
      <c r="AC58" s="236" t="s">
        <v>11564</v>
      </c>
      <c r="AD58" s="247" t="s">
        <v>11563</v>
      </c>
      <c r="AE58" s="248">
        <v>0</v>
      </c>
      <c r="AF58" s="247" t="s">
        <v>11563</v>
      </c>
      <c r="AG58" s="242" t="s">
        <v>2</v>
      </c>
      <c r="AH58" s="9" t="s">
        <v>11560</v>
      </c>
      <c r="AI58" s="238" t="s">
        <v>11560</v>
      </c>
      <c r="AJ58" s="238" t="s">
        <v>11560</v>
      </c>
      <c r="AK58" s="203" t="s">
        <v>11562</v>
      </c>
    </row>
    <row r="59" spans="1:37" x14ac:dyDescent="0.3">
      <c r="A59" s="232" t="s">
        <v>469</v>
      </c>
      <c r="B59" s="232" t="s">
        <v>12801</v>
      </c>
      <c r="C59" s="244" t="s">
        <v>11569</v>
      </c>
      <c r="D59" s="240" t="s">
        <v>12861</v>
      </c>
      <c r="E59" s="239" t="s">
        <v>12860</v>
      </c>
      <c r="F59" s="243" t="s">
        <v>11567</v>
      </c>
      <c r="G59" s="214">
        <v>0</v>
      </c>
      <c r="H59" s="234" t="s">
        <v>11715</v>
      </c>
      <c r="I59" s="234"/>
      <c r="J59" s="234"/>
      <c r="K59" s="234"/>
      <c r="L59" s="234"/>
      <c r="M59" s="234"/>
      <c r="N59" s="234" t="s">
        <v>11714</v>
      </c>
      <c r="O59" s="249" t="s">
        <v>12798</v>
      </c>
      <c r="P59" s="249" t="s">
        <v>12797</v>
      </c>
      <c r="Q59" s="226" t="s">
        <v>12796</v>
      </c>
      <c r="R59" s="212" t="s">
        <v>12859</v>
      </c>
      <c r="S59" s="213" t="s">
        <v>12858</v>
      </c>
      <c r="T59" s="236" t="s">
        <v>11559</v>
      </c>
      <c r="U59" s="237" t="s">
        <v>11565</v>
      </c>
      <c r="V59" s="237" t="s">
        <v>11699</v>
      </c>
      <c r="W59" s="237" t="s">
        <v>11699</v>
      </c>
      <c r="X59" s="237" t="s">
        <v>11699</v>
      </c>
      <c r="Y59" s="237"/>
      <c r="Z59" s="237" t="s">
        <v>11699</v>
      </c>
      <c r="AA59" s="225">
        <v>202409</v>
      </c>
      <c r="AB59" s="246"/>
      <c r="AC59" s="236" t="s">
        <v>11564</v>
      </c>
      <c r="AD59" s="247" t="s">
        <v>11563</v>
      </c>
      <c r="AE59" s="248">
        <v>0</v>
      </c>
      <c r="AF59" s="247" t="s">
        <v>11563</v>
      </c>
      <c r="AG59" s="242" t="s">
        <v>2</v>
      </c>
      <c r="AH59" s="9" t="s">
        <v>11560</v>
      </c>
      <c r="AI59" s="238" t="s">
        <v>11560</v>
      </c>
      <c r="AJ59" s="238" t="s">
        <v>11560</v>
      </c>
      <c r="AK59" s="203" t="s">
        <v>11562</v>
      </c>
    </row>
    <row r="60" spans="1:37" x14ac:dyDescent="0.3">
      <c r="A60" s="232" t="s">
        <v>469</v>
      </c>
      <c r="B60" s="232" t="s">
        <v>12801</v>
      </c>
      <c r="C60" s="244" t="s">
        <v>11569</v>
      </c>
      <c r="D60" s="240" t="s">
        <v>12857</v>
      </c>
      <c r="E60" s="239" t="s">
        <v>12856</v>
      </c>
      <c r="F60" s="243" t="s">
        <v>11567</v>
      </c>
      <c r="G60" s="214">
        <v>0</v>
      </c>
      <c r="H60" s="234" t="s">
        <v>11715</v>
      </c>
      <c r="I60" s="234"/>
      <c r="J60" s="234"/>
      <c r="K60" s="234"/>
      <c r="L60" s="234"/>
      <c r="M60" s="234"/>
      <c r="N60" s="234" t="s">
        <v>11714</v>
      </c>
      <c r="O60" s="249" t="s">
        <v>12798</v>
      </c>
      <c r="P60" s="249" t="s">
        <v>12797</v>
      </c>
      <c r="Q60" s="226" t="s">
        <v>12796</v>
      </c>
      <c r="R60" s="212" t="s">
        <v>12855</v>
      </c>
      <c r="S60" s="213" t="s">
        <v>12854</v>
      </c>
      <c r="T60" s="236" t="s">
        <v>11559</v>
      </c>
      <c r="U60" s="237" t="s">
        <v>11565</v>
      </c>
      <c r="V60" s="237" t="s">
        <v>11699</v>
      </c>
      <c r="W60" s="237" t="s">
        <v>11699</v>
      </c>
      <c r="X60" s="237" t="s">
        <v>11699</v>
      </c>
      <c r="Y60" s="237"/>
      <c r="Z60" s="237" t="s">
        <v>11699</v>
      </c>
      <c r="AA60" s="225">
        <v>202409</v>
      </c>
      <c r="AB60" s="246"/>
      <c r="AC60" s="236" t="s">
        <v>11564</v>
      </c>
      <c r="AD60" s="247" t="s">
        <v>11563</v>
      </c>
      <c r="AE60" s="248">
        <v>0</v>
      </c>
      <c r="AF60" s="247" t="s">
        <v>11563</v>
      </c>
      <c r="AG60" s="242" t="s">
        <v>2</v>
      </c>
      <c r="AH60" s="9" t="s">
        <v>11560</v>
      </c>
      <c r="AI60" s="238" t="s">
        <v>11560</v>
      </c>
      <c r="AJ60" s="238" t="s">
        <v>11560</v>
      </c>
      <c r="AK60" s="203" t="s">
        <v>11562</v>
      </c>
    </row>
    <row r="61" spans="1:37" x14ac:dyDescent="0.3">
      <c r="A61" s="232" t="s">
        <v>469</v>
      </c>
      <c r="B61" s="232" t="s">
        <v>12801</v>
      </c>
      <c r="C61" s="244" t="s">
        <v>11569</v>
      </c>
      <c r="D61" s="240" t="s">
        <v>12853</v>
      </c>
      <c r="E61" s="239" t="s">
        <v>12852</v>
      </c>
      <c r="F61" s="243" t="s">
        <v>11567</v>
      </c>
      <c r="G61" s="214">
        <v>0</v>
      </c>
      <c r="H61" s="234" t="s">
        <v>11715</v>
      </c>
      <c r="I61" s="234"/>
      <c r="J61" s="234"/>
      <c r="K61" s="234"/>
      <c r="L61" s="234"/>
      <c r="M61" s="234"/>
      <c r="N61" s="234" t="s">
        <v>11714</v>
      </c>
      <c r="O61" s="249" t="s">
        <v>12798</v>
      </c>
      <c r="P61" s="249" t="s">
        <v>12797</v>
      </c>
      <c r="Q61" s="226" t="s">
        <v>12796</v>
      </c>
      <c r="R61" s="212" t="s">
        <v>12851</v>
      </c>
      <c r="S61" s="213" t="s">
        <v>12850</v>
      </c>
      <c r="T61" s="236" t="s">
        <v>11559</v>
      </c>
      <c r="U61" s="237" t="s">
        <v>11565</v>
      </c>
      <c r="V61" s="237" t="s">
        <v>11699</v>
      </c>
      <c r="W61" s="237" t="s">
        <v>11699</v>
      </c>
      <c r="X61" s="237" t="s">
        <v>11699</v>
      </c>
      <c r="Y61" s="237"/>
      <c r="Z61" s="237" t="s">
        <v>11699</v>
      </c>
      <c r="AA61" s="225">
        <v>202409</v>
      </c>
      <c r="AB61" s="246"/>
      <c r="AC61" s="236" t="s">
        <v>11564</v>
      </c>
      <c r="AD61" s="247" t="s">
        <v>11563</v>
      </c>
      <c r="AE61" s="248">
        <v>0</v>
      </c>
      <c r="AF61" s="247" t="s">
        <v>11563</v>
      </c>
      <c r="AG61" s="242" t="s">
        <v>2</v>
      </c>
      <c r="AH61" s="9" t="s">
        <v>11560</v>
      </c>
      <c r="AI61" s="238" t="s">
        <v>11560</v>
      </c>
      <c r="AJ61" s="238" t="s">
        <v>11560</v>
      </c>
      <c r="AK61" s="203" t="s">
        <v>11562</v>
      </c>
    </row>
    <row r="62" spans="1:37" x14ac:dyDescent="0.3">
      <c r="A62" s="232" t="s">
        <v>469</v>
      </c>
      <c r="B62" s="232" t="s">
        <v>12801</v>
      </c>
      <c r="C62" s="244" t="s">
        <v>11569</v>
      </c>
      <c r="D62" s="240" t="s">
        <v>12849</v>
      </c>
      <c r="E62" s="239" t="s">
        <v>12848</v>
      </c>
      <c r="F62" s="243" t="s">
        <v>11567</v>
      </c>
      <c r="G62" s="214">
        <v>0</v>
      </c>
      <c r="H62" s="234" t="s">
        <v>11715</v>
      </c>
      <c r="I62" s="234"/>
      <c r="J62" s="234"/>
      <c r="K62" s="234"/>
      <c r="L62" s="234"/>
      <c r="M62" s="234"/>
      <c r="N62" s="234" t="s">
        <v>11714</v>
      </c>
      <c r="O62" s="249" t="s">
        <v>12798</v>
      </c>
      <c r="P62" s="249" t="s">
        <v>12797</v>
      </c>
      <c r="Q62" s="226" t="s">
        <v>12796</v>
      </c>
      <c r="R62" s="212" t="s">
        <v>12847</v>
      </c>
      <c r="S62" s="213" t="s">
        <v>12846</v>
      </c>
      <c r="T62" s="236" t="s">
        <v>11559</v>
      </c>
      <c r="U62" s="237" t="s">
        <v>11565</v>
      </c>
      <c r="V62" s="237" t="s">
        <v>11699</v>
      </c>
      <c r="W62" s="237" t="s">
        <v>11699</v>
      </c>
      <c r="X62" s="237" t="s">
        <v>11699</v>
      </c>
      <c r="Y62" s="237"/>
      <c r="Z62" s="237" t="s">
        <v>11699</v>
      </c>
      <c r="AA62" s="225">
        <v>202409</v>
      </c>
      <c r="AB62" s="246"/>
      <c r="AC62" s="236" t="s">
        <v>11564</v>
      </c>
      <c r="AD62" s="247" t="s">
        <v>11563</v>
      </c>
      <c r="AE62" s="248">
        <v>0</v>
      </c>
      <c r="AF62" s="247" t="s">
        <v>11563</v>
      </c>
      <c r="AG62" s="242" t="s">
        <v>2</v>
      </c>
      <c r="AH62" s="9" t="s">
        <v>11560</v>
      </c>
      <c r="AI62" s="238" t="s">
        <v>11560</v>
      </c>
      <c r="AJ62" s="238" t="s">
        <v>11560</v>
      </c>
      <c r="AK62" s="203" t="s">
        <v>11562</v>
      </c>
    </row>
    <row r="63" spans="1:37" x14ac:dyDescent="0.3">
      <c r="A63" s="232" t="s">
        <v>469</v>
      </c>
      <c r="B63" s="232" t="s">
        <v>12801</v>
      </c>
      <c r="C63" s="244" t="s">
        <v>11569</v>
      </c>
      <c r="D63" s="240" t="s">
        <v>12845</v>
      </c>
      <c r="E63" s="239" t="s">
        <v>12844</v>
      </c>
      <c r="F63" s="243" t="s">
        <v>11567</v>
      </c>
      <c r="G63" s="214">
        <v>0</v>
      </c>
      <c r="H63" s="234" t="s">
        <v>11715</v>
      </c>
      <c r="I63" s="234"/>
      <c r="J63" s="234"/>
      <c r="K63" s="234"/>
      <c r="L63" s="234"/>
      <c r="M63" s="234"/>
      <c r="N63" s="234" t="s">
        <v>11714</v>
      </c>
      <c r="O63" s="249" t="s">
        <v>12798</v>
      </c>
      <c r="P63" s="249" t="s">
        <v>12797</v>
      </c>
      <c r="Q63" s="226" t="s">
        <v>12796</v>
      </c>
      <c r="R63" s="212" t="s">
        <v>12843</v>
      </c>
      <c r="S63" s="213" t="s">
        <v>12842</v>
      </c>
      <c r="T63" s="236" t="s">
        <v>11559</v>
      </c>
      <c r="U63" s="237" t="s">
        <v>11565</v>
      </c>
      <c r="V63" s="237" t="s">
        <v>11699</v>
      </c>
      <c r="W63" s="237" t="s">
        <v>11699</v>
      </c>
      <c r="X63" s="237" t="s">
        <v>11699</v>
      </c>
      <c r="Y63" s="237"/>
      <c r="Z63" s="237" t="s">
        <v>11699</v>
      </c>
      <c r="AA63" s="225">
        <v>202409</v>
      </c>
      <c r="AB63" s="246"/>
      <c r="AC63" s="236" t="s">
        <v>11564</v>
      </c>
      <c r="AD63" s="247" t="s">
        <v>11563</v>
      </c>
      <c r="AE63" s="248">
        <v>0</v>
      </c>
      <c r="AF63" s="247" t="s">
        <v>11563</v>
      </c>
      <c r="AG63" s="242" t="s">
        <v>2</v>
      </c>
      <c r="AH63" s="9" t="s">
        <v>11560</v>
      </c>
      <c r="AI63" s="238" t="s">
        <v>11560</v>
      </c>
      <c r="AJ63" s="238" t="s">
        <v>11560</v>
      </c>
      <c r="AK63" s="203" t="s">
        <v>11562</v>
      </c>
    </row>
    <row r="64" spans="1:37" x14ac:dyDescent="0.3">
      <c r="A64" s="232" t="s">
        <v>469</v>
      </c>
      <c r="B64" s="232" t="s">
        <v>12801</v>
      </c>
      <c r="C64" s="244" t="s">
        <v>11569</v>
      </c>
      <c r="D64" s="240" t="s">
        <v>12841</v>
      </c>
      <c r="E64" s="239" t="s">
        <v>12840</v>
      </c>
      <c r="F64" s="243" t="s">
        <v>11567</v>
      </c>
      <c r="G64" s="214">
        <v>0</v>
      </c>
      <c r="H64" s="234" t="s">
        <v>11715</v>
      </c>
      <c r="I64" s="234"/>
      <c r="J64" s="234"/>
      <c r="K64" s="234"/>
      <c r="L64" s="234"/>
      <c r="M64" s="234"/>
      <c r="N64" s="234" t="s">
        <v>11714</v>
      </c>
      <c r="O64" s="249" t="s">
        <v>12798</v>
      </c>
      <c r="P64" s="249" t="s">
        <v>12797</v>
      </c>
      <c r="Q64" s="226" t="s">
        <v>12796</v>
      </c>
      <c r="R64" s="212" t="s">
        <v>12839</v>
      </c>
      <c r="S64" s="213" t="s">
        <v>12838</v>
      </c>
      <c r="T64" s="236" t="s">
        <v>11559</v>
      </c>
      <c r="U64" s="237" t="s">
        <v>11565</v>
      </c>
      <c r="V64" s="237" t="s">
        <v>11699</v>
      </c>
      <c r="W64" s="237" t="s">
        <v>11699</v>
      </c>
      <c r="X64" s="237" t="s">
        <v>11699</v>
      </c>
      <c r="Y64" s="237"/>
      <c r="Z64" s="237" t="s">
        <v>11699</v>
      </c>
      <c r="AA64" s="225">
        <v>202409</v>
      </c>
      <c r="AB64" s="246"/>
      <c r="AC64" s="236" t="s">
        <v>11564</v>
      </c>
      <c r="AD64" s="247" t="s">
        <v>11563</v>
      </c>
      <c r="AE64" s="248">
        <v>0</v>
      </c>
      <c r="AF64" s="247" t="s">
        <v>11563</v>
      </c>
      <c r="AG64" s="242" t="s">
        <v>2</v>
      </c>
      <c r="AH64" s="9" t="s">
        <v>11560</v>
      </c>
      <c r="AI64" s="238" t="s">
        <v>11560</v>
      </c>
      <c r="AJ64" s="238" t="s">
        <v>11560</v>
      </c>
      <c r="AK64" s="203" t="s">
        <v>11562</v>
      </c>
    </row>
    <row r="65" spans="1:37" x14ac:dyDescent="0.3">
      <c r="A65" s="232" t="s">
        <v>469</v>
      </c>
      <c r="B65" s="232" t="s">
        <v>12801</v>
      </c>
      <c r="C65" s="244" t="s">
        <v>11569</v>
      </c>
      <c r="D65" s="240" t="s">
        <v>12837</v>
      </c>
      <c r="E65" s="239" t="s">
        <v>12836</v>
      </c>
      <c r="F65" s="243" t="s">
        <v>11567</v>
      </c>
      <c r="G65" s="214">
        <v>0</v>
      </c>
      <c r="H65" s="234" t="s">
        <v>11715</v>
      </c>
      <c r="I65" s="234"/>
      <c r="J65" s="234"/>
      <c r="K65" s="234"/>
      <c r="L65" s="234"/>
      <c r="M65" s="234"/>
      <c r="N65" s="234" t="s">
        <v>11714</v>
      </c>
      <c r="O65" s="249" t="s">
        <v>12798</v>
      </c>
      <c r="P65" s="249" t="s">
        <v>12797</v>
      </c>
      <c r="Q65" s="226" t="s">
        <v>12796</v>
      </c>
      <c r="R65" s="212" t="s">
        <v>12835</v>
      </c>
      <c r="S65" s="213" t="s">
        <v>12834</v>
      </c>
      <c r="T65" s="236" t="s">
        <v>11559</v>
      </c>
      <c r="U65" s="237" t="s">
        <v>11565</v>
      </c>
      <c r="V65" s="237" t="s">
        <v>11699</v>
      </c>
      <c r="W65" s="237" t="s">
        <v>11699</v>
      </c>
      <c r="X65" s="237" t="s">
        <v>11699</v>
      </c>
      <c r="Y65" s="237"/>
      <c r="Z65" s="237" t="s">
        <v>11699</v>
      </c>
      <c r="AA65" s="225">
        <v>202409</v>
      </c>
      <c r="AB65" s="246"/>
      <c r="AC65" s="236" t="s">
        <v>11564</v>
      </c>
      <c r="AD65" s="247" t="s">
        <v>11563</v>
      </c>
      <c r="AE65" s="248">
        <v>0</v>
      </c>
      <c r="AF65" s="247" t="s">
        <v>11563</v>
      </c>
      <c r="AG65" s="242" t="s">
        <v>2</v>
      </c>
      <c r="AH65" s="9" t="s">
        <v>11560</v>
      </c>
      <c r="AI65" s="238" t="s">
        <v>11560</v>
      </c>
      <c r="AJ65" s="238" t="s">
        <v>11560</v>
      </c>
      <c r="AK65" s="203" t="s">
        <v>11562</v>
      </c>
    </row>
    <row r="66" spans="1:37" x14ac:dyDescent="0.3">
      <c r="A66" s="232" t="s">
        <v>469</v>
      </c>
      <c r="B66" s="232" t="s">
        <v>12801</v>
      </c>
      <c r="C66" s="244" t="s">
        <v>11569</v>
      </c>
      <c r="D66" s="240" t="s">
        <v>12833</v>
      </c>
      <c r="E66" s="239" t="s">
        <v>12832</v>
      </c>
      <c r="F66" s="243" t="s">
        <v>11567</v>
      </c>
      <c r="G66" s="214">
        <v>0</v>
      </c>
      <c r="H66" s="234" t="s">
        <v>11715</v>
      </c>
      <c r="I66" s="234"/>
      <c r="J66" s="234"/>
      <c r="K66" s="234"/>
      <c r="L66" s="234"/>
      <c r="M66" s="234"/>
      <c r="N66" s="234" t="s">
        <v>11714</v>
      </c>
      <c r="O66" s="249" t="s">
        <v>12798</v>
      </c>
      <c r="P66" s="249" t="s">
        <v>12797</v>
      </c>
      <c r="Q66" s="226" t="s">
        <v>12796</v>
      </c>
      <c r="R66" s="212" t="s">
        <v>12831</v>
      </c>
      <c r="S66" s="213" t="s">
        <v>12830</v>
      </c>
      <c r="T66" s="236" t="s">
        <v>11559</v>
      </c>
      <c r="U66" s="237" t="s">
        <v>11565</v>
      </c>
      <c r="V66" s="237" t="s">
        <v>11699</v>
      </c>
      <c r="W66" s="237" t="s">
        <v>11699</v>
      </c>
      <c r="X66" s="237" t="s">
        <v>11699</v>
      </c>
      <c r="Y66" s="237"/>
      <c r="Z66" s="237" t="s">
        <v>11699</v>
      </c>
      <c r="AA66" s="225">
        <v>202409</v>
      </c>
      <c r="AB66" s="246"/>
      <c r="AC66" s="236" t="s">
        <v>11564</v>
      </c>
      <c r="AD66" s="247" t="s">
        <v>11563</v>
      </c>
      <c r="AE66" s="248">
        <v>0</v>
      </c>
      <c r="AF66" s="247" t="s">
        <v>11563</v>
      </c>
      <c r="AG66" s="242" t="s">
        <v>2</v>
      </c>
      <c r="AH66" s="9" t="s">
        <v>11560</v>
      </c>
      <c r="AI66" s="238" t="s">
        <v>11560</v>
      </c>
      <c r="AJ66" s="238" t="s">
        <v>11560</v>
      </c>
      <c r="AK66" s="203" t="s">
        <v>11562</v>
      </c>
    </row>
    <row r="67" spans="1:37" x14ac:dyDescent="0.3">
      <c r="A67" s="232" t="s">
        <v>469</v>
      </c>
      <c r="B67" s="232" t="s">
        <v>12801</v>
      </c>
      <c r="C67" s="244" t="s">
        <v>11569</v>
      </c>
      <c r="D67" s="240" t="s">
        <v>12829</v>
      </c>
      <c r="E67" s="239" t="s">
        <v>12828</v>
      </c>
      <c r="F67" s="243" t="s">
        <v>11567</v>
      </c>
      <c r="G67" s="214">
        <v>0</v>
      </c>
      <c r="H67" s="234" t="s">
        <v>11715</v>
      </c>
      <c r="I67" s="234"/>
      <c r="J67" s="234"/>
      <c r="K67" s="234"/>
      <c r="L67" s="234"/>
      <c r="M67" s="234"/>
      <c r="N67" s="234" t="s">
        <v>11714</v>
      </c>
      <c r="O67" s="249" t="s">
        <v>12798</v>
      </c>
      <c r="P67" s="249" t="s">
        <v>12797</v>
      </c>
      <c r="Q67" s="226" t="s">
        <v>12796</v>
      </c>
      <c r="R67" s="212" t="s">
        <v>12827</v>
      </c>
      <c r="S67" s="213" t="s">
        <v>12826</v>
      </c>
      <c r="T67" s="236" t="s">
        <v>11559</v>
      </c>
      <c r="U67" s="237" t="s">
        <v>11565</v>
      </c>
      <c r="V67" s="237" t="s">
        <v>11699</v>
      </c>
      <c r="W67" s="237" t="s">
        <v>11699</v>
      </c>
      <c r="X67" s="237" t="s">
        <v>11699</v>
      </c>
      <c r="Y67" s="237"/>
      <c r="Z67" s="237" t="s">
        <v>11699</v>
      </c>
      <c r="AA67" s="225">
        <v>202409</v>
      </c>
      <c r="AB67" s="246"/>
      <c r="AC67" s="236" t="s">
        <v>11564</v>
      </c>
      <c r="AD67" s="247" t="s">
        <v>11563</v>
      </c>
      <c r="AE67" s="248">
        <v>0</v>
      </c>
      <c r="AF67" s="247" t="s">
        <v>11563</v>
      </c>
      <c r="AG67" s="242" t="s">
        <v>2</v>
      </c>
      <c r="AH67" s="9" t="s">
        <v>11560</v>
      </c>
      <c r="AI67" s="238" t="s">
        <v>11560</v>
      </c>
      <c r="AJ67" s="238" t="s">
        <v>11560</v>
      </c>
      <c r="AK67" s="203" t="s">
        <v>11562</v>
      </c>
    </row>
    <row r="68" spans="1:37" x14ac:dyDescent="0.3">
      <c r="A68" s="232" t="s">
        <v>469</v>
      </c>
      <c r="B68" s="232" t="s">
        <v>12801</v>
      </c>
      <c r="C68" s="244" t="s">
        <v>11569</v>
      </c>
      <c r="D68" s="240" t="s">
        <v>12825</v>
      </c>
      <c r="E68" s="239" t="s">
        <v>12824</v>
      </c>
      <c r="F68" s="243" t="s">
        <v>11567</v>
      </c>
      <c r="G68" s="214">
        <v>0</v>
      </c>
      <c r="H68" s="234" t="s">
        <v>11715</v>
      </c>
      <c r="I68" s="234"/>
      <c r="J68" s="234"/>
      <c r="K68" s="234"/>
      <c r="L68" s="234"/>
      <c r="M68" s="234"/>
      <c r="N68" s="234" t="s">
        <v>11714</v>
      </c>
      <c r="O68" s="249" t="s">
        <v>12798</v>
      </c>
      <c r="P68" s="249" t="s">
        <v>12797</v>
      </c>
      <c r="Q68" s="226" t="s">
        <v>12796</v>
      </c>
      <c r="R68" s="212" t="s">
        <v>12823</v>
      </c>
      <c r="S68" s="213" t="s">
        <v>12822</v>
      </c>
      <c r="T68" s="236" t="s">
        <v>11559</v>
      </c>
      <c r="U68" s="237" t="s">
        <v>11565</v>
      </c>
      <c r="V68" s="237" t="s">
        <v>11699</v>
      </c>
      <c r="W68" s="237" t="s">
        <v>11699</v>
      </c>
      <c r="X68" s="237" t="s">
        <v>11699</v>
      </c>
      <c r="Y68" s="237"/>
      <c r="Z68" s="237" t="s">
        <v>11699</v>
      </c>
      <c r="AA68" s="225">
        <v>202409</v>
      </c>
      <c r="AB68" s="246"/>
      <c r="AC68" s="236" t="s">
        <v>11564</v>
      </c>
      <c r="AD68" s="247" t="s">
        <v>11563</v>
      </c>
      <c r="AE68" s="248">
        <v>0</v>
      </c>
      <c r="AF68" s="247" t="s">
        <v>11563</v>
      </c>
      <c r="AG68" s="242" t="s">
        <v>2</v>
      </c>
      <c r="AH68" s="9" t="s">
        <v>11560</v>
      </c>
      <c r="AI68" s="238" t="s">
        <v>11560</v>
      </c>
      <c r="AJ68" s="238" t="s">
        <v>11560</v>
      </c>
      <c r="AK68" s="203" t="s">
        <v>11562</v>
      </c>
    </row>
    <row r="69" spans="1:37" x14ac:dyDescent="0.3">
      <c r="A69" s="232" t="s">
        <v>469</v>
      </c>
      <c r="B69" s="232" t="s">
        <v>12801</v>
      </c>
      <c r="C69" s="244" t="s">
        <v>11569</v>
      </c>
      <c r="D69" s="240" t="s">
        <v>12821</v>
      </c>
      <c r="E69" s="239" t="s">
        <v>12820</v>
      </c>
      <c r="F69" s="243" t="s">
        <v>11567</v>
      </c>
      <c r="G69" s="214">
        <v>0</v>
      </c>
      <c r="H69" s="234" t="s">
        <v>11715</v>
      </c>
      <c r="I69" s="234"/>
      <c r="J69" s="234"/>
      <c r="K69" s="234"/>
      <c r="L69" s="234"/>
      <c r="M69" s="234"/>
      <c r="N69" s="234" t="s">
        <v>11714</v>
      </c>
      <c r="O69" s="249" t="s">
        <v>12798</v>
      </c>
      <c r="P69" s="249" t="s">
        <v>12797</v>
      </c>
      <c r="Q69" s="226" t="s">
        <v>12796</v>
      </c>
      <c r="R69" s="212" t="s">
        <v>12819</v>
      </c>
      <c r="S69" s="213" t="s">
        <v>12818</v>
      </c>
      <c r="T69" s="236" t="s">
        <v>11559</v>
      </c>
      <c r="U69" s="237" t="s">
        <v>11565</v>
      </c>
      <c r="V69" s="237" t="s">
        <v>11699</v>
      </c>
      <c r="W69" s="237" t="s">
        <v>11699</v>
      </c>
      <c r="X69" s="237" t="s">
        <v>11699</v>
      </c>
      <c r="Y69" s="237"/>
      <c r="Z69" s="237" t="s">
        <v>11699</v>
      </c>
      <c r="AA69" s="225">
        <v>202409</v>
      </c>
      <c r="AB69" s="246"/>
      <c r="AC69" s="236" t="s">
        <v>11564</v>
      </c>
      <c r="AD69" s="247" t="s">
        <v>11563</v>
      </c>
      <c r="AE69" s="248">
        <v>0</v>
      </c>
      <c r="AF69" s="247" t="s">
        <v>11563</v>
      </c>
      <c r="AG69" s="242" t="s">
        <v>2</v>
      </c>
      <c r="AH69" s="9" t="s">
        <v>11560</v>
      </c>
      <c r="AI69" s="238" t="s">
        <v>11560</v>
      </c>
      <c r="AJ69" s="238" t="s">
        <v>11560</v>
      </c>
      <c r="AK69" s="203" t="s">
        <v>11562</v>
      </c>
    </row>
    <row r="70" spans="1:37" x14ac:dyDescent="0.3">
      <c r="A70" s="232" t="s">
        <v>469</v>
      </c>
      <c r="B70" s="232" t="s">
        <v>12801</v>
      </c>
      <c r="C70" s="244" t="s">
        <v>11569</v>
      </c>
      <c r="D70" s="240" t="s">
        <v>12817</v>
      </c>
      <c r="E70" s="239" t="s">
        <v>12816</v>
      </c>
      <c r="F70" s="243" t="s">
        <v>11567</v>
      </c>
      <c r="G70" s="214">
        <v>0</v>
      </c>
      <c r="H70" s="234" t="s">
        <v>11715</v>
      </c>
      <c r="I70" s="234"/>
      <c r="J70" s="234"/>
      <c r="K70" s="234"/>
      <c r="L70" s="234"/>
      <c r="M70" s="234"/>
      <c r="N70" s="234" t="s">
        <v>11714</v>
      </c>
      <c r="O70" s="249" t="s">
        <v>12798</v>
      </c>
      <c r="P70" s="249" t="s">
        <v>12797</v>
      </c>
      <c r="Q70" s="226" t="s">
        <v>12796</v>
      </c>
      <c r="R70" s="212" t="s">
        <v>12815</v>
      </c>
      <c r="S70" s="213" t="s">
        <v>12814</v>
      </c>
      <c r="T70" s="236" t="s">
        <v>11559</v>
      </c>
      <c r="U70" s="237" t="s">
        <v>11565</v>
      </c>
      <c r="V70" s="237" t="s">
        <v>11699</v>
      </c>
      <c r="W70" s="237" t="s">
        <v>11699</v>
      </c>
      <c r="X70" s="237" t="s">
        <v>11699</v>
      </c>
      <c r="Y70" s="237"/>
      <c r="Z70" s="237" t="s">
        <v>11699</v>
      </c>
      <c r="AA70" s="225">
        <v>202409</v>
      </c>
      <c r="AB70" s="246"/>
      <c r="AC70" s="236" t="s">
        <v>11564</v>
      </c>
      <c r="AD70" s="247" t="s">
        <v>11563</v>
      </c>
      <c r="AE70" s="248">
        <v>0</v>
      </c>
      <c r="AF70" s="247" t="s">
        <v>11563</v>
      </c>
      <c r="AG70" s="242" t="s">
        <v>2</v>
      </c>
      <c r="AH70" s="9" t="s">
        <v>11560</v>
      </c>
      <c r="AI70" s="238" t="s">
        <v>11560</v>
      </c>
      <c r="AJ70" s="238" t="s">
        <v>11560</v>
      </c>
      <c r="AK70" s="203" t="s">
        <v>11562</v>
      </c>
    </row>
    <row r="71" spans="1:37" x14ac:dyDescent="0.3">
      <c r="A71" s="232" t="s">
        <v>469</v>
      </c>
      <c r="B71" s="232" t="s">
        <v>12801</v>
      </c>
      <c r="C71" s="244" t="s">
        <v>11569</v>
      </c>
      <c r="D71" s="240" t="s">
        <v>12813</v>
      </c>
      <c r="E71" s="239" t="s">
        <v>12812</v>
      </c>
      <c r="F71" s="243" t="s">
        <v>11567</v>
      </c>
      <c r="G71" s="214">
        <v>0</v>
      </c>
      <c r="H71" s="234" t="s">
        <v>11715</v>
      </c>
      <c r="I71" s="234"/>
      <c r="J71" s="234"/>
      <c r="K71" s="234"/>
      <c r="L71" s="234"/>
      <c r="M71" s="234"/>
      <c r="N71" s="234" t="s">
        <v>11714</v>
      </c>
      <c r="O71" s="249" t="s">
        <v>12798</v>
      </c>
      <c r="P71" s="249" t="s">
        <v>12797</v>
      </c>
      <c r="Q71" s="226" t="s">
        <v>12796</v>
      </c>
      <c r="R71" s="212" t="s">
        <v>12811</v>
      </c>
      <c r="S71" s="213" t="s">
        <v>12810</v>
      </c>
      <c r="T71" s="236" t="s">
        <v>11559</v>
      </c>
      <c r="U71" s="237" t="s">
        <v>11565</v>
      </c>
      <c r="V71" s="237" t="s">
        <v>11699</v>
      </c>
      <c r="W71" s="237" t="s">
        <v>11699</v>
      </c>
      <c r="X71" s="237" t="s">
        <v>11699</v>
      </c>
      <c r="Y71" s="237"/>
      <c r="Z71" s="237" t="s">
        <v>11699</v>
      </c>
      <c r="AA71" s="225">
        <v>202409</v>
      </c>
      <c r="AB71" s="246"/>
      <c r="AC71" s="236" t="s">
        <v>11564</v>
      </c>
      <c r="AD71" s="247" t="s">
        <v>11563</v>
      </c>
      <c r="AE71" s="248">
        <v>0</v>
      </c>
      <c r="AF71" s="247" t="s">
        <v>11563</v>
      </c>
      <c r="AG71" s="242" t="s">
        <v>2</v>
      </c>
      <c r="AH71" s="9" t="s">
        <v>11560</v>
      </c>
      <c r="AI71" s="238" t="s">
        <v>11560</v>
      </c>
      <c r="AJ71" s="238" t="s">
        <v>11560</v>
      </c>
      <c r="AK71" s="203" t="s">
        <v>11562</v>
      </c>
    </row>
    <row r="72" spans="1:37" x14ac:dyDescent="0.3">
      <c r="A72" s="232" t="s">
        <v>469</v>
      </c>
      <c r="B72" s="232" t="s">
        <v>12801</v>
      </c>
      <c r="C72" s="244" t="s">
        <v>11569</v>
      </c>
      <c r="D72" s="240" t="s">
        <v>12809</v>
      </c>
      <c r="E72" s="239" t="s">
        <v>12808</v>
      </c>
      <c r="F72" s="243" t="s">
        <v>12216</v>
      </c>
      <c r="G72" s="214">
        <v>0</v>
      </c>
      <c r="H72" s="234" t="s">
        <v>11715</v>
      </c>
      <c r="I72" s="234"/>
      <c r="J72" s="234"/>
      <c r="K72" s="234"/>
      <c r="L72" s="234"/>
      <c r="M72" s="234"/>
      <c r="N72" s="234" t="s">
        <v>11714</v>
      </c>
      <c r="O72" s="249" t="s">
        <v>12798</v>
      </c>
      <c r="P72" s="249" t="s">
        <v>12797</v>
      </c>
      <c r="Q72" s="226" t="s">
        <v>12796</v>
      </c>
      <c r="R72" s="212" t="s">
        <v>12807</v>
      </c>
      <c r="S72" s="213" t="s">
        <v>12806</v>
      </c>
      <c r="T72" s="236" t="s">
        <v>11559</v>
      </c>
      <c r="U72" s="237" t="s">
        <v>11565</v>
      </c>
      <c r="V72" s="237" t="s">
        <v>11699</v>
      </c>
      <c r="W72" s="237" t="s">
        <v>11699</v>
      </c>
      <c r="X72" s="237" t="s">
        <v>11699</v>
      </c>
      <c r="Y72" s="237"/>
      <c r="Z72" s="237" t="s">
        <v>11699</v>
      </c>
      <c r="AA72" s="225">
        <v>202409</v>
      </c>
      <c r="AB72" s="246"/>
      <c r="AC72" s="236" t="s">
        <v>11564</v>
      </c>
      <c r="AD72" s="247" t="s">
        <v>11563</v>
      </c>
      <c r="AE72" s="248">
        <v>0</v>
      </c>
      <c r="AF72" s="247" t="s">
        <v>11563</v>
      </c>
      <c r="AG72" s="242" t="s">
        <v>2</v>
      </c>
      <c r="AH72" s="9" t="s">
        <v>11560</v>
      </c>
      <c r="AI72" s="238" t="s">
        <v>11560</v>
      </c>
      <c r="AJ72" s="238" t="s">
        <v>11560</v>
      </c>
      <c r="AK72" s="203" t="s">
        <v>11562</v>
      </c>
    </row>
    <row r="73" spans="1:37" x14ac:dyDescent="0.3">
      <c r="A73" s="232" t="s">
        <v>469</v>
      </c>
      <c r="B73" s="232" t="s">
        <v>12801</v>
      </c>
      <c r="C73" s="244" t="s">
        <v>11569</v>
      </c>
      <c r="D73" s="240" t="s">
        <v>12805</v>
      </c>
      <c r="E73" s="239" t="s">
        <v>12804</v>
      </c>
      <c r="F73" s="243" t="s">
        <v>11567</v>
      </c>
      <c r="G73" s="214">
        <v>0</v>
      </c>
      <c r="H73" s="234" t="s">
        <v>11715</v>
      </c>
      <c r="I73" s="234"/>
      <c r="J73" s="234"/>
      <c r="K73" s="234"/>
      <c r="L73" s="234"/>
      <c r="M73" s="234"/>
      <c r="N73" s="234" t="s">
        <v>11714</v>
      </c>
      <c r="O73" s="249" t="s">
        <v>12798</v>
      </c>
      <c r="P73" s="249" t="s">
        <v>12797</v>
      </c>
      <c r="Q73" s="226" t="s">
        <v>12796</v>
      </c>
      <c r="R73" s="212" t="s">
        <v>12803</v>
      </c>
      <c r="S73" s="213" t="s">
        <v>12802</v>
      </c>
      <c r="T73" s="236" t="s">
        <v>11559</v>
      </c>
      <c r="U73" s="237" t="s">
        <v>11565</v>
      </c>
      <c r="V73" s="237" t="s">
        <v>11699</v>
      </c>
      <c r="W73" s="237" t="s">
        <v>11699</v>
      </c>
      <c r="X73" s="237" t="s">
        <v>11699</v>
      </c>
      <c r="Y73" s="237"/>
      <c r="Z73" s="237" t="s">
        <v>11699</v>
      </c>
      <c r="AA73" s="225">
        <v>202409</v>
      </c>
      <c r="AB73" s="246"/>
      <c r="AC73" s="236" t="s">
        <v>11564</v>
      </c>
      <c r="AD73" s="247" t="s">
        <v>11563</v>
      </c>
      <c r="AE73" s="248">
        <v>0</v>
      </c>
      <c r="AF73" s="247" t="s">
        <v>11563</v>
      </c>
      <c r="AG73" s="242" t="s">
        <v>2</v>
      </c>
      <c r="AH73" s="9" t="s">
        <v>11560</v>
      </c>
      <c r="AI73" s="238" t="s">
        <v>11560</v>
      </c>
      <c r="AJ73" s="238" t="s">
        <v>11560</v>
      </c>
      <c r="AK73" s="203" t="s">
        <v>11562</v>
      </c>
    </row>
    <row r="74" spans="1:37" x14ac:dyDescent="0.3">
      <c r="A74" s="232" t="s">
        <v>469</v>
      </c>
      <c r="B74" s="232" t="s">
        <v>12801</v>
      </c>
      <c r="C74" s="244" t="s">
        <v>11569</v>
      </c>
      <c r="D74" s="240" t="s">
        <v>12800</v>
      </c>
      <c r="E74" s="239" t="s">
        <v>12799</v>
      </c>
      <c r="F74" s="243" t="s">
        <v>11567</v>
      </c>
      <c r="G74" s="214">
        <v>0</v>
      </c>
      <c r="H74" s="234" t="s">
        <v>11715</v>
      </c>
      <c r="I74" s="234"/>
      <c r="J74" s="234"/>
      <c r="K74" s="234"/>
      <c r="L74" s="234"/>
      <c r="M74" s="234"/>
      <c r="N74" s="234" t="s">
        <v>11714</v>
      </c>
      <c r="O74" s="249" t="s">
        <v>12798</v>
      </c>
      <c r="P74" s="249" t="s">
        <v>12797</v>
      </c>
      <c r="Q74" s="226" t="s">
        <v>12796</v>
      </c>
      <c r="R74" s="212" t="s">
        <v>12795</v>
      </c>
      <c r="S74" s="213" t="s">
        <v>12794</v>
      </c>
      <c r="T74" s="236" t="s">
        <v>11559</v>
      </c>
      <c r="U74" s="237" t="s">
        <v>11565</v>
      </c>
      <c r="V74" s="237" t="s">
        <v>11699</v>
      </c>
      <c r="W74" s="237" t="s">
        <v>11699</v>
      </c>
      <c r="X74" s="237" t="s">
        <v>11699</v>
      </c>
      <c r="Y74" s="237"/>
      <c r="Z74" s="237" t="s">
        <v>11699</v>
      </c>
      <c r="AA74" s="225">
        <v>202409</v>
      </c>
      <c r="AB74" s="246"/>
      <c r="AC74" s="236" t="s">
        <v>11564</v>
      </c>
      <c r="AD74" s="247" t="s">
        <v>11563</v>
      </c>
      <c r="AE74" s="248">
        <v>0</v>
      </c>
      <c r="AF74" s="247" t="s">
        <v>11563</v>
      </c>
      <c r="AG74" s="242" t="s">
        <v>2</v>
      </c>
      <c r="AH74" s="9" t="s">
        <v>11560</v>
      </c>
      <c r="AI74" s="238" t="s">
        <v>11560</v>
      </c>
      <c r="AJ74" s="238" t="s">
        <v>11560</v>
      </c>
      <c r="AK74" s="203" t="s">
        <v>11562</v>
      </c>
    </row>
    <row r="75" spans="1:37" x14ac:dyDescent="0.3">
      <c r="A75" s="232" t="s">
        <v>2418</v>
      </c>
      <c r="B75" s="232" t="s">
        <v>12585</v>
      </c>
      <c r="C75" s="244" t="s">
        <v>11569</v>
      </c>
      <c r="D75" s="240" t="s">
        <v>12793</v>
      </c>
      <c r="E75" s="239" t="s">
        <v>4618</v>
      </c>
      <c r="F75" s="243" t="s">
        <v>11567</v>
      </c>
      <c r="G75" s="214">
        <v>0</v>
      </c>
      <c r="H75" s="234" t="s">
        <v>11560</v>
      </c>
      <c r="I75" s="234"/>
      <c r="J75" s="234"/>
      <c r="K75" s="234"/>
      <c r="L75" s="234"/>
      <c r="M75" s="234"/>
      <c r="N75" s="234" t="s">
        <v>11714</v>
      </c>
      <c r="O75" s="249"/>
      <c r="P75" s="249"/>
      <c r="Q75" s="226"/>
      <c r="R75" s="212" t="s">
        <v>12792</v>
      </c>
      <c r="S75" s="213" t="s">
        <v>12791</v>
      </c>
      <c r="T75" s="236" t="s">
        <v>11559</v>
      </c>
      <c r="U75" s="237" t="s">
        <v>11565</v>
      </c>
      <c r="V75" s="236" t="s">
        <v>11558</v>
      </c>
      <c r="W75" s="236" t="s">
        <v>11558</v>
      </c>
      <c r="X75" s="237" t="s">
        <v>11560</v>
      </c>
      <c r="Y75" s="237"/>
      <c r="Z75" s="237"/>
      <c r="AA75" s="225">
        <v>202409</v>
      </c>
      <c r="AB75" s="246"/>
      <c r="AC75" s="236" t="s">
        <v>11564</v>
      </c>
      <c r="AD75" s="247" t="s">
        <v>11563</v>
      </c>
      <c r="AE75" s="248">
        <v>0</v>
      </c>
      <c r="AF75" s="247" t="s">
        <v>11563</v>
      </c>
      <c r="AG75" s="242" t="s">
        <v>2420</v>
      </c>
      <c r="AH75" s="9" t="s">
        <v>12583</v>
      </c>
      <c r="AI75" s="238" t="s">
        <v>11560</v>
      </c>
      <c r="AJ75" s="238" t="s">
        <v>11560</v>
      </c>
      <c r="AK75" s="238" t="s">
        <v>11562</v>
      </c>
    </row>
    <row r="76" spans="1:37" x14ac:dyDescent="0.3">
      <c r="A76" s="232" t="s">
        <v>2418</v>
      </c>
      <c r="B76" s="232" t="s">
        <v>12585</v>
      </c>
      <c r="C76" s="244" t="s">
        <v>11569</v>
      </c>
      <c r="D76" s="240" t="s">
        <v>12790</v>
      </c>
      <c r="E76" s="239" t="s">
        <v>12789</v>
      </c>
      <c r="F76" s="243" t="s">
        <v>11567</v>
      </c>
      <c r="G76" s="214">
        <v>0</v>
      </c>
      <c r="H76" s="234" t="s">
        <v>11560</v>
      </c>
      <c r="I76" s="234"/>
      <c r="J76" s="234"/>
      <c r="K76" s="234"/>
      <c r="L76" s="234"/>
      <c r="M76" s="234"/>
      <c r="N76" s="234" t="s">
        <v>11714</v>
      </c>
      <c r="O76" s="249"/>
      <c r="P76" s="249"/>
      <c r="Q76" s="226"/>
      <c r="R76" s="212" t="s">
        <v>12788</v>
      </c>
      <c r="S76" s="213">
        <v>410000190</v>
      </c>
      <c r="T76" s="236" t="s">
        <v>11559</v>
      </c>
      <c r="U76" s="237" t="s">
        <v>11565</v>
      </c>
      <c r="V76" s="236" t="s">
        <v>11558</v>
      </c>
      <c r="W76" s="236" t="s">
        <v>11558</v>
      </c>
      <c r="X76" s="237" t="s">
        <v>11560</v>
      </c>
      <c r="Y76" s="237"/>
      <c r="Z76" s="237"/>
      <c r="AA76" s="225">
        <v>202409</v>
      </c>
      <c r="AB76" s="246"/>
      <c r="AC76" s="236" t="s">
        <v>11564</v>
      </c>
      <c r="AD76" s="247" t="s">
        <v>11563</v>
      </c>
      <c r="AE76" s="248">
        <v>0</v>
      </c>
      <c r="AF76" s="247" t="s">
        <v>11563</v>
      </c>
      <c r="AG76" s="242" t="s">
        <v>2420</v>
      </c>
      <c r="AH76" s="9" t="s">
        <v>12583</v>
      </c>
      <c r="AI76" s="238" t="s">
        <v>11560</v>
      </c>
      <c r="AJ76" s="238" t="s">
        <v>11560</v>
      </c>
      <c r="AK76" s="238" t="s">
        <v>11562</v>
      </c>
    </row>
    <row r="77" spans="1:37" x14ac:dyDescent="0.3">
      <c r="A77" s="232" t="s">
        <v>2418</v>
      </c>
      <c r="B77" s="232" t="s">
        <v>12585</v>
      </c>
      <c r="C77" s="244" t="s">
        <v>11569</v>
      </c>
      <c r="D77" s="240" t="s">
        <v>12459</v>
      </c>
      <c r="E77" s="239" t="s">
        <v>6033</v>
      </c>
      <c r="F77" s="243" t="s">
        <v>11567</v>
      </c>
      <c r="G77" s="214">
        <v>0</v>
      </c>
      <c r="H77" s="234" t="s">
        <v>11560</v>
      </c>
      <c r="I77" s="234"/>
      <c r="J77" s="234"/>
      <c r="K77" s="234"/>
      <c r="L77" s="234"/>
      <c r="M77" s="234"/>
      <c r="N77" s="234" t="s">
        <v>11714</v>
      </c>
      <c r="O77" s="249"/>
      <c r="P77" s="249"/>
      <c r="Q77" s="226"/>
      <c r="R77" s="212" t="s">
        <v>6034</v>
      </c>
      <c r="S77" s="213" t="s">
        <v>12787</v>
      </c>
      <c r="T77" s="236" t="s">
        <v>11559</v>
      </c>
      <c r="U77" s="237" t="s">
        <v>11565</v>
      </c>
      <c r="V77" s="236" t="s">
        <v>11558</v>
      </c>
      <c r="W77" s="236" t="s">
        <v>11558</v>
      </c>
      <c r="X77" s="237" t="s">
        <v>11560</v>
      </c>
      <c r="Y77" s="237"/>
      <c r="Z77" s="237"/>
      <c r="AA77" s="225">
        <v>202409</v>
      </c>
      <c r="AB77" s="246"/>
      <c r="AC77" s="236" t="s">
        <v>11564</v>
      </c>
      <c r="AD77" s="247" t="s">
        <v>11563</v>
      </c>
      <c r="AE77" s="248">
        <v>0</v>
      </c>
      <c r="AF77" s="247" t="s">
        <v>11563</v>
      </c>
      <c r="AG77" s="242" t="s">
        <v>2420</v>
      </c>
      <c r="AH77" s="9" t="s">
        <v>12583</v>
      </c>
      <c r="AI77" s="238" t="s">
        <v>11560</v>
      </c>
      <c r="AJ77" s="238" t="s">
        <v>11560</v>
      </c>
      <c r="AK77" s="238" t="s">
        <v>11562</v>
      </c>
    </row>
    <row r="78" spans="1:37" x14ac:dyDescent="0.3">
      <c r="A78" s="232" t="s">
        <v>2418</v>
      </c>
      <c r="B78" s="232" t="s">
        <v>12585</v>
      </c>
      <c r="C78" s="244" t="s">
        <v>11569</v>
      </c>
      <c r="D78" s="240" t="s">
        <v>12786</v>
      </c>
      <c r="E78" s="239" t="s">
        <v>12785</v>
      </c>
      <c r="F78" s="243" t="s">
        <v>11567</v>
      </c>
      <c r="G78" s="214">
        <v>0</v>
      </c>
      <c r="H78" s="234" t="s">
        <v>11560</v>
      </c>
      <c r="I78" s="234"/>
      <c r="J78" s="234"/>
      <c r="K78" s="234"/>
      <c r="L78" s="234"/>
      <c r="M78" s="234"/>
      <c r="N78" s="234" t="s">
        <v>11714</v>
      </c>
      <c r="O78" s="249"/>
      <c r="P78" s="249"/>
      <c r="Q78" s="226"/>
      <c r="R78" s="212" t="s">
        <v>12784</v>
      </c>
      <c r="S78" s="213" t="s">
        <v>12783</v>
      </c>
      <c r="T78" s="236" t="s">
        <v>11559</v>
      </c>
      <c r="U78" s="237" t="s">
        <v>11565</v>
      </c>
      <c r="V78" s="236" t="s">
        <v>11558</v>
      </c>
      <c r="W78" s="236" t="s">
        <v>11558</v>
      </c>
      <c r="X78" s="237" t="s">
        <v>11560</v>
      </c>
      <c r="Y78" s="237"/>
      <c r="Z78" s="237"/>
      <c r="AA78" s="225">
        <v>202409</v>
      </c>
      <c r="AB78" s="246"/>
      <c r="AC78" s="236" t="s">
        <v>11564</v>
      </c>
      <c r="AD78" s="247" t="s">
        <v>11563</v>
      </c>
      <c r="AE78" s="248">
        <v>0</v>
      </c>
      <c r="AF78" s="247" t="s">
        <v>11563</v>
      </c>
      <c r="AG78" s="242" t="s">
        <v>2420</v>
      </c>
      <c r="AH78" s="9" t="s">
        <v>12583</v>
      </c>
      <c r="AI78" s="238" t="s">
        <v>11560</v>
      </c>
      <c r="AJ78" s="238" t="s">
        <v>11560</v>
      </c>
      <c r="AK78" s="238" t="s">
        <v>11562</v>
      </c>
    </row>
    <row r="79" spans="1:37" x14ac:dyDescent="0.3">
      <c r="A79" s="232" t="s">
        <v>2418</v>
      </c>
      <c r="B79" s="232" t="s">
        <v>12585</v>
      </c>
      <c r="C79" s="244" t="s">
        <v>11569</v>
      </c>
      <c r="D79" s="240" t="s">
        <v>12782</v>
      </c>
      <c r="E79" s="239" t="s">
        <v>12781</v>
      </c>
      <c r="F79" s="243" t="s">
        <v>11567</v>
      </c>
      <c r="G79" s="214">
        <v>0</v>
      </c>
      <c r="H79" s="234" t="s">
        <v>11560</v>
      </c>
      <c r="I79" s="234"/>
      <c r="J79" s="234"/>
      <c r="K79" s="234"/>
      <c r="L79" s="234"/>
      <c r="M79" s="234"/>
      <c r="N79" s="234" t="s">
        <v>11714</v>
      </c>
      <c r="O79" s="249"/>
      <c r="P79" s="249"/>
      <c r="Q79" s="226"/>
      <c r="R79" s="212" t="s">
        <v>12780</v>
      </c>
      <c r="S79" s="213" t="s">
        <v>12779</v>
      </c>
      <c r="T79" s="236" t="s">
        <v>11559</v>
      </c>
      <c r="U79" s="237" t="s">
        <v>11565</v>
      </c>
      <c r="V79" s="236" t="s">
        <v>11558</v>
      </c>
      <c r="W79" s="236" t="s">
        <v>11558</v>
      </c>
      <c r="X79" s="237" t="s">
        <v>11560</v>
      </c>
      <c r="Y79" s="237"/>
      <c r="Z79" s="237"/>
      <c r="AA79" s="225">
        <v>202409</v>
      </c>
      <c r="AB79" s="246"/>
      <c r="AC79" s="236" t="s">
        <v>11564</v>
      </c>
      <c r="AD79" s="247" t="s">
        <v>11563</v>
      </c>
      <c r="AE79" s="248">
        <v>0</v>
      </c>
      <c r="AF79" s="247" t="s">
        <v>11563</v>
      </c>
      <c r="AG79" s="242" t="s">
        <v>2420</v>
      </c>
      <c r="AH79" s="9" t="s">
        <v>12583</v>
      </c>
      <c r="AI79" s="238" t="s">
        <v>11560</v>
      </c>
      <c r="AJ79" s="238" t="s">
        <v>11560</v>
      </c>
      <c r="AK79" s="238" t="s">
        <v>11562</v>
      </c>
    </row>
    <row r="80" spans="1:37" x14ac:dyDescent="0.3">
      <c r="A80" s="232" t="s">
        <v>2418</v>
      </c>
      <c r="B80" s="232" t="s">
        <v>12585</v>
      </c>
      <c r="C80" s="244" t="s">
        <v>11569</v>
      </c>
      <c r="D80" s="240" t="s">
        <v>12778</v>
      </c>
      <c r="E80" s="239" t="s">
        <v>12777</v>
      </c>
      <c r="F80" s="243" t="s">
        <v>11567</v>
      </c>
      <c r="G80" s="214">
        <v>0</v>
      </c>
      <c r="H80" s="234" t="s">
        <v>11560</v>
      </c>
      <c r="I80" s="234"/>
      <c r="J80" s="234"/>
      <c r="K80" s="234"/>
      <c r="L80" s="234"/>
      <c r="M80" s="234"/>
      <c r="N80" s="234" t="s">
        <v>11714</v>
      </c>
      <c r="O80" s="249"/>
      <c r="P80" s="249"/>
      <c r="Q80" s="226"/>
      <c r="R80" s="212" t="s">
        <v>12776</v>
      </c>
      <c r="S80" s="213" t="s">
        <v>12775</v>
      </c>
      <c r="T80" s="236" t="s">
        <v>11559</v>
      </c>
      <c r="U80" s="237" t="s">
        <v>11565</v>
      </c>
      <c r="V80" s="236" t="s">
        <v>11558</v>
      </c>
      <c r="W80" s="236" t="s">
        <v>11558</v>
      </c>
      <c r="X80" s="237" t="s">
        <v>11560</v>
      </c>
      <c r="Y80" s="237"/>
      <c r="Z80" s="237"/>
      <c r="AA80" s="225">
        <v>202409</v>
      </c>
      <c r="AB80" s="246"/>
      <c r="AC80" s="236" t="s">
        <v>11564</v>
      </c>
      <c r="AD80" s="247" t="s">
        <v>11563</v>
      </c>
      <c r="AE80" s="248">
        <v>0</v>
      </c>
      <c r="AF80" s="247" t="s">
        <v>11563</v>
      </c>
      <c r="AG80" s="242" t="s">
        <v>2420</v>
      </c>
      <c r="AH80" s="9" t="s">
        <v>12583</v>
      </c>
      <c r="AI80" s="238" t="s">
        <v>11560</v>
      </c>
      <c r="AJ80" s="238" t="s">
        <v>11560</v>
      </c>
      <c r="AK80" s="238" t="s">
        <v>11562</v>
      </c>
    </row>
    <row r="81" spans="1:37" x14ac:dyDescent="0.3">
      <c r="A81" s="232" t="s">
        <v>2418</v>
      </c>
      <c r="B81" s="232" t="s">
        <v>12585</v>
      </c>
      <c r="C81" s="244" t="s">
        <v>11569</v>
      </c>
      <c r="D81" s="240" t="s">
        <v>12774</v>
      </c>
      <c r="E81" s="239" t="s">
        <v>4879</v>
      </c>
      <c r="F81" s="243" t="s">
        <v>11567</v>
      </c>
      <c r="G81" s="214">
        <v>0</v>
      </c>
      <c r="H81" s="234" t="s">
        <v>11560</v>
      </c>
      <c r="I81" s="234"/>
      <c r="J81" s="234"/>
      <c r="K81" s="234"/>
      <c r="L81" s="234"/>
      <c r="M81" s="234"/>
      <c r="N81" s="234" t="s">
        <v>11714</v>
      </c>
      <c r="O81" s="249"/>
      <c r="P81" s="249"/>
      <c r="Q81" s="226"/>
      <c r="R81" s="212" t="s">
        <v>4880</v>
      </c>
      <c r="S81" s="213" t="s">
        <v>12773</v>
      </c>
      <c r="T81" s="236" t="s">
        <v>11559</v>
      </c>
      <c r="U81" s="237" t="s">
        <v>11565</v>
      </c>
      <c r="V81" s="236" t="s">
        <v>11558</v>
      </c>
      <c r="W81" s="236" t="s">
        <v>11558</v>
      </c>
      <c r="X81" s="237" t="s">
        <v>11560</v>
      </c>
      <c r="Y81" s="237"/>
      <c r="Z81" s="237"/>
      <c r="AA81" s="225">
        <v>202409</v>
      </c>
      <c r="AB81" s="246"/>
      <c r="AC81" s="236" t="s">
        <v>11564</v>
      </c>
      <c r="AD81" s="247" t="s">
        <v>11563</v>
      </c>
      <c r="AE81" s="248">
        <v>0</v>
      </c>
      <c r="AF81" s="247" t="s">
        <v>11563</v>
      </c>
      <c r="AG81" s="242" t="s">
        <v>2420</v>
      </c>
      <c r="AH81" s="9" t="s">
        <v>12583</v>
      </c>
      <c r="AI81" s="238" t="s">
        <v>11560</v>
      </c>
      <c r="AJ81" s="238" t="s">
        <v>11560</v>
      </c>
      <c r="AK81" s="238" t="s">
        <v>11562</v>
      </c>
    </row>
    <row r="82" spans="1:37" x14ac:dyDescent="0.3">
      <c r="A82" s="232" t="s">
        <v>2418</v>
      </c>
      <c r="B82" s="232" t="s">
        <v>12585</v>
      </c>
      <c r="C82" s="244" t="s">
        <v>11569</v>
      </c>
      <c r="D82" s="240" t="s">
        <v>11984</v>
      </c>
      <c r="E82" s="239" t="s">
        <v>11983</v>
      </c>
      <c r="F82" s="243" t="s">
        <v>11567</v>
      </c>
      <c r="G82" s="214">
        <v>0</v>
      </c>
      <c r="H82" s="234" t="s">
        <v>11560</v>
      </c>
      <c r="I82" s="234"/>
      <c r="J82" s="234"/>
      <c r="K82" s="234"/>
      <c r="L82" s="234"/>
      <c r="M82" s="234"/>
      <c r="N82" s="234" t="s">
        <v>11714</v>
      </c>
      <c r="O82" s="249"/>
      <c r="P82" s="249"/>
      <c r="Q82" s="226"/>
      <c r="R82" s="212" t="s">
        <v>11982</v>
      </c>
      <c r="S82" s="213" t="s">
        <v>12772</v>
      </c>
      <c r="T82" s="236" t="s">
        <v>11559</v>
      </c>
      <c r="U82" s="237" t="s">
        <v>11565</v>
      </c>
      <c r="V82" s="236" t="s">
        <v>11558</v>
      </c>
      <c r="W82" s="236" t="s">
        <v>11558</v>
      </c>
      <c r="X82" s="237" t="s">
        <v>11560</v>
      </c>
      <c r="Y82" s="237"/>
      <c r="Z82" s="237"/>
      <c r="AA82" s="225">
        <v>202409</v>
      </c>
      <c r="AB82" s="246"/>
      <c r="AC82" s="236" t="s">
        <v>11564</v>
      </c>
      <c r="AD82" s="247" t="s">
        <v>11563</v>
      </c>
      <c r="AE82" s="248">
        <v>0</v>
      </c>
      <c r="AF82" s="247" t="s">
        <v>11563</v>
      </c>
      <c r="AG82" s="242" t="s">
        <v>2420</v>
      </c>
      <c r="AH82" s="9" t="s">
        <v>12583</v>
      </c>
      <c r="AI82" s="238" t="s">
        <v>11560</v>
      </c>
      <c r="AJ82" s="238" t="s">
        <v>11560</v>
      </c>
      <c r="AK82" s="238" t="s">
        <v>11562</v>
      </c>
    </row>
    <row r="83" spans="1:37" x14ac:dyDescent="0.3">
      <c r="A83" s="232" t="s">
        <v>2418</v>
      </c>
      <c r="B83" s="232" t="s">
        <v>12585</v>
      </c>
      <c r="C83" s="244" t="s">
        <v>11569</v>
      </c>
      <c r="D83" s="240" t="s">
        <v>12771</v>
      </c>
      <c r="E83" s="239" t="s">
        <v>4881</v>
      </c>
      <c r="F83" s="243" t="s">
        <v>11567</v>
      </c>
      <c r="G83" s="214">
        <v>0</v>
      </c>
      <c r="H83" s="234" t="s">
        <v>11560</v>
      </c>
      <c r="I83" s="234"/>
      <c r="J83" s="234"/>
      <c r="K83" s="234"/>
      <c r="L83" s="234"/>
      <c r="M83" s="234"/>
      <c r="N83" s="234" t="s">
        <v>11714</v>
      </c>
      <c r="O83" s="249"/>
      <c r="P83" s="249"/>
      <c r="Q83" s="226"/>
      <c r="R83" s="212" t="s">
        <v>4882</v>
      </c>
      <c r="S83" s="213" t="s">
        <v>12770</v>
      </c>
      <c r="T83" s="236" t="s">
        <v>11559</v>
      </c>
      <c r="U83" s="237" t="s">
        <v>11565</v>
      </c>
      <c r="V83" s="236" t="s">
        <v>11558</v>
      </c>
      <c r="W83" s="236" t="s">
        <v>11558</v>
      </c>
      <c r="X83" s="237" t="s">
        <v>11560</v>
      </c>
      <c r="Y83" s="237"/>
      <c r="Z83" s="237"/>
      <c r="AA83" s="225">
        <v>202409</v>
      </c>
      <c r="AB83" s="246"/>
      <c r="AC83" s="236" t="s">
        <v>11564</v>
      </c>
      <c r="AD83" s="247" t="s">
        <v>11563</v>
      </c>
      <c r="AE83" s="248">
        <v>0</v>
      </c>
      <c r="AF83" s="247" t="s">
        <v>11563</v>
      </c>
      <c r="AG83" s="242" t="s">
        <v>2420</v>
      </c>
      <c r="AH83" s="9" t="s">
        <v>12583</v>
      </c>
      <c r="AI83" s="238" t="s">
        <v>11560</v>
      </c>
      <c r="AJ83" s="238" t="s">
        <v>11560</v>
      </c>
      <c r="AK83" s="238" t="s">
        <v>11562</v>
      </c>
    </row>
    <row r="84" spans="1:37" x14ac:dyDescent="0.3">
      <c r="A84" s="232" t="s">
        <v>2418</v>
      </c>
      <c r="B84" s="232" t="s">
        <v>12585</v>
      </c>
      <c r="C84" s="244" t="s">
        <v>11569</v>
      </c>
      <c r="D84" s="240" t="s">
        <v>12769</v>
      </c>
      <c r="E84" s="239" t="s">
        <v>4889</v>
      </c>
      <c r="F84" s="243" t="s">
        <v>11567</v>
      </c>
      <c r="G84" s="214">
        <v>0</v>
      </c>
      <c r="H84" s="234" t="s">
        <v>11560</v>
      </c>
      <c r="I84" s="234"/>
      <c r="J84" s="234"/>
      <c r="K84" s="234"/>
      <c r="L84" s="234"/>
      <c r="M84" s="234"/>
      <c r="N84" s="234" t="s">
        <v>11714</v>
      </c>
      <c r="O84" s="249"/>
      <c r="P84" s="249"/>
      <c r="Q84" s="226"/>
      <c r="R84" s="212" t="s">
        <v>4890</v>
      </c>
      <c r="S84" s="213" t="s">
        <v>12768</v>
      </c>
      <c r="T84" s="236" t="s">
        <v>11559</v>
      </c>
      <c r="U84" s="237" t="s">
        <v>11565</v>
      </c>
      <c r="V84" s="236" t="s">
        <v>11558</v>
      </c>
      <c r="W84" s="236" t="s">
        <v>11558</v>
      </c>
      <c r="X84" s="237" t="s">
        <v>11560</v>
      </c>
      <c r="Y84" s="237"/>
      <c r="Z84" s="237"/>
      <c r="AA84" s="225">
        <v>202409</v>
      </c>
      <c r="AB84" s="246"/>
      <c r="AC84" s="236" t="s">
        <v>11564</v>
      </c>
      <c r="AD84" s="247" t="s">
        <v>11563</v>
      </c>
      <c r="AE84" s="248">
        <v>0</v>
      </c>
      <c r="AF84" s="247" t="s">
        <v>11563</v>
      </c>
      <c r="AG84" s="242" t="s">
        <v>2420</v>
      </c>
      <c r="AH84" s="9" t="s">
        <v>12583</v>
      </c>
      <c r="AI84" s="238" t="s">
        <v>11560</v>
      </c>
      <c r="AJ84" s="238" t="s">
        <v>11560</v>
      </c>
      <c r="AK84" s="238" t="s">
        <v>11562</v>
      </c>
    </row>
    <row r="85" spans="1:37" x14ac:dyDescent="0.3">
      <c r="A85" s="232" t="s">
        <v>2418</v>
      </c>
      <c r="B85" s="232" t="s">
        <v>12585</v>
      </c>
      <c r="C85" s="244" t="s">
        <v>11569</v>
      </c>
      <c r="D85" s="240" t="s">
        <v>12767</v>
      </c>
      <c r="E85" s="239" t="s">
        <v>3956</v>
      </c>
      <c r="F85" s="243" t="s">
        <v>11567</v>
      </c>
      <c r="G85" s="214">
        <v>0</v>
      </c>
      <c r="H85" s="234" t="s">
        <v>11560</v>
      </c>
      <c r="I85" s="234"/>
      <c r="J85" s="234"/>
      <c r="K85" s="234"/>
      <c r="L85" s="234"/>
      <c r="M85" s="234"/>
      <c r="N85" s="234" t="s">
        <v>11714</v>
      </c>
      <c r="O85" s="249"/>
      <c r="P85" s="249"/>
      <c r="Q85" s="226"/>
      <c r="R85" s="212" t="s">
        <v>4309</v>
      </c>
      <c r="S85" s="213" t="s">
        <v>12766</v>
      </c>
      <c r="T85" s="236" t="s">
        <v>11559</v>
      </c>
      <c r="U85" s="237" t="s">
        <v>11565</v>
      </c>
      <c r="V85" s="236" t="s">
        <v>11558</v>
      </c>
      <c r="W85" s="236" t="s">
        <v>11558</v>
      </c>
      <c r="X85" s="237" t="s">
        <v>11560</v>
      </c>
      <c r="Y85" s="237"/>
      <c r="Z85" s="237"/>
      <c r="AA85" s="225">
        <v>202409</v>
      </c>
      <c r="AB85" s="246"/>
      <c r="AC85" s="236" t="s">
        <v>11564</v>
      </c>
      <c r="AD85" s="247" t="s">
        <v>11563</v>
      </c>
      <c r="AE85" s="248">
        <v>0</v>
      </c>
      <c r="AF85" s="247" t="s">
        <v>11563</v>
      </c>
      <c r="AG85" s="242" t="s">
        <v>2420</v>
      </c>
      <c r="AH85" s="9" t="s">
        <v>12583</v>
      </c>
      <c r="AI85" s="238" t="s">
        <v>11560</v>
      </c>
      <c r="AJ85" s="238" t="s">
        <v>11560</v>
      </c>
      <c r="AK85" s="238" t="s">
        <v>11562</v>
      </c>
    </row>
    <row r="86" spans="1:37" x14ac:dyDescent="0.3">
      <c r="A86" s="232" t="s">
        <v>2418</v>
      </c>
      <c r="B86" s="232" t="s">
        <v>12585</v>
      </c>
      <c r="C86" s="244" t="s">
        <v>11569</v>
      </c>
      <c r="D86" s="240" t="s">
        <v>11981</v>
      </c>
      <c r="E86" s="239" t="s">
        <v>11980</v>
      </c>
      <c r="F86" s="243" t="s">
        <v>11567</v>
      </c>
      <c r="G86" s="214">
        <v>0</v>
      </c>
      <c r="H86" s="234" t="s">
        <v>11560</v>
      </c>
      <c r="I86" s="234"/>
      <c r="J86" s="234"/>
      <c r="K86" s="234"/>
      <c r="L86" s="234"/>
      <c r="M86" s="234"/>
      <c r="N86" s="234" t="s">
        <v>11714</v>
      </c>
      <c r="O86" s="249"/>
      <c r="P86" s="249"/>
      <c r="Q86" s="226"/>
      <c r="R86" s="212" t="s">
        <v>11979</v>
      </c>
      <c r="S86" s="213" t="s">
        <v>12765</v>
      </c>
      <c r="T86" s="236" t="s">
        <v>11559</v>
      </c>
      <c r="U86" s="237" t="s">
        <v>11565</v>
      </c>
      <c r="V86" s="236" t="s">
        <v>11558</v>
      </c>
      <c r="W86" s="236" t="s">
        <v>11558</v>
      </c>
      <c r="X86" s="237" t="s">
        <v>11560</v>
      </c>
      <c r="Y86" s="237"/>
      <c r="Z86" s="237"/>
      <c r="AA86" s="225">
        <v>202409</v>
      </c>
      <c r="AB86" s="246"/>
      <c r="AC86" s="236" t="s">
        <v>11564</v>
      </c>
      <c r="AD86" s="247" t="s">
        <v>11563</v>
      </c>
      <c r="AE86" s="248">
        <v>0</v>
      </c>
      <c r="AF86" s="247" t="s">
        <v>11563</v>
      </c>
      <c r="AG86" s="242" t="s">
        <v>2420</v>
      </c>
      <c r="AH86" s="9" t="s">
        <v>12583</v>
      </c>
      <c r="AI86" s="238" t="s">
        <v>11560</v>
      </c>
      <c r="AJ86" s="238" t="s">
        <v>11560</v>
      </c>
      <c r="AK86" s="238" t="s">
        <v>11562</v>
      </c>
    </row>
    <row r="87" spans="1:37" x14ac:dyDescent="0.3">
      <c r="A87" s="232" t="s">
        <v>2418</v>
      </c>
      <c r="B87" s="232" t="s">
        <v>12585</v>
      </c>
      <c r="C87" s="244" t="s">
        <v>11569</v>
      </c>
      <c r="D87" s="240" t="s">
        <v>11572</v>
      </c>
      <c r="E87" s="239" t="s">
        <v>4873</v>
      </c>
      <c r="F87" s="243" t="s">
        <v>11567</v>
      </c>
      <c r="G87" s="214">
        <v>0</v>
      </c>
      <c r="H87" s="234" t="s">
        <v>11560</v>
      </c>
      <c r="I87" s="234"/>
      <c r="J87" s="234"/>
      <c r="K87" s="234"/>
      <c r="L87" s="234"/>
      <c r="M87" s="234"/>
      <c r="N87" s="234" t="s">
        <v>11714</v>
      </c>
      <c r="O87" s="249"/>
      <c r="P87" s="249"/>
      <c r="Q87" s="226"/>
      <c r="R87" s="212" t="s">
        <v>4874</v>
      </c>
      <c r="S87" s="213" t="s">
        <v>12764</v>
      </c>
      <c r="T87" s="236" t="s">
        <v>11559</v>
      </c>
      <c r="U87" s="237" t="s">
        <v>11565</v>
      </c>
      <c r="V87" s="236" t="s">
        <v>11558</v>
      </c>
      <c r="W87" s="236" t="s">
        <v>11558</v>
      </c>
      <c r="X87" s="237" t="s">
        <v>11560</v>
      </c>
      <c r="Y87" s="237"/>
      <c r="Z87" s="237"/>
      <c r="AA87" s="225">
        <v>202409</v>
      </c>
      <c r="AB87" s="246"/>
      <c r="AC87" s="236" t="s">
        <v>11564</v>
      </c>
      <c r="AD87" s="247" t="s">
        <v>11563</v>
      </c>
      <c r="AE87" s="248">
        <v>0</v>
      </c>
      <c r="AF87" s="247" t="s">
        <v>11563</v>
      </c>
      <c r="AG87" s="242" t="s">
        <v>2420</v>
      </c>
      <c r="AH87" s="9" t="s">
        <v>12583</v>
      </c>
      <c r="AI87" s="238" t="s">
        <v>11560</v>
      </c>
      <c r="AJ87" s="238" t="s">
        <v>11560</v>
      </c>
      <c r="AK87" s="238" t="s">
        <v>11562</v>
      </c>
    </row>
    <row r="88" spans="1:37" x14ac:dyDescent="0.3">
      <c r="A88" s="232" t="s">
        <v>2418</v>
      </c>
      <c r="B88" s="232" t="s">
        <v>12585</v>
      </c>
      <c r="C88" s="244" t="s">
        <v>11569</v>
      </c>
      <c r="D88" s="240" t="s">
        <v>12763</v>
      </c>
      <c r="E88" s="239" t="s">
        <v>12762</v>
      </c>
      <c r="F88" s="243" t="s">
        <v>11567</v>
      </c>
      <c r="G88" s="214">
        <v>0</v>
      </c>
      <c r="H88" s="234" t="s">
        <v>11560</v>
      </c>
      <c r="I88" s="234"/>
      <c r="J88" s="234"/>
      <c r="K88" s="234"/>
      <c r="L88" s="234"/>
      <c r="M88" s="234"/>
      <c r="N88" s="234" t="s">
        <v>11714</v>
      </c>
      <c r="O88" s="249"/>
      <c r="P88" s="249"/>
      <c r="Q88" s="226"/>
      <c r="R88" s="212" t="s">
        <v>12761</v>
      </c>
      <c r="S88" s="213" t="s">
        <v>12760</v>
      </c>
      <c r="T88" s="236" t="s">
        <v>11559</v>
      </c>
      <c r="U88" s="237" t="s">
        <v>11565</v>
      </c>
      <c r="V88" s="236" t="s">
        <v>11558</v>
      </c>
      <c r="W88" s="236" t="s">
        <v>11558</v>
      </c>
      <c r="X88" s="237" t="s">
        <v>11560</v>
      </c>
      <c r="Y88" s="237"/>
      <c r="Z88" s="237"/>
      <c r="AA88" s="225">
        <v>202409</v>
      </c>
      <c r="AB88" s="246"/>
      <c r="AC88" s="236" t="s">
        <v>11564</v>
      </c>
      <c r="AD88" s="247" t="s">
        <v>11563</v>
      </c>
      <c r="AE88" s="248">
        <v>0</v>
      </c>
      <c r="AF88" s="247" t="s">
        <v>11563</v>
      </c>
      <c r="AG88" s="242" t="s">
        <v>2420</v>
      </c>
      <c r="AH88" s="9" t="s">
        <v>12583</v>
      </c>
      <c r="AI88" s="238" t="s">
        <v>11560</v>
      </c>
      <c r="AJ88" s="238" t="s">
        <v>11560</v>
      </c>
      <c r="AK88" s="238" t="s">
        <v>11562</v>
      </c>
    </row>
    <row r="89" spans="1:37" x14ac:dyDescent="0.3">
      <c r="A89" s="232" t="s">
        <v>2418</v>
      </c>
      <c r="B89" s="232" t="s">
        <v>12585</v>
      </c>
      <c r="C89" s="244" t="s">
        <v>11569</v>
      </c>
      <c r="D89" s="240" t="s">
        <v>12759</v>
      </c>
      <c r="E89" s="239" t="s">
        <v>3955</v>
      </c>
      <c r="F89" s="243" t="s">
        <v>11567</v>
      </c>
      <c r="G89" s="214">
        <v>0</v>
      </c>
      <c r="H89" s="234" t="s">
        <v>11560</v>
      </c>
      <c r="I89" s="234"/>
      <c r="J89" s="234"/>
      <c r="K89" s="234"/>
      <c r="L89" s="234"/>
      <c r="M89" s="234"/>
      <c r="N89" s="234" t="s">
        <v>11714</v>
      </c>
      <c r="O89" s="249"/>
      <c r="P89" s="249"/>
      <c r="Q89" s="226"/>
      <c r="R89" s="212" t="s">
        <v>4308</v>
      </c>
      <c r="S89" s="213" t="s">
        <v>12758</v>
      </c>
      <c r="T89" s="236" t="s">
        <v>11559</v>
      </c>
      <c r="U89" s="237" t="s">
        <v>11565</v>
      </c>
      <c r="V89" s="236" t="s">
        <v>11558</v>
      </c>
      <c r="W89" s="236" t="s">
        <v>11558</v>
      </c>
      <c r="X89" s="237" t="s">
        <v>11560</v>
      </c>
      <c r="Y89" s="237"/>
      <c r="Z89" s="237"/>
      <c r="AA89" s="225">
        <v>202409</v>
      </c>
      <c r="AB89" s="246"/>
      <c r="AC89" s="236" t="s">
        <v>11564</v>
      </c>
      <c r="AD89" s="247" t="s">
        <v>11563</v>
      </c>
      <c r="AE89" s="248">
        <v>0</v>
      </c>
      <c r="AF89" s="247" t="s">
        <v>11563</v>
      </c>
      <c r="AG89" s="242" t="s">
        <v>2420</v>
      </c>
      <c r="AH89" s="9" t="s">
        <v>12583</v>
      </c>
      <c r="AI89" s="238" t="s">
        <v>11560</v>
      </c>
      <c r="AJ89" s="238" t="s">
        <v>11560</v>
      </c>
      <c r="AK89" s="238" t="s">
        <v>11562</v>
      </c>
    </row>
    <row r="90" spans="1:37" x14ac:dyDescent="0.3">
      <c r="A90" s="232" t="s">
        <v>2418</v>
      </c>
      <c r="B90" s="232" t="s">
        <v>12585</v>
      </c>
      <c r="C90" s="244" t="s">
        <v>11569</v>
      </c>
      <c r="D90" s="240" t="s">
        <v>12757</v>
      </c>
      <c r="E90" s="239" t="s">
        <v>4761</v>
      </c>
      <c r="F90" s="243" t="s">
        <v>11567</v>
      </c>
      <c r="G90" s="214">
        <v>0</v>
      </c>
      <c r="H90" s="234" t="s">
        <v>11560</v>
      </c>
      <c r="I90" s="234"/>
      <c r="J90" s="234"/>
      <c r="K90" s="234"/>
      <c r="L90" s="234"/>
      <c r="M90" s="234"/>
      <c r="N90" s="234" t="s">
        <v>11714</v>
      </c>
      <c r="O90" s="249"/>
      <c r="P90" s="249"/>
      <c r="Q90" s="226"/>
      <c r="R90" s="212" t="s">
        <v>4762</v>
      </c>
      <c r="S90" s="213" t="s">
        <v>12756</v>
      </c>
      <c r="T90" s="236" t="s">
        <v>11559</v>
      </c>
      <c r="U90" s="237" t="s">
        <v>11565</v>
      </c>
      <c r="V90" s="236" t="s">
        <v>11558</v>
      </c>
      <c r="W90" s="236" t="s">
        <v>11558</v>
      </c>
      <c r="X90" s="237" t="s">
        <v>11560</v>
      </c>
      <c r="Y90" s="237"/>
      <c r="Z90" s="237"/>
      <c r="AA90" s="225">
        <v>202409</v>
      </c>
      <c r="AB90" s="246"/>
      <c r="AC90" s="236" t="s">
        <v>11564</v>
      </c>
      <c r="AD90" s="247" t="s">
        <v>11563</v>
      </c>
      <c r="AE90" s="248">
        <v>0</v>
      </c>
      <c r="AF90" s="247" t="s">
        <v>11563</v>
      </c>
      <c r="AG90" s="242" t="s">
        <v>2420</v>
      </c>
      <c r="AH90" s="9" t="s">
        <v>12583</v>
      </c>
      <c r="AI90" s="238" t="s">
        <v>11560</v>
      </c>
      <c r="AJ90" s="238" t="s">
        <v>11560</v>
      </c>
      <c r="AK90" s="238" t="s">
        <v>11562</v>
      </c>
    </row>
    <row r="91" spans="1:37" x14ac:dyDescent="0.3">
      <c r="A91" s="232" t="s">
        <v>2418</v>
      </c>
      <c r="B91" s="232" t="s">
        <v>12585</v>
      </c>
      <c r="C91" s="244" t="s">
        <v>11569</v>
      </c>
      <c r="D91" s="240" t="s">
        <v>12516</v>
      </c>
      <c r="E91" s="239" t="s">
        <v>4763</v>
      </c>
      <c r="F91" s="243" t="s">
        <v>11567</v>
      </c>
      <c r="G91" s="214">
        <v>0</v>
      </c>
      <c r="H91" s="234" t="s">
        <v>11560</v>
      </c>
      <c r="I91" s="234"/>
      <c r="J91" s="234"/>
      <c r="K91" s="234"/>
      <c r="L91" s="234"/>
      <c r="M91" s="234"/>
      <c r="N91" s="234" t="s">
        <v>11714</v>
      </c>
      <c r="O91" s="249"/>
      <c r="P91" s="249"/>
      <c r="Q91" s="226"/>
      <c r="R91" s="212" t="s">
        <v>4764</v>
      </c>
      <c r="S91" s="213" t="s">
        <v>12755</v>
      </c>
      <c r="T91" s="236" t="s">
        <v>11559</v>
      </c>
      <c r="U91" s="237" t="s">
        <v>11565</v>
      </c>
      <c r="V91" s="236" t="s">
        <v>11558</v>
      </c>
      <c r="W91" s="236" t="s">
        <v>11558</v>
      </c>
      <c r="X91" s="237" t="s">
        <v>11560</v>
      </c>
      <c r="Y91" s="237"/>
      <c r="Z91" s="237"/>
      <c r="AA91" s="225">
        <v>202409</v>
      </c>
      <c r="AB91" s="246"/>
      <c r="AC91" s="236" t="s">
        <v>11564</v>
      </c>
      <c r="AD91" s="247" t="s">
        <v>11563</v>
      </c>
      <c r="AE91" s="248">
        <v>0</v>
      </c>
      <c r="AF91" s="247" t="s">
        <v>11563</v>
      </c>
      <c r="AG91" s="242" t="s">
        <v>2420</v>
      </c>
      <c r="AH91" s="9" t="s">
        <v>12583</v>
      </c>
      <c r="AI91" s="238" t="s">
        <v>11560</v>
      </c>
      <c r="AJ91" s="238" t="s">
        <v>11560</v>
      </c>
      <c r="AK91" s="238" t="s">
        <v>11562</v>
      </c>
    </row>
    <row r="92" spans="1:37" x14ac:dyDescent="0.3">
      <c r="A92" s="232" t="s">
        <v>2418</v>
      </c>
      <c r="B92" s="232" t="s">
        <v>12585</v>
      </c>
      <c r="C92" s="244" t="s">
        <v>11569</v>
      </c>
      <c r="D92" s="240" t="s">
        <v>12754</v>
      </c>
      <c r="E92" s="239" t="s">
        <v>5222</v>
      </c>
      <c r="F92" s="243" t="s">
        <v>11567</v>
      </c>
      <c r="G92" s="214">
        <v>0</v>
      </c>
      <c r="H92" s="234" t="s">
        <v>11560</v>
      </c>
      <c r="I92" s="234"/>
      <c r="J92" s="234"/>
      <c r="K92" s="234"/>
      <c r="L92" s="234"/>
      <c r="M92" s="234"/>
      <c r="N92" s="234" t="s">
        <v>11714</v>
      </c>
      <c r="O92" s="249"/>
      <c r="P92" s="249"/>
      <c r="Q92" s="226"/>
      <c r="R92" s="212" t="s">
        <v>5223</v>
      </c>
      <c r="S92" s="213" t="s">
        <v>12753</v>
      </c>
      <c r="T92" s="236" t="s">
        <v>11559</v>
      </c>
      <c r="U92" s="237" t="s">
        <v>11565</v>
      </c>
      <c r="V92" s="236" t="s">
        <v>11558</v>
      </c>
      <c r="W92" s="236" t="s">
        <v>11558</v>
      </c>
      <c r="X92" s="237" t="s">
        <v>11560</v>
      </c>
      <c r="Y92" s="237"/>
      <c r="Z92" s="237"/>
      <c r="AA92" s="225">
        <v>202409</v>
      </c>
      <c r="AB92" s="246"/>
      <c r="AC92" s="236" t="s">
        <v>11564</v>
      </c>
      <c r="AD92" s="247" t="s">
        <v>11563</v>
      </c>
      <c r="AE92" s="248">
        <v>0</v>
      </c>
      <c r="AF92" s="247" t="s">
        <v>11563</v>
      </c>
      <c r="AG92" s="242" t="s">
        <v>2420</v>
      </c>
      <c r="AH92" s="9" t="s">
        <v>12583</v>
      </c>
      <c r="AI92" s="238" t="s">
        <v>11560</v>
      </c>
      <c r="AJ92" s="238" t="s">
        <v>11560</v>
      </c>
      <c r="AK92" s="238" t="s">
        <v>11562</v>
      </c>
    </row>
    <row r="93" spans="1:37" x14ac:dyDescent="0.3">
      <c r="A93" s="232" t="s">
        <v>2418</v>
      </c>
      <c r="B93" s="232" t="s">
        <v>12585</v>
      </c>
      <c r="C93" s="244" t="s">
        <v>11569</v>
      </c>
      <c r="D93" s="240" t="s">
        <v>12752</v>
      </c>
      <c r="E93" s="239" t="s">
        <v>4883</v>
      </c>
      <c r="F93" s="243" t="s">
        <v>11567</v>
      </c>
      <c r="G93" s="214">
        <v>0</v>
      </c>
      <c r="H93" s="234" t="s">
        <v>11560</v>
      </c>
      <c r="I93" s="234"/>
      <c r="J93" s="234"/>
      <c r="K93" s="234"/>
      <c r="L93" s="234"/>
      <c r="M93" s="234"/>
      <c r="N93" s="234" t="s">
        <v>11714</v>
      </c>
      <c r="O93" s="249"/>
      <c r="P93" s="249"/>
      <c r="Q93" s="226"/>
      <c r="R93" s="212" t="s">
        <v>4884</v>
      </c>
      <c r="S93" s="213" t="s">
        <v>12751</v>
      </c>
      <c r="T93" s="236" t="s">
        <v>11559</v>
      </c>
      <c r="U93" s="237" t="s">
        <v>11565</v>
      </c>
      <c r="V93" s="236" t="s">
        <v>11558</v>
      </c>
      <c r="W93" s="236" t="s">
        <v>11558</v>
      </c>
      <c r="X93" s="237" t="s">
        <v>11560</v>
      </c>
      <c r="Y93" s="237"/>
      <c r="Z93" s="237"/>
      <c r="AA93" s="225">
        <v>202409</v>
      </c>
      <c r="AB93" s="246"/>
      <c r="AC93" s="236" t="s">
        <v>11564</v>
      </c>
      <c r="AD93" s="247" t="s">
        <v>11563</v>
      </c>
      <c r="AE93" s="248">
        <v>0</v>
      </c>
      <c r="AF93" s="247" t="s">
        <v>11563</v>
      </c>
      <c r="AG93" s="242" t="s">
        <v>2420</v>
      </c>
      <c r="AH93" s="9" t="s">
        <v>12583</v>
      </c>
      <c r="AI93" s="238" t="s">
        <v>11560</v>
      </c>
      <c r="AJ93" s="238" t="s">
        <v>11560</v>
      </c>
      <c r="AK93" s="238" t="s">
        <v>11562</v>
      </c>
    </row>
    <row r="94" spans="1:37" x14ac:dyDescent="0.3">
      <c r="A94" s="232" t="s">
        <v>2418</v>
      </c>
      <c r="B94" s="232" t="s">
        <v>12585</v>
      </c>
      <c r="C94" s="244" t="s">
        <v>11569</v>
      </c>
      <c r="D94" s="240" t="s">
        <v>11633</v>
      </c>
      <c r="E94" s="239" t="s">
        <v>4753</v>
      </c>
      <c r="F94" s="243" t="s">
        <v>11567</v>
      </c>
      <c r="G94" s="214">
        <v>0</v>
      </c>
      <c r="H94" s="234" t="s">
        <v>11560</v>
      </c>
      <c r="I94" s="234"/>
      <c r="J94" s="234"/>
      <c r="K94" s="234"/>
      <c r="L94" s="234"/>
      <c r="M94" s="234"/>
      <c r="N94" s="234" t="s">
        <v>11714</v>
      </c>
      <c r="O94" s="249"/>
      <c r="P94" s="249"/>
      <c r="Q94" s="226"/>
      <c r="R94" s="212" t="s">
        <v>4754</v>
      </c>
      <c r="S94" s="213" t="s">
        <v>12750</v>
      </c>
      <c r="T94" s="236" t="s">
        <v>11559</v>
      </c>
      <c r="U94" s="237" t="s">
        <v>11565</v>
      </c>
      <c r="V94" s="236" t="s">
        <v>11558</v>
      </c>
      <c r="W94" s="236" t="s">
        <v>11558</v>
      </c>
      <c r="X94" s="237" t="s">
        <v>11560</v>
      </c>
      <c r="Y94" s="237"/>
      <c r="Z94" s="237"/>
      <c r="AA94" s="225">
        <v>202409</v>
      </c>
      <c r="AB94" s="246"/>
      <c r="AC94" s="236" t="s">
        <v>11564</v>
      </c>
      <c r="AD94" s="247" t="s">
        <v>11563</v>
      </c>
      <c r="AE94" s="248">
        <v>0</v>
      </c>
      <c r="AF94" s="247" t="s">
        <v>11563</v>
      </c>
      <c r="AG94" s="242" t="s">
        <v>2420</v>
      </c>
      <c r="AH94" s="9" t="s">
        <v>12583</v>
      </c>
      <c r="AI94" s="238" t="s">
        <v>11560</v>
      </c>
      <c r="AJ94" s="238" t="s">
        <v>11560</v>
      </c>
      <c r="AK94" s="238" t="s">
        <v>11562</v>
      </c>
    </row>
    <row r="95" spans="1:37" x14ac:dyDescent="0.3">
      <c r="A95" s="232" t="s">
        <v>2418</v>
      </c>
      <c r="B95" s="232" t="s">
        <v>12585</v>
      </c>
      <c r="C95" s="244" t="s">
        <v>11569</v>
      </c>
      <c r="D95" s="240" t="s">
        <v>12749</v>
      </c>
      <c r="E95" s="239" t="s">
        <v>4771</v>
      </c>
      <c r="F95" s="243" t="s">
        <v>11567</v>
      </c>
      <c r="G95" s="214">
        <v>0</v>
      </c>
      <c r="H95" s="234" t="s">
        <v>11560</v>
      </c>
      <c r="I95" s="234"/>
      <c r="J95" s="234"/>
      <c r="K95" s="234"/>
      <c r="L95" s="234"/>
      <c r="M95" s="234"/>
      <c r="N95" s="234" t="s">
        <v>11714</v>
      </c>
      <c r="O95" s="249"/>
      <c r="P95" s="249"/>
      <c r="Q95" s="226"/>
      <c r="R95" s="212" t="s">
        <v>4772</v>
      </c>
      <c r="S95" s="213" t="s">
        <v>12748</v>
      </c>
      <c r="T95" s="236" t="s">
        <v>11559</v>
      </c>
      <c r="U95" s="237" t="s">
        <v>11565</v>
      </c>
      <c r="V95" s="236" t="s">
        <v>11558</v>
      </c>
      <c r="W95" s="236" t="s">
        <v>11558</v>
      </c>
      <c r="X95" s="237" t="s">
        <v>11560</v>
      </c>
      <c r="Y95" s="237"/>
      <c r="Z95" s="237"/>
      <c r="AA95" s="225">
        <v>202409</v>
      </c>
      <c r="AB95" s="246"/>
      <c r="AC95" s="236" t="s">
        <v>11564</v>
      </c>
      <c r="AD95" s="247" t="s">
        <v>11563</v>
      </c>
      <c r="AE95" s="248">
        <v>0</v>
      </c>
      <c r="AF95" s="247" t="s">
        <v>11563</v>
      </c>
      <c r="AG95" s="242" t="s">
        <v>2420</v>
      </c>
      <c r="AH95" s="9" t="s">
        <v>12583</v>
      </c>
      <c r="AI95" s="238" t="s">
        <v>11560</v>
      </c>
      <c r="AJ95" s="238" t="s">
        <v>11560</v>
      </c>
      <c r="AK95" s="238" t="s">
        <v>11562</v>
      </c>
    </row>
    <row r="96" spans="1:37" x14ac:dyDescent="0.3">
      <c r="A96" s="232" t="s">
        <v>2418</v>
      </c>
      <c r="B96" s="232" t="s">
        <v>12585</v>
      </c>
      <c r="C96" s="244" t="s">
        <v>11569</v>
      </c>
      <c r="D96" s="240" t="s">
        <v>12747</v>
      </c>
      <c r="E96" s="239" t="s">
        <v>4703</v>
      </c>
      <c r="F96" s="243" t="s">
        <v>11567</v>
      </c>
      <c r="G96" s="214">
        <v>0</v>
      </c>
      <c r="H96" s="234" t="s">
        <v>11560</v>
      </c>
      <c r="I96" s="234"/>
      <c r="J96" s="234"/>
      <c r="K96" s="234"/>
      <c r="L96" s="234"/>
      <c r="M96" s="234"/>
      <c r="N96" s="234" t="s">
        <v>11714</v>
      </c>
      <c r="O96" s="249"/>
      <c r="P96" s="249"/>
      <c r="Q96" s="226"/>
      <c r="R96" s="212" t="s">
        <v>4704</v>
      </c>
      <c r="S96" s="213" t="s">
        <v>12746</v>
      </c>
      <c r="T96" s="236" t="s">
        <v>11559</v>
      </c>
      <c r="U96" s="237" t="s">
        <v>11565</v>
      </c>
      <c r="V96" s="236" t="s">
        <v>11558</v>
      </c>
      <c r="W96" s="236" t="s">
        <v>11558</v>
      </c>
      <c r="X96" s="237" t="s">
        <v>11560</v>
      </c>
      <c r="Y96" s="237"/>
      <c r="Z96" s="237"/>
      <c r="AA96" s="225">
        <v>202409</v>
      </c>
      <c r="AB96" s="246"/>
      <c r="AC96" s="236" t="s">
        <v>11564</v>
      </c>
      <c r="AD96" s="247" t="s">
        <v>11563</v>
      </c>
      <c r="AE96" s="248">
        <v>0</v>
      </c>
      <c r="AF96" s="247" t="s">
        <v>11563</v>
      </c>
      <c r="AG96" s="242" t="s">
        <v>2420</v>
      </c>
      <c r="AH96" s="9" t="s">
        <v>12583</v>
      </c>
      <c r="AI96" s="238" t="s">
        <v>11560</v>
      </c>
      <c r="AJ96" s="238" t="s">
        <v>11560</v>
      </c>
      <c r="AK96" s="238" t="s">
        <v>11562</v>
      </c>
    </row>
    <row r="97" spans="1:37" x14ac:dyDescent="0.3">
      <c r="A97" s="232" t="s">
        <v>2418</v>
      </c>
      <c r="B97" s="232" t="s">
        <v>12585</v>
      </c>
      <c r="C97" s="244" t="s">
        <v>11569</v>
      </c>
      <c r="D97" s="240" t="s">
        <v>12745</v>
      </c>
      <c r="E97" s="239" t="s">
        <v>4793</v>
      </c>
      <c r="F97" s="243" t="s">
        <v>11567</v>
      </c>
      <c r="G97" s="214">
        <v>0</v>
      </c>
      <c r="H97" s="234" t="s">
        <v>11560</v>
      </c>
      <c r="I97" s="234"/>
      <c r="J97" s="234"/>
      <c r="K97" s="234"/>
      <c r="L97" s="234"/>
      <c r="M97" s="234"/>
      <c r="N97" s="234" t="s">
        <v>11714</v>
      </c>
      <c r="O97" s="249"/>
      <c r="P97" s="249"/>
      <c r="Q97" s="226"/>
      <c r="R97" s="212" t="s">
        <v>4794</v>
      </c>
      <c r="S97" s="213" t="s">
        <v>12744</v>
      </c>
      <c r="T97" s="236" t="s">
        <v>11559</v>
      </c>
      <c r="U97" s="237" t="s">
        <v>11565</v>
      </c>
      <c r="V97" s="236" t="s">
        <v>11558</v>
      </c>
      <c r="W97" s="236" t="s">
        <v>11558</v>
      </c>
      <c r="X97" s="237" t="s">
        <v>11560</v>
      </c>
      <c r="Y97" s="237"/>
      <c r="Z97" s="237"/>
      <c r="AA97" s="225">
        <v>202409</v>
      </c>
      <c r="AB97" s="246"/>
      <c r="AC97" s="236" t="s">
        <v>11564</v>
      </c>
      <c r="AD97" s="247" t="s">
        <v>11563</v>
      </c>
      <c r="AE97" s="248">
        <v>0</v>
      </c>
      <c r="AF97" s="247" t="s">
        <v>11563</v>
      </c>
      <c r="AG97" s="242" t="s">
        <v>2420</v>
      </c>
      <c r="AH97" s="9" t="s">
        <v>12583</v>
      </c>
      <c r="AI97" s="238" t="s">
        <v>11560</v>
      </c>
      <c r="AJ97" s="238" t="s">
        <v>11560</v>
      </c>
      <c r="AK97" s="238" t="s">
        <v>11562</v>
      </c>
    </row>
    <row r="98" spans="1:37" x14ac:dyDescent="0.3">
      <c r="A98" s="232" t="s">
        <v>2418</v>
      </c>
      <c r="B98" s="232" t="s">
        <v>12585</v>
      </c>
      <c r="C98" s="244" t="s">
        <v>11569</v>
      </c>
      <c r="D98" s="240" t="s">
        <v>12135</v>
      </c>
      <c r="E98" s="239" t="s">
        <v>4693</v>
      </c>
      <c r="F98" s="243" t="s">
        <v>11567</v>
      </c>
      <c r="G98" s="214">
        <v>0</v>
      </c>
      <c r="H98" s="234" t="s">
        <v>11560</v>
      </c>
      <c r="I98" s="234"/>
      <c r="J98" s="234"/>
      <c r="K98" s="234"/>
      <c r="L98" s="234"/>
      <c r="M98" s="234"/>
      <c r="N98" s="234" t="s">
        <v>11714</v>
      </c>
      <c r="O98" s="249"/>
      <c r="P98" s="249"/>
      <c r="Q98" s="226"/>
      <c r="R98" s="212" t="s">
        <v>4694</v>
      </c>
      <c r="S98" s="213" t="s">
        <v>12743</v>
      </c>
      <c r="T98" s="236" t="s">
        <v>11559</v>
      </c>
      <c r="U98" s="237" t="s">
        <v>11565</v>
      </c>
      <c r="V98" s="236" t="s">
        <v>11558</v>
      </c>
      <c r="W98" s="236" t="s">
        <v>11558</v>
      </c>
      <c r="X98" s="237" t="s">
        <v>11560</v>
      </c>
      <c r="Y98" s="237"/>
      <c r="Z98" s="237"/>
      <c r="AA98" s="225">
        <v>202409</v>
      </c>
      <c r="AB98" s="246"/>
      <c r="AC98" s="236" t="s">
        <v>11564</v>
      </c>
      <c r="AD98" s="247" t="s">
        <v>11563</v>
      </c>
      <c r="AE98" s="248">
        <v>0</v>
      </c>
      <c r="AF98" s="247" t="s">
        <v>11563</v>
      </c>
      <c r="AG98" s="242" t="s">
        <v>2420</v>
      </c>
      <c r="AH98" s="9" t="s">
        <v>12583</v>
      </c>
      <c r="AI98" s="238" t="s">
        <v>11560</v>
      </c>
      <c r="AJ98" s="238" t="s">
        <v>11560</v>
      </c>
      <c r="AK98" s="238" t="s">
        <v>11562</v>
      </c>
    </row>
    <row r="99" spans="1:37" x14ac:dyDescent="0.3">
      <c r="A99" s="232" t="s">
        <v>2418</v>
      </c>
      <c r="B99" s="232" t="s">
        <v>12585</v>
      </c>
      <c r="C99" s="244" t="s">
        <v>11569</v>
      </c>
      <c r="D99" s="240" t="s">
        <v>12060</v>
      </c>
      <c r="E99" s="239" t="s">
        <v>4487</v>
      </c>
      <c r="F99" s="243" t="s">
        <v>11567</v>
      </c>
      <c r="G99" s="214">
        <v>0</v>
      </c>
      <c r="H99" s="234" t="s">
        <v>11560</v>
      </c>
      <c r="I99" s="234"/>
      <c r="J99" s="234"/>
      <c r="K99" s="234"/>
      <c r="L99" s="234"/>
      <c r="M99" s="234"/>
      <c r="N99" s="234" t="s">
        <v>11714</v>
      </c>
      <c r="O99" s="249"/>
      <c r="P99" s="249"/>
      <c r="Q99" s="226"/>
      <c r="R99" s="212" t="s">
        <v>4488</v>
      </c>
      <c r="S99" s="213" t="s">
        <v>12742</v>
      </c>
      <c r="T99" s="236" t="s">
        <v>11559</v>
      </c>
      <c r="U99" s="237" t="s">
        <v>11565</v>
      </c>
      <c r="V99" s="236" t="s">
        <v>11558</v>
      </c>
      <c r="W99" s="236" t="s">
        <v>11558</v>
      </c>
      <c r="X99" s="237" t="s">
        <v>11560</v>
      </c>
      <c r="Y99" s="237"/>
      <c r="Z99" s="237"/>
      <c r="AA99" s="225">
        <v>202409</v>
      </c>
      <c r="AB99" s="246"/>
      <c r="AC99" s="236" t="s">
        <v>11564</v>
      </c>
      <c r="AD99" s="247" t="s">
        <v>11563</v>
      </c>
      <c r="AE99" s="248">
        <v>0</v>
      </c>
      <c r="AF99" s="247" t="s">
        <v>11563</v>
      </c>
      <c r="AG99" s="242" t="s">
        <v>2420</v>
      </c>
      <c r="AH99" s="9" t="s">
        <v>12583</v>
      </c>
      <c r="AI99" s="238" t="s">
        <v>11560</v>
      </c>
      <c r="AJ99" s="238" t="s">
        <v>11560</v>
      </c>
      <c r="AK99" s="238" t="s">
        <v>11562</v>
      </c>
    </row>
    <row r="100" spans="1:37" x14ac:dyDescent="0.3">
      <c r="A100" s="232" t="s">
        <v>2418</v>
      </c>
      <c r="B100" s="232" t="s">
        <v>12585</v>
      </c>
      <c r="C100" s="244" t="s">
        <v>11569</v>
      </c>
      <c r="D100" s="240" t="s">
        <v>12741</v>
      </c>
      <c r="E100" s="239" t="s">
        <v>4523</v>
      </c>
      <c r="F100" s="243" t="s">
        <v>11567</v>
      </c>
      <c r="G100" s="214">
        <v>0</v>
      </c>
      <c r="H100" s="234" t="s">
        <v>11560</v>
      </c>
      <c r="I100" s="234"/>
      <c r="J100" s="234"/>
      <c r="K100" s="234"/>
      <c r="L100" s="234"/>
      <c r="M100" s="234"/>
      <c r="N100" s="234" t="s">
        <v>11714</v>
      </c>
      <c r="O100" s="249"/>
      <c r="P100" s="249"/>
      <c r="Q100" s="226"/>
      <c r="R100" s="212" t="s">
        <v>4524</v>
      </c>
      <c r="S100" s="213" t="s">
        <v>12740</v>
      </c>
      <c r="T100" s="236" t="s">
        <v>11559</v>
      </c>
      <c r="U100" s="237" t="s">
        <v>11565</v>
      </c>
      <c r="V100" s="236" t="s">
        <v>11558</v>
      </c>
      <c r="W100" s="236" t="s">
        <v>11558</v>
      </c>
      <c r="X100" s="237" t="s">
        <v>11560</v>
      </c>
      <c r="Y100" s="237"/>
      <c r="Z100" s="237"/>
      <c r="AA100" s="225">
        <v>202409</v>
      </c>
      <c r="AB100" s="246"/>
      <c r="AC100" s="236" t="s">
        <v>11564</v>
      </c>
      <c r="AD100" s="247" t="s">
        <v>11563</v>
      </c>
      <c r="AE100" s="248">
        <v>0</v>
      </c>
      <c r="AF100" s="247" t="s">
        <v>11563</v>
      </c>
      <c r="AG100" s="242" t="s">
        <v>2420</v>
      </c>
      <c r="AH100" s="9" t="s">
        <v>12583</v>
      </c>
      <c r="AI100" s="238" t="s">
        <v>11560</v>
      </c>
      <c r="AJ100" s="238" t="s">
        <v>11560</v>
      </c>
      <c r="AK100" s="238" t="s">
        <v>11562</v>
      </c>
    </row>
    <row r="101" spans="1:37" x14ac:dyDescent="0.3">
      <c r="A101" s="232" t="s">
        <v>2418</v>
      </c>
      <c r="B101" s="232" t="s">
        <v>12585</v>
      </c>
      <c r="C101" s="244" t="s">
        <v>11569</v>
      </c>
      <c r="D101" s="240" t="s">
        <v>12739</v>
      </c>
      <c r="E101" s="239" t="s">
        <v>4829</v>
      </c>
      <c r="F101" s="243" t="s">
        <v>11567</v>
      </c>
      <c r="G101" s="214">
        <v>0</v>
      </c>
      <c r="H101" s="234" t="s">
        <v>11560</v>
      </c>
      <c r="I101" s="234"/>
      <c r="J101" s="234"/>
      <c r="K101" s="234"/>
      <c r="L101" s="234"/>
      <c r="M101" s="234"/>
      <c r="N101" s="234" t="s">
        <v>11714</v>
      </c>
      <c r="O101" s="249"/>
      <c r="P101" s="249"/>
      <c r="Q101" s="226"/>
      <c r="R101" s="212" t="s">
        <v>4830</v>
      </c>
      <c r="S101" s="213" t="s">
        <v>12738</v>
      </c>
      <c r="T101" s="236" t="s">
        <v>11559</v>
      </c>
      <c r="U101" s="237" t="s">
        <v>11565</v>
      </c>
      <c r="V101" s="236" t="s">
        <v>11558</v>
      </c>
      <c r="W101" s="236" t="s">
        <v>11558</v>
      </c>
      <c r="X101" s="237" t="s">
        <v>11560</v>
      </c>
      <c r="Y101" s="237"/>
      <c r="Z101" s="237"/>
      <c r="AA101" s="225">
        <v>202409</v>
      </c>
      <c r="AB101" s="246"/>
      <c r="AC101" s="236" t="s">
        <v>11564</v>
      </c>
      <c r="AD101" s="247" t="s">
        <v>11563</v>
      </c>
      <c r="AE101" s="248">
        <v>0</v>
      </c>
      <c r="AF101" s="247" t="s">
        <v>11563</v>
      </c>
      <c r="AG101" s="242" t="s">
        <v>2420</v>
      </c>
      <c r="AH101" s="9" t="s">
        <v>12583</v>
      </c>
      <c r="AI101" s="238" t="s">
        <v>11560</v>
      </c>
      <c r="AJ101" s="238" t="s">
        <v>11560</v>
      </c>
      <c r="AK101" s="238" t="s">
        <v>11562</v>
      </c>
    </row>
    <row r="102" spans="1:37" x14ac:dyDescent="0.3">
      <c r="A102" s="232" t="s">
        <v>2418</v>
      </c>
      <c r="B102" s="232" t="s">
        <v>12585</v>
      </c>
      <c r="C102" s="244" t="s">
        <v>11569</v>
      </c>
      <c r="D102" s="240" t="s">
        <v>12737</v>
      </c>
      <c r="E102" s="239" t="s">
        <v>12736</v>
      </c>
      <c r="F102" s="243" t="s">
        <v>11567</v>
      </c>
      <c r="G102" s="214">
        <v>0</v>
      </c>
      <c r="H102" s="234" t="s">
        <v>11560</v>
      </c>
      <c r="I102" s="234"/>
      <c r="J102" s="234"/>
      <c r="K102" s="234"/>
      <c r="L102" s="234"/>
      <c r="M102" s="234"/>
      <c r="N102" s="234" t="s">
        <v>11714</v>
      </c>
      <c r="O102" s="249"/>
      <c r="P102" s="249"/>
      <c r="Q102" s="226"/>
      <c r="R102" s="212" t="s">
        <v>12735</v>
      </c>
      <c r="S102" s="213" t="s">
        <v>12734</v>
      </c>
      <c r="T102" s="236" t="s">
        <v>11559</v>
      </c>
      <c r="U102" s="237" t="s">
        <v>11565</v>
      </c>
      <c r="V102" s="236" t="s">
        <v>11558</v>
      </c>
      <c r="W102" s="236" t="s">
        <v>11558</v>
      </c>
      <c r="X102" s="237" t="s">
        <v>11560</v>
      </c>
      <c r="Y102" s="237"/>
      <c r="Z102" s="237"/>
      <c r="AA102" s="225">
        <v>202409</v>
      </c>
      <c r="AB102" s="246"/>
      <c r="AC102" s="236" t="s">
        <v>11564</v>
      </c>
      <c r="AD102" s="247" t="s">
        <v>11563</v>
      </c>
      <c r="AE102" s="248">
        <v>0</v>
      </c>
      <c r="AF102" s="247" t="s">
        <v>11563</v>
      </c>
      <c r="AG102" s="242" t="s">
        <v>2420</v>
      </c>
      <c r="AH102" s="9" t="s">
        <v>12583</v>
      </c>
      <c r="AI102" s="238" t="s">
        <v>11560</v>
      </c>
      <c r="AJ102" s="238" t="s">
        <v>11560</v>
      </c>
      <c r="AK102" s="238" t="s">
        <v>11562</v>
      </c>
    </row>
    <row r="103" spans="1:37" x14ac:dyDescent="0.3">
      <c r="A103" s="232" t="s">
        <v>2418</v>
      </c>
      <c r="B103" s="232" t="s">
        <v>12585</v>
      </c>
      <c r="C103" s="244" t="s">
        <v>11569</v>
      </c>
      <c r="D103" s="240" t="s">
        <v>12451</v>
      </c>
      <c r="E103" s="239" t="s">
        <v>4669</v>
      </c>
      <c r="F103" s="243" t="s">
        <v>11567</v>
      </c>
      <c r="G103" s="214">
        <v>0</v>
      </c>
      <c r="H103" s="234" t="s">
        <v>11560</v>
      </c>
      <c r="I103" s="234"/>
      <c r="J103" s="234"/>
      <c r="K103" s="234"/>
      <c r="L103" s="234"/>
      <c r="M103" s="234"/>
      <c r="N103" s="234" t="s">
        <v>11714</v>
      </c>
      <c r="O103" s="249"/>
      <c r="P103" s="249"/>
      <c r="Q103" s="226"/>
      <c r="R103" s="212" t="s">
        <v>4670</v>
      </c>
      <c r="S103" s="213" t="s">
        <v>12733</v>
      </c>
      <c r="T103" s="236" t="s">
        <v>11559</v>
      </c>
      <c r="U103" s="237" t="s">
        <v>11565</v>
      </c>
      <c r="V103" s="236" t="s">
        <v>11558</v>
      </c>
      <c r="W103" s="236" t="s">
        <v>11558</v>
      </c>
      <c r="X103" s="237" t="s">
        <v>11560</v>
      </c>
      <c r="Y103" s="237"/>
      <c r="Z103" s="237"/>
      <c r="AA103" s="225">
        <v>202409</v>
      </c>
      <c r="AB103" s="246"/>
      <c r="AC103" s="236" t="s">
        <v>11564</v>
      </c>
      <c r="AD103" s="247" t="s">
        <v>11563</v>
      </c>
      <c r="AE103" s="248">
        <v>0</v>
      </c>
      <c r="AF103" s="247" t="s">
        <v>11563</v>
      </c>
      <c r="AG103" s="242" t="s">
        <v>2420</v>
      </c>
      <c r="AH103" s="9" t="s">
        <v>12583</v>
      </c>
      <c r="AI103" s="238" t="s">
        <v>11560</v>
      </c>
      <c r="AJ103" s="238" t="s">
        <v>11560</v>
      </c>
      <c r="AK103" s="238" t="s">
        <v>11562</v>
      </c>
    </row>
    <row r="104" spans="1:37" x14ac:dyDescent="0.3">
      <c r="A104" s="232" t="s">
        <v>2418</v>
      </c>
      <c r="B104" s="232" t="s">
        <v>12585</v>
      </c>
      <c r="C104" s="244" t="s">
        <v>11569</v>
      </c>
      <c r="D104" s="240" t="s">
        <v>11676</v>
      </c>
      <c r="E104" s="239" t="s">
        <v>3970</v>
      </c>
      <c r="F104" s="243" t="s">
        <v>11567</v>
      </c>
      <c r="G104" s="214">
        <v>0</v>
      </c>
      <c r="H104" s="234" t="s">
        <v>11560</v>
      </c>
      <c r="I104" s="234"/>
      <c r="J104" s="234"/>
      <c r="K104" s="234"/>
      <c r="L104" s="234"/>
      <c r="M104" s="234"/>
      <c r="N104" s="234" t="s">
        <v>11714</v>
      </c>
      <c r="O104" s="249"/>
      <c r="P104" s="249"/>
      <c r="Q104" s="226"/>
      <c r="R104" s="212" t="s">
        <v>4202</v>
      </c>
      <c r="S104" s="213" t="s">
        <v>12732</v>
      </c>
      <c r="T104" s="236" t="s">
        <v>11559</v>
      </c>
      <c r="U104" s="237" t="s">
        <v>11565</v>
      </c>
      <c r="V104" s="236" t="s">
        <v>11558</v>
      </c>
      <c r="W104" s="236" t="s">
        <v>11558</v>
      </c>
      <c r="X104" s="237" t="s">
        <v>11560</v>
      </c>
      <c r="Y104" s="237"/>
      <c r="Z104" s="237"/>
      <c r="AA104" s="225">
        <v>202409</v>
      </c>
      <c r="AB104" s="246"/>
      <c r="AC104" s="236" t="s">
        <v>11564</v>
      </c>
      <c r="AD104" s="247" t="s">
        <v>11563</v>
      </c>
      <c r="AE104" s="248">
        <v>0</v>
      </c>
      <c r="AF104" s="247" t="s">
        <v>11563</v>
      </c>
      <c r="AG104" s="242" t="s">
        <v>2420</v>
      </c>
      <c r="AH104" s="9" t="s">
        <v>12583</v>
      </c>
      <c r="AI104" s="238" t="s">
        <v>11560</v>
      </c>
      <c r="AJ104" s="238" t="s">
        <v>11560</v>
      </c>
      <c r="AK104" s="238" t="s">
        <v>11562</v>
      </c>
    </row>
    <row r="105" spans="1:37" x14ac:dyDescent="0.3">
      <c r="A105" s="232" t="s">
        <v>2418</v>
      </c>
      <c r="B105" s="232" t="s">
        <v>12585</v>
      </c>
      <c r="C105" s="244" t="s">
        <v>11569</v>
      </c>
      <c r="D105" s="240" t="s">
        <v>11677</v>
      </c>
      <c r="E105" s="239" t="s">
        <v>3971</v>
      </c>
      <c r="F105" s="243" t="s">
        <v>11567</v>
      </c>
      <c r="G105" s="214">
        <v>0</v>
      </c>
      <c r="H105" s="234" t="s">
        <v>11560</v>
      </c>
      <c r="I105" s="234"/>
      <c r="J105" s="234"/>
      <c r="K105" s="234"/>
      <c r="L105" s="234"/>
      <c r="M105" s="234"/>
      <c r="N105" s="234" t="s">
        <v>11714</v>
      </c>
      <c r="O105" s="249"/>
      <c r="P105" s="249"/>
      <c r="Q105" s="226"/>
      <c r="R105" s="212" t="s">
        <v>4200</v>
      </c>
      <c r="S105" s="213" t="s">
        <v>12731</v>
      </c>
      <c r="T105" s="236" t="s">
        <v>11559</v>
      </c>
      <c r="U105" s="237" t="s">
        <v>11565</v>
      </c>
      <c r="V105" s="236" t="s">
        <v>11558</v>
      </c>
      <c r="W105" s="236" t="s">
        <v>11558</v>
      </c>
      <c r="X105" s="237" t="s">
        <v>11560</v>
      </c>
      <c r="Y105" s="237"/>
      <c r="Z105" s="237"/>
      <c r="AA105" s="225">
        <v>202409</v>
      </c>
      <c r="AB105" s="246"/>
      <c r="AC105" s="236" t="s">
        <v>11564</v>
      </c>
      <c r="AD105" s="247" t="s">
        <v>11563</v>
      </c>
      <c r="AE105" s="248">
        <v>0</v>
      </c>
      <c r="AF105" s="247" t="s">
        <v>11563</v>
      </c>
      <c r="AG105" s="242" t="s">
        <v>2420</v>
      </c>
      <c r="AH105" s="9" t="s">
        <v>12583</v>
      </c>
      <c r="AI105" s="238" t="s">
        <v>11560</v>
      </c>
      <c r="AJ105" s="238" t="s">
        <v>11560</v>
      </c>
      <c r="AK105" s="238" t="s">
        <v>11562</v>
      </c>
    </row>
    <row r="106" spans="1:37" x14ac:dyDescent="0.3">
      <c r="A106" s="232" t="s">
        <v>2418</v>
      </c>
      <c r="B106" s="232" t="s">
        <v>12585</v>
      </c>
      <c r="C106" s="244" t="s">
        <v>11569</v>
      </c>
      <c r="D106" s="240" t="s">
        <v>12528</v>
      </c>
      <c r="E106" s="239" t="s">
        <v>4747</v>
      </c>
      <c r="F106" s="243" t="s">
        <v>11567</v>
      </c>
      <c r="G106" s="214">
        <v>0</v>
      </c>
      <c r="H106" s="234" t="s">
        <v>11560</v>
      </c>
      <c r="I106" s="234"/>
      <c r="J106" s="234"/>
      <c r="K106" s="234"/>
      <c r="L106" s="234"/>
      <c r="M106" s="234"/>
      <c r="N106" s="234" t="s">
        <v>11714</v>
      </c>
      <c r="O106" s="249"/>
      <c r="P106" s="249"/>
      <c r="Q106" s="226"/>
      <c r="R106" s="212" t="s">
        <v>4748</v>
      </c>
      <c r="S106" s="213" t="s">
        <v>12730</v>
      </c>
      <c r="T106" s="236" t="s">
        <v>11559</v>
      </c>
      <c r="U106" s="237" t="s">
        <v>11565</v>
      </c>
      <c r="V106" s="236" t="s">
        <v>11558</v>
      </c>
      <c r="W106" s="236" t="s">
        <v>11558</v>
      </c>
      <c r="X106" s="237" t="s">
        <v>11560</v>
      </c>
      <c r="Y106" s="237"/>
      <c r="Z106" s="237"/>
      <c r="AA106" s="225">
        <v>202409</v>
      </c>
      <c r="AB106" s="246"/>
      <c r="AC106" s="236" t="s">
        <v>11564</v>
      </c>
      <c r="AD106" s="247" t="s">
        <v>11563</v>
      </c>
      <c r="AE106" s="248">
        <v>0</v>
      </c>
      <c r="AF106" s="247" t="s">
        <v>11563</v>
      </c>
      <c r="AG106" s="242" t="s">
        <v>2420</v>
      </c>
      <c r="AH106" s="9" t="s">
        <v>12583</v>
      </c>
      <c r="AI106" s="238" t="s">
        <v>11560</v>
      </c>
      <c r="AJ106" s="238" t="s">
        <v>11560</v>
      </c>
      <c r="AK106" s="238" t="s">
        <v>11562</v>
      </c>
    </row>
    <row r="107" spans="1:37" x14ac:dyDescent="0.3">
      <c r="A107" s="232" t="s">
        <v>2418</v>
      </c>
      <c r="B107" s="232" t="s">
        <v>12585</v>
      </c>
      <c r="C107" s="244" t="s">
        <v>11569</v>
      </c>
      <c r="D107" s="240" t="s">
        <v>12729</v>
      </c>
      <c r="E107" s="239" t="s">
        <v>3969</v>
      </c>
      <c r="F107" s="243" t="s">
        <v>11567</v>
      </c>
      <c r="G107" s="214">
        <v>0</v>
      </c>
      <c r="H107" s="234" t="s">
        <v>11560</v>
      </c>
      <c r="I107" s="234"/>
      <c r="J107" s="234"/>
      <c r="K107" s="234"/>
      <c r="L107" s="234"/>
      <c r="M107" s="234"/>
      <c r="N107" s="234" t="s">
        <v>11714</v>
      </c>
      <c r="O107" s="249"/>
      <c r="P107" s="249"/>
      <c r="Q107" s="226"/>
      <c r="R107" s="212" t="s">
        <v>4315</v>
      </c>
      <c r="S107" s="213" t="s">
        <v>12728</v>
      </c>
      <c r="T107" s="236" t="s">
        <v>11559</v>
      </c>
      <c r="U107" s="237" t="s">
        <v>11565</v>
      </c>
      <c r="V107" s="236" t="s">
        <v>11558</v>
      </c>
      <c r="W107" s="236" t="s">
        <v>11558</v>
      </c>
      <c r="X107" s="237" t="s">
        <v>11560</v>
      </c>
      <c r="Y107" s="237"/>
      <c r="Z107" s="237"/>
      <c r="AA107" s="225">
        <v>202409</v>
      </c>
      <c r="AB107" s="246"/>
      <c r="AC107" s="236" t="s">
        <v>11564</v>
      </c>
      <c r="AD107" s="247" t="s">
        <v>11563</v>
      </c>
      <c r="AE107" s="248">
        <v>0</v>
      </c>
      <c r="AF107" s="247" t="s">
        <v>11563</v>
      </c>
      <c r="AG107" s="242" t="s">
        <v>2420</v>
      </c>
      <c r="AH107" s="9" t="s">
        <v>12583</v>
      </c>
      <c r="AI107" s="238" t="s">
        <v>11560</v>
      </c>
      <c r="AJ107" s="238" t="s">
        <v>11560</v>
      </c>
      <c r="AK107" s="238" t="s">
        <v>11562</v>
      </c>
    </row>
    <row r="108" spans="1:37" x14ac:dyDescent="0.3">
      <c r="A108" s="232" t="s">
        <v>2418</v>
      </c>
      <c r="B108" s="232" t="s">
        <v>12585</v>
      </c>
      <c r="C108" s="244" t="s">
        <v>11569</v>
      </c>
      <c r="D108" s="240" t="s">
        <v>12727</v>
      </c>
      <c r="E108" s="239" t="s">
        <v>12726</v>
      </c>
      <c r="F108" s="243" t="s">
        <v>11567</v>
      </c>
      <c r="G108" s="214">
        <v>0</v>
      </c>
      <c r="H108" s="234" t="s">
        <v>11560</v>
      </c>
      <c r="I108" s="234"/>
      <c r="J108" s="234"/>
      <c r="K108" s="234"/>
      <c r="L108" s="234"/>
      <c r="M108" s="234"/>
      <c r="N108" s="234" t="s">
        <v>11714</v>
      </c>
      <c r="O108" s="249"/>
      <c r="P108" s="249"/>
      <c r="Q108" s="226"/>
      <c r="R108" s="212" t="s">
        <v>12725</v>
      </c>
      <c r="S108" s="213" t="s">
        <v>12724</v>
      </c>
      <c r="T108" s="236" t="s">
        <v>11559</v>
      </c>
      <c r="U108" s="237" t="s">
        <v>11565</v>
      </c>
      <c r="V108" s="236" t="s">
        <v>11558</v>
      </c>
      <c r="W108" s="236" t="s">
        <v>11558</v>
      </c>
      <c r="X108" s="237" t="s">
        <v>11560</v>
      </c>
      <c r="Y108" s="237"/>
      <c r="Z108" s="237"/>
      <c r="AA108" s="225">
        <v>202409</v>
      </c>
      <c r="AB108" s="246"/>
      <c r="AC108" s="236" t="s">
        <v>11564</v>
      </c>
      <c r="AD108" s="247" t="s">
        <v>11563</v>
      </c>
      <c r="AE108" s="248">
        <v>0</v>
      </c>
      <c r="AF108" s="247" t="s">
        <v>11563</v>
      </c>
      <c r="AG108" s="242" t="s">
        <v>2420</v>
      </c>
      <c r="AH108" s="9" t="s">
        <v>12583</v>
      </c>
      <c r="AI108" s="238" t="s">
        <v>11560</v>
      </c>
      <c r="AJ108" s="238" t="s">
        <v>11560</v>
      </c>
      <c r="AK108" s="238" t="s">
        <v>11562</v>
      </c>
    </row>
    <row r="109" spans="1:37" x14ac:dyDescent="0.3">
      <c r="A109" s="232" t="s">
        <v>2418</v>
      </c>
      <c r="B109" s="232" t="s">
        <v>12585</v>
      </c>
      <c r="C109" s="244" t="s">
        <v>11569</v>
      </c>
      <c r="D109" s="240" t="s">
        <v>12723</v>
      </c>
      <c r="E109" s="239" t="s">
        <v>4791</v>
      </c>
      <c r="F109" s="243" t="s">
        <v>11567</v>
      </c>
      <c r="G109" s="214">
        <v>0</v>
      </c>
      <c r="H109" s="234" t="s">
        <v>11560</v>
      </c>
      <c r="I109" s="234"/>
      <c r="J109" s="234"/>
      <c r="K109" s="234"/>
      <c r="L109" s="234"/>
      <c r="M109" s="234"/>
      <c r="N109" s="234" t="s">
        <v>11714</v>
      </c>
      <c r="O109" s="249"/>
      <c r="P109" s="249"/>
      <c r="Q109" s="226"/>
      <c r="R109" s="212" t="s">
        <v>4792</v>
      </c>
      <c r="S109" s="213" t="s">
        <v>12722</v>
      </c>
      <c r="T109" s="236" t="s">
        <v>11559</v>
      </c>
      <c r="U109" s="237" t="s">
        <v>11565</v>
      </c>
      <c r="V109" s="236" t="s">
        <v>11558</v>
      </c>
      <c r="W109" s="236" t="s">
        <v>11558</v>
      </c>
      <c r="X109" s="237" t="s">
        <v>11560</v>
      </c>
      <c r="Y109" s="237"/>
      <c r="Z109" s="237"/>
      <c r="AA109" s="225">
        <v>202409</v>
      </c>
      <c r="AB109" s="246"/>
      <c r="AC109" s="236" t="s">
        <v>11564</v>
      </c>
      <c r="AD109" s="247" t="s">
        <v>11563</v>
      </c>
      <c r="AE109" s="248">
        <v>0</v>
      </c>
      <c r="AF109" s="247" t="s">
        <v>11563</v>
      </c>
      <c r="AG109" s="242" t="s">
        <v>2420</v>
      </c>
      <c r="AH109" s="9" t="s">
        <v>12583</v>
      </c>
      <c r="AI109" s="238" t="s">
        <v>11560</v>
      </c>
      <c r="AJ109" s="238" t="s">
        <v>11560</v>
      </c>
      <c r="AK109" s="238" t="s">
        <v>11562</v>
      </c>
    </row>
    <row r="110" spans="1:37" x14ac:dyDescent="0.3">
      <c r="A110" s="232" t="s">
        <v>2418</v>
      </c>
      <c r="B110" s="232" t="s">
        <v>12585</v>
      </c>
      <c r="C110" s="244" t="s">
        <v>11569</v>
      </c>
      <c r="D110" s="240" t="s">
        <v>12128</v>
      </c>
      <c r="E110" s="239" t="s">
        <v>4525</v>
      </c>
      <c r="F110" s="243" t="s">
        <v>11567</v>
      </c>
      <c r="G110" s="214">
        <v>0</v>
      </c>
      <c r="H110" s="234" t="s">
        <v>11560</v>
      </c>
      <c r="I110" s="234"/>
      <c r="J110" s="234"/>
      <c r="K110" s="234"/>
      <c r="L110" s="234"/>
      <c r="M110" s="234"/>
      <c r="N110" s="234" t="s">
        <v>11714</v>
      </c>
      <c r="O110" s="249"/>
      <c r="P110" s="249"/>
      <c r="Q110" s="226"/>
      <c r="R110" s="212" t="s">
        <v>4526</v>
      </c>
      <c r="S110" s="213" t="s">
        <v>12721</v>
      </c>
      <c r="T110" s="236" t="s">
        <v>11559</v>
      </c>
      <c r="U110" s="237" t="s">
        <v>11565</v>
      </c>
      <c r="V110" s="236" t="s">
        <v>11558</v>
      </c>
      <c r="W110" s="236" t="s">
        <v>11558</v>
      </c>
      <c r="X110" s="237" t="s">
        <v>11560</v>
      </c>
      <c r="Y110" s="237"/>
      <c r="Z110" s="237"/>
      <c r="AA110" s="225">
        <v>202409</v>
      </c>
      <c r="AB110" s="246"/>
      <c r="AC110" s="236" t="s">
        <v>11564</v>
      </c>
      <c r="AD110" s="247" t="s">
        <v>11563</v>
      </c>
      <c r="AE110" s="248">
        <v>0</v>
      </c>
      <c r="AF110" s="247" t="s">
        <v>11563</v>
      </c>
      <c r="AG110" s="242" t="s">
        <v>2420</v>
      </c>
      <c r="AH110" s="9" t="s">
        <v>12583</v>
      </c>
      <c r="AI110" s="238" t="s">
        <v>11560</v>
      </c>
      <c r="AJ110" s="238" t="s">
        <v>11560</v>
      </c>
      <c r="AK110" s="238" t="s">
        <v>11562</v>
      </c>
    </row>
    <row r="111" spans="1:37" x14ac:dyDescent="0.3">
      <c r="A111" s="232" t="s">
        <v>2418</v>
      </c>
      <c r="B111" s="232" t="s">
        <v>12585</v>
      </c>
      <c r="C111" s="244" t="s">
        <v>11569</v>
      </c>
      <c r="D111" s="240" t="s">
        <v>12720</v>
      </c>
      <c r="E111" s="239" t="s">
        <v>12719</v>
      </c>
      <c r="F111" s="243" t="s">
        <v>11567</v>
      </c>
      <c r="G111" s="214">
        <v>0</v>
      </c>
      <c r="H111" s="234" t="s">
        <v>11560</v>
      </c>
      <c r="I111" s="234"/>
      <c r="J111" s="234"/>
      <c r="K111" s="234"/>
      <c r="L111" s="234"/>
      <c r="M111" s="234"/>
      <c r="N111" s="234" t="s">
        <v>11714</v>
      </c>
      <c r="O111" s="249"/>
      <c r="P111" s="249"/>
      <c r="Q111" s="226"/>
      <c r="R111" s="212" t="s">
        <v>12718</v>
      </c>
      <c r="S111" s="213" t="s">
        <v>12717</v>
      </c>
      <c r="T111" s="236" t="s">
        <v>11559</v>
      </c>
      <c r="U111" s="237" t="s">
        <v>11565</v>
      </c>
      <c r="V111" s="236" t="s">
        <v>11558</v>
      </c>
      <c r="W111" s="236" t="s">
        <v>11558</v>
      </c>
      <c r="X111" s="237" t="s">
        <v>11560</v>
      </c>
      <c r="Y111" s="237"/>
      <c r="Z111" s="237"/>
      <c r="AA111" s="225">
        <v>202409</v>
      </c>
      <c r="AB111" s="246"/>
      <c r="AC111" s="236" t="s">
        <v>11564</v>
      </c>
      <c r="AD111" s="247" t="s">
        <v>11563</v>
      </c>
      <c r="AE111" s="248">
        <v>0</v>
      </c>
      <c r="AF111" s="247" t="s">
        <v>11563</v>
      </c>
      <c r="AG111" s="242" t="s">
        <v>2420</v>
      </c>
      <c r="AH111" s="9" t="s">
        <v>12583</v>
      </c>
      <c r="AI111" s="238" t="s">
        <v>11560</v>
      </c>
      <c r="AJ111" s="238" t="s">
        <v>11560</v>
      </c>
      <c r="AK111" s="238" t="s">
        <v>11562</v>
      </c>
    </row>
    <row r="112" spans="1:37" x14ac:dyDescent="0.3">
      <c r="A112" s="232" t="s">
        <v>2418</v>
      </c>
      <c r="B112" s="232" t="s">
        <v>12585</v>
      </c>
      <c r="C112" s="244" t="s">
        <v>11569</v>
      </c>
      <c r="D112" s="240" t="s">
        <v>12460</v>
      </c>
      <c r="E112" s="239" t="s">
        <v>4773</v>
      </c>
      <c r="F112" s="243" t="s">
        <v>11567</v>
      </c>
      <c r="G112" s="214">
        <v>0</v>
      </c>
      <c r="H112" s="234" t="s">
        <v>11560</v>
      </c>
      <c r="I112" s="234"/>
      <c r="J112" s="234"/>
      <c r="K112" s="234"/>
      <c r="L112" s="234"/>
      <c r="M112" s="234"/>
      <c r="N112" s="234" t="s">
        <v>11714</v>
      </c>
      <c r="O112" s="249"/>
      <c r="P112" s="249"/>
      <c r="Q112" s="226"/>
      <c r="R112" s="212" t="s">
        <v>4774</v>
      </c>
      <c r="S112" s="213" t="s">
        <v>12716</v>
      </c>
      <c r="T112" s="236" t="s">
        <v>11559</v>
      </c>
      <c r="U112" s="237" t="s">
        <v>11565</v>
      </c>
      <c r="V112" s="236" t="s">
        <v>11558</v>
      </c>
      <c r="W112" s="236" t="s">
        <v>11558</v>
      </c>
      <c r="X112" s="237" t="s">
        <v>11560</v>
      </c>
      <c r="Y112" s="237"/>
      <c r="Z112" s="237"/>
      <c r="AA112" s="225">
        <v>202409</v>
      </c>
      <c r="AB112" s="246"/>
      <c r="AC112" s="236" t="s">
        <v>11564</v>
      </c>
      <c r="AD112" s="247" t="s">
        <v>11563</v>
      </c>
      <c r="AE112" s="248">
        <v>0</v>
      </c>
      <c r="AF112" s="247" t="s">
        <v>11563</v>
      </c>
      <c r="AG112" s="242" t="s">
        <v>2420</v>
      </c>
      <c r="AH112" s="9" t="s">
        <v>12583</v>
      </c>
      <c r="AI112" s="238" t="s">
        <v>11560</v>
      </c>
      <c r="AJ112" s="238" t="s">
        <v>11560</v>
      </c>
      <c r="AK112" s="238" t="s">
        <v>11562</v>
      </c>
    </row>
    <row r="113" spans="1:37" x14ac:dyDescent="0.3">
      <c r="A113" s="232" t="s">
        <v>2418</v>
      </c>
      <c r="B113" s="232" t="s">
        <v>12585</v>
      </c>
      <c r="C113" s="244" t="s">
        <v>11569</v>
      </c>
      <c r="D113" s="240" t="s">
        <v>12715</v>
      </c>
      <c r="E113" s="239" t="s">
        <v>3973</v>
      </c>
      <c r="F113" s="243" t="s">
        <v>11567</v>
      </c>
      <c r="G113" s="214">
        <v>0</v>
      </c>
      <c r="H113" s="234" t="s">
        <v>11560</v>
      </c>
      <c r="I113" s="234"/>
      <c r="J113" s="234"/>
      <c r="K113" s="234"/>
      <c r="L113" s="234"/>
      <c r="M113" s="234"/>
      <c r="N113" s="234" t="s">
        <v>11714</v>
      </c>
      <c r="O113" s="249"/>
      <c r="P113" s="249"/>
      <c r="Q113" s="226"/>
      <c r="R113" s="212" t="s">
        <v>4268</v>
      </c>
      <c r="S113" s="213" t="s">
        <v>12714</v>
      </c>
      <c r="T113" s="236" t="s">
        <v>11559</v>
      </c>
      <c r="U113" s="237" t="s">
        <v>11565</v>
      </c>
      <c r="V113" s="236" t="s">
        <v>11558</v>
      </c>
      <c r="W113" s="236" t="s">
        <v>11558</v>
      </c>
      <c r="X113" s="237" t="s">
        <v>11560</v>
      </c>
      <c r="Y113" s="237"/>
      <c r="Z113" s="237"/>
      <c r="AA113" s="225">
        <v>202409</v>
      </c>
      <c r="AB113" s="246"/>
      <c r="AC113" s="236" t="s">
        <v>11564</v>
      </c>
      <c r="AD113" s="247" t="s">
        <v>11563</v>
      </c>
      <c r="AE113" s="248">
        <v>0</v>
      </c>
      <c r="AF113" s="247" t="s">
        <v>11563</v>
      </c>
      <c r="AG113" s="242" t="s">
        <v>2420</v>
      </c>
      <c r="AH113" s="9" t="s">
        <v>12583</v>
      </c>
      <c r="AI113" s="238" t="s">
        <v>11560</v>
      </c>
      <c r="AJ113" s="238" t="s">
        <v>11560</v>
      </c>
      <c r="AK113" s="238" t="s">
        <v>11562</v>
      </c>
    </row>
    <row r="114" spans="1:37" x14ac:dyDescent="0.3">
      <c r="A114" s="232" t="s">
        <v>2418</v>
      </c>
      <c r="B114" s="232" t="s">
        <v>12585</v>
      </c>
      <c r="C114" s="244" t="s">
        <v>11569</v>
      </c>
      <c r="D114" s="240" t="s">
        <v>12713</v>
      </c>
      <c r="E114" s="239" t="s">
        <v>12712</v>
      </c>
      <c r="F114" s="243" t="s">
        <v>11567</v>
      </c>
      <c r="G114" s="214">
        <v>0</v>
      </c>
      <c r="H114" s="234" t="s">
        <v>11560</v>
      </c>
      <c r="I114" s="234"/>
      <c r="J114" s="234"/>
      <c r="K114" s="234"/>
      <c r="L114" s="234"/>
      <c r="M114" s="234"/>
      <c r="N114" s="234" t="s">
        <v>11714</v>
      </c>
      <c r="O114" s="249"/>
      <c r="P114" s="249"/>
      <c r="Q114" s="226"/>
      <c r="R114" s="212" t="s">
        <v>12711</v>
      </c>
      <c r="S114" s="213" t="s">
        <v>12710</v>
      </c>
      <c r="T114" s="236" t="s">
        <v>11559</v>
      </c>
      <c r="U114" s="237" t="s">
        <v>11565</v>
      </c>
      <c r="V114" s="236" t="s">
        <v>11558</v>
      </c>
      <c r="W114" s="236" t="s">
        <v>11558</v>
      </c>
      <c r="X114" s="237" t="s">
        <v>11560</v>
      </c>
      <c r="Y114" s="237"/>
      <c r="Z114" s="237"/>
      <c r="AA114" s="225">
        <v>202409</v>
      </c>
      <c r="AB114" s="246"/>
      <c r="AC114" s="236" t="s">
        <v>11564</v>
      </c>
      <c r="AD114" s="247" t="s">
        <v>11563</v>
      </c>
      <c r="AE114" s="248">
        <v>0</v>
      </c>
      <c r="AF114" s="247" t="s">
        <v>11563</v>
      </c>
      <c r="AG114" s="242" t="s">
        <v>2420</v>
      </c>
      <c r="AH114" s="9" t="s">
        <v>12583</v>
      </c>
      <c r="AI114" s="238" t="s">
        <v>11560</v>
      </c>
      <c r="AJ114" s="238" t="s">
        <v>11560</v>
      </c>
      <c r="AK114" s="238" t="s">
        <v>11562</v>
      </c>
    </row>
    <row r="115" spans="1:37" x14ac:dyDescent="0.3">
      <c r="A115" s="232" t="s">
        <v>2418</v>
      </c>
      <c r="B115" s="232" t="s">
        <v>12585</v>
      </c>
      <c r="C115" s="244" t="s">
        <v>11569</v>
      </c>
      <c r="D115" s="240" t="s">
        <v>12709</v>
      </c>
      <c r="E115" s="239" t="s">
        <v>4564</v>
      </c>
      <c r="F115" s="243" t="s">
        <v>11567</v>
      </c>
      <c r="G115" s="214">
        <v>0</v>
      </c>
      <c r="H115" s="234" t="s">
        <v>11560</v>
      </c>
      <c r="I115" s="234"/>
      <c r="J115" s="234"/>
      <c r="K115" s="234"/>
      <c r="L115" s="234"/>
      <c r="M115" s="234"/>
      <c r="N115" s="234" t="s">
        <v>11714</v>
      </c>
      <c r="O115" s="249"/>
      <c r="P115" s="249"/>
      <c r="Q115" s="226"/>
      <c r="R115" s="212" t="s">
        <v>4565</v>
      </c>
      <c r="S115" s="213" t="s">
        <v>12708</v>
      </c>
      <c r="T115" s="236" t="s">
        <v>11559</v>
      </c>
      <c r="U115" s="237" t="s">
        <v>11565</v>
      </c>
      <c r="V115" s="236" t="s">
        <v>11558</v>
      </c>
      <c r="W115" s="236" t="s">
        <v>11558</v>
      </c>
      <c r="X115" s="237" t="s">
        <v>11560</v>
      </c>
      <c r="Y115" s="237"/>
      <c r="Z115" s="237"/>
      <c r="AA115" s="225">
        <v>202409</v>
      </c>
      <c r="AB115" s="246"/>
      <c r="AC115" s="236" t="s">
        <v>11564</v>
      </c>
      <c r="AD115" s="247" t="s">
        <v>11563</v>
      </c>
      <c r="AE115" s="248">
        <v>0</v>
      </c>
      <c r="AF115" s="247" t="s">
        <v>11563</v>
      </c>
      <c r="AG115" s="242" t="s">
        <v>2420</v>
      </c>
      <c r="AH115" s="9" t="s">
        <v>12583</v>
      </c>
      <c r="AI115" s="238" t="s">
        <v>11560</v>
      </c>
      <c r="AJ115" s="238" t="s">
        <v>11560</v>
      </c>
      <c r="AK115" s="238" t="s">
        <v>11562</v>
      </c>
    </row>
    <row r="116" spans="1:37" x14ac:dyDescent="0.3">
      <c r="A116" s="232" t="s">
        <v>2418</v>
      </c>
      <c r="B116" s="232" t="s">
        <v>12585</v>
      </c>
      <c r="C116" s="244" t="s">
        <v>11569</v>
      </c>
      <c r="D116" s="240" t="s">
        <v>12707</v>
      </c>
      <c r="E116" s="239" t="s">
        <v>6163</v>
      </c>
      <c r="F116" s="243" t="s">
        <v>11567</v>
      </c>
      <c r="G116" s="214">
        <v>0</v>
      </c>
      <c r="H116" s="234" t="s">
        <v>11560</v>
      </c>
      <c r="I116" s="234"/>
      <c r="J116" s="234"/>
      <c r="K116" s="234"/>
      <c r="L116" s="234"/>
      <c r="M116" s="234"/>
      <c r="N116" s="234" t="s">
        <v>11714</v>
      </c>
      <c r="O116" s="249"/>
      <c r="P116" s="249"/>
      <c r="Q116" s="226"/>
      <c r="R116" s="212" t="s">
        <v>6164</v>
      </c>
      <c r="S116" s="213" t="s">
        <v>12706</v>
      </c>
      <c r="T116" s="236" t="s">
        <v>11559</v>
      </c>
      <c r="U116" s="237" t="s">
        <v>11565</v>
      </c>
      <c r="V116" s="236" t="s">
        <v>11558</v>
      </c>
      <c r="W116" s="236" t="s">
        <v>11558</v>
      </c>
      <c r="X116" s="237" t="s">
        <v>11560</v>
      </c>
      <c r="Y116" s="237"/>
      <c r="Z116" s="237"/>
      <c r="AA116" s="225">
        <v>202409</v>
      </c>
      <c r="AB116" s="246"/>
      <c r="AC116" s="236" t="s">
        <v>11564</v>
      </c>
      <c r="AD116" s="247" t="s">
        <v>11563</v>
      </c>
      <c r="AE116" s="248">
        <v>0</v>
      </c>
      <c r="AF116" s="247" t="s">
        <v>11563</v>
      </c>
      <c r="AG116" s="242" t="s">
        <v>2420</v>
      </c>
      <c r="AH116" s="9" t="s">
        <v>12583</v>
      </c>
      <c r="AI116" s="238" t="s">
        <v>11560</v>
      </c>
      <c r="AJ116" s="238" t="s">
        <v>11560</v>
      </c>
      <c r="AK116" s="238" t="s">
        <v>11562</v>
      </c>
    </row>
    <row r="117" spans="1:37" x14ac:dyDescent="0.3">
      <c r="A117" s="232" t="s">
        <v>2418</v>
      </c>
      <c r="B117" s="232" t="s">
        <v>12585</v>
      </c>
      <c r="C117" s="244" t="s">
        <v>11569</v>
      </c>
      <c r="D117" s="240" t="s">
        <v>12022</v>
      </c>
      <c r="E117" s="239" t="s">
        <v>3941</v>
      </c>
      <c r="F117" s="243" t="s">
        <v>11567</v>
      </c>
      <c r="G117" s="214">
        <v>0</v>
      </c>
      <c r="H117" s="234" t="s">
        <v>11560</v>
      </c>
      <c r="I117" s="234"/>
      <c r="J117" s="234"/>
      <c r="K117" s="234"/>
      <c r="L117" s="234"/>
      <c r="M117" s="234"/>
      <c r="N117" s="234" t="s">
        <v>11714</v>
      </c>
      <c r="O117" s="249"/>
      <c r="P117" s="249"/>
      <c r="Q117" s="226"/>
      <c r="R117" s="212" t="s">
        <v>4295</v>
      </c>
      <c r="S117" s="213" t="s">
        <v>12705</v>
      </c>
      <c r="T117" s="236" t="s">
        <v>11559</v>
      </c>
      <c r="U117" s="237" t="s">
        <v>11565</v>
      </c>
      <c r="V117" s="236" t="s">
        <v>11558</v>
      </c>
      <c r="W117" s="236" t="s">
        <v>11558</v>
      </c>
      <c r="X117" s="237" t="s">
        <v>11560</v>
      </c>
      <c r="Y117" s="237"/>
      <c r="Z117" s="237"/>
      <c r="AA117" s="225">
        <v>202409</v>
      </c>
      <c r="AB117" s="246"/>
      <c r="AC117" s="236" t="s">
        <v>11564</v>
      </c>
      <c r="AD117" s="247" t="s">
        <v>11563</v>
      </c>
      <c r="AE117" s="248">
        <v>0</v>
      </c>
      <c r="AF117" s="247" t="s">
        <v>11563</v>
      </c>
      <c r="AG117" s="242" t="s">
        <v>2420</v>
      </c>
      <c r="AH117" s="9" t="s">
        <v>12583</v>
      </c>
      <c r="AI117" s="238" t="s">
        <v>11560</v>
      </c>
      <c r="AJ117" s="238" t="s">
        <v>11560</v>
      </c>
      <c r="AK117" s="238" t="s">
        <v>11562</v>
      </c>
    </row>
    <row r="118" spans="1:37" x14ac:dyDescent="0.3">
      <c r="A118" s="232" t="s">
        <v>2418</v>
      </c>
      <c r="B118" s="232" t="s">
        <v>12585</v>
      </c>
      <c r="C118" s="244" t="s">
        <v>11569</v>
      </c>
      <c r="D118" s="240" t="s">
        <v>11959</v>
      </c>
      <c r="E118" s="239" t="s">
        <v>11958</v>
      </c>
      <c r="F118" s="243" t="s">
        <v>11567</v>
      </c>
      <c r="G118" s="214">
        <v>0</v>
      </c>
      <c r="H118" s="234" t="s">
        <v>11560</v>
      </c>
      <c r="I118" s="234"/>
      <c r="J118" s="234"/>
      <c r="K118" s="234"/>
      <c r="L118" s="234"/>
      <c r="M118" s="234"/>
      <c r="N118" s="234" t="s">
        <v>11714</v>
      </c>
      <c r="O118" s="249"/>
      <c r="P118" s="249"/>
      <c r="Q118" s="226"/>
      <c r="R118" s="212" t="s">
        <v>11957</v>
      </c>
      <c r="S118" s="213" t="s">
        <v>12704</v>
      </c>
      <c r="T118" s="236" t="s">
        <v>11559</v>
      </c>
      <c r="U118" s="237" t="s">
        <v>11565</v>
      </c>
      <c r="V118" s="236" t="s">
        <v>11558</v>
      </c>
      <c r="W118" s="236" t="s">
        <v>11558</v>
      </c>
      <c r="X118" s="237" t="s">
        <v>11560</v>
      </c>
      <c r="Y118" s="237"/>
      <c r="Z118" s="237"/>
      <c r="AA118" s="225">
        <v>202409</v>
      </c>
      <c r="AB118" s="246"/>
      <c r="AC118" s="236" t="s">
        <v>11564</v>
      </c>
      <c r="AD118" s="247" t="s">
        <v>11563</v>
      </c>
      <c r="AE118" s="248">
        <v>0</v>
      </c>
      <c r="AF118" s="247" t="s">
        <v>11563</v>
      </c>
      <c r="AG118" s="242" t="s">
        <v>2420</v>
      </c>
      <c r="AH118" s="9" t="s">
        <v>12583</v>
      </c>
      <c r="AI118" s="238" t="s">
        <v>11560</v>
      </c>
      <c r="AJ118" s="238" t="s">
        <v>11560</v>
      </c>
      <c r="AK118" s="238" t="s">
        <v>11562</v>
      </c>
    </row>
    <row r="119" spans="1:37" x14ac:dyDescent="0.3">
      <c r="A119" s="232" t="s">
        <v>2418</v>
      </c>
      <c r="B119" s="232" t="s">
        <v>12585</v>
      </c>
      <c r="C119" s="244" t="s">
        <v>11569</v>
      </c>
      <c r="D119" s="240" t="s">
        <v>12703</v>
      </c>
      <c r="E119" s="239" t="s">
        <v>4491</v>
      </c>
      <c r="F119" s="243" t="s">
        <v>11567</v>
      </c>
      <c r="G119" s="214">
        <v>0</v>
      </c>
      <c r="H119" s="234" t="s">
        <v>11560</v>
      </c>
      <c r="I119" s="234"/>
      <c r="J119" s="234"/>
      <c r="K119" s="234"/>
      <c r="L119" s="234"/>
      <c r="M119" s="234"/>
      <c r="N119" s="234" t="s">
        <v>11714</v>
      </c>
      <c r="O119" s="249"/>
      <c r="P119" s="249"/>
      <c r="Q119" s="226"/>
      <c r="R119" s="212" t="s">
        <v>4492</v>
      </c>
      <c r="S119" s="213" t="s">
        <v>12702</v>
      </c>
      <c r="T119" s="236" t="s">
        <v>11559</v>
      </c>
      <c r="U119" s="237" t="s">
        <v>11565</v>
      </c>
      <c r="V119" s="236" t="s">
        <v>11558</v>
      </c>
      <c r="W119" s="236" t="s">
        <v>11558</v>
      </c>
      <c r="X119" s="237" t="s">
        <v>11560</v>
      </c>
      <c r="Y119" s="237"/>
      <c r="Z119" s="237"/>
      <c r="AA119" s="225">
        <v>202409</v>
      </c>
      <c r="AB119" s="246"/>
      <c r="AC119" s="236" t="s">
        <v>11564</v>
      </c>
      <c r="AD119" s="247" t="s">
        <v>11563</v>
      </c>
      <c r="AE119" s="248">
        <v>0</v>
      </c>
      <c r="AF119" s="247" t="s">
        <v>11563</v>
      </c>
      <c r="AG119" s="242" t="s">
        <v>2420</v>
      </c>
      <c r="AH119" s="9" t="s">
        <v>12583</v>
      </c>
      <c r="AI119" s="238" t="s">
        <v>11560</v>
      </c>
      <c r="AJ119" s="238" t="s">
        <v>11560</v>
      </c>
      <c r="AK119" s="238" t="s">
        <v>11562</v>
      </c>
    </row>
    <row r="120" spans="1:37" x14ac:dyDescent="0.3">
      <c r="A120" s="232" t="s">
        <v>2418</v>
      </c>
      <c r="B120" s="232" t="s">
        <v>12585</v>
      </c>
      <c r="C120" s="244" t="s">
        <v>11569</v>
      </c>
      <c r="D120" s="240" t="s">
        <v>12701</v>
      </c>
      <c r="E120" s="239" t="s">
        <v>5380</v>
      </c>
      <c r="F120" s="243" t="s">
        <v>11567</v>
      </c>
      <c r="G120" s="214">
        <v>0</v>
      </c>
      <c r="H120" s="234" t="s">
        <v>11560</v>
      </c>
      <c r="I120" s="234"/>
      <c r="J120" s="234"/>
      <c r="K120" s="234"/>
      <c r="L120" s="234"/>
      <c r="M120" s="234"/>
      <c r="N120" s="234" t="s">
        <v>11714</v>
      </c>
      <c r="O120" s="249"/>
      <c r="P120" s="249"/>
      <c r="Q120" s="226"/>
      <c r="R120" s="212" t="s">
        <v>5381</v>
      </c>
      <c r="S120" s="213" t="s">
        <v>12700</v>
      </c>
      <c r="T120" s="236" t="s">
        <v>11559</v>
      </c>
      <c r="U120" s="237" t="s">
        <v>11565</v>
      </c>
      <c r="V120" s="236" t="s">
        <v>11558</v>
      </c>
      <c r="W120" s="236" t="s">
        <v>11558</v>
      </c>
      <c r="X120" s="237" t="s">
        <v>11560</v>
      </c>
      <c r="Y120" s="237"/>
      <c r="Z120" s="237"/>
      <c r="AA120" s="225">
        <v>202409</v>
      </c>
      <c r="AB120" s="246"/>
      <c r="AC120" s="236" t="s">
        <v>11564</v>
      </c>
      <c r="AD120" s="247" t="s">
        <v>11563</v>
      </c>
      <c r="AE120" s="248">
        <v>0</v>
      </c>
      <c r="AF120" s="247" t="s">
        <v>11563</v>
      </c>
      <c r="AG120" s="242" t="s">
        <v>2420</v>
      </c>
      <c r="AH120" s="9" t="s">
        <v>12583</v>
      </c>
      <c r="AI120" s="238" t="s">
        <v>11560</v>
      </c>
      <c r="AJ120" s="238" t="s">
        <v>11560</v>
      </c>
      <c r="AK120" s="238" t="s">
        <v>11562</v>
      </c>
    </row>
    <row r="121" spans="1:37" x14ac:dyDescent="0.3">
      <c r="A121" s="232" t="s">
        <v>2418</v>
      </c>
      <c r="B121" s="232" t="s">
        <v>12585</v>
      </c>
      <c r="C121" s="244" t="s">
        <v>11569</v>
      </c>
      <c r="D121" s="240" t="s">
        <v>12699</v>
      </c>
      <c r="E121" s="239" t="s">
        <v>12698</v>
      </c>
      <c r="F121" s="243" t="s">
        <v>11567</v>
      </c>
      <c r="G121" s="214">
        <v>0</v>
      </c>
      <c r="H121" s="234" t="s">
        <v>11560</v>
      </c>
      <c r="I121" s="234"/>
      <c r="J121" s="234"/>
      <c r="K121" s="234"/>
      <c r="L121" s="234"/>
      <c r="M121" s="234"/>
      <c r="N121" s="234" t="s">
        <v>11714</v>
      </c>
      <c r="O121" s="249"/>
      <c r="P121" s="249"/>
      <c r="Q121" s="226"/>
      <c r="R121" s="212" t="s">
        <v>12697</v>
      </c>
      <c r="S121" s="213" t="s">
        <v>12696</v>
      </c>
      <c r="T121" s="236" t="s">
        <v>11559</v>
      </c>
      <c r="U121" s="237" t="s">
        <v>11565</v>
      </c>
      <c r="V121" s="236" t="s">
        <v>11558</v>
      </c>
      <c r="W121" s="236" t="s">
        <v>11558</v>
      </c>
      <c r="X121" s="237" t="s">
        <v>11560</v>
      </c>
      <c r="Y121" s="237"/>
      <c r="Z121" s="237"/>
      <c r="AA121" s="225">
        <v>202409</v>
      </c>
      <c r="AB121" s="246"/>
      <c r="AC121" s="236" t="s">
        <v>11564</v>
      </c>
      <c r="AD121" s="247" t="s">
        <v>11563</v>
      </c>
      <c r="AE121" s="248">
        <v>0</v>
      </c>
      <c r="AF121" s="247" t="s">
        <v>11563</v>
      </c>
      <c r="AG121" s="242" t="s">
        <v>2420</v>
      </c>
      <c r="AH121" s="9" t="s">
        <v>12583</v>
      </c>
      <c r="AI121" s="238" t="s">
        <v>11560</v>
      </c>
      <c r="AJ121" s="238" t="s">
        <v>11560</v>
      </c>
      <c r="AK121" s="238" t="s">
        <v>11562</v>
      </c>
    </row>
    <row r="122" spans="1:37" x14ac:dyDescent="0.3">
      <c r="A122" s="232" t="s">
        <v>2418</v>
      </c>
      <c r="B122" s="232" t="s">
        <v>12585</v>
      </c>
      <c r="C122" s="244" t="s">
        <v>11569</v>
      </c>
      <c r="D122" s="240" t="s">
        <v>12695</v>
      </c>
      <c r="E122" s="239" t="s">
        <v>4805</v>
      </c>
      <c r="F122" s="243" t="s">
        <v>11567</v>
      </c>
      <c r="G122" s="214">
        <v>0</v>
      </c>
      <c r="H122" s="234" t="s">
        <v>11560</v>
      </c>
      <c r="I122" s="234"/>
      <c r="J122" s="234"/>
      <c r="K122" s="234"/>
      <c r="L122" s="234"/>
      <c r="M122" s="234"/>
      <c r="N122" s="234" t="s">
        <v>11714</v>
      </c>
      <c r="O122" s="249"/>
      <c r="P122" s="249"/>
      <c r="Q122" s="226"/>
      <c r="R122" s="212" t="s">
        <v>4806</v>
      </c>
      <c r="S122" s="213" t="s">
        <v>12694</v>
      </c>
      <c r="T122" s="236" t="s">
        <v>11559</v>
      </c>
      <c r="U122" s="237" t="s">
        <v>11565</v>
      </c>
      <c r="V122" s="236" t="s">
        <v>11558</v>
      </c>
      <c r="W122" s="236" t="s">
        <v>11558</v>
      </c>
      <c r="X122" s="237" t="s">
        <v>11560</v>
      </c>
      <c r="Y122" s="237"/>
      <c r="Z122" s="237"/>
      <c r="AA122" s="225">
        <v>202409</v>
      </c>
      <c r="AB122" s="246"/>
      <c r="AC122" s="236" t="s">
        <v>11564</v>
      </c>
      <c r="AD122" s="247" t="s">
        <v>11563</v>
      </c>
      <c r="AE122" s="248">
        <v>0</v>
      </c>
      <c r="AF122" s="247" t="s">
        <v>11563</v>
      </c>
      <c r="AG122" s="242" t="s">
        <v>2420</v>
      </c>
      <c r="AH122" s="9" t="s">
        <v>12583</v>
      </c>
      <c r="AI122" s="238" t="s">
        <v>11560</v>
      </c>
      <c r="AJ122" s="238" t="s">
        <v>11560</v>
      </c>
      <c r="AK122" s="238" t="s">
        <v>11562</v>
      </c>
    </row>
    <row r="123" spans="1:37" x14ac:dyDescent="0.3">
      <c r="A123" s="232" t="s">
        <v>2418</v>
      </c>
      <c r="B123" s="232" t="s">
        <v>12585</v>
      </c>
      <c r="C123" s="244" t="s">
        <v>11569</v>
      </c>
      <c r="D123" s="240" t="s">
        <v>12693</v>
      </c>
      <c r="E123" s="239" t="s">
        <v>4665</v>
      </c>
      <c r="F123" s="243" t="s">
        <v>11567</v>
      </c>
      <c r="G123" s="214">
        <v>0</v>
      </c>
      <c r="H123" s="234" t="s">
        <v>11560</v>
      </c>
      <c r="I123" s="234"/>
      <c r="J123" s="234"/>
      <c r="K123" s="234"/>
      <c r="L123" s="234"/>
      <c r="M123" s="234"/>
      <c r="N123" s="234" t="s">
        <v>11714</v>
      </c>
      <c r="O123" s="249"/>
      <c r="P123" s="249"/>
      <c r="Q123" s="226"/>
      <c r="R123" s="212" t="s">
        <v>4666</v>
      </c>
      <c r="S123" s="213" t="s">
        <v>12692</v>
      </c>
      <c r="T123" s="236" t="s">
        <v>11559</v>
      </c>
      <c r="U123" s="237" t="s">
        <v>11565</v>
      </c>
      <c r="V123" s="236" t="s">
        <v>11558</v>
      </c>
      <c r="W123" s="236" t="s">
        <v>11558</v>
      </c>
      <c r="X123" s="237" t="s">
        <v>11560</v>
      </c>
      <c r="Y123" s="237"/>
      <c r="Z123" s="237"/>
      <c r="AA123" s="225">
        <v>202409</v>
      </c>
      <c r="AB123" s="246"/>
      <c r="AC123" s="236" t="s">
        <v>11564</v>
      </c>
      <c r="AD123" s="247" t="s">
        <v>11563</v>
      </c>
      <c r="AE123" s="248">
        <v>0</v>
      </c>
      <c r="AF123" s="247" t="s">
        <v>11563</v>
      </c>
      <c r="AG123" s="242" t="s">
        <v>2420</v>
      </c>
      <c r="AH123" s="9" t="s">
        <v>12583</v>
      </c>
      <c r="AI123" s="238" t="s">
        <v>11560</v>
      </c>
      <c r="AJ123" s="238" t="s">
        <v>11560</v>
      </c>
      <c r="AK123" s="238" t="s">
        <v>11562</v>
      </c>
    </row>
    <row r="124" spans="1:37" x14ac:dyDescent="0.3">
      <c r="A124" s="232" t="s">
        <v>2418</v>
      </c>
      <c r="B124" s="232" t="s">
        <v>12585</v>
      </c>
      <c r="C124" s="244" t="s">
        <v>11569</v>
      </c>
      <c r="D124" s="240" t="s">
        <v>12691</v>
      </c>
      <c r="E124" s="239" t="s">
        <v>6095</v>
      </c>
      <c r="F124" s="243" t="s">
        <v>11567</v>
      </c>
      <c r="G124" s="214">
        <v>0</v>
      </c>
      <c r="H124" s="234" t="s">
        <v>11560</v>
      </c>
      <c r="I124" s="234"/>
      <c r="J124" s="234"/>
      <c r="K124" s="234"/>
      <c r="L124" s="234"/>
      <c r="M124" s="234"/>
      <c r="N124" s="234" t="s">
        <v>11714</v>
      </c>
      <c r="O124" s="249"/>
      <c r="P124" s="249"/>
      <c r="Q124" s="226"/>
      <c r="R124" s="212" t="s">
        <v>6096</v>
      </c>
      <c r="S124" s="213" t="s">
        <v>12690</v>
      </c>
      <c r="T124" s="236" t="s">
        <v>11559</v>
      </c>
      <c r="U124" s="237" t="s">
        <v>11565</v>
      </c>
      <c r="V124" s="236" t="s">
        <v>11558</v>
      </c>
      <c r="W124" s="236" t="s">
        <v>11558</v>
      </c>
      <c r="X124" s="237" t="s">
        <v>11560</v>
      </c>
      <c r="Y124" s="237"/>
      <c r="Z124" s="237"/>
      <c r="AA124" s="225">
        <v>202409</v>
      </c>
      <c r="AB124" s="246"/>
      <c r="AC124" s="236" t="s">
        <v>11564</v>
      </c>
      <c r="AD124" s="247" t="s">
        <v>11563</v>
      </c>
      <c r="AE124" s="248">
        <v>0</v>
      </c>
      <c r="AF124" s="247" t="s">
        <v>11563</v>
      </c>
      <c r="AG124" s="242" t="s">
        <v>2420</v>
      </c>
      <c r="AH124" s="9" t="s">
        <v>12583</v>
      </c>
      <c r="AI124" s="238" t="s">
        <v>11560</v>
      </c>
      <c r="AJ124" s="238" t="s">
        <v>11560</v>
      </c>
      <c r="AK124" s="238" t="s">
        <v>11562</v>
      </c>
    </row>
    <row r="125" spans="1:37" x14ac:dyDescent="0.3">
      <c r="A125" s="232" t="s">
        <v>2418</v>
      </c>
      <c r="B125" s="232" t="s">
        <v>12585</v>
      </c>
      <c r="C125" s="244" t="s">
        <v>11569</v>
      </c>
      <c r="D125" s="240" t="s">
        <v>12689</v>
      </c>
      <c r="E125" s="239" t="s">
        <v>4827</v>
      </c>
      <c r="F125" s="243" t="s">
        <v>11567</v>
      </c>
      <c r="G125" s="214">
        <v>0</v>
      </c>
      <c r="H125" s="234" t="s">
        <v>11560</v>
      </c>
      <c r="I125" s="234"/>
      <c r="J125" s="234"/>
      <c r="K125" s="234"/>
      <c r="L125" s="234"/>
      <c r="M125" s="234"/>
      <c r="N125" s="234" t="s">
        <v>11714</v>
      </c>
      <c r="O125" s="249"/>
      <c r="P125" s="249"/>
      <c r="Q125" s="226"/>
      <c r="R125" s="212" t="s">
        <v>4828</v>
      </c>
      <c r="S125" s="213" t="s">
        <v>12688</v>
      </c>
      <c r="T125" s="236" t="s">
        <v>11559</v>
      </c>
      <c r="U125" s="237" t="s">
        <v>11565</v>
      </c>
      <c r="V125" s="236" t="s">
        <v>11558</v>
      </c>
      <c r="W125" s="236" t="s">
        <v>11558</v>
      </c>
      <c r="X125" s="237" t="s">
        <v>11560</v>
      </c>
      <c r="Y125" s="237"/>
      <c r="Z125" s="237"/>
      <c r="AA125" s="225">
        <v>202409</v>
      </c>
      <c r="AB125" s="246"/>
      <c r="AC125" s="236" t="s">
        <v>11564</v>
      </c>
      <c r="AD125" s="247" t="s">
        <v>11563</v>
      </c>
      <c r="AE125" s="248">
        <v>0</v>
      </c>
      <c r="AF125" s="247" t="s">
        <v>11563</v>
      </c>
      <c r="AG125" s="242" t="s">
        <v>2420</v>
      </c>
      <c r="AH125" s="9" t="s">
        <v>12583</v>
      </c>
      <c r="AI125" s="238" t="s">
        <v>11560</v>
      </c>
      <c r="AJ125" s="238" t="s">
        <v>11560</v>
      </c>
      <c r="AK125" s="238" t="s">
        <v>11562</v>
      </c>
    </row>
    <row r="126" spans="1:37" x14ac:dyDescent="0.3">
      <c r="A126" s="232" t="s">
        <v>2418</v>
      </c>
      <c r="B126" s="232" t="s">
        <v>12585</v>
      </c>
      <c r="C126" s="244" t="s">
        <v>11569</v>
      </c>
      <c r="D126" s="240" t="s">
        <v>12687</v>
      </c>
      <c r="E126" s="239" t="s">
        <v>12686</v>
      </c>
      <c r="F126" s="243" t="s">
        <v>11567</v>
      </c>
      <c r="G126" s="214">
        <v>0</v>
      </c>
      <c r="H126" s="234" t="s">
        <v>11560</v>
      </c>
      <c r="I126" s="234"/>
      <c r="J126" s="234"/>
      <c r="K126" s="234"/>
      <c r="L126" s="234"/>
      <c r="M126" s="234"/>
      <c r="N126" s="234" t="s">
        <v>11714</v>
      </c>
      <c r="O126" s="249"/>
      <c r="P126" s="249"/>
      <c r="Q126" s="226"/>
      <c r="R126" s="212" t="s">
        <v>12685</v>
      </c>
      <c r="S126" s="213" t="s">
        <v>12684</v>
      </c>
      <c r="T126" s="236" t="s">
        <v>11559</v>
      </c>
      <c r="U126" s="237" t="s">
        <v>11565</v>
      </c>
      <c r="V126" s="236" t="s">
        <v>11558</v>
      </c>
      <c r="W126" s="236" t="s">
        <v>11558</v>
      </c>
      <c r="X126" s="237" t="s">
        <v>11560</v>
      </c>
      <c r="Y126" s="237"/>
      <c r="Z126" s="237"/>
      <c r="AA126" s="225">
        <v>202409</v>
      </c>
      <c r="AB126" s="246"/>
      <c r="AC126" s="236" t="s">
        <v>11564</v>
      </c>
      <c r="AD126" s="247" t="s">
        <v>11563</v>
      </c>
      <c r="AE126" s="248">
        <v>0</v>
      </c>
      <c r="AF126" s="247" t="s">
        <v>11563</v>
      </c>
      <c r="AG126" s="242" t="s">
        <v>2420</v>
      </c>
      <c r="AH126" s="9" t="s">
        <v>12583</v>
      </c>
      <c r="AI126" s="238" t="s">
        <v>11560</v>
      </c>
      <c r="AJ126" s="238" t="s">
        <v>11560</v>
      </c>
      <c r="AK126" s="238" t="s">
        <v>11562</v>
      </c>
    </row>
    <row r="127" spans="1:37" x14ac:dyDescent="0.3">
      <c r="A127" s="232" t="s">
        <v>2418</v>
      </c>
      <c r="B127" s="232" t="s">
        <v>12585</v>
      </c>
      <c r="C127" s="244" t="s">
        <v>11569</v>
      </c>
      <c r="D127" s="240" t="s">
        <v>12683</v>
      </c>
      <c r="E127" s="239" t="s">
        <v>4717</v>
      </c>
      <c r="F127" s="243" t="s">
        <v>11567</v>
      </c>
      <c r="G127" s="214">
        <v>0</v>
      </c>
      <c r="H127" s="234" t="s">
        <v>11560</v>
      </c>
      <c r="I127" s="234"/>
      <c r="J127" s="234"/>
      <c r="K127" s="234"/>
      <c r="L127" s="234"/>
      <c r="M127" s="234"/>
      <c r="N127" s="234" t="s">
        <v>11714</v>
      </c>
      <c r="O127" s="249"/>
      <c r="P127" s="249"/>
      <c r="Q127" s="226"/>
      <c r="R127" s="212" t="s">
        <v>4718</v>
      </c>
      <c r="S127" s="213" t="s">
        <v>12682</v>
      </c>
      <c r="T127" s="236" t="s">
        <v>11559</v>
      </c>
      <c r="U127" s="237" t="s">
        <v>11565</v>
      </c>
      <c r="V127" s="236" t="s">
        <v>11558</v>
      </c>
      <c r="W127" s="236" t="s">
        <v>11558</v>
      </c>
      <c r="X127" s="237" t="s">
        <v>11560</v>
      </c>
      <c r="Y127" s="237"/>
      <c r="Z127" s="237"/>
      <c r="AA127" s="225">
        <v>202409</v>
      </c>
      <c r="AB127" s="246"/>
      <c r="AC127" s="236" t="s">
        <v>11564</v>
      </c>
      <c r="AD127" s="247" t="s">
        <v>11563</v>
      </c>
      <c r="AE127" s="248">
        <v>0</v>
      </c>
      <c r="AF127" s="247" t="s">
        <v>11563</v>
      </c>
      <c r="AG127" s="242" t="s">
        <v>2420</v>
      </c>
      <c r="AH127" s="9" t="s">
        <v>12583</v>
      </c>
      <c r="AI127" s="238" t="s">
        <v>11560</v>
      </c>
      <c r="AJ127" s="238" t="s">
        <v>11560</v>
      </c>
      <c r="AK127" s="238" t="s">
        <v>11562</v>
      </c>
    </row>
    <row r="128" spans="1:37" x14ac:dyDescent="0.3">
      <c r="A128" s="232" t="s">
        <v>2418</v>
      </c>
      <c r="B128" s="232" t="s">
        <v>12585</v>
      </c>
      <c r="C128" s="244" t="s">
        <v>11569</v>
      </c>
      <c r="D128" s="240" t="s">
        <v>12681</v>
      </c>
      <c r="E128" s="239" t="s">
        <v>4839</v>
      </c>
      <c r="F128" s="243" t="s">
        <v>11567</v>
      </c>
      <c r="G128" s="214">
        <v>0</v>
      </c>
      <c r="H128" s="234" t="s">
        <v>11560</v>
      </c>
      <c r="I128" s="234"/>
      <c r="J128" s="234"/>
      <c r="K128" s="234"/>
      <c r="L128" s="234"/>
      <c r="M128" s="234"/>
      <c r="N128" s="234" t="s">
        <v>11714</v>
      </c>
      <c r="O128" s="249"/>
      <c r="P128" s="249"/>
      <c r="Q128" s="226"/>
      <c r="R128" s="212" t="s">
        <v>4840</v>
      </c>
      <c r="S128" s="213" t="s">
        <v>12680</v>
      </c>
      <c r="T128" s="236" t="s">
        <v>11559</v>
      </c>
      <c r="U128" s="237" t="s">
        <v>11565</v>
      </c>
      <c r="V128" s="236" t="s">
        <v>11558</v>
      </c>
      <c r="W128" s="236" t="s">
        <v>11558</v>
      </c>
      <c r="X128" s="237" t="s">
        <v>11560</v>
      </c>
      <c r="Y128" s="237"/>
      <c r="Z128" s="237"/>
      <c r="AA128" s="225">
        <v>202409</v>
      </c>
      <c r="AB128" s="246"/>
      <c r="AC128" s="236" t="s">
        <v>11564</v>
      </c>
      <c r="AD128" s="247" t="s">
        <v>11563</v>
      </c>
      <c r="AE128" s="248">
        <v>0</v>
      </c>
      <c r="AF128" s="247" t="s">
        <v>11563</v>
      </c>
      <c r="AG128" s="242" t="s">
        <v>2420</v>
      </c>
      <c r="AH128" s="9" t="s">
        <v>12583</v>
      </c>
      <c r="AI128" s="238" t="s">
        <v>11560</v>
      </c>
      <c r="AJ128" s="238" t="s">
        <v>11560</v>
      </c>
      <c r="AK128" s="238" t="s">
        <v>11562</v>
      </c>
    </row>
    <row r="129" spans="1:37" x14ac:dyDescent="0.3">
      <c r="A129" s="232" t="s">
        <v>2418</v>
      </c>
      <c r="B129" s="232" t="s">
        <v>12585</v>
      </c>
      <c r="C129" s="244" t="s">
        <v>11569</v>
      </c>
      <c r="D129" s="240" t="s">
        <v>12458</v>
      </c>
      <c r="E129" s="239" t="s">
        <v>5386</v>
      </c>
      <c r="F129" s="243" t="s">
        <v>11567</v>
      </c>
      <c r="G129" s="214">
        <v>0</v>
      </c>
      <c r="H129" s="234" t="s">
        <v>11560</v>
      </c>
      <c r="I129" s="234"/>
      <c r="J129" s="234"/>
      <c r="K129" s="234"/>
      <c r="L129" s="234"/>
      <c r="M129" s="234"/>
      <c r="N129" s="234" t="s">
        <v>11714</v>
      </c>
      <c r="O129" s="249"/>
      <c r="P129" s="249"/>
      <c r="Q129" s="226"/>
      <c r="R129" s="212" t="s">
        <v>5387</v>
      </c>
      <c r="S129" s="213" t="s">
        <v>12679</v>
      </c>
      <c r="T129" s="236" t="s">
        <v>11559</v>
      </c>
      <c r="U129" s="237" t="s">
        <v>11565</v>
      </c>
      <c r="V129" s="236" t="s">
        <v>11558</v>
      </c>
      <c r="W129" s="236" t="s">
        <v>11558</v>
      </c>
      <c r="X129" s="237" t="s">
        <v>11560</v>
      </c>
      <c r="Y129" s="237"/>
      <c r="Z129" s="237"/>
      <c r="AA129" s="225">
        <v>202409</v>
      </c>
      <c r="AB129" s="246"/>
      <c r="AC129" s="236" t="s">
        <v>11564</v>
      </c>
      <c r="AD129" s="247" t="s">
        <v>11563</v>
      </c>
      <c r="AE129" s="248">
        <v>0</v>
      </c>
      <c r="AF129" s="247" t="s">
        <v>11563</v>
      </c>
      <c r="AG129" s="242" t="s">
        <v>2420</v>
      </c>
      <c r="AH129" s="9" t="s">
        <v>12583</v>
      </c>
      <c r="AI129" s="238" t="s">
        <v>11560</v>
      </c>
      <c r="AJ129" s="238" t="s">
        <v>11560</v>
      </c>
      <c r="AK129" s="238" t="s">
        <v>11562</v>
      </c>
    </row>
    <row r="130" spans="1:37" x14ac:dyDescent="0.3">
      <c r="A130" s="232" t="s">
        <v>2418</v>
      </c>
      <c r="B130" s="232" t="s">
        <v>12585</v>
      </c>
      <c r="C130" s="244" t="s">
        <v>11569</v>
      </c>
      <c r="D130" s="240" t="s">
        <v>12678</v>
      </c>
      <c r="E130" s="239" t="s">
        <v>12677</v>
      </c>
      <c r="F130" s="243" t="s">
        <v>11567</v>
      </c>
      <c r="G130" s="214">
        <v>0</v>
      </c>
      <c r="H130" s="234" t="s">
        <v>11560</v>
      </c>
      <c r="I130" s="234"/>
      <c r="J130" s="234"/>
      <c r="K130" s="234"/>
      <c r="L130" s="234"/>
      <c r="M130" s="234"/>
      <c r="N130" s="234" t="s">
        <v>11714</v>
      </c>
      <c r="O130" s="249"/>
      <c r="P130" s="249"/>
      <c r="Q130" s="226"/>
      <c r="R130" s="212" t="s">
        <v>12676</v>
      </c>
      <c r="S130" s="213" t="s">
        <v>12675</v>
      </c>
      <c r="T130" s="236" t="s">
        <v>11559</v>
      </c>
      <c r="U130" s="237" t="s">
        <v>11565</v>
      </c>
      <c r="V130" s="236" t="s">
        <v>11558</v>
      </c>
      <c r="W130" s="236" t="s">
        <v>11558</v>
      </c>
      <c r="X130" s="237" t="s">
        <v>11560</v>
      </c>
      <c r="Y130" s="237"/>
      <c r="Z130" s="237"/>
      <c r="AA130" s="225">
        <v>202409</v>
      </c>
      <c r="AB130" s="246"/>
      <c r="AC130" s="236" t="s">
        <v>11564</v>
      </c>
      <c r="AD130" s="247" t="s">
        <v>11563</v>
      </c>
      <c r="AE130" s="248">
        <v>0</v>
      </c>
      <c r="AF130" s="247" t="s">
        <v>11563</v>
      </c>
      <c r="AG130" s="242" t="s">
        <v>2420</v>
      </c>
      <c r="AH130" s="9" t="s">
        <v>12583</v>
      </c>
      <c r="AI130" s="238" t="s">
        <v>11560</v>
      </c>
      <c r="AJ130" s="238" t="s">
        <v>11560</v>
      </c>
      <c r="AK130" s="238" t="s">
        <v>11562</v>
      </c>
    </row>
    <row r="131" spans="1:37" x14ac:dyDescent="0.3">
      <c r="A131" s="232" t="s">
        <v>2418</v>
      </c>
      <c r="B131" s="232" t="s">
        <v>12585</v>
      </c>
      <c r="C131" s="244" t="s">
        <v>11569</v>
      </c>
      <c r="D131" s="240" t="s">
        <v>12674</v>
      </c>
      <c r="E131" s="239" t="s">
        <v>4532</v>
      </c>
      <c r="F131" s="243" t="s">
        <v>11567</v>
      </c>
      <c r="G131" s="214">
        <v>0</v>
      </c>
      <c r="H131" s="234" t="s">
        <v>11560</v>
      </c>
      <c r="I131" s="234"/>
      <c r="J131" s="234"/>
      <c r="K131" s="234"/>
      <c r="L131" s="234"/>
      <c r="M131" s="234"/>
      <c r="N131" s="234" t="s">
        <v>11714</v>
      </c>
      <c r="O131" s="249"/>
      <c r="P131" s="249"/>
      <c r="Q131" s="226"/>
      <c r="R131" s="212" t="s">
        <v>4533</v>
      </c>
      <c r="S131" s="213" t="s">
        <v>12673</v>
      </c>
      <c r="T131" s="236" t="s">
        <v>11559</v>
      </c>
      <c r="U131" s="237" t="s">
        <v>11565</v>
      </c>
      <c r="V131" s="236" t="s">
        <v>11558</v>
      </c>
      <c r="W131" s="236" t="s">
        <v>11558</v>
      </c>
      <c r="X131" s="237" t="s">
        <v>11560</v>
      </c>
      <c r="Y131" s="237"/>
      <c r="Z131" s="237"/>
      <c r="AA131" s="225">
        <v>202409</v>
      </c>
      <c r="AB131" s="246"/>
      <c r="AC131" s="236" t="s">
        <v>11564</v>
      </c>
      <c r="AD131" s="247" t="s">
        <v>11563</v>
      </c>
      <c r="AE131" s="248">
        <v>0</v>
      </c>
      <c r="AF131" s="247" t="s">
        <v>11563</v>
      </c>
      <c r="AG131" s="242" t="s">
        <v>2420</v>
      </c>
      <c r="AH131" s="9" t="s">
        <v>12583</v>
      </c>
      <c r="AI131" s="238" t="s">
        <v>11560</v>
      </c>
      <c r="AJ131" s="238" t="s">
        <v>11560</v>
      </c>
      <c r="AK131" s="238" t="s">
        <v>11562</v>
      </c>
    </row>
    <row r="132" spans="1:37" x14ac:dyDescent="0.3">
      <c r="A132" s="232" t="s">
        <v>2418</v>
      </c>
      <c r="B132" s="232" t="s">
        <v>12585</v>
      </c>
      <c r="C132" s="244" t="s">
        <v>11569</v>
      </c>
      <c r="D132" s="240" t="s">
        <v>12672</v>
      </c>
      <c r="E132" s="239" t="s">
        <v>4534</v>
      </c>
      <c r="F132" s="243" t="s">
        <v>11567</v>
      </c>
      <c r="G132" s="214">
        <v>0</v>
      </c>
      <c r="H132" s="234" t="s">
        <v>11560</v>
      </c>
      <c r="I132" s="234"/>
      <c r="J132" s="234"/>
      <c r="K132" s="234"/>
      <c r="L132" s="234"/>
      <c r="M132" s="234"/>
      <c r="N132" s="234" t="s">
        <v>11714</v>
      </c>
      <c r="O132" s="249"/>
      <c r="P132" s="249"/>
      <c r="Q132" s="226"/>
      <c r="R132" s="212" t="s">
        <v>4535</v>
      </c>
      <c r="S132" s="213" t="s">
        <v>12671</v>
      </c>
      <c r="T132" s="236" t="s">
        <v>11559</v>
      </c>
      <c r="U132" s="237" t="s">
        <v>11565</v>
      </c>
      <c r="V132" s="236" t="s">
        <v>11558</v>
      </c>
      <c r="W132" s="236" t="s">
        <v>11558</v>
      </c>
      <c r="X132" s="237" t="s">
        <v>11560</v>
      </c>
      <c r="Y132" s="237"/>
      <c r="Z132" s="237"/>
      <c r="AA132" s="225">
        <v>202409</v>
      </c>
      <c r="AB132" s="246"/>
      <c r="AC132" s="236" t="s">
        <v>11564</v>
      </c>
      <c r="AD132" s="247" t="s">
        <v>11563</v>
      </c>
      <c r="AE132" s="248">
        <v>0</v>
      </c>
      <c r="AF132" s="247" t="s">
        <v>11563</v>
      </c>
      <c r="AG132" s="242" t="s">
        <v>2420</v>
      </c>
      <c r="AH132" s="9" t="s">
        <v>12583</v>
      </c>
      <c r="AI132" s="238" t="s">
        <v>11560</v>
      </c>
      <c r="AJ132" s="238" t="s">
        <v>11560</v>
      </c>
      <c r="AK132" s="238" t="s">
        <v>11562</v>
      </c>
    </row>
    <row r="133" spans="1:37" x14ac:dyDescent="0.3">
      <c r="A133" s="232" t="s">
        <v>2418</v>
      </c>
      <c r="B133" s="232" t="s">
        <v>12585</v>
      </c>
      <c r="C133" s="244" t="s">
        <v>11569</v>
      </c>
      <c r="D133" s="240" t="s">
        <v>12670</v>
      </c>
      <c r="E133" s="239" t="s">
        <v>6211</v>
      </c>
      <c r="F133" s="243" t="s">
        <v>11567</v>
      </c>
      <c r="G133" s="214">
        <v>0</v>
      </c>
      <c r="H133" s="234" t="s">
        <v>11560</v>
      </c>
      <c r="I133" s="234"/>
      <c r="J133" s="234"/>
      <c r="K133" s="234"/>
      <c r="L133" s="234"/>
      <c r="M133" s="234"/>
      <c r="N133" s="234" t="s">
        <v>11714</v>
      </c>
      <c r="O133" s="249"/>
      <c r="P133" s="249"/>
      <c r="Q133" s="226"/>
      <c r="R133" s="212" t="s">
        <v>6212</v>
      </c>
      <c r="S133" s="213" t="s">
        <v>12669</v>
      </c>
      <c r="T133" s="236" t="s">
        <v>11559</v>
      </c>
      <c r="U133" s="237" t="s">
        <v>11565</v>
      </c>
      <c r="V133" s="236" t="s">
        <v>11558</v>
      </c>
      <c r="W133" s="236" t="s">
        <v>11558</v>
      </c>
      <c r="X133" s="237" t="s">
        <v>11560</v>
      </c>
      <c r="Y133" s="237"/>
      <c r="Z133" s="237"/>
      <c r="AA133" s="225">
        <v>202409</v>
      </c>
      <c r="AB133" s="246"/>
      <c r="AC133" s="236" t="s">
        <v>11564</v>
      </c>
      <c r="AD133" s="247" t="s">
        <v>11563</v>
      </c>
      <c r="AE133" s="248">
        <v>0</v>
      </c>
      <c r="AF133" s="247" t="s">
        <v>11563</v>
      </c>
      <c r="AG133" s="242" t="s">
        <v>2420</v>
      </c>
      <c r="AH133" s="9" t="s">
        <v>12583</v>
      </c>
      <c r="AI133" s="238" t="s">
        <v>11560</v>
      </c>
      <c r="AJ133" s="238" t="s">
        <v>11560</v>
      </c>
      <c r="AK133" s="238" t="s">
        <v>11562</v>
      </c>
    </row>
    <row r="134" spans="1:37" x14ac:dyDescent="0.3">
      <c r="A134" s="232" t="s">
        <v>2418</v>
      </c>
      <c r="B134" s="232" t="s">
        <v>12585</v>
      </c>
      <c r="C134" s="244" t="s">
        <v>11569</v>
      </c>
      <c r="D134" s="240" t="s">
        <v>11985</v>
      </c>
      <c r="E134" s="239" t="s">
        <v>6876</v>
      </c>
      <c r="F134" s="243" t="s">
        <v>11567</v>
      </c>
      <c r="G134" s="214">
        <v>0</v>
      </c>
      <c r="H134" s="234" t="s">
        <v>11560</v>
      </c>
      <c r="I134" s="234"/>
      <c r="J134" s="234"/>
      <c r="K134" s="234"/>
      <c r="L134" s="234"/>
      <c r="M134" s="234"/>
      <c r="N134" s="234" t="s">
        <v>11714</v>
      </c>
      <c r="O134" s="249"/>
      <c r="P134" s="249"/>
      <c r="Q134" s="226"/>
      <c r="R134" s="212" t="s">
        <v>6877</v>
      </c>
      <c r="S134" s="213" t="s">
        <v>12668</v>
      </c>
      <c r="T134" s="236" t="s">
        <v>11559</v>
      </c>
      <c r="U134" s="237" t="s">
        <v>11565</v>
      </c>
      <c r="V134" s="236" t="s">
        <v>11558</v>
      </c>
      <c r="W134" s="236" t="s">
        <v>11558</v>
      </c>
      <c r="X134" s="237" t="s">
        <v>11560</v>
      </c>
      <c r="Y134" s="237"/>
      <c r="Z134" s="237"/>
      <c r="AA134" s="225">
        <v>202409</v>
      </c>
      <c r="AB134" s="246"/>
      <c r="AC134" s="236" t="s">
        <v>11564</v>
      </c>
      <c r="AD134" s="247" t="s">
        <v>11563</v>
      </c>
      <c r="AE134" s="248">
        <v>0</v>
      </c>
      <c r="AF134" s="247" t="s">
        <v>11563</v>
      </c>
      <c r="AG134" s="242" t="s">
        <v>2420</v>
      </c>
      <c r="AH134" s="9" t="s">
        <v>12583</v>
      </c>
      <c r="AI134" s="238" t="s">
        <v>11560</v>
      </c>
      <c r="AJ134" s="238" t="s">
        <v>11560</v>
      </c>
      <c r="AK134" s="238" t="s">
        <v>11562</v>
      </c>
    </row>
    <row r="135" spans="1:37" x14ac:dyDescent="0.3">
      <c r="A135" s="232" t="s">
        <v>2418</v>
      </c>
      <c r="B135" s="232" t="s">
        <v>12585</v>
      </c>
      <c r="C135" s="244" t="s">
        <v>11569</v>
      </c>
      <c r="D135" s="240" t="s">
        <v>12048</v>
      </c>
      <c r="E135" s="239" t="s">
        <v>4701</v>
      </c>
      <c r="F135" s="243" t="s">
        <v>11567</v>
      </c>
      <c r="G135" s="214">
        <v>0</v>
      </c>
      <c r="H135" s="234" t="s">
        <v>11560</v>
      </c>
      <c r="I135" s="234"/>
      <c r="J135" s="234"/>
      <c r="K135" s="234"/>
      <c r="L135" s="234"/>
      <c r="M135" s="234"/>
      <c r="N135" s="234" t="s">
        <v>11714</v>
      </c>
      <c r="O135" s="249"/>
      <c r="P135" s="249"/>
      <c r="Q135" s="226"/>
      <c r="R135" s="212" t="s">
        <v>4702</v>
      </c>
      <c r="S135" s="213" t="s">
        <v>12667</v>
      </c>
      <c r="T135" s="236" t="s">
        <v>11559</v>
      </c>
      <c r="U135" s="237" t="s">
        <v>11565</v>
      </c>
      <c r="V135" s="236" t="s">
        <v>11558</v>
      </c>
      <c r="W135" s="236" t="s">
        <v>11558</v>
      </c>
      <c r="X135" s="237" t="s">
        <v>11560</v>
      </c>
      <c r="Y135" s="237"/>
      <c r="Z135" s="237"/>
      <c r="AA135" s="225">
        <v>202409</v>
      </c>
      <c r="AB135" s="246"/>
      <c r="AC135" s="236" t="s">
        <v>11564</v>
      </c>
      <c r="AD135" s="247" t="s">
        <v>11563</v>
      </c>
      <c r="AE135" s="248">
        <v>0</v>
      </c>
      <c r="AF135" s="247" t="s">
        <v>11563</v>
      </c>
      <c r="AG135" s="242" t="s">
        <v>2420</v>
      </c>
      <c r="AH135" s="9" t="s">
        <v>12583</v>
      </c>
      <c r="AI135" s="238" t="s">
        <v>11560</v>
      </c>
      <c r="AJ135" s="238" t="s">
        <v>11560</v>
      </c>
      <c r="AK135" s="238" t="s">
        <v>11562</v>
      </c>
    </row>
    <row r="136" spans="1:37" x14ac:dyDescent="0.3">
      <c r="A136" s="232" t="s">
        <v>2418</v>
      </c>
      <c r="B136" s="232" t="s">
        <v>12585</v>
      </c>
      <c r="C136" s="244" t="s">
        <v>11569</v>
      </c>
      <c r="D136" s="240" t="s">
        <v>12053</v>
      </c>
      <c r="E136" s="239" t="s">
        <v>4689</v>
      </c>
      <c r="F136" s="243" t="s">
        <v>11567</v>
      </c>
      <c r="G136" s="214">
        <v>0</v>
      </c>
      <c r="H136" s="234" t="s">
        <v>11560</v>
      </c>
      <c r="I136" s="234"/>
      <c r="J136" s="234"/>
      <c r="K136" s="234"/>
      <c r="L136" s="234"/>
      <c r="M136" s="234"/>
      <c r="N136" s="234" t="s">
        <v>11714</v>
      </c>
      <c r="O136" s="249"/>
      <c r="P136" s="249"/>
      <c r="Q136" s="226"/>
      <c r="R136" s="212" t="s">
        <v>4690</v>
      </c>
      <c r="S136" s="213" t="s">
        <v>12666</v>
      </c>
      <c r="T136" s="236" t="s">
        <v>11559</v>
      </c>
      <c r="U136" s="237" t="s">
        <v>11565</v>
      </c>
      <c r="V136" s="236" t="s">
        <v>11558</v>
      </c>
      <c r="W136" s="236" t="s">
        <v>11558</v>
      </c>
      <c r="X136" s="237" t="s">
        <v>11560</v>
      </c>
      <c r="Y136" s="237"/>
      <c r="Z136" s="237"/>
      <c r="AA136" s="225">
        <v>202409</v>
      </c>
      <c r="AB136" s="246"/>
      <c r="AC136" s="236" t="s">
        <v>11564</v>
      </c>
      <c r="AD136" s="247" t="s">
        <v>11563</v>
      </c>
      <c r="AE136" s="248">
        <v>0</v>
      </c>
      <c r="AF136" s="247" t="s">
        <v>11563</v>
      </c>
      <c r="AG136" s="242" t="s">
        <v>2420</v>
      </c>
      <c r="AH136" s="9" t="s">
        <v>12583</v>
      </c>
      <c r="AI136" s="238" t="s">
        <v>11560</v>
      </c>
      <c r="AJ136" s="238" t="s">
        <v>11560</v>
      </c>
      <c r="AK136" s="238" t="s">
        <v>11562</v>
      </c>
    </row>
    <row r="137" spans="1:37" x14ac:dyDescent="0.3">
      <c r="A137" s="232" t="s">
        <v>2418</v>
      </c>
      <c r="B137" s="232" t="s">
        <v>12585</v>
      </c>
      <c r="C137" s="244" t="s">
        <v>11569</v>
      </c>
      <c r="D137" s="240" t="s">
        <v>12473</v>
      </c>
      <c r="E137" s="239" t="s">
        <v>6021</v>
      </c>
      <c r="F137" s="243" t="s">
        <v>11567</v>
      </c>
      <c r="G137" s="214">
        <v>0</v>
      </c>
      <c r="H137" s="234" t="s">
        <v>11560</v>
      </c>
      <c r="I137" s="234"/>
      <c r="J137" s="234"/>
      <c r="K137" s="234"/>
      <c r="L137" s="234"/>
      <c r="M137" s="234"/>
      <c r="N137" s="234" t="s">
        <v>11714</v>
      </c>
      <c r="O137" s="249"/>
      <c r="P137" s="249"/>
      <c r="Q137" s="226"/>
      <c r="R137" s="212" t="s">
        <v>6022</v>
      </c>
      <c r="S137" s="213" t="s">
        <v>12665</v>
      </c>
      <c r="T137" s="236" t="s">
        <v>11559</v>
      </c>
      <c r="U137" s="237" t="s">
        <v>11565</v>
      </c>
      <c r="V137" s="236" t="s">
        <v>11558</v>
      </c>
      <c r="W137" s="236" t="s">
        <v>11558</v>
      </c>
      <c r="X137" s="237" t="s">
        <v>11560</v>
      </c>
      <c r="Y137" s="237"/>
      <c r="Z137" s="237"/>
      <c r="AA137" s="225">
        <v>202409</v>
      </c>
      <c r="AB137" s="246"/>
      <c r="AC137" s="236" t="s">
        <v>11564</v>
      </c>
      <c r="AD137" s="247" t="s">
        <v>11563</v>
      </c>
      <c r="AE137" s="248">
        <v>0</v>
      </c>
      <c r="AF137" s="247" t="s">
        <v>11563</v>
      </c>
      <c r="AG137" s="242" t="s">
        <v>2420</v>
      </c>
      <c r="AH137" s="9" t="s">
        <v>12583</v>
      </c>
      <c r="AI137" s="238" t="s">
        <v>11560</v>
      </c>
      <c r="AJ137" s="238" t="s">
        <v>11560</v>
      </c>
      <c r="AK137" s="238" t="s">
        <v>11562</v>
      </c>
    </row>
    <row r="138" spans="1:37" x14ac:dyDescent="0.3">
      <c r="A138" s="232" t="s">
        <v>2418</v>
      </c>
      <c r="B138" s="232" t="s">
        <v>12585</v>
      </c>
      <c r="C138" s="244" t="s">
        <v>11569</v>
      </c>
      <c r="D138" s="240" t="s">
        <v>12664</v>
      </c>
      <c r="E138" s="239" t="s">
        <v>5881</v>
      </c>
      <c r="F138" s="243" t="s">
        <v>11567</v>
      </c>
      <c r="G138" s="214">
        <v>0</v>
      </c>
      <c r="H138" s="234" t="s">
        <v>11560</v>
      </c>
      <c r="I138" s="234"/>
      <c r="J138" s="234"/>
      <c r="K138" s="234"/>
      <c r="L138" s="234"/>
      <c r="M138" s="234"/>
      <c r="N138" s="234" t="s">
        <v>11714</v>
      </c>
      <c r="O138" s="249"/>
      <c r="P138" s="249"/>
      <c r="Q138" s="226"/>
      <c r="R138" s="212" t="s">
        <v>5882</v>
      </c>
      <c r="S138" s="213" t="s">
        <v>12663</v>
      </c>
      <c r="T138" s="236" t="s">
        <v>11559</v>
      </c>
      <c r="U138" s="237" t="s">
        <v>11565</v>
      </c>
      <c r="V138" s="236" t="s">
        <v>11558</v>
      </c>
      <c r="W138" s="236" t="s">
        <v>11558</v>
      </c>
      <c r="X138" s="237" t="s">
        <v>11560</v>
      </c>
      <c r="Y138" s="237"/>
      <c r="Z138" s="237"/>
      <c r="AA138" s="225">
        <v>202409</v>
      </c>
      <c r="AB138" s="246"/>
      <c r="AC138" s="236" t="s">
        <v>11564</v>
      </c>
      <c r="AD138" s="247" t="s">
        <v>11563</v>
      </c>
      <c r="AE138" s="248">
        <v>0</v>
      </c>
      <c r="AF138" s="247" t="s">
        <v>11563</v>
      </c>
      <c r="AG138" s="242" t="s">
        <v>2420</v>
      </c>
      <c r="AH138" s="9" t="s">
        <v>12583</v>
      </c>
      <c r="AI138" s="238" t="s">
        <v>11560</v>
      </c>
      <c r="AJ138" s="238" t="s">
        <v>11560</v>
      </c>
      <c r="AK138" s="238" t="s">
        <v>11562</v>
      </c>
    </row>
    <row r="139" spans="1:37" x14ac:dyDescent="0.3">
      <c r="A139" s="232" t="s">
        <v>2418</v>
      </c>
      <c r="B139" s="232" t="s">
        <v>12585</v>
      </c>
      <c r="C139" s="244" t="s">
        <v>11569</v>
      </c>
      <c r="D139" s="240" t="s">
        <v>12662</v>
      </c>
      <c r="E139" s="239" t="s">
        <v>4707</v>
      </c>
      <c r="F139" s="243" t="s">
        <v>11567</v>
      </c>
      <c r="G139" s="214">
        <v>0</v>
      </c>
      <c r="H139" s="234" t="s">
        <v>11560</v>
      </c>
      <c r="I139" s="234"/>
      <c r="J139" s="234"/>
      <c r="K139" s="234"/>
      <c r="L139" s="234"/>
      <c r="M139" s="234"/>
      <c r="N139" s="234" t="s">
        <v>11714</v>
      </c>
      <c r="O139" s="249"/>
      <c r="P139" s="249"/>
      <c r="Q139" s="226"/>
      <c r="R139" s="212" t="s">
        <v>4708</v>
      </c>
      <c r="S139" s="213" t="s">
        <v>12661</v>
      </c>
      <c r="T139" s="236" t="s">
        <v>11559</v>
      </c>
      <c r="U139" s="237" t="s">
        <v>11565</v>
      </c>
      <c r="V139" s="236" t="s">
        <v>11558</v>
      </c>
      <c r="W139" s="236" t="s">
        <v>11558</v>
      </c>
      <c r="X139" s="237" t="s">
        <v>11560</v>
      </c>
      <c r="Y139" s="237"/>
      <c r="Z139" s="237"/>
      <c r="AA139" s="225">
        <v>202409</v>
      </c>
      <c r="AB139" s="246"/>
      <c r="AC139" s="236" t="s">
        <v>11564</v>
      </c>
      <c r="AD139" s="247" t="s">
        <v>11563</v>
      </c>
      <c r="AE139" s="248">
        <v>0</v>
      </c>
      <c r="AF139" s="247" t="s">
        <v>11563</v>
      </c>
      <c r="AG139" s="242" t="s">
        <v>2420</v>
      </c>
      <c r="AH139" s="9" t="s">
        <v>12583</v>
      </c>
      <c r="AI139" s="238" t="s">
        <v>11560</v>
      </c>
      <c r="AJ139" s="238" t="s">
        <v>11560</v>
      </c>
      <c r="AK139" s="238" t="s">
        <v>11562</v>
      </c>
    </row>
    <row r="140" spans="1:37" x14ac:dyDescent="0.3">
      <c r="A140" s="232" t="s">
        <v>2418</v>
      </c>
      <c r="B140" s="232" t="s">
        <v>12585</v>
      </c>
      <c r="C140" s="244" t="s">
        <v>11569</v>
      </c>
      <c r="D140" s="240" t="s">
        <v>12660</v>
      </c>
      <c r="E140" s="239" t="s">
        <v>5176</v>
      </c>
      <c r="F140" s="243" t="s">
        <v>11567</v>
      </c>
      <c r="G140" s="214">
        <v>0</v>
      </c>
      <c r="H140" s="234" t="s">
        <v>11560</v>
      </c>
      <c r="I140" s="234"/>
      <c r="J140" s="234"/>
      <c r="K140" s="234"/>
      <c r="L140" s="234"/>
      <c r="M140" s="234"/>
      <c r="N140" s="234" t="s">
        <v>11714</v>
      </c>
      <c r="O140" s="249"/>
      <c r="P140" s="249"/>
      <c r="Q140" s="226"/>
      <c r="R140" s="212" t="s">
        <v>5177</v>
      </c>
      <c r="S140" s="213" t="s">
        <v>12659</v>
      </c>
      <c r="T140" s="236" t="s">
        <v>11559</v>
      </c>
      <c r="U140" s="237" t="s">
        <v>11565</v>
      </c>
      <c r="V140" s="236" t="s">
        <v>11558</v>
      </c>
      <c r="W140" s="236" t="s">
        <v>11558</v>
      </c>
      <c r="X140" s="237" t="s">
        <v>11560</v>
      </c>
      <c r="Y140" s="237"/>
      <c r="Z140" s="237"/>
      <c r="AA140" s="225">
        <v>202409</v>
      </c>
      <c r="AB140" s="246"/>
      <c r="AC140" s="236" t="s">
        <v>11564</v>
      </c>
      <c r="AD140" s="247" t="s">
        <v>11563</v>
      </c>
      <c r="AE140" s="248">
        <v>0</v>
      </c>
      <c r="AF140" s="247" t="s">
        <v>11563</v>
      </c>
      <c r="AG140" s="242" t="s">
        <v>2420</v>
      </c>
      <c r="AH140" s="9" t="s">
        <v>12583</v>
      </c>
      <c r="AI140" s="238" t="s">
        <v>11560</v>
      </c>
      <c r="AJ140" s="238" t="s">
        <v>11560</v>
      </c>
      <c r="AK140" s="238" t="s">
        <v>11562</v>
      </c>
    </row>
    <row r="141" spans="1:37" x14ac:dyDescent="0.3">
      <c r="A141" s="232" t="s">
        <v>2418</v>
      </c>
      <c r="B141" s="232" t="s">
        <v>12585</v>
      </c>
      <c r="C141" s="244" t="s">
        <v>11569</v>
      </c>
      <c r="D141" s="240" t="s">
        <v>12453</v>
      </c>
      <c r="E141" s="239" t="s">
        <v>4795</v>
      </c>
      <c r="F141" s="243" t="s">
        <v>11567</v>
      </c>
      <c r="G141" s="214">
        <v>0</v>
      </c>
      <c r="H141" s="234" t="s">
        <v>11560</v>
      </c>
      <c r="I141" s="234"/>
      <c r="J141" s="234"/>
      <c r="K141" s="234"/>
      <c r="L141" s="234"/>
      <c r="M141" s="234"/>
      <c r="N141" s="234" t="s">
        <v>11714</v>
      </c>
      <c r="O141" s="249"/>
      <c r="P141" s="249"/>
      <c r="Q141" s="226"/>
      <c r="R141" s="212" t="s">
        <v>4796</v>
      </c>
      <c r="S141" s="213" t="s">
        <v>12658</v>
      </c>
      <c r="T141" s="236" t="s">
        <v>11559</v>
      </c>
      <c r="U141" s="237" t="s">
        <v>11565</v>
      </c>
      <c r="V141" s="236" t="s">
        <v>11558</v>
      </c>
      <c r="W141" s="236" t="s">
        <v>11558</v>
      </c>
      <c r="X141" s="237" t="s">
        <v>11560</v>
      </c>
      <c r="Y141" s="237"/>
      <c r="Z141" s="237"/>
      <c r="AA141" s="225">
        <v>202409</v>
      </c>
      <c r="AB141" s="246"/>
      <c r="AC141" s="236" t="s">
        <v>11564</v>
      </c>
      <c r="AD141" s="247" t="s">
        <v>11563</v>
      </c>
      <c r="AE141" s="248">
        <v>0</v>
      </c>
      <c r="AF141" s="247" t="s">
        <v>11563</v>
      </c>
      <c r="AG141" s="242" t="s">
        <v>2420</v>
      </c>
      <c r="AH141" s="9" t="s">
        <v>12583</v>
      </c>
      <c r="AI141" s="238" t="s">
        <v>11560</v>
      </c>
      <c r="AJ141" s="238" t="s">
        <v>11560</v>
      </c>
      <c r="AK141" s="238" t="s">
        <v>11562</v>
      </c>
    </row>
    <row r="142" spans="1:37" x14ac:dyDescent="0.3">
      <c r="A142" s="232" t="s">
        <v>2418</v>
      </c>
      <c r="B142" s="232" t="s">
        <v>12585</v>
      </c>
      <c r="C142" s="244" t="s">
        <v>11569</v>
      </c>
      <c r="D142" s="240" t="s">
        <v>12436</v>
      </c>
      <c r="E142" s="239" t="s">
        <v>5829</v>
      </c>
      <c r="F142" s="243" t="s">
        <v>11567</v>
      </c>
      <c r="G142" s="214">
        <v>0</v>
      </c>
      <c r="H142" s="234" t="s">
        <v>11560</v>
      </c>
      <c r="I142" s="234"/>
      <c r="J142" s="234"/>
      <c r="K142" s="234"/>
      <c r="L142" s="234"/>
      <c r="M142" s="234"/>
      <c r="N142" s="234" t="s">
        <v>11714</v>
      </c>
      <c r="O142" s="249"/>
      <c r="P142" s="249"/>
      <c r="Q142" s="226"/>
      <c r="R142" s="212" t="s">
        <v>5830</v>
      </c>
      <c r="S142" s="213" t="s">
        <v>12657</v>
      </c>
      <c r="T142" s="236" t="s">
        <v>11559</v>
      </c>
      <c r="U142" s="237" t="s">
        <v>11565</v>
      </c>
      <c r="V142" s="236" t="s">
        <v>11558</v>
      </c>
      <c r="W142" s="236" t="s">
        <v>11558</v>
      </c>
      <c r="X142" s="237" t="s">
        <v>11560</v>
      </c>
      <c r="Y142" s="237"/>
      <c r="Z142" s="237"/>
      <c r="AA142" s="225">
        <v>202409</v>
      </c>
      <c r="AB142" s="246"/>
      <c r="AC142" s="236" t="s">
        <v>11564</v>
      </c>
      <c r="AD142" s="247" t="s">
        <v>11563</v>
      </c>
      <c r="AE142" s="248">
        <v>0</v>
      </c>
      <c r="AF142" s="247" t="s">
        <v>11563</v>
      </c>
      <c r="AG142" s="242" t="s">
        <v>2420</v>
      </c>
      <c r="AH142" s="9" t="s">
        <v>12583</v>
      </c>
      <c r="AI142" s="238" t="s">
        <v>11560</v>
      </c>
      <c r="AJ142" s="238" t="s">
        <v>11560</v>
      </c>
      <c r="AK142" s="238" t="s">
        <v>11562</v>
      </c>
    </row>
    <row r="143" spans="1:37" x14ac:dyDescent="0.3">
      <c r="A143" s="232" t="s">
        <v>2418</v>
      </c>
      <c r="B143" s="232" t="s">
        <v>12585</v>
      </c>
      <c r="C143" s="244" t="s">
        <v>11569</v>
      </c>
      <c r="D143" s="240" t="s">
        <v>12656</v>
      </c>
      <c r="E143" s="239" t="s">
        <v>6213</v>
      </c>
      <c r="F143" s="243" t="s">
        <v>11567</v>
      </c>
      <c r="G143" s="214">
        <v>0</v>
      </c>
      <c r="H143" s="234" t="s">
        <v>11560</v>
      </c>
      <c r="I143" s="234"/>
      <c r="J143" s="234"/>
      <c r="K143" s="234"/>
      <c r="L143" s="234"/>
      <c r="M143" s="234"/>
      <c r="N143" s="234" t="s">
        <v>11714</v>
      </c>
      <c r="O143" s="249"/>
      <c r="P143" s="249"/>
      <c r="Q143" s="226"/>
      <c r="R143" s="212" t="s">
        <v>6214</v>
      </c>
      <c r="S143" s="213" t="s">
        <v>12655</v>
      </c>
      <c r="T143" s="236" t="s">
        <v>11559</v>
      </c>
      <c r="U143" s="237" t="s">
        <v>11565</v>
      </c>
      <c r="V143" s="236" t="s">
        <v>11558</v>
      </c>
      <c r="W143" s="236" t="s">
        <v>11558</v>
      </c>
      <c r="X143" s="237" t="s">
        <v>11560</v>
      </c>
      <c r="Y143" s="237"/>
      <c r="Z143" s="237"/>
      <c r="AA143" s="225">
        <v>202409</v>
      </c>
      <c r="AB143" s="246"/>
      <c r="AC143" s="236" t="s">
        <v>11564</v>
      </c>
      <c r="AD143" s="247" t="s">
        <v>11563</v>
      </c>
      <c r="AE143" s="248">
        <v>0</v>
      </c>
      <c r="AF143" s="247" t="s">
        <v>11563</v>
      </c>
      <c r="AG143" s="242" t="s">
        <v>2420</v>
      </c>
      <c r="AH143" s="9" t="s">
        <v>12583</v>
      </c>
      <c r="AI143" s="238" t="s">
        <v>11560</v>
      </c>
      <c r="AJ143" s="238" t="s">
        <v>11560</v>
      </c>
      <c r="AK143" s="238" t="s">
        <v>11562</v>
      </c>
    </row>
    <row r="144" spans="1:37" x14ac:dyDescent="0.3">
      <c r="A144" s="232" t="s">
        <v>2418</v>
      </c>
      <c r="B144" s="232" t="s">
        <v>12585</v>
      </c>
      <c r="C144" s="244" t="s">
        <v>11569</v>
      </c>
      <c r="D144" s="240" t="s">
        <v>12654</v>
      </c>
      <c r="E144" s="239" t="s">
        <v>12653</v>
      </c>
      <c r="F144" s="243" t="s">
        <v>11567</v>
      </c>
      <c r="G144" s="214">
        <v>0</v>
      </c>
      <c r="H144" s="234" t="s">
        <v>11560</v>
      </c>
      <c r="I144" s="234"/>
      <c r="J144" s="234"/>
      <c r="K144" s="234"/>
      <c r="L144" s="234"/>
      <c r="M144" s="234"/>
      <c r="N144" s="234" t="s">
        <v>11714</v>
      </c>
      <c r="O144" s="249"/>
      <c r="P144" s="249"/>
      <c r="Q144" s="226"/>
      <c r="R144" s="212" t="s">
        <v>12652</v>
      </c>
      <c r="S144" s="213" t="s">
        <v>12651</v>
      </c>
      <c r="T144" s="236" t="s">
        <v>11559</v>
      </c>
      <c r="U144" s="237" t="s">
        <v>11565</v>
      </c>
      <c r="V144" s="236" t="s">
        <v>11558</v>
      </c>
      <c r="W144" s="236" t="s">
        <v>11558</v>
      </c>
      <c r="X144" s="237" t="s">
        <v>11560</v>
      </c>
      <c r="Y144" s="237"/>
      <c r="Z144" s="237"/>
      <c r="AA144" s="225">
        <v>202409</v>
      </c>
      <c r="AB144" s="246"/>
      <c r="AC144" s="236" t="s">
        <v>11564</v>
      </c>
      <c r="AD144" s="247" t="s">
        <v>11563</v>
      </c>
      <c r="AE144" s="248">
        <v>0</v>
      </c>
      <c r="AF144" s="247" t="s">
        <v>11563</v>
      </c>
      <c r="AG144" s="242" t="s">
        <v>2420</v>
      </c>
      <c r="AH144" s="9" t="s">
        <v>12583</v>
      </c>
      <c r="AI144" s="238" t="s">
        <v>11560</v>
      </c>
      <c r="AJ144" s="238" t="s">
        <v>11560</v>
      </c>
      <c r="AK144" s="238" t="s">
        <v>11562</v>
      </c>
    </row>
    <row r="145" spans="1:37" x14ac:dyDescent="0.3">
      <c r="A145" s="232" t="s">
        <v>2418</v>
      </c>
      <c r="B145" s="232" t="s">
        <v>12585</v>
      </c>
      <c r="C145" s="244" t="s">
        <v>11569</v>
      </c>
      <c r="D145" s="240" t="s">
        <v>12650</v>
      </c>
      <c r="E145" s="239" t="s">
        <v>5297</v>
      </c>
      <c r="F145" s="243" t="s">
        <v>11567</v>
      </c>
      <c r="G145" s="214">
        <v>0</v>
      </c>
      <c r="H145" s="234" t="s">
        <v>11560</v>
      </c>
      <c r="I145" s="234"/>
      <c r="J145" s="234"/>
      <c r="K145" s="234"/>
      <c r="L145" s="234"/>
      <c r="M145" s="234"/>
      <c r="N145" s="234" t="s">
        <v>11714</v>
      </c>
      <c r="O145" s="249"/>
      <c r="P145" s="249"/>
      <c r="Q145" s="226"/>
      <c r="R145" s="212" t="s">
        <v>5298</v>
      </c>
      <c r="S145" s="213" t="s">
        <v>12649</v>
      </c>
      <c r="T145" s="236" t="s">
        <v>11559</v>
      </c>
      <c r="U145" s="237" t="s">
        <v>11565</v>
      </c>
      <c r="V145" s="236" t="s">
        <v>11558</v>
      </c>
      <c r="W145" s="236" t="s">
        <v>11558</v>
      </c>
      <c r="X145" s="237" t="s">
        <v>11560</v>
      </c>
      <c r="Y145" s="237"/>
      <c r="Z145" s="237"/>
      <c r="AA145" s="225">
        <v>202409</v>
      </c>
      <c r="AB145" s="246"/>
      <c r="AC145" s="236" t="s">
        <v>11564</v>
      </c>
      <c r="AD145" s="247" t="s">
        <v>11563</v>
      </c>
      <c r="AE145" s="248">
        <v>0</v>
      </c>
      <c r="AF145" s="247" t="s">
        <v>11563</v>
      </c>
      <c r="AG145" s="242" t="s">
        <v>2420</v>
      </c>
      <c r="AH145" s="9" t="s">
        <v>12583</v>
      </c>
      <c r="AI145" s="238" t="s">
        <v>11560</v>
      </c>
      <c r="AJ145" s="238" t="s">
        <v>11560</v>
      </c>
      <c r="AK145" s="238" t="s">
        <v>11562</v>
      </c>
    </row>
    <row r="146" spans="1:37" x14ac:dyDescent="0.3">
      <c r="A146" s="232" t="s">
        <v>2418</v>
      </c>
      <c r="B146" s="232" t="s">
        <v>12585</v>
      </c>
      <c r="C146" s="244" t="s">
        <v>11569</v>
      </c>
      <c r="D146" s="240" t="s">
        <v>12648</v>
      </c>
      <c r="E146" s="239" t="s">
        <v>6031</v>
      </c>
      <c r="F146" s="243" t="s">
        <v>11567</v>
      </c>
      <c r="G146" s="214">
        <v>0</v>
      </c>
      <c r="H146" s="234" t="s">
        <v>11560</v>
      </c>
      <c r="I146" s="234"/>
      <c r="J146" s="234"/>
      <c r="K146" s="234"/>
      <c r="L146" s="234"/>
      <c r="M146" s="234"/>
      <c r="N146" s="234" t="s">
        <v>11714</v>
      </c>
      <c r="O146" s="249"/>
      <c r="P146" s="249"/>
      <c r="Q146" s="226"/>
      <c r="R146" s="212" t="s">
        <v>6032</v>
      </c>
      <c r="S146" s="213" t="s">
        <v>12647</v>
      </c>
      <c r="T146" s="236" t="s">
        <v>11559</v>
      </c>
      <c r="U146" s="237" t="s">
        <v>11565</v>
      </c>
      <c r="V146" s="236" t="s">
        <v>11558</v>
      </c>
      <c r="W146" s="236" t="s">
        <v>11558</v>
      </c>
      <c r="X146" s="237" t="s">
        <v>11560</v>
      </c>
      <c r="Y146" s="237"/>
      <c r="Z146" s="237"/>
      <c r="AA146" s="225">
        <v>202409</v>
      </c>
      <c r="AB146" s="246"/>
      <c r="AC146" s="236" t="s">
        <v>11564</v>
      </c>
      <c r="AD146" s="247" t="s">
        <v>11563</v>
      </c>
      <c r="AE146" s="248">
        <v>0</v>
      </c>
      <c r="AF146" s="247" t="s">
        <v>11563</v>
      </c>
      <c r="AG146" s="242" t="s">
        <v>2420</v>
      </c>
      <c r="AH146" s="9" t="s">
        <v>12583</v>
      </c>
      <c r="AI146" s="238" t="s">
        <v>11560</v>
      </c>
      <c r="AJ146" s="238" t="s">
        <v>11560</v>
      </c>
      <c r="AK146" s="238" t="s">
        <v>11562</v>
      </c>
    </row>
    <row r="147" spans="1:37" x14ac:dyDescent="0.3">
      <c r="A147" s="232" t="s">
        <v>2418</v>
      </c>
      <c r="B147" s="232" t="s">
        <v>12585</v>
      </c>
      <c r="C147" s="244" t="s">
        <v>11569</v>
      </c>
      <c r="D147" s="240" t="s">
        <v>11778</v>
      </c>
      <c r="E147" s="239" t="s">
        <v>5408</v>
      </c>
      <c r="F147" s="243" t="s">
        <v>11567</v>
      </c>
      <c r="G147" s="214">
        <v>0</v>
      </c>
      <c r="H147" s="234" t="s">
        <v>11560</v>
      </c>
      <c r="I147" s="234"/>
      <c r="J147" s="234"/>
      <c r="K147" s="234"/>
      <c r="L147" s="234"/>
      <c r="M147" s="234"/>
      <c r="N147" s="234" t="s">
        <v>11714</v>
      </c>
      <c r="O147" s="249"/>
      <c r="P147" s="249"/>
      <c r="Q147" s="226"/>
      <c r="R147" s="212" t="s">
        <v>5409</v>
      </c>
      <c r="S147" s="213" t="s">
        <v>12646</v>
      </c>
      <c r="T147" s="236" t="s">
        <v>11559</v>
      </c>
      <c r="U147" s="237" t="s">
        <v>11565</v>
      </c>
      <c r="V147" s="236" t="s">
        <v>11558</v>
      </c>
      <c r="W147" s="236" t="s">
        <v>11558</v>
      </c>
      <c r="X147" s="237" t="s">
        <v>11560</v>
      </c>
      <c r="Y147" s="237"/>
      <c r="Z147" s="237"/>
      <c r="AA147" s="225">
        <v>202409</v>
      </c>
      <c r="AB147" s="246"/>
      <c r="AC147" s="236" t="s">
        <v>11564</v>
      </c>
      <c r="AD147" s="247" t="s">
        <v>11563</v>
      </c>
      <c r="AE147" s="248">
        <v>0</v>
      </c>
      <c r="AF147" s="247" t="s">
        <v>11563</v>
      </c>
      <c r="AG147" s="242" t="s">
        <v>2420</v>
      </c>
      <c r="AH147" s="9" t="s">
        <v>12583</v>
      </c>
      <c r="AI147" s="238" t="s">
        <v>11560</v>
      </c>
      <c r="AJ147" s="238" t="s">
        <v>11560</v>
      </c>
      <c r="AK147" s="238" t="s">
        <v>11562</v>
      </c>
    </row>
    <row r="148" spans="1:37" x14ac:dyDescent="0.3">
      <c r="A148" s="232" t="s">
        <v>2418</v>
      </c>
      <c r="B148" s="232" t="s">
        <v>12585</v>
      </c>
      <c r="C148" s="244" t="s">
        <v>11569</v>
      </c>
      <c r="D148" s="240" t="s">
        <v>11674</v>
      </c>
      <c r="E148" s="239" t="s">
        <v>6582</v>
      </c>
      <c r="F148" s="243" t="s">
        <v>11567</v>
      </c>
      <c r="G148" s="214">
        <v>0</v>
      </c>
      <c r="H148" s="234" t="s">
        <v>11560</v>
      </c>
      <c r="I148" s="234"/>
      <c r="J148" s="234"/>
      <c r="K148" s="234"/>
      <c r="L148" s="234"/>
      <c r="M148" s="234"/>
      <c r="N148" s="234" t="s">
        <v>11714</v>
      </c>
      <c r="O148" s="249"/>
      <c r="P148" s="249"/>
      <c r="Q148" s="226"/>
      <c r="R148" s="212" t="s">
        <v>6583</v>
      </c>
      <c r="S148" s="213" t="s">
        <v>12645</v>
      </c>
      <c r="T148" s="236" t="s">
        <v>11559</v>
      </c>
      <c r="U148" s="237" t="s">
        <v>11565</v>
      </c>
      <c r="V148" s="236" t="s">
        <v>11558</v>
      </c>
      <c r="W148" s="236" t="s">
        <v>11558</v>
      </c>
      <c r="X148" s="237" t="s">
        <v>11560</v>
      </c>
      <c r="Y148" s="237"/>
      <c r="Z148" s="237"/>
      <c r="AA148" s="225">
        <v>202409</v>
      </c>
      <c r="AB148" s="246"/>
      <c r="AC148" s="236" t="s">
        <v>11564</v>
      </c>
      <c r="AD148" s="247" t="s">
        <v>11563</v>
      </c>
      <c r="AE148" s="248">
        <v>0</v>
      </c>
      <c r="AF148" s="247" t="s">
        <v>11563</v>
      </c>
      <c r="AG148" s="242" t="s">
        <v>2420</v>
      </c>
      <c r="AH148" s="9" t="s">
        <v>12583</v>
      </c>
      <c r="AI148" s="238" t="s">
        <v>11560</v>
      </c>
      <c r="AJ148" s="238" t="s">
        <v>11560</v>
      </c>
      <c r="AK148" s="238" t="s">
        <v>11562</v>
      </c>
    </row>
    <row r="149" spans="1:37" x14ac:dyDescent="0.3">
      <c r="A149" s="232" t="s">
        <v>2418</v>
      </c>
      <c r="B149" s="232" t="s">
        <v>12585</v>
      </c>
      <c r="C149" s="244" t="s">
        <v>11569</v>
      </c>
      <c r="D149" s="240" t="s">
        <v>12644</v>
      </c>
      <c r="E149" s="239" t="s">
        <v>5959</v>
      </c>
      <c r="F149" s="243" t="s">
        <v>11567</v>
      </c>
      <c r="G149" s="214">
        <v>0</v>
      </c>
      <c r="H149" s="234" t="s">
        <v>11560</v>
      </c>
      <c r="I149" s="234"/>
      <c r="J149" s="234"/>
      <c r="K149" s="234"/>
      <c r="L149" s="234"/>
      <c r="M149" s="234"/>
      <c r="N149" s="234" t="s">
        <v>11714</v>
      </c>
      <c r="O149" s="249"/>
      <c r="P149" s="249"/>
      <c r="Q149" s="226"/>
      <c r="R149" s="212" t="s">
        <v>5960</v>
      </c>
      <c r="S149" s="213" t="s">
        <v>12643</v>
      </c>
      <c r="T149" s="236" t="s">
        <v>11559</v>
      </c>
      <c r="U149" s="237" t="s">
        <v>11565</v>
      </c>
      <c r="V149" s="236" t="s">
        <v>11558</v>
      </c>
      <c r="W149" s="236" t="s">
        <v>11558</v>
      </c>
      <c r="X149" s="237" t="s">
        <v>11560</v>
      </c>
      <c r="Y149" s="237"/>
      <c r="Z149" s="237"/>
      <c r="AA149" s="225">
        <v>202409</v>
      </c>
      <c r="AB149" s="246"/>
      <c r="AC149" s="236" t="s">
        <v>11564</v>
      </c>
      <c r="AD149" s="247" t="s">
        <v>11563</v>
      </c>
      <c r="AE149" s="248">
        <v>0</v>
      </c>
      <c r="AF149" s="247" t="s">
        <v>11563</v>
      </c>
      <c r="AG149" s="242" t="s">
        <v>2420</v>
      </c>
      <c r="AH149" s="9" t="s">
        <v>12583</v>
      </c>
      <c r="AI149" s="238" t="s">
        <v>11560</v>
      </c>
      <c r="AJ149" s="238" t="s">
        <v>11560</v>
      </c>
      <c r="AK149" s="238" t="s">
        <v>11562</v>
      </c>
    </row>
    <row r="150" spans="1:37" x14ac:dyDescent="0.3">
      <c r="A150" s="232" t="s">
        <v>2418</v>
      </c>
      <c r="B150" s="232" t="s">
        <v>12585</v>
      </c>
      <c r="C150" s="244" t="s">
        <v>11569</v>
      </c>
      <c r="D150" s="240" t="s">
        <v>12642</v>
      </c>
      <c r="E150" s="239" t="s">
        <v>4799</v>
      </c>
      <c r="F150" s="243" t="s">
        <v>11567</v>
      </c>
      <c r="G150" s="214">
        <v>0</v>
      </c>
      <c r="H150" s="234" t="s">
        <v>11560</v>
      </c>
      <c r="I150" s="234"/>
      <c r="J150" s="234"/>
      <c r="K150" s="234"/>
      <c r="L150" s="234"/>
      <c r="M150" s="234"/>
      <c r="N150" s="234" t="s">
        <v>11714</v>
      </c>
      <c r="O150" s="249"/>
      <c r="P150" s="249"/>
      <c r="Q150" s="226"/>
      <c r="R150" s="212" t="s">
        <v>4800</v>
      </c>
      <c r="S150" s="213" t="s">
        <v>12641</v>
      </c>
      <c r="T150" s="236" t="s">
        <v>11559</v>
      </c>
      <c r="U150" s="237" t="s">
        <v>11565</v>
      </c>
      <c r="V150" s="236" t="s">
        <v>11558</v>
      </c>
      <c r="W150" s="236" t="s">
        <v>11558</v>
      </c>
      <c r="X150" s="237" t="s">
        <v>11560</v>
      </c>
      <c r="Y150" s="237"/>
      <c r="Z150" s="237"/>
      <c r="AA150" s="225">
        <v>202409</v>
      </c>
      <c r="AB150" s="246"/>
      <c r="AC150" s="236" t="s">
        <v>11564</v>
      </c>
      <c r="AD150" s="247" t="s">
        <v>11563</v>
      </c>
      <c r="AE150" s="248">
        <v>0</v>
      </c>
      <c r="AF150" s="247" t="s">
        <v>11563</v>
      </c>
      <c r="AG150" s="242" t="s">
        <v>2420</v>
      </c>
      <c r="AH150" s="9" t="s">
        <v>12583</v>
      </c>
      <c r="AI150" s="238" t="s">
        <v>11560</v>
      </c>
      <c r="AJ150" s="238" t="s">
        <v>11560</v>
      </c>
      <c r="AK150" s="238" t="s">
        <v>11562</v>
      </c>
    </row>
    <row r="151" spans="1:37" x14ac:dyDescent="0.3">
      <c r="A151" s="232" t="s">
        <v>2418</v>
      </c>
      <c r="B151" s="232" t="s">
        <v>12585</v>
      </c>
      <c r="C151" s="244" t="s">
        <v>11569</v>
      </c>
      <c r="D151" s="240" t="s">
        <v>12640</v>
      </c>
      <c r="E151" s="239" t="s">
        <v>6167</v>
      </c>
      <c r="F151" s="243" t="s">
        <v>11567</v>
      </c>
      <c r="G151" s="214">
        <v>0</v>
      </c>
      <c r="H151" s="234" t="s">
        <v>11560</v>
      </c>
      <c r="I151" s="234"/>
      <c r="J151" s="234"/>
      <c r="K151" s="234"/>
      <c r="L151" s="234"/>
      <c r="M151" s="234"/>
      <c r="N151" s="234" t="s">
        <v>11714</v>
      </c>
      <c r="O151" s="249"/>
      <c r="P151" s="249"/>
      <c r="Q151" s="226"/>
      <c r="R151" s="212" t="s">
        <v>6168</v>
      </c>
      <c r="S151" s="213" t="s">
        <v>12639</v>
      </c>
      <c r="T151" s="236" t="s">
        <v>11559</v>
      </c>
      <c r="U151" s="237" t="s">
        <v>11565</v>
      </c>
      <c r="V151" s="236" t="s">
        <v>11558</v>
      </c>
      <c r="W151" s="236" t="s">
        <v>11558</v>
      </c>
      <c r="X151" s="237" t="s">
        <v>11560</v>
      </c>
      <c r="Y151" s="237"/>
      <c r="Z151" s="237"/>
      <c r="AA151" s="225">
        <v>202409</v>
      </c>
      <c r="AB151" s="246"/>
      <c r="AC151" s="236" t="s">
        <v>11564</v>
      </c>
      <c r="AD151" s="247" t="s">
        <v>11563</v>
      </c>
      <c r="AE151" s="248">
        <v>0</v>
      </c>
      <c r="AF151" s="247" t="s">
        <v>11563</v>
      </c>
      <c r="AG151" s="242" t="s">
        <v>2420</v>
      </c>
      <c r="AH151" s="9" t="s">
        <v>12583</v>
      </c>
      <c r="AI151" s="238" t="s">
        <v>11560</v>
      </c>
      <c r="AJ151" s="238" t="s">
        <v>11560</v>
      </c>
      <c r="AK151" s="238" t="s">
        <v>11562</v>
      </c>
    </row>
    <row r="152" spans="1:37" x14ac:dyDescent="0.3">
      <c r="A152" s="232" t="s">
        <v>2418</v>
      </c>
      <c r="B152" s="232" t="s">
        <v>12585</v>
      </c>
      <c r="C152" s="244" t="s">
        <v>11569</v>
      </c>
      <c r="D152" s="240" t="s">
        <v>12638</v>
      </c>
      <c r="E152" s="239" t="s">
        <v>4542</v>
      </c>
      <c r="F152" s="243" t="s">
        <v>11567</v>
      </c>
      <c r="G152" s="214">
        <v>0</v>
      </c>
      <c r="H152" s="234" t="s">
        <v>11560</v>
      </c>
      <c r="I152" s="234"/>
      <c r="J152" s="234"/>
      <c r="K152" s="234"/>
      <c r="L152" s="234"/>
      <c r="M152" s="234"/>
      <c r="N152" s="234" t="s">
        <v>11714</v>
      </c>
      <c r="O152" s="249"/>
      <c r="P152" s="249"/>
      <c r="Q152" s="226"/>
      <c r="R152" s="212" t="s">
        <v>4543</v>
      </c>
      <c r="S152" s="213" t="s">
        <v>12637</v>
      </c>
      <c r="T152" s="236" t="s">
        <v>11559</v>
      </c>
      <c r="U152" s="237" t="s">
        <v>11565</v>
      </c>
      <c r="V152" s="236" t="s">
        <v>11558</v>
      </c>
      <c r="W152" s="236" t="s">
        <v>11558</v>
      </c>
      <c r="X152" s="237" t="s">
        <v>11560</v>
      </c>
      <c r="Y152" s="237"/>
      <c r="Z152" s="237"/>
      <c r="AA152" s="225">
        <v>202409</v>
      </c>
      <c r="AB152" s="246"/>
      <c r="AC152" s="236" t="s">
        <v>11564</v>
      </c>
      <c r="AD152" s="247" t="s">
        <v>11563</v>
      </c>
      <c r="AE152" s="248">
        <v>0</v>
      </c>
      <c r="AF152" s="247" t="s">
        <v>11563</v>
      </c>
      <c r="AG152" s="242" t="s">
        <v>2420</v>
      </c>
      <c r="AH152" s="9" t="s">
        <v>12583</v>
      </c>
      <c r="AI152" s="238" t="s">
        <v>11560</v>
      </c>
      <c r="AJ152" s="238" t="s">
        <v>11560</v>
      </c>
      <c r="AK152" s="238" t="s">
        <v>11562</v>
      </c>
    </row>
    <row r="153" spans="1:37" x14ac:dyDescent="0.3">
      <c r="A153" s="232" t="s">
        <v>2418</v>
      </c>
      <c r="B153" s="232" t="s">
        <v>12585</v>
      </c>
      <c r="C153" s="244" t="s">
        <v>11569</v>
      </c>
      <c r="D153" s="240" t="s">
        <v>11938</v>
      </c>
      <c r="E153" s="239" t="s">
        <v>11937</v>
      </c>
      <c r="F153" s="243" t="s">
        <v>11567</v>
      </c>
      <c r="G153" s="214">
        <v>0</v>
      </c>
      <c r="H153" s="234" t="s">
        <v>11560</v>
      </c>
      <c r="I153" s="234"/>
      <c r="J153" s="234"/>
      <c r="K153" s="234"/>
      <c r="L153" s="234"/>
      <c r="M153" s="234"/>
      <c r="N153" s="234" t="s">
        <v>11714</v>
      </c>
      <c r="O153" s="249"/>
      <c r="P153" s="249"/>
      <c r="Q153" s="226"/>
      <c r="R153" s="212" t="s">
        <v>11936</v>
      </c>
      <c r="S153" s="213" t="s">
        <v>12636</v>
      </c>
      <c r="T153" s="236" t="s">
        <v>11559</v>
      </c>
      <c r="U153" s="237" t="s">
        <v>11565</v>
      </c>
      <c r="V153" s="236" t="s">
        <v>11558</v>
      </c>
      <c r="W153" s="236" t="s">
        <v>11558</v>
      </c>
      <c r="X153" s="237" t="s">
        <v>11560</v>
      </c>
      <c r="Y153" s="237"/>
      <c r="Z153" s="237"/>
      <c r="AA153" s="225">
        <v>202409</v>
      </c>
      <c r="AB153" s="246"/>
      <c r="AC153" s="236" t="s">
        <v>11564</v>
      </c>
      <c r="AD153" s="247" t="s">
        <v>11563</v>
      </c>
      <c r="AE153" s="248">
        <v>0</v>
      </c>
      <c r="AF153" s="247" t="s">
        <v>11563</v>
      </c>
      <c r="AG153" s="242" t="s">
        <v>2420</v>
      </c>
      <c r="AH153" s="9" t="s">
        <v>12583</v>
      </c>
      <c r="AI153" s="238" t="s">
        <v>11560</v>
      </c>
      <c r="AJ153" s="238" t="s">
        <v>11560</v>
      </c>
      <c r="AK153" s="238" t="s">
        <v>11562</v>
      </c>
    </row>
    <row r="154" spans="1:37" x14ac:dyDescent="0.3">
      <c r="A154" s="232" t="s">
        <v>2418</v>
      </c>
      <c r="B154" s="232" t="s">
        <v>12585</v>
      </c>
      <c r="C154" s="244" t="s">
        <v>11569</v>
      </c>
      <c r="D154" s="240" t="s">
        <v>12462</v>
      </c>
      <c r="E154" s="239" t="s">
        <v>6238</v>
      </c>
      <c r="F154" s="243" t="s">
        <v>11567</v>
      </c>
      <c r="G154" s="214">
        <v>0</v>
      </c>
      <c r="H154" s="234" t="s">
        <v>11560</v>
      </c>
      <c r="I154" s="234"/>
      <c r="J154" s="234"/>
      <c r="K154" s="234"/>
      <c r="L154" s="234"/>
      <c r="M154" s="234"/>
      <c r="N154" s="234" t="s">
        <v>11714</v>
      </c>
      <c r="O154" s="249"/>
      <c r="P154" s="249"/>
      <c r="Q154" s="226"/>
      <c r="R154" s="212" t="s">
        <v>6239</v>
      </c>
      <c r="S154" s="213" t="s">
        <v>12635</v>
      </c>
      <c r="T154" s="236" t="s">
        <v>11559</v>
      </c>
      <c r="U154" s="237" t="s">
        <v>11565</v>
      </c>
      <c r="V154" s="236" t="s">
        <v>11558</v>
      </c>
      <c r="W154" s="236" t="s">
        <v>11558</v>
      </c>
      <c r="X154" s="237" t="s">
        <v>11560</v>
      </c>
      <c r="Y154" s="237"/>
      <c r="Z154" s="237"/>
      <c r="AA154" s="225">
        <v>202409</v>
      </c>
      <c r="AB154" s="246"/>
      <c r="AC154" s="236" t="s">
        <v>11564</v>
      </c>
      <c r="AD154" s="247" t="s">
        <v>11563</v>
      </c>
      <c r="AE154" s="248">
        <v>0</v>
      </c>
      <c r="AF154" s="247" t="s">
        <v>11563</v>
      </c>
      <c r="AG154" s="242" t="s">
        <v>2420</v>
      </c>
      <c r="AH154" s="9" t="s">
        <v>12583</v>
      </c>
      <c r="AI154" s="238" t="s">
        <v>11560</v>
      </c>
      <c r="AJ154" s="238" t="s">
        <v>11560</v>
      </c>
      <c r="AK154" s="238" t="s">
        <v>11562</v>
      </c>
    </row>
    <row r="155" spans="1:37" x14ac:dyDescent="0.3">
      <c r="A155" s="232" t="s">
        <v>2418</v>
      </c>
      <c r="B155" s="232" t="s">
        <v>12585</v>
      </c>
      <c r="C155" s="244" t="s">
        <v>11569</v>
      </c>
      <c r="D155" s="240" t="s">
        <v>12634</v>
      </c>
      <c r="E155" s="239" t="s">
        <v>4769</v>
      </c>
      <c r="F155" s="243" t="s">
        <v>11567</v>
      </c>
      <c r="G155" s="214">
        <v>0</v>
      </c>
      <c r="H155" s="234" t="s">
        <v>11560</v>
      </c>
      <c r="I155" s="234"/>
      <c r="J155" s="234"/>
      <c r="K155" s="234"/>
      <c r="L155" s="234"/>
      <c r="M155" s="234"/>
      <c r="N155" s="234" t="s">
        <v>11714</v>
      </c>
      <c r="O155" s="249"/>
      <c r="P155" s="249"/>
      <c r="Q155" s="226"/>
      <c r="R155" s="212" t="s">
        <v>4770</v>
      </c>
      <c r="S155" s="213" t="s">
        <v>12633</v>
      </c>
      <c r="T155" s="236" t="s">
        <v>11559</v>
      </c>
      <c r="U155" s="237" t="s">
        <v>11565</v>
      </c>
      <c r="V155" s="236" t="s">
        <v>11558</v>
      </c>
      <c r="W155" s="236" t="s">
        <v>11558</v>
      </c>
      <c r="X155" s="237" t="s">
        <v>11560</v>
      </c>
      <c r="Y155" s="237"/>
      <c r="Z155" s="237"/>
      <c r="AA155" s="225">
        <v>202409</v>
      </c>
      <c r="AB155" s="246"/>
      <c r="AC155" s="236" t="s">
        <v>11564</v>
      </c>
      <c r="AD155" s="247" t="s">
        <v>11563</v>
      </c>
      <c r="AE155" s="248">
        <v>0</v>
      </c>
      <c r="AF155" s="247" t="s">
        <v>11563</v>
      </c>
      <c r="AG155" s="242" t="s">
        <v>2420</v>
      </c>
      <c r="AH155" s="9" t="s">
        <v>12583</v>
      </c>
      <c r="AI155" s="238" t="s">
        <v>11560</v>
      </c>
      <c r="AJ155" s="238" t="s">
        <v>11560</v>
      </c>
      <c r="AK155" s="238" t="s">
        <v>11562</v>
      </c>
    </row>
    <row r="156" spans="1:37" x14ac:dyDescent="0.3">
      <c r="A156" s="232" t="s">
        <v>2418</v>
      </c>
      <c r="B156" s="232" t="s">
        <v>12585</v>
      </c>
      <c r="C156" s="244" t="s">
        <v>11569</v>
      </c>
      <c r="D156" s="240" t="s">
        <v>11689</v>
      </c>
      <c r="E156" s="239" t="s">
        <v>3986</v>
      </c>
      <c r="F156" s="243" t="s">
        <v>11567</v>
      </c>
      <c r="G156" s="214">
        <v>0</v>
      </c>
      <c r="H156" s="234" t="s">
        <v>11560</v>
      </c>
      <c r="I156" s="234"/>
      <c r="J156" s="234"/>
      <c r="K156" s="234"/>
      <c r="L156" s="234"/>
      <c r="M156" s="234"/>
      <c r="N156" s="234" t="s">
        <v>11714</v>
      </c>
      <c r="O156" s="249"/>
      <c r="P156" s="249"/>
      <c r="Q156" s="226"/>
      <c r="R156" s="212" t="s">
        <v>4189</v>
      </c>
      <c r="S156" s="213" t="s">
        <v>12632</v>
      </c>
      <c r="T156" s="236" t="s">
        <v>11559</v>
      </c>
      <c r="U156" s="237" t="s">
        <v>11565</v>
      </c>
      <c r="V156" s="236" t="s">
        <v>11558</v>
      </c>
      <c r="W156" s="236" t="s">
        <v>11558</v>
      </c>
      <c r="X156" s="237" t="s">
        <v>11560</v>
      </c>
      <c r="Y156" s="237"/>
      <c r="Z156" s="237"/>
      <c r="AA156" s="225">
        <v>202409</v>
      </c>
      <c r="AB156" s="246"/>
      <c r="AC156" s="236" t="s">
        <v>11564</v>
      </c>
      <c r="AD156" s="247" t="s">
        <v>11563</v>
      </c>
      <c r="AE156" s="248">
        <v>0</v>
      </c>
      <c r="AF156" s="247" t="s">
        <v>11563</v>
      </c>
      <c r="AG156" s="242" t="s">
        <v>2420</v>
      </c>
      <c r="AH156" s="9" t="s">
        <v>12583</v>
      </c>
      <c r="AI156" s="238" t="s">
        <v>11560</v>
      </c>
      <c r="AJ156" s="238" t="s">
        <v>11560</v>
      </c>
      <c r="AK156" s="238" t="s">
        <v>11562</v>
      </c>
    </row>
    <row r="157" spans="1:37" x14ac:dyDescent="0.3">
      <c r="A157" s="232" t="s">
        <v>2418</v>
      </c>
      <c r="B157" s="232" t="s">
        <v>12585</v>
      </c>
      <c r="C157" s="244" t="s">
        <v>11569</v>
      </c>
      <c r="D157" s="240" t="s">
        <v>11678</v>
      </c>
      <c r="E157" s="239" t="s">
        <v>3987</v>
      </c>
      <c r="F157" s="243" t="s">
        <v>11567</v>
      </c>
      <c r="G157" s="214">
        <v>0</v>
      </c>
      <c r="H157" s="234" t="s">
        <v>11560</v>
      </c>
      <c r="I157" s="234"/>
      <c r="J157" s="234"/>
      <c r="K157" s="234"/>
      <c r="L157" s="234"/>
      <c r="M157" s="234"/>
      <c r="N157" s="234" t="s">
        <v>11714</v>
      </c>
      <c r="O157" s="249"/>
      <c r="P157" s="249"/>
      <c r="Q157" s="226"/>
      <c r="R157" s="212" t="s">
        <v>4190</v>
      </c>
      <c r="S157" s="213" t="s">
        <v>12631</v>
      </c>
      <c r="T157" s="236" t="s">
        <v>11559</v>
      </c>
      <c r="U157" s="237" t="s">
        <v>11565</v>
      </c>
      <c r="V157" s="236" t="s">
        <v>11558</v>
      </c>
      <c r="W157" s="236" t="s">
        <v>11558</v>
      </c>
      <c r="X157" s="237" t="s">
        <v>11560</v>
      </c>
      <c r="Y157" s="237"/>
      <c r="Z157" s="237"/>
      <c r="AA157" s="225">
        <v>202409</v>
      </c>
      <c r="AB157" s="246"/>
      <c r="AC157" s="236" t="s">
        <v>11564</v>
      </c>
      <c r="AD157" s="247" t="s">
        <v>11563</v>
      </c>
      <c r="AE157" s="248">
        <v>0</v>
      </c>
      <c r="AF157" s="247" t="s">
        <v>11563</v>
      </c>
      <c r="AG157" s="242" t="s">
        <v>2420</v>
      </c>
      <c r="AH157" s="9" t="s">
        <v>12583</v>
      </c>
      <c r="AI157" s="238" t="s">
        <v>11560</v>
      </c>
      <c r="AJ157" s="238" t="s">
        <v>11560</v>
      </c>
      <c r="AK157" s="238" t="s">
        <v>11562</v>
      </c>
    </row>
    <row r="158" spans="1:37" x14ac:dyDescent="0.3">
      <c r="A158" s="232" t="s">
        <v>2418</v>
      </c>
      <c r="B158" s="232" t="s">
        <v>12585</v>
      </c>
      <c r="C158" s="244" t="s">
        <v>11569</v>
      </c>
      <c r="D158" s="240" t="s">
        <v>12630</v>
      </c>
      <c r="E158" s="239" t="s">
        <v>12629</v>
      </c>
      <c r="F158" s="243" t="s">
        <v>11567</v>
      </c>
      <c r="G158" s="214">
        <v>0</v>
      </c>
      <c r="H158" s="234" t="s">
        <v>11560</v>
      </c>
      <c r="I158" s="234"/>
      <c r="J158" s="234"/>
      <c r="K158" s="234"/>
      <c r="L158" s="234"/>
      <c r="M158" s="234"/>
      <c r="N158" s="234" t="s">
        <v>11714</v>
      </c>
      <c r="O158" s="249"/>
      <c r="P158" s="249"/>
      <c r="Q158" s="226"/>
      <c r="R158" s="212" t="s">
        <v>12628</v>
      </c>
      <c r="S158" s="213" t="s">
        <v>12627</v>
      </c>
      <c r="T158" s="236" t="s">
        <v>11559</v>
      </c>
      <c r="U158" s="237" t="s">
        <v>11565</v>
      </c>
      <c r="V158" s="236" t="s">
        <v>11558</v>
      </c>
      <c r="W158" s="236" t="s">
        <v>11558</v>
      </c>
      <c r="X158" s="237" t="s">
        <v>11560</v>
      </c>
      <c r="Y158" s="237"/>
      <c r="Z158" s="237"/>
      <c r="AA158" s="225">
        <v>202409</v>
      </c>
      <c r="AB158" s="246"/>
      <c r="AC158" s="236" t="s">
        <v>11564</v>
      </c>
      <c r="AD158" s="247" t="s">
        <v>11563</v>
      </c>
      <c r="AE158" s="248">
        <v>0</v>
      </c>
      <c r="AF158" s="247" t="s">
        <v>11563</v>
      </c>
      <c r="AG158" s="242" t="s">
        <v>2420</v>
      </c>
      <c r="AH158" s="9" t="s">
        <v>12583</v>
      </c>
      <c r="AI158" s="238" t="s">
        <v>11560</v>
      </c>
      <c r="AJ158" s="238" t="s">
        <v>11560</v>
      </c>
      <c r="AK158" s="238" t="s">
        <v>11562</v>
      </c>
    </row>
    <row r="159" spans="1:37" x14ac:dyDescent="0.3">
      <c r="A159" s="232" t="s">
        <v>2418</v>
      </c>
      <c r="B159" s="232" t="s">
        <v>12585</v>
      </c>
      <c r="C159" s="244" t="s">
        <v>11569</v>
      </c>
      <c r="D159" s="240" t="s">
        <v>12626</v>
      </c>
      <c r="E159" s="239" t="s">
        <v>4823</v>
      </c>
      <c r="F159" s="243" t="s">
        <v>11567</v>
      </c>
      <c r="G159" s="214">
        <v>0</v>
      </c>
      <c r="H159" s="234" t="s">
        <v>11560</v>
      </c>
      <c r="I159" s="234"/>
      <c r="J159" s="234"/>
      <c r="K159" s="234"/>
      <c r="L159" s="234"/>
      <c r="M159" s="234"/>
      <c r="N159" s="234" t="s">
        <v>11714</v>
      </c>
      <c r="O159" s="249"/>
      <c r="P159" s="249"/>
      <c r="Q159" s="226"/>
      <c r="R159" s="212" t="s">
        <v>4824</v>
      </c>
      <c r="S159" s="213" t="s">
        <v>12625</v>
      </c>
      <c r="T159" s="236" t="s">
        <v>11559</v>
      </c>
      <c r="U159" s="237" t="s">
        <v>11565</v>
      </c>
      <c r="V159" s="236" t="s">
        <v>11558</v>
      </c>
      <c r="W159" s="236" t="s">
        <v>11558</v>
      </c>
      <c r="X159" s="237" t="s">
        <v>11560</v>
      </c>
      <c r="Y159" s="237"/>
      <c r="Z159" s="237"/>
      <c r="AA159" s="225">
        <v>202409</v>
      </c>
      <c r="AB159" s="246"/>
      <c r="AC159" s="236" t="s">
        <v>11564</v>
      </c>
      <c r="AD159" s="247" t="s">
        <v>11563</v>
      </c>
      <c r="AE159" s="248">
        <v>0</v>
      </c>
      <c r="AF159" s="247" t="s">
        <v>11563</v>
      </c>
      <c r="AG159" s="242" t="s">
        <v>2420</v>
      </c>
      <c r="AH159" s="9" t="s">
        <v>12583</v>
      </c>
      <c r="AI159" s="238" t="s">
        <v>11560</v>
      </c>
      <c r="AJ159" s="238" t="s">
        <v>11560</v>
      </c>
      <c r="AK159" s="238" t="s">
        <v>11562</v>
      </c>
    </row>
    <row r="160" spans="1:37" x14ac:dyDescent="0.3">
      <c r="A160" s="232" t="s">
        <v>2418</v>
      </c>
      <c r="B160" s="232" t="s">
        <v>12585</v>
      </c>
      <c r="C160" s="244" t="s">
        <v>11569</v>
      </c>
      <c r="D160" s="240" t="s">
        <v>12624</v>
      </c>
      <c r="E160" s="239" t="s">
        <v>4699</v>
      </c>
      <c r="F160" s="243" t="s">
        <v>11567</v>
      </c>
      <c r="G160" s="214">
        <v>0</v>
      </c>
      <c r="H160" s="234" t="s">
        <v>11560</v>
      </c>
      <c r="I160" s="234"/>
      <c r="J160" s="234"/>
      <c r="K160" s="234"/>
      <c r="L160" s="234"/>
      <c r="M160" s="234"/>
      <c r="N160" s="234" t="s">
        <v>11714</v>
      </c>
      <c r="O160" s="249"/>
      <c r="P160" s="249"/>
      <c r="Q160" s="226"/>
      <c r="R160" s="212" t="s">
        <v>4700</v>
      </c>
      <c r="S160" s="213" t="s">
        <v>12623</v>
      </c>
      <c r="T160" s="236" t="s">
        <v>11559</v>
      </c>
      <c r="U160" s="237" t="s">
        <v>11565</v>
      </c>
      <c r="V160" s="236" t="s">
        <v>11558</v>
      </c>
      <c r="W160" s="236" t="s">
        <v>11558</v>
      </c>
      <c r="X160" s="237" t="s">
        <v>11560</v>
      </c>
      <c r="Y160" s="237"/>
      <c r="Z160" s="237"/>
      <c r="AA160" s="225">
        <v>202409</v>
      </c>
      <c r="AB160" s="246"/>
      <c r="AC160" s="236" t="s">
        <v>11564</v>
      </c>
      <c r="AD160" s="247" t="s">
        <v>11563</v>
      </c>
      <c r="AE160" s="248">
        <v>0</v>
      </c>
      <c r="AF160" s="247" t="s">
        <v>11563</v>
      </c>
      <c r="AG160" s="242" t="s">
        <v>2420</v>
      </c>
      <c r="AH160" s="9" t="s">
        <v>12583</v>
      </c>
      <c r="AI160" s="238" t="s">
        <v>11560</v>
      </c>
      <c r="AJ160" s="238" t="s">
        <v>11560</v>
      </c>
      <c r="AK160" s="238" t="s">
        <v>11562</v>
      </c>
    </row>
    <row r="161" spans="1:37" x14ac:dyDescent="0.3">
      <c r="A161" s="232" t="s">
        <v>2418</v>
      </c>
      <c r="B161" s="232" t="s">
        <v>12585</v>
      </c>
      <c r="C161" s="244" t="s">
        <v>11569</v>
      </c>
      <c r="D161" s="240" t="s">
        <v>11684</v>
      </c>
      <c r="E161" s="239" t="s">
        <v>4681</v>
      </c>
      <c r="F161" s="243" t="s">
        <v>11567</v>
      </c>
      <c r="G161" s="214">
        <v>0</v>
      </c>
      <c r="H161" s="234" t="s">
        <v>11560</v>
      </c>
      <c r="I161" s="234"/>
      <c r="J161" s="234"/>
      <c r="K161" s="234"/>
      <c r="L161" s="234"/>
      <c r="M161" s="234"/>
      <c r="N161" s="234" t="s">
        <v>11714</v>
      </c>
      <c r="O161" s="249"/>
      <c r="P161" s="249"/>
      <c r="Q161" s="226"/>
      <c r="R161" s="212" t="s">
        <v>4682</v>
      </c>
      <c r="S161" s="213" t="s">
        <v>12622</v>
      </c>
      <c r="T161" s="236" t="s">
        <v>11559</v>
      </c>
      <c r="U161" s="237" t="s">
        <v>11565</v>
      </c>
      <c r="V161" s="236" t="s">
        <v>11558</v>
      </c>
      <c r="W161" s="236" t="s">
        <v>11558</v>
      </c>
      <c r="X161" s="237" t="s">
        <v>11560</v>
      </c>
      <c r="Y161" s="237"/>
      <c r="Z161" s="237"/>
      <c r="AA161" s="225">
        <v>202409</v>
      </c>
      <c r="AB161" s="246"/>
      <c r="AC161" s="236" t="s">
        <v>11564</v>
      </c>
      <c r="AD161" s="247" t="s">
        <v>11563</v>
      </c>
      <c r="AE161" s="248">
        <v>0</v>
      </c>
      <c r="AF161" s="247" t="s">
        <v>11563</v>
      </c>
      <c r="AG161" s="242" t="s">
        <v>2420</v>
      </c>
      <c r="AH161" s="9" t="s">
        <v>12583</v>
      </c>
      <c r="AI161" s="238" t="s">
        <v>11560</v>
      </c>
      <c r="AJ161" s="238" t="s">
        <v>11560</v>
      </c>
      <c r="AK161" s="238" t="s">
        <v>11562</v>
      </c>
    </row>
    <row r="162" spans="1:37" x14ac:dyDescent="0.3">
      <c r="A162" s="232" t="s">
        <v>2418</v>
      </c>
      <c r="B162" s="232" t="s">
        <v>12585</v>
      </c>
      <c r="C162" s="244" t="s">
        <v>11569</v>
      </c>
      <c r="D162" s="240" t="s">
        <v>12621</v>
      </c>
      <c r="E162" s="239" t="s">
        <v>12620</v>
      </c>
      <c r="F162" s="243" t="s">
        <v>11567</v>
      </c>
      <c r="G162" s="214">
        <v>0</v>
      </c>
      <c r="H162" s="234" t="s">
        <v>11560</v>
      </c>
      <c r="I162" s="234"/>
      <c r="J162" s="234"/>
      <c r="K162" s="234"/>
      <c r="L162" s="234"/>
      <c r="M162" s="234"/>
      <c r="N162" s="234" t="s">
        <v>11714</v>
      </c>
      <c r="O162" s="249"/>
      <c r="P162" s="249"/>
      <c r="Q162" s="226"/>
      <c r="R162" s="212" t="s">
        <v>12619</v>
      </c>
      <c r="S162" s="213" t="s">
        <v>12618</v>
      </c>
      <c r="T162" s="236" t="s">
        <v>11559</v>
      </c>
      <c r="U162" s="237" t="s">
        <v>11565</v>
      </c>
      <c r="V162" s="236" t="s">
        <v>11558</v>
      </c>
      <c r="W162" s="236" t="s">
        <v>11558</v>
      </c>
      <c r="X162" s="237" t="s">
        <v>11560</v>
      </c>
      <c r="Y162" s="237"/>
      <c r="Z162" s="237"/>
      <c r="AA162" s="225">
        <v>202409</v>
      </c>
      <c r="AB162" s="246"/>
      <c r="AC162" s="236" t="s">
        <v>11564</v>
      </c>
      <c r="AD162" s="247" t="s">
        <v>11563</v>
      </c>
      <c r="AE162" s="248">
        <v>0</v>
      </c>
      <c r="AF162" s="247" t="s">
        <v>11563</v>
      </c>
      <c r="AG162" s="242" t="s">
        <v>2420</v>
      </c>
      <c r="AH162" s="9" t="s">
        <v>12583</v>
      </c>
      <c r="AI162" s="238" t="s">
        <v>11560</v>
      </c>
      <c r="AJ162" s="238" t="s">
        <v>11560</v>
      </c>
      <c r="AK162" s="238" t="s">
        <v>11562</v>
      </c>
    </row>
    <row r="163" spans="1:37" x14ac:dyDescent="0.3">
      <c r="A163" s="232" t="s">
        <v>2418</v>
      </c>
      <c r="B163" s="232" t="s">
        <v>12585</v>
      </c>
      <c r="C163" s="244" t="s">
        <v>11569</v>
      </c>
      <c r="D163" s="240" t="s">
        <v>12617</v>
      </c>
      <c r="E163" s="239" t="s">
        <v>4551</v>
      </c>
      <c r="F163" s="243" t="s">
        <v>11567</v>
      </c>
      <c r="G163" s="214">
        <v>0</v>
      </c>
      <c r="H163" s="234" t="s">
        <v>11560</v>
      </c>
      <c r="I163" s="234"/>
      <c r="J163" s="234"/>
      <c r="K163" s="234"/>
      <c r="L163" s="234"/>
      <c r="M163" s="234"/>
      <c r="N163" s="234" t="s">
        <v>11714</v>
      </c>
      <c r="O163" s="249"/>
      <c r="P163" s="249"/>
      <c r="Q163" s="226"/>
      <c r="R163" s="212" t="s">
        <v>4552</v>
      </c>
      <c r="S163" s="213" t="s">
        <v>12616</v>
      </c>
      <c r="T163" s="236" t="s">
        <v>11559</v>
      </c>
      <c r="U163" s="237" t="s">
        <v>11565</v>
      </c>
      <c r="V163" s="236" t="s">
        <v>11558</v>
      </c>
      <c r="W163" s="236" t="s">
        <v>11558</v>
      </c>
      <c r="X163" s="237" t="s">
        <v>11560</v>
      </c>
      <c r="Y163" s="237"/>
      <c r="Z163" s="237"/>
      <c r="AA163" s="225">
        <v>202409</v>
      </c>
      <c r="AB163" s="246"/>
      <c r="AC163" s="236" t="s">
        <v>11564</v>
      </c>
      <c r="AD163" s="247" t="s">
        <v>11563</v>
      </c>
      <c r="AE163" s="248">
        <v>0</v>
      </c>
      <c r="AF163" s="247" t="s">
        <v>11563</v>
      </c>
      <c r="AG163" s="242" t="s">
        <v>2420</v>
      </c>
      <c r="AH163" s="9" t="s">
        <v>12583</v>
      </c>
      <c r="AI163" s="238" t="s">
        <v>11560</v>
      </c>
      <c r="AJ163" s="238" t="s">
        <v>11560</v>
      </c>
      <c r="AK163" s="238" t="s">
        <v>11562</v>
      </c>
    </row>
    <row r="164" spans="1:37" x14ac:dyDescent="0.3">
      <c r="A164" s="232" t="s">
        <v>2418</v>
      </c>
      <c r="B164" s="232" t="s">
        <v>12585</v>
      </c>
      <c r="C164" s="244" t="s">
        <v>11569</v>
      </c>
      <c r="D164" s="240" t="s">
        <v>12615</v>
      </c>
      <c r="E164" s="239" t="s">
        <v>4877</v>
      </c>
      <c r="F164" s="243" t="s">
        <v>11567</v>
      </c>
      <c r="G164" s="214">
        <v>0</v>
      </c>
      <c r="H164" s="234" t="s">
        <v>11560</v>
      </c>
      <c r="I164" s="234"/>
      <c r="J164" s="234"/>
      <c r="K164" s="234"/>
      <c r="L164" s="234"/>
      <c r="M164" s="234"/>
      <c r="N164" s="234" t="s">
        <v>11714</v>
      </c>
      <c r="O164" s="249"/>
      <c r="P164" s="249"/>
      <c r="Q164" s="226"/>
      <c r="R164" s="212" t="s">
        <v>4878</v>
      </c>
      <c r="S164" s="213" t="s">
        <v>12614</v>
      </c>
      <c r="T164" s="236" t="s">
        <v>11559</v>
      </c>
      <c r="U164" s="237" t="s">
        <v>11565</v>
      </c>
      <c r="V164" s="236" t="s">
        <v>11558</v>
      </c>
      <c r="W164" s="236" t="s">
        <v>11558</v>
      </c>
      <c r="X164" s="237" t="s">
        <v>11560</v>
      </c>
      <c r="Y164" s="237"/>
      <c r="Z164" s="237"/>
      <c r="AA164" s="225">
        <v>202409</v>
      </c>
      <c r="AB164" s="246"/>
      <c r="AC164" s="236" t="s">
        <v>11564</v>
      </c>
      <c r="AD164" s="247" t="s">
        <v>11563</v>
      </c>
      <c r="AE164" s="248">
        <v>0</v>
      </c>
      <c r="AF164" s="247" t="s">
        <v>11563</v>
      </c>
      <c r="AG164" s="242" t="s">
        <v>2420</v>
      </c>
      <c r="AH164" s="9" t="s">
        <v>12583</v>
      </c>
      <c r="AI164" s="238" t="s">
        <v>11560</v>
      </c>
      <c r="AJ164" s="238" t="s">
        <v>11560</v>
      </c>
      <c r="AK164" s="238" t="s">
        <v>11562</v>
      </c>
    </row>
    <row r="165" spans="1:37" x14ac:dyDescent="0.3">
      <c r="A165" s="232" t="s">
        <v>2418</v>
      </c>
      <c r="B165" s="232" t="s">
        <v>12585</v>
      </c>
      <c r="C165" s="244" t="s">
        <v>11569</v>
      </c>
      <c r="D165" s="240" t="s">
        <v>12058</v>
      </c>
      <c r="E165" s="239" t="s">
        <v>3993</v>
      </c>
      <c r="F165" s="243" t="s">
        <v>11567</v>
      </c>
      <c r="G165" s="214">
        <v>0</v>
      </c>
      <c r="H165" s="234" t="s">
        <v>11560</v>
      </c>
      <c r="I165" s="234"/>
      <c r="J165" s="234"/>
      <c r="K165" s="234"/>
      <c r="L165" s="234"/>
      <c r="M165" s="234"/>
      <c r="N165" s="234" t="s">
        <v>11714</v>
      </c>
      <c r="O165" s="249"/>
      <c r="P165" s="249"/>
      <c r="Q165" s="226"/>
      <c r="R165" s="212" t="s">
        <v>4266</v>
      </c>
      <c r="S165" s="213" t="s">
        <v>12613</v>
      </c>
      <c r="T165" s="236" t="s">
        <v>11559</v>
      </c>
      <c r="U165" s="237" t="s">
        <v>11565</v>
      </c>
      <c r="V165" s="236" t="s">
        <v>11558</v>
      </c>
      <c r="W165" s="236" t="s">
        <v>11558</v>
      </c>
      <c r="X165" s="237" t="s">
        <v>11560</v>
      </c>
      <c r="Y165" s="237"/>
      <c r="Z165" s="237"/>
      <c r="AA165" s="225">
        <v>202409</v>
      </c>
      <c r="AB165" s="246"/>
      <c r="AC165" s="236" t="s">
        <v>11564</v>
      </c>
      <c r="AD165" s="247" t="s">
        <v>11563</v>
      </c>
      <c r="AE165" s="248">
        <v>0</v>
      </c>
      <c r="AF165" s="247" t="s">
        <v>11563</v>
      </c>
      <c r="AG165" s="242" t="s">
        <v>2420</v>
      </c>
      <c r="AH165" s="9" t="s">
        <v>12583</v>
      </c>
      <c r="AI165" s="238" t="s">
        <v>11560</v>
      </c>
      <c r="AJ165" s="238" t="s">
        <v>11560</v>
      </c>
      <c r="AK165" s="238" t="s">
        <v>11562</v>
      </c>
    </row>
    <row r="166" spans="1:37" x14ac:dyDescent="0.3">
      <c r="A166" s="232" t="s">
        <v>2418</v>
      </c>
      <c r="B166" s="232" t="s">
        <v>12585</v>
      </c>
      <c r="C166" s="244" t="s">
        <v>11569</v>
      </c>
      <c r="D166" s="240" t="s">
        <v>12067</v>
      </c>
      <c r="E166" s="239" t="s">
        <v>4901</v>
      </c>
      <c r="F166" s="243" t="s">
        <v>11567</v>
      </c>
      <c r="G166" s="214">
        <v>0</v>
      </c>
      <c r="H166" s="234" t="s">
        <v>11560</v>
      </c>
      <c r="I166" s="234"/>
      <c r="J166" s="234"/>
      <c r="K166" s="234"/>
      <c r="L166" s="234"/>
      <c r="M166" s="234"/>
      <c r="N166" s="234" t="s">
        <v>11714</v>
      </c>
      <c r="O166" s="249"/>
      <c r="P166" s="249"/>
      <c r="Q166" s="226"/>
      <c r="R166" s="212" t="s">
        <v>4902</v>
      </c>
      <c r="S166" s="213" t="s">
        <v>12612</v>
      </c>
      <c r="T166" s="236" t="s">
        <v>11559</v>
      </c>
      <c r="U166" s="237" t="s">
        <v>11565</v>
      </c>
      <c r="V166" s="236" t="s">
        <v>11558</v>
      </c>
      <c r="W166" s="236" t="s">
        <v>11558</v>
      </c>
      <c r="X166" s="237" t="s">
        <v>11560</v>
      </c>
      <c r="Y166" s="237"/>
      <c r="Z166" s="237"/>
      <c r="AA166" s="225">
        <v>202409</v>
      </c>
      <c r="AB166" s="246"/>
      <c r="AC166" s="236" t="s">
        <v>11564</v>
      </c>
      <c r="AD166" s="247" t="s">
        <v>11563</v>
      </c>
      <c r="AE166" s="248">
        <v>0</v>
      </c>
      <c r="AF166" s="247" t="s">
        <v>11563</v>
      </c>
      <c r="AG166" s="242" t="s">
        <v>2420</v>
      </c>
      <c r="AH166" s="9" t="s">
        <v>12583</v>
      </c>
      <c r="AI166" s="238" t="s">
        <v>11560</v>
      </c>
      <c r="AJ166" s="238" t="s">
        <v>11560</v>
      </c>
      <c r="AK166" s="238" t="s">
        <v>11562</v>
      </c>
    </row>
    <row r="167" spans="1:37" x14ac:dyDescent="0.3">
      <c r="A167" s="232" t="s">
        <v>2418</v>
      </c>
      <c r="B167" s="232" t="s">
        <v>12585</v>
      </c>
      <c r="C167" s="244" t="s">
        <v>11569</v>
      </c>
      <c r="D167" s="240" t="s">
        <v>12611</v>
      </c>
      <c r="E167" s="239" t="s">
        <v>6219</v>
      </c>
      <c r="F167" s="243" t="s">
        <v>11567</v>
      </c>
      <c r="G167" s="214">
        <v>0</v>
      </c>
      <c r="H167" s="234" t="s">
        <v>11560</v>
      </c>
      <c r="I167" s="234"/>
      <c r="J167" s="234"/>
      <c r="K167" s="234"/>
      <c r="L167" s="234"/>
      <c r="M167" s="234"/>
      <c r="N167" s="234" t="s">
        <v>11714</v>
      </c>
      <c r="O167" s="249"/>
      <c r="P167" s="249"/>
      <c r="Q167" s="226"/>
      <c r="R167" s="212" t="s">
        <v>6220</v>
      </c>
      <c r="S167" s="213" t="s">
        <v>12610</v>
      </c>
      <c r="T167" s="236" t="s">
        <v>11559</v>
      </c>
      <c r="U167" s="237" t="s">
        <v>11565</v>
      </c>
      <c r="V167" s="236" t="s">
        <v>11558</v>
      </c>
      <c r="W167" s="236" t="s">
        <v>11558</v>
      </c>
      <c r="X167" s="237" t="s">
        <v>11560</v>
      </c>
      <c r="Y167" s="237"/>
      <c r="Z167" s="237"/>
      <c r="AA167" s="225">
        <v>202409</v>
      </c>
      <c r="AB167" s="246"/>
      <c r="AC167" s="236" t="s">
        <v>11564</v>
      </c>
      <c r="AD167" s="247" t="s">
        <v>11563</v>
      </c>
      <c r="AE167" s="248">
        <v>0</v>
      </c>
      <c r="AF167" s="247" t="s">
        <v>11563</v>
      </c>
      <c r="AG167" s="242" t="s">
        <v>2420</v>
      </c>
      <c r="AH167" s="9" t="s">
        <v>12583</v>
      </c>
      <c r="AI167" s="238" t="s">
        <v>11560</v>
      </c>
      <c r="AJ167" s="238" t="s">
        <v>11560</v>
      </c>
      <c r="AK167" s="238" t="s">
        <v>11562</v>
      </c>
    </row>
    <row r="168" spans="1:37" x14ac:dyDescent="0.3">
      <c r="A168" s="232" t="s">
        <v>2418</v>
      </c>
      <c r="B168" s="232" t="s">
        <v>12585</v>
      </c>
      <c r="C168" s="244" t="s">
        <v>11569</v>
      </c>
      <c r="D168" s="240" t="s">
        <v>12609</v>
      </c>
      <c r="E168" s="239" t="s">
        <v>12608</v>
      </c>
      <c r="F168" s="243" t="s">
        <v>11567</v>
      </c>
      <c r="G168" s="214">
        <v>0</v>
      </c>
      <c r="H168" s="234" t="s">
        <v>11560</v>
      </c>
      <c r="I168" s="234"/>
      <c r="J168" s="234"/>
      <c r="K168" s="234"/>
      <c r="L168" s="234"/>
      <c r="M168" s="234"/>
      <c r="N168" s="234" t="s">
        <v>11714</v>
      </c>
      <c r="O168" s="249"/>
      <c r="P168" s="249"/>
      <c r="Q168" s="226"/>
      <c r="R168" s="212" t="s">
        <v>12607</v>
      </c>
      <c r="S168" s="213" t="s">
        <v>12606</v>
      </c>
      <c r="T168" s="236" t="s">
        <v>11559</v>
      </c>
      <c r="U168" s="237" t="s">
        <v>11565</v>
      </c>
      <c r="V168" s="236" t="s">
        <v>11558</v>
      </c>
      <c r="W168" s="236" t="s">
        <v>11558</v>
      </c>
      <c r="X168" s="237" t="s">
        <v>11560</v>
      </c>
      <c r="Y168" s="237"/>
      <c r="Z168" s="237"/>
      <c r="AA168" s="225">
        <v>202409</v>
      </c>
      <c r="AB168" s="246"/>
      <c r="AC168" s="236" t="s">
        <v>11564</v>
      </c>
      <c r="AD168" s="247" t="s">
        <v>11563</v>
      </c>
      <c r="AE168" s="248">
        <v>0</v>
      </c>
      <c r="AF168" s="247" t="s">
        <v>11563</v>
      </c>
      <c r="AG168" s="242" t="s">
        <v>2420</v>
      </c>
      <c r="AH168" s="9" t="s">
        <v>12583</v>
      </c>
      <c r="AI168" s="238" t="s">
        <v>11560</v>
      </c>
      <c r="AJ168" s="238" t="s">
        <v>11560</v>
      </c>
      <c r="AK168" s="238" t="s">
        <v>11562</v>
      </c>
    </row>
    <row r="169" spans="1:37" x14ac:dyDescent="0.3">
      <c r="A169" s="232" t="s">
        <v>2418</v>
      </c>
      <c r="B169" s="232" t="s">
        <v>12585</v>
      </c>
      <c r="C169" s="244" t="s">
        <v>11569</v>
      </c>
      <c r="D169" s="240" t="s">
        <v>11758</v>
      </c>
      <c r="E169" s="239" t="s">
        <v>4911</v>
      </c>
      <c r="F169" s="243" t="s">
        <v>11567</v>
      </c>
      <c r="G169" s="214">
        <v>0</v>
      </c>
      <c r="H169" s="234" t="s">
        <v>11560</v>
      </c>
      <c r="I169" s="234"/>
      <c r="J169" s="234"/>
      <c r="K169" s="234"/>
      <c r="L169" s="234"/>
      <c r="M169" s="234"/>
      <c r="N169" s="234" t="s">
        <v>11714</v>
      </c>
      <c r="O169" s="249"/>
      <c r="P169" s="249"/>
      <c r="Q169" s="226"/>
      <c r="R169" s="212" t="s">
        <v>4912</v>
      </c>
      <c r="S169" s="213" t="s">
        <v>12605</v>
      </c>
      <c r="T169" s="236" t="s">
        <v>11559</v>
      </c>
      <c r="U169" s="237" t="s">
        <v>11565</v>
      </c>
      <c r="V169" s="236" t="s">
        <v>11558</v>
      </c>
      <c r="W169" s="236" t="s">
        <v>11558</v>
      </c>
      <c r="X169" s="237" t="s">
        <v>11560</v>
      </c>
      <c r="Y169" s="237"/>
      <c r="Z169" s="237"/>
      <c r="AA169" s="225">
        <v>202409</v>
      </c>
      <c r="AB169" s="246"/>
      <c r="AC169" s="236" t="s">
        <v>11564</v>
      </c>
      <c r="AD169" s="247" t="s">
        <v>11563</v>
      </c>
      <c r="AE169" s="248">
        <v>0</v>
      </c>
      <c r="AF169" s="247" t="s">
        <v>11563</v>
      </c>
      <c r="AG169" s="242" t="s">
        <v>2420</v>
      </c>
      <c r="AH169" s="9" t="s">
        <v>12583</v>
      </c>
      <c r="AI169" s="238" t="s">
        <v>11560</v>
      </c>
      <c r="AJ169" s="238" t="s">
        <v>11560</v>
      </c>
      <c r="AK169" s="238" t="s">
        <v>11562</v>
      </c>
    </row>
    <row r="170" spans="1:37" x14ac:dyDescent="0.3">
      <c r="A170" s="232" t="s">
        <v>2418</v>
      </c>
      <c r="B170" s="232" t="s">
        <v>12585</v>
      </c>
      <c r="C170" s="244" t="s">
        <v>11569</v>
      </c>
      <c r="D170" s="240" t="s">
        <v>12604</v>
      </c>
      <c r="E170" s="239" t="s">
        <v>12311</v>
      </c>
      <c r="F170" s="243" t="s">
        <v>11567</v>
      </c>
      <c r="G170" s="214">
        <v>0</v>
      </c>
      <c r="H170" s="234" t="s">
        <v>11560</v>
      </c>
      <c r="I170" s="234"/>
      <c r="J170" s="234"/>
      <c r="K170" s="234"/>
      <c r="L170" s="234"/>
      <c r="M170" s="234"/>
      <c r="N170" s="234" t="s">
        <v>11714</v>
      </c>
      <c r="O170" s="249"/>
      <c r="P170" s="249"/>
      <c r="Q170" s="226"/>
      <c r="R170" s="212" t="s">
        <v>12310</v>
      </c>
      <c r="S170" s="213" t="s">
        <v>12603</v>
      </c>
      <c r="T170" s="236" t="s">
        <v>11559</v>
      </c>
      <c r="U170" s="237" t="s">
        <v>11565</v>
      </c>
      <c r="V170" s="236" t="s">
        <v>11558</v>
      </c>
      <c r="W170" s="236" t="s">
        <v>11558</v>
      </c>
      <c r="X170" s="237" t="s">
        <v>11560</v>
      </c>
      <c r="Y170" s="237"/>
      <c r="Z170" s="237"/>
      <c r="AA170" s="225">
        <v>202409</v>
      </c>
      <c r="AB170" s="246"/>
      <c r="AC170" s="236" t="s">
        <v>11564</v>
      </c>
      <c r="AD170" s="247" t="s">
        <v>11563</v>
      </c>
      <c r="AE170" s="248">
        <v>0</v>
      </c>
      <c r="AF170" s="247" t="s">
        <v>11563</v>
      </c>
      <c r="AG170" s="242" t="s">
        <v>2420</v>
      </c>
      <c r="AH170" s="9" t="s">
        <v>12583</v>
      </c>
      <c r="AI170" s="238" t="s">
        <v>11560</v>
      </c>
      <c r="AJ170" s="238" t="s">
        <v>11560</v>
      </c>
      <c r="AK170" s="238" t="s">
        <v>11562</v>
      </c>
    </row>
    <row r="171" spans="1:37" x14ac:dyDescent="0.3">
      <c r="A171" s="232" t="s">
        <v>2418</v>
      </c>
      <c r="B171" s="232" t="s">
        <v>12585</v>
      </c>
      <c r="C171" s="244" t="s">
        <v>11569</v>
      </c>
      <c r="D171" s="240" t="s">
        <v>12602</v>
      </c>
      <c r="E171" s="239" t="s">
        <v>4927</v>
      </c>
      <c r="F171" s="243" t="s">
        <v>11567</v>
      </c>
      <c r="G171" s="214">
        <v>0</v>
      </c>
      <c r="H171" s="234" t="s">
        <v>11560</v>
      </c>
      <c r="I171" s="234"/>
      <c r="J171" s="234"/>
      <c r="K171" s="234"/>
      <c r="L171" s="234"/>
      <c r="M171" s="234"/>
      <c r="N171" s="234" t="s">
        <v>11714</v>
      </c>
      <c r="O171" s="249"/>
      <c r="P171" s="249"/>
      <c r="Q171" s="226"/>
      <c r="R171" s="212" t="s">
        <v>4928</v>
      </c>
      <c r="S171" s="213" t="s">
        <v>12601</v>
      </c>
      <c r="T171" s="236" t="s">
        <v>11559</v>
      </c>
      <c r="U171" s="237" t="s">
        <v>11565</v>
      </c>
      <c r="V171" s="236" t="s">
        <v>11558</v>
      </c>
      <c r="W171" s="236" t="s">
        <v>11558</v>
      </c>
      <c r="X171" s="237" t="s">
        <v>11560</v>
      </c>
      <c r="Y171" s="237"/>
      <c r="Z171" s="237"/>
      <c r="AA171" s="225">
        <v>202409</v>
      </c>
      <c r="AB171" s="246"/>
      <c r="AC171" s="236" t="s">
        <v>11564</v>
      </c>
      <c r="AD171" s="247" t="s">
        <v>11563</v>
      </c>
      <c r="AE171" s="248">
        <v>0</v>
      </c>
      <c r="AF171" s="247" t="s">
        <v>11563</v>
      </c>
      <c r="AG171" s="242" t="s">
        <v>2420</v>
      </c>
      <c r="AH171" s="9" t="s">
        <v>12583</v>
      </c>
      <c r="AI171" s="238" t="s">
        <v>11560</v>
      </c>
      <c r="AJ171" s="238" t="s">
        <v>11560</v>
      </c>
      <c r="AK171" s="238" t="s">
        <v>11562</v>
      </c>
    </row>
    <row r="172" spans="1:37" x14ac:dyDescent="0.3">
      <c r="A172" s="232" t="s">
        <v>2418</v>
      </c>
      <c r="B172" s="232" t="s">
        <v>12585</v>
      </c>
      <c r="C172" s="244" t="s">
        <v>11569</v>
      </c>
      <c r="D172" s="240" t="s">
        <v>12600</v>
      </c>
      <c r="E172" s="239" t="s">
        <v>12599</v>
      </c>
      <c r="F172" s="243" t="s">
        <v>11567</v>
      </c>
      <c r="G172" s="214">
        <v>0</v>
      </c>
      <c r="H172" s="234" t="s">
        <v>11560</v>
      </c>
      <c r="I172" s="234"/>
      <c r="J172" s="234"/>
      <c r="K172" s="234"/>
      <c r="L172" s="234"/>
      <c r="M172" s="234"/>
      <c r="N172" s="234" t="s">
        <v>11714</v>
      </c>
      <c r="O172" s="249"/>
      <c r="P172" s="249"/>
      <c r="Q172" s="226"/>
      <c r="R172" s="212" t="s">
        <v>12598</v>
      </c>
      <c r="S172" s="213" t="s">
        <v>12597</v>
      </c>
      <c r="T172" s="236" t="s">
        <v>11559</v>
      </c>
      <c r="U172" s="237" t="s">
        <v>11565</v>
      </c>
      <c r="V172" s="236" t="s">
        <v>11558</v>
      </c>
      <c r="W172" s="236" t="s">
        <v>11558</v>
      </c>
      <c r="X172" s="237" t="s">
        <v>11560</v>
      </c>
      <c r="Y172" s="237"/>
      <c r="Z172" s="237"/>
      <c r="AA172" s="225">
        <v>202409</v>
      </c>
      <c r="AB172" s="246"/>
      <c r="AC172" s="236" t="s">
        <v>11564</v>
      </c>
      <c r="AD172" s="247" t="s">
        <v>11563</v>
      </c>
      <c r="AE172" s="248">
        <v>0</v>
      </c>
      <c r="AF172" s="247" t="s">
        <v>11563</v>
      </c>
      <c r="AG172" s="242" t="s">
        <v>2420</v>
      </c>
      <c r="AH172" s="9" t="s">
        <v>12583</v>
      </c>
      <c r="AI172" s="238" t="s">
        <v>11560</v>
      </c>
      <c r="AJ172" s="238" t="s">
        <v>11560</v>
      </c>
      <c r="AK172" s="238" t="s">
        <v>11562</v>
      </c>
    </row>
    <row r="173" spans="1:37" x14ac:dyDescent="0.3">
      <c r="A173" s="232" t="s">
        <v>2418</v>
      </c>
      <c r="B173" s="232" t="s">
        <v>12585</v>
      </c>
      <c r="C173" s="244" t="s">
        <v>11569</v>
      </c>
      <c r="D173" s="240" t="s">
        <v>12047</v>
      </c>
      <c r="E173" s="239" t="s">
        <v>12596</v>
      </c>
      <c r="F173" s="243" t="s">
        <v>11567</v>
      </c>
      <c r="G173" s="214">
        <v>0</v>
      </c>
      <c r="H173" s="234" t="s">
        <v>11560</v>
      </c>
      <c r="I173" s="234"/>
      <c r="J173" s="234"/>
      <c r="K173" s="234"/>
      <c r="L173" s="234"/>
      <c r="M173" s="234"/>
      <c r="N173" s="234" t="s">
        <v>11714</v>
      </c>
      <c r="O173" s="249"/>
      <c r="P173" s="249"/>
      <c r="Q173" s="226"/>
      <c r="R173" s="212" t="s">
        <v>4698</v>
      </c>
      <c r="S173" s="213" t="s">
        <v>12595</v>
      </c>
      <c r="T173" s="236" t="s">
        <v>11559</v>
      </c>
      <c r="U173" s="237" t="s">
        <v>11565</v>
      </c>
      <c r="V173" s="236" t="s">
        <v>11558</v>
      </c>
      <c r="W173" s="236" t="s">
        <v>11558</v>
      </c>
      <c r="X173" s="237" t="s">
        <v>11560</v>
      </c>
      <c r="Y173" s="237"/>
      <c r="Z173" s="237"/>
      <c r="AA173" s="225">
        <v>202409</v>
      </c>
      <c r="AB173" s="246"/>
      <c r="AC173" s="236" t="s">
        <v>11564</v>
      </c>
      <c r="AD173" s="247" t="s">
        <v>11563</v>
      </c>
      <c r="AE173" s="248">
        <v>0</v>
      </c>
      <c r="AF173" s="247" t="s">
        <v>11563</v>
      </c>
      <c r="AG173" s="242" t="s">
        <v>2420</v>
      </c>
      <c r="AH173" s="9" t="s">
        <v>12583</v>
      </c>
      <c r="AI173" s="238" t="s">
        <v>11560</v>
      </c>
      <c r="AJ173" s="238" t="s">
        <v>11560</v>
      </c>
      <c r="AK173" s="238" t="s">
        <v>11562</v>
      </c>
    </row>
    <row r="174" spans="1:37" x14ac:dyDescent="0.3">
      <c r="A174" s="232" t="s">
        <v>2418</v>
      </c>
      <c r="B174" s="232" t="s">
        <v>12585</v>
      </c>
      <c r="C174" s="244" t="s">
        <v>11569</v>
      </c>
      <c r="D174" s="240" t="s">
        <v>12594</v>
      </c>
      <c r="E174" s="239" t="s">
        <v>4947</v>
      </c>
      <c r="F174" s="243" t="s">
        <v>11567</v>
      </c>
      <c r="G174" s="214">
        <v>0</v>
      </c>
      <c r="H174" s="234" t="s">
        <v>11560</v>
      </c>
      <c r="I174" s="234"/>
      <c r="J174" s="234"/>
      <c r="K174" s="234"/>
      <c r="L174" s="234"/>
      <c r="M174" s="234"/>
      <c r="N174" s="234" t="s">
        <v>11714</v>
      </c>
      <c r="O174" s="249"/>
      <c r="P174" s="249"/>
      <c r="Q174" s="226"/>
      <c r="R174" s="212" t="s">
        <v>4948</v>
      </c>
      <c r="S174" s="213" t="s">
        <v>12593</v>
      </c>
      <c r="T174" s="236" t="s">
        <v>11559</v>
      </c>
      <c r="U174" s="237" t="s">
        <v>11565</v>
      </c>
      <c r="V174" s="236" t="s">
        <v>11558</v>
      </c>
      <c r="W174" s="236" t="s">
        <v>11558</v>
      </c>
      <c r="X174" s="237" t="s">
        <v>11560</v>
      </c>
      <c r="Y174" s="237"/>
      <c r="Z174" s="237"/>
      <c r="AA174" s="225">
        <v>202409</v>
      </c>
      <c r="AB174" s="246"/>
      <c r="AC174" s="236" t="s">
        <v>11564</v>
      </c>
      <c r="AD174" s="247" t="s">
        <v>11563</v>
      </c>
      <c r="AE174" s="248">
        <v>0</v>
      </c>
      <c r="AF174" s="247" t="s">
        <v>11563</v>
      </c>
      <c r="AG174" s="242" t="s">
        <v>2420</v>
      </c>
      <c r="AH174" s="9" t="s">
        <v>12583</v>
      </c>
      <c r="AI174" s="238" t="s">
        <v>11560</v>
      </c>
      <c r="AJ174" s="238" t="s">
        <v>11560</v>
      </c>
      <c r="AK174" s="238" t="s">
        <v>11562</v>
      </c>
    </row>
    <row r="175" spans="1:37" x14ac:dyDescent="0.3">
      <c r="A175" s="232" t="s">
        <v>2418</v>
      </c>
      <c r="B175" s="232" t="s">
        <v>12585</v>
      </c>
      <c r="C175" s="244" t="s">
        <v>11569</v>
      </c>
      <c r="D175" s="240" t="s">
        <v>12592</v>
      </c>
      <c r="E175" s="239" t="s">
        <v>5650</v>
      </c>
      <c r="F175" s="243" t="s">
        <v>11567</v>
      </c>
      <c r="G175" s="214">
        <v>0</v>
      </c>
      <c r="H175" s="234" t="s">
        <v>11560</v>
      </c>
      <c r="I175" s="234"/>
      <c r="J175" s="234"/>
      <c r="K175" s="234"/>
      <c r="L175" s="234"/>
      <c r="M175" s="234"/>
      <c r="N175" s="234" t="s">
        <v>11714</v>
      </c>
      <c r="O175" s="249"/>
      <c r="P175" s="249"/>
      <c r="Q175" s="226"/>
      <c r="R175" s="212" t="s">
        <v>5651</v>
      </c>
      <c r="S175" s="212" t="s">
        <v>5651</v>
      </c>
      <c r="T175" s="236" t="s">
        <v>11559</v>
      </c>
      <c r="U175" s="237" t="s">
        <v>11565</v>
      </c>
      <c r="V175" s="236" t="s">
        <v>11558</v>
      </c>
      <c r="W175" s="236" t="s">
        <v>11558</v>
      </c>
      <c r="X175" s="237" t="s">
        <v>11560</v>
      </c>
      <c r="Y175" s="237"/>
      <c r="Z175" s="237"/>
      <c r="AA175" s="225">
        <v>202409</v>
      </c>
      <c r="AB175" s="246"/>
      <c r="AC175" s="236" t="s">
        <v>11564</v>
      </c>
      <c r="AD175" s="247" t="s">
        <v>11563</v>
      </c>
      <c r="AE175" s="248">
        <v>0</v>
      </c>
      <c r="AF175" s="247" t="s">
        <v>11563</v>
      </c>
      <c r="AG175" s="242" t="s">
        <v>2420</v>
      </c>
      <c r="AH175" s="9" t="s">
        <v>12583</v>
      </c>
      <c r="AI175" s="238" t="s">
        <v>11560</v>
      </c>
      <c r="AJ175" s="238" t="s">
        <v>11560</v>
      </c>
      <c r="AK175" s="238" t="s">
        <v>11562</v>
      </c>
    </row>
    <row r="176" spans="1:37" x14ac:dyDescent="0.3">
      <c r="A176" s="232" t="s">
        <v>2418</v>
      </c>
      <c r="B176" s="232" t="s">
        <v>12585</v>
      </c>
      <c r="C176" s="244" t="s">
        <v>11569</v>
      </c>
      <c r="D176" s="240" t="s">
        <v>12591</v>
      </c>
      <c r="E176" s="239" t="s">
        <v>5668</v>
      </c>
      <c r="F176" s="243" t="s">
        <v>11567</v>
      </c>
      <c r="G176" s="214">
        <v>0</v>
      </c>
      <c r="H176" s="234" t="s">
        <v>11560</v>
      </c>
      <c r="I176" s="234"/>
      <c r="J176" s="234"/>
      <c r="K176" s="234"/>
      <c r="L176" s="234"/>
      <c r="M176" s="234"/>
      <c r="N176" s="234" t="s">
        <v>11714</v>
      </c>
      <c r="O176" s="249"/>
      <c r="P176" s="249"/>
      <c r="Q176" s="226"/>
      <c r="R176" s="212" t="s">
        <v>5669</v>
      </c>
      <c r="S176" s="212" t="s">
        <v>5669</v>
      </c>
      <c r="T176" s="236" t="s">
        <v>11559</v>
      </c>
      <c r="U176" s="237" t="s">
        <v>11565</v>
      </c>
      <c r="V176" s="236" t="s">
        <v>11558</v>
      </c>
      <c r="W176" s="236" t="s">
        <v>11558</v>
      </c>
      <c r="X176" s="237" t="s">
        <v>11560</v>
      </c>
      <c r="Y176" s="237"/>
      <c r="Z176" s="237"/>
      <c r="AA176" s="225">
        <v>202409</v>
      </c>
      <c r="AB176" s="246"/>
      <c r="AC176" s="236" t="s">
        <v>11564</v>
      </c>
      <c r="AD176" s="247" t="s">
        <v>11563</v>
      </c>
      <c r="AE176" s="248">
        <v>0</v>
      </c>
      <c r="AF176" s="247" t="s">
        <v>11563</v>
      </c>
      <c r="AG176" s="242" t="s">
        <v>2420</v>
      </c>
      <c r="AH176" s="9" t="s">
        <v>12583</v>
      </c>
      <c r="AI176" s="238" t="s">
        <v>11560</v>
      </c>
      <c r="AJ176" s="238" t="s">
        <v>11560</v>
      </c>
      <c r="AK176" s="238" t="s">
        <v>11562</v>
      </c>
    </row>
    <row r="177" spans="1:37" x14ac:dyDescent="0.3">
      <c r="A177" s="232" t="s">
        <v>2418</v>
      </c>
      <c r="B177" s="232" t="s">
        <v>12585</v>
      </c>
      <c r="C177" s="244" t="s">
        <v>11569</v>
      </c>
      <c r="D177" s="240" t="s">
        <v>12590</v>
      </c>
      <c r="E177" s="239" t="s">
        <v>5670</v>
      </c>
      <c r="F177" s="243" t="s">
        <v>11567</v>
      </c>
      <c r="G177" s="214">
        <v>0</v>
      </c>
      <c r="H177" s="234" t="s">
        <v>11560</v>
      </c>
      <c r="I177" s="234"/>
      <c r="J177" s="234"/>
      <c r="K177" s="234"/>
      <c r="L177" s="234"/>
      <c r="M177" s="234"/>
      <c r="N177" s="234" t="s">
        <v>11714</v>
      </c>
      <c r="O177" s="249"/>
      <c r="P177" s="249"/>
      <c r="Q177" s="226"/>
      <c r="R177" s="212" t="s">
        <v>5671</v>
      </c>
      <c r="S177" s="212" t="s">
        <v>5671</v>
      </c>
      <c r="T177" s="236" t="s">
        <v>11559</v>
      </c>
      <c r="U177" s="237" t="s">
        <v>11565</v>
      </c>
      <c r="V177" s="236" t="s">
        <v>11558</v>
      </c>
      <c r="W177" s="236" t="s">
        <v>11558</v>
      </c>
      <c r="X177" s="237" t="s">
        <v>11560</v>
      </c>
      <c r="Y177" s="237"/>
      <c r="Z177" s="237"/>
      <c r="AA177" s="225">
        <v>202409</v>
      </c>
      <c r="AB177" s="246"/>
      <c r="AC177" s="236" t="s">
        <v>11564</v>
      </c>
      <c r="AD177" s="247" t="s">
        <v>11563</v>
      </c>
      <c r="AE177" s="248">
        <v>0</v>
      </c>
      <c r="AF177" s="247" t="s">
        <v>11563</v>
      </c>
      <c r="AG177" s="242" t="s">
        <v>2420</v>
      </c>
      <c r="AH177" s="9" t="s">
        <v>12583</v>
      </c>
      <c r="AI177" s="238" t="s">
        <v>11560</v>
      </c>
      <c r="AJ177" s="238" t="s">
        <v>11560</v>
      </c>
      <c r="AK177" s="238" t="s">
        <v>11562</v>
      </c>
    </row>
    <row r="178" spans="1:37" x14ac:dyDescent="0.3">
      <c r="A178" s="232" t="s">
        <v>2418</v>
      </c>
      <c r="B178" s="232" t="s">
        <v>12585</v>
      </c>
      <c r="C178" s="244" t="s">
        <v>11569</v>
      </c>
      <c r="D178" s="240" t="s">
        <v>12589</v>
      </c>
      <c r="E178" s="239" t="s">
        <v>5666</v>
      </c>
      <c r="F178" s="243" t="s">
        <v>11567</v>
      </c>
      <c r="G178" s="214">
        <v>0</v>
      </c>
      <c r="H178" s="234" t="s">
        <v>11560</v>
      </c>
      <c r="I178" s="234"/>
      <c r="J178" s="234"/>
      <c r="K178" s="234"/>
      <c r="L178" s="234"/>
      <c r="M178" s="234"/>
      <c r="N178" s="234" t="s">
        <v>11714</v>
      </c>
      <c r="O178" s="249"/>
      <c r="P178" s="249"/>
      <c r="Q178" s="226"/>
      <c r="R178" s="212" t="s">
        <v>5667</v>
      </c>
      <c r="S178" s="212" t="s">
        <v>5667</v>
      </c>
      <c r="T178" s="236" t="s">
        <v>11559</v>
      </c>
      <c r="U178" s="237" t="s">
        <v>11565</v>
      </c>
      <c r="V178" s="236" t="s">
        <v>11558</v>
      </c>
      <c r="W178" s="236" t="s">
        <v>11558</v>
      </c>
      <c r="X178" s="237" t="s">
        <v>11560</v>
      </c>
      <c r="Y178" s="237"/>
      <c r="Z178" s="237"/>
      <c r="AA178" s="225">
        <v>202409</v>
      </c>
      <c r="AB178" s="246"/>
      <c r="AC178" s="236" t="s">
        <v>11564</v>
      </c>
      <c r="AD178" s="247" t="s">
        <v>11563</v>
      </c>
      <c r="AE178" s="248">
        <v>0</v>
      </c>
      <c r="AF178" s="247" t="s">
        <v>11563</v>
      </c>
      <c r="AG178" s="242" t="s">
        <v>2420</v>
      </c>
      <c r="AH178" s="9" t="s">
        <v>12583</v>
      </c>
      <c r="AI178" s="238" t="s">
        <v>11560</v>
      </c>
      <c r="AJ178" s="238" t="s">
        <v>11560</v>
      </c>
      <c r="AK178" s="238" t="s">
        <v>11562</v>
      </c>
    </row>
    <row r="179" spans="1:37" x14ac:dyDescent="0.3">
      <c r="A179" s="232" t="s">
        <v>2418</v>
      </c>
      <c r="B179" s="232" t="s">
        <v>12585</v>
      </c>
      <c r="C179" s="244" t="s">
        <v>11569</v>
      </c>
      <c r="D179" s="240" t="s">
        <v>12588</v>
      </c>
      <c r="E179" s="239" t="s">
        <v>6614</v>
      </c>
      <c r="F179" s="243" t="s">
        <v>11567</v>
      </c>
      <c r="G179" s="214">
        <v>0</v>
      </c>
      <c r="H179" s="234" t="s">
        <v>11560</v>
      </c>
      <c r="I179" s="234"/>
      <c r="J179" s="234"/>
      <c r="K179" s="234"/>
      <c r="L179" s="234"/>
      <c r="M179" s="234"/>
      <c r="N179" s="234" t="s">
        <v>11714</v>
      </c>
      <c r="O179" s="249"/>
      <c r="P179" s="249"/>
      <c r="Q179" s="226"/>
      <c r="R179" s="213" t="s">
        <v>6615</v>
      </c>
      <c r="S179" s="213" t="s">
        <v>6615</v>
      </c>
      <c r="T179" s="236" t="s">
        <v>11559</v>
      </c>
      <c r="U179" s="237" t="s">
        <v>11565</v>
      </c>
      <c r="V179" s="236" t="s">
        <v>11558</v>
      </c>
      <c r="W179" s="236" t="s">
        <v>11558</v>
      </c>
      <c r="X179" s="237" t="s">
        <v>11560</v>
      </c>
      <c r="Y179" s="237"/>
      <c r="Z179" s="237"/>
      <c r="AA179" s="225">
        <v>202409</v>
      </c>
      <c r="AB179" s="246"/>
      <c r="AC179" s="236" t="s">
        <v>11564</v>
      </c>
      <c r="AD179" s="247" t="s">
        <v>11563</v>
      </c>
      <c r="AE179" s="248">
        <v>0</v>
      </c>
      <c r="AF179" s="247" t="s">
        <v>11563</v>
      </c>
      <c r="AG179" s="242" t="s">
        <v>2420</v>
      </c>
      <c r="AH179" s="9" t="s">
        <v>12583</v>
      </c>
      <c r="AI179" s="238" t="s">
        <v>11560</v>
      </c>
      <c r="AJ179" s="238" t="s">
        <v>11560</v>
      </c>
      <c r="AK179" s="238" t="s">
        <v>11562</v>
      </c>
    </row>
    <row r="180" spans="1:37" x14ac:dyDescent="0.3">
      <c r="A180" s="232" t="s">
        <v>2418</v>
      </c>
      <c r="B180" s="232" t="s">
        <v>12585</v>
      </c>
      <c r="C180" s="244" t="s">
        <v>11569</v>
      </c>
      <c r="D180" s="240" t="s">
        <v>12587</v>
      </c>
      <c r="E180" s="239" t="s">
        <v>4979</v>
      </c>
      <c r="F180" s="243" t="s">
        <v>11567</v>
      </c>
      <c r="G180" s="214">
        <v>0</v>
      </c>
      <c r="H180" s="234" t="s">
        <v>11560</v>
      </c>
      <c r="I180" s="234"/>
      <c r="J180" s="234"/>
      <c r="K180" s="234"/>
      <c r="L180" s="234"/>
      <c r="M180" s="234"/>
      <c r="N180" s="234" t="s">
        <v>11714</v>
      </c>
      <c r="O180" s="249"/>
      <c r="P180" s="249"/>
      <c r="Q180" s="226"/>
      <c r="R180" s="212" t="s">
        <v>4981</v>
      </c>
      <c r="S180" s="212" t="s">
        <v>4981</v>
      </c>
      <c r="T180" s="236" t="s">
        <v>11559</v>
      </c>
      <c r="U180" s="237" t="s">
        <v>11565</v>
      </c>
      <c r="V180" s="236" t="s">
        <v>11558</v>
      </c>
      <c r="W180" s="236" t="s">
        <v>11558</v>
      </c>
      <c r="X180" s="237" t="s">
        <v>11560</v>
      </c>
      <c r="Y180" s="237"/>
      <c r="Z180" s="237"/>
      <c r="AA180" s="225">
        <v>202409</v>
      </c>
      <c r="AB180" s="246"/>
      <c r="AC180" s="236" t="s">
        <v>11564</v>
      </c>
      <c r="AD180" s="247" t="s">
        <v>11563</v>
      </c>
      <c r="AE180" s="248">
        <v>0</v>
      </c>
      <c r="AF180" s="247" t="s">
        <v>11563</v>
      </c>
      <c r="AG180" s="242" t="s">
        <v>2420</v>
      </c>
      <c r="AH180" s="9" t="s">
        <v>12583</v>
      </c>
      <c r="AI180" s="238" t="s">
        <v>11560</v>
      </c>
      <c r="AJ180" s="238" t="s">
        <v>11560</v>
      </c>
      <c r="AK180" s="238" t="s">
        <v>11562</v>
      </c>
    </row>
    <row r="181" spans="1:37" x14ac:dyDescent="0.3">
      <c r="A181" s="232" t="s">
        <v>2418</v>
      </c>
      <c r="B181" s="232" t="s">
        <v>12585</v>
      </c>
      <c r="C181" s="244" t="s">
        <v>11569</v>
      </c>
      <c r="D181" s="240" t="s">
        <v>12586</v>
      </c>
      <c r="E181" s="239" t="s">
        <v>6373</v>
      </c>
      <c r="F181" s="243" t="s">
        <v>11567</v>
      </c>
      <c r="G181" s="214">
        <v>0</v>
      </c>
      <c r="H181" s="234" t="s">
        <v>11560</v>
      </c>
      <c r="I181" s="234"/>
      <c r="J181" s="234"/>
      <c r="K181" s="234"/>
      <c r="L181" s="234"/>
      <c r="M181" s="234"/>
      <c r="N181" s="234" t="s">
        <v>11714</v>
      </c>
      <c r="O181" s="249"/>
      <c r="P181" s="249"/>
      <c r="Q181" s="226"/>
      <c r="R181" s="213" t="s">
        <v>6374</v>
      </c>
      <c r="S181" s="213" t="s">
        <v>6374</v>
      </c>
      <c r="T181" s="236" t="s">
        <v>11559</v>
      </c>
      <c r="U181" s="237" t="s">
        <v>11565</v>
      </c>
      <c r="V181" s="236" t="s">
        <v>11558</v>
      </c>
      <c r="W181" s="236" t="s">
        <v>11558</v>
      </c>
      <c r="X181" s="237" t="s">
        <v>11560</v>
      </c>
      <c r="Y181" s="237"/>
      <c r="Z181" s="237"/>
      <c r="AA181" s="225">
        <v>202409</v>
      </c>
      <c r="AB181" s="246"/>
      <c r="AC181" s="236" t="s">
        <v>11564</v>
      </c>
      <c r="AD181" s="247" t="s">
        <v>11563</v>
      </c>
      <c r="AE181" s="248">
        <v>0</v>
      </c>
      <c r="AF181" s="247" t="s">
        <v>11563</v>
      </c>
      <c r="AG181" s="242" t="s">
        <v>2420</v>
      </c>
      <c r="AH181" s="9" t="s">
        <v>12583</v>
      </c>
      <c r="AI181" s="238" t="s">
        <v>11560</v>
      </c>
      <c r="AJ181" s="238" t="s">
        <v>11560</v>
      </c>
      <c r="AK181" s="238" t="s">
        <v>11562</v>
      </c>
    </row>
    <row r="182" spans="1:37" x14ac:dyDescent="0.3">
      <c r="A182" s="232" t="s">
        <v>2418</v>
      </c>
      <c r="B182" s="232" t="s">
        <v>12585</v>
      </c>
      <c r="C182" s="244" t="s">
        <v>11569</v>
      </c>
      <c r="D182" s="240" t="s">
        <v>12584</v>
      </c>
      <c r="E182" s="239" t="s">
        <v>5102</v>
      </c>
      <c r="F182" s="243" t="s">
        <v>11567</v>
      </c>
      <c r="G182" s="214">
        <v>0</v>
      </c>
      <c r="H182" s="234" t="s">
        <v>11560</v>
      </c>
      <c r="I182" s="234"/>
      <c r="J182" s="234"/>
      <c r="K182" s="234"/>
      <c r="L182" s="234"/>
      <c r="M182" s="234"/>
      <c r="N182" s="234" t="s">
        <v>11714</v>
      </c>
      <c r="O182" s="249"/>
      <c r="P182" s="249"/>
      <c r="Q182" s="226"/>
      <c r="R182" s="212" t="s">
        <v>5103</v>
      </c>
      <c r="S182" s="212" t="s">
        <v>5103</v>
      </c>
      <c r="T182" s="236" t="s">
        <v>11559</v>
      </c>
      <c r="U182" s="237" t="s">
        <v>11565</v>
      </c>
      <c r="V182" s="236" t="s">
        <v>11558</v>
      </c>
      <c r="W182" s="236" t="s">
        <v>11558</v>
      </c>
      <c r="X182" s="237" t="s">
        <v>11560</v>
      </c>
      <c r="Y182" s="237"/>
      <c r="Z182" s="237"/>
      <c r="AA182" s="225">
        <v>202409</v>
      </c>
      <c r="AB182" s="246"/>
      <c r="AC182" s="236" t="s">
        <v>11564</v>
      </c>
      <c r="AD182" s="247" t="s">
        <v>11563</v>
      </c>
      <c r="AE182" s="248">
        <v>0</v>
      </c>
      <c r="AF182" s="247" t="s">
        <v>11563</v>
      </c>
      <c r="AG182" s="242" t="s">
        <v>2420</v>
      </c>
      <c r="AH182" s="9" t="s">
        <v>12583</v>
      </c>
      <c r="AI182" s="238" t="s">
        <v>11560</v>
      </c>
      <c r="AJ182" s="238" t="s">
        <v>11560</v>
      </c>
      <c r="AK182" s="238" t="s">
        <v>11562</v>
      </c>
    </row>
    <row r="183" spans="1:37" x14ac:dyDescent="0.3">
      <c r="A183" s="223" t="s">
        <v>3251</v>
      </c>
      <c r="B183" s="223" t="s">
        <v>12582</v>
      </c>
      <c r="C183" s="244" t="s">
        <v>11569</v>
      </c>
      <c r="D183" s="240" t="s">
        <v>12581</v>
      </c>
      <c r="E183" s="239" t="s">
        <v>12580</v>
      </c>
      <c r="F183" s="243" t="s">
        <v>11567</v>
      </c>
      <c r="G183" s="245">
        <v>0</v>
      </c>
      <c r="H183" s="243" t="s">
        <v>11560</v>
      </c>
      <c r="I183" s="224"/>
      <c r="J183" s="234"/>
      <c r="K183" s="224"/>
      <c r="L183" s="224"/>
      <c r="M183" s="224"/>
      <c r="N183" s="243" t="s">
        <v>12219</v>
      </c>
      <c r="O183" s="226" t="s">
        <v>12579</v>
      </c>
      <c r="P183" s="226" t="s">
        <v>12578</v>
      </c>
      <c r="Q183" s="226" t="s">
        <v>12577</v>
      </c>
      <c r="R183" s="212" t="s">
        <v>12576</v>
      </c>
      <c r="S183" s="213" t="s">
        <v>12575</v>
      </c>
      <c r="T183" s="236" t="s">
        <v>11559</v>
      </c>
      <c r="U183" s="237" t="s">
        <v>11565</v>
      </c>
      <c r="V183" s="237" t="s">
        <v>11699</v>
      </c>
      <c r="W183" s="237" t="s">
        <v>11699</v>
      </c>
      <c r="X183" s="237" t="s">
        <v>2</v>
      </c>
      <c r="Y183" s="237"/>
      <c r="Z183" s="237" t="s">
        <v>11699</v>
      </c>
      <c r="AA183" s="225">
        <v>202409</v>
      </c>
      <c r="AB183" s="246"/>
      <c r="AC183" s="247" t="s">
        <v>11564</v>
      </c>
      <c r="AD183" s="247" t="s">
        <v>11563</v>
      </c>
      <c r="AE183" s="248">
        <v>0</v>
      </c>
      <c r="AF183" s="247" t="s">
        <v>11563</v>
      </c>
      <c r="AG183" s="242" t="s">
        <v>12168</v>
      </c>
      <c r="AH183" s="238" t="s">
        <v>12167</v>
      </c>
      <c r="AI183" s="238" t="s">
        <v>11560</v>
      </c>
      <c r="AJ183" s="238" t="s">
        <v>11560</v>
      </c>
      <c r="AK183" s="238" t="s">
        <v>11562</v>
      </c>
    </row>
    <row r="184" spans="1:37" x14ac:dyDescent="0.3">
      <c r="A184" s="232" t="s">
        <v>3414</v>
      </c>
      <c r="B184" s="232" t="s">
        <v>12547</v>
      </c>
      <c r="C184" s="244" t="s">
        <v>11569</v>
      </c>
      <c r="D184" s="240" t="s">
        <v>11903</v>
      </c>
      <c r="E184" s="239" t="s">
        <v>11902</v>
      </c>
      <c r="F184" s="243" t="s">
        <v>11567</v>
      </c>
      <c r="G184" s="214">
        <v>0</v>
      </c>
      <c r="H184" s="234" t="s">
        <v>11560</v>
      </c>
      <c r="I184" s="234"/>
      <c r="J184" s="234"/>
      <c r="K184" s="234"/>
      <c r="L184" s="234"/>
      <c r="M184" s="234"/>
      <c r="N184" s="234" t="s">
        <v>11714</v>
      </c>
      <c r="O184" s="249" t="s">
        <v>12544</v>
      </c>
      <c r="P184" s="249" t="s">
        <v>12543</v>
      </c>
      <c r="Q184" s="226" t="s">
        <v>12542</v>
      </c>
      <c r="R184" s="212" t="s">
        <v>11901</v>
      </c>
      <c r="S184" s="213" t="s">
        <v>11560</v>
      </c>
      <c r="T184" s="236" t="s">
        <v>11559</v>
      </c>
      <c r="U184" s="237" t="s">
        <v>11565</v>
      </c>
      <c r="V184" s="237" t="s">
        <v>11699</v>
      </c>
      <c r="W184" s="237" t="s">
        <v>11699</v>
      </c>
      <c r="X184" s="237" t="s">
        <v>11699</v>
      </c>
      <c r="Y184" s="237"/>
      <c r="Z184" s="237" t="s">
        <v>11699</v>
      </c>
      <c r="AA184" s="225">
        <v>202409</v>
      </c>
      <c r="AB184" s="246"/>
      <c r="AC184" s="236" t="s">
        <v>11564</v>
      </c>
      <c r="AD184" s="247" t="s">
        <v>11563</v>
      </c>
      <c r="AE184" s="248">
        <v>0</v>
      </c>
      <c r="AF184" s="247" t="s">
        <v>11563</v>
      </c>
      <c r="AG184" s="242" t="s">
        <v>12168</v>
      </c>
      <c r="AH184" s="9" t="s">
        <v>12167</v>
      </c>
      <c r="AI184" s="238" t="s">
        <v>12166</v>
      </c>
      <c r="AJ184" s="238" t="s">
        <v>11560</v>
      </c>
      <c r="AK184" s="238" t="s">
        <v>11562</v>
      </c>
    </row>
    <row r="185" spans="1:37" x14ac:dyDescent="0.3">
      <c r="A185" s="232" t="s">
        <v>3414</v>
      </c>
      <c r="B185" s="232" t="s">
        <v>12547</v>
      </c>
      <c r="C185" s="244" t="s">
        <v>11569</v>
      </c>
      <c r="D185" s="240" t="s">
        <v>12574</v>
      </c>
      <c r="E185" s="239" t="s">
        <v>12573</v>
      </c>
      <c r="F185" s="243" t="s">
        <v>11567</v>
      </c>
      <c r="G185" s="214">
        <v>0</v>
      </c>
      <c r="H185" s="234" t="s">
        <v>11560</v>
      </c>
      <c r="I185" s="234"/>
      <c r="J185" s="234"/>
      <c r="K185" s="234"/>
      <c r="L185" s="234"/>
      <c r="M185" s="234"/>
      <c r="N185" s="234" t="s">
        <v>11714</v>
      </c>
      <c r="O185" s="249" t="s">
        <v>12544</v>
      </c>
      <c r="P185" s="249" t="s">
        <v>12543</v>
      </c>
      <c r="Q185" s="226" t="s">
        <v>12542</v>
      </c>
      <c r="R185" s="212" t="s">
        <v>2</v>
      </c>
      <c r="S185" s="213" t="s">
        <v>11560</v>
      </c>
      <c r="T185" s="236" t="s">
        <v>11559</v>
      </c>
      <c r="U185" s="237" t="s">
        <v>11565</v>
      </c>
      <c r="V185" s="237" t="s">
        <v>11699</v>
      </c>
      <c r="W185" s="237" t="s">
        <v>11699</v>
      </c>
      <c r="X185" s="237" t="s">
        <v>11699</v>
      </c>
      <c r="Y185" s="237"/>
      <c r="Z185" s="237" t="s">
        <v>11699</v>
      </c>
      <c r="AA185" s="225">
        <v>202409</v>
      </c>
      <c r="AB185" s="246"/>
      <c r="AC185" s="236" t="s">
        <v>11564</v>
      </c>
      <c r="AD185" s="247" t="s">
        <v>11563</v>
      </c>
      <c r="AE185" s="248">
        <v>0</v>
      </c>
      <c r="AF185" s="247" t="s">
        <v>11563</v>
      </c>
      <c r="AG185" s="242" t="s">
        <v>12168</v>
      </c>
      <c r="AH185" s="9" t="s">
        <v>12167</v>
      </c>
      <c r="AI185" s="238" t="s">
        <v>12166</v>
      </c>
      <c r="AJ185" s="238" t="s">
        <v>11560</v>
      </c>
      <c r="AK185" s="238" t="s">
        <v>11562</v>
      </c>
    </row>
    <row r="186" spans="1:37" x14ac:dyDescent="0.3">
      <c r="A186" s="232" t="s">
        <v>3414</v>
      </c>
      <c r="B186" s="232" t="s">
        <v>12547</v>
      </c>
      <c r="C186" s="244" t="s">
        <v>11569</v>
      </c>
      <c r="D186" s="240" t="s">
        <v>12572</v>
      </c>
      <c r="E186" s="239" t="s">
        <v>5384</v>
      </c>
      <c r="F186" s="243" t="s">
        <v>11567</v>
      </c>
      <c r="G186" s="214">
        <v>0</v>
      </c>
      <c r="H186" s="234" t="s">
        <v>11560</v>
      </c>
      <c r="I186" s="234"/>
      <c r="J186" s="234"/>
      <c r="K186" s="234"/>
      <c r="L186" s="234"/>
      <c r="M186" s="234"/>
      <c r="N186" s="234" t="s">
        <v>11714</v>
      </c>
      <c r="O186" s="249" t="s">
        <v>12544</v>
      </c>
      <c r="P186" s="249" t="s">
        <v>12543</v>
      </c>
      <c r="Q186" s="226" t="s">
        <v>12542</v>
      </c>
      <c r="R186" s="212" t="s">
        <v>2</v>
      </c>
      <c r="S186" s="213" t="s">
        <v>11560</v>
      </c>
      <c r="T186" s="236" t="s">
        <v>11559</v>
      </c>
      <c r="U186" s="237" t="s">
        <v>11565</v>
      </c>
      <c r="V186" s="237" t="s">
        <v>11699</v>
      </c>
      <c r="W186" s="237" t="s">
        <v>11699</v>
      </c>
      <c r="X186" s="237" t="s">
        <v>11699</v>
      </c>
      <c r="Y186" s="237"/>
      <c r="Z186" s="237" t="s">
        <v>11699</v>
      </c>
      <c r="AA186" s="225">
        <v>202409</v>
      </c>
      <c r="AB186" s="246"/>
      <c r="AC186" s="236" t="s">
        <v>11564</v>
      </c>
      <c r="AD186" s="247" t="s">
        <v>11563</v>
      </c>
      <c r="AE186" s="248">
        <v>0</v>
      </c>
      <c r="AF186" s="247" t="s">
        <v>11563</v>
      </c>
      <c r="AG186" s="242" t="s">
        <v>12168</v>
      </c>
      <c r="AH186" s="9" t="s">
        <v>12167</v>
      </c>
      <c r="AI186" s="238" t="s">
        <v>12166</v>
      </c>
      <c r="AJ186" s="238" t="s">
        <v>11560</v>
      </c>
      <c r="AK186" s="238" t="s">
        <v>11562</v>
      </c>
    </row>
    <row r="187" spans="1:37" x14ac:dyDescent="0.3">
      <c r="A187" s="232" t="s">
        <v>3414</v>
      </c>
      <c r="B187" s="232" t="s">
        <v>12547</v>
      </c>
      <c r="C187" s="244" t="s">
        <v>11569</v>
      </c>
      <c r="D187" s="240" t="s">
        <v>12571</v>
      </c>
      <c r="E187" s="239" t="s">
        <v>12570</v>
      </c>
      <c r="F187" s="243" t="s">
        <v>11567</v>
      </c>
      <c r="G187" s="214">
        <v>0</v>
      </c>
      <c r="H187" s="234" t="s">
        <v>11560</v>
      </c>
      <c r="I187" s="234"/>
      <c r="J187" s="234"/>
      <c r="K187" s="234"/>
      <c r="L187" s="234"/>
      <c r="M187" s="234"/>
      <c r="N187" s="234" t="s">
        <v>11714</v>
      </c>
      <c r="O187" s="249" t="s">
        <v>12544</v>
      </c>
      <c r="P187" s="249" t="s">
        <v>12543</v>
      </c>
      <c r="Q187" s="226" t="s">
        <v>12542</v>
      </c>
      <c r="R187" s="212" t="s">
        <v>2</v>
      </c>
      <c r="S187" s="213" t="s">
        <v>11560</v>
      </c>
      <c r="T187" s="236" t="s">
        <v>11559</v>
      </c>
      <c r="U187" s="237" t="s">
        <v>11565</v>
      </c>
      <c r="V187" s="237" t="s">
        <v>11699</v>
      </c>
      <c r="W187" s="237" t="s">
        <v>11699</v>
      </c>
      <c r="X187" s="237" t="s">
        <v>11699</v>
      </c>
      <c r="Y187" s="237"/>
      <c r="Z187" s="237" t="s">
        <v>11699</v>
      </c>
      <c r="AA187" s="225">
        <v>202409</v>
      </c>
      <c r="AB187" s="246"/>
      <c r="AC187" s="236" t="s">
        <v>11564</v>
      </c>
      <c r="AD187" s="247" t="s">
        <v>11563</v>
      </c>
      <c r="AE187" s="248">
        <v>0</v>
      </c>
      <c r="AF187" s="247" t="s">
        <v>11563</v>
      </c>
      <c r="AG187" s="242" t="s">
        <v>12168</v>
      </c>
      <c r="AH187" s="9" t="s">
        <v>12167</v>
      </c>
      <c r="AI187" s="238" t="s">
        <v>12166</v>
      </c>
      <c r="AJ187" s="238" t="s">
        <v>11560</v>
      </c>
      <c r="AK187" s="238" t="s">
        <v>11562</v>
      </c>
    </row>
    <row r="188" spans="1:37" x14ac:dyDescent="0.3">
      <c r="A188" s="232" t="s">
        <v>3414</v>
      </c>
      <c r="B188" s="232" t="s">
        <v>12547</v>
      </c>
      <c r="C188" s="244" t="s">
        <v>11569</v>
      </c>
      <c r="D188" s="240" t="s">
        <v>11897</v>
      </c>
      <c r="E188" s="239" t="s">
        <v>11896</v>
      </c>
      <c r="F188" s="243" t="s">
        <v>11567</v>
      </c>
      <c r="G188" s="214">
        <v>0</v>
      </c>
      <c r="H188" s="234" t="s">
        <v>11560</v>
      </c>
      <c r="I188" s="234"/>
      <c r="J188" s="234"/>
      <c r="K188" s="234"/>
      <c r="L188" s="234"/>
      <c r="M188" s="234"/>
      <c r="N188" s="234" t="s">
        <v>11714</v>
      </c>
      <c r="O188" s="249" t="s">
        <v>12544</v>
      </c>
      <c r="P188" s="249" t="s">
        <v>12543</v>
      </c>
      <c r="Q188" s="226" t="s">
        <v>12542</v>
      </c>
      <c r="R188" s="212" t="s">
        <v>11895</v>
      </c>
      <c r="S188" s="213" t="s">
        <v>11560</v>
      </c>
      <c r="T188" s="236" t="s">
        <v>11559</v>
      </c>
      <c r="U188" s="237" t="s">
        <v>11565</v>
      </c>
      <c r="V188" s="237" t="s">
        <v>11699</v>
      </c>
      <c r="W188" s="237" t="s">
        <v>11699</v>
      </c>
      <c r="X188" s="237" t="s">
        <v>11699</v>
      </c>
      <c r="Y188" s="237"/>
      <c r="Z188" s="237" t="s">
        <v>11699</v>
      </c>
      <c r="AA188" s="225">
        <v>202409</v>
      </c>
      <c r="AB188" s="246"/>
      <c r="AC188" s="236" t="s">
        <v>11564</v>
      </c>
      <c r="AD188" s="247" t="s">
        <v>11563</v>
      </c>
      <c r="AE188" s="248">
        <v>0</v>
      </c>
      <c r="AF188" s="247" t="s">
        <v>11563</v>
      </c>
      <c r="AG188" s="242" t="s">
        <v>12168</v>
      </c>
      <c r="AH188" s="9" t="s">
        <v>12167</v>
      </c>
      <c r="AI188" s="238" t="s">
        <v>12166</v>
      </c>
      <c r="AJ188" s="238" t="s">
        <v>11560</v>
      </c>
      <c r="AK188" s="238" t="s">
        <v>11562</v>
      </c>
    </row>
    <row r="189" spans="1:37" x14ac:dyDescent="0.3">
      <c r="A189" s="232" t="s">
        <v>3414</v>
      </c>
      <c r="B189" s="232" t="s">
        <v>12547</v>
      </c>
      <c r="C189" s="244" t="s">
        <v>11569</v>
      </c>
      <c r="D189" s="240" t="s">
        <v>12569</v>
      </c>
      <c r="E189" s="239" t="s">
        <v>12568</v>
      </c>
      <c r="F189" s="243" t="s">
        <v>11567</v>
      </c>
      <c r="G189" s="214">
        <v>0</v>
      </c>
      <c r="H189" s="234" t="s">
        <v>11560</v>
      </c>
      <c r="I189" s="234"/>
      <c r="J189" s="234"/>
      <c r="K189" s="234"/>
      <c r="L189" s="234"/>
      <c r="M189" s="234"/>
      <c r="N189" s="234" t="s">
        <v>11714</v>
      </c>
      <c r="O189" s="249" t="s">
        <v>12544</v>
      </c>
      <c r="P189" s="249" t="s">
        <v>12543</v>
      </c>
      <c r="Q189" s="226" t="s">
        <v>12542</v>
      </c>
      <c r="R189" s="212" t="s">
        <v>2</v>
      </c>
      <c r="S189" s="213" t="s">
        <v>11560</v>
      </c>
      <c r="T189" s="236" t="s">
        <v>11559</v>
      </c>
      <c r="U189" s="237" t="s">
        <v>11565</v>
      </c>
      <c r="V189" s="237" t="s">
        <v>11699</v>
      </c>
      <c r="W189" s="237" t="s">
        <v>11699</v>
      </c>
      <c r="X189" s="237" t="s">
        <v>11699</v>
      </c>
      <c r="Y189" s="237"/>
      <c r="Z189" s="237" t="s">
        <v>11699</v>
      </c>
      <c r="AA189" s="225">
        <v>202409</v>
      </c>
      <c r="AB189" s="246"/>
      <c r="AC189" s="236" t="s">
        <v>11564</v>
      </c>
      <c r="AD189" s="247" t="s">
        <v>11563</v>
      </c>
      <c r="AE189" s="248">
        <v>0</v>
      </c>
      <c r="AF189" s="247" t="s">
        <v>11563</v>
      </c>
      <c r="AG189" s="242" t="s">
        <v>12168</v>
      </c>
      <c r="AH189" s="9" t="s">
        <v>12167</v>
      </c>
      <c r="AI189" s="238" t="s">
        <v>12166</v>
      </c>
      <c r="AJ189" s="238" t="s">
        <v>11560</v>
      </c>
      <c r="AK189" s="238" t="s">
        <v>11562</v>
      </c>
    </row>
    <row r="190" spans="1:37" x14ac:dyDescent="0.3">
      <c r="A190" s="232" t="s">
        <v>3414</v>
      </c>
      <c r="B190" s="232" t="s">
        <v>12547</v>
      </c>
      <c r="C190" s="244" t="s">
        <v>11569</v>
      </c>
      <c r="D190" s="240" t="s">
        <v>12471</v>
      </c>
      <c r="E190" s="239" t="s">
        <v>5074</v>
      </c>
      <c r="F190" s="243" t="s">
        <v>11567</v>
      </c>
      <c r="G190" s="214">
        <v>0</v>
      </c>
      <c r="H190" s="234" t="s">
        <v>11560</v>
      </c>
      <c r="I190" s="234"/>
      <c r="J190" s="234"/>
      <c r="K190" s="234"/>
      <c r="L190" s="234"/>
      <c r="M190" s="234"/>
      <c r="N190" s="234" t="s">
        <v>11714</v>
      </c>
      <c r="O190" s="249" t="s">
        <v>12544</v>
      </c>
      <c r="P190" s="249" t="s">
        <v>12543</v>
      </c>
      <c r="Q190" s="226" t="s">
        <v>12542</v>
      </c>
      <c r="R190" s="212" t="s">
        <v>2</v>
      </c>
      <c r="S190" s="213" t="s">
        <v>11560</v>
      </c>
      <c r="T190" s="236" t="s">
        <v>11559</v>
      </c>
      <c r="U190" s="237" t="s">
        <v>11565</v>
      </c>
      <c r="V190" s="237" t="s">
        <v>11699</v>
      </c>
      <c r="W190" s="237" t="s">
        <v>11699</v>
      </c>
      <c r="X190" s="237" t="s">
        <v>11699</v>
      </c>
      <c r="Y190" s="237"/>
      <c r="Z190" s="237" t="s">
        <v>11699</v>
      </c>
      <c r="AA190" s="225">
        <v>202409</v>
      </c>
      <c r="AB190" s="246"/>
      <c r="AC190" s="236" t="s">
        <v>11564</v>
      </c>
      <c r="AD190" s="247" t="s">
        <v>11563</v>
      </c>
      <c r="AE190" s="248">
        <v>0</v>
      </c>
      <c r="AF190" s="247" t="s">
        <v>11563</v>
      </c>
      <c r="AG190" s="242" t="s">
        <v>12168</v>
      </c>
      <c r="AH190" s="9" t="s">
        <v>12167</v>
      </c>
      <c r="AI190" s="238" t="s">
        <v>12166</v>
      </c>
      <c r="AJ190" s="238" t="s">
        <v>11560</v>
      </c>
      <c r="AK190" s="238" t="s">
        <v>11562</v>
      </c>
    </row>
    <row r="191" spans="1:37" x14ac:dyDescent="0.3">
      <c r="A191" s="232" t="s">
        <v>3414</v>
      </c>
      <c r="B191" s="232" t="s">
        <v>12547</v>
      </c>
      <c r="C191" s="244" t="s">
        <v>11569</v>
      </c>
      <c r="D191" s="240" t="s">
        <v>12567</v>
      </c>
      <c r="E191" s="239" t="s">
        <v>12566</v>
      </c>
      <c r="F191" s="243" t="s">
        <v>11567</v>
      </c>
      <c r="G191" s="214">
        <v>0</v>
      </c>
      <c r="H191" s="234" t="s">
        <v>11560</v>
      </c>
      <c r="I191" s="234"/>
      <c r="J191" s="234"/>
      <c r="K191" s="234"/>
      <c r="L191" s="234"/>
      <c r="M191" s="234"/>
      <c r="N191" s="234" t="s">
        <v>11714</v>
      </c>
      <c r="O191" s="249" t="s">
        <v>12544</v>
      </c>
      <c r="P191" s="249" t="s">
        <v>12543</v>
      </c>
      <c r="Q191" s="226" t="s">
        <v>12542</v>
      </c>
      <c r="R191" s="212" t="s">
        <v>2</v>
      </c>
      <c r="S191" s="213" t="s">
        <v>11560</v>
      </c>
      <c r="T191" s="236" t="s">
        <v>11559</v>
      </c>
      <c r="U191" s="237" t="s">
        <v>11565</v>
      </c>
      <c r="V191" s="237" t="s">
        <v>11699</v>
      </c>
      <c r="W191" s="237" t="s">
        <v>11699</v>
      </c>
      <c r="X191" s="237" t="s">
        <v>11699</v>
      </c>
      <c r="Y191" s="237"/>
      <c r="Z191" s="237" t="s">
        <v>11699</v>
      </c>
      <c r="AA191" s="225">
        <v>202409</v>
      </c>
      <c r="AB191" s="246"/>
      <c r="AC191" s="236" t="s">
        <v>11564</v>
      </c>
      <c r="AD191" s="247" t="s">
        <v>11563</v>
      </c>
      <c r="AE191" s="248">
        <v>0</v>
      </c>
      <c r="AF191" s="247" t="s">
        <v>11563</v>
      </c>
      <c r="AG191" s="242" t="s">
        <v>12168</v>
      </c>
      <c r="AH191" s="9" t="s">
        <v>12167</v>
      </c>
      <c r="AI191" s="238" t="s">
        <v>12166</v>
      </c>
      <c r="AJ191" s="238" t="s">
        <v>11560</v>
      </c>
      <c r="AK191" s="238" t="s">
        <v>11562</v>
      </c>
    </row>
    <row r="192" spans="1:37" x14ac:dyDescent="0.3">
      <c r="A192" s="232" t="s">
        <v>3414</v>
      </c>
      <c r="B192" s="232" t="s">
        <v>12547</v>
      </c>
      <c r="C192" s="244" t="s">
        <v>11569</v>
      </c>
      <c r="D192" s="240" t="s">
        <v>11900</v>
      </c>
      <c r="E192" s="239" t="s">
        <v>11899</v>
      </c>
      <c r="F192" s="243" t="s">
        <v>11567</v>
      </c>
      <c r="G192" s="214">
        <v>0</v>
      </c>
      <c r="H192" s="234" t="s">
        <v>11560</v>
      </c>
      <c r="I192" s="234"/>
      <c r="J192" s="234"/>
      <c r="K192" s="234"/>
      <c r="L192" s="234"/>
      <c r="M192" s="234"/>
      <c r="N192" s="234" t="s">
        <v>11714</v>
      </c>
      <c r="O192" s="249" t="s">
        <v>12544</v>
      </c>
      <c r="P192" s="249" t="s">
        <v>12543</v>
      </c>
      <c r="Q192" s="226" t="s">
        <v>12542</v>
      </c>
      <c r="R192" s="212" t="s">
        <v>11898</v>
      </c>
      <c r="S192" s="213" t="s">
        <v>11560</v>
      </c>
      <c r="T192" s="236" t="s">
        <v>11559</v>
      </c>
      <c r="U192" s="237" t="s">
        <v>11565</v>
      </c>
      <c r="V192" s="237" t="s">
        <v>11699</v>
      </c>
      <c r="W192" s="237" t="s">
        <v>11699</v>
      </c>
      <c r="X192" s="237" t="s">
        <v>11699</v>
      </c>
      <c r="Y192" s="237"/>
      <c r="Z192" s="237" t="s">
        <v>11699</v>
      </c>
      <c r="AA192" s="225">
        <v>202409</v>
      </c>
      <c r="AB192" s="246"/>
      <c r="AC192" s="236" t="s">
        <v>11564</v>
      </c>
      <c r="AD192" s="247" t="s">
        <v>11563</v>
      </c>
      <c r="AE192" s="248">
        <v>0</v>
      </c>
      <c r="AF192" s="247" t="s">
        <v>11563</v>
      </c>
      <c r="AG192" s="242" t="s">
        <v>12168</v>
      </c>
      <c r="AH192" s="9" t="s">
        <v>12167</v>
      </c>
      <c r="AI192" s="238" t="s">
        <v>12166</v>
      </c>
      <c r="AJ192" s="238" t="s">
        <v>11560</v>
      </c>
      <c r="AK192" s="238" t="s">
        <v>11562</v>
      </c>
    </row>
    <row r="193" spans="1:37" x14ac:dyDescent="0.3">
      <c r="A193" s="232" t="s">
        <v>3414</v>
      </c>
      <c r="B193" s="232" t="s">
        <v>12547</v>
      </c>
      <c r="C193" s="244" t="s">
        <v>11569</v>
      </c>
      <c r="D193" s="240" t="s">
        <v>12565</v>
      </c>
      <c r="E193" s="239" t="s">
        <v>11072</v>
      </c>
      <c r="F193" s="243" t="s">
        <v>11567</v>
      </c>
      <c r="G193" s="214">
        <v>0</v>
      </c>
      <c r="H193" s="234" t="s">
        <v>11560</v>
      </c>
      <c r="I193" s="234"/>
      <c r="J193" s="234"/>
      <c r="K193" s="234"/>
      <c r="L193" s="234"/>
      <c r="M193" s="234"/>
      <c r="N193" s="234" t="s">
        <v>11714</v>
      </c>
      <c r="O193" s="249" t="s">
        <v>12544</v>
      </c>
      <c r="P193" s="249" t="s">
        <v>12543</v>
      </c>
      <c r="Q193" s="226" t="s">
        <v>12542</v>
      </c>
      <c r="R193" s="212" t="s">
        <v>11073</v>
      </c>
      <c r="S193" s="213" t="s">
        <v>11560</v>
      </c>
      <c r="T193" s="236" t="s">
        <v>11559</v>
      </c>
      <c r="U193" s="237" t="s">
        <v>11565</v>
      </c>
      <c r="V193" s="237" t="s">
        <v>11699</v>
      </c>
      <c r="W193" s="237" t="s">
        <v>11699</v>
      </c>
      <c r="X193" s="237" t="s">
        <v>11699</v>
      </c>
      <c r="Y193" s="237"/>
      <c r="Z193" s="237" t="s">
        <v>11699</v>
      </c>
      <c r="AA193" s="225">
        <v>202409</v>
      </c>
      <c r="AB193" s="246"/>
      <c r="AC193" s="236" t="s">
        <v>11564</v>
      </c>
      <c r="AD193" s="247" t="s">
        <v>11563</v>
      </c>
      <c r="AE193" s="248">
        <v>0</v>
      </c>
      <c r="AF193" s="247" t="s">
        <v>11563</v>
      </c>
      <c r="AG193" s="242" t="s">
        <v>12168</v>
      </c>
      <c r="AH193" s="9" t="s">
        <v>12167</v>
      </c>
      <c r="AI193" s="238" t="s">
        <v>12166</v>
      </c>
      <c r="AJ193" s="238" t="s">
        <v>11560</v>
      </c>
      <c r="AK193" s="238" t="s">
        <v>11562</v>
      </c>
    </row>
    <row r="194" spans="1:37" x14ac:dyDescent="0.3">
      <c r="A194" s="232" t="s">
        <v>3414</v>
      </c>
      <c r="B194" s="232" t="s">
        <v>12547</v>
      </c>
      <c r="C194" s="244" t="s">
        <v>11569</v>
      </c>
      <c r="D194" s="240" t="s">
        <v>12564</v>
      </c>
      <c r="E194" s="239" t="s">
        <v>12563</v>
      </c>
      <c r="F194" s="243" t="s">
        <v>11567</v>
      </c>
      <c r="G194" s="214">
        <v>0</v>
      </c>
      <c r="H194" s="234" t="s">
        <v>11560</v>
      </c>
      <c r="I194" s="234"/>
      <c r="J194" s="234"/>
      <c r="K194" s="234"/>
      <c r="L194" s="234"/>
      <c r="M194" s="234"/>
      <c r="N194" s="234" t="s">
        <v>11714</v>
      </c>
      <c r="O194" s="249" t="s">
        <v>12544</v>
      </c>
      <c r="P194" s="249" t="s">
        <v>12543</v>
      </c>
      <c r="Q194" s="226" t="s">
        <v>12542</v>
      </c>
      <c r="R194" s="212" t="s">
        <v>2</v>
      </c>
      <c r="S194" s="213" t="s">
        <v>11560</v>
      </c>
      <c r="T194" s="236" t="s">
        <v>11559</v>
      </c>
      <c r="U194" s="237" t="s">
        <v>11565</v>
      </c>
      <c r="V194" s="237" t="s">
        <v>11699</v>
      </c>
      <c r="W194" s="237" t="s">
        <v>11699</v>
      </c>
      <c r="X194" s="237" t="s">
        <v>11699</v>
      </c>
      <c r="Y194" s="237"/>
      <c r="Z194" s="237" t="s">
        <v>11699</v>
      </c>
      <c r="AA194" s="225">
        <v>202409</v>
      </c>
      <c r="AB194" s="246"/>
      <c r="AC194" s="236" t="s">
        <v>11564</v>
      </c>
      <c r="AD194" s="247" t="s">
        <v>11563</v>
      </c>
      <c r="AE194" s="248">
        <v>0</v>
      </c>
      <c r="AF194" s="247" t="s">
        <v>11563</v>
      </c>
      <c r="AG194" s="242" t="s">
        <v>12168</v>
      </c>
      <c r="AH194" s="9" t="s">
        <v>12167</v>
      </c>
      <c r="AI194" s="238" t="s">
        <v>12166</v>
      </c>
      <c r="AJ194" s="238" t="s">
        <v>11560</v>
      </c>
      <c r="AK194" s="238" t="s">
        <v>11562</v>
      </c>
    </row>
    <row r="195" spans="1:37" x14ac:dyDescent="0.3">
      <c r="A195" s="232" t="s">
        <v>3414</v>
      </c>
      <c r="B195" s="232" t="s">
        <v>12547</v>
      </c>
      <c r="C195" s="244" t="s">
        <v>11569</v>
      </c>
      <c r="D195" s="240" t="s">
        <v>12562</v>
      </c>
      <c r="E195" s="239" t="s">
        <v>12561</v>
      </c>
      <c r="F195" s="243" t="s">
        <v>11567</v>
      </c>
      <c r="G195" s="214">
        <v>0</v>
      </c>
      <c r="H195" s="234" t="s">
        <v>11560</v>
      </c>
      <c r="I195" s="234"/>
      <c r="J195" s="234"/>
      <c r="K195" s="234"/>
      <c r="L195" s="234"/>
      <c r="M195" s="234"/>
      <c r="N195" s="234" t="s">
        <v>11714</v>
      </c>
      <c r="O195" s="249" t="s">
        <v>12544</v>
      </c>
      <c r="P195" s="249" t="s">
        <v>12543</v>
      </c>
      <c r="Q195" s="226" t="s">
        <v>12542</v>
      </c>
      <c r="R195" s="212" t="s">
        <v>2</v>
      </c>
      <c r="S195" s="213" t="s">
        <v>11560</v>
      </c>
      <c r="T195" s="236" t="s">
        <v>11559</v>
      </c>
      <c r="U195" s="237" t="s">
        <v>11565</v>
      </c>
      <c r="V195" s="237" t="s">
        <v>11699</v>
      </c>
      <c r="W195" s="237" t="s">
        <v>11699</v>
      </c>
      <c r="X195" s="237" t="s">
        <v>11699</v>
      </c>
      <c r="Y195" s="237"/>
      <c r="Z195" s="237" t="s">
        <v>11699</v>
      </c>
      <c r="AA195" s="225">
        <v>202409</v>
      </c>
      <c r="AB195" s="246"/>
      <c r="AC195" s="236" t="s">
        <v>11564</v>
      </c>
      <c r="AD195" s="247" t="s">
        <v>11563</v>
      </c>
      <c r="AE195" s="248">
        <v>0</v>
      </c>
      <c r="AF195" s="247" t="s">
        <v>11563</v>
      </c>
      <c r="AG195" s="242" t="s">
        <v>12168</v>
      </c>
      <c r="AH195" s="9" t="s">
        <v>12167</v>
      </c>
      <c r="AI195" s="238" t="s">
        <v>12166</v>
      </c>
      <c r="AJ195" s="238" t="s">
        <v>11560</v>
      </c>
      <c r="AK195" s="238" t="s">
        <v>11562</v>
      </c>
    </row>
    <row r="196" spans="1:37" x14ac:dyDescent="0.3">
      <c r="A196" s="232" t="s">
        <v>3414</v>
      </c>
      <c r="B196" s="232" t="s">
        <v>12547</v>
      </c>
      <c r="C196" s="244" t="s">
        <v>11569</v>
      </c>
      <c r="D196" s="240" t="s">
        <v>12560</v>
      </c>
      <c r="E196" s="239" t="s">
        <v>6546</v>
      </c>
      <c r="F196" s="243" t="s">
        <v>11567</v>
      </c>
      <c r="G196" s="214">
        <v>99</v>
      </c>
      <c r="H196" s="234" t="s">
        <v>11560</v>
      </c>
      <c r="I196" s="234"/>
      <c r="J196" s="234"/>
      <c r="K196" s="234"/>
      <c r="L196" s="234"/>
      <c r="M196" s="234"/>
      <c r="N196" s="234" t="s">
        <v>11714</v>
      </c>
      <c r="O196" s="249" t="s">
        <v>12544</v>
      </c>
      <c r="P196" s="249" t="s">
        <v>12543</v>
      </c>
      <c r="Q196" s="226" t="s">
        <v>12542</v>
      </c>
      <c r="R196" s="212" t="s">
        <v>2</v>
      </c>
      <c r="S196" s="213" t="s">
        <v>11560</v>
      </c>
      <c r="T196" s="236" t="s">
        <v>11559</v>
      </c>
      <c r="U196" s="237" t="s">
        <v>11565</v>
      </c>
      <c r="V196" s="237" t="s">
        <v>11699</v>
      </c>
      <c r="W196" s="237" t="s">
        <v>11699</v>
      </c>
      <c r="X196" s="237" t="s">
        <v>11699</v>
      </c>
      <c r="Y196" s="237"/>
      <c r="Z196" s="237" t="s">
        <v>11699</v>
      </c>
      <c r="AA196" s="225">
        <v>202409</v>
      </c>
      <c r="AB196" s="246"/>
      <c r="AC196" s="236" t="s">
        <v>11564</v>
      </c>
      <c r="AD196" s="247" t="s">
        <v>11563</v>
      </c>
      <c r="AE196" s="248">
        <v>0</v>
      </c>
      <c r="AF196" s="247" t="s">
        <v>11563</v>
      </c>
      <c r="AG196" s="242" t="s">
        <v>12168</v>
      </c>
      <c r="AH196" s="9" t="s">
        <v>12167</v>
      </c>
      <c r="AI196" s="238" t="s">
        <v>12166</v>
      </c>
      <c r="AJ196" s="238" t="s">
        <v>11560</v>
      </c>
      <c r="AK196" s="238" t="s">
        <v>11562</v>
      </c>
    </row>
    <row r="197" spans="1:37" x14ac:dyDescent="0.3">
      <c r="A197" s="232" t="s">
        <v>3414</v>
      </c>
      <c r="B197" s="232" t="s">
        <v>12547</v>
      </c>
      <c r="C197" s="244" t="s">
        <v>11569</v>
      </c>
      <c r="D197" s="240" t="s">
        <v>12559</v>
      </c>
      <c r="E197" s="239" t="s">
        <v>12558</v>
      </c>
      <c r="F197" s="243" t="s">
        <v>11567</v>
      </c>
      <c r="G197" s="214">
        <v>0</v>
      </c>
      <c r="H197" s="234" t="s">
        <v>11560</v>
      </c>
      <c r="I197" s="234"/>
      <c r="J197" s="234"/>
      <c r="K197" s="234"/>
      <c r="L197" s="234"/>
      <c r="M197" s="234"/>
      <c r="N197" s="234" t="s">
        <v>11714</v>
      </c>
      <c r="O197" s="249" t="s">
        <v>12544</v>
      </c>
      <c r="P197" s="249" t="s">
        <v>12543</v>
      </c>
      <c r="Q197" s="226" t="s">
        <v>12542</v>
      </c>
      <c r="R197" s="212" t="s">
        <v>2</v>
      </c>
      <c r="S197" s="213" t="s">
        <v>11560</v>
      </c>
      <c r="T197" s="236" t="s">
        <v>11559</v>
      </c>
      <c r="U197" s="237" t="s">
        <v>11565</v>
      </c>
      <c r="V197" s="237" t="s">
        <v>11699</v>
      </c>
      <c r="W197" s="237" t="s">
        <v>11699</v>
      </c>
      <c r="X197" s="237" t="s">
        <v>11699</v>
      </c>
      <c r="Y197" s="237"/>
      <c r="Z197" s="237" t="s">
        <v>11699</v>
      </c>
      <c r="AA197" s="225">
        <v>202409</v>
      </c>
      <c r="AB197" s="246"/>
      <c r="AC197" s="236" t="s">
        <v>11564</v>
      </c>
      <c r="AD197" s="247" t="s">
        <v>11563</v>
      </c>
      <c r="AE197" s="248">
        <v>0</v>
      </c>
      <c r="AF197" s="247" t="s">
        <v>11563</v>
      </c>
      <c r="AG197" s="242" t="s">
        <v>12168</v>
      </c>
      <c r="AH197" s="9" t="s">
        <v>12167</v>
      </c>
      <c r="AI197" s="238" t="s">
        <v>12166</v>
      </c>
      <c r="AJ197" s="238" t="s">
        <v>11560</v>
      </c>
      <c r="AK197" s="238" t="s">
        <v>11562</v>
      </c>
    </row>
    <row r="198" spans="1:37" x14ac:dyDescent="0.3">
      <c r="A198" s="232" t="s">
        <v>3414</v>
      </c>
      <c r="B198" s="232" t="s">
        <v>12547</v>
      </c>
      <c r="C198" s="244" t="s">
        <v>11569</v>
      </c>
      <c r="D198" s="240" t="s">
        <v>12557</v>
      </c>
      <c r="E198" s="239" t="s">
        <v>12556</v>
      </c>
      <c r="F198" s="243" t="s">
        <v>11567</v>
      </c>
      <c r="G198" s="214">
        <v>0</v>
      </c>
      <c r="H198" s="234" t="s">
        <v>11560</v>
      </c>
      <c r="I198" s="234"/>
      <c r="J198" s="234"/>
      <c r="K198" s="234"/>
      <c r="L198" s="234"/>
      <c r="M198" s="234"/>
      <c r="N198" s="234" t="s">
        <v>11714</v>
      </c>
      <c r="O198" s="249" t="s">
        <v>12544</v>
      </c>
      <c r="P198" s="249" t="s">
        <v>12543</v>
      </c>
      <c r="Q198" s="226" t="s">
        <v>12542</v>
      </c>
      <c r="R198" s="212" t="s">
        <v>2</v>
      </c>
      <c r="S198" s="213" t="s">
        <v>11560</v>
      </c>
      <c r="T198" s="236" t="s">
        <v>11559</v>
      </c>
      <c r="U198" s="237" t="s">
        <v>11565</v>
      </c>
      <c r="V198" s="237" t="s">
        <v>11699</v>
      </c>
      <c r="W198" s="237" t="s">
        <v>11699</v>
      </c>
      <c r="X198" s="237" t="s">
        <v>11699</v>
      </c>
      <c r="Y198" s="237"/>
      <c r="Z198" s="237" t="s">
        <v>11699</v>
      </c>
      <c r="AA198" s="225">
        <v>202409</v>
      </c>
      <c r="AB198" s="246"/>
      <c r="AC198" s="236" t="s">
        <v>11564</v>
      </c>
      <c r="AD198" s="247" t="s">
        <v>11563</v>
      </c>
      <c r="AE198" s="248">
        <v>0</v>
      </c>
      <c r="AF198" s="247" t="s">
        <v>11563</v>
      </c>
      <c r="AG198" s="242" t="s">
        <v>12168</v>
      </c>
      <c r="AH198" s="9" t="s">
        <v>12167</v>
      </c>
      <c r="AI198" s="238" t="s">
        <v>12166</v>
      </c>
      <c r="AJ198" s="238" t="s">
        <v>11560</v>
      </c>
      <c r="AK198" s="238" t="s">
        <v>11562</v>
      </c>
    </row>
    <row r="199" spans="1:37" x14ac:dyDescent="0.3">
      <c r="A199" s="232" t="s">
        <v>3414</v>
      </c>
      <c r="B199" s="232" t="s">
        <v>12547</v>
      </c>
      <c r="C199" s="244" t="s">
        <v>11569</v>
      </c>
      <c r="D199" s="240" t="s">
        <v>12555</v>
      </c>
      <c r="E199" s="239" t="s">
        <v>12554</v>
      </c>
      <c r="F199" s="243" t="s">
        <v>11567</v>
      </c>
      <c r="G199" s="214">
        <v>0</v>
      </c>
      <c r="H199" s="234" t="s">
        <v>11560</v>
      </c>
      <c r="I199" s="234"/>
      <c r="J199" s="234"/>
      <c r="K199" s="234"/>
      <c r="L199" s="234"/>
      <c r="M199" s="234"/>
      <c r="N199" s="234" t="s">
        <v>11714</v>
      </c>
      <c r="O199" s="249" t="s">
        <v>12544</v>
      </c>
      <c r="P199" s="249" t="s">
        <v>12543</v>
      </c>
      <c r="Q199" s="226" t="s">
        <v>12542</v>
      </c>
      <c r="R199" s="212" t="s">
        <v>2</v>
      </c>
      <c r="S199" s="213" t="s">
        <v>11560</v>
      </c>
      <c r="T199" s="236" t="s">
        <v>11559</v>
      </c>
      <c r="U199" s="237" t="s">
        <v>11565</v>
      </c>
      <c r="V199" s="237" t="s">
        <v>11699</v>
      </c>
      <c r="W199" s="237" t="s">
        <v>11699</v>
      </c>
      <c r="X199" s="237" t="s">
        <v>11699</v>
      </c>
      <c r="Y199" s="237"/>
      <c r="Z199" s="237" t="s">
        <v>11699</v>
      </c>
      <c r="AA199" s="225">
        <v>202409</v>
      </c>
      <c r="AB199" s="246"/>
      <c r="AC199" s="236" t="s">
        <v>11564</v>
      </c>
      <c r="AD199" s="247" t="s">
        <v>11563</v>
      </c>
      <c r="AE199" s="248">
        <v>0</v>
      </c>
      <c r="AF199" s="247" t="s">
        <v>11563</v>
      </c>
      <c r="AG199" s="242" t="s">
        <v>12168</v>
      </c>
      <c r="AH199" s="9" t="s">
        <v>12167</v>
      </c>
      <c r="AI199" s="238" t="s">
        <v>12166</v>
      </c>
      <c r="AJ199" s="238" t="s">
        <v>11560</v>
      </c>
      <c r="AK199" s="238" t="s">
        <v>11562</v>
      </c>
    </row>
    <row r="200" spans="1:37" x14ac:dyDescent="0.3">
      <c r="A200" s="232" t="s">
        <v>3414</v>
      </c>
      <c r="B200" s="232" t="s">
        <v>12547</v>
      </c>
      <c r="C200" s="244" t="s">
        <v>11569</v>
      </c>
      <c r="D200" s="240" t="s">
        <v>12553</v>
      </c>
      <c r="E200" s="239" t="s">
        <v>6405</v>
      </c>
      <c r="F200" s="243" t="s">
        <v>11567</v>
      </c>
      <c r="G200" s="214">
        <v>0</v>
      </c>
      <c r="H200" s="234" t="s">
        <v>11560</v>
      </c>
      <c r="I200" s="234"/>
      <c r="J200" s="234"/>
      <c r="K200" s="234"/>
      <c r="L200" s="234"/>
      <c r="M200" s="234"/>
      <c r="N200" s="234" t="s">
        <v>11714</v>
      </c>
      <c r="O200" s="249" t="s">
        <v>12544</v>
      </c>
      <c r="P200" s="249" t="s">
        <v>12543</v>
      </c>
      <c r="Q200" s="226" t="s">
        <v>12542</v>
      </c>
      <c r="R200" s="212" t="s">
        <v>2</v>
      </c>
      <c r="S200" s="213" t="s">
        <v>11560</v>
      </c>
      <c r="T200" s="236" t="s">
        <v>11559</v>
      </c>
      <c r="U200" s="237" t="s">
        <v>11565</v>
      </c>
      <c r="V200" s="237" t="s">
        <v>11699</v>
      </c>
      <c r="W200" s="237" t="s">
        <v>11699</v>
      </c>
      <c r="X200" s="237" t="s">
        <v>11699</v>
      </c>
      <c r="Y200" s="237"/>
      <c r="Z200" s="237" t="s">
        <v>11699</v>
      </c>
      <c r="AA200" s="225">
        <v>202409</v>
      </c>
      <c r="AB200" s="246"/>
      <c r="AC200" s="236" t="s">
        <v>11564</v>
      </c>
      <c r="AD200" s="247" t="s">
        <v>11563</v>
      </c>
      <c r="AE200" s="248">
        <v>0</v>
      </c>
      <c r="AF200" s="247" t="s">
        <v>11563</v>
      </c>
      <c r="AG200" s="242" t="s">
        <v>12168</v>
      </c>
      <c r="AH200" s="9" t="s">
        <v>12167</v>
      </c>
      <c r="AI200" s="238" t="s">
        <v>12166</v>
      </c>
      <c r="AJ200" s="238" t="s">
        <v>11560</v>
      </c>
      <c r="AK200" s="238" t="s">
        <v>11562</v>
      </c>
    </row>
    <row r="201" spans="1:37" x14ac:dyDescent="0.3">
      <c r="A201" s="232" t="s">
        <v>3414</v>
      </c>
      <c r="B201" s="232" t="s">
        <v>12547</v>
      </c>
      <c r="C201" s="244" t="s">
        <v>11569</v>
      </c>
      <c r="D201" s="240" t="s">
        <v>11742</v>
      </c>
      <c r="E201" s="239" t="s">
        <v>11741</v>
      </c>
      <c r="F201" s="243" t="s">
        <v>11567</v>
      </c>
      <c r="G201" s="214">
        <v>0</v>
      </c>
      <c r="H201" s="234" t="s">
        <v>11560</v>
      </c>
      <c r="I201" s="234"/>
      <c r="J201" s="234"/>
      <c r="K201" s="234"/>
      <c r="L201" s="234"/>
      <c r="M201" s="234"/>
      <c r="N201" s="234" t="s">
        <v>11714</v>
      </c>
      <c r="O201" s="249" t="s">
        <v>12544</v>
      </c>
      <c r="P201" s="249" t="s">
        <v>12543</v>
      </c>
      <c r="Q201" s="226" t="s">
        <v>12542</v>
      </c>
      <c r="R201" s="212" t="s">
        <v>2</v>
      </c>
      <c r="S201" s="213" t="s">
        <v>11560</v>
      </c>
      <c r="T201" s="236" t="s">
        <v>11559</v>
      </c>
      <c r="U201" s="237" t="s">
        <v>11565</v>
      </c>
      <c r="V201" s="237" t="s">
        <v>11699</v>
      </c>
      <c r="W201" s="237" t="s">
        <v>11699</v>
      </c>
      <c r="X201" s="237" t="s">
        <v>11699</v>
      </c>
      <c r="Y201" s="237"/>
      <c r="Z201" s="237" t="s">
        <v>11699</v>
      </c>
      <c r="AA201" s="225">
        <v>202409</v>
      </c>
      <c r="AB201" s="246"/>
      <c r="AC201" s="236" t="s">
        <v>11564</v>
      </c>
      <c r="AD201" s="247" t="s">
        <v>11563</v>
      </c>
      <c r="AE201" s="248">
        <v>0</v>
      </c>
      <c r="AF201" s="247" t="s">
        <v>11563</v>
      </c>
      <c r="AG201" s="242" t="s">
        <v>12168</v>
      </c>
      <c r="AH201" s="9" t="s">
        <v>12167</v>
      </c>
      <c r="AI201" s="238" t="s">
        <v>12166</v>
      </c>
      <c r="AJ201" s="238" t="s">
        <v>11560</v>
      </c>
      <c r="AK201" s="238" t="s">
        <v>11562</v>
      </c>
    </row>
    <row r="202" spans="1:37" x14ac:dyDescent="0.3">
      <c r="A202" s="232" t="s">
        <v>3414</v>
      </c>
      <c r="B202" s="232" t="s">
        <v>12547</v>
      </c>
      <c r="C202" s="244" t="s">
        <v>11569</v>
      </c>
      <c r="D202" s="240" t="s">
        <v>12552</v>
      </c>
      <c r="E202" s="239" t="s">
        <v>12551</v>
      </c>
      <c r="F202" s="243" t="s">
        <v>11567</v>
      </c>
      <c r="G202" s="214">
        <v>0</v>
      </c>
      <c r="H202" s="234" t="s">
        <v>11560</v>
      </c>
      <c r="I202" s="234"/>
      <c r="J202" s="234"/>
      <c r="K202" s="234"/>
      <c r="L202" s="234"/>
      <c r="M202" s="234"/>
      <c r="N202" s="234" t="s">
        <v>11714</v>
      </c>
      <c r="O202" s="249" t="s">
        <v>12544</v>
      </c>
      <c r="P202" s="249" t="s">
        <v>12543</v>
      </c>
      <c r="Q202" s="226" t="s">
        <v>12542</v>
      </c>
      <c r="R202" s="212" t="s">
        <v>2</v>
      </c>
      <c r="S202" s="213" t="s">
        <v>11560</v>
      </c>
      <c r="T202" s="236" t="s">
        <v>11559</v>
      </c>
      <c r="U202" s="237" t="s">
        <v>11565</v>
      </c>
      <c r="V202" s="237" t="s">
        <v>11699</v>
      </c>
      <c r="W202" s="237" t="s">
        <v>11699</v>
      </c>
      <c r="X202" s="237" t="s">
        <v>11699</v>
      </c>
      <c r="Y202" s="237"/>
      <c r="Z202" s="237" t="s">
        <v>11699</v>
      </c>
      <c r="AA202" s="225">
        <v>202409</v>
      </c>
      <c r="AB202" s="246"/>
      <c r="AC202" s="236" t="s">
        <v>11564</v>
      </c>
      <c r="AD202" s="247" t="s">
        <v>11563</v>
      </c>
      <c r="AE202" s="248">
        <v>0</v>
      </c>
      <c r="AF202" s="247" t="s">
        <v>11563</v>
      </c>
      <c r="AG202" s="242" t="s">
        <v>12168</v>
      </c>
      <c r="AH202" s="9" t="s">
        <v>12167</v>
      </c>
      <c r="AI202" s="238" t="s">
        <v>12166</v>
      </c>
      <c r="AJ202" s="238" t="s">
        <v>11560</v>
      </c>
      <c r="AK202" s="238" t="s">
        <v>11562</v>
      </c>
    </row>
    <row r="203" spans="1:37" x14ac:dyDescent="0.3">
      <c r="A203" s="232" t="s">
        <v>3414</v>
      </c>
      <c r="B203" s="232" t="s">
        <v>12547</v>
      </c>
      <c r="C203" s="244" t="s">
        <v>11569</v>
      </c>
      <c r="D203" s="240" t="s">
        <v>12550</v>
      </c>
      <c r="E203" s="239" t="s">
        <v>4632</v>
      </c>
      <c r="F203" s="243" t="s">
        <v>11567</v>
      </c>
      <c r="G203" s="214">
        <v>0</v>
      </c>
      <c r="H203" s="234" t="s">
        <v>11560</v>
      </c>
      <c r="I203" s="234"/>
      <c r="J203" s="234"/>
      <c r="K203" s="234"/>
      <c r="L203" s="234"/>
      <c r="M203" s="234"/>
      <c r="N203" s="234" t="s">
        <v>11714</v>
      </c>
      <c r="O203" s="249" t="s">
        <v>12544</v>
      </c>
      <c r="P203" s="249" t="s">
        <v>12543</v>
      </c>
      <c r="Q203" s="226" t="s">
        <v>12542</v>
      </c>
      <c r="R203" s="212" t="s">
        <v>2</v>
      </c>
      <c r="S203" s="213" t="s">
        <v>11560</v>
      </c>
      <c r="T203" s="236" t="s">
        <v>11559</v>
      </c>
      <c r="U203" s="237" t="s">
        <v>11565</v>
      </c>
      <c r="V203" s="237" t="s">
        <v>11699</v>
      </c>
      <c r="W203" s="237" t="s">
        <v>11699</v>
      </c>
      <c r="X203" s="237" t="s">
        <v>11699</v>
      </c>
      <c r="Y203" s="237"/>
      <c r="Z203" s="237" t="s">
        <v>11699</v>
      </c>
      <c r="AA203" s="225">
        <v>202409</v>
      </c>
      <c r="AB203" s="246"/>
      <c r="AC203" s="236" t="s">
        <v>11564</v>
      </c>
      <c r="AD203" s="247" t="s">
        <v>11563</v>
      </c>
      <c r="AE203" s="248">
        <v>0</v>
      </c>
      <c r="AF203" s="247" t="s">
        <v>11563</v>
      </c>
      <c r="AG203" s="242" t="s">
        <v>12168</v>
      </c>
      <c r="AH203" s="9" t="s">
        <v>12167</v>
      </c>
      <c r="AI203" s="238" t="s">
        <v>12166</v>
      </c>
      <c r="AJ203" s="238" t="s">
        <v>11560</v>
      </c>
      <c r="AK203" s="238" t="s">
        <v>11562</v>
      </c>
    </row>
    <row r="204" spans="1:37" x14ac:dyDescent="0.3">
      <c r="A204" s="232" t="s">
        <v>3414</v>
      </c>
      <c r="B204" s="232" t="s">
        <v>12547</v>
      </c>
      <c r="C204" s="244" t="s">
        <v>11569</v>
      </c>
      <c r="D204" s="240" t="s">
        <v>12549</v>
      </c>
      <c r="E204" s="239" t="s">
        <v>12548</v>
      </c>
      <c r="F204" s="243" t="s">
        <v>11567</v>
      </c>
      <c r="G204" s="214">
        <v>0</v>
      </c>
      <c r="H204" s="234" t="s">
        <v>11560</v>
      </c>
      <c r="I204" s="234"/>
      <c r="J204" s="234"/>
      <c r="K204" s="234"/>
      <c r="L204" s="234"/>
      <c r="M204" s="234"/>
      <c r="N204" s="234" t="s">
        <v>11714</v>
      </c>
      <c r="O204" s="249" t="s">
        <v>12544</v>
      </c>
      <c r="P204" s="249" t="s">
        <v>12543</v>
      </c>
      <c r="Q204" s="226" t="s">
        <v>12542</v>
      </c>
      <c r="R204" s="212" t="s">
        <v>2</v>
      </c>
      <c r="S204" s="213" t="s">
        <v>11560</v>
      </c>
      <c r="T204" s="236" t="s">
        <v>11559</v>
      </c>
      <c r="U204" s="237" t="s">
        <v>11565</v>
      </c>
      <c r="V204" s="237" t="s">
        <v>11699</v>
      </c>
      <c r="W204" s="237" t="s">
        <v>11699</v>
      </c>
      <c r="X204" s="237" t="s">
        <v>11699</v>
      </c>
      <c r="Y204" s="237"/>
      <c r="Z204" s="237" t="s">
        <v>11699</v>
      </c>
      <c r="AA204" s="225">
        <v>202409</v>
      </c>
      <c r="AB204" s="246"/>
      <c r="AC204" s="236" t="s">
        <v>11564</v>
      </c>
      <c r="AD204" s="247" t="s">
        <v>11563</v>
      </c>
      <c r="AE204" s="248">
        <v>0</v>
      </c>
      <c r="AF204" s="247" t="s">
        <v>11563</v>
      </c>
      <c r="AG204" s="242" t="s">
        <v>12168</v>
      </c>
      <c r="AH204" s="9" t="s">
        <v>12167</v>
      </c>
      <c r="AI204" s="238" t="s">
        <v>12166</v>
      </c>
      <c r="AJ204" s="238" t="s">
        <v>11560</v>
      </c>
      <c r="AK204" s="238" t="s">
        <v>11562</v>
      </c>
    </row>
    <row r="205" spans="1:37" x14ac:dyDescent="0.3">
      <c r="A205" s="232" t="s">
        <v>3414</v>
      </c>
      <c r="B205" s="232" t="s">
        <v>12547</v>
      </c>
      <c r="C205" s="244" t="s">
        <v>11569</v>
      </c>
      <c r="D205" s="240" t="s">
        <v>12546</v>
      </c>
      <c r="E205" s="239" t="s">
        <v>12545</v>
      </c>
      <c r="F205" s="243" t="s">
        <v>11567</v>
      </c>
      <c r="G205" s="245">
        <v>0</v>
      </c>
      <c r="H205" s="234" t="s">
        <v>11560</v>
      </c>
      <c r="I205" s="234"/>
      <c r="J205" s="234"/>
      <c r="K205" s="234"/>
      <c r="L205" s="234"/>
      <c r="M205" s="234"/>
      <c r="N205" s="234" t="s">
        <v>11714</v>
      </c>
      <c r="O205" s="249" t="s">
        <v>12544</v>
      </c>
      <c r="P205" s="249" t="s">
        <v>12543</v>
      </c>
      <c r="Q205" s="226" t="s">
        <v>12542</v>
      </c>
      <c r="R205" s="212" t="s">
        <v>2</v>
      </c>
      <c r="S205" s="213" t="s">
        <v>11560</v>
      </c>
      <c r="T205" s="236" t="s">
        <v>11559</v>
      </c>
      <c r="U205" s="237" t="s">
        <v>11565</v>
      </c>
      <c r="V205" s="237" t="s">
        <v>11699</v>
      </c>
      <c r="W205" s="237" t="s">
        <v>11699</v>
      </c>
      <c r="X205" s="237" t="s">
        <v>11699</v>
      </c>
      <c r="Y205" s="237"/>
      <c r="Z205" s="237" t="s">
        <v>11699</v>
      </c>
      <c r="AA205" s="225">
        <v>202409</v>
      </c>
      <c r="AB205" s="246"/>
      <c r="AC205" s="247" t="s">
        <v>11564</v>
      </c>
      <c r="AD205" s="247" t="s">
        <v>11563</v>
      </c>
      <c r="AE205" s="248">
        <v>0</v>
      </c>
      <c r="AF205" s="247" t="s">
        <v>11563</v>
      </c>
      <c r="AG205" s="242" t="s">
        <v>12168</v>
      </c>
      <c r="AH205" s="238" t="s">
        <v>12167</v>
      </c>
      <c r="AI205" s="238" t="s">
        <v>12166</v>
      </c>
      <c r="AJ205" s="238" t="s">
        <v>11560</v>
      </c>
      <c r="AK205" s="238" t="s">
        <v>12165</v>
      </c>
    </row>
    <row r="206" spans="1:37" x14ac:dyDescent="0.3">
      <c r="A206" s="232" t="s">
        <v>3445</v>
      </c>
      <c r="B206" s="232" t="s">
        <v>12228</v>
      </c>
      <c r="C206" s="244" t="s">
        <v>11569</v>
      </c>
      <c r="D206" s="240" t="s">
        <v>12541</v>
      </c>
      <c r="E206" s="239" t="s">
        <v>6312</v>
      </c>
      <c r="F206" s="243" t="s">
        <v>11567</v>
      </c>
      <c r="G206" s="214">
        <v>0</v>
      </c>
      <c r="H206" s="234" t="s">
        <v>11560</v>
      </c>
      <c r="I206" s="234"/>
      <c r="J206" s="234"/>
      <c r="K206" s="234"/>
      <c r="L206" s="234"/>
      <c r="M206" s="234"/>
      <c r="N206" s="234" t="s">
        <v>11566</v>
      </c>
      <c r="O206" s="249" t="s">
        <v>12225</v>
      </c>
      <c r="P206" s="249" t="s">
        <v>12223</v>
      </c>
      <c r="Q206" s="226" t="s">
        <v>12222</v>
      </c>
      <c r="R206" s="212" t="s">
        <v>6313</v>
      </c>
      <c r="S206" s="213">
        <v>410000218</v>
      </c>
      <c r="T206" s="236" t="s">
        <v>11559</v>
      </c>
      <c r="U206" s="237" t="s">
        <v>11565</v>
      </c>
      <c r="V206" s="236" t="s">
        <v>11558</v>
      </c>
      <c r="W206" s="236" t="s">
        <v>11558</v>
      </c>
      <c r="X206" s="237" t="s">
        <v>11560</v>
      </c>
      <c r="Y206" s="237"/>
      <c r="Z206" s="237" t="s">
        <v>11699</v>
      </c>
      <c r="AA206" s="225">
        <v>202409</v>
      </c>
      <c r="AB206" s="246"/>
      <c r="AC206" s="236" t="s">
        <v>11564</v>
      </c>
      <c r="AD206" s="247" t="s">
        <v>11563</v>
      </c>
      <c r="AE206" s="248">
        <v>0</v>
      </c>
      <c r="AF206" s="247" t="s">
        <v>11563</v>
      </c>
      <c r="AG206" s="242" t="s">
        <v>12221</v>
      </c>
      <c r="AH206" s="9" t="s">
        <v>12220</v>
      </c>
      <c r="AI206" s="238" t="s">
        <v>11560</v>
      </c>
      <c r="AJ206" s="238" t="s">
        <v>11560</v>
      </c>
      <c r="AK206" s="238" t="s">
        <v>11562</v>
      </c>
    </row>
    <row r="207" spans="1:37" x14ac:dyDescent="0.3">
      <c r="A207" s="232" t="s">
        <v>3445</v>
      </c>
      <c r="B207" s="232" t="s">
        <v>12228</v>
      </c>
      <c r="C207" s="244" t="s">
        <v>11569</v>
      </c>
      <c r="D207" s="240" t="s">
        <v>12540</v>
      </c>
      <c r="E207" s="239" t="s">
        <v>4509</v>
      </c>
      <c r="F207" s="243" t="s">
        <v>11567</v>
      </c>
      <c r="G207" s="214">
        <v>0</v>
      </c>
      <c r="H207" s="234" t="s">
        <v>11560</v>
      </c>
      <c r="I207" s="234"/>
      <c r="J207" s="234"/>
      <c r="K207" s="234"/>
      <c r="L207" s="234"/>
      <c r="M207" s="234"/>
      <c r="N207" s="234" t="s">
        <v>11566</v>
      </c>
      <c r="O207" s="249" t="s">
        <v>12225</v>
      </c>
      <c r="P207" s="249" t="s">
        <v>12223</v>
      </c>
      <c r="Q207" s="226" t="s">
        <v>12222</v>
      </c>
      <c r="R207" s="212" t="s">
        <v>4510</v>
      </c>
      <c r="S207" s="213">
        <v>410000187</v>
      </c>
      <c r="T207" s="236" t="s">
        <v>11559</v>
      </c>
      <c r="U207" s="237" t="s">
        <v>11565</v>
      </c>
      <c r="V207" s="236" t="s">
        <v>11558</v>
      </c>
      <c r="W207" s="236" t="s">
        <v>11558</v>
      </c>
      <c r="X207" s="237" t="s">
        <v>11560</v>
      </c>
      <c r="Y207" s="237"/>
      <c r="Z207" s="237" t="s">
        <v>11699</v>
      </c>
      <c r="AA207" s="225">
        <v>202409</v>
      </c>
      <c r="AB207" s="246"/>
      <c r="AC207" s="236" t="s">
        <v>11564</v>
      </c>
      <c r="AD207" s="247" t="s">
        <v>11563</v>
      </c>
      <c r="AE207" s="248">
        <v>0</v>
      </c>
      <c r="AF207" s="247" t="s">
        <v>11563</v>
      </c>
      <c r="AG207" s="242" t="s">
        <v>12221</v>
      </c>
      <c r="AH207" s="9" t="s">
        <v>12220</v>
      </c>
      <c r="AI207" s="238" t="s">
        <v>11560</v>
      </c>
      <c r="AJ207" s="238" t="s">
        <v>11560</v>
      </c>
      <c r="AK207" s="238" t="s">
        <v>11562</v>
      </c>
    </row>
    <row r="208" spans="1:37" x14ac:dyDescent="0.3">
      <c r="A208" s="232" t="s">
        <v>3445</v>
      </c>
      <c r="B208" s="232" t="s">
        <v>12228</v>
      </c>
      <c r="C208" s="244" t="s">
        <v>11569</v>
      </c>
      <c r="D208" s="240" t="s">
        <v>12539</v>
      </c>
      <c r="E208" s="239" t="s">
        <v>6753</v>
      </c>
      <c r="F208" s="243" t="s">
        <v>11567</v>
      </c>
      <c r="G208" s="214">
        <v>0</v>
      </c>
      <c r="H208" s="234" t="s">
        <v>11560</v>
      </c>
      <c r="I208" s="234"/>
      <c r="J208" s="234"/>
      <c r="K208" s="234"/>
      <c r="L208" s="234"/>
      <c r="M208" s="234"/>
      <c r="N208" s="234" t="s">
        <v>11566</v>
      </c>
      <c r="O208" s="249" t="s">
        <v>12225</v>
      </c>
      <c r="P208" s="249" t="s">
        <v>12223</v>
      </c>
      <c r="Q208" s="226" t="s">
        <v>12222</v>
      </c>
      <c r="R208" s="212" t="s">
        <v>6754</v>
      </c>
      <c r="S208" s="213">
        <v>410000220</v>
      </c>
      <c r="T208" s="236" t="s">
        <v>11559</v>
      </c>
      <c r="U208" s="237" t="s">
        <v>11565</v>
      </c>
      <c r="V208" s="236" t="s">
        <v>11558</v>
      </c>
      <c r="W208" s="236" t="s">
        <v>11558</v>
      </c>
      <c r="X208" s="237" t="s">
        <v>11560</v>
      </c>
      <c r="Y208" s="237"/>
      <c r="Z208" s="237" t="s">
        <v>11699</v>
      </c>
      <c r="AA208" s="225">
        <v>202409</v>
      </c>
      <c r="AB208" s="246"/>
      <c r="AC208" s="236" t="s">
        <v>11564</v>
      </c>
      <c r="AD208" s="247" t="s">
        <v>11563</v>
      </c>
      <c r="AE208" s="248">
        <v>0</v>
      </c>
      <c r="AF208" s="247" t="s">
        <v>11563</v>
      </c>
      <c r="AG208" s="242" t="s">
        <v>12221</v>
      </c>
      <c r="AH208" s="9" t="s">
        <v>12220</v>
      </c>
      <c r="AI208" s="238" t="s">
        <v>11560</v>
      </c>
      <c r="AJ208" s="238" t="s">
        <v>11560</v>
      </c>
      <c r="AK208" s="238" t="s">
        <v>11562</v>
      </c>
    </row>
    <row r="209" spans="1:37" x14ac:dyDescent="0.3">
      <c r="A209" s="232" t="s">
        <v>3445</v>
      </c>
      <c r="B209" s="232" t="s">
        <v>12228</v>
      </c>
      <c r="C209" s="244" t="s">
        <v>11569</v>
      </c>
      <c r="D209" s="240" t="s">
        <v>12538</v>
      </c>
      <c r="E209" s="239" t="s">
        <v>6756</v>
      </c>
      <c r="F209" s="243" t="s">
        <v>11567</v>
      </c>
      <c r="G209" s="214">
        <v>0</v>
      </c>
      <c r="H209" s="234" t="s">
        <v>11560</v>
      </c>
      <c r="I209" s="234"/>
      <c r="J209" s="234"/>
      <c r="K209" s="234"/>
      <c r="L209" s="234"/>
      <c r="M209" s="234"/>
      <c r="N209" s="234" t="s">
        <v>11566</v>
      </c>
      <c r="O209" s="249" t="s">
        <v>12225</v>
      </c>
      <c r="P209" s="249" t="s">
        <v>12223</v>
      </c>
      <c r="Q209" s="226" t="s">
        <v>12222</v>
      </c>
      <c r="R209" s="212" t="s">
        <v>6757</v>
      </c>
      <c r="S209" s="213">
        <v>410000240</v>
      </c>
      <c r="T209" s="236" t="s">
        <v>11559</v>
      </c>
      <c r="U209" s="237" t="s">
        <v>11565</v>
      </c>
      <c r="V209" s="236" t="s">
        <v>11558</v>
      </c>
      <c r="W209" s="236" t="s">
        <v>11558</v>
      </c>
      <c r="X209" s="237" t="s">
        <v>11560</v>
      </c>
      <c r="Y209" s="237"/>
      <c r="Z209" s="237" t="s">
        <v>11699</v>
      </c>
      <c r="AA209" s="225">
        <v>202409</v>
      </c>
      <c r="AB209" s="246"/>
      <c r="AC209" s="236" t="s">
        <v>11564</v>
      </c>
      <c r="AD209" s="247" t="s">
        <v>11563</v>
      </c>
      <c r="AE209" s="248">
        <v>0</v>
      </c>
      <c r="AF209" s="247" t="s">
        <v>11563</v>
      </c>
      <c r="AG209" s="242" t="s">
        <v>12221</v>
      </c>
      <c r="AH209" s="9" t="s">
        <v>12220</v>
      </c>
      <c r="AI209" s="238" t="s">
        <v>11560</v>
      </c>
      <c r="AJ209" s="238" t="s">
        <v>11560</v>
      </c>
      <c r="AK209" s="238" t="s">
        <v>11562</v>
      </c>
    </row>
    <row r="210" spans="1:37" x14ac:dyDescent="0.3">
      <c r="A210" s="232" t="s">
        <v>3445</v>
      </c>
      <c r="B210" s="232" t="s">
        <v>12228</v>
      </c>
      <c r="C210" s="244" t="s">
        <v>11569</v>
      </c>
      <c r="D210" s="240" t="s">
        <v>12537</v>
      </c>
      <c r="E210" s="239" t="s">
        <v>6854</v>
      </c>
      <c r="F210" s="243" t="s">
        <v>11567</v>
      </c>
      <c r="G210" s="214">
        <v>0</v>
      </c>
      <c r="H210" s="234" t="s">
        <v>11560</v>
      </c>
      <c r="I210" s="234"/>
      <c r="J210" s="234"/>
      <c r="K210" s="234"/>
      <c r="L210" s="234"/>
      <c r="M210" s="234"/>
      <c r="N210" s="234" t="s">
        <v>11566</v>
      </c>
      <c r="O210" s="249" t="s">
        <v>12225</v>
      </c>
      <c r="P210" s="249" t="s">
        <v>12223</v>
      </c>
      <c r="Q210" s="226" t="s">
        <v>12222</v>
      </c>
      <c r="R210" s="212" t="s">
        <v>6855</v>
      </c>
      <c r="S210" s="213">
        <v>410000233</v>
      </c>
      <c r="T210" s="236" t="s">
        <v>11559</v>
      </c>
      <c r="U210" s="237" t="s">
        <v>11565</v>
      </c>
      <c r="V210" s="236" t="s">
        <v>11558</v>
      </c>
      <c r="W210" s="236" t="s">
        <v>11558</v>
      </c>
      <c r="X210" s="237" t="s">
        <v>11560</v>
      </c>
      <c r="Y210" s="237"/>
      <c r="Z210" s="237" t="s">
        <v>11699</v>
      </c>
      <c r="AA210" s="225">
        <v>202409</v>
      </c>
      <c r="AB210" s="246"/>
      <c r="AC210" s="236" t="s">
        <v>11564</v>
      </c>
      <c r="AD210" s="247" t="s">
        <v>11563</v>
      </c>
      <c r="AE210" s="248">
        <v>0</v>
      </c>
      <c r="AF210" s="247" t="s">
        <v>11563</v>
      </c>
      <c r="AG210" s="242" t="s">
        <v>12221</v>
      </c>
      <c r="AH210" s="9" t="s">
        <v>12220</v>
      </c>
      <c r="AI210" s="238" t="s">
        <v>11560</v>
      </c>
      <c r="AJ210" s="238" t="s">
        <v>11560</v>
      </c>
      <c r="AK210" s="238" t="s">
        <v>11562</v>
      </c>
    </row>
    <row r="211" spans="1:37" x14ac:dyDescent="0.3">
      <c r="A211" s="232" t="s">
        <v>3445</v>
      </c>
      <c r="B211" s="232" t="s">
        <v>12228</v>
      </c>
      <c r="C211" s="244" t="s">
        <v>11569</v>
      </c>
      <c r="D211" s="240" t="s">
        <v>12536</v>
      </c>
      <c r="E211" s="239" t="s">
        <v>6870</v>
      </c>
      <c r="F211" s="243" t="s">
        <v>11567</v>
      </c>
      <c r="G211" s="214">
        <v>0</v>
      </c>
      <c r="H211" s="234" t="s">
        <v>11560</v>
      </c>
      <c r="I211" s="234"/>
      <c r="J211" s="234"/>
      <c r="K211" s="234"/>
      <c r="L211" s="234"/>
      <c r="M211" s="234"/>
      <c r="N211" s="234" t="s">
        <v>11566</v>
      </c>
      <c r="O211" s="249" t="s">
        <v>12225</v>
      </c>
      <c r="P211" s="249" t="s">
        <v>12223</v>
      </c>
      <c r="Q211" s="226" t="s">
        <v>12222</v>
      </c>
      <c r="R211" s="212" t="s">
        <v>6871</v>
      </c>
      <c r="S211" s="213">
        <v>410000199</v>
      </c>
      <c r="T211" s="236" t="s">
        <v>11559</v>
      </c>
      <c r="U211" s="237" t="s">
        <v>11565</v>
      </c>
      <c r="V211" s="236" t="s">
        <v>11558</v>
      </c>
      <c r="W211" s="236" t="s">
        <v>11558</v>
      </c>
      <c r="X211" s="237" t="s">
        <v>11560</v>
      </c>
      <c r="Y211" s="237"/>
      <c r="Z211" s="237" t="s">
        <v>11699</v>
      </c>
      <c r="AA211" s="225">
        <v>202409</v>
      </c>
      <c r="AB211" s="246"/>
      <c r="AC211" s="236" t="s">
        <v>11564</v>
      </c>
      <c r="AD211" s="247" t="s">
        <v>11563</v>
      </c>
      <c r="AE211" s="248">
        <v>0</v>
      </c>
      <c r="AF211" s="247" t="s">
        <v>11563</v>
      </c>
      <c r="AG211" s="242" t="s">
        <v>12221</v>
      </c>
      <c r="AH211" s="9" t="s">
        <v>12220</v>
      </c>
      <c r="AI211" s="238" t="s">
        <v>11560</v>
      </c>
      <c r="AJ211" s="238" t="s">
        <v>11560</v>
      </c>
      <c r="AK211" s="238" t="s">
        <v>11562</v>
      </c>
    </row>
    <row r="212" spans="1:37" x14ac:dyDescent="0.3">
      <c r="A212" s="232" t="s">
        <v>3445</v>
      </c>
      <c r="B212" s="232" t="s">
        <v>12228</v>
      </c>
      <c r="C212" s="244" t="s">
        <v>11569</v>
      </c>
      <c r="D212" s="240" t="s">
        <v>12535</v>
      </c>
      <c r="E212" s="239" t="s">
        <v>6308</v>
      </c>
      <c r="F212" s="243" t="s">
        <v>11567</v>
      </c>
      <c r="G212" s="214">
        <v>0</v>
      </c>
      <c r="H212" s="234" t="s">
        <v>11560</v>
      </c>
      <c r="I212" s="234"/>
      <c r="J212" s="234"/>
      <c r="K212" s="234"/>
      <c r="L212" s="234"/>
      <c r="M212" s="234"/>
      <c r="N212" s="234" t="s">
        <v>11566</v>
      </c>
      <c r="O212" s="249" t="s">
        <v>12225</v>
      </c>
      <c r="P212" s="249" t="s">
        <v>12223</v>
      </c>
      <c r="Q212" s="226" t="s">
        <v>12222</v>
      </c>
      <c r="R212" s="212" t="s">
        <v>6309</v>
      </c>
      <c r="S212" s="213">
        <v>410000117</v>
      </c>
      <c r="T212" s="236" t="s">
        <v>11559</v>
      </c>
      <c r="U212" s="237" t="s">
        <v>11565</v>
      </c>
      <c r="V212" s="236" t="s">
        <v>11558</v>
      </c>
      <c r="W212" s="236" t="s">
        <v>11558</v>
      </c>
      <c r="X212" s="237" t="s">
        <v>11560</v>
      </c>
      <c r="Y212" s="237"/>
      <c r="Z212" s="237" t="s">
        <v>11699</v>
      </c>
      <c r="AA212" s="225">
        <v>202409</v>
      </c>
      <c r="AB212" s="246"/>
      <c r="AC212" s="236" t="s">
        <v>11564</v>
      </c>
      <c r="AD212" s="247" t="s">
        <v>11563</v>
      </c>
      <c r="AE212" s="248">
        <v>0</v>
      </c>
      <c r="AF212" s="247" t="s">
        <v>11563</v>
      </c>
      <c r="AG212" s="242" t="s">
        <v>12221</v>
      </c>
      <c r="AH212" s="9" t="s">
        <v>12220</v>
      </c>
      <c r="AI212" s="238" t="s">
        <v>11560</v>
      </c>
      <c r="AJ212" s="238" t="s">
        <v>11560</v>
      </c>
      <c r="AK212" s="238" t="s">
        <v>11562</v>
      </c>
    </row>
    <row r="213" spans="1:37" x14ac:dyDescent="0.3">
      <c r="A213" s="232" t="s">
        <v>3445</v>
      </c>
      <c r="B213" s="232" t="s">
        <v>12228</v>
      </c>
      <c r="C213" s="244" t="s">
        <v>11569</v>
      </c>
      <c r="D213" s="240" t="s">
        <v>12534</v>
      </c>
      <c r="E213" s="239" t="s">
        <v>6316</v>
      </c>
      <c r="F213" s="243" t="s">
        <v>11567</v>
      </c>
      <c r="G213" s="214">
        <v>0</v>
      </c>
      <c r="H213" s="234" t="s">
        <v>11560</v>
      </c>
      <c r="I213" s="234"/>
      <c r="J213" s="234"/>
      <c r="K213" s="234"/>
      <c r="L213" s="234"/>
      <c r="M213" s="234"/>
      <c r="N213" s="234" t="s">
        <v>11566</v>
      </c>
      <c r="O213" s="249" t="s">
        <v>12225</v>
      </c>
      <c r="P213" s="249" t="s">
        <v>12223</v>
      </c>
      <c r="Q213" s="226" t="s">
        <v>12222</v>
      </c>
      <c r="R213" s="212" t="s">
        <v>6317</v>
      </c>
      <c r="S213" s="213">
        <v>410000563</v>
      </c>
      <c r="T213" s="236" t="s">
        <v>11559</v>
      </c>
      <c r="U213" s="237" t="s">
        <v>11565</v>
      </c>
      <c r="V213" s="236" t="s">
        <v>11558</v>
      </c>
      <c r="W213" s="236" t="s">
        <v>11558</v>
      </c>
      <c r="X213" s="237" t="s">
        <v>11560</v>
      </c>
      <c r="Y213" s="237"/>
      <c r="Z213" s="237" t="s">
        <v>11699</v>
      </c>
      <c r="AA213" s="225">
        <v>202409</v>
      </c>
      <c r="AB213" s="246"/>
      <c r="AC213" s="236" t="s">
        <v>11564</v>
      </c>
      <c r="AD213" s="247" t="s">
        <v>11563</v>
      </c>
      <c r="AE213" s="248">
        <v>0</v>
      </c>
      <c r="AF213" s="247" t="s">
        <v>11563</v>
      </c>
      <c r="AG213" s="242" t="s">
        <v>12221</v>
      </c>
      <c r="AH213" s="9" t="s">
        <v>12220</v>
      </c>
      <c r="AI213" s="238" t="s">
        <v>11560</v>
      </c>
      <c r="AJ213" s="238" t="s">
        <v>11560</v>
      </c>
      <c r="AK213" s="238" t="s">
        <v>11562</v>
      </c>
    </row>
    <row r="214" spans="1:37" x14ac:dyDescent="0.3">
      <c r="A214" s="232" t="s">
        <v>3445</v>
      </c>
      <c r="B214" s="232" t="s">
        <v>12228</v>
      </c>
      <c r="C214" s="244" t="s">
        <v>11569</v>
      </c>
      <c r="D214" s="240" t="s">
        <v>12533</v>
      </c>
      <c r="E214" s="239" t="s">
        <v>3958</v>
      </c>
      <c r="F214" s="243" t="s">
        <v>11567</v>
      </c>
      <c r="G214" s="214">
        <v>0</v>
      </c>
      <c r="H214" s="234" t="s">
        <v>11560</v>
      </c>
      <c r="I214" s="234"/>
      <c r="J214" s="234"/>
      <c r="K214" s="234"/>
      <c r="L214" s="234"/>
      <c r="M214" s="234"/>
      <c r="N214" s="234" t="s">
        <v>11566</v>
      </c>
      <c r="O214" s="249" t="s">
        <v>12225</v>
      </c>
      <c r="P214" s="249" t="s">
        <v>12223</v>
      </c>
      <c r="Q214" s="226" t="s">
        <v>12222</v>
      </c>
      <c r="R214" s="212" t="s">
        <v>4212</v>
      </c>
      <c r="S214" s="213">
        <v>410000513</v>
      </c>
      <c r="T214" s="236" t="s">
        <v>11559</v>
      </c>
      <c r="U214" s="237" t="s">
        <v>11565</v>
      </c>
      <c r="V214" s="236" t="s">
        <v>11558</v>
      </c>
      <c r="W214" s="236" t="s">
        <v>11558</v>
      </c>
      <c r="X214" s="237" t="s">
        <v>11560</v>
      </c>
      <c r="Y214" s="237"/>
      <c r="Z214" s="237" t="s">
        <v>11699</v>
      </c>
      <c r="AA214" s="225">
        <v>202409</v>
      </c>
      <c r="AB214" s="246"/>
      <c r="AC214" s="236" t="s">
        <v>11564</v>
      </c>
      <c r="AD214" s="247" t="s">
        <v>11563</v>
      </c>
      <c r="AE214" s="248">
        <v>0</v>
      </c>
      <c r="AF214" s="247" t="s">
        <v>11563</v>
      </c>
      <c r="AG214" s="242" t="s">
        <v>12221</v>
      </c>
      <c r="AH214" s="9" t="s">
        <v>12220</v>
      </c>
      <c r="AI214" s="238" t="s">
        <v>11560</v>
      </c>
      <c r="AJ214" s="238" t="s">
        <v>11560</v>
      </c>
      <c r="AK214" s="238" t="s">
        <v>11562</v>
      </c>
    </row>
    <row r="215" spans="1:37" x14ac:dyDescent="0.3">
      <c r="A215" s="232" t="s">
        <v>3445</v>
      </c>
      <c r="B215" s="232" t="s">
        <v>12228</v>
      </c>
      <c r="C215" s="244" t="s">
        <v>11569</v>
      </c>
      <c r="D215" s="240" t="s">
        <v>12532</v>
      </c>
      <c r="E215" s="239" t="s">
        <v>5212</v>
      </c>
      <c r="F215" s="243" t="s">
        <v>11567</v>
      </c>
      <c r="G215" s="214">
        <v>0</v>
      </c>
      <c r="H215" s="234" t="s">
        <v>11560</v>
      </c>
      <c r="I215" s="234"/>
      <c r="J215" s="234"/>
      <c r="K215" s="234"/>
      <c r="L215" s="234"/>
      <c r="M215" s="234"/>
      <c r="N215" s="234" t="s">
        <v>11566</v>
      </c>
      <c r="O215" s="249" t="s">
        <v>12225</v>
      </c>
      <c r="P215" s="249" t="s">
        <v>12223</v>
      </c>
      <c r="Q215" s="226" t="s">
        <v>12222</v>
      </c>
      <c r="R215" s="212" t="s">
        <v>5213</v>
      </c>
      <c r="S215" s="213">
        <v>410000201</v>
      </c>
      <c r="T215" s="236" t="s">
        <v>11559</v>
      </c>
      <c r="U215" s="237" t="s">
        <v>11565</v>
      </c>
      <c r="V215" s="236" t="s">
        <v>11558</v>
      </c>
      <c r="W215" s="236" t="s">
        <v>11558</v>
      </c>
      <c r="X215" s="237" t="s">
        <v>11560</v>
      </c>
      <c r="Y215" s="237"/>
      <c r="Z215" s="237" t="s">
        <v>11699</v>
      </c>
      <c r="AA215" s="225">
        <v>202409</v>
      </c>
      <c r="AB215" s="246"/>
      <c r="AC215" s="236" t="s">
        <v>11564</v>
      </c>
      <c r="AD215" s="247" t="s">
        <v>11563</v>
      </c>
      <c r="AE215" s="248">
        <v>0</v>
      </c>
      <c r="AF215" s="247" t="s">
        <v>11563</v>
      </c>
      <c r="AG215" s="242" t="s">
        <v>12221</v>
      </c>
      <c r="AH215" s="9" t="s">
        <v>12220</v>
      </c>
      <c r="AI215" s="238" t="s">
        <v>11560</v>
      </c>
      <c r="AJ215" s="238" t="s">
        <v>11560</v>
      </c>
      <c r="AK215" s="238" t="s">
        <v>11562</v>
      </c>
    </row>
    <row r="216" spans="1:37" x14ac:dyDescent="0.3">
      <c r="A216" s="232" t="s">
        <v>3445</v>
      </c>
      <c r="B216" s="232" t="s">
        <v>12228</v>
      </c>
      <c r="C216" s="244" t="s">
        <v>11569</v>
      </c>
      <c r="D216" s="240" t="s">
        <v>12060</v>
      </c>
      <c r="E216" s="239" t="s">
        <v>4487</v>
      </c>
      <c r="F216" s="243" t="s">
        <v>11567</v>
      </c>
      <c r="G216" s="214">
        <v>0</v>
      </c>
      <c r="H216" s="234" t="s">
        <v>11560</v>
      </c>
      <c r="I216" s="234"/>
      <c r="J216" s="234"/>
      <c r="K216" s="234"/>
      <c r="L216" s="234"/>
      <c r="M216" s="234"/>
      <c r="N216" s="234" t="s">
        <v>11566</v>
      </c>
      <c r="O216" s="249" t="s">
        <v>12225</v>
      </c>
      <c r="P216" s="249" t="s">
        <v>12223</v>
      </c>
      <c r="Q216" s="226" t="s">
        <v>12222</v>
      </c>
      <c r="R216" s="212" t="s">
        <v>4488</v>
      </c>
      <c r="S216" s="213">
        <v>410000773</v>
      </c>
      <c r="T216" s="236" t="s">
        <v>11559</v>
      </c>
      <c r="U216" s="237" t="s">
        <v>11565</v>
      </c>
      <c r="V216" s="236" t="s">
        <v>11558</v>
      </c>
      <c r="W216" s="236" t="s">
        <v>11558</v>
      </c>
      <c r="X216" s="237" t="s">
        <v>11560</v>
      </c>
      <c r="Y216" s="237"/>
      <c r="Z216" s="237" t="s">
        <v>11699</v>
      </c>
      <c r="AA216" s="225">
        <v>202409</v>
      </c>
      <c r="AB216" s="246"/>
      <c r="AC216" s="236" t="s">
        <v>11564</v>
      </c>
      <c r="AD216" s="247" t="s">
        <v>11563</v>
      </c>
      <c r="AE216" s="248">
        <v>0</v>
      </c>
      <c r="AF216" s="247" t="s">
        <v>11563</v>
      </c>
      <c r="AG216" s="242" t="s">
        <v>12221</v>
      </c>
      <c r="AH216" s="9" t="s">
        <v>12220</v>
      </c>
      <c r="AI216" s="238" t="s">
        <v>11560</v>
      </c>
      <c r="AJ216" s="238" t="s">
        <v>11560</v>
      </c>
      <c r="AK216" s="238" t="s">
        <v>11562</v>
      </c>
    </row>
    <row r="217" spans="1:37" x14ac:dyDescent="0.3">
      <c r="A217" s="232" t="s">
        <v>3445</v>
      </c>
      <c r="B217" s="232" t="s">
        <v>12228</v>
      </c>
      <c r="C217" s="244" t="s">
        <v>11569</v>
      </c>
      <c r="D217" s="240" t="s">
        <v>12049</v>
      </c>
      <c r="E217" s="239" t="s">
        <v>10597</v>
      </c>
      <c r="F217" s="243" t="s">
        <v>11567</v>
      </c>
      <c r="G217" s="214">
        <v>0</v>
      </c>
      <c r="H217" s="234" t="s">
        <v>11560</v>
      </c>
      <c r="I217" s="234"/>
      <c r="J217" s="234"/>
      <c r="K217" s="234"/>
      <c r="L217" s="234"/>
      <c r="M217" s="234"/>
      <c r="N217" s="234" t="s">
        <v>11566</v>
      </c>
      <c r="O217" s="249" t="s">
        <v>12225</v>
      </c>
      <c r="P217" s="249" t="s">
        <v>12223</v>
      </c>
      <c r="Q217" s="226" t="s">
        <v>12222</v>
      </c>
      <c r="R217" s="212" t="s">
        <v>10598</v>
      </c>
      <c r="S217" s="213">
        <v>410000200</v>
      </c>
      <c r="T217" s="236" t="s">
        <v>11559</v>
      </c>
      <c r="U217" s="237" t="s">
        <v>11565</v>
      </c>
      <c r="V217" s="236" t="s">
        <v>11558</v>
      </c>
      <c r="W217" s="236" t="s">
        <v>11558</v>
      </c>
      <c r="X217" s="237" t="s">
        <v>11560</v>
      </c>
      <c r="Y217" s="237"/>
      <c r="Z217" s="237" t="s">
        <v>11699</v>
      </c>
      <c r="AA217" s="225">
        <v>202409</v>
      </c>
      <c r="AB217" s="246"/>
      <c r="AC217" s="236" t="s">
        <v>11564</v>
      </c>
      <c r="AD217" s="247" t="s">
        <v>11563</v>
      </c>
      <c r="AE217" s="248">
        <v>0</v>
      </c>
      <c r="AF217" s="247" t="s">
        <v>11563</v>
      </c>
      <c r="AG217" s="242" t="s">
        <v>12221</v>
      </c>
      <c r="AH217" s="9" t="s">
        <v>12220</v>
      </c>
      <c r="AI217" s="238" t="s">
        <v>11560</v>
      </c>
      <c r="AJ217" s="238" t="s">
        <v>11560</v>
      </c>
      <c r="AK217" s="238" t="s">
        <v>11562</v>
      </c>
    </row>
    <row r="218" spans="1:37" x14ac:dyDescent="0.3">
      <c r="A218" s="232" t="s">
        <v>3445</v>
      </c>
      <c r="B218" s="232" t="s">
        <v>12228</v>
      </c>
      <c r="C218" s="244" t="s">
        <v>11569</v>
      </c>
      <c r="D218" s="240" t="s">
        <v>12531</v>
      </c>
      <c r="E218" s="239" t="s">
        <v>6282</v>
      </c>
      <c r="F218" s="243" t="s">
        <v>11567</v>
      </c>
      <c r="G218" s="214">
        <v>0</v>
      </c>
      <c r="H218" s="234" t="s">
        <v>11560</v>
      </c>
      <c r="I218" s="234"/>
      <c r="J218" s="234"/>
      <c r="K218" s="234"/>
      <c r="L218" s="234"/>
      <c r="M218" s="234"/>
      <c r="N218" s="234" t="s">
        <v>11566</v>
      </c>
      <c r="O218" s="249" t="s">
        <v>12225</v>
      </c>
      <c r="P218" s="249" t="s">
        <v>12223</v>
      </c>
      <c r="Q218" s="226" t="s">
        <v>12222</v>
      </c>
      <c r="R218" s="212" t="s">
        <v>6283</v>
      </c>
      <c r="S218" s="213">
        <v>410000022</v>
      </c>
      <c r="T218" s="236" t="s">
        <v>11559</v>
      </c>
      <c r="U218" s="237" t="s">
        <v>11565</v>
      </c>
      <c r="V218" s="236" t="s">
        <v>11558</v>
      </c>
      <c r="W218" s="236" t="s">
        <v>11558</v>
      </c>
      <c r="X218" s="237" t="s">
        <v>11560</v>
      </c>
      <c r="Y218" s="237"/>
      <c r="Z218" s="237" t="s">
        <v>11699</v>
      </c>
      <c r="AA218" s="225">
        <v>202409</v>
      </c>
      <c r="AB218" s="246"/>
      <c r="AC218" s="236" t="s">
        <v>11564</v>
      </c>
      <c r="AD218" s="247" t="s">
        <v>11563</v>
      </c>
      <c r="AE218" s="248">
        <v>0</v>
      </c>
      <c r="AF218" s="247" t="s">
        <v>11563</v>
      </c>
      <c r="AG218" s="242" t="s">
        <v>12221</v>
      </c>
      <c r="AH218" s="9" t="s">
        <v>12220</v>
      </c>
      <c r="AI218" s="238" t="s">
        <v>11560</v>
      </c>
      <c r="AJ218" s="238" t="s">
        <v>11560</v>
      </c>
      <c r="AK218" s="238" t="s">
        <v>11562</v>
      </c>
    </row>
    <row r="219" spans="1:37" x14ac:dyDescent="0.3">
      <c r="A219" s="232" t="s">
        <v>3445</v>
      </c>
      <c r="B219" s="232" t="s">
        <v>12228</v>
      </c>
      <c r="C219" s="244" t="s">
        <v>11569</v>
      </c>
      <c r="D219" s="240" t="s">
        <v>12143</v>
      </c>
      <c r="E219" s="239" t="s">
        <v>6284</v>
      </c>
      <c r="F219" s="243" t="s">
        <v>11567</v>
      </c>
      <c r="G219" s="214">
        <v>0</v>
      </c>
      <c r="H219" s="234" t="s">
        <v>11560</v>
      </c>
      <c r="I219" s="234"/>
      <c r="J219" s="234"/>
      <c r="K219" s="234"/>
      <c r="L219" s="234"/>
      <c r="M219" s="234"/>
      <c r="N219" s="234" t="s">
        <v>11566</v>
      </c>
      <c r="O219" s="249" t="s">
        <v>12225</v>
      </c>
      <c r="P219" s="249" t="s">
        <v>12223</v>
      </c>
      <c r="Q219" s="226" t="s">
        <v>12222</v>
      </c>
      <c r="R219" s="212" t="s">
        <v>6285</v>
      </c>
      <c r="S219" s="213">
        <v>410000446</v>
      </c>
      <c r="T219" s="236" t="s">
        <v>11559</v>
      </c>
      <c r="U219" s="237" t="s">
        <v>11565</v>
      </c>
      <c r="V219" s="236" t="s">
        <v>11558</v>
      </c>
      <c r="W219" s="236" t="s">
        <v>11558</v>
      </c>
      <c r="X219" s="237" t="s">
        <v>11560</v>
      </c>
      <c r="Y219" s="237"/>
      <c r="Z219" s="237" t="s">
        <v>11699</v>
      </c>
      <c r="AA219" s="225">
        <v>202409</v>
      </c>
      <c r="AB219" s="246"/>
      <c r="AC219" s="236" t="s">
        <v>11564</v>
      </c>
      <c r="AD219" s="247" t="s">
        <v>11563</v>
      </c>
      <c r="AE219" s="248">
        <v>0</v>
      </c>
      <c r="AF219" s="247" t="s">
        <v>11563</v>
      </c>
      <c r="AG219" s="242" t="s">
        <v>12221</v>
      </c>
      <c r="AH219" s="9" t="s">
        <v>12220</v>
      </c>
      <c r="AI219" s="238" t="s">
        <v>11560</v>
      </c>
      <c r="AJ219" s="238" t="s">
        <v>11560</v>
      </c>
      <c r="AK219" s="238" t="s">
        <v>11562</v>
      </c>
    </row>
    <row r="220" spans="1:37" x14ac:dyDescent="0.3">
      <c r="A220" s="232" t="s">
        <v>3445</v>
      </c>
      <c r="B220" s="232" t="s">
        <v>12228</v>
      </c>
      <c r="C220" s="244" t="s">
        <v>11569</v>
      </c>
      <c r="D220" s="240" t="s">
        <v>12530</v>
      </c>
      <c r="E220" s="239" t="s">
        <v>4679</v>
      </c>
      <c r="F220" s="243" t="s">
        <v>11567</v>
      </c>
      <c r="G220" s="214">
        <v>0</v>
      </c>
      <c r="H220" s="234" t="s">
        <v>11560</v>
      </c>
      <c r="I220" s="234"/>
      <c r="J220" s="234"/>
      <c r="K220" s="234"/>
      <c r="L220" s="234"/>
      <c r="M220" s="234"/>
      <c r="N220" s="234" t="s">
        <v>11566</v>
      </c>
      <c r="O220" s="249" t="s">
        <v>12225</v>
      </c>
      <c r="P220" s="249" t="s">
        <v>12223</v>
      </c>
      <c r="Q220" s="226" t="s">
        <v>12222</v>
      </c>
      <c r="R220" s="212" t="s">
        <v>4680</v>
      </c>
      <c r="S220" s="213">
        <v>410000565</v>
      </c>
      <c r="T220" s="236" t="s">
        <v>11559</v>
      </c>
      <c r="U220" s="237" t="s">
        <v>11565</v>
      </c>
      <c r="V220" s="236" t="s">
        <v>11558</v>
      </c>
      <c r="W220" s="236" t="s">
        <v>11558</v>
      </c>
      <c r="X220" s="237" t="s">
        <v>11560</v>
      </c>
      <c r="Y220" s="237"/>
      <c r="Z220" s="237" t="s">
        <v>11699</v>
      </c>
      <c r="AA220" s="225">
        <v>202409</v>
      </c>
      <c r="AB220" s="246"/>
      <c r="AC220" s="236" t="s">
        <v>11564</v>
      </c>
      <c r="AD220" s="247" t="s">
        <v>11563</v>
      </c>
      <c r="AE220" s="248">
        <v>0</v>
      </c>
      <c r="AF220" s="247" t="s">
        <v>11563</v>
      </c>
      <c r="AG220" s="242" t="s">
        <v>12221</v>
      </c>
      <c r="AH220" s="9" t="s">
        <v>12220</v>
      </c>
      <c r="AI220" s="238" t="s">
        <v>11560</v>
      </c>
      <c r="AJ220" s="238" t="s">
        <v>11560</v>
      </c>
      <c r="AK220" s="238" t="s">
        <v>11562</v>
      </c>
    </row>
    <row r="221" spans="1:37" x14ac:dyDescent="0.3">
      <c r="A221" s="232" t="s">
        <v>3445</v>
      </c>
      <c r="B221" s="232" t="s">
        <v>12228</v>
      </c>
      <c r="C221" s="244" t="s">
        <v>11569</v>
      </c>
      <c r="D221" s="240" t="s">
        <v>12077</v>
      </c>
      <c r="E221" s="239" t="s">
        <v>12076</v>
      </c>
      <c r="F221" s="243" t="s">
        <v>11567</v>
      </c>
      <c r="G221" s="214">
        <v>0</v>
      </c>
      <c r="H221" s="234" t="s">
        <v>11560</v>
      </c>
      <c r="I221" s="234"/>
      <c r="J221" s="234"/>
      <c r="K221" s="234"/>
      <c r="L221" s="234"/>
      <c r="M221" s="234"/>
      <c r="N221" s="234" t="s">
        <v>11566</v>
      </c>
      <c r="O221" s="249" t="s">
        <v>12225</v>
      </c>
      <c r="P221" s="249" t="s">
        <v>12223</v>
      </c>
      <c r="Q221" s="226" t="s">
        <v>12222</v>
      </c>
      <c r="R221" s="212" t="s">
        <v>12075</v>
      </c>
      <c r="S221" s="213">
        <v>410000796</v>
      </c>
      <c r="T221" s="236" t="s">
        <v>11559</v>
      </c>
      <c r="U221" s="237" t="s">
        <v>11565</v>
      </c>
      <c r="V221" s="236" t="s">
        <v>11558</v>
      </c>
      <c r="W221" s="236" t="s">
        <v>11558</v>
      </c>
      <c r="X221" s="237" t="s">
        <v>11560</v>
      </c>
      <c r="Y221" s="237"/>
      <c r="Z221" s="237" t="s">
        <v>11699</v>
      </c>
      <c r="AA221" s="225">
        <v>202409</v>
      </c>
      <c r="AB221" s="246"/>
      <c r="AC221" s="236" t="s">
        <v>11564</v>
      </c>
      <c r="AD221" s="247" t="s">
        <v>11563</v>
      </c>
      <c r="AE221" s="248">
        <v>0</v>
      </c>
      <c r="AF221" s="247" t="s">
        <v>11563</v>
      </c>
      <c r="AG221" s="242" t="s">
        <v>12221</v>
      </c>
      <c r="AH221" s="9" t="s">
        <v>12220</v>
      </c>
      <c r="AI221" s="238" t="s">
        <v>11560</v>
      </c>
      <c r="AJ221" s="238" t="s">
        <v>11560</v>
      </c>
      <c r="AK221" s="238" t="s">
        <v>11562</v>
      </c>
    </row>
    <row r="222" spans="1:37" x14ac:dyDescent="0.3">
      <c r="A222" s="232" t="s">
        <v>3445</v>
      </c>
      <c r="B222" s="232" t="s">
        <v>12228</v>
      </c>
      <c r="C222" s="244" t="s">
        <v>11569</v>
      </c>
      <c r="D222" s="240" t="s">
        <v>12073</v>
      </c>
      <c r="E222" s="239" t="s">
        <v>12072</v>
      </c>
      <c r="F222" s="243" t="s">
        <v>11567</v>
      </c>
      <c r="G222" s="214">
        <v>0</v>
      </c>
      <c r="H222" s="234" t="s">
        <v>11560</v>
      </c>
      <c r="I222" s="234"/>
      <c r="J222" s="234"/>
      <c r="K222" s="234"/>
      <c r="L222" s="234"/>
      <c r="M222" s="234"/>
      <c r="N222" s="234" t="s">
        <v>11566</v>
      </c>
      <c r="O222" s="249" t="s">
        <v>12225</v>
      </c>
      <c r="P222" s="249" t="s">
        <v>12223</v>
      </c>
      <c r="Q222" s="226" t="s">
        <v>12222</v>
      </c>
      <c r="R222" s="212" t="s">
        <v>12071</v>
      </c>
      <c r="S222" s="213">
        <v>410000797</v>
      </c>
      <c r="T222" s="236" t="s">
        <v>11559</v>
      </c>
      <c r="U222" s="237" t="s">
        <v>11565</v>
      </c>
      <c r="V222" s="236" t="s">
        <v>11558</v>
      </c>
      <c r="W222" s="236" t="s">
        <v>11558</v>
      </c>
      <c r="X222" s="237" t="s">
        <v>11560</v>
      </c>
      <c r="Y222" s="237"/>
      <c r="Z222" s="237" t="s">
        <v>11699</v>
      </c>
      <c r="AA222" s="225">
        <v>202409</v>
      </c>
      <c r="AB222" s="246"/>
      <c r="AC222" s="236" t="s">
        <v>11564</v>
      </c>
      <c r="AD222" s="247" t="s">
        <v>11563</v>
      </c>
      <c r="AE222" s="248">
        <v>0</v>
      </c>
      <c r="AF222" s="247" t="s">
        <v>11563</v>
      </c>
      <c r="AG222" s="242" t="s">
        <v>12221</v>
      </c>
      <c r="AH222" s="9" t="s">
        <v>12220</v>
      </c>
      <c r="AI222" s="238" t="s">
        <v>11560</v>
      </c>
      <c r="AJ222" s="238" t="s">
        <v>11560</v>
      </c>
      <c r="AK222" s="238" t="s">
        <v>11562</v>
      </c>
    </row>
    <row r="223" spans="1:37" x14ac:dyDescent="0.3">
      <c r="A223" s="232" t="s">
        <v>3445</v>
      </c>
      <c r="B223" s="232" t="s">
        <v>12228</v>
      </c>
      <c r="C223" s="244" t="s">
        <v>11569</v>
      </c>
      <c r="D223" s="240" t="s">
        <v>12529</v>
      </c>
      <c r="E223" s="239" t="s">
        <v>6107</v>
      </c>
      <c r="F223" s="243" t="s">
        <v>11567</v>
      </c>
      <c r="G223" s="214">
        <v>0</v>
      </c>
      <c r="H223" s="234" t="s">
        <v>11560</v>
      </c>
      <c r="I223" s="234"/>
      <c r="J223" s="234"/>
      <c r="K223" s="234"/>
      <c r="L223" s="234"/>
      <c r="M223" s="234"/>
      <c r="N223" s="234" t="s">
        <v>11566</v>
      </c>
      <c r="O223" s="249" t="s">
        <v>12225</v>
      </c>
      <c r="P223" s="249" t="s">
        <v>12223</v>
      </c>
      <c r="Q223" s="226" t="s">
        <v>12222</v>
      </c>
      <c r="R223" s="212" t="s">
        <v>6108</v>
      </c>
      <c r="S223" s="213">
        <v>410000805</v>
      </c>
      <c r="T223" s="236" t="s">
        <v>11559</v>
      </c>
      <c r="U223" s="237" t="s">
        <v>11565</v>
      </c>
      <c r="V223" s="236" t="s">
        <v>11558</v>
      </c>
      <c r="W223" s="236" t="s">
        <v>11558</v>
      </c>
      <c r="X223" s="237" t="s">
        <v>11560</v>
      </c>
      <c r="Y223" s="237"/>
      <c r="Z223" s="237" t="s">
        <v>11699</v>
      </c>
      <c r="AA223" s="225">
        <v>202409</v>
      </c>
      <c r="AB223" s="246"/>
      <c r="AC223" s="236" t="s">
        <v>11564</v>
      </c>
      <c r="AD223" s="247" t="s">
        <v>11563</v>
      </c>
      <c r="AE223" s="248">
        <v>0</v>
      </c>
      <c r="AF223" s="247" t="s">
        <v>11563</v>
      </c>
      <c r="AG223" s="242" t="s">
        <v>12221</v>
      </c>
      <c r="AH223" s="9" t="s">
        <v>12220</v>
      </c>
      <c r="AI223" s="238" t="s">
        <v>11560</v>
      </c>
      <c r="AJ223" s="238" t="s">
        <v>11560</v>
      </c>
      <c r="AK223" s="238" t="s">
        <v>11562</v>
      </c>
    </row>
    <row r="224" spans="1:37" x14ac:dyDescent="0.3">
      <c r="A224" s="232" t="s">
        <v>3445</v>
      </c>
      <c r="B224" s="232" t="s">
        <v>12228</v>
      </c>
      <c r="C224" s="244" t="s">
        <v>11569</v>
      </c>
      <c r="D224" s="240" t="s">
        <v>12528</v>
      </c>
      <c r="E224" s="239" t="s">
        <v>4747</v>
      </c>
      <c r="F224" s="243" t="s">
        <v>11567</v>
      </c>
      <c r="G224" s="214">
        <v>0</v>
      </c>
      <c r="H224" s="234" t="s">
        <v>11560</v>
      </c>
      <c r="I224" s="234"/>
      <c r="J224" s="234"/>
      <c r="K224" s="234"/>
      <c r="L224" s="234"/>
      <c r="M224" s="234"/>
      <c r="N224" s="234" t="s">
        <v>11566</v>
      </c>
      <c r="O224" s="249" t="s">
        <v>12225</v>
      </c>
      <c r="P224" s="249" t="s">
        <v>12223</v>
      </c>
      <c r="Q224" s="226" t="s">
        <v>12222</v>
      </c>
      <c r="R224" s="212" t="s">
        <v>4748</v>
      </c>
      <c r="S224" s="213">
        <v>410000827</v>
      </c>
      <c r="T224" s="236" t="s">
        <v>11559</v>
      </c>
      <c r="U224" s="237" t="s">
        <v>11565</v>
      </c>
      <c r="V224" s="236" t="s">
        <v>11558</v>
      </c>
      <c r="W224" s="236" t="s">
        <v>11558</v>
      </c>
      <c r="X224" s="237" t="s">
        <v>11560</v>
      </c>
      <c r="Y224" s="237"/>
      <c r="Z224" s="237" t="s">
        <v>11699</v>
      </c>
      <c r="AA224" s="225">
        <v>202409</v>
      </c>
      <c r="AB224" s="246"/>
      <c r="AC224" s="236" t="s">
        <v>11564</v>
      </c>
      <c r="AD224" s="247" t="s">
        <v>11563</v>
      </c>
      <c r="AE224" s="248">
        <v>0</v>
      </c>
      <c r="AF224" s="247" t="s">
        <v>11563</v>
      </c>
      <c r="AG224" s="242" t="s">
        <v>12221</v>
      </c>
      <c r="AH224" s="9" t="s">
        <v>12220</v>
      </c>
      <c r="AI224" s="238" t="s">
        <v>11560</v>
      </c>
      <c r="AJ224" s="238" t="s">
        <v>11560</v>
      </c>
      <c r="AK224" s="238" t="s">
        <v>11562</v>
      </c>
    </row>
    <row r="225" spans="1:37" x14ac:dyDescent="0.3">
      <c r="A225" s="232" t="s">
        <v>3445</v>
      </c>
      <c r="B225" s="232" t="s">
        <v>12228</v>
      </c>
      <c r="C225" s="244" t="s">
        <v>11569</v>
      </c>
      <c r="D225" s="240" t="s">
        <v>12527</v>
      </c>
      <c r="E225" s="239" t="s">
        <v>12526</v>
      </c>
      <c r="F225" s="243" t="s">
        <v>11567</v>
      </c>
      <c r="G225" s="214">
        <v>0</v>
      </c>
      <c r="H225" s="234" t="s">
        <v>11560</v>
      </c>
      <c r="I225" s="234"/>
      <c r="J225" s="234"/>
      <c r="K225" s="234"/>
      <c r="L225" s="234"/>
      <c r="M225" s="234"/>
      <c r="N225" s="234" t="s">
        <v>11566</v>
      </c>
      <c r="O225" s="249" t="s">
        <v>12225</v>
      </c>
      <c r="P225" s="249" t="s">
        <v>12223</v>
      </c>
      <c r="Q225" s="226" t="s">
        <v>12222</v>
      </c>
      <c r="R225" s="212" t="s">
        <v>12525</v>
      </c>
      <c r="S225" s="213">
        <v>410000667</v>
      </c>
      <c r="T225" s="236" t="s">
        <v>11559</v>
      </c>
      <c r="U225" s="237" t="s">
        <v>11565</v>
      </c>
      <c r="V225" s="236" t="s">
        <v>11558</v>
      </c>
      <c r="W225" s="236" t="s">
        <v>11558</v>
      </c>
      <c r="X225" s="237" t="s">
        <v>11560</v>
      </c>
      <c r="Y225" s="237"/>
      <c r="Z225" s="237" t="s">
        <v>11699</v>
      </c>
      <c r="AA225" s="225">
        <v>202409</v>
      </c>
      <c r="AB225" s="246"/>
      <c r="AC225" s="236" t="s">
        <v>11564</v>
      </c>
      <c r="AD225" s="247" t="s">
        <v>11563</v>
      </c>
      <c r="AE225" s="248">
        <v>0</v>
      </c>
      <c r="AF225" s="247" t="s">
        <v>11563</v>
      </c>
      <c r="AG225" s="242" t="s">
        <v>12221</v>
      </c>
      <c r="AH225" s="9" t="s">
        <v>12220</v>
      </c>
      <c r="AI225" s="238" t="s">
        <v>11560</v>
      </c>
      <c r="AJ225" s="238" t="s">
        <v>11560</v>
      </c>
      <c r="AK225" s="238" t="s">
        <v>11562</v>
      </c>
    </row>
    <row r="226" spans="1:37" x14ac:dyDescent="0.3">
      <c r="A226" s="232" t="s">
        <v>3445</v>
      </c>
      <c r="B226" s="232" t="s">
        <v>12228</v>
      </c>
      <c r="C226" s="244" t="s">
        <v>11569</v>
      </c>
      <c r="D226" s="240" t="s">
        <v>11571</v>
      </c>
      <c r="E226" s="239" t="s">
        <v>6272</v>
      </c>
      <c r="F226" s="243" t="s">
        <v>11567</v>
      </c>
      <c r="G226" s="214">
        <v>0</v>
      </c>
      <c r="H226" s="234" t="s">
        <v>11560</v>
      </c>
      <c r="I226" s="234"/>
      <c r="J226" s="234"/>
      <c r="K226" s="234"/>
      <c r="L226" s="234"/>
      <c r="M226" s="234"/>
      <c r="N226" s="234" t="s">
        <v>11566</v>
      </c>
      <c r="O226" s="249" t="s">
        <v>12225</v>
      </c>
      <c r="P226" s="249" t="s">
        <v>12223</v>
      </c>
      <c r="Q226" s="226" t="s">
        <v>12222</v>
      </c>
      <c r="R226" s="212" t="s">
        <v>6273</v>
      </c>
      <c r="S226" s="213">
        <v>410000683</v>
      </c>
      <c r="T226" s="236" t="s">
        <v>11559</v>
      </c>
      <c r="U226" s="237" t="s">
        <v>11565</v>
      </c>
      <c r="V226" s="236" t="s">
        <v>11558</v>
      </c>
      <c r="W226" s="236" t="s">
        <v>11558</v>
      </c>
      <c r="X226" s="237" t="s">
        <v>11560</v>
      </c>
      <c r="Y226" s="237"/>
      <c r="Z226" s="237" t="s">
        <v>11699</v>
      </c>
      <c r="AA226" s="225">
        <v>202409</v>
      </c>
      <c r="AB226" s="246"/>
      <c r="AC226" s="236" t="s">
        <v>11564</v>
      </c>
      <c r="AD226" s="247" t="s">
        <v>11563</v>
      </c>
      <c r="AE226" s="248">
        <v>0</v>
      </c>
      <c r="AF226" s="247" t="s">
        <v>11563</v>
      </c>
      <c r="AG226" s="242" t="s">
        <v>12221</v>
      </c>
      <c r="AH226" s="9" t="s">
        <v>12220</v>
      </c>
      <c r="AI226" s="238" t="s">
        <v>11560</v>
      </c>
      <c r="AJ226" s="238" t="s">
        <v>11560</v>
      </c>
      <c r="AK226" s="238" t="s">
        <v>11562</v>
      </c>
    </row>
    <row r="227" spans="1:37" x14ac:dyDescent="0.3">
      <c r="A227" s="232" t="s">
        <v>3445</v>
      </c>
      <c r="B227" s="232" t="s">
        <v>12228</v>
      </c>
      <c r="C227" s="244" t="s">
        <v>11569</v>
      </c>
      <c r="D227" s="240" t="s">
        <v>12524</v>
      </c>
      <c r="E227" s="239" t="s">
        <v>3968</v>
      </c>
      <c r="F227" s="243" t="s">
        <v>11567</v>
      </c>
      <c r="G227" s="214">
        <v>0</v>
      </c>
      <c r="H227" s="234" t="s">
        <v>11560</v>
      </c>
      <c r="I227" s="234"/>
      <c r="J227" s="234"/>
      <c r="K227" s="234"/>
      <c r="L227" s="234"/>
      <c r="M227" s="234"/>
      <c r="N227" s="234" t="s">
        <v>11566</v>
      </c>
      <c r="O227" s="249" t="s">
        <v>12225</v>
      </c>
      <c r="P227" s="249" t="s">
        <v>12223</v>
      </c>
      <c r="Q227" s="226" t="s">
        <v>12222</v>
      </c>
      <c r="R227" s="212" t="s">
        <v>4271</v>
      </c>
      <c r="S227" s="213">
        <v>410000779</v>
      </c>
      <c r="T227" s="236" t="s">
        <v>11559</v>
      </c>
      <c r="U227" s="237" t="s">
        <v>11565</v>
      </c>
      <c r="V227" s="236" t="s">
        <v>11558</v>
      </c>
      <c r="W227" s="236" t="s">
        <v>11558</v>
      </c>
      <c r="X227" s="237" t="s">
        <v>11560</v>
      </c>
      <c r="Y227" s="237"/>
      <c r="Z227" s="237" t="s">
        <v>11699</v>
      </c>
      <c r="AA227" s="225">
        <v>202409</v>
      </c>
      <c r="AB227" s="246"/>
      <c r="AC227" s="236" t="s">
        <v>11564</v>
      </c>
      <c r="AD227" s="247" t="s">
        <v>11563</v>
      </c>
      <c r="AE227" s="248">
        <v>0</v>
      </c>
      <c r="AF227" s="247" t="s">
        <v>11563</v>
      </c>
      <c r="AG227" s="242" t="s">
        <v>12221</v>
      </c>
      <c r="AH227" s="9" t="s">
        <v>12220</v>
      </c>
      <c r="AI227" s="238" t="s">
        <v>11560</v>
      </c>
      <c r="AJ227" s="238" t="s">
        <v>11560</v>
      </c>
      <c r="AK227" s="238" t="s">
        <v>11562</v>
      </c>
    </row>
    <row r="228" spans="1:37" x14ac:dyDescent="0.3">
      <c r="A228" s="232" t="s">
        <v>3445</v>
      </c>
      <c r="B228" s="232" t="s">
        <v>12228</v>
      </c>
      <c r="C228" s="244" t="s">
        <v>11569</v>
      </c>
      <c r="D228" s="240" t="s">
        <v>12097</v>
      </c>
      <c r="E228" s="239" t="s">
        <v>12096</v>
      </c>
      <c r="F228" s="243" t="s">
        <v>11567</v>
      </c>
      <c r="G228" s="214">
        <v>0</v>
      </c>
      <c r="H228" s="234" t="s">
        <v>11560</v>
      </c>
      <c r="I228" s="234"/>
      <c r="J228" s="234"/>
      <c r="K228" s="234"/>
      <c r="L228" s="234"/>
      <c r="M228" s="234"/>
      <c r="N228" s="234" t="s">
        <v>11566</v>
      </c>
      <c r="O228" s="249" t="s">
        <v>12225</v>
      </c>
      <c r="P228" s="249" t="s">
        <v>12223</v>
      </c>
      <c r="Q228" s="226" t="s">
        <v>12222</v>
      </c>
      <c r="R228" s="212" t="s">
        <v>12095</v>
      </c>
      <c r="S228" s="213">
        <v>410000839</v>
      </c>
      <c r="T228" s="236" t="s">
        <v>11559</v>
      </c>
      <c r="U228" s="237" t="s">
        <v>11565</v>
      </c>
      <c r="V228" s="236" t="s">
        <v>11558</v>
      </c>
      <c r="W228" s="236" t="s">
        <v>11558</v>
      </c>
      <c r="X228" s="237" t="s">
        <v>11560</v>
      </c>
      <c r="Y228" s="237"/>
      <c r="Z228" s="237" t="s">
        <v>11699</v>
      </c>
      <c r="AA228" s="225">
        <v>202409</v>
      </c>
      <c r="AB228" s="246"/>
      <c r="AC228" s="236" t="s">
        <v>11564</v>
      </c>
      <c r="AD228" s="247" t="s">
        <v>11563</v>
      </c>
      <c r="AE228" s="248">
        <v>0</v>
      </c>
      <c r="AF228" s="247" t="s">
        <v>11563</v>
      </c>
      <c r="AG228" s="242" t="s">
        <v>12221</v>
      </c>
      <c r="AH228" s="9" t="s">
        <v>12220</v>
      </c>
      <c r="AI228" s="238" t="s">
        <v>11560</v>
      </c>
      <c r="AJ228" s="238" t="s">
        <v>11560</v>
      </c>
      <c r="AK228" s="238" t="s">
        <v>11562</v>
      </c>
    </row>
    <row r="229" spans="1:37" x14ac:dyDescent="0.3">
      <c r="A229" s="232" t="s">
        <v>3445</v>
      </c>
      <c r="B229" s="232" t="s">
        <v>12228</v>
      </c>
      <c r="C229" s="244" t="s">
        <v>11569</v>
      </c>
      <c r="D229" s="240" t="s">
        <v>12093</v>
      </c>
      <c r="E229" s="239" t="s">
        <v>12092</v>
      </c>
      <c r="F229" s="243" t="s">
        <v>11567</v>
      </c>
      <c r="G229" s="214">
        <v>0</v>
      </c>
      <c r="H229" s="234" t="s">
        <v>11560</v>
      </c>
      <c r="I229" s="234"/>
      <c r="J229" s="234"/>
      <c r="K229" s="234"/>
      <c r="L229" s="234"/>
      <c r="M229" s="234"/>
      <c r="N229" s="234" t="s">
        <v>11566</v>
      </c>
      <c r="O229" s="249" t="s">
        <v>12225</v>
      </c>
      <c r="P229" s="249" t="s">
        <v>12223</v>
      </c>
      <c r="Q229" s="226" t="s">
        <v>12222</v>
      </c>
      <c r="R229" s="212" t="s">
        <v>12091</v>
      </c>
      <c r="S229" s="213">
        <v>410000840</v>
      </c>
      <c r="T229" s="236" t="s">
        <v>11559</v>
      </c>
      <c r="U229" s="237" t="s">
        <v>11565</v>
      </c>
      <c r="V229" s="236" t="s">
        <v>11558</v>
      </c>
      <c r="W229" s="236" t="s">
        <v>11558</v>
      </c>
      <c r="X229" s="237" t="s">
        <v>11560</v>
      </c>
      <c r="Y229" s="237"/>
      <c r="Z229" s="237" t="s">
        <v>11699</v>
      </c>
      <c r="AA229" s="225">
        <v>202409</v>
      </c>
      <c r="AB229" s="246"/>
      <c r="AC229" s="236" t="s">
        <v>11564</v>
      </c>
      <c r="AD229" s="247" t="s">
        <v>11563</v>
      </c>
      <c r="AE229" s="248">
        <v>0</v>
      </c>
      <c r="AF229" s="247" t="s">
        <v>11563</v>
      </c>
      <c r="AG229" s="242" t="s">
        <v>12221</v>
      </c>
      <c r="AH229" s="9" t="s">
        <v>12220</v>
      </c>
      <c r="AI229" s="238" t="s">
        <v>11560</v>
      </c>
      <c r="AJ229" s="238" t="s">
        <v>11560</v>
      </c>
      <c r="AK229" s="238" t="s">
        <v>11562</v>
      </c>
    </row>
    <row r="230" spans="1:37" x14ac:dyDescent="0.3">
      <c r="A230" s="232" t="s">
        <v>3445</v>
      </c>
      <c r="B230" s="232" t="s">
        <v>12228</v>
      </c>
      <c r="C230" s="244" t="s">
        <v>11569</v>
      </c>
      <c r="D230" s="240" t="s">
        <v>11830</v>
      </c>
      <c r="E230" s="239" t="s">
        <v>3895</v>
      </c>
      <c r="F230" s="243" t="s">
        <v>11567</v>
      </c>
      <c r="G230" s="214">
        <v>0</v>
      </c>
      <c r="H230" s="234" t="s">
        <v>11560</v>
      </c>
      <c r="I230" s="234"/>
      <c r="J230" s="234"/>
      <c r="K230" s="234"/>
      <c r="L230" s="234"/>
      <c r="M230" s="234"/>
      <c r="N230" s="234" t="s">
        <v>11566</v>
      </c>
      <c r="O230" s="249" t="s">
        <v>12225</v>
      </c>
      <c r="P230" s="249" t="s">
        <v>12223</v>
      </c>
      <c r="Q230" s="226" t="s">
        <v>12222</v>
      </c>
      <c r="R230" s="212" t="s">
        <v>4215</v>
      </c>
      <c r="S230" s="213">
        <v>410001116</v>
      </c>
      <c r="T230" s="236" t="s">
        <v>11559</v>
      </c>
      <c r="U230" s="237" t="s">
        <v>11565</v>
      </c>
      <c r="V230" s="236" t="s">
        <v>11558</v>
      </c>
      <c r="W230" s="236" t="s">
        <v>11558</v>
      </c>
      <c r="X230" s="237" t="s">
        <v>11560</v>
      </c>
      <c r="Y230" s="237"/>
      <c r="Z230" s="237" t="s">
        <v>11699</v>
      </c>
      <c r="AA230" s="225">
        <v>202409</v>
      </c>
      <c r="AB230" s="246"/>
      <c r="AC230" s="236" t="s">
        <v>11564</v>
      </c>
      <c r="AD230" s="247" t="s">
        <v>11563</v>
      </c>
      <c r="AE230" s="248">
        <v>0</v>
      </c>
      <c r="AF230" s="247" t="s">
        <v>11563</v>
      </c>
      <c r="AG230" s="242" t="s">
        <v>12221</v>
      </c>
      <c r="AH230" s="9" t="s">
        <v>12220</v>
      </c>
      <c r="AI230" s="238" t="s">
        <v>11560</v>
      </c>
      <c r="AJ230" s="238" t="s">
        <v>11560</v>
      </c>
      <c r="AK230" s="238" t="s">
        <v>11562</v>
      </c>
    </row>
    <row r="231" spans="1:37" x14ac:dyDescent="0.3">
      <c r="A231" s="232" t="s">
        <v>3445</v>
      </c>
      <c r="B231" s="232" t="s">
        <v>12228</v>
      </c>
      <c r="C231" s="244" t="s">
        <v>11569</v>
      </c>
      <c r="D231" s="240" t="s">
        <v>12010</v>
      </c>
      <c r="E231" s="239" t="s">
        <v>6111</v>
      </c>
      <c r="F231" s="243" t="s">
        <v>11567</v>
      </c>
      <c r="G231" s="214">
        <v>0</v>
      </c>
      <c r="H231" s="234" t="s">
        <v>11560</v>
      </c>
      <c r="I231" s="234"/>
      <c r="J231" s="234"/>
      <c r="K231" s="234"/>
      <c r="L231" s="234"/>
      <c r="M231" s="234"/>
      <c r="N231" s="234" t="s">
        <v>11566</v>
      </c>
      <c r="O231" s="249" t="s">
        <v>12225</v>
      </c>
      <c r="P231" s="249" t="s">
        <v>12223</v>
      </c>
      <c r="Q231" s="226" t="s">
        <v>12222</v>
      </c>
      <c r="R231" s="212" t="s">
        <v>6112</v>
      </c>
      <c r="S231" s="213">
        <v>410000877</v>
      </c>
      <c r="T231" s="236" t="s">
        <v>11559</v>
      </c>
      <c r="U231" s="237" t="s">
        <v>11565</v>
      </c>
      <c r="V231" s="236" t="s">
        <v>11558</v>
      </c>
      <c r="W231" s="236" t="s">
        <v>11558</v>
      </c>
      <c r="X231" s="237" t="s">
        <v>11560</v>
      </c>
      <c r="Y231" s="237"/>
      <c r="Z231" s="237" t="s">
        <v>11699</v>
      </c>
      <c r="AA231" s="225">
        <v>202409</v>
      </c>
      <c r="AB231" s="246"/>
      <c r="AC231" s="236" t="s">
        <v>11564</v>
      </c>
      <c r="AD231" s="247" t="s">
        <v>11563</v>
      </c>
      <c r="AE231" s="248">
        <v>0</v>
      </c>
      <c r="AF231" s="247" t="s">
        <v>11563</v>
      </c>
      <c r="AG231" s="242" t="s">
        <v>12221</v>
      </c>
      <c r="AH231" s="9" t="s">
        <v>12220</v>
      </c>
      <c r="AI231" s="238" t="s">
        <v>11560</v>
      </c>
      <c r="AJ231" s="238" t="s">
        <v>11560</v>
      </c>
      <c r="AK231" s="238" t="s">
        <v>11562</v>
      </c>
    </row>
    <row r="232" spans="1:37" x14ac:dyDescent="0.3">
      <c r="A232" s="232" t="s">
        <v>3445</v>
      </c>
      <c r="B232" s="232" t="s">
        <v>12228</v>
      </c>
      <c r="C232" s="244" t="s">
        <v>11569</v>
      </c>
      <c r="D232" s="240" t="s">
        <v>12523</v>
      </c>
      <c r="E232" s="239" t="s">
        <v>5767</v>
      </c>
      <c r="F232" s="243" t="s">
        <v>11567</v>
      </c>
      <c r="G232" s="214">
        <v>0</v>
      </c>
      <c r="H232" s="234" t="s">
        <v>11560</v>
      </c>
      <c r="I232" s="234"/>
      <c r="J232" s="234"/>
      <c r="K232" s="234"/>
      <c r="L232" s="234"/>
      <c r="M232" s="234"/>
      <c r="N232" s="234" t="s">
        <v>11566</v>
      </c>
      <c r="O232" s="249" t="s">
        <v>12225</v>
      </c>
      <c r="P232" s="249" t="s">
        <v>12223</v>
      </c>
      <c r="Q232" s="226" t="s">
        <v>12222</v>
      </c>
      <c r="R232" s="212" t="s">
        <v>5768</v>
      </c>
      <c r="S232" s="213">
        <v>410000872</v>
      </c>
      <c r="T232" s="236" t="s">
        <v>11559</v>
      </c>
      <c r="U232" s="237" t="s">
        <v>11565</v>
      </c>
      <c r="V232" s="236" t="s">
        <v>11558</v>
      </c>
      <c r="W232" s="236" t="s">
        <v>11558</v>
      </c>
      <c r="X232" s="237" t="s">
        <v>11560</v>
      </c>
      <c r="Y232" s="237"/>
      <c r="Z232" s="237" t="s">
        <v>11699</v>
      </c>
      <c r="AA232" s="225">
        <v>202409</v>
      </c>
      <c r="AB232" s="246"/>
      <c r="AC232" s="236" t="s">
        <v>11564</v>
      </c>
      <c r="AD232" s="247" t="s">
        <v>11563</v>
      </c>
      <c r="AE232" s="248">
        <v>0</v>
      </c>
      <c r="AF232" s="247" t="s">
        <v>11563</v>
      </c>
      <c r="AG232" s="242" t="s">
        <v>12221</v>
      </c>
      <c r="AH232" s="9" t="s">
        <v>12220</v>
      </c>
      <c r="AI232" s="238" t="s">
        <v>11560</v>
      </c>
      <c r="AJ232" s="238" t="s">
        <v>11560</v>
      </c>
      <c r="AK232" s="238" t="s">
        <v>11562</v>
      </c>
    </row>
    <row r="233" spans="1:37" x14ac:dyDescent="0.3">
      <c r="A233" s="232" t="s">
        <v>3445</v>
      </c>
      <c r="B233" s="232" t="s">
        <v>12228</v>
      </c>
      <c r="C233" s="244" t="s">
        <v>11569</v>
      </c>
      <c r="D233" s="240" t="s">
        <v>12522</v>
      </c>
      <c r="E233" s="239" t="s">
        <v>5771</v>
      </c>
      <c r="F233" s="243" t="s">
        <v>11567</v>
      </c>
      <c r="G233" s="214">
        <v>0</v>
      </c>
      <c r="H233" s="234" t="s">
        <v>11560</v>
      </c>
      <c r="I233" s="234"/>
      <c r="J233" s="234"/>
      <c r="K233" s="234"/>
      <c r="L233" s="234"/>
      <c r="M233" s="234"/>
      <c r="N233" s="234" t="s">
        <v>11566</v>
      </c>
      <c r="O233" s="249" t="s">
        <v>12225</v>
      </c>
      <c r="P233" s="249" t="s">
        <v>12223</v>
      </c>
      <c r="Q233" s="226" t="s">
        <v>12222</v>
      </c>
      <c r="R233" s="212" t="s">
        <v>5772</v>
      </c>
      <c r="S233" s="213">
        <v>410000876</v>
      </c>
      <c r="T233" s="236" t="s">
        <v>11559</v>
      </c>
      <c r="U233" s="237" t="s">
        <v>11565</v>
      </c>
      <c r="V233" s="236" t="s">
        <v>11558</v>
      </c>
      <c r="W233" s="236" t="s">
        <v>11558</v>
      </c>
      <c r="X233" s="237" t="s">
        <v>11560</v>
      </c>
      <c r="Y233" s="237"/>
      <c r="Z233" s="237" t="s">
        <v>11699</v>
      </c>
      <c r="AA233" s="225">
        <v>202409</v>
      </c>
      <c r="AB233" s="246"/>
      <c r="AC233" s="236" t="s">
        <v>11564</v>
      </c>
      <c r="AD233" s="247" t="s">
        <v>11563</v>
      </c>
      <c r="AE233" s="248">
        <v>0</v>
      </c>
      <c r="AF233" s="247" t="s">
        <v>11563</v>
      </c>
      <c r="AG233" s="242" t="s">
        <v>12221</v>
      </c>
      <c r="AH233" s="9" t="s">
        <v>12220</v>
      </c>
      <c r="AI233" s="238" t="s">
        <v>11560</v>
      </c>
      <c r="AJ233" s="238" t="s">
        <v>11560</v>
      </c>
      <c r="AK233" s="238" t="s">
        <v>11562</v>
      </c>
    </row>
    <row r="234" spans="1:37" x14ac:dyDescent="0.3">
      <c r="A234" s="232" t="s">
        <v>3445</v>
      </c>
      <c r="B234" s="232" t="s">
        <v>12228</v>
      </c>
      <c r="C234" s="244" t="s">
        <v>11569</v>
      </c>
      <c r="D234" s="240" t="s">
        <v>11611</v>
      </c>
      <c r="E234" s="239" t="s">
        <v>4765</v>
      </c>
      <c r="F234" s="243" t="s">
        <v>11567</v>
      </c>
      <c r="G234" s="214">
        <v>0</v>
      </c>
      <c r="H234" s="234" t="s">
        <v>11560</v>
      </c>
      <c r="I234" s="234"/>
      <c r="J234" s="234"/>
      <c r="K234" s="234"/>
      <c r="L234" s="234"/>
      <c r="M234" s="234"/>
      <c r="N234" s="234" t="s">
        <v>11566</v>
      </c>
      <c r="O234" s="249" t="s">
        <v>12225</v>
      </c>
      <c r="P234" s="249" t="s">
        <v>12223</v>
      </c>
      <c r="Q234" s="226" t="s">
        <v>12222</v>
      </c>
      <c r="R234" s="212" t="s">
        <v>4766</v>
      </c>
      <c r="S234" s="213">
        <v>410000519</v>
      </c>
      <c r="T234" s="236" t="s">
        <v>11559</v>
      </c>
      <c r="U234" s="237" t="s">
        <v>11565</v>
      </c>
      <c r="V234" s="236" t="s">
        <v>11558</v>
      </c>
      <c r="W234" s="236" t="s">
        <v>11558</v>
      </c>
      <c r="X234" s="237" t="s">
        <v>11560</v>
      </c>
      <c r="Y234" s="237"/>
      <c r="Z234" s="237" t="s">
        <v>11699</v>
      </c>
      <c r="AA234" s="225">
        <v>202409</v>
      </c>
      <c r="AB234" s="246"/>
      <c r="AC234" s="236" t="s">
        <v>11564</v>
      </c>
      <c r="AD234" s="247" t="s">
        <v>11563</v>
      </c>
      <c r="AE234" s="248">
        <v>0</v>
      </c>
      <c r="AF234" s="247" t="s">
        <v>11563</v>
      </c>
      <c r="AG234" s="242" t="s">
        <v>12221</v>
      </c>
      <c r="AH234" s="9" t="s">
        <v>12220</v>
      </c>
      <c r="AI234" s="238" t="s">
        <v>11560</v>
      </c>
      <c r="AJ234" s="238" t="s">
        <v>11560</v>
      </c>
      <c r="AK234" s="238" t="s">
        <v>11562</v>
      </c>
    </row>
    <row r="235" spans="1:37" x14ac:dyDescent="0.3">
      <c r="A235" s="232" t="s">
        <v>3445</v>
      </c>
      <c r="B235" s="232" t="s">
        <v>12228</v>
      </c>
      <c r="C235" s="244" t="s">
        <v>11569</v>
      </c>
      <c r="D235" s="240" t="s">
        <v>12521</v>
      </c>
      <c r="E235" s="239" t="s">
        <v>5773</v>
      </c>
      <c r="F235" s="243" t="s">
        <v>11567</v>
      </c>
      <c r="G235" s="214">
        <v>0</v>
      </c>
      <c r="H235" s="234" t="s">
        <v>11560</v>
      </c>
      <c r="I235" s="234"/>
      <c r="J235" s="234"/>
      <c r="K235" s="234"/>
      <c r="L235" s="234"/>
      <c r="M235" s="234"/>
      <c r="N235" s="234" t="s">
        <v>11566</v>
      </c>
      <c r="O235" s="249" t="s">
        <v>12225</v>
      </c>
      <c r="P235" s="249" t="s">
        <v>12223</v>
      </c>
      <c r="Q235" s="226" t="s">
        <v>12222</v>
      </c>
      <c r="R235" s="212" t="s">
        <v>5774</v>
      </c>
      <c r="S235" s="213">
        <v>410000879</v>
      </c>
      <c r="T235" s="236" t="s">
        <v>11559</v>
      </c>
      <c r="U235" s="237" t="s">
        <v>11565</v>
      </c>
      <c r="V235" s="236" t="s">
        <v>11558</v>
      </c>
      <c r="W235" s="236" t="s">
        <v>11558</v>
      </c>
      <c r="X235" s="237" t="s">
        <v>11560</v>
      </c>
      <c r="Y235" s="237"/>
      <c r="Z235" s="237" t="s">
        <v>11699</v>
      </c>
      <c r="AA235" s="225">
        <v>202409</v>
      </c>
      <c r="AB235" s="246"/>
      <c r="AC235" s="236" t="s">
        <v>11564</v>
      </c>
      <c r="AD235" s="247" t="s">
        <v>11563</v>
      </c>
      <c r="AE235" s="248">
        <v>0</v>
      </c>
      <c r="AF235" s="247" t="s">
        <v>11563</v>
      </c>
      <c r="AG235" s="242" t="s">
        <v>12221</v>
      </c>
      <c r="AH235" s="9" t="s">
        <v>12220</v>
      </c>
      <c r="AI235" s="238" t="s">
        <v>11560</v>
      </c>
      <c r="AJ235" s="238" t="s">
        <v>11560</v>
      </c>
      <c r="AK235" s="238" t="s">
        <v>11562</v>
      </c>
    </row>
    <row r="236" spans="1:37" x14ac:dyDescent="0.3">
      <c r="A236" s="232" t="s">
        <v>3445</v>
      </c>
      <c r="B236" s="232" t="s">
        <v>12228</v>
      </c>
      <c r="C236" s="244" t="s">
        <v>11569</v>
      </c>
      <c r="D236" s="240" t="s">
        <v>12027</v>
      </c>
      <c r="E236" s="239" t="s">
        <v>12026</v>
      </c>
      <c r="F236" s="243" t="s">
        <v>11567</v>
      </c>
      <c r="G236" s="214">
        <v>0</v>
      </c>
      <c r="H236" s="234" t="s">
        <v>11560</v>
      </c>
      <c r="I236" s="234"/>
      <c r="J236" s="234"/>
      <c r="K236" s="234"/>
      <c r="L236" s="234"/>
      <c r="M236" s="234"/>
      <c r="N236" s="234" t="s">
        <v>11566</v>
      </c>
      <c r="O236" s="249" t="s">
        <v>12225</v>
      </c>
      <c r="P236" s="249" t="s">
        <v>12223</v>
      </c>
      <c r="Q236" s="226" t="s">
        <v>12222</v>
      </c>
      <c r="R236" s="212" t="s">
        <v>12025</v>
      </c>
      <c r="S236" s="213">
        <v>410000907</v>
      </c>
      <c r="T236" s="236" t="s">
        <v>11559</v>
      </c>
      <c r="U236" s="237" t="s">
        <v>11565</v>
      </c>
      <c r="V236" s="236" t="s">
        <v>11558</v>
      </c>
      <c r="W236" s="236" t="s">
        <v>11558</v>
      </c>
      <c r="X236" s="237" t="s">
        <v>11560</v>
      </c>
      <c r="Y236" s="237"/>
      <c r="Z236" s="237" t="s">
        <v>11699</v>
      </c>
      <c r="AA236" s="225">
        <v>202409</v>
      </c>
      <c r="AB236" s="246"/>
      <c r="AC236" s="236" t="s">
        <v>11564</v>
      </c>
      <c r="AD236" s="247" t="s">
        <v>11563</v>
      </c>
      <c r="AE236" s="248">
        <v>0</v>
      </c>
      <c r="AF236" s="247" t="s">
        <v>11563</v>
      </c>
      <c r="AG236" s="242" t="s">
        <v>12221</v>
      </c>
      <c r="AH236" s="9" t="s">
        <v>12220</v>
      </c>
      <c r="AI236" s="238" t="s">
        <v>11560</v>
      </c>
      <c r="AJ236" s="238" t="s">
        <v>11560</v>
      </c>
      <c r="AK236" s="238" t="s">
        <v>11562</v>
      </c>
    </row>
    <row r="237" spans="1:37" x14ac:dyDescent="0.3">
      <c r="A237" s="232" t="s">
        <v>3445</v>
      </c>
      <c r="B237" s="232" t="s">
        <v>12228</v>
      </c>
      <c r="C237" s="244" t="s">
        <v>11569</v>
      </c>
      <c r="D237" s="240" t="s">
        <v>12520</v>
      </c>
      <c r="E237" s="239" t="s">
        <v>6278</v>
      </c>
      <c r="F237" s="243" t="s">
        <v>11567</v>
      </c>
      <c r="G237" s="214">
        <v>0</v>
      </c>
      <c r="H237" s="234" t="s">
        <v>11560</v>
      </c>
      <c r="I237" s="234"/>
      <c r="J237" s="234"/>
      <c r="K237" s="234"/>
      <c r="L237" s="234"/>
      <c r="M237" s="234"/>
      <c r="N237" s="234" t="s">
        <v>11566</v>
      </c>
      <c r="O237" s="249" t="s">
        <v>12225</v>
      </c>
      <c r="P237" s="249" t="s">
        <v>12223</v>
      </c>
      <c r="Q237" s="226" t="s">
        <v>12222</v>
      </c>
      <c r="R237" s="212" t="s">
        <v>6279</v>
      </c>
      <c r="S237" s="213">
        <v>410000008</v>
      </c>
      <c r="T237" s="236" t="s">
        <v>11559</v>
      </c>
      <c r="U237" s="237" t="s">
        <v>11565</v>
      </c>
      <c r="V237" s="236" t="s">
        <v>11558</v>
      </c>
      <c r="W237" s="236" t="s">
        <v>11558</v>
      </c>
      <c r="X237" s="237" t="s">
        <v>11560</v>
      </c>
      <c r="Y237" s="237"/>
      <c r="Z237" s="237" t="s">
        <v>11699</v>
      </c>
      <c r="AA237" s="225">
        <v>202409</v>
      </c>
      <c r="AB237" s="246"/>
      <c r="AC237" s="236" t="s">
        <v>11564</v>
      </c>
      <c r="AD237" s="247" t="s">
        <v>11563</v>
      </c>
      <c r="AE237" s="248">
        <v>0</v>
      </c>
      <c r="AF237" s="247" t="s">
        <v>11563</v>
      </c>
      <c r="AG237" s="242" t="s">
        <v>12221</v>
      </c>
      <c r="AH237" s="9" t="s">
        <v>12220</v>
      </c>
      <c r="AI237" s="238" t="s">
        <v>11560</v>
      </c>
      <c r="AJ237" s="238" t="s">
        <v>11560</v>
      </c>
      <c r="AK237" s="238" t="s">
        <v>11562</v>
      </c>
    </row>
    <row r="238" spans="1:37" x14ac:dyDescent="0.3">
      <c r="A238" s="232" t="s">
        <v>3445</v>
      </c>
      <c r="B238" s="232" t="s">
        <v>12228</v>
      </c>
      <c r="C238" s="244" t="s">
        <v>11569</v>
      </c>
      <c r="D238" s="240" t="s">
        <v>12519</v>
      </c>
      <c r="E238" s="239" t="s">
        <v>6318</v>
      </c>
      <c r="F238" s="243" t="s">
        <v>11567</v>
      </c>
      <c r="G238" s="214">
        <v>0</v>
      </c>
      <c r="H238" s="234" t="s">
        <v>11560</v>
      </c>
      <c r="I238" s="234"/>
      <c r="J238" s="234"/>
      <c r="K238" s="234"/>
      <c r="L238" s="234"/>
      <c r="M238" s="234"/>
      <c r="N238" s="234" t="s">
        <v>11566</v>
      </c>
      <c r="O238" s="249" t="s">
        <v>12225</v>
      </c>
      <c r="P238" s="249" t="s">
        <v>12223</v>
      </c>
      <c r="Q238" s="226" t="s">
        <v>12222</v>
      </c>
      <c r="R238" s="212" t="s">
        <v>6319</v>
      </c>
      <c r="S238" s="213">
        <v>410000611</v>
      </c>
      <c r="T238" s="236" t="s">
        <v>11559</v>
      </c>
      <c r="U238" s="237" t="s">
        <v>11565</v>
      </c>
      <c r="V238" s="236" t="s">
        <v>11558</v>
      </c>
      <c r="W238" s="236" t="s">
        <v>11558</v>
      </c>
      <c r="X238" s="237" t="s">
        <v>11560</v>
      </c>
      <c r="Y238" s="237"/>
      <c r="Z238" s="237" t="s">
        <v>11699</v>
      </c>
      <c r="AA238" s="225">
        <v>202409</v>
      </c>
      <c r="AB238" s="246"/>
      <c r="AC238" s="236" t="s">
        <v>11564</v>
      </c>
      <c r="AD238" s="247" t="s">
        <v>11563</v>
      </c>
      <c r="AE238" s="248">
        <v>0</v>
      </c>
      <c r="AF238" s="247" t="s">
        <v>11563</v>
      </c>
      <c r="AG238" s="242" t="s">
        <v>12221</v>
      </c>
      <c r="AH238" s="9" t="s">
        <v>12220</v>
      </c>
      <c r="AI238" s="238" t="s">
        <v>11560</v>
      </c>
      <c r="AJ238" s="238" t="s">
        <v>11560</v>
      </c>
      <c r="AK238" s="238" t="s">
        <v>11562</v>
      </c>
    </row>
    <row r="239" spans="1:37" x14ac:dyDescent="0.3">
      <c r="A239" s="232" t="s">
        <v>3445</v>
      </c>
      <c r="B239" s="232" t="s">
        <v>12228</v>
      </c>
      <c r="C239" s="244" t="s">
        <v>11569</v>
      </c>
      <c r="D239" s="240" t="s">
        <v>12518</v>
      </c>
      <c r="E239" s="239" t="s">
        <v>6260</v>
      </c>
      <c r="F239" s="243" t="s">
        <v>11567</v>
      </c>
      <c r="G239" s="214">
        <v>0</v>
      </c>
      <c r="H239" s="234" t="s">
        <v>11560</v>
      </c>
      <c r="I239" s="234"/>
      <c r="J239" s="234"/>
      <c r="K239" s="234"/>
      <c r="L239" s="234"/>
      <c r="M239" s="234"/>
      <c r="N239" s="234" t="s">
        <v>11566</v>
      </c>
      <c r="O239" s="249" t="s">
        <v>12225</v>
      </c>
      <c r="P239" s="249" t="s">
        <v>12223</v>
      </c>
      <c r="Q239" s="226" t="s">
        <v>12222</v>
      </c>
      <c r="R239" s="212" t="s">
        <v>6261</v>
      </c>
      <c r="S239" s="213">
        <v>410000499</v>
      </c>
      <c r="T239" s="236" t="s">
        <v>11559</v>
      </c>
      <c r="U239" s="237" t="s">
        <v>11565</v>
      </c>
      <c r="V239" s="236" t="s">
        <v>11558</v>
      </c>
      <c r="W239" s="236" t="s">
        <v>11558</v>
      </c>
      <c r="X239" s="237" t="s">
        <v>11560</v>
      </c>
      <c r="Y239" s="237"/>
      <c r="Z239" s="237" t="s">
        <v>11699</v>
      </c>
      <c r="AA239" s="225">
        <v>202409</v>
      </c>
      <c r="AB239" s="246"/>
      <c r="AC239" s="236" t="s">
        <v>11564</v>
      </c>
      <c r="AD239" s="247" t="s">
        <v>11563</v>
      </c>
      <c r="AE239" s="248">
        <v>0</v>
      </c>
      <c r="AF239" s="247" t="s">
        <v>11563</v>
      </c>
      <c r="AG239" s="242" t="s">
        <v>12221</v>
      </c>
      <c r="AH239" s="9" t="s">
        <v>12220</v>
      </c>
      <c r="AI239" s="238" t="s">
        <v>11560</v>
      </c>
      <c r="AJ239" s="238" t="s">
        <v>11560</v>
      </c>
      <c r="AK239" s="238" t="s">
        <v>11562</v>
      </c>
    </row>
    <row r="240" spans="1:37" x14ac:dyDescent="0.3">
      <c r="A240" s="232" t="s">
        <v>3445</v>
      </c>
      <c r="B240" s="232" t="s">
        <v>12228</v>
      </c>
      <c r="C240" s="244" t="s">
        <v>11569</v>
      </c>
      <c r="D240" s="240" t="s">
        <v>12517</v>
      </c>
      <c r="E240" s="239" t="s">
        <v>6109</v>
      </c>
      <c r="F240" s="243" t="s">
        <v>11567</v>
      </c>
      <c r="G240" s="214">
        <v>0</v>
      </c>
      <c r="H240" s="234" t="s">
        <v>11560</v>
      </c>
      <c r="I240" s="234"/>
      <c r="J240" s="234"/>
      <c r="K240" s="234"/>
      <c r="L240" s="234"/>
      <c r="M240" s="234"/>
      <c r="N240" s="234" t="s">
        <v>11566</v>
      </c>
      <c r="O240" s="249" t="s">
        <v>12225</v>
      </c>
      <c r="P240" s="249" t="s">
        <v>12223</v>
      </c>
      <c r="Q240" s="226" t="s">
        <v>12222</v>
      </c>
      <c r="R240" s="212" t="s">
        <v>6110</v>
      </c>
      <c r="S240" s="213">
        <v>410000842</v>
      </c>
      <c r="T240" s="236" t="s">
        <v>11559</v>
      </c>
      <c r="U240" s="237" t="s">
        <v>11565</v>
      </c>
      <c r="V240" s="236" t="s">
        <v>11558</v>
      </c>
      <c r="W240" s="236" t="s">
        <v>11558</v>
      </c>
      <c r="X240" s="237" t="s">
        <v>11560</v>
      </c>
      <c r="Y240" s="237"/>
      <c r="Z240" s="237" t="s">
        <v>11699</v>
      </c>
      <c r="AA240" s="225">
        <v>202409</v>
      </c>
      <c r="AB240" s="246"/>
      <c r="AC240" s="236" t="s">
        <v>11564</v>
      </c>
      <c r="AD240" s="247" t="s">
        <v>11563</v>
      </c>
      <c r="AE240" s="248">
        <v>0</v>
      </c>
      <c r="AF240" s="247" t="s">
        <v>11563</v>
      </c>
      <c r="AG240" s="242" t="s">
        <v>12221</v>
      </c>
      <c r="AH240" s="9" t="s">
        <v>12220</v>
      </c>
      <c r="AI240" s="238" t="s">
        <v>11560</v>
      </c>
      <c r="AJ240" s="238" t="s">
        <v>11560</v>
      </c>
      <c r="AK240" s="238" t="s">
        <v>11562</v>
      </c>
    </row>
    <row r="241" spans="1:37" x14ac:dyDescent="0.3">
      <c r="A241" s="232" t="s">
        <v>3445</v>
      </c>
      <c r="B241" s="232" t="s">
        <v>12228</v>
      </c>
      <c r="C241" s="244" t="s">
        <v>11569</v>
      </c>
      <c r="D241" s="240" t="s">
        <v>12516</v>
      </c>
      <c r="E241" s="239" t="s">
        <v>4763</v>
      </c>
      <c r="F241" s="243" t="s">
        <v>11567</v>
      </c>
      <c r="G241" s="214">
        <v>0</v>
      </c>
      <c r="H241" s="234" t="s">
        <v>11560</v>
      </c>
      <c r="I241" s="234"/>
      <c r="J241" s="234"/>
      <c r="K241" s="234"/>
      <c r="L241" s="234"/>
      <c r="M241" s="234"/>
      <c r="N241" s="234" t="s">
        <v>11566</v>
      </c>
      <c r="O241" s="249" t="s">
        <v>12225</v>
      </c>
      <c r="P241" s="249" t="s">
        <v>12223</v>
      </c>
      <c r="Q241" s="226" t="s">
        <v>12222</v>
      </c>
      <c r="R241" s="212" t="s">
        <v>4764</v>
      </c>
      <c r="S241" s="213">
        <v>410000517</v>
      </c>
      <c r="T241" s="236" t="s">
        <v>11559</v>
      </c>
      <c r="U241" s="237" t="s">
        <v>11565</v>
      </c>
      <c r="V241" s="236" t="s">
        <v>11558</v>
      </c>
      <c r="W241" s="236" t="s">
        <v>11558</v>
      </c>
      <c r="X241" s="237" t="s">
        <v>11560</v>
      </c>
      <c r="Y241" s="237"/>
      <c r="Z241" s="237" t="s">
        <v>11699</v>
      </c>
      <c r="AA241" s="225">
        <v>202409</v>
      </c>
      <c r="AB241" s="246"/>
      <c r="AC241" s="236" t="s">
        <v>11564</v>
      </c>
      <c r="AD241" s="247" t="s">
        <v>11563</v>
      </c>
      <c r="AE241" s="248">
        <v>0</v>
      </c>
      <c r="AF241" s="247" t="s">
        <v>11563</v>
      </c>
      <c r="AG241" s="242" t="s">
        <v>12221</v>
      </c>
      <c r="AH241" s="9" t="s">
        <v>12220</v>
      </c>
      <c r="AI241" s="238" t="s">
        <v>11560</v>
      </c>
      <c r="AJ241" s="238" t="s">
        <v>11560</v>
      </c>
      <c r="AK241" s="238" t="s">
        <v>11562</v>
      </c>
    </row>
    <row r="242" spans="1:37" x14ac:dyDescent="0.3">
      <c r="A242" s="232" t="s">
        <v>3445</v>
      </c>
      <c r="B242" s="232" t="s">
        <v>12228</v>
      </c>
      <c r="C242" s="244" t="s">
        <v>11569</v>
      </c>
      <c r="D242" s="240" t="s">
        <v>11999</v>
      </c>
      <c r="E242" s="239" t="s">
        <v>6199</v>
      </c>
      <c r="F242" s="243" t="s">
        <v>11567</v>
      </c>
      <c r="G242" s="214">
        <v>0</v>
      </c>
      <c r="H242" s="234" t="s">
        <v>11560</v>
      </c>
      <c r="I242" s="234"/>
      <c r="J242" s="234"/>
      <c r="K242" s="234"/>
      <c r="L242" s="234"/>
      <c r="M242" s="234"/>
      <c r="N242" s="234" t="s">
        <v>11566</v>
      </c>
      <c r="O242" s="249" t="s">
        <v>12225</v>
      </c>
      <c r="P242" s="249" t="s">
        <v>12223</v>
      </c>
      <c r="Q242" s="226" t="s">
        <v>12222</v>
      </c>
      <c r="R242" s="212" t="s">
        <v>6200</v>
      </c>
      <c r="S242" s="213">
        <v>410000897</v>
      </c>
      <c r="T242" s="236" t="s">
        <v>11559</v>
      </c>
      <c r="U242" s="237" t="s">
        <v>11565</v>
      </c>
      <c r="V242" s="236" t="s">
        <v>11558</v>
      </c>
      <c r="W242" s="236" t="s">
        <v>11558</v>
      </c>
      <c r="X242" s="237" t="s">
        <v>11560</v>
      </c>
      <c r="Y242" s="237"/>
      <c r="Z242" s="237" t="s">
        <v>11699</v>
      </c>
      <c r="AA242" s="225">
        <v>202409</v>
      </c>
      <c r="AB242" s="246"/>
      <c r="AC242" s="236" t="s">
        <v>11564</v>
      </c>
      <c r="AD242" s="247" t="s">
        <v>11563</v>
      </c>
      <c r="AE242" s="248">
        <v>0</v>
      </c>
      <c r="AF242" s="247" t="s">
        <v>11563</v>
      </c>
      <c r="AG242" s="242" t="s">
        <v>12221</v>
      </c>
      <c r="AH242" s="9" t="s">
        <v>12220</v>
      </c>
      <c r="AI242" s="238" t="s">
        <v>11560</v>
      </c>
      <c r="AJ242" s="238" t="s">
        <v>11560</v>
      </c>
      <c r="AK242" s="238" t="s">
        <v>11562</v>
      </c>
    </row>
    <row r="243" spans="1:37" x14ac:dyDescent="0.3">
      <c r="A243" s="232" t="s">
        <v>3445</v>
      </c>
      <c r="B243" s="232" t="s">
        <v>12228</v>
      </c>
      <c r="C243" s="244" t="s">
        <v>11569</v>
      </c>
      <c r="D243" s="240" t="s">
        <v>12515</v>
      </c>
      <c r="E243" s="239" t="s">
        <v>6290</v>
      </c>
      <c r="F243" s="243" t="s">
        <v>11567</v>
      </c>
      <c r="G243" s="214">
        <v>0</v>
      </c>
      <c r="H243" s="234" t="s">
        <v>11560</v>
      </c>
      <c r="I243" s="234"/>
      <c r="J243" s="234"/>
      <c r="K243" s="234"/>
      <c r="L243" s="234"/>
      <c r="M243" s="234"/>
      <c r="N243" s="234" t="s">
        <v>11566</v>
      </c>
      <c r="O243" s="249" t="s">
        <v>12225</v>
      </c>
      <c r="P243" s="249" t="s">
        <v>12223</v>
      </c>
      <c r="Q243" s="226" t="s">
        <v>12222</v>
      </c>
      <c r="R243" s="212" t="s">
        <v>6291</v>
      </c>
      <c r="S243" s="213">
        <v>410000170</v>
      </c>
      <c r="T243" s="236" t="s">
        <v>11559</v>
      </c>
      <c r="U243" s="237" t="s">
        <v>11565</v>
      </c>
      <c r="V243" s="236" t="s">
        <v>11558</v>
      </c>
      <c r="W243" s="236" t="s">
        <v>11558</v>
      </c>
      <c r="X243" s="237" t="s">
        <v>11560</v>
      </c>
      <c r="Y243" s="237"/>
      <c r="Z243" s="237" t="s">
        <v>11699</v>
      </c>
      <c r="AA243" s="225">
        <v>202409</v>
      </c>
      <c r="AB243" s="246"/>
      <c r="AC243" s="236" t="s">
        <v>11564</v>
      </c>
      <c r="AD243" s="247" t="s">
        <v>11563</v>
      </c>
      <c r="AE243" s="248">
        <v>0</v>
      </c>
      <c r="AF243" s="247" t="s">
        <v>11563</v>
      </c>
      <c r="AG243" s="242" t="s">
        <v>12221</v>
      </c>
      <c r="AH243" s="9" t="s">
        <v>12220</v>
      </c>
      <c r="AI243" s="238" t="s">
        <v>11560</v>
      </c>
      <c r="AJ243" s="238" t="s">
        <v>11560</v>
      </c>
      <c r="AK243" s="238" t="s">
        <v>11562</v>
      </c>
    </row>
    <row r="244" spans="1:37" x14ac:dyDescent="0.3">
      <c r="A244" s="232" t="s">
        <v>3445</v>
      </c>
      <c r="B244" s="232" t="s">
        <v>12228</v>
      </c>
      <c r="C244" s="244" t="s">
        <v>11569</v>
      </c>
      <c r="D244" s="240" t="s">
        <v>12514</v>
      </c>
      <c r="E244" s="239" t="s">
        <v>6189</v>
      </c>
      <c r="F244" s="243" t="s">
        <v>11567</v>
      </c>
      <c r="G244" s="214">
        <v>0</v>
      </c>
      <c r="H244" s="234" t="s">
        <v>11560</v>
      </c>
      <c r="I244" s="234"/>
      <c r="J244" s="234"/>
      <c r="K244" s="234"/>
      <c r="L244" s="234"/>
      <c r="M244" s="234"/>
      <c r="N244" s="234" t="s">
        <v>11566</v>
      </c>
      <c r="O244" s="249" t="s">
        <v>12225</v>
      </c>
      <c r="P244" s="249" t="s">
        <v>12223</v>
      </c>
      <c r="Q244" s="226" t="s">
        <v>12222</v>
      </c>
      <c r="R244" s="212" t="s">
        <v>6190</v>
      </c>
      <c r="S244" s="213">
        <v>410000910</v>
      </c>
      <c r="T244" s="236" t="s">
        <v>11559</v>
      </c>
      <c r="U244" s="237" t="s">
        <v>11565</v>
      </c>
      <c r="V244" s="236" t="s">
        <v>11558</v>
      </c>
      <c r="W244" s="236" t="s">
        <v>11558</v>
      </c>
      <c r="X244" s="237" t="s">
        <v>11560</v>
      </c>
      <c r="Y244" s="237"/>
      <c r="Z244" s="237" t="s">
        <v>11699</v>
      </c>
      <c r="AA244" s="225">
        <v>202409</v>
      </c>
      <c r="AB244" s="246"/>
      <c r="AC244" s="236" t="s">
        <v>11564</v>
      </c>
      <c r="AD244" s="247" t="s">
        <v>11563</v>
      </c>
      <c r="AE244" s="248">
        <v>0</v>
      </c>
      <c r="AF244" s="247" t="s">
        <v>11563</v>
      </c>
      <c r="AG244" s="242" t="s">
        <v>12221</v>
      </c>
      <c r="AH244" s="9" t="s">
        <v>12220</v>
      </c>
      <c r="AI244" s="238" t="s">
        <v>11560</v>
      </c>
      <c r="AJ244" s="238" t="s">
        <v>11560</v>
      </c>
      <c r="AK244" s="238" t="s">
        <v>11562</v>
      </c>
    </row>
    <row r="245" spans="1:37" x14ac:dyDescent="0.3">
      <c r="A245" s="232" t="s">
        <v>3445</v>
      </c>
      <c r="B245" s="232" t="s">
        <v>12228</v>
      </c>
      <c r="C245" s="244" t="s">
        <v>11569</v>
      </c>
      <c r="D245" s="240" t="s">
        <v>11580</v>
      </c>
      <c r="E245" s="239" t="s">
        <v>6274</v>
      </c>
      <c r="F245" s="243" t="s">
        <v>11567</v>
      </c>
      <c r="G245" s="214">
        <v>0</v>
      </c>
      <c r="H245" s="234" t="s">
        <v>11560</v>
      </c>
      <c r="I245" s="234"/>
      <c r="J245" s="234"/>
      <c r="K245" s="234"/>
      <c r="L245" s="234"/>
      <c r="M245" s="234"/>
      <c r="N245" s="234" t="s">
        <v>11566</v>
      </c>
      <c r="O245" s="249" t="s">
        <v>12225</v>
      </c>
      <c r="P245" s="249" t="s">
        <v>12223</v>
      </c>
      <c r="Q245" s="226" t="s">
        <v>12222</v>
      </c>
      <c r="R245" s="212" t="s">
        <v>6275</v>
      </c>
      <c r="S245" s="213">
        <v>410000697</v>
      </c>
      <c r="T245" s="236" t="s">
        <v>11559</v>
      </c>
      <c r="U245" s="237" t="s">
        <v>11565</v>
      </c>
      <c r="V245" s="236" t="s">
        <v>11558</v>
      </c>
      <c r="W245" s="236" t="s">
        <v>11558</v>
      </c>
      <c r="X245" s="237" t="s">
        <v>11560</v>
      </c>
      <c r="Y245" s="237"/>
      <c r="Z245" s="237" t="s">
        <v>11699</v>
      </c>
      <c r="AA245" s="225">
        <v>202409</v>
      </c>
      <c r="AB245" s="246"/>
      <c r="AC245" s="236" t="s">
        <v>11564</v>
      </c>
      <c r="AD245" s="247" t="s">
        <v>11563</v>
      </c>
      <c r="AE245" s="248">
        <v>0</v>
      </c>
      <c r="AF245" s="247" t="s">
        <v>11563</v>
      </c>
      <c r="AG245" s="242" t="s">
        <v>12221</v>
      </c>
      <c r="AH245" s="9" t="s">
        <v>12220</v>
      </c>
      <c r="AI245" s="238" t="s">
        <v>11560</v>
      </c>
      <c r="AJ245" s="238" t="s">
        <v>11560</v>
      </c>
      <c r="AK245" s="238" t="s">
        <v>11562</v>
      </c>
    </row>
    <row r="246" spans="1:37" x14ac:dyDescent="0.3">
      <c r="A246" s="232" t="s">
        <v>3445</v>
      </c>
      <c r="B246" s="232" t="s">
        <v>12228</v>
      </c>
      <c r="C246" s="244" t="s">
        <v>11569</v>
      </c>
      <c r="D246" s="240" t="s">
        <v>11777</v>
      </c>
      <c r="E246" s="239" t="s">
        <v>6268</v>
      </c>
      <c r="F246" s="243" t="s">
        <v>11567</v>
      </c>
      <c r="G246" s="214">
        <v>0</v>
      </c>
      <c r="H246" s="234" t="s">
        <v>11560</v>
      </c>
      <c r="I246" s="234"/>
      <c r="J246" s="234"/>
      <c r="K246" s="234"/>
      <c r="L246" s="234"/>
      <c r="M246" s="234"/>
      <c r="N246" s="234" t="s">
        <v>11566</v>
      </c>
      <c r="O246" s="249" t="s">
        <v>12225</v>
      </c>
      <c r="P246" s="249" t="s">
        <v>12223</v>
      </c>
      <c r="Q246" s="226" t="s">
        <v>12222</v>
      </c>
      <c r="R246" s="212" t="s">
        <v>6269</v>
      </c>
      <c r="S246" s="213">
        <v>410000617</v>
      </c>
      <c r="T246" s="236" t="s">
        <v>11559</v>
      </c>
      <c r="U246" s="237" t="s">
        <v>11565</v>
      </c>
      <c r="V246" s="236" t="s">
        <v>11558</v>
      </c>
      <c r="W246" s="236" t="s">
        <v>11558</v>
      </c>
      <c r="X246" s="237" t="s">
        <v>11560</v>
      </c>
      <c r="Y246" s="237"/>
      <c r="Z246" s="237" t="s">
        <v>11699</v>
      </c>
      <c r="AA246" s="225">
        <v>202409</v>
      </c>
      <c r="AB246" s="246"/>
      <c r="AC246" s="236" t="s">
        <v>11564</v>
      </c>
      <c r="AD246" s="247" t="s">
        <v>11563</v>
      </c>
      <c r="AE246" s="248">
        <v>0</v>
      </c>
      <c r="AF246" s="247" t="s">
        <v>11563</v>
      </c>
      <c r="AG246" s="242" t="s">
        <v>12221</v>
      </c>
      <c r="AH246" s="9" t="s">
        <v>12220</v>
      </c>
      <c r="AI246" s="238" t="s">
        <v>11560</v>
      </c>
      <c r="AJ246" s="238" t="s">
        <v>11560</v>
      </c>
      <c r="AK246" s="238" t="s">
        <v>11562</v>
      </c>
    </row>
    <row r="247" spans="1:37" x14ac:dyDescent="0.3">
      <c r="A247" s="232" t="s">
        <v>3445</v>
      </c>
      <c r="B247" s="232" t="s">
        <v>12228</v>
      </c>
      <c r="C247" s="244" t="s">
        <v>11569</v>
      </c>
      <c r="D247" s="240" t="s">
        <v>11572</v>
      </c>
      <c r="E247" s="239" t="s">
        <v>4873</v>
      </c>
      <c r="F247" s="243" t="s">
        <v>11567</v>
      </c>
      <c r="G247" s="214">
        <v>0</v>
      </c>
      <c r="H247" s="234" t="s">
        <v>11560</v>
      </c>
      <c r="I247" s="234"/>
      <c r="J247" s="234"/>
      <c r="K247" s="234"/>
      <c r="L247" s="234"/>
      <c r="M247" s="234"/>
      <c r="N247" s="234" t="s">
        <v>11566</v>
      </c>
      <c r="O247" s="249" t="s">
        <v>12225</v>
      </c>
      <c r="P247" s="249" t="s">
        <v>12223</v>
      </c>
      <c r="Q247" s="226" t="s">
        <v>12222</v>
      </c>
      <c r="R247" s="212" t="s">
        <v>4874</v>
      </c>
      <c r="S247" s="213">
        <v>410000269</v>
      </c>
      <c r="T247" s="236" t="s">
        <v>11559</v>
      </c>
      <c r="U247" s="237" t="s">
        <v>11565</v>
      </c>
      <c r="V247" s="236" t="s">
        <v>11558</v>
      </c>
      <c r="W247" s="236" t="s">
        <v>11558</v>
      </c>
      <c r="X247" s="237" t="s">
        <v>11560</v>
      </c>
      <c r="Y247" s="237"/>
      <c r="Z247" s="237" t="s">
        <v>11699</v>
      </c>
      <c r="AA247" s="225">
        <v>202409</v>
      </c>
      <c r="AB247" s="246"/>
      <c r="AC247" s="236" t="s">
        <v>11564</v>
      </c>
      <c r="AD247" s="247" t="s">
        <v>11563</v>
      </c>
      <c r="AE247" s="248">
        <v>0</v>
      </c>
      <c r="AF247" s="247" t="s">
        <v>11563</v>
      </c>
      <c r="AG247" s="242" t="s">
        <v>12221</v>
      </c>
      <c r="AH247" s="9" t="s">
        <v>12220</v>
      </c>
      <c r="AI247" s="238" t="s">
        <v>11560</v>
      </c>
      <c r="AJ247" s="238" t="s">
        <v>11560</v>
      </c>
      <c r="AK247" s="238" t="s">
        <v>11562</v>
      </c>
    </row>
    <row r="248" spans="1:37" x14ac:dyDescent="0.3">
      <c r="A248" s="232" t="s">
        <v>3445</v>
      </c>
      <c r="B248" s="232" t="s">
        <v>12228</v>
      </c>
      <c r="C248" s="244" t="s">
        <v>11569</v>
      </c>
      <c r="D248" s="240" t="s">
        <v>12513</v>
      </c>
      <c r="E248" s="239" t="s">
        <v>4767</v>
      </c>
      <c r="F248" s="243" t="s">
        <v>11567</v>
      </c>
      <c r="G248" s="214">
        <v>0</v>
      </c>
      <c r="H248" s="234" t="s">
        <v>11560</v>
      </c>
      <c r="I248" s="234"/>
      <c r="J248" s="234"/>
      <c r="K248" s="234"/>
      <c r="L248" s="234"/>
      <c r="M248" s="234"/>
      <c r="N248" s="234" t="s">
        <v>11566</v>
      </c>
      <c r="O248" s="249" t="s">
        <v>12225</v>
      </c>
      <c r="P248" s="249" t="s">
        <v>12223</v>
      </c>
      <c r="Q248" s="226" t="s">
        <v>12222</v>
      </c>
      <c r="R248" s="212" t="s">
        <v>4768</v>
      </c>
      <c r="S248" s="213">
        <v>410000921</v>
      </c>
      <c r="T248" s="236" t="s">
        <v>11559</v>
      </c>
      <c r="U248" s="237" t="s">
        <v>11565</v>
      </c>
      <c r="V248" s="236" t="s">
        <v>11558</v>
      </c>
      <c r="W248" s="236" t="s">
        <v>11558</v>
      </c>
      <c r="X248" s="237" t="s">
        <v>11560</v>
      </c>
      <c r="Y248" s="237"/>
      <c r="Z248" s="237" t="s">
        <v>11699</v>
      </c>
      <c r="AA248" s="225">
        <v>202409</v>
      </c>
      <c r="AB248" s="246"/>
      <c r="AC248" s="236" t="s">
        <v>11564</v>
      </c>
      <c r="AD248" s="247" t="s">
        <v>11563</v>
      </c>
      <c r="AE248" s="248">
        <v>0</v>
      </c>
      <c r="AF248" s="247" t="s">
        <v>11563</v>
      </c>
      <c r="AG248" s="242" t="s">
        <v>12221</v>
      </c>
      <c r="AH248" s="9" t="s">
        <v>12220</v>
      </c>
      <c r="AI248" s="238" t="s">
        <v>11560</v>
      </c>
      <c r="AJ248" s="238" t="s">
        <v>11560</v>
      </c>
      <c r="AK248" s="238" t="s">
        <v>11562</v>
      </c>
    </row>
    <row r="249" spans="1:37" x14ac:dyDescent="0.3">
      <c r="A249" s="232" t="s">
        <v>3445</v>
      </c>
      <c r="B249" s="232" t="s">
        <v>12228</v>
      </c>
      <c r="C249" s="244" t="s">
        <v>11569</v>
      </c>
      <c r="D249" s="240" t="s">
        <v>12512</v>
      </c>
      <c r="E249" s="239" t="s">
        <v>4959</v>
      </c>
      <c r="F249" s="243" t="s">
        <v>11567</v>
      </c>
      <c r="G249" s="214">
        <v>0</v>
      </c>
      <c r="H249" s="234" t="s">
        <v>11560</v>
      </c>
      <c r="I249" s="234"/>
      <c r="J249" s="234"/>
      <c r="K249" s="234"/>
      <c r="L249" s="234"/>
      <c r="M249" s="234"/>
      <c r="N249" s="234" t="s">
        <v>11566</v>
      </c>
      <c r="O249" s="249" t="s">
        <v>12225</v>
      </c>
      <c r="P249" s="249" t="s">
        <v>12223</v>
      </c>
      <c r="Q249" s="226" t="s">
        <v>12222</v>
      </c>
      <c r="R249" s="212" t="s">
        <v>4961</v>
      </c>
      <c r="S249" s="213">
        <v>410000924</v>
      </c>
      <c r="T249" s="236" t="s">
        <v>11559</v>
      </c>
      <c r="U249" s="237" t="s">
        <v>11565</v>
      </c>
      <c r="V249" s="236" t="s">
        <v>11558</v>
      </c>
      <c r="W249" s="236" t="s">
        <v>11558</v>
      </c>
      <c r="X249" s="237" t="s">
        <v>11560</v>
      </c>
      <c r="Y249" s="237"/>
      <c r="Z249" s="237" t="s">
        <v>11699</v>
      </c>
      <c r="AA249" s="225">
        <v>202409</v>
      </c>
      <c r="AB249" s="246"/>
      <c r="AC249" s="236" t="s">
        <v>11564</v>
      </c>
      <c r="AD249" s="247" t="s">
        <v>11563</v>
      </c>
      <c r="AE249" s="248">
        <v>0</v>
      </c>
      <c r="AF249" s="247" t="s">
        <v>11563</v>
      </c>
      <c r="AG249" s="242" t="s">
        <v>12221</v>
      </c>
      <c r="AH249" s="9" t="s">
        <v>12220</v>
      </c>
      <c r="AI249" s="238" t="s">
        <v>11560</v>
      </c>
      <c r="AJ249" s="238" t="s">
        <v>11560</v>
      </c>
      <c r="AK249" s="238" t="s">
        <v>11562</v>
      </c>
    </row>
    <row r="250" spans="1:37" x14ac:dyDescent="0.3">
      <c r="A250" s="232" t="s">
        <v>3445</v>
      </c>
      <c r="B250" s="232" t="s">
        <v>12228</v>
      </c>
      <c r="C250" s="244" t="s">
        <v>11569</v>
      </c>
      <c r="D250" s="240" t="s">
        <v>12511</v>
      </c>
      <c r="E250" s="239" t="s">
        <v>6113</v>
      </c>
      <c r="F250" s="243" t="s">
        <v>11567</v>
      </c>
      <c r="G250" s="214">
        <v>0</v>
      </c>
      <c r="H250" s="234" t="s">
        <v>11560</v>
      </c>
      <c r="I250" s="234"/>
      <c r="J250" s="234"/>
      <c r="K250" s="234"/>
      <c r="L250" s="234"/>
      <c r="M250" s="234"/>
      <c r="N250" s="234" t="s">
        <v>11566</v>
      </c>
      <c r="O250" s="249" t="s">
        <v>12225</v>
      </c>
      <c r="P250" s="249" t="s">
        <v>12223</v>
      </c>
      <c r="Q250" s="226" t="s">
        <v>12222</v>
      </c>
      <c r="R250" s="212" t="s">
        <v>6114</v>
      </c>
      <c r="S250" s="213">
        <v>410000926</v>
      </c>
      <c r="T250" s="236" t="s">
        <v>11559</v>
      </c>
      <c r="U250" s="237" t="s">
        <v>11565</v>
      </c>
      <c r="V250" s="236" t="s">
        <v>11558</v>
      </c>
      <c r="W250" s="236" t="s">
        <v>11558</v>
      </c>
      <c r="X250" s="237" t="s">
        <v>11560</v>
      </c>
      <c r="Y250" s="237"/>
      <c r="Z250" s="237" t="s">
        <v>11699</v>
      </c>
      <c r="AA250" s="225">
        <v>202409</v>
      </c>
      <c r="AB250" s="246"/>
      <c r="AC250" s="236" t="s">
        <v>11564</v>
      </c>
      <c r="AD250" s="247" t="s">
        <v>11563</v>
      </c>
      <c r="AE250" s="248">
        <v>0</v>
      </c>
      <c r="AF250" s="247" t="s">
        <v>11563</v>
      </c>
      <c r="AG250" s="242" t="s">
        <v>12221</v>
      </c>
      <c r="AH250" s="9" t="s">
        <v>12220</v>
      </c>
      <c r="AI250" s="238" t="s">
        <v>11560</v>
      </c>
      <c r="AJ250" s="238" t="s">
        <v>11560</v>
      </c>
      <c r="AK250" s="238" t="s">
        <v>11562</v>
      </c>
    </row>
    <row r="251" spans="1:37" x14ac:dyDescent="0.3">
      <c r="A251" s="232" t="s">
        <v>3445</v>
      </c>
      <c r="B251" s="232" t="s">
        <v>12228</v>
      </c>
      <c r="C251" s="244" t="s">
        <v>11569</v>
      </c>
      <c r="D251" s="240" t="s">
        <v>12510</v>
      </c>
      <c r="E251" s="239" t="s">
        <v>12509</v>
      </c>
      <c r="F251" s="243" t="s">
        <v>11567</v>
      </c>
      <c r="G251" s="214">
        <v>0</v>
      </c>
      <c r="H251" s="234" t="s">
        <v>11560</v>
      </c>
      <c r="I251" s="234"/>
      <c r="J251" s="234"/>
      <c r="K251" s="234"/>
      <c r="L251" s="234"/>
      <c r="M251" s="234"/>
      <c r="N251" s="234" t="s">
        <v>11566</v>
      </c>
      <c r="O251" s="249" t="s">
        <v>12225</v>
      </c>
      <c r="P251" s="249" t="s">
        <v>12223</v>
      </c>
      <c r="Q251" s="226" t="s">
        <v>12222</v>
      </c>
      <c r="R251" s="212" t="s">
        <v>12508</v>
      </c>
      <c r="S251" s="213">
        <v>410001112</v>
      </c>
      <c r="T251" s="236" t="s">
        <v>11559</v>
      </c>
      <c r="U251" s="237" t="s">
        <v>11565</v>
      </c>
      <c r="V251" s="236" t="s">
        <v>11558</v>
      </c>
      <c r="W251" s="236" t="s">
        <v>11558</v>
      </c>
      <c r="X251" s="237" t="s">
        <v>11560</v>
      </c>
      <c r="Y251" s="237"/>
      <c r="Z251" s="237" t="s">
        <v>11699</v>
      </c>
      <c r="AA251" s="225">
        <v>202409</v>
      </c>
      <c r="AB251" s="246"/>
      <c r="AC251" s="236" t="s">
        <v>11564</v>
      </c>
      <c r="AD251" s="247" t="s">
        <v>11563</v>
      </c>
      <c r="AE251" s="248">
        <v>0</v>
      </c>
      <c r="AF251" s="247" t="s">
        <v>11563</v>
      </c>
      <c r="AG251" s="242" t="s">
        <v>12221</v>
      </c>
      <c r="AH251" s="9" t="s">
        <v>12220</v>
      </c>
      <c r="AI251" s="238" t="s">
        <v>11560</v>
      </c>
      <c r="AJ251" s="238" t="s">
        <v>11560</v>
      </c>
      <c r="AK251" s="238" t="s">
        <v>11562</v>
      </c>
    </row>
    <row r="252" spans="1:37" x14ac:dyDescent="0.3">
      <c r="A252" s="232" t="s">
        <v>3445</v>
      </c>
      <c r="B252" s="232" t="s">
        <v>12228</v>
      </c>
      <c r="C252" s="244" t="s">
        <v>11569</v>
      </c>
      <c r="D252" s="240" t="s">
        <v>12032</v>
      </c>
      <c r="E252" s="239" t="s">
        <v>12031</v>
      </c>
      <c r="F252" s="243" t="s">
        <v>11567</v>
      </c>
      <c r="G252" s="214">
        <v>0</v>
      </c>
      <c r="H252" s="234" t="s">
        <v>11560</v>
      </c>
      <c r="I252" s="234"/>
      <c r="J252" s="234"/>
      <c r="K252" s="234"/>
      <c r="L252" s="234"/>
      <c r="M252" s="234"/>
      <c r="N252" s="234" t="s">
        <v>11566</v>
      </c>
      <c r="O252" s="249" t="s">
        <v>12225</v>
      </c>
      <c r="P252" s="249" t="s">
        <v>12223</v>
      </c>
      <c r="Q252" s="226" t="s">
        <v>12222</v>
      </c>
      <c r="R252" s="212" t="s">
        <v>12030</v>
      </c>
      <c r="S252" s="213">
        <v>410000933</v>
      </c>
      <c r="T252" s="236" t="s">
        <v>11559</v>
      </c>
      <c r="U252" s="237" t="s">
        <v>11565</v>
      </c>
      <c r="V252" s="236" t="s">
        <v>11558</v>
      </c>
      <c r="W252" s="236" t="s">
        <v>11558</v>
      </c>
      <c r="X252" s="237" t="s">
        <v>11560</v>
      </c>
      <c r="Y252" s="237"/>
      <c r="Z252" s="237" t="s">
        <v>11699</v>
      </c>
      <c r="AA252" s="225">
        <v>202409</v>
      </c>
      <c r="AB252" s="246"/>
      <c r="AC252" s="236" t="s">
        <v>11564</v>
      </c>
      <c r="AD252" s="247" t="s">
        <v>11563</v>
      </c>
      <c r="AE252" s="248">
        <v>0</v>
      </c>
      <c r="AF252" s="247" t="s">
        <v>11563</v>
      </c>
      <c r="AG252" s="242" t="s">
        <v>12221</v>
      </c>
      <c r="AH252" s="9" t="s">
        <v>12220</v>
      </c>
      <c r="AI252" s="238" t="s">
        <v>11560</v>
      </c>
      <c r="AJ252" s="238" t="s">
        <v>11560</v>
      </c>
      <c r="AK252" s="238" t="s">
        <v>11562</v>
      </c>
    </row>
    <row r="253" spans="1:37" x14ac:dyDescent="0.3">
      <c r="A253" s="232" t="s">
        <v>3445</v>
      </c>
      <c r="B253" s="232" t="s">
        <v>12228</v>
      </c>
      <c r="C253" s="244" t="s">
        <v>11569</v>
      </c>
      <c r="D253" s="240" t="s">
        <v>12039</v>
      </c>
      <c r="E253" s="239" t="s">
        <v>5977</v>
      </c>
      <c r="F253" s="243" t="s">
        <v>11567</v>
      </c>
      <c r="G253" s="214">
        <v>0</v>
      </c>
      <c r="H253" s="234" t="s">
        <v>11560</v>
      </c>
      <c r="I253" s="234"/>
      <c r="J253" s="234"/>
      <c r="K253" s="234"/>
      <c r="L253" s="234"/>
      <c r="M253" s="234"/>
      <c r="N253" s="234" t="s">
        <v>11566</v>
      </c>
      <c r="O253" s="249" t="s">
        <v>12225</v>
      </c>
      <c r="P253" s="249" t="s">
        <v>12223</v>
      </c>
      <c r="Q253" s="226" t="s">
        <v>12222</v>
      </c>
      <c r="R253" s="212" t="s">
        <v>5978</v>
      </c>
      <c r="S253" s="213">
        <v>410000936</v>
      </c>
      <c r="T253" s="236" t="s">
        <v>11559</v>
      </c>
      <c r="U253" s="237" t="s">
        <v>11565</v>
      </c>
      <c r="V253" s="236" t="s">
        <v>11558</v>
      </c>
      <c r="W253" s="236" t="s">
        <v>11558</v>
      </c>
      <c r="X253" s="237" t="s">
        <v>11560</v>
      </c>
      <c r="Y253" s="237"/>
      <c r="Z253" s="237" t="s">
        <v>11699</v>
      </c>
      <c r="AA253" s="225">
        <v>202409</v>
      </c>
      <c r="AB253" s="246"/>
      <c r="AC253" s="236" t="s">
        <v>11564</v>
      </c>
      <c r="AD253" s="247" t="s">
        <v>11563</v>
      </c>
      <c r="AE253" s="248">
        <v>0</v>
      </c>
      <c r="AF253" s="247" t="s">
        <v>11563</v>
      </c>
      <c r="AG253" s="242" t="s">
        <v>12221</v>
      </c>
      <c r="AH253" s="9" t="s">
        <v>12220</v>
      </c>
      <c r="AI253" s="238" t="s">
        <v>11560</v>
      </c>
      <c r="AJ253" s="238" t="s">
        <v>11560</v>
      </c>
      <c r="AK253" s="238" t="s">
        <v>11562</v>
      </c>
    </row>
    <row r="254" spans="1:37" x14ac:dyDescent="0.3">
      <c r="A254" s="232" t="s">
        <v>3445</v>
      </c>
      <c r="B254" s="232" t="s">
        <v>12228</v>
      </c>
      <c r="C254" s="244" t="s">
        <v>11569</v>
      </c>
      <c r="D254" s="240" t="s">
        <v>12507</v>
      </c>
      <c r="E254" s="239" t="s">
        <v>4755</v>
      </c>
      <c r="F254" s="243" t="s">
        <v>11567</v>
      </c>
      <c r="G254" s="214">
        <v>0</v>
      </c>
      <c r="H254" s="234" t="s">
        <v>11560</v>
      </c>
      <c r="I254" s="234"/>
      <c r="J254" s="234"/>
      <c r="K254" s="234"/>
      <c r="L254" s="234"/>
      <c r="M254" s="234"/>
      <c r="N254" s="234" t="s">
        <v>11566</v>
      </c>
      <c r="O254" s="249" t="s">
        <v>12225</v>
      </c>
      <c r="P254" s="249" t="s">
        <v>12223</v>
      </c>
      <c r="Q254" s="226" t="s">
        <v>12222</v>
      </c>
      <c r="R254" s="212" t="s">
        <v>4756</v>
      </c>
      <c r="S254" s="213">
        <v>410001145</v>
      </c>
      <c r="T254" s="236" t="s">
        <v>11559</v>
      </c>
      <c r="U254" s="237" t="s">
        <v>11565</v>
      </c>
      <c r="V254" s="236" t="s">
        <v>11558</v>
      </c>
      <c r="W254" s="236" t="s">
        <v>11558</v>
      </c>
      <c r="X254" s="237" t="s">
        <v>11560</v>
      </c>
      <c r="Y254" s="237"/>
      <c r="Z254" s="237" t="s">
        <v>11699</v>
      </c>
      <c r="AA254" s="225">
        <v>202409</v>
      </c>
      <c r="AB254" s="246"/>
      <c r="AC254" s="236" t="s">
        <v>11564</v>
      </c>
      <c r="AD254" s="247" t="s">
        <v>11563</v>
      </c>
      <c r="AE254" s="248">
        <v>0</v>
      </c>
      <c r="AF254" s="247" t="s">
        <v>11563</v>
      </c>
      <c r="AG254" s="242" t="s">
        <v>12221</v>
      </c>
      <c r="AH254" s="9" t="s">
        <v>12220</v>
      </c>
      <c r="AI254" s="238" t="s">
        <v>11560</v>
      </c>
      <c r="AJ254" s="238" t="s">
        <v>11560</v>
      </c>
      <c r="AK254" s="238" t="s">
        <v>11562</v>
      </c>
    </row>
    <row r="255" spans="1:37" x14ac:dyDescent="0.3">
      <c r="A255" s="232" t="s">
        <v>3445</v>
      </c>
      <c r="B255" s="232" t="s">
        <v>12228</v>
      </c>
      <c r="C255" s="244" t="s">
        <v>11569</v>
      </c>
      <c r="D255" s="240" t="s">
        <v>12013</v>
      </c>
      <c r="E255" s="239" t="s">
        <v>12012</v>
      </c>
      <c r="F255" s="243" t="s">
        <v>11567</v>
      </c>
      <c r="G255" s="214">
        <v>0</v>
      </c>
      <c r="H255" s="234" t="s">
        <v>11560</v>
      </c>
      <c r="I255" s="234"/>
      <c r="J255" s="234"/>
      <c r="K255" s="234"/>
      <c r="L255" s="234"/>
      <c r="M255" s="234"/>
      <c r="N255" s="234" t="s">
        <v>11566</v>
      </c>
      <c r="O255" s="249" t="s">
        <v>12225</v>
      </c>
      <c r="P255" s="249" t="s">
        <v>12223</v>
      </c>
      <c r="Q255" s="226" t="s">
        <v>12222</v>
      </c>
      <c r="R255" s="212" t="s">
        <v>12011</v>
      </c>
      <c r="S255" s="213">
        <v>410000951</v>
      </c>
      <c r="T255" s="236" t="s">
        <v>11559</v>
      </c>
      <c r="U255" s="237" t="s">
        <v>11565</v>
      </c>
      <c r="V255" s="236" t="s">
        <v>11558</v>
      </c>
      <c r="W255" s="236" t="s">
        <v>11558</v>
      </c>
      <c r="X255" s="237" t="s">
        <v>11560</v>
      </c>
      <c r="Y255" s="237"/>
      <c r="Z255" s="237" t="s">
        <v>11699</v>
      </c>
      <c r="AA255" s="225">
        <v>202409</v>
      </c>
      <c r="AB255" s="246"/>
      <c r="AC255" s="236" t="s">
        <v>11564</v>
      </c>
      <c r="AD255" s="247" t="s">
        <v>11563</v>
      </c>
      <c r="AE255" s="248">
        <v>0</v>
      </c>
      <c r="AF255" s="247" t="s">
        <v>11563</v>
      </c>
      <c r="AG255" s="242" t="s">
        <v>12221</v>
      </c>
      <c r="AH255" s="9" t="s">
        <v>12220</v>
      </c>
      <c r="AI255" s="238" t="s">
        <v>11560</v>
      </c>
      <c r="AJ255" s="238" t="s">
        <v>11560</v>
      </c>
      <c r="AK255" s="238" t="s">
        <v>11562</v>
      </c>
    </row>
    <row r="256" spans="1:37" x14ac:dyDescent="0.3">
      <c r="A256" s="232" t="s">
        <v>3445</v>
      </c>
      <c r="B256" s="232" t="s">
        <v>12228</v>
      </c>
      <c r="C256" s="244" t="s">
        <v>11569</v>
      </c>
      <c r="D256" s="240" t="s">
        <v>12506</v>
      </c>
      <c r="E256" s="239" t="s">
        <v>4745</v>
      </c>
      <c r="F256" s="243" t="s">
        <v>11567</v>
      </c>
      <c r="G256" s="214">
        <v>0</v>
      </c>
      <c r="H256" s="234" t="s">
        <v>11560</v>
      </c>
      <c r="I256" s="234"/>
      <c r="J256" s="234"/>
      <c r="K256" s="234"/>
      <c r="L256" s="234"/>
      <c r="M256" s="234"/>
      <c r="N256" s="234" t="s">
        <v>11566</v>
      </c>
      <c r="O256" s="249" t="s">
        <v>12225</v>
      </c>
      <c r="P256" s="249" t="s">
        <v>12223</v>
      </c>
      <c r="Q256" s="226" t="s">
        <v>12222</v>
      </c>
      <c r="R256" s="212" t="s">
        <v>4746</v>
      </c>
      <c r="S256" s="213">
        <v>410000011</v>
      </c>
      <c r="T256" s="236" t="s">
        <v>11559</v>
      </c>
      <c r="U256" s="237" t="s">
        <v>11565</v>
      </c>
      <c r="V256" s="236" t="s">
        <v>11558</v>
      </c>
      <c r="W256" s="236" t="s">
        <v>11558</v>
      </c>
      <c r="X256" s="237" t="s">
        <v>11560</v>
      </c>
      <c r="Y256" s="237"/>
      <c r="Z256" s="237" t="s">
        <v>11699</v>
      </c>
      <c r="AA256" s="225">
        <v>202409</v>
      </c>
      <c r="AB256" s="246"/>
      <c r="AC256" s="236" t="s">
        <v>11564</v>
      </c>
      <c r="AD256" s="247" t="s">
        <v>11563</v>
      </c>
      <c r="AE256" s="248">
        <v>0</v>
      </c>
      <c r="AF256" s="247" t="s">
        <v>11563</v>
      </c>
      <c r="AG256" s="242" t="s">
        <v>12221</v>
      </c>
      <c r="AH256" s="9" t="s">
        <v>12220</v>
      </c>
      <c r="AI256" s="238" t="s">
        <v>11560</v>
      </c>
      <c r="AJ256" s="238" t="s">
        <v>11560</v>
      </c>
      <c r="AK256" s="238" t="s">
        <v>11562</v>
      </c>
    </row>
    <row r="257" spans="1:37" x14ac:dyDescent="0.3">
      <c r="A257" s="232" t="s">
        <v>3445</v>
      </c>
      <c r="B257" s="232" t="s">
        <v>12228</v>
      </c>
      <c r="C257" s="244" t="s">
        <v>11569</v>
      </c>
      <c r="D257" s="240" t="s">
        <v>11819</v>
      </c>
      <c r="E257" s="239" t="s">
        <v>12505</v>
      </c>
      <c r="F257" s="243" t="s">
        <v>11567</v>
      </c>
      <c r="G257" s="214">
        <v>0</v>
      </c>
      <c r="H257" s="234" t="s">
        <v>11560</v>
      </c>
      <c r="I257" s="234"/>
      <c r="J257" s="234"/>
      <c r="K257" s="234"/>
      <c r="L257" s="234"/>
      <c r="M257" s="234"/>
      <c r="N257" s="234" t="s">
        <v>11566</v>
      </c>
      <c r="O257" s="249" t="s">
        <v>12225</v>
      </c>
      <c r="P257" s="249" t="s">
        <v>12223</v>
      </c>
      <c r="Q257" s="226" t="s">
        <v>12222</v>
      </c>
      <c r="R257" s="212" t="s">
        <v>11817</v>
      </c>
      <c r="S257" s="213">
        <v>410000878</v>
      </c>
      <c r="T257" s="236" t="s">
        <v>11559</v>
      </c>
      <c r="U257" s="237" t="s">
        <v>11565</v>
      </c>
      <c r="V257" s="236" t="s">
        <v>11558</v>
      </c>
      <c r="W257" s="236" t="s">
        <v>11558</v>
      </c>
      <c r="X257" s="237" t="s">
        <v>11560</v>
      </c>
      <c r="Y257" s="237"/>
      <c r="Z257" s="237" t="s">
        <v>11699</v>
      </c>
      <c r="AA257" s="225">
        <v>202409</v>
      </c>
      <c r="AB257" s="246"/>
      <c r="AC257" s="236" t="s">
        <v>11564</v>
      </c>
      <c r="AD257" s="247" t="s">
        <v>11563</v>
      </c>
      <c r="AE257" s="248">
        <v>0</v>
      </c>
      <c r="AF257" s="247" t="s">
        <v>11563</v>
      </c>
      <c r="AG257" s="242" t="s">
        <v>12221</v>
      </c>
      <c r="AH257" s="9" t="s">
        <v>12220</v>
      </c>
      <c r="AI257" s="238" t="s">
        <v>11560</v>
      </c>
      <c r="AJ257" s="238" t="s">
        <v>11560</v>
      </c>
      <c r="AK257" s="238" t="s">
        <v>11562</v>
      </c>
    </row>
    <row r="258" spans="1:37" x14ac:dyDescent="0.3">
      <c r="A258" s="232" t="s">
        <v>3445</v>
      </c>
      <c r="B258" s="232" t="s">
        <v>12228</v>
      </c>
      <c r="C258" s="244" t="s">
        <v>11569</v>
      </c>
      <c r="D258" s="240" t="s">
        <v>12504</v>
      </c>
      <c r="E258" s="239" t="s">
        <v>5114</v>
      </c>
      <c r="F258" s="243" t="s">
        <v>11567</v>
      </c>
      <c r="G258" s="214">
        <v>0</v>
      </c>
      <c r="H258" s="234" t="s">
        <v>11560</v>
      </c>
      <c r="I258" s="234"/>
      <c r="J258" s="234"/>
      <c r="K258" s="234"/>
      <c r="L258" s="234"/>
      <c r="M258" s="234"/>
      <c r="N258" s="234" t="s">
        <v>11566</v>
      </c>
      <c r="O258" s="249" t="s">
        <v>12225</v>
      </c>
      <c r="P258" s="249" t="s">
        <v>12223</v>
      </c>
      <c r="Q258" s="226" t="s">
        <v>12222</v>
      </c>
      <c r="R258" s="212" t="s">
        <v>5115</v>
      </c>
      <c r="S258" s="213">
        <v>410000946</v>
      </c>
      <c r="T258" s="236" t="s">
        <v>11559</v>
      </c>
      <c r="U258" s="237" t="s">
        <v>11565</v>
      </c>
      <c r="V258" s="236" t="s">
        <v>11558</v>
      </c>
      <c r="W258" s="236" t="s">
        <v>11558</v>
      </c>
      <c r="X258" s="237" t="s">
        <v>11560</v>
      </c>
      <c r="Y258" s="237"/>
      <c r="Z258" s="237" t="s">
        <v>11699</v>
      </c>
      <c r="AA258" s="225">
        <v>202409</v>
      </c>
      <c r="AB258" s="246"/>
      <c r="AC258" s="236" t="s">
        <v>11564</v>
      </c>
      <c r="AD258" s="247" t="s">
        <v>11563</v>
      </c>
      <c r="AE258" s="248">
        <v>0</v>
      </c>
      <c r="AF258" s="247" t="s">
        <v>11563</v>
      </c>
      <c r="AG258" s="242" t="s">
        <v>12221</v>
      </c>
      <c r="AH258" s="9" t="s">
        <v>12220</v>
      </c>
      <c r="AI258" s="238" t="s">
        <v>11560</v>
      </c>
      <c r="AJ258" s="238" t="s">
        <v>11560</v>
      </c>
      <c r="AK258" s="238" t="s">
        <v>11562</v>
      </c>
    </row>
    <row r="259" spans="1:37" x14ac:dyDescent="0.3">
      <c r="A259" s="232" t="s">
        <v>3445</v>
      </c>
      <c r="B259" s="232" t="s">
        <v>12228</v>
      </c>
      <c r="C259" s="244" t="s">
        <v>11569</v>
      </c>
      <c r="D259" s="240" t="s">
        <v>12503</v>
      </c>
      <c r="E259" s="239" t="s">
        <v>12502</v>
      </c>
      <c r="F259" s="243" t="s">
        <v>11567</v>
      </c>
      <c r="G259" s="214">
        <v>0</v>
      </c>
      <c r="H259" s="234" t="s">
        <v>11560</v>
      </c>
      <c r="I259" s="234"/>
      <c r="J259" s="234"/>
      <c r="K259" s="234"/>
      <c r="L259" s="234"/>
      <c r="M259" s="234"/>
      <c r="N259" s="234" t="s">
        <v>11566</v>
      </c>
      <c r="O259" s="249" t="s">
        <v>12225</v>
      </c>
      <c r="P259" s="249" t="s">
        <v>12223</v>
      </c>
      <c r="Q259" s="226" t="s">
        <v>12222</v>
      </c>
      <c r="R259" s="212" t="s">
        <v>12501</v>
      </c>
      <c r="S259" s="213">
        <v>410001107</v>
      </c>
      <c r="T259" s="236" t="s">
        <v>11559</v>
      </c>
      <c r="U259" s="237" t="s">
        <v>11565</v>
      </c>
      <c r="V259" s="236" t="s">
        <v>11558</v>
      </c>
      <c r="W259" s="236" t="s">
        <v>11558</v>
      </c>
      <c r="X259" s="237" t="s">
        <v>11560</v>
      </c>
      <c r="Y259" s="237"/>
      <c r="Z259" s="237" t="s">
        <v>11699</v>
      </c>
      <c r="AA259" s="225">
        <v>202409</v>
      </c>
      <c r="AB259" s="246"/>
      <c r="AC259" s="236" t="s">
        <v>11564</v>
      </c>
      <c r="AD259" s="247" t="s">
        <v>11563</v>
      </c>
      <c r="AE259" s="248">
        <v>0</v>
      </c>
      <c r="AF259" s="247" t="s">
        <v>11563</v>
      </c>
      <c r="AG259" s="242" t="s">
        <v>12221</v>
      </c>
      <c r="AH259" s="9" t="s">
        <v>12220</v>
      </c>
      <c r="AI259" s="238" t="s">
        <v>11560</v>
      </c>
      <c r="AJ259" s="238" t="s">
        <v>11560</v>
      </c>
      <c r="AK259" s="238" t="s">
        <v>11562</v>
      </c>
    </row>
    <row r="260" spans="1:37" x14ac:dyDescent="0.3">
      <c r="A260" s="232" t="s">
        <v>3445</v>
      </c>
      <c r="B260" s="232" t="s">
        <v>12228</v>
      </c>
      <c r="C260" s="244" t="s">
        <v>11569</v>
      </c>
      <c r="D260" s="240" t="s">
        <v>12500</v>
      </c>
      <c r="E260" s="239" t="s">
        <v>12499</v>
      </c>
      <c r="F260" s="243" t="s">
        <v>11567</v>
      </c>
      <c r="G260" s="214">
        <v>0</v>
      </c>
      <c r="H260" s="234" t="s">
        <v>11560</v>
      </c>
      <c r="I260" s="234"/>
      <c r="J260" s="234"/>
      <c r="K260" s="234"/>
      <c r="L260" s="234"/>
      <c r="M260" s="234"/>
      <c r="N260" s="234" t="s">
        <v>11566</v>
      </c>
      <c r="O260" s="249" t="s">
        <v>12225</v>
      </c>
      <c r="P260" s="249" t="s">
        <v>12223</v>
      </c>
      <c r="Q260" s="226" t="s">
        <v>12222</v>
      </c>
      <c r="R260" s="212" t="s">
        <v>12498</v>
      </c>
      <c r="S260" s="213">
        <v>410001113</v>
      </c>
      <c r="T260" s="236" t="s">
        <v>11559</v>
      </c>
      <c r="U260" s="237" t="s">
        <v>11565</v>
      </c>
      <c r="V260" s="236" t="s">
        <v>11558</v>
      </c>
      <c r="W260" s="236" t="s">
        <v>11558</v>
      </c>
      <c r="X260" s="237" t="s">
        <v>11560</v>
      </c>
      <c r="Y260" s="237"/>
      <c r="Z260" s="237" t="s">
        <v>11699</v>
      </c>
      <c r="AA260" s="225">
        <v>202409</v>
      </c>
      <c r="AB260" s="246"/>
      <c r="AC260" s="236" t="s">
        <v>11564</v>
      </c>
      <c r="AD260" s="247" t="s">
        <v>11563</v>
      </c>
      <c r="AE260" s="248">
        <v>0</v>
      </c>
      <c r="AF260" s="247" t="s">
        <v>11563</v>
      </c>
      <c r="AG260" s="242" t="s">
        <v>12221</v>
      </c>
      <c r="AH260" s="9" t="s">
        <v>12220</v>
      </c>
      <c r="AI260" s="238" t="s">
        <v>11560</v>
      </c>
      <c r="AJ260" s="238" t="s">
        <v>11560</v>
      </c>
      <c r="AK260" s="238" t="s">
        <v>11562</v>
      </c>
    </row>
    <row r="261" spans="1:37" x14ac:dyDescent="0.3">
      <c r="A261" s="232" t="s">
        <v>3445</v>
      </c>
      <c r="B261" s="232" t="s">
        <v>12228</v>
      </c>
      <c r="C261" s="244" t="s">
        <v>11569</v>
      </c>
      <c r="D261" s="240" t="s">
        <v>12497</v>
      </c>
      <c r="E261" s="239" t="s">
        <v>4691</v>
      </c>
      <c r="F261" s="243" t="s">
        <v>11567</v>
      </c>
      <c r="G261" s="214">
        <v>0</v>
      </c>
      <c r="H261" s="234" t="s">
        <v>11560</v>
      </c>
      <c r="I261" s="234"/>
      <c r="J261" s="234"/>
      <c r="K261" s="234"/>
      <c r="L261" s="234"/>
      <c r="M261" s="234"/>
      <c r="N261" s="234" t="s">
        <v>11566</v>
      </c>
      <c r="O261" s="249" t="s">
        <v>12225</v>
      </c>
      <c r="P261" s="249" t="s">
        <v>12223</v>
      </c>
      <c r="Q261" s="226" t="s">
        <v>12222</v>
      </c>
      <c r="R261" s="212" t="s">
        <v>4692</v>
      </c>
      <c r="S261" s="213">
        <v>410001118</v>
      </c>
      <c r="T261" s="236" t="s">
        <v>11559</v>
      </c>
      <c r="U261" s="237" t="s">
        <v>11565</v>
      </c>
      <c r="V261" s="236" t="s">
        <v>11558</v>
      </c>
      <c r="W261" s="236" t="s">
        <v>11558</v>
      </c>
      <c r="X261" s="237" t="s">
        <v>11560</v>
      </c>
      <c r="Y261" s="237"/>
      <c r="Z261" s="237" t="s">
        <v>11699</v>
      </c>
      <c r="AA261" s="225">
        <v>202409</v>
      </c>
      <c r="AB261" s="246"/>
      <c r="AC261" s="236" t="s">
        <v>11564</v>
      </c>
      <c r="AD261" s="247" t="s">
        <v>11563</v>
      </c>
      <c r="AE261" s="248">
        <v>0</v>
      </c>
      <c r="AF261" s="247" t="s">
        <v>11563</v>
      </c>
      <c r="AG261" s="242" t="s">
        <v>12221</v>
      </c>
      <c r="AH261" s="9" t="s">
        <v>12220</v>
      </c>
      <c r="AI261" s="238" t="s">
        <v>11560</v>
      </c>
      <c r="AJ261" s="238" t="s">
        <v>11560</v>
      </c>
      <c r="AK261" s="238" t="s">
        <v>11562</v>
      </c>
    </row>
    <row r="262" spans="1:37" x14ac:dyDescent="0.3">
      <c r="A262" s="232" t="s">
        <v>3445</v>
      </c>
      <c r="B262" s="232" t="s">
        <v>12228</v>
      </c>
      <c r="C262" s="244" t="s">
        <v>11569</v>
      </c>
      <c r="D262" s="240" t="s">
        <v>12496</v>
      </c>
      <c r="E262" s="239" t="s">
        <v>5396</v>
      </c>
      <c r="F262" s="243" t="s">
        <v>11567</v>
      </c>
      <c r="G262" s="214">
        <v>0</v>
      </c>
      <c r="H262" s="234" t="s">
        <v>11560</v>
      </c>
      <c r="I262" s="234"/>
      <c r="J262" s="234"/>
      <c r="K262" s="234"/>
      <c r="L262" s="234"/>
      <c r="M262" s="234"/>
      <c r="N262" s="234" t="s">
        <v>11566</v>
      </c>
      <c r="O262" s="249" t="s">
        <v>12225</v>
      </c>
      <c r="P262" s="249" t="s">
        <v>12223</v>
      </c>
      <c r="Q262" s="226" t="s">
        <v>12222</v>
      </c>
      <c r="R262" s="212" t="s">
        <v>5397</v>
      </c>
      <c r="S262" s="213">
        <v>410001114</v>
      </c>
      <c r="T262" s="236" t="s">
        <v>11559</v>
      </c>
      <c r="U262" s="237" t="s">
        <v>11565</v>
      </c>
      <c r="V262" s="236" t="s">
        <v>11558</v>
      </c>
      <c r="W262" s="236" t="s">
        <v>11558</v>
      </c>
      <c r="X262" s="237" t="s">
        <v>11560</v>
      </c>
      <c r="Y262" s="237"/>
      <c r="Z262" s="237" t="s">
        <v>11699</v>
      </c>
      <c r="AA262" s="225">
        <v>202409</v>
      </c>
      <c r="AB262" s="246"/>
      <c r="AC262" s="236" t="s">
        <v>11564</v>
      </c>
      <c r="AD262" s="247" t="s">
        <v>11563</v>
      </c>
      <c r="AE262" s="248">
        <v>0</v>
      </c>
      <c r="AF262" s="247" t="s">
        <v>11563</v>
      </c>
      <c r="AG262" s="242" t="s">
        <v>12221</v>
      </c>
      <c r="AH262" s="9" t="s">
        <v>12220</v>
      </c>
      <c r="AI262" s="238" t="s">
        <v>11560</v>
      </c>
      <c r="AJ262" s="238" t="s">
        <v>11560</v>
      </c>
      <c r="AK262" s="238" t="s">
        <v>11562</v>
      </c>
    </row>
    <row r="263" spans="1:37" x14ac:dyDescent="0.3">
      <c r="A263" s="232" t="s">
        <v>3445</v>
      </c>
      <c r="B263" s="232" t="s">
        <v>12228</v>
      </c>
      <c r="C263" s="244" t="s">
        <v>11569</v>
      </c>
      <c r="D263" s="240" t="s">
        <v>12495</v>
      </c>
      <c r="E263" s="239" t="s">
        <v>3887</v>
      </c>
      <c r="F263" s="243" t="s">
        <v>11567</v>
      </c>
      <c r="G263" s="214">
        <v>0</v>
      </c>
      <c r="H263" s="234" t="s">
        <v>11560</v>
      </c>
      <c r="I263" s="234"/>
      <c r="J263" s="234"/>
      <c r="K263" s="234"/>
      <c r="L263" s="234"/>
      <c r="M263" s="234"/>
      <c r="N263" s="234" t="s">
        <v>11566</v>
      </c>
      <c r="O263" s="249" t="s">
        <v>12225</v>
      </c>
      <c r="P263" s="249" t="s">
        <v>12223</v>
      </c>
      <c r="Q263" s="226" t="s">
        <v>12222</v>
      </c>
      <c r="R263" s="212" t="s">
        <v>4216</v>
      </c>
      <c r="S263" s="213">
        <v>410001103</v>
      </c>
      <c r="T263" s="236" t="s">
        <v>11559</v>
      </c>
      <c r="U263" s="237" t="s">
        <v>11565</v>
      </c>
      <c r="V263" s="236" t="s">
        <v>11558</v>
      </c>
      <c r="W263" s="236" t="s">
        <v>11558</v>
      </c>
      <c r="X263" s="237" t="s">
        <v>11560</v>
      </c>
      <c r="Y263" s="237"/>
      <c r="Z263" s="237" t="s">
        <v>11699</v>
      </c>
      <c r="AA263" s="225">
        <v>202409</v>
      </c>
      <c r="AB263" s="246"/>
      <c r="AC263" s="236" t="s">
        <v>11564</v>
      </c>
      <c r="AD263" s="247" t="s">
        <v>11563</v>
      </c>
      <c r="AE263" s="248">
        <v>0</v>
      </c>
      <c r="AF263" s="247" t="s">
        <v>11563</v>
      </c>
      <c r="AG263" s="242" t="s">
        <v>12221</v>
      </c>
      <c r="AH263" s="9" t="s">
        <v>12220</v>
      </c>
      <c r="AI263" s="238" t="s">
        <v>11560</v>
      </c>
      <c r="AJ263" s="238" t="s">
        <v>11560</v>
      </c>
      <c r="AK263" s="238" t="s">
        <v>11562</v>
      </c>
    </row>
    <row r="264" spans="1:37" x14ac:dyDescent="0.3">
      <c r="A264" s="232" t="s">
        <v>3445</v>
      </c>
      <c r="B264" s="232" t="s">
        <v>12228</v>
      </c>
      <c r="C264" s="244" t="s">
        <v>11569</v>
      </c>
      <c r="D264" s="240" t="s">
        <v>12494</v>
      </c>
      <c r="E264" s="239" t="s">
        <v>3901</v>
      </c>
      <c r="F264" s="243" t="s">
        <v>11567</v>
      </c>
      <c r="G264" s="214">
        <v>0</v>
      </c>
      <c r="H264" s="234" t="s">
        <v>11560</v>
      </c>
      <c r="I264" s="234"/>
      <c r="J264" s="234"/>
      <c r="K264" s="234"/>
      <c r="L264" s="234"/>
      <c r="M264" s="234"/>
      <c r="N264" s="234" t="s">
        <v>11566</v>
      </c>
      <c r="O264" s="249" t="s">
        <v>12225</v>
      </c>
      <c r="P264" s="249" t="s">
        <v>12223</v>
      </c>
      <c r="Q264" s="226" t="s">
        <v>12222</v>
      </c>
      <c r="R264" s="212" t="s">
        <v>4230</v>
      </c>
      <c r="S264" s="213">
        <v>410001108</v>
      </c>
      <c r="T264" s="236" t="s">
        <v>11559</v>
      </c>
      <c r="U264" s="237" t="s">
        <v>11565</v>
      </c>
      <c r="V264" s="236" t="s">
        <v>11558</v>
      </c>
      <c r="W264" s="236" t="s">
        <v>11558</v>
      </c>
      <c r="X264" s="237" t="s">
        <v>11560</v>
      </c>
      <c r="Y264" s="237"/>
      <c r="Z264" s="237" t="s">
        <v>11699</v>
      </c>
      <c r="AA264" s="225">
        <v>202409</v>
      </c>
      <c r="AB264" s="246"/>
      <c r="AC264" s="236" t="s">
        <v>11564</v>
      </c>
      <c r="AD264" s="247" t="s">
        <v>11563</v>
      </c>
      <c r="AE264" s="248">
        <v>0</v>
      </c>
      <c r="AF264" s="247" t="s">
        <v>11563</v>
      </c>
      <c r="AG264" s="242" t="s">
        <v>12221</v>
      </c>
      <c r="AH264" s="9" t="s">
        <v>12220</v>
      </c>
      <c r="AI264" s="238" t="s">
        <v>11560</v>
      </c>
      <c r="AJ264" s="238" t="s">
        <v>11560</v>
      </c>
      <c r="AK264" s="238" t="s">
        <v>11562</v>
      </c>
    </row>
    <row r="265" spans="1:37" x14ac:dyDescent="0.3">
      <c r="A265" s="232" t="s">
        <v>3445</v>
      </c>
      <c r="B265" s="232" t="s">
        <v>12228</v>
      </c>
      <c r="C265" s="244" t="s">
        <v>11569</v>
      </c>
      <c r="D265" s="240" t="s">
        <v>12493</v>
      </c>
      <c r="E265" s="239" t="s">
        <v>6759</v>
      </c>
      <c r="F265" s="243" t="s">
        <v>11567</v>
      </c>
      <c r="G265" s="214">
        <v>0</v>
      </c>
      <c r="H265" s="234" t="s">
        <v>11560</v>
      </c>
      <c r="I265" s="234"/>
      <c r="J265" s="234"/>
      <c r="K265" s="234"/>
      <c r="L265" s="234"/>
      <c r="M265" s="234"/>
      <c r="N265" s="234" t="s">
        <v>11566</v>
      </c>
      <c r="O265" s="249" t="s">
        <v>12225</v>
      </c>
      <c r="P265" s="249" t="s">
        <v>12223</v>
      </c>
      <c r="Q265" s="226" t="s">
        <v>12222</v>
      </c>
      <c r="R265" s="212" t="s">
        <v>6760</v>
      </c>
      <c r="S265" s="213">
        <v>410000871</v>
      </c>
      <c r="T265" s="236" t="s">
        <v>11559</v>
      </c>
      <c r="U265" s="237" t="s">
        <v>11565</v>
      </c>
      <c r="V265" s="236" t="s">
        <v>11558</v>
      </c>
      <c r="W265" s="236" t="s">
        <v>11558</v>
      </c>
      <c r="X265" s="237" t="s">
        <v>11560</v>
      </c>
      <c r="Y265" s="237"/>
      <c r="Z265" s="237" t="s">
        <v>11699</v>
      </c>
      <c r="AA265" s="225">
        <v>202409</v>
      </c>
      <c r="AB265" s="246"/>
      <c r="AC265" s="236" t="s">
        <v>11564</v>
      </c>
      <c r="AD265" s="247" t="s">
        <v>11563</v>
      </c>
      <c r="AE265" s="248">
        <v>0</v>
      </c>
      <c r="AF265" s="247" t="s">
        <v>11563</v>
      </c>
      <c r="AG265" s="242" t="s">
        <v>12221</v>
      </c>
      <c r="AH265" s="9" t="s">
        <v>12220</v>
      </c>
      <c r="AI265" s="238" t="s">
        <v>11560</v>
      </c>
      <c r="AJ265" s="238" t="s">
        <v>11560</v>
      </c>
      <c r="AK265" s="238" t="s">
        <v>11562</v>
      </c>
    </row>
    <row r="266" spans="1:37" x14ac:dyDescent="0.3">
      <c r="A266" s="232" t="s">
        <v>3445</v>
      </c>
      <c r="B266" s="232" t="s">
        <v>12228</v>
      </c>
      <c r="C266" s="244" t="s">
        <v>11569</v>
      </c>
      <c r="D266" s="240" t="s">
        <v>12492</v>
      </c>
      <c r="E266" s="239" t="s">
        <v>6115</v>
      </c>
      <c r="F266" s="243" t="s">
        <v>11567</v>
      </c>
      <c r="G266" s="214">
        <v>0</v>
      </c>
      <c r="H266" s="234" t="s">
        <v>11560</v>
      </c>
      <c r="I266" s="234"/>
      <c r="J266" s="234"/>
      <c r="K266" s="234"/>
      <c r="L266" s="234"/>
      <c r="M266" s="234"/>
      <c r="N266" s="234" t="s">
        <v>11566</v>
      </c>
      <c r="O266" s="249" t="s">
        <v>12225</v>
      </c>
      <c r="P266" s="249" t="s">
        <v>12223</v>
      </c>
      <c r="Q266" s="226" t="s">
        <v>12222</v>
      </c>
      <c r="R266" s="212" t="s">
        <v>6116</v>
      </c>
      <c r="S266" s="213">
        <v>410000948</v>
      </c>
      <c r="T266" s="236" t="s">
        <v>11559</v>
      </c>
      <c r="U266" s="237" t="s">
        <v>11565</v>
      </c>
      <c r="V266" s="236" t="s">
        <v>11558</v>
      </c>
      <c r="W266" s="236" t="s">
        <v>11558</v>
      </c>
      <c r="X266" s="237" t="s">
        <v>11560</v>
      </c>
      <c r="Y266" s="237"/>
      <c r="Z266" s="237" t="s">
        <v>11699</v>
      </c>
      <c r="AA266" s="225">
        <v>202409</v>
      </c>
      <c r="AB266" s="246"/>
      <c r="AC266" s="236" t="s">
        <v>11564</v>
      </c>
      <c r="AD266" s="247" t="s">
        <v>11563</v>
      </c>
      <c r="AE266" s="248">
        <v>0</v>
      </c>
      <c r="AF266" s="247" t="s">
        <v>11563</v>
      </c>
      <c r="AG266" s="242" t="s">
        <v>12221</v>
      </c>
      <c r="AH266" s="9" t="s">
        <v>12220</v>
      </c>
      <c r="AI266" s="238" t="s">
        <v>11560</v>
      </c>
      <c r="AJ266" s="238" t="s">
        <v>11560</v>
      </c>
      <c r="AK266" s="238" t="s">
        <v>11562</v>
      </c>
    </row>
    <row r="267" spans="1:37" x14ac:dyDescent="0.3">
      <c r="A267" s="232" t="s">
        <v>3445</v>
      </c>
      <c r="B267" s="232" t="s">
        <v>12228</v>
      </c>
      <c r="C267" s="244" t="s">
        <v>11569</v>
      </c>
      <c r="D267" s="240" t="s">
        <v>12491</v>
      </c>
      <c r="E267" s="239" t="s">
        <v>6039</v>
      </c>
      <c r="F267" s="243" t="s">
        <v>11567</v>
      </c>
      <c r="G267" s="214">
        <v>0</v>
      </c>
      <c r="H267" s="234" t="s">
        <v>11560</v>
      </c>
      <c r="I267" s="234"/>
      <c r="J267" s="234"/>
      <c r="K267" s="234"/>
      <c r="L267" s="234"/>
      <c r="M267" s="234"/>
      <c r="N267" s="234" t="s">
        <v>11566</v>
      </c>
      <c r="O267" s="249" t="s">
        <v>12225</v>
      </c>
      <c r="P267" s="249" t="s">
        <v>12223</v>
      </c>
      <c r="Q267" s="226" t="s">
        <v>12222</v>
      </c>
      <c r="R267" s="212" t="s">
        <v>6040</v>
      </c>
      <c r="S267" s="213">
        <v>410000716</v>
      </c>
      <c r="T267" s="236" t="s">
        <v>11559</v>
      </c>
      <c r="U267" s="237" t="s">
        <v>11565</v>
      </c>
      <c r="V267" s="236" t="s">
        <v>11558</v>
      </c>
      <c r="W267" s="236" t="s">
        <v>11558</v>
      </c>
      <c r="X267" s="237" t="s">
        <v>11560</v>
      </c>
      <c r="Y267" s="237"/>
      <c r="Z267" s="237" t="s">
        <v>11699</v>
      </c>
      <c r="AA267" s="225">
        <v>202409</v>
      </c>
      <c r="AB267" s="246"/>
      <c r="AC267" s="236" t="s">
        <v>11564</v>
      </c>
      <c r="AD267" s="247" t="s">
        <v>11563</v>
      </c>
      <c r="AE267" s="248">
        <v>0</v>
      </c>
      <c r="AF267" s="247" t="s">
        <v>11563</v>
      </c>
      <c r="AG267" s="242" t="s">
        <v>12221</v>
      </c>
      <c r="AH267" s="9" t="s">
        <v>12220</v>
      </c>
      <c r="AI267" s="238" t="s">
        <v>11560</v>
      </c>
      <c r="AJ267" s="238" t="s">
        <v>11560</v>
      </c>
      <c r="AK267" s="238" t="s">
        <v>11562</v>
      </c>
    </row>
    <row r="268" spans="1:37" x14ac:dyDescent="0.3">
      <c r="A268" s="232" t="s">
        <v>3445</v>
      </c>
      <c r="B268" s="232" t="s">
        <v>12228</v>
      </c>
      <c r="C268" s="244" t="s">
        <v>11569</v>
      </c>
      <c r="D268" s="240" t="s">
        <v>11786</v>
      </c>
      <c r="E268" s="239" t="s">
        <v>3898</v>
      </c>
      <c r="F268" s="243" t="s">
        <v>11567</v>
      </c>
      <c r="G268" s="214">
        <v>0</v>
      </c>
      <c r="H268" s="234" t="s">
        <v>11560</v>
      </c>
      <c r="I268" s="234"/>
      <c r="J268" s="234"/>
      <c r="K268" s="234"/>
      <c r="L268" s="234"/>
      <c r="M268" s="234"/>
      <c r="N268" s="234" t="s">
        <v>11566</v>
      </c>
      <c r="O268" s="249" t="s">
        <v>12225</v>
      </c>
      <c r="P268" s="249" t="s">
        <v>12223</v>
      </c>
      <c r="Q268" s="226" t="s">
        <v>12222</v>
      </c>
      <c r="R268" s="212" t="s">
        <v>4195</v>
      </c>
      <c r="S268" s="213">
        <v>410000958</v>
      </c>
      <c r="T268" s="236" t="s">
        <v>11559</v>
      </c>
      <c r="U268" s="237" t="s">
        <v>11565</v>
      </c>
      <c r="V268" s="236" t="s">
        <v>11558</v>
      </c>
      <c r="W268" s="236" t="s">
        <v>11558</v>
      </c>
      <c r="X268" s="237" t="s">
        <v>11560</v>
      </c>
      <c r="Y268" s="237"/>
      <c r="Z268" s="237" t="s">
        <v>11699</v>
      </c>
      <c r="AA268" s="225">
        <v>202409</v>
      </c>
      <c r="AB268" s="246"/>
      <c r="AC268" s="236" t="s">
        <v>11564</v>
      </c>
      <c r="AD268" s="247" t="s">
        <v>11563</v>
      </c>
      <c r="AE268" s="248">
        <v>0</v>
      </c>
      <c r="AF268" s="247" t="s">
        <v>11563</v>
      </c>
      <c r="AG268" s="242" t="s">
        <v>12221</v>
      </c>
      <c r="AH268" s="9" t="s">
        <v>12220</v>
      </c>
      <c r="AI268" s="238" t="s">
        <v>11560</v>
      </c>
      <c r="AJ268" s="238" t="s">
        <v>11560</v>
      </c>
      <c r="AK268" s="238" t="s">
        <v>11562</v>
      </c>
    </row>
    <row r="269" spans="1:37" x14ac:dyDescent="0.3">
      <c r="A269" s="232" t="s">
        <v>3445</v>
      </c>
      <c r="B269" s="232" t="s">
        <v>12228</v>
      </c>
      <c r="C269" s="244" t="s">
        <v>11569</v>
      </c>
      <c r="D269" s="240" t="s">
        <v>11785</v>
      </c>
      <c r="E269" s="239" t="s">
        <v>3899</v>
      </c>
      <c r="F269" s="243" t="s">
        <v>11567</v>
      </c>
      <c r="G269" s="214">
        <v>0</v>
      </c>
      <c r="H269" s="234" t="s">
        <v>11560</v>
      </c>
      <c r="I269" s="234"/>
      <c r="J269" s="234"/>
      <c r="K269" s="234"/>
      <c r="L269" s="234"/>
      <c r="M269" s="234"/>
      <c r="N269" s="234" t="s">
        <v>11566</v>
      </c>
      <c r="O269" s="249" t="s">
        <v>12225</v>
      </c>
      <c r="P269" s="249" t="s">
        <v>12223</v>
      </c>
      <c r="Q269" s="226" t="s">
        <v>12222</v>
      </c>
      <c r="R269" s="212" t="s">
        <v>4196</v>
      </c>
      <c r="S269" s="213">
        <v>410000959</v>
      </c>
      <c r="T269" s="236" t="s">
        <v>11559</v>
      </c>
      <c r="U269" s="237" t="s">
        <v>11565</v>
      </c>
      <c r="V269" s="236" t="s">
        <v>11558</v>
      </c>
      <c r="W269" s="236" t="s">
        <v>11558</v>
      </c>
      <c r="X269" s="237" t="s">
        <v>11560</v>
      </c>
      <c r="Y269" s="237"/>
      <c r="Z269" s="237" t="s">
        <v>11699</v>
      </c>
      <c r="AA269" s="225">
        <v>202409</v>
      </c>
      <c r="AB269" s="246"/>
      <c r="AC269" s="236" t="s">
        <v>11564</v>
      </c>
      <c r="AD269" s="247" t="s">
        <v>11563</v>
      </c>
      <c r="AE269" s="248">
        <v>0</v>
      </c>
      <c r="AF269" s="247" t="s">
        <v>11563</v>
      </c>
      <c r="AG269" s="242" t="s">
        <v>12221</v>
      </c>
      <c r="AH269" s="9" t="s">
        <v>12220</v>
      </c>
      <c r="AI269" s="238" t="s">
        <v>11560</v>
      </c>
      <c r="AJ269" s="238" t="s">
        <v>11560</v>
      </c>
      <c r="AK269" s="238" t="s">
        <v>11562</v>
      </c>
    </row>
    <row r="270" spans="1:37" x14ac:dyDescent="0.3">
      <c r="A270" s="232" t="s">
        <v>3445</v>
      </c>
      <c r="B270" s="232" t="s">
        <v>12228</v>
      </c>
      <c r="C270" s="244" t="s">
        <v>11569</v>
      </c>
      <c r="D270" s="240" t="s">
        <v>12490</v>
      </c>
      <c r="E270" s="239" t="s">
        <v>12489</v>
      </c>
      <c r="F270" s="243" t="s">
        <v>11567</v>
      </c>
      <c r="G270" s="214">
        <v>0</v>
      </c>
      <c r="H270" s="234" t="s">
        <v>11560</v>
      </c>
      <c r="I270" s="234"/>
      <c r="J270" s="234"/>
      <c r="K270" s="234"/>
      <c r="L270" s="234"/>
      <c r="M270" s="234"/>
      <c r="N270" s="234" t="s">
        <v>11566</v>
      </c>
      <c r="O270" s="249" t="s">
        <v>12225</v>
      </c>
      <c r="P270" s="249" t="s">
        <v>12223</v>
      </c>
      <c r="Q270" s="226" t="s">
        <v>12222</v>
      </c>
      <c r="R270" s="212" t="s">
        <v>12488</v>
      </c>
      <c r="S270" s="213">
        <v>410001115</v>
      </c>
      <c r="T270" s="236" t="s">
        <v>11559</v>
      </c>
      <c r="U270" s="237" t="s">
        <v>11565</v>
      </c>
      <c r="V270" s="236" t="s">
        <v>11558</v>
      </c>
      <c r="W270" s="236" t="s">
        <v>11558</v>
      </c>
      <c r="X270" s="237" t="s">
        <v>11560</v>
      </c>
      <c r="Y270" s="237"/>
      <c r="Z270" s="237" t="s">
        <v>11699</v>
      </c>
      <c r="AA270" s="225">
        <v>202409</v>
      </c>
      <c r="AB270" s="246"/>
      <c r="AC270" s="236" t="s">
        <v>11564</v>
      </c>
      <c r="AD270" s="247" t="s">
        <v>11563</v>
      </c>
      <c r="AE270" s="248">
        <v>0</v>
      </c>
      <c r="AF270" s="247" t="s">
        <v>11563</v>
      </c>
      <c r="AG270" s="242" t="s">
        <v>12221</v>
      </c>
      <c r="AH270" s="9" t="s">
        <v>12220</v>
      </c>
      <c r="AI270" s="238" t="s">
        <v>11560</v>
      </c>
      <c r="AJ270" s="238" t="s">
        <v>11560</v>
      </c>
      <c r="AK270" s="238" t="s">
        <v>11562</v>
      </c>
    </row>
    <row r="271" spans="1:37" x14ac:dyDescent="0.3">
      <c r="A271" s="232" t="s">
        <v>3445</v>
      </c>
      <c r="B271" s="232" t="s">
        <v>12228</v>
      </c>
      <c r="C271" s="244" t="s">
        <v>11569</v>
      </c>
      <c r="D271" s="240" t="s">
        <v>11603</v>
      </c>
      <c r="E271" s="239" t="s">
        <v>5214</v>
      </c>
      <c r="F271" s="243" t="s">
        <v>11567</v>
      </c>
      <c r="G271" s="214">
        <v>0</v>
      </c>
      <c r="H271" s="234" t="s">
        <v>11560</v>
      </c>
      <c r="I271" s="234"/>
      <c r="J271" s="234"/>
      <c r="K271" s="234"/>
      <c r="L271" s="234"/>
      <c r="M271" s="234"/>
      <c r="N271" s="234" t="s">
        <v>11566</v>
      </c>
      <c r="O271" s="249" t="s">
        <v>12225</v>
      </c>
      <c r="P271" s="249" t="s">
        <v>12223</v>
      </c>
      <c r="Q271" s="226" t="s">
        <v>12222</v>
      </c>
      <c r="R271" s="212" t="s">
        <v>5215</v>
      </c>
      <c r="S271" s="213">
        <v>410000989</v>
      </c>
      <c r="T271" s="236" t="s">
        <v>11559</v>
      </c>
      <c r="U271" s="237" t="s">
        <v>11565</v>
      </c>
      <c r="V271" s="236" t="s">
        <v>11558</v>
      </c>
      <c r="W271" s="236" t="s">
        <v>11558</v>
      </c>
      <c r="X271" s="237" t="s">
        <v>11560</v>
      </c>
      <c r="Y271" s="237"/>
      <c r="Z271" s="237" t="s">
        <v>11699</v>
      </c>
      <c r="AA271" s="225">
        <v>202409</v>
      </c>
      <c r="AB271" s="246"/>
      <c r="AC271" s="236" t="s">
        <v>11564</v>
      </c>
      <c r="AD271" s="247" t="s">
        <v>11563</v>
      </c>
      <c r="AE271" s="248">
        <v>0</v>
      </c>
      <c r="AF271" s="247" t="s">
        <v>11563</v>
      </c>
      <c r="AG271" s="242" t="s">
        <v>12221</v>
      </c>
      <c r="AH271" s="9" t="s">
        <v>12220</v>
      </c>
      <c r="AI271" s="238" t="s">
        <v>11560</v>
      </c>
      <c r="AJ271" s="238" t="s">
        <v>11560</v>
      </c>
      <c r="AK271" s="238" t="s">
        <v>11562</v>
      </c>
    </row>
    <row r="272" spans="1:37" x14ac:dyDescent="0.3">
      <c r="A272" s="232" t="s">
        <v>3445</v>
      </c>
      <c r="B272" s="232" t="s">
        <v>12228</v>
      </c>
      <c r="C272" s="244" t="s">
        <v>11569</v>
      </c>
      <c r="D272" s="240" t="s">
        <v>11602</v>
      </c>
      <c r="E272" s="239" t="s">
        <v>5216</v>
      </c>
      <c r="F272" s="243" t="s">
        <v>11567</v>
      </c>
      <c r="G272" s="214">
        <v>0</v>
      </c>
      <c r="H272" s="234" t="s">
        <v>11560</v>
      </c>
      <c r="I272" s="234"/>
      <c r="J272" s="234"/>
      <c r="K272" s="234"/>
      <c r="L272" s="234"/>
      <c r="M272" s="234"/>
      <c r="N272" s="234" t="s">
        <v>11566</v>
      </c>
      <c r="O272" s="249" t="s">
        <v>12225</v>
      </c>
      <c r="P272" s="249" t="s">
        <v>12223</v>
      </c>
      <c r="Q272" s="226" t="s">
        <v>12222</v>
      </c>
      <c r="R272" s="212" t="s">
        <v>5217</v>
      </c>
      <c r="S272" s="213">
        <v>410000990</v>
      </c>
      <c r="T272" s="236" t="s">
        <v>11559</v>
      </c>
      <c r="U272" s="237" t="s">
        <v>11565</v>
      </c>
      <c r="V272" s="236" t="s">
        <v>11558</v>
      </c>
      <c r="W272" s="236" t="s">
        <v>11558</v>
      </c>
      <c r="X272" s="237" t="s">
        <v>11560</v>
      </c>
      <c r="Y272" s="237"/>
      <c r="Z272" s="237" t="s">
        <v>11699</v>
      </c>
      <c r="AA272" s="225">
        <v>202409</v>
      </c>
      <c r="AB272" s="246"/>
      <c r="AC272" s="236" t="s">
        <v>11564</v>
      </c>
      <c r="AD272" s="247" t="s">
        <v>11563</v>
      </c>
      <c r="AE272" s="248">
        <v>0</v>
      </c>
      <c r="AF272" s="247" t="s">
        <v>11563</v>
      </c>
      <c r="AG272" s="242" t="s">
        <v>12221</v>
      </c>
      <c r="AH272" s="9" t="s">
        <v>12220</v>
      </c>
      <c r="AI272" s="238" t="s">
        <v>11560</v>
      </c>
      <c r="AJ272" s="238" t="s">
        <v>11560</v>
      </c>
      <c r="AK272" s="238" t="s">
        <v>11562</v>
      </c>
    </row>
    <row r="273" spans="1:37" x14ac:dyDescent="0.3">
      <c r="A273" s="232" t="s">
        <v>3445</v>
      </c>
      <c r="B273" s="232" t="s">
        <v>12228</v>
      </c>
      <c r="C273" s="244" t="s">
        <v>11569</v>
      </c>
      <c r="D273" s="240" t="s">
        <v>12487</v>
      </c>
      <c r="E273" s="239" t="s">
        <v>6151</v>
      </c>
      <c r="F273" s="243" t="s">
        <v>11567</v>
      </c>
      <c r="G273" s="214">
        <v>0</v>
      </c>
      <c r="H273" s="234" t="s">
        <v>11560</v>
      </c>
      <c r="I273" s="234"/>
      <c r="J273" s="234"/>
      <c r="K273" s="234"/>
      <c r="L273" s="234"/>
      <c r="M273" s="234"/>
      <c r="N273" s="234" t="s">
        <v>11566</v>
      </c>
      <c r="O273" s="249" t="s">
        <v>12225</v>
      </c>
      <c r="P273" s="249" t="s">
        <v>12223</v>
      </c>
      <c r="Q273" s="226" t="s">
        <v>12222</v>
      </c>
      <c r="R273" s="212" t="s">
        <v>6152</v>
      </c>
      <c r="S273" s="213">
        <v>410000957</v>
      </c>
      <c r="T273" s="236" t="s">
        <v>11559</v>
      </c>
      <c r="U273" s="237" t="s">
        <v>11565</v>
      </c>
      <c r="V273" s="236" t="s">
        <v>11558</v>
      </c>
      <c r="W273" s="236" t="s">
        <v>11558</v>
      </c>
      <c r="X273" s="237" t="s">
        <v>11560</v>
      </c>
      <c r="Y273" s="237"/>
      <c r="Z273" s="237" t="s">
        <v>11699</v>
      </c>
      <c r="AA273" s="225">
        <v>202409</v>
      </c>
      <c r="AB273" s="246"/>
      <c r="AC273" s="236" t="s">
        <v>11564</v>
      </c>
      <c r="AD273" s="247" t="s">
        <v>11563</v>
      </c>
      <c r="AE273" s="248">
        <v>0</v>
      </c>
      <c r="AF273" s="247" t="s">
        <v>11563</v>
      </c>
      <c r="AG273" s="242" t="s">
        <v>12221</v>
      </c>
      <c r="AH273" s="9" t="s">
        <v>12220</v>
      </c>
      <c r="AI273" s="238" t="s">
        <v>11560</v>
      </c>
      <c r="AJ273" s="238" t="s">
        <v>11560</v>
      </c>
      <c r="AK273" s="238" t="s">
        <v>11562</v>
      </c>
    </row>
    <row r="274" spans="1:37" x14ac:dyDescent="0.3">
      <c r="A274" s="232" t="s">
        <v>3445</v>
      </c>
      <c r="B274" s="232" t="s">
        <v>12228</v>
      </c>
      <c r="C274" s="244" t="s">
        <v>11569</v>
      </c>
      <c r="D274" s="240" t="s">
        <v>12486</v>
      </c>
      <c r="E274" s="239" t="s">
        <v>4757</v>
      </c>
      <c r="F274" s="243" t="s">
        <v>11567</v>
      </c>
      <c r="G274" s="214">
        <v>0</v>
      </c>
      <c r="H274" s="234" t="s">
        <v>11560</v>
      </c>
      <c r="I274" s="234"/>
      <c r="J274" s="234"/>
      <c r="K274" s="234"/>
      <c r="L274" s="234"/>
      <c r="M274" s="234"/>
      <c r="N274" s="234" t="s">
        <v>11566</v>
      </c>
      <c r="O274" s="249" t="s">
        <v>12225</v>
      </c>
      <c r="P274" s="249" t="s">
        <v>12223</v>
      </c>
      <c r="Q274" s="226" t="s">
        <v>12222</v>
      </c>
      <c r="R274" s="212" t="s">
        <v>4758</v>
      </c>
      <c r="S274" s="213">
        <v>410000962</v>
      </c>
      <c r="T274" s="236" t="s">
        <v>11559</v>
      </c>
      <c r="U274" s="237" t="s">
        <v>11565</v>
      </c>
      <c r="V274" s="236" t="s">
        <v>11558</v>
      </c>
      <c r="W274" s="236" t="s">
        <v>11558</v>
      </c>
      <c r="X274" s="237" t="s">
        <v>11560</v>
      </c>
      <c r="Y274" s="237"/>
      <c r="Z274" s="237" t="s">
        <v>11699</v>
      </c>
      <c r="AA274" s="225">
        <v>202409</v>
      </c>
      <c r="AB274" s="246"/>
      <c r="AC274" s="236" t="s">
        <v>11564</v>
      </c>
      <c r="AD274" s="247" t="s">
        <v>11563</v>
      </c>
      <c r="AE274" s="248">
        <v>0</v>
      </c>
      <c r="AF274" s="247" t="s">
        <v>11563</v>
      </c>
      <c r="AG274" s="242" t="s">
        <v>12221</v>
      </c>
      <c r="AH274" s="9" t="s">
        <v>12220</v>
      </c>
      <c r="AI274" s="238" t="s">
        <v>11560</v>
      </c>
      <c r="AJ274" s="238" t="s">
        <v>11560</v>
      </c>
      <c r="AK274" s="238" t="s">
        <v>11562</v>
      </c>
    </row>
    <row r="275" spans="1:37" x14ac:dyDescent="0.3">
      <c r="A275" s="232" t="s">
        <v>3445</v>
      </c>
      <c r="B275" s="232" t="s">
        <v>12228</v>
      </c>
      <c r="C275" s="244" t="s">
        <v>11569</v>
      </c>
      <c r="D275" s="240" t="s">
        <v>11784</v>
      </c>
      <c r="E275" s="239" t="s">
        <v>6011</v>
      </c>
      <c r="F275" s="243" t="s">
        <v>11567</v>
      </c>
      <c r="G275" s="214">
        <v>0</v>
      </c>
      <c r="H275" s="234" t="s">
        <v>11560</v>
      </c>
      <c r="I275" s="234"/>
      <c r="J275" s="234"/>
      <c r="K275" s="234"/>
      <c r="L275" s="234"/>
      <c r="M275" s="234"/>
      <c r="N275" s="234" t="s">
        <v>11566</v>
      </c>
      <c r="O275" s="249" t="s">
        <v>12225</v>
      </c>
      <c r="P275" s="249" t="s">
        <v>12223</v>
      </c>
      <c r="Q275" s="226" t="s">
        <v>12222</v>
      </c>
      <c r="R275" s="212" t="s">
        <v>6012</v>
      </c>
      <c r="S275" s="213">
        <v>410000988</v>
      </c>
      <c r="T275" s="236" t="s">
        <v>11559</v>
      </c>
      <c r="U275" s="237" t="s">
        <v>11565</v>
      </c>
      <c r="V275" s="236" t="s">
        <v>11558</v>
      </c>
      <c r="W275" s="236" t="s">
        <v>11558</v>
      </c>
      <c r="X275" s="237" t="s">
        <v>11560</v>
      </c>
      <c r="Y275" s="237"/>
      <c r="Z275" s="237" t="s">
        <v>11699</v>
      </c>
      <c r="AA275" s="225">
        <v>202409</v>
      </c>
      <c r="AB275" s="246"/>
      <c r="AC275" s="236" t="s">
        <v>11564</v>
      </c>
      <c r="AD275" s="247" t="s">
        <v>11563</v>
      </c>
      <c r="AE275" s="248">
        <v>0</v>
      </c>
      <c r="AF275" s="247" t="s">
        <v>11563</v>
      </c>
      <c r="AG275" s="242" t="s">
        <v>12221</v>
      </c>
      <c r="AH275" s="9" t="s">
        <v>12220</v>
      </c>
      <c r="AI275" s="238" t="s">
        <v>11560</v>
      </c>
      <c r="AJ275" s="238" t="s">
        <v>11560</v>
      </c>
      <c r="AK275" s="238" t="s">
        <v>11562</v>
      </c>
    </row>
    <row r="276" spans="1:37" x14ac:dyDescent="0.3">
      <c r="A276" s="232" t="s">
        <v>3445</v>
      </c>
      <c r="B276" s="232" t="s">
        <v>12228</v>
      </c>
      <c r="C276" s="244" t="s">
        <v>11569</v>
      </c>
      <c r="D276" s="240" t="s">
        <v>12485</v>
      </c>
      <c r="E276" s="239" t="s">
        <v>4105</v>
      </c>
      <c r="F276" s="243" t="s">
        <v>11567</v>
      </c>
      <c r="G276" s="214">
        <v>0</v>
      </c>
      <c r="H276" s="234" t="s">
        <v>11560</v>
      </c>
      <c r="I276" s="234"/>
      <c r="J276" s="234"/>
      <c r="K276" s="234"/>
      <c r="L276" s="234"/>
      <c r="M276" s="234"/>
      <c r="N276" s="234" t="s">
        <v>11566</v>
      </c>
      <c r="O276" s="249" t="s">
        <v>12225</v>
      </c>
      <c r="P276" s="249" t="s">
        <v>12223</v>
      </c>
      <c r="Q276" s="226" t="s">
        <v>12222</v>
      </c>
      <c r="R276" s="212" t="s">
        <v>12484</v>
      </c>
      <c r="S276" s="213">
        <v>410001101</v>
      </c>
      <c r="T276" s="236" t="s">
        <v>11559</v>
      </c>
      <c r="U276" s="237" t="s">
        <v>11565</v>
      </c>
      <c r="V276" s="236" t="s">
        <v>11558</v>
      </c>
      <c r="W276" s="236" t="s">
        <v>11558</v>
      </c>
      <c r="X276" s="237" t="s">
        <v>11560</v>
      </c>
      <c r="Y276" s="237"/>
      <c r="Z276" s="237" t="s">
        <v>11699</v>
      </c>
      <c r="AA276" s="225">
        <v>202409</v>
      </c>
      <c r="AB276" s="246"/>
      <c r="AC276" s="236" t="s">
        <v>11564</v>
      </c>
      <c r="AD276" s="247" t="s">
        <v>11563</v>
      </c>
      <c r="AE276" s="248">
        <v>0</v>
      </c>
      <c r="AF276" s="247" t="s">
        <v>11563</v>
      </c>
      <c r="AG276" s="242" t="s">
        <v>12221</v>
      </c>
      <c r="AH276" s="9" t="s">
        <v>12220</v>
      </c>
      <c r="AI276" s="238" t="s">
        <v>11560</v>
      </c>
      <c r="AJ276" s="238" t="s">
        <v>11560</v>
      </c>
      <c r="AK276" s="238" t="s">
        <v>11562</v>
      </c>
    </row>
    <row r="277" spans="1:37" x14ac:dyDescent="0.3">
      <c r="A277" s="232" t="s">
        <v>3445</v>
      </c>
      <c r="B277" s="232" t="s">
        <v>12228</v>
      </c>
      <c r="C277" s="244" t="s">
        <v>11569</v>
      </c>
      <c r="D277" s="240" t="s">
        <v>12045</v>
      </c>
      <c r="E277" s="239" t="s">
        <v>3947</v>
      </c>
      <c r="F277" s="243" t="s">
        <v>11567</v>
      </c>
      <c r="G277" s="214">
        <v>0</v>
      </c>
      <c r="H277" s="234" t="s">
        <v>11560</v>
      </c>
      <c r="I277" s="234"/>
      <c r="J277" s="234"/>
      <c r="K277" s="234"/>
      <c r="L277" s="234"/>
      <c r="M277" s="234"/>
      <c r="N277" s="234" t="s">
        <v>11566</v>
      </c>
      <c r="O277" s="249" t="s">
        <v>12225</v>
      </c>
      <c r="P277" s="249" t="s">
        <v>12223</v>
      </c>
      <c r="Q277" s="226" t="s">
        <v>12222</v>
      </c>
      <c r="R277" s="212" t="s">
        <v>4300</v>
      </c>
      <c r="S277" s="213">
        <v>410000894</v>
      </c>
      <c r="T277" s="236" t="s">
        <v>11559</v>
      </c>
      <c r="U277" s="237" t="s">
        <v>11565</v>
      </c>
      <c r="V277" s="236" t="s">
        <v>11558</v>
      </c>
      <c r="W277" s="236" t="s">
        <v>11558</v>
      </c>
      <c r="X277" s="237" t="s">
        <v>11560</v>
      </c>
      <c r="Y277" s="237"/>
      <c r="Z277" s="237" t="s">
        <v>11699</v>
      </c>
      <c r="AA277" s="225">
        <v>202409</v>
      </c>
      <c r="AB277" s="246"/>
      <c r="AC277" s="236" t="s">
        <v>11564</v>
      </c>
      <c r="AD277" s="247" t="s">
        <v>11563</v>
      </c>
      <c r="AE277" s="248">
        <v>0</v>
      </c>
      <c r="AF277" s="247" t="s">
        <v>11563</v>
      </c>
      <c r="AG277" s="242" t="s">
        <v>12221</v>
      </c>
      <c r="AH277" s="9" t="s">
        <v>12220</v>
      </c>
      <c r="AI277" s="238" t="s">
        <v>11560</v>
      </c>
      <c r="AJ277" s="238" t="s">
        <v>11560</v>
      </c>
      <c r="AK277" s="238" t="s">
        <v>11562</v>
      </c>
    </row>
    <row r="278" spans="1:37" x14ac:dyDescent="0.3">
      <c r="A278" s="232" t="s">
        <v>3445</v>
      </c>
      <c r="B278" s="232" t="s">
        <v>12228</v>
      </c>
      <c r="C278" s="244" t="s">
        <v>11569</v>
      </c>
      <c r="D278" s="240" t="s">
        <v>12483</v>
      </c>
      <c r="E278" s="239" t="s">
        <v>3894</v>
      </c>
      <c r="F278" s="243" t="s">
        <v>11567</v>
      </c>
      <c r="G278" s="214">
        <v>0</v>
      </c>
      <c r="H278" s="234" t="s">
        <v>11560</v>
      </c>
      <c r="I278" s="234"/>
      <c r="J278" s="234"/>
      <c r="K278" s="234"/>
      <c r="L278" s="234"/>
      <c r="M278" s="234"/>
      <c r="N278" s="234" t="s">
        <v>11566</v>
      </c>
      <c r="O278" s="249" t="s">
        <v>12225</v>
      </c>
      <c r="P278" s="249" t="s">
        <v>12223</v>
      </c>
      <c r="Q278" s="226" t="s">
        <v>12222</v>
      </c>
      <c r="R278" s="212" t="s">
        <v>4272</v>
      </c>
      <c r="S278" s="213">
        <v>410000717</v>
      </c>
      <c r="T278" s="236" t="s">
        <v>11559</v>
      </c>
      <c r="U278" s="237" t="s">
        <v>11565</v>
      </c>
      <c r="V278" s="236" t="s">
        <v>11558</v>
      </c>
      <c r="W278" s="236" t="s">
        <v>11558</v>
      </c>
      <c r="X278" s="237" t="s">
        <v>11560</v>
      </c>
      <c r="Y278" s="237"/>
      <c r="Z278" s="237" t="s">
        <v>11699</v>
      </c>
      <c r="AA278" s="225">
        <v>202409</v>
      </c>
      <c r="AB278" s="246"/>
      <c r="AC278" s="236" t="s">
        <v>11564</v>
      </c>
      <c r="AD278" s="247" t="s">
        <v>11563</v>
      </c>
      <c r="AE278" s="248">
        <v>0</v>
      </c>
      <c r="AF278" s="247" t="s">
        <v>11563</v>
      </c>
      <c r="AG278" s="242" t="s">
        <v>12221</v>
      </c>
      <c r="AH278" s="9" t="s">
        <v>12220</v>
      </c>
      <c r="AI278" s="238" t="s">
        <v>11560</v>
      </c>
      <c r="AJ278" s="238" t="s">
        <v>11560</v>
      </c>
      <c r="AK278" s="238" t="s">
        <v>11562</v>
      </c>
    </row>
    <row r="279" spans="1:37" x14ac:dyDescent="0.3">
      <c r="A279" s="232" t="s">
        <v>3445</v>
      </c>
      <c r="B279" s="232" t="s">
        <v>12228</v>
      </c>
      <c r="C279" s="244" t="s">
        <v>11569</v>
      </c>
      <c r="D279" s="240" t="s">
        <v>12482</v>
      </c>
      <c r="E279" s="239" t="s">
        <v>3891</v>
      </c>
      <c r="F279" s="243" t="s">
        <v>11567</v>
      </c>
      <c r="G279" s="214">
        <v>0</v>
      </c>
      <c r="H279" s="234" t="s">
        <v>11560</v>
      </c>
      <c r="I279" s="234"/>
      <c r="J279" s="234"/>
      <c r="K279" s="234"/>
      <c r="L279" s="234"/>
      <c r="M279" s="234"/>
      <c r="N279" s="234" t="s">
        <v>11566</v>
      </c>
      <c r="O279" s="249" t="s">
        <v>12225</v>
      </c>
      <c r="P279" s="249" t="s">
        <v>12223</v>
      </c>
      <c r="Q279" s="226" t="s">
        <v>12222</v>
      </c>
      <c r="R279" s="212" t="s">
        <v>4276</v>
      </c>
      <c r="S279" s="213">
        <v>410000457</v>
      </c>
      <c r="T279" s="236" t="s">
        <v>11559</v>
      </c>
      <c r="U279" s="237" t="s">
        <v>11565</v>
      </c>
      <c r="V279" s="236" t="s">
        <v>11558</v>
      </c>
      <c r="W279" s="236" t="s">
        <v>11558</v>
      </c>
      <c r="X279" s="237" t="s">
        <v>11560</v>
      </c>
      <c r="Y279" s="237"/>
      <c r="Z279" s="237" t="s">
        <v>11699</v>
      </c>
      <c r="AA279" s="225">
        <v>202409</v>
      </c>
      <c r="AB279" s="246"/>
      <c r="AC279" s="236" t="s">
        <v>11564</v>
      </c>
      <c r="AD279" s="247" t="s">
        <v>11563</v>
      </c>
      <c r="AE279" s="248">
        <v>0</v>
      </c>
      <c r="AF279" s="247" t="s">
        <v>11563</v>
      </c>
      <c r="AG279" s="242" t="s">
        <v>12221</v>
      </c>
      <c r="AH279" s="9" t="s">
        <v>12220</v>
      </c>
      <c r="AI279" s="238" t="s">
        <v>11560</v>
      </c>
      <c r="AJ279" s="238" t="s">
        <v>11560</v>
      </c>
      <c r="AK279" s="238" t="s">
        <v>11562</v>
      </c>
    </row>
    <row r="280" spans="1:37" x14ac:dyDescent="0.3">
      <c r="A280" s="232" t="s">
        <v>3445</v>
      </c>
      <c r="B280" s="232" t="s">
        <v>12228</v>
      </c>
      <c r="C280" s="244" t="s">
        <v>11569</v>
      </c>
      <c r="D280" s="240" t="s">
        <v>12009</v>
      </c>
      <c r="E280" s="239" t="s">
        <v>5070</v>
      </c>
      <c r="F280" s="243" t="s">
        <v>11567</v>
      </c>
      <c r="G280" s="214">
        <v>0</v>
      </c>
      <c r="H280" s="234" t="s">
        <v>11560</v>
      </c>
      <c r="I280" s="234"/>
      <c r="J280" s="234"/>
      <c r="K280" s="234"/>
      <c r="L280" s="234"/>
      <c r="M280" s="234"/>
      <c r="N280" s="234" t="s">
        <v>11566</v>
      </c>
      <c r="O280" s="249" t="s">
        <v>12225</v>
      </c>
      <c r="P280" s="249" t="s">
        <v>12223</v>
      </c>
      <c r="Q280" s="226" t="s">
        <v>12222</v>
      </c>
      <c r="R280" s="212" t="s">
        <v>5071</v>
      </c>
      <c r="S280" s="213">
        <v>410000987</v>
      </c>
      <c r="T280" s="236" t="s">
        <v>11559</v>
      </c>
      <c r="U280" s="237" t="s">
        <v>11565</v>
      </c>
      <c r="V280" s="236" t="s">
        <v>11558</v>
      </c>
      <c r="W280" s="236" t="s">
        <v>11558</v>
      </c>
      <c r="X280" s="237" t="s">
        <v>11560</v>
      </c>
      <c r="Y280" s="237"/>
      <c r="Z280" s="237" t="s">
        <v>11699</v>
      </c>
      <c r="AA280" s="225">
        <v>202409</v>
      </c>
      <c r="AB280" s="246"/>
      <c r="AC280" s="236" t="s">
        <v>11564</v>
      </c>
      <c r="AD280" s="247" t="s">
        <v>11563</v>
      </c>
      <c r="AE280" s="248">
        <v>0</v>
      </c>
      <c r="AF280" s="247" t="s">
        <v>11563</v>
      </c>
      <c r="AG280" s="242" t="s">
        <v>12221</v>
      </c>
      <c r="AH280" s="9" t="s">
        <v>12220</v>
      </c>
      <c r="AI280" s="238" t="s">
        <v>11560</v>
      </c>
      <c r="AJ280" s="238" t="s">
        <v>11560</v>
      </c>
      <c r="AK280" s="238" t="s">
        <v>11562</v>
      </c>
    </row>
    <row r="281" spans="1:37" x14ac:dyDescent="0.3">
      <c r="A281" s="232" t="s">
        <v>3445</v>
      </c>
      <c r="B281" s="232" t="s">
        <v>12228</v>
      </c>
      <c r="C281" s="244" t="s">
        <v>11569</v>
      </c>
      <c r="D281" s="240" t="s">
        <v>12481</v>
      </c>
      <c r="E281" s="239" t="s">
        <v>3904</v>
      </c>
      <c r="F281" s="243" t="s">
        <v>11567</v>
      </c>
      <c r="G281" s="214">
        <v>0</v>
      </c>
      <c r="H281" s="234" t="s">
        <v>11560</v>
      </c>
      <c r="I281" s="234"/>
      <c r="J281" s="234"/>
      <c r="K281" s="234"/>
      <c r="L281" s="234"/>
      <c r="M281" s="234"/>
      <c r="N281" s="234" t="s">
        <v>11566</v>
      </c>
      <c r="O281" s="249" t="s">
        <v>12225</v>
      </c>
      <c r="P281" s="249" t="s">
        <v>12223</v>
      </c>
      <c r="Q281" s="226" t="s">
        <v>12222</v>
      </c>
      <c r="R281" s="212" t="s">
        <v>4217</v>
      </c>
      <c r="S281" s="213">
        <v>410001122</v>
      </c>
      <c r="T281" s="236" t="s">
        <v>11559</v>
      </c>
      <c r="U281" s="237" t="s">
        <v>11565</v>
      </c>
      <c r="V281" s="236" t="s">
        <v>11558</v>
      </c>
      <c r="W281" s="236" t="s">
        <v>11558</v>
      </c>
      <c r="X281" s="237" t="s">
        <v>11560</v>
      </c>
      <c r="Y281" s="237"/>
      <c r="Z281" s="237" t="s">
        <v>11699</v>
      </c>
      <c r="AA281" s="225">
        <v>202409</v>
      </c>
      <c r="AB281" s="246"/>
      <c r="AC281" s="236" t="s">
        <v>11564</v>
      </c>
      <c r="AD281" s="247" t="s">
        <v>11563</v>
      </c>
      <c r="AE281" s="248">
        <v>0</v>
      </c>
      <c r="AF281" s="247" t="s">
        <v>11563</v>
      </c>
      <c r="AG281" s="242" t="s">
        <v>12221</v>
      </c>
      <c r="AH281" s="9" t="s">
        <v>12220</v>
      </c>
      <c r="AI281" s="238" t="s">
        <v>11560</v>
      </c>
      <c r="AJ281" s="238" t="s">
        <v>11560</v>
      </c>
      <c r="AK281" s="238" t="s">
        <v>11562</v>
      </c>
    </row>
    <row r="282" spans="1:37" x14ac:dyDescent="0.3">
      <c r="A282" s="232" t="s">
        <v>3445</v>
      </c>
      <c r="B282" s="232" t="s">
        <v>12228</v>
      </c>
      <c r="C282" s="244" t="s">
        <v>11569</v>
      </c>
      <c r="D282" s="240" t="s">
        <v>12480</v>
      </c>
      <c r="E282" s="239" t="s">
        <v>4851</v>
      </c>
      <c r="F282" s="243" t="s">
        <v>11567</v>
      </c>
      <c r="G282" s="214">
        <v>0</v>
      </c>
      <c r="H282" s="234" t="s">
        <v>11560</v>
      </c>
      <c r="I282" s="234"/>
      <c r="J282" s="234"/>
      <c r="K282" s="234"/>
      <c r="L282" s="234"/>
      <c r="M282" s="234"/>
      <c r="N282" s="234" t="s">
        <v>11566</v>
      </c>
      <c r="O282" s="249" t="s">
        <v>12225</v>
      </c>
      <c r="P282" s="249" t="s">
        <v>12223</v>
      </c>
      <c r="Q282" s="226" t="s">
        <v>12222</v>
      </c>
      <c r="R282" s="212" t="s">
        <v>4852</v>
      </c>
      <c r="S282" s="213">
        <v>410000342</v>
      </c>
      <c r="T282" s="236" t="s">
        <v>11559</v>
      </c>
      <c r="U282" s="237" t="s">
        <v>11565</v>
      </c>
      <c r="V282" s="236" t="s">
        <v>11558</v>
      </c>
      <c r="W282" s="236" t="s">
        <v>11558</v>
      </c>
      <c r="X282" s="237" t="s">
        <v>11560</v>
      </c>
      <c r="Y282" s="237"/>
      <c r="Z282" s="237" t="s">
        <v>11699</v>
      </c>
      <c r="AA282" s="225">
        <v>202409</v>
      </c>
      <c r="AB282" s="246"/>
      <c r="AC282" s="236" t="s">
        <v>11564</v>
      </c>
      <c r="AD282" s="247" t="s">
        <v>11563</v>
      </c>
      <c r="AE282" s="248">
        <v>0</v>
      </c>
      <c r="AF282" s="247" t="s">
        <v>11563</v>
      </c>
      <c r="AG282" s="242" t="s">
        <v>12221</v>
      </c>
      <c r="AH282" s="9" t="s">
        <v>12220</v>
      </c>
      <c r="AI282" s="238" t="s">
        <v>11560</v>
      </c>
      <c r="AJ282" s="238" t="s">
        <v>11560</v>
      </c>
      <c r="AK282" s="238" t="s">
        <v>11562</v>
      </c>
    </row>
    <row r="283" spans="1:37" x14ac:dyDescent="0.3">
      <c r="A283" s="232" t="s">
        <v>3445</v>
      </c>
      <c r="B283" s="232" t="s">
        <v>12228</v>
      </c>
      <c r="C283" s="244" t="s">
        <v>11569</v>
      </c>
      <c r="D283" s="240" t="s">
        <v>12479</v>
      </c>
      <c r="E283" s="239" t="s">
        <v>10661</v>
      </c>
      <c r="F283" s="243" t="s">
        <v>11567</v>
      </c>
      <c r="G283" s="214">
        <v>0</v>
      </c>
      <c r="H283" s="234" t="s">
        <v>11560</v>
      </c>
      <c r="I283" s="234"/>
      <c r="J283" s="234"/>
      <c r="K283" s="234"/>
      <c r="L283" s="234"/>
      <c r="M283" s="234"/>
      <c r="N283" s="234" t="s">
        <v>11566</v>
      </c>
      <c r="O283" s="249" t="s">
        <v>12225</v>
      </c>
      <c r="P283" s="249" t="s">
        <v>12223</v>
      </c>
      <c r="Q283" s="226" t="s">
        <v>12222</v>
      </c>
      <c r="R283" s="212" t="s">
        <v>10662</v>
      </c>
      <c r="S283" s="213">
        <v>410001040</v>
      </c>
      <c r="T283" s="236" t="s">
        <v>11559</v>
      </c>
      <c r="U283" s="237" t="s">
        <v>11565</v>
      </c>
      <c r="V283" s="236" t="s">
        <v>11558</v>
      </c>
      <c r="W283" s="236" t="s">
        <v>11558</v>
      </c>
      <c r="X283" s="237" t="s">
        <v>11560</v>
      </c>
      <c r="Y283" s="237"/>
      <c r="Z283" s="237" t="s">
        <v>11699</v>
      </c>
      <c r="AA283" s="225">
        <v>202409</v>
      </c>
      <c r="AB283" s="246"/>
      <c r="AC283" s="236" t="s">
        <v>11564</v>
      </c>
      <c r="AD283" s="247" t="s">
        <v>11563</v>
      </c>
      <c r="AE283" s="248">
        <v>0</v>
      </c>
      <c r="AF283" s="247" t="s">
        <v>11563</v>
      </c>
      <c r="AG283" s="242" t="s">
        <v>12221</v>
      </c>
      <c r="AH283" s="9" t="s">
        <v>12220</v>
      </c>
      <c r="AI283" s="238" t="s">
        <v>11560</v>
      </c>
      <c r="AJ283" s="238" t="s">
        <v>11560</v>
      </c>
      <c r="AK283" s="238" t="s">
        <v>11562</v>
      </c>
    </row>
    <row r="284" spans="1:37" x14ac:dyDescent="0.3">
      <c r="A284" s="232" t="s">
        <v>3445</v>
      </c>
      <c r="B284" s="232" t="s">
        <v>12228</v>
      </c>
      <c r="C284" s="244" t="s">
        <v>11569</v>
      </c>
      <c r="D284" s="240" t="s">
        <v>12478</v>
      </c>
      <c r="E284" s="239" t="s">
        <v>12477</v>
      </c>
      <c r="F284" s="243" t="s">
        <v>11567</v>
      </c>
      <c r="G284" s="214">
        <v>0</v>
      </c>
      <c r="H284" s="234" t="s">
        <v>11560</v>
      </c>
      <c r="I284" s="234"/>
      <c r="J284" s="234"/>
      <c r="K284" s="234"/>
      <c r="L284" s="234"/>
      <c r="M284" s="234"/>
      <c r="N284" s="234" t="s">
        <v>11566</v>
      </c>
      <c r="O284" s="249" t="s">
        <v>12225</v>
      </c>
      <c r="P284" s="249" t="s">
        <v>12223</v>
      </c>
      <c r="Q284" s="226" t="s">
        <v>12222</v>
      </c>
      <c r="R284" s="212" t="s">
        <v>12476</v>
      </c>
      <c r="S284" s="213">
        <v>410000923</v>
      </c>
      <c r="T284" s="236" t="s">
        <v>11559</v>
      </c>
      <c r="U284" s="237" t="s">
        <v>11565</v>
      </c>
      <c r="V284" s="236" t="s">
        <v>11558</v>
      </c>
      <c r="W284" s="236" t="s">
        <v>11558</v>
      </c>
      <c r="X284" s="237" t="s">
        <v>11560</v>
      </c>
      <c r="Y284" s="237"/>
      <c r="Z284" s="237" t="s">
        <v>11699</v>
      </c>
      <c r="AA284" s="225">
        <v>202409</v>
      </c>
      <c r="AB284" s="246"/>
      <c r="AC284" s="236" t="s">
        <v>11564</v>
      </c>
      <c r="AD284" s="247" t="s">
        <v>11563</v>
      </c>
      <c r="AE284" s="248">
        <v>0</v>
      </c>
      <c r="AF284" s="247" t="s">
        <v>11563</v>
      </c>
      <c r="AG284" s="242" t="s">
        <v>12221</v>
      </c>
      <c r="AH284" s="9" t="s">
        <v>12220</v>
      </c>
      <c r="AI284" s="238" t="s">
        <v>11560</v>
      </c>
      <c r="AJ284" s="238" t="s">
        <v>11560</v>
      </c>
      <c r="AK284" s="238" t="s">
        <v>11562</v>
      </c>
    </row>
    <row r="285" spans="1:37" x14ac:dyDescent="0.3">
      <c r="A285" s="232" t="s">
        <v>3445</v>
      </c>
      <c r="B285" s="232" t="s">
        <v>12228</v>
      </c>
      <c r="C285" s="244" t="s">
        <v>11569</v>
      </c>
      <c r="D285" s="240" t="s">
        <v>11917</v>
      </c>
      <c r="E285" s="239" t="s">
        <v>5613</v>
      </c>
      <c r="F285" s="243" t="s">
        <v>11567</v>
      </c>
      <c r="G285" s="214">
        <v>0</v>
      </c>
      <c r="H285" s="234" t="s">
        <v>11560</v>
      </c>
      <c r="I285" s="234"/>
      <c r="J285" s="234"/>
      <c r="K285" s="234"/>
      <c r="L285" s="234"/>
      <c r="M285" s="234"/>
      <c r="N285" s="234" t="s">
        <v>11566</v>
      </c>
      <c r="O285" s="249" t="s">
        <v>12225</v>
      </c>
      <c r="P285" s="249" t="s">
        <v>12223</v>
      </c>
      <c r="Q285" s="226" t="s">
        <v>12222</v>
      </c>
      <c r="R285" s="212" t="s">
        <v>5614</v>
      </c>
      <c r="S285" s="213">
        <v>410000947</v>
      </c>
      <c r="T285" s="236" t="s">
        <v>11559</v>
      </c>
      <c r="U285" s="237" t="s">
        <v>11565</v>
      </c>
      <c r="V285" s="236" t="s">
        <v>11558</v>
      </c>
      <c r="W285" s="236" t="s">
        <v>11558</v>
      </c>
      <c r="X285" s="237" t="s">
        <v>11560</v>
      </c>
      <c r="Y285" s="237"/>
      <c r="Z285" s="237" t="s">
        <v>11699</v>
      </c>
      <c r="AA285" s="225">
        <v>202409</v>
      </c>
      <c r="AB285" s="246"/>
      <c r="AC285" s="236" t="s">
        <v>11564</v>
      </c>
      <c r="AD285" s="247" t="s">
        <v>11563</v>
      </c>
      <c r="AE285" s="248">
        <v>0</v>
      </c>
      <c r="AF285" s="247" t="s">
        <v>11563</v>
      </c>
      <c r="AG285" s="242" t="s">
        <v>12221</v>
      </c>
      <c r="AH285" s="9" t="s">
        <v>12220</v>
      </c>
      <c r="AI285" s="238" t="s">
        <v>11560</v>
      </c>
      <c r="AJ285" s="238" t="s">
        <v>11560</v>
      </c>
      <c r="AK285" s="238" t="s">
        <v>11562</v>
      </c>
    </row>
    <row r="286" spans="1:37" x14ac:dyDescent="0.3">
      <c r="A286" s="232" t="s">
        <v>3445</v>
      </c>
      <c r="B286" s="232" t="s">
        <v>12228</v>
      </c>
      <c r="C286" s="244" t="s">
        <v>11569</v>
      </c>
      <c r="D286" s="240" t="s">
        <v>12475</v>
      </c>
      <c r="E286" s="239" t="s">
        <v>4540</v>
      </c>
      <c r="F286" s="243" t="s">
        <v>11567</v>
      </c>
      <c r="G286" s="214">
        <v>0</v>
      </c>
      <c r="H286" s="234" t="s">
        <v>11560</v>
      </c>
      <c r="I286" s="234"/>
      <c r="J286" s="234"/>
      <c r="K286" s="234"/>
      <c r="L286" s="234"/>
      <c r="M286" s="234"/>
      <c r="N286" s="234" t="s">
        <v>11566</v>
      </c>
      <c r="O286" s="249" t="s">
        <v>12225</v>
      </c>
      <c r="P286" s="249" t="s">
        <v>12223</v>
      </c>
      <c r="Q286" s="226" t="s">
        <v>12222</v>
      </c>
      <c r="R286" s="212" t="s">
        <v>4541</v>
      </c>
      <c r="S286" s="213">
        <v>410000968</v>
      </c>
      <c r="T286" s="236" t="s">
        <v>11559</v>
      </c>
      <c r="U286" s="237" t="s">
        <v>11565</v>
      </c>
      <c r="V286" s="236" t="s">
        <v>11558</v>
      </c>
      <c r="W286" s="236" t="s">
        <v>11558</v>
      </c>
      <c r="X286" s="237" t="s">
        <v>11560</v>
      </c>
      <c r="Y286" s="237"/>
      <c r="Z286" s="237" t="s">
        <v>11699</v>
      </c>
      <c r="AA286" s="225">
        <v>202409</v>
      </c>
      <c r="AB286" s="246"/>
      <c r="AC286" s="236" t="s">
        <v>11564</v>
      </c>
      <c r="AD286" s="247" t="s">
        <v>11563</v>
      </c>
      <c r="AE286" s="248">
        <v>0</v>
      </c>
      <c r="AF286" s="247" t="s">
        <v>11563</v>
      </c>
      <c r="AG286" s="242" t="s">
        <v>12221</v>
      </c>
      <c r="AH286" s="9" t="s">
        <v>12220</v>
      </c>
      <c r="AI286" s="238" t="s">
        <v>11560</v>
      </c>
      <c r="AJ286" s="238" t="s">
        <v>11560</v>
      </c>
      <c r="AK286" s="238" t="s">
        <v>11562</v>
      </c>
    </row>
    <row r="287" spans="1:37" x14ac:dyDescent="0.3">
      <c r="A287" s="232" t="s">
        <v>3445</v>
      </c>
      <c r="B287" s="232" t="s">
        <v>12228</v>
      </c>
      <c r="C287" s="244" t="s">
        <v>11569</v>
      </c>
      <c r="D287" s="240" t="s">
        <v>11855</v>
      </c>
      <c r="E287" s="239" t="s">
        <v>5424</v>
      </c>
      <c r="F287" s="243" t="s">
        <v>11567</v>
      </c>
      <c r="G287" s="214">
        <v>0</v>
      </c>
      <c r="H287" s="234" t="s">
        <v>11560</v>
      </c>
      <c r="I287" s="234"/>
      <c r="J287" s="234"/>
      <c r="K287" s="234"/>
      <c r="L287" s="234"/>
      <c r="M287" s="234"/>
      <c r="N287" s="234" t="s">
        <v>11566</v>
      </c>
      <c r="O287" s="249" t="s">
        <v>12225</v>
      </c>
      <c r="P287" s="249" t="s">
        <v>12223</v>
      </c>
      <c r="Q287" s="226" t="s">
        <v>12222</v>
      </c>
      <c r="R287" s="212" t="s">
        <v>5425</v>
      </c>
      <c r="S287" s="213">
        <v>410001117</v>
      </c>
      <c r="T287" s="236" t="s">
        <v>11559</v>
      </c>
      <c r="U287" s="237" t="s">
        <v>11565</v>
      </c>
      <c r="V287" s="236" t="s">
        <v>11558</v>
      </c>
      <c r="W287" s="236" t="s">
        <v>11558</v>
      </c>
      <c r="X287" s="237" t="s">
        <v>11560</v>
      </c>
      <c r="Y287" s="237"/>
      <c r="Z287" s="237" t="s">
        <v>11699</v>
      </c>
      <c r="AA287" s="225">
        <v>202409</v>
      </c>
      <c r="AB287" s="246"/>
      <c r="AC287" s="236" t="s">
        <v>11564</v>
      </c>
      <c r="AD287" s="247" t="s">
        <v>11563</v>
      </c>
      <c r="AE287" s="248">
        <v>0</v>
      </c>
      <c r="AF287" s="247" t="s">
        <v>11563</v>
      </c>
      <c r="AG287" s="242" t="s">
        <v>12221</v>
      </c>
      <c r="AH287" s="9" t="s">
        <v>12220</v>
      </c>
      <c r="AI287" s="238" t="s">
        <v>11560</v>
      </c>
      <c r="AJ287" s="238" t="s">
        <v>11560</v>
      </c>
      <c r="AK287" s="238" t="s">
        <v>11562</v>
      </c>
    </row>
    <row r="288" spans="1:37" x14ac:dyDescent="0.3">
      <c r="A288" s="232" t="s">
        <v>3445</v>
      </c>
      <c r="B288" s="232" t="s">
        <v>12228</v>
      </c>
      <c r="C288" s="244" t="s">
        <v>11569</v>
      </c>
      <c r="D288" s="240" t="s">
        <v>12474</v>
      </c>
      <c r="E288" s="239" t="s">
        <v>5989</v>
      </c>
      <c r="F288" s="243" t="s">
        <v>11567</v>
      </c>
      <c r="G288" s="214">
        <v>0</v>
      </c>
      <c r="H288" s="234" t="s">
        <v>11560</v>
      </c>
      <c r="I288" s="234"/>
      <c r="J288" s="234"/>
      <c r="K288" s="234"/>
      <c r="L288" s="234"/>
      <c r="M288" s="234"/>
      <c r="N288" s="234" t="s">
        <v>11566</v>
      </c>
      <c r="O288" s="249" t="s">
        <v>12225</v>
      </c>
      <c r="P288" s="249" t="s">
        <v>12223</v>
      </c>
      <c r="Q288" s="226" t="s">
        <v>12222</v>
      </c>
      <c r="R288" s="212" t="s">
        <v>5990</v>
      </c>
      <c r="S288" s="213">
        <v>410001029</v>
      </c>
      <c r="T288" s="236" t="s">
        <v>11559</v>
      </c>
      <c r="U288" s="237" t="s">
        <v>11565</v>
      </c>
      <c r="V288" s="236" t="s">
        <v>11558</v>
      </c>
      <c r="W288" s="236" t="s">
        <v>11558</v>
      </c>
      <c r="X288" s="237" t="s">
        <v>11560</v>
      </c>
      <c r="Y288" s="237"/>
      <c r="Z288" s="237" t="s">
        <v>11699</v>
      </c>
      <c r="AA288" s="225">
        <v>202409</v>
      </c>
      <c r="AB288" s="246"/>
      <c r="AC288" s="236" t="s">
        <v>11564</v>
      </c>
      <c r="AD288" s="247" t="s">
        <v>11563</v>
      </c>
      <c r="AE288" s="248">
        <v>0</v>
      </c>
      <c r="AF288" s="247" t="s">
        <v>11563</v>
      </c>
      <c r="AG288" s="242" t="s">
        <v>12221</v>
      </c>
      <c r="AH288" s="9" t="s">
        <v>12220</v>
      </c>
      <c r="AI288" s="238" t="s">
        <v>11560</v>
      </c>
      <c r="AJ288" s="238" t="s">
        <v>11560</v>
      </c>
      <c r="AK288" s="238" t="s">
        <v>11562</v>
      </c>
    </row>
    <row r="289" spans="1:37" x14ac:dyDescent="0.3">
      <c r="A289" s="232" t="s">
        <v>3445</v>
      </c>
      <c r="B289" s="232" t="s">
        <v>12228</v>
      </c>
      <c r="C289" s="244" t="s">
        <v>11569</v>
      </c>
      <c r="D289" s="240" t="s">
        <v>12118</v>
      </c>
      <c r="E289" s="239" t="s">
        <v>5206</v>
      </c>
      <c r="F289" s="243" t="s">
        <v>11567</v>
      </c>
      <c r="G289" s="214">
        <v>0</v>
      </c>
      <c r="H289" s="234" t="s">
        <v>11560</v>
      </c>
      <c r="I289" s="234"/>
      <c r="J289" s="234"/>
      <c r="K289" s="234"/>
      <c r="L289" s="234"/>
      <c r="M289" s="234"/>
      <c r="N289" s="234" t="s">
        <v>11566</v>
      </c>
      <c r="O289" s="249" t="s">
        <v>12225</v>
      </c>
      <c r="P289" s="249" t="s">
        <v>12223</v>
      </c>
      <c r="Q289" s="226" t="s">
        <v>12222</v>
      </c>
      <c r="R289" s="212" t="s">
        <v>5207</v>
      </c>
      <c r="S289" s="213">
        <v>410001031</v>
      </c>
      <c r="T289" s="236" t="s">
        <v>11559</v>
      </c>
      <c r="U289" s="237" t="s">
        <v>11565</v>
      </c>
      <c r="V289" s="236" t="s">
        <v>11558</v>
      </c>
      <c r="W289" s="236" t="s">
        <v>11558</v>
      </c>
      <c r="X289" s="237" t="s">
        <v>11560</v>
      </c>
      <c r="Y289" s="237"/>
      <c r="Z289" s="237" t="s">
        <v>11699</v>
      </c>
      <c r="AA289" s="225">
        <v>202409</v>
      </c>
      <c r="AB289" s="246"/>
      <c r="AC289" s="236" t="s">
        <v>11564</v>
      </c>
      <c r="AD289" s="247" t="s">
        <v>11563</v>
      </c>
      <c r="AE289" s="248">
        <v>0</v>
      </c>
      <c r="AF289" s="247" t="s">
        <v>11563</v>
      </c>
      <c r="AG289" s="242" t="s">
        <v>12221</v>
      </c>
      <c r="AH289" s="9" t="s">
        <v>12220</v>
      </c>
      <c r="AI289" s="238" t="s">
        <v>11560</v>
      </c>
      <c r="AJ289" s="238" t="s">
        <v>11560</v>
      </c>
      <c r="AK289" s="238" t="s">
        <v>11562</v>
      </c>
    </row>
    <row r="290" spans="1:37" x14ac:dyDescent="0.3">
      <c r="A290" s="232" t="s">
        <v>3445</v>
      </c>
      <c r="B290" s="232" t="s">
        <v>12228</v>
      </c>
      <c r="C290" s="244" t="s">
        <v>11569</v>
      </c>
      <c r="D290" s="240" t="s">
        <v>12473</v>
      </c>
      <c r="E290" s="239" t="s">
        <v>6021</v>
      </c>
      <c r="F290" s="243" t="s">
        <v>11567</v>
      </c>
      <c r="G290" s="214">
        <v>0</v>
      </c>
      <c r="H290" s="234" t="s">
        <v>11560</v>
      </c>
      <c r="I290" s="234"/>
      <c r="J290" s="234"/>
      <c r="K290" s="234"/>
      <c r="L290" s="234"/>
      <c r="M290" s="234"/>
      <c r="N290" s="234" t="s">
        <v>11566</v>
      </c>
      <c r="O290" s="249" t="s">
        <v>12225</v>
      </c>
      <c r="P290" s="249" t="s">
        <v>12223</v>
      </c>
      <c r="Q290" s="226" t="s">
        <v>12222</v>
      </c>
      <c r="R290" s="212" t="s">
        <v>6022</v>
      </c>
      <c r="S290" s="213">
        <v>410000932</v>
      </c>
      <c r="T290" s="236" t="s">
        <v>11559</v>
      </c>
      <c r="U290" s="237" t="s">
        <v>11565</v>
      </c>
      <c r="V290" s="236" t="s">
        <v>11558</v>
      </c>
      <c r="W290" s="236" t="s">
        <v>11558</v>
      </c>
      <c r="X290" s="237" t="s">
        <v>11560</v>
      </c>
      <c r="Y290" s="237"/>
      <c r="Z290" s="237" t="s">
        <v>11699</v>
      </c>
      <c r="AA290" s="225">
        <v>202409</v>
      </c>
      <c r="AB290" s="246"/>
      <c r="AC290" s="236" t="s">
        <v>11564</v>
      </c>
      <c r="AD290" s="247" t="s">
        <v>11563</v>
      </c>
      <c r="AE290" s="248">
        <v>0</v>
      </c>
      <c r="AF290" s="247" t="s">
        <v>11563</v>
      </c>
      <c r="AG290" s="242" t="s">
        <v>12221</v>
      </c>
      <c r="AH290" s="9" t="s">
        <v>12220</v>
      </c>
      <c r="AI290" s="238" t="s">
        <v>11560</v>
      </c>
      <c r="AJ290" s="238" t="s">
        <v>11560</v>
      </c>
      <c r="AK290" s="238" t="s">
        <v>11562</v>
      </c>
    </row>
    <row r="291" spans="1:37" x14ac:dyDescent="0.3">
      <c r="A291" s="232" t="s">
        <v>3445</v>
      </c>
      <c r="B291" s="232" t="s">
        <v>12228</v>
      </c>
      <c r="C291" s="244" t="s">
        <v>11569</v>
      </c>
      <c r="D291" s="240" t="s">
        <v>12472</v>
      </c>
      <c r="E291" s="239" t="s">
        <v>5652</v>
      </c>
      <c r="F291" s="243" t="s">
        <v>11567</v>
      </c>
      <c r="G291" s="214">
        <v>0</v>
      </c>
      <c r="H291" s="234" t="s">
        <v>11560</v>
      </c>
      <c r="I291" s="234"/>
      <c r="J291" s="234"/>
      <c r="K291" s="234"/>
      <c r="L291" s="234"/>
      <c r="M291" s="234"/>
      <c r="N291" s="234" t="s">
        <v>11566</v>
      </c>
      <c r="O291" s="249" t="s">
        <v>12225</v>
      </c>
      <c r="P291" s="249" t="s">
        <v>12223</v>
      </c>
      <c r="Q291" s="226" t="s">
        <v>12222</v>
      </c>
      <c r="R291" s="212" t="s">
        <v>5653</v>
      </c>
      <c r="S291" s="213">
        <v>410001025</v>
      </c>
      <c r="T291" s="236" t="s">
        <v>11559</v>
      </c>
      <c r="U291" s="237" t="s">
        <v>11565</v>
      </c>
      <c r="V291" s="236" t="s">
        <v>11558</v>
      </c>
      <c r="W291" s="236" t="s">
        <v>11558</v>
      </c>
      <c r="X291" s="237" t="s">
        <v>11560</v>
      </c>
      <c r="Y291" s="237"/>
      <c r="Z291" s="237" t="s">
        <v>11699</v>
      </c>
      <c r="AA291" s="225">
        <v>202409</v>
      </c>
      <c r="AB291" s="246"/>
      <c r="AC291" s="236" t="s">
        <v>11564</v>
      </c>
      <c r="AD291" s="247" t="s">
        <v>11563</v>
      </c>
      <c r="AE291" s="248">
        <v>0</v>
      </c>
      <c r="AF291" s="247" t="s">
        <v>11563</v>
      </c>
      <c r="AG291" s="242" t="s">
        <v>12221</v>
      </c>
      <c r="AH291" s="9" t="s">
        <v>12220</v>
      </c>
      <c r="AI291" s="238" t="s">
        <v>11560</v>
      </c>
      <c r="AJ291" s="238" t="s">
        <v>11560</v>
      </c>
      <c r="AK291" s="238" t="s">
        <v>11562</v>
      </c>
    </row>
    <row r="292" spans="1:37" x14ac:dyDescent="0.3">
      <c r="A292" s="232" t="s">
        <v>3445</v>
      </c>
      <c r="B292" s="232" t="s">
        <v>12228</v>
      </c>
      <c r="C292" s="244" t="s">
        <v>11569</v>
      </c>
      <c r="D292" s="240" t="s">
        <v>11678</v>
      </c>
      <c r="E292" s="239" t="s">
        <v>3987</v>
      </c>
      <c r="F292" s="243" t="s">
        <v>11567</v>
      </c>
      <c r="G292" s="214">
        <v>0</v>
      </c>
      <c r="H292" s="234" t="s">
        <v>11560</v>
      </c>
      <c r="I292" s="234"/>
      <c r="J292" s="234"/>
      <c r="K292" s="234"/>
      <c r="L292" s="234"/>
      <c r="M292" s="234"/>
      <c r="N292" s="234" t="s">
        <v>11566</v>
      </c>
      <c r="O292" s="249" t="s">
        <v>12225</v>
      </c>
      <c r="P292" s="249" t="s">
        <v>12223</v>
      </c>
      <c r="Q292" s="226" t="s">
        <v>12222</v>
      </c>
      <c r="R292" s="212" t="s">
        <v>4190</v>
      </c>
      <c r="S292" s="213">
        <v>410001032</v>
      </c>
      <c r="T292" s="236" t="s">
        <v>11559</v>
      </c>
      <c r="U292" s="237" t="s">
        <v>11565</v>
      </c>
      <c r="V292" s="236" t="s">
        <v>11558</v>
      </c>
      <c r="W292" s="236" t="s">
        <v>11558</v>
      </c>
      <c r="X292" s="237" t="s">
        <v>11560</v>
      </c>
      <c r="Y292" s="237"/>
      <c r="Z292" s="237" t="s">
        <v>11699</v>
      </c>
      <c r="AA292" s="225">
        <v>202409</v>
      </c>
      <c r="AB292" s="246"/>
      <c r="AC292" s="236" t="s">
        <v>11564</v>
      </c>
      <c r="AD292" s="247" t="s">
        <v>11563</v>
      </c>
      <c r="AE292" s="248">
        <v>0</v>
      </c>
      <c r="AF292" s="247" t="s">
        <v>11563</v>
      </c>
      <c r="AG292" s="242" t="s">
        <v>12221</v>
      </c>
      <c r="AH292" s="9" t="s">
        <v>12220</v>
      </c>
      <c r="AI292" s="238" t="s">
        <v>11560</v>
      </c>
      <c r="AJ292" s="238" t="s">
        <v>11560</v>
      </c>
      <c r="AK292" s="238" t="s">
        <v>11562</v>
      </c>
    </row>
    <row r="293" spans="1:37" x14ac:dyDescent="0.3">
      <c r="A293" s="232" t="s">
        <v>3445</v>
      </c>
      <c r="B293" s="232" t="s">
        <v>12228</v>
      </c>
      <c r="C293" s="244" t="s">
        <v>11569</v>
      </c>
      <c r="D293" s="240" t="s">
        <v>11689</v>
      </c>
      <c r="E293" s="239" t="s">
        <v>3986</v>
      </c>
      <c r="F293" s="243" t="s">
        <v>11567</v>
      </c>
      <c r="G293" s="214">
        <v>0</v>
      </c>
      <c r="H293" s="234" t="s">
        <v>11560</v>
      </c>
      <c r="I293" s="234"/>
      <c r="J293" s="234"/>
      <c r="K293" s="234"/>
      <c r="L293" s="234"/>
      <c r="M293" s="234"/>
      <c r="N293" s="234" t="s">
        <v>11566</v>
      </c>
      <c r="O293" s="249" t="s">
        <v>12225</v>
      </c>
      <c r="P293" s="249" t="s">
        <v>12223</v>
      </c>
      <c r="Q293" s="226" t="s">
        <v>12222</v>
      </c>
      <c r="R293" s="212" t="s">
        <v>4189</v>
      </c>
      <c r="S293" s="213">
        <v>410001033</v>
      </c>
      <c r="T293" s="236" t="s">
        <v>11559</v>
      </c>
      <c r="U293" s="237" t="s">
        <v>11565</v>
      </c>
      <c r="V293" s="236" t="s">
        <v>11558</v>
      </c>
      <c r="W293" s="236" t="s">
        <v>11558</v>
      </c>
      <c r="X293" s="237" t="s">
        <v>11560</v>
      </c>
      <c r="Y293" s="237"/>
      <c r="Z293" s="237" t="s">
        <v>11699</v>
      </c>
      <c r="AA293" s="225">
        <v>202409</v>
      </c>
      <c r="AB293" s="246"/>
      <c r="AC293" s="236" t="s">
        <v>11564</v>
      </c>
      <c r="AD293" s="247" t="s">
        <v>11563</v>
      </c>
      <c r="AE293" s="248">
        <v>0</v>
      </c>
      <c r="AF293" s="247" t="s">
        <v>11563</v>
      </c>
      <c r="AG293" s="242" t="s">
        <v>12221</v>
      </c>
      <c r="AH293" s="9" t="s">
        <v>12220</v>
      </c>
      <c r="AI293" s="238" t="s">
        <v>11560</v>
      </c>
      <c r="AJ293" s="238" t="s">
        <v>11560</v>
      </c>
      <c r="AK293" s="238" t="s">
        <v>11562</v>
      </c>
    </row>
    <row r="294" spans="1:37" x14ac:dyDescent="0.3">
      <c r="A294" s="232" t="s">
        <v>3445</v>
      </c>
      <c r="B294" s="232" t="s">
        <v>12228</v>
      </c>
      <c r="C294" s="244" t="s">
        <v>11569</v>
      </c>
      <c r="D294" s="240" t="s">
        <v>11994</v>
      </c>
      <c r="E294" s="239" t="s">
        <v>4841</v>
      </c>
      <c r="F294" s="243" t="s">
        <v>11567</v>
      </c>
      <c r="G294" s="214">
        <v>0</v>
      </c>
      <c r="H294" s="234" t="s">
        <v>11560</v>
      </c>
      <c r="I294" s="234"/>
      <c r="J294" s="234"/>
      <c r="K294" s="234"/>
      <c r="L294" s="234"/>
      <c r="M294" s="234"/>
      <c r="N294" s="234" t="s">
        <v>11566</v>
      </c>
      <c r="O294" s="249" t="s">
        <v>12225</v>
      </c>
      <c r="P294" s="249" t="s">
        <v>12223</v>
      </c>
      <c r="Q294" s="226" t="s">
        <v>12222</v>
      </c>
      <c r="R294" s="212" t="s">
        <v>4842</v>
      </c>
      <c r="S294" s="213">
        <v>410000021</v>
      </c>
      <c r="T294" s="236" t="s">
        <v>11559</v>
      </c>
      <c r="U294" s="237" t="s">
        <v>11565</v>
      </c>
      <c r="V294" s="236" t="s">
        <v>11558</v>
      </c>
      <c r="W294" s="236" t="s">
        <v>11558</v>
      </c>
      <c r="X294" s="237" t="s">
        <v>11560</v>
      </c>
      <c r="Y294" s="237"/>
      <c r="Z294" s="237" t="s">
        <v>11699</v>
      </c>
      <c r="AA294" s="225">
        <v>202409</v>
      </c>
      <c r="AB294" s="246"/>
      <c r="AC294" s="236" t="s">
        <v>11564</v>
      </c>
      <c r="AD294" s="247" t="s">
        <v>11563</v>
      </c>
      <c r="AE294" s="248">
        <v>0</v>
      </c>
      <c r="AF294" s="247" t="s">
        <v>11563</v>
      </c>
      <c r="AG294" s="242" t="s">
        <v>12221</v>
      </c>
      <c r="AH294" s="9" t="s">
        <v>12220</v>
      </c>
      <c r="AI294" s="238" t="s">
        <v>11560</v>
      </c>
      <c r="AJ294" s="238" t="s">
        <v>11560</v>
      </c>
      <c r="AK294" s="238" t="s">
        <v>11562</v>
      </c>
    </row>
    <row r="295" spans="1:37" x14ac:dyDescent="0.3">
      <c r="A295" s="232" t="s">
        <v>3445</v>
      </c>
      <c r="B295" s="232" t="s">
        <v>12228</v>
      </c>
      <c r="C295" s="244" t="s">
        <v>11569</v>
      </c>
      <c r="D295" s="240" t="s">
        <v>12471</v>
      </c>
      <c r="E295" s="239" t="s">
        <v>5074</v>
      </c>
      <c r="F295" s="243" t="s">
        <v>11567</v>
      </c>
      <c r="G295" s="214">
        <v>0</v>
      </c>
      <c r="H295" s="234" t="s">
        <v>11560</v>
      </c>
      <c r="I295" s="234"/>
      <c r="J295" s="234"/>
      <c r="K295" s="234"/>
      <c r="L295" s="234"/>
      <c r="M295" s="234"/>
      <c r="N295" s="234" t="s">
        <v>11566</v>
      </c>
      <c r="O295" s="249" t="s">
        <v>12225</v>
      </c>
      <c r="P295" s="249" t="s">
        <v>12223</v>
      </c>
      <c r="Q295" s="226" t="s">
        <v>12222</v>
      </c>
      <c r="R295" s="212" t="s">
        <v>5075</v>
      </c>
      <c r="S295" s="213">
        <v>410000929</v>
      </c>
      <c r="T295" s="236" t="s">
        <v>11559</v>
      </c>
      <c r="U295" s="237" t="s">
        <v>11565</v>
      </c>
      <c r="V295" s="236" t="s">
        <v>11558</v>
      </c>
      <c r="W295" s="236" t="s">
        <v>11558</v>
      </c>
      <c r="X295" s="237" t="s">
        <v>11560</v>
      </c>
      <c r="Y295" s="237"/>
      <c r="Z295" s="237" t="s">
        <v>11699</v>
      </c>
      <c r="AA295" s="225">
        <v>202409</v>
      </c>
      <c r="AB295" s="246"/>
      <c r="AC295" s="236" t="s">
        <v>11564</v>
      </c>
      <c r="AD295" s="247" t="s">
        <v>11563</v>
      </c>
      <c r="AE295" s="248">
        <v>0</v>
      </c>
      <c r="AF295" s="247" t="s">
        <v>11563</v>
      </c>
      <c r="AG295" s="242" t="s">
        <v>12221</v>
      </c>
      <c r="AH295" s="9" t="s">
        <v>12220</v>
      </c>
      <c r="AI295" s="238" t="s">
        <v>11560</v>
      </c>
      <c r="AJ295" s="238" t="s">
        <v>11560</v>
      </c>
      <c r="AK295" s="238" t="s">
        <v>11562</v>
      </c>
    </row>
    <row r="296" spans="1:37" x14ac:dyDescent="0.3">
      <c r="A296" s="232" t="s">
        <v>3445</v>
      </c>
      <c r="B296" s="232" t="s">
        <v>12228</v>
      </c>
      <c r="C296" s="244" t="s">
        <v>11569</v>
      </c>
      <c r="D296" s="240" t="s">
        <v>12470</v>
      </c>
      <c r="E296" s="239" t="s">
        <v>6558</v>
      </c>
      <c r="F296" s="243" t="s">
        <v>11567</v>
      </c>
      <c r="G296" s="214">
        <v>0</v>
      </c>
      <c r="H296" s="234" t="s">
        <v>11560</v>
      </c>
      <c r="I296" s="234"/>
      <c r="J296" s="234"/>
      <c r="K296" s="234"/>
      <c r="L296" s="234"/>
      <c r="M296" s="234"/>
      <c r="N296" s="234" t="s">
        <v>11566</v>
      </c>
      <c r="O296" s="249" t="s">
        <v>12225</v>
      </c>
      <c r="P296" s="249" t="s">
        <v>12223</v>
      </c>
      <c r="Q296" s="226" t="s">
        <v>12222</v>
      </c>
      <c r="R296" s="212" t="s">
        <v>6559</v>
      </c>
      <c r="S296" s="213">
        <v>410000875</v>
      </c>
      <c r="T296" s="236" t="s">
        <v>11559</v>
      </c>
      <c r="U296" s="237" t="s">
        <v>11565</v>
      </c>
      <c r="V296" s="236" t="s">
        <v>11558</v>
      </c>
      <c r="W296" s="236" t="s">
        <v>11558</v>
      </c>
      <c r="X296" s="237" t="s">
        <v>11560</v>
      </c>
      <c r="Y296" s="237"/>
      <c r="Z296" s="237" t="s">
        <v>11699</v>
      </c>
      <c r="AA296" s="225">
        <v>202409</v>
      </c>
      <c r="AB296" s="246"/>
      <c r="AC296" s="236" t="s">
        <v>11564</v>
      </c>
      <c r="AD296" s="247" t="s">
        <v>11563</v>
      </c>
      <c r="AE296" s="248">
        <v>0</v>
      </c>
      <c r="AF296" s="247" t="s">
        <v>11563</v>
      </c>
      <c r="AG296" s="242" t="s">
        <v>12221</v>
      </c>
      <c r="AH296" s="9" t="s">
        <v>12220</v>
      </c>
      <c r="AI296" s="238" t="s">
        <v>11560</v>
      </c>
      <c r="AJ296" s="238" t="s">
        <v>11560</v>
      </c>
      <c r="AK296" s="238" t="s">
        <v>11562</v>
      </c>
    </row>
    <row r="297" spans="1:37" x14ac:dyDescent="0.3">
      <c r="A297" s="232" t="s">
        <v>3445</v>
      </c>
      <c r="B297" s="232" t="s">
        <v>12228</v>
      </c>
      <c r="C297" s="244" t="s">
        <v>11569</v>
      </c>
      <c r="D297" s="240" t="s">
        <v>12065</v>
      </c>
      <c r="E297" s="239" t="s">
        <v>6628</v>
      </c>
      <c r="F297" s="243" t="s">
        <v>11567</v>
      </c>
      <c r="G297" s="214">
        <v>0</v>
      </c>
      <c r="H297" s="234" t="s">
        <v>11560</v>
      </c>
      <c r="I297" s="234"/>
      <c r="J297" s="234"/>
      <c r="K297" s="234"/>
      <c r="L297" s="234"/>
      <c r="M297" s="234"/>
      <c r="N297" s="234" t="s">
        <v>11566</v>
      </c>
      <c r="O297" s="249" t="s">
        <v>12225</v>
      </c>
      <c r="P297" s="249" t="s">
        <v>12223</v>
      </c>
      <c r="Q297" s="226" t="s">
        <v>12222</v>
      </c>
      <c r="R297" s="212" t="s">
        <v>6629</v>
      </c>
      <c r="S297" s="213">
        <v>410000899</v>
      </c>
      <c r="T297" s="236" t="s">
        <v>11559</v>
      </c>
      <c r="U297" s="237" t="s">
        <v>11565</v>
      </c>
      <c r="V297" s="236" t="s">
        <v>11558</v>
      </c>
      <c r="W297" s="236" t="s">
        <v>11558</v>
      </c>
      <c r="X297" s="237" t="s">
        <v>11560</v>
      </c>
      <c r="Y297" s="237"/>
      <c r="Z297" s="237" t="s">
        <v>11699</v>
      </c>
      <c r="AA297" s="225">
        <v>202409</v>
      </c>
      <c r="AB297" s="246"/>
      <c r="AC297" s="236" t="s">
        <v>11564</v>
      </c>
      <c r="AD297" s="247" t="s">
        <v>11563</v>
      </c>
      <c r="AE297" s="248">
        <v>0</v>
      </c>
      <c r="AF297" s="247" t="s">
        <v>11563</v>
      </c>
      <c r="AG297" s="242" t="s">
        <v>12221</v>
      </c>
      <c r="AH297" s="9" t="s">
        <v>12220</v>
      </c>
      <c r="AI297" s="238" t="s">
        <v>11560</v>
      </c>
      <c r="AJ297" s="238" t="s">
        <v>11560</v>
      </c>
      <c r="AK297" s="238" t="s">
        <v>11562</v>
      </c>
    </row>
    <row r="298" spans="1:37" x14ac:dyDescent="0.3">
      <c r="A298" s="232" t="s">
        <v>3445</v>
      </c>
      <c r="B298" s="232" t="s">
        <v>12228</v>
      </c>
      <c r="C298" s="244" t="s">
        <v>11569</v>
      </c>
      <c r="D298" s="240" t="s">
        <v>12469</v>
      </c>
      <c r="E298" s="239" t="s">
        <v>12468</v>
      </c>
      <c r="F298" s="243" t="s">
        <v>11567</v>
      </c>
      <c r="G298" s="214">
        <v>0</v>
      </c>
      <c r="H298" s="234" t="s">
        <v>11560</v>
      </c>
      <c r="I298" s="234"/>
      <c r="J298" s="234"/>
      <c r="K298" s="234"/>
      <c r="L298" s="234"/>
      <c r="M298" s="234"/>
      <c r="N298" s="234" t="s">
        <v>11566</v>
      </c>
      <c r="O298" s="249" t="s">
        <v>12225</v>
      </c>
      <c r="P298" s="249" t="s">
        <v>12223</v>
      </c>
      <c r="Q298" s="226" t="s">
        <v>12222</v>
      </c>
      <c r="R298" s="212" t="s">
        <v>12467</v>
      </c>
      <c r="S298" s="213">
        <v>410001119</v>
      </c>
      <c r="T298" s="236" t="s">
        <v>11559</v>
      </c>
      <c r="U298" s="237" t="s">
        <v>11565</v>
      </c>
      <c r="V298" s="236" t="s">
        <v>11558</v>
      </c>
      <c r="W298" s="236" t="s">
        <v>11558</v>
      </c>
      <c r="X298" s="237" t="s">
        <v>11560</v>
      </c>
      <c r="Y298" s="237"/>
      <c r="Z298" s="237" t="s">
        <v>11699</v>
      </c>
      <c r="AA298" s="225">
        <v>202409</v>
      </c>
      <c r="AB298" s="246"/>
      <c r="AC298" s="236" t="s">
        <v>11564</v>
      </c>
      <c r="AD298" s="247" t="s">
        <v>11563</v>
      </c>
      <c r="AE298" s="248">
        <v>0</v>
      </c>
      <c r="AF298" s="247" t="s">
        <v>11563</v>
      </c>
      <c r="AG298" s="242" t="s">
        <v>12221</v>
      </c>
      <c r="AH298" s="9" t="s">
        <v>12220</v>
      </c>
      <c r="AI298" s="238" t="s">
        <v>11560</v>
      </c>
      <c r="AJ298" s="238" t="s">
        <v>11560</v>
      </c>
      <c r="AK298" s="238" t="s">
        <v>11562</v>
      </c>
    </row>
    <row r="299" spans="1:37" x14ac:dyDescent="0.3">
      <c r="A299" s="232" t="s">
        <v>3445</v>
      </c>
      <c r="B299" s="232" t="s">
        <v>12228</v>
      </c>
      <c r="C299" s="244" t="s">
        <v>11569</v>
      </c>
      <c r="D299" s="240" t="s">
        <v>11601</v>
      </c>
      <c r="E299" s="239" t="s">
        <v>5218</v>
      </c>
      <c r="F299" s="243" t="s">
        <v>11567</v>
      </c>
      <c r="G299" s="214">
        <v>0</v>
      </c>
      <c r="H299" s="234" t="s">
        <v>11560</v>
      </c>
      <c r="I299" s="234"/>
      <c r="J299" s="234"/>
      <c r="K299" s="234"/>
      <c r="L299" s="234"/>
      <c r="M299" s="234"/>
      <c r="N299" s="234" t="s">
        <v>11566</v>
      </c>
      <c r="O299" s="249" t="s">
        <v>12225</v>
      </c>
      <c r="P299" s="249" t="s">
        <v>12223</v>
      </c>
      <c r="Q299" s="226" t="s">
        <v>12222</v>
      </c>
      <c r="R299" s="212" t="s">
        <v>5219</v>
      </c>
      <c r="S299" s="213">
        <v>410001010</v>
      </c>
      <c r="T299" s="236" t="s">
        <v>11559</v>
      </c>
      <c r="U299" s="237" t="s">
        <v>11565</v>
      </c>
      <c r="V299" s="236" t="s">
        <v>11558</v>
      </c>
      <c r="W299" s="236" t="s">
        <v>11558</v>
      </c>
      <c r="X299" s="237" t="s">
        <v>11560</v>
      </c>
      <c r="Y299" s="237"/>
      <c r="Z299" s="237" t="s">
        <v>11699</v>
      </c>
      <c r="AA299" s="225">
        <v>202409</v>
      </c>
      <c r="AB299" s="246"/>
      <c r="AC299" s="236" t="s">
        <v>11564</v>
      </c>
      <c r="AD299" s="247" t="s">
        <v>11563</v>
      </c>
      <c r="AE299" s="248">
        <v>0</v>
      </c>
      <c r="AF299" s="247" t="s">
        <v>11563</v>
      </c>
      <c r="AG299" s="242" t="s">
        <v>12221</v>
      </c>
      <c r="AH299" s="9" t="s">
        <v>12220</v>
      </c>
      <c r="AI299" s="238" t="s">
        <v>11560</v>
      </c>
      <c r="AJ299" s="238" t="s">
        <v>11560</v>
      </c>
      <c r="AK299" s="238" t="s">
        <v>11562</v>
      </c>
    </row>
    <row r="300" spans="1:37" x14ac:dyDescent="0.3">
      <c r="A300" s="232" t="s">
        <v>3445</v>
      </c>
      <c r="B300" s="232" t="s">
        <v>12228</v>
      </c>
      <c r="C300" s="244" t="s">
        <v>11569</v>
      </c>
      <c r="D300" s="240" t="s">
        <v>11600</v>
      </c>
      <c r="E300" s="239" t="s">
        <v>5220</v>
      </c>
      <c r="F300" s="243" t="s">
        <v>11567</v>
      </c>
      <c r="G300" s="214">
        <v>0</v>
      </c>
      <c r="H300" s="234" t="s">
        <v>11560</v>
      </c>
      <c r="I300" s="234"/>
      <c r="J300" s="234"/>
      <c r="K300" s="234"/>
      <c r="L300" s="234"/>
      <c r="M300" s="234"/>
      <c r="N300" s="234" t="s">
        <v>11566</v>
      </c>
      <c r="O300" s="249" t="s">
        <v>12225</v>
      </c>
      <c r="P300" s="249" t="s">
        <v>12223</v>
      </c>
      <c r="Q300" s="226" t="s">
        <v>12222</v>
      </c>
      <c r="R300" s="212" t="s">
        <v>5221</v>
      </c>
      <c r="S300" s="213">
        <v>410001017</v>
      </c>
      <c r="T300" s="236" t="s">
        <v>11559</v>
      </c>
      <c r="U300" s="237" t="s">
        <v>11565</v>
      </c>
      <c r="V300" s="236" t="s">
        <v>11558</v>
      </c>
      <c r="W300" s="236" t="s">
        <v>11558</v>
      </c>
      <c r="X300" s="237" t="s">
        <v>11560</v>
      </c>
      <c r="Y300" s="237"/>
      <c r="Z300" s="237" t="s">
        <v>11699</v>
      </c>
      <c r="AA300" s="225">
        <v>202409</v>
      </c>
      <c r="AB300" s="246"/>
      <c r="AC300" s="236" t="s">
        <v>11564</v>
      </c>
      <c r="AD300" s="247" t="s">
        <v>11563</v>
      </c>
      <c r="AE300" s="248">
        <v>0</v>
      </c>
      <c r="AF300" s="247" t="s">
        <v>11563</v>
      </c>
      <c r="AG300" s="242" t="s">
        <v>12221</v>
      </c>
      <c r="AH300" s="9" t="s">
        <v>12220</v>
      </c>
      <c r="AI300" s="238" t="s">
        <v>11560</v>
      </c>
      <c r="AJ300" s="238" t="s">
        <v>11560</v>
      </c>
      <c r="AK300" s="238" t="s">
        <v>11562</v>
      </c>
    </row>
    <row r="301" spans="1:37" x14ac:dyDescent="0.3">
      <c r="A301" s="232" t="s">
        <v>3445</v>
      </c>
      <c r="B301" s="232" t="s">
        <v>12228</v>
      </c>
      <c r="C301" s="244" t="s">
        <v>11569</v>
      </c>
      <c r="D301" s="240" t="s">
        <v>12466</v>
      </c>
      <c r="E301" s="239" t="s">
        <v>6505</v>
      </c>
      <c r="F301" s="243" t="s">
        <v>11567</v>
      </c>
      <c r="G301" s="214">
        <v>0</v>
      </c>
      <c r="H301" s="234" t="s">
        <v>11560</v>
      </c>
      <c r="I301" s="234"/>
      <c r="J301" s="234"/>
      <c r="K301" s="234"/>
      <c r="L301" s="234"/>
      <c r="M301" s="234"/>
      <c r="N301" s="234" t="s">
        <v>11566</v>
      </c>
      <c r="O301" s="249" t="s">
        <v>12225</v>
      </c>
      <c r="P301" s="249" t="s">
        <v>12223</v>
      </c>
      <c r="Q301" s="226" t="s">
        <v>12222</v>
      </c>
      <c r="R301" s="212" t="s">
        <v>6506</v>
      </c>
      <c r="S301" s="213">
        <v>410000857</v>
      </c>
      <c r="T301" s="236" t="s">
        <v>11559</v>
      </c>
      <c r="U301" s="237" t="s">
        <v>11565</v>
      </c>
      <c r="V301" s="236" t="s">
        <v>11558</v>
      </c>
      <c r="W301" s="236" t="s">
        <v>11558</v>
      </c>
      <c r="X301" s="237" t="s">
        <v>11560</v>
      </c>
      <c r="Y301" s="237"/>
      <c r="Z301" s="237" t="s">
        <v>11699</v>
      </c>
      <c r="AA301" s="225">
        <v>202409</v>
      </c>
      <c r="AB301" s="246"/>
      <c r="AC301" s="236" t="s">
        <v>11564</v>
      </c>
      <c r="AD301" s="247" t="s">
        <v>11563</v>
      </c>
      <c r="AE301" s="248">
        <v>0</v>
      </c>
      <c r="AF301" s="247" t="s">
        <v>11563</v>
      </c>
      <c r="AG301" s="242" t="s">
        <v>12221</v>
      </c>
      <c r="AH301" s="9" t="s">
        <v>12220</v>
      </c>
      <c r="AI301" s="238" t="s">
        <v>11560</v>
      </c>
      <c r="AJ301" s="238" t="s">
        <v>11560</v>
      </c>
      <c r="AK301" s="238" t="s">
        <v>11562</v>
      </c>
    </row>
    <row r="302" spans="1:37" x14ac:dyDescent="0.3">
      <c r="A302" s="232" t="s">
        <v>3445</v>
      </c>
      <c r="B302" s="232" t="s">
        <v>12228</v>
      </c>
      <c r="C302" s="244" t="s">
        <v>11569</v>
      </c>
      <c r="D302" s="240" t="s">
        <v>12465</v>
      </c>
      <c r="E302" s="239" t="s">
        <v>5108</v>
      </c>
      <c r="F302" s="243" t="s">
        <v>11567</v>
      </c>
      <c r="G302" s="214">
        <v>0</v>
      </c>
      <c r="H302" s="234" t="s">
        <v>11560</v>
      </c>
      <c r="I302" s="234"/>
      <c r="J302" s="234"/>
      <c r="K302" s="234"/>
      <c r="L302" s="234"/>
      <c r="M302" s="234"/>
      <c r="N302" s="234" t="s">
        <v>11566</v>
      </c>
      <c r="O302" s="249" t="s">
        <v>12225</v>
      </c>
      <c r="P302" s="249" t="s">
        <v>12223</v>
      </c>
      <c r="Q302" s="226" t="s">
        <v>12222</v>
      </c>
      <c r="R302" s="212" t="s">
        <v>5109</v>
      </c>
      <c r="S302" s="213">
        <v>410001111</v>
      </c>
      <c r="T302" s="236" t="s">
        <v>11559</v>
      </c>
      <c r="U302" s="237" t="s">
        <v>11565</v>
      </c>
      <c r="V302" s="236" t="s">
        <v>11558</v>
      </c>
      <c r="W302" s="236" t="s">
        <v>11558</v>
      </c>
      <c r="X302" s="237" t="s">
        <v>11560</v>
      </c>
      <c r="Y302" s="237"/>
      <c r="Z302" s="237" t="s">
        <v>11699</v>
      </c>
      <c r="AA302" s="225">
        <v>202409</v>
      </c>
      <c r="AB302" s="246"/>
      <c r="AC302" s="236" t="s">
        <v>11564</v>
      </c>
      <c r="AD302" s="247" t="s">
        <v>11563</v>
      </c>
      <c r="AE302" s="248">
        <v>0</v>
      </c>
      <c r="AF302" s="247" t="s">
        <v>11563</v>
      </c>
      <c r="AG302" s="242" t="s">
        <v>12221</v>
      </c>
      <c r="AH302" s="9" t="s">
        <v>12220</v>
      </c>
      <c r="AI302" s="238" t="s">
        <v>11560</v>
      </c>
      <c r="AJ302" s="238" t="s">
        <v>11560</v>
      </c>
      <c r="AK302" s="238" t="s">
        <v>11562</v>
      </c>
    </row>
    <row r="303" spans="1:37" x14ac:dyDescent="0.3">
      <c r="A303" s="232" t="s">
        <v>3445</v>
      </c>
      <c r="B303" s="232" t="s">
        <v>12228</v>
      </c>
      <c r="C303" s="244" t="s">
        <v>11569</v>
      </c>
      <c r="D303" s="240" t="s">
        <v>12464</v>
      </c>
      <c r="E303" s="239" t="s">
        <v>4825</v>
      </c>
      <c r="F303" s="243" t="s">
        <v>11567</v>
      </c>
      <c r="G303" s="214">
        <v>0</v>
      </c>
      <c r="H303" s="234" t="s">
        <v>11560</v>
      </c>
      <c r="I303" s="234"/>
      <c r="J303" s="234"/>
      <c r="K303" s="234"/>
      <c r="L303" s="234"/>
      <c r="M303" s="234"/>
      <c r="N303" s="234" t="s">
        <v>11566</v>
      </c>
      <c r="O303" s="249" t="s">
        <v>12225</v>
      </c>
      <c r="P303" s="249" t="s">
        <v>12223</v>
      </c>
      <c r="Q303" s="226" t="s">
        <v>12222</v>
      </c>
      <c r="R303" s="212" t="s">
        <v>4826</v>
      </c>
      <c r="S303" s="213">
        <v>410000905</v>
      </c>
      <c r="T303" s="236" t="s">
        <v>11559</v>
      </c>
      <c r="U303" s="237" t="s">
        <v>11565</v>
      </c>
      <c r="V303" s="236" t="s">
        <v>11558</v>
      </c>
      <c r="W303" s="236" t="s">
        <v>11558</v>
      </c>
      <c r="X303" s="237" t="s">
        <v>11560</v>
      </c>
      <c r="Y303" s="237"/>
      <c r="Z303" s="237" t="s">
        <v>11699</v>
      </c>
      <c r="AA303" s="225">
        <v>202409</v>
      </c>
      <c r="AB303" s="246"/>
      <c r="AC303" s="236" t="s">
        <v>11564</v>
      </c>
      <c r="AD303" s="247" t="s">
        <v>11563</v>
      </c>
      <c r="AE303" s="248">
        <v>0</v>
      </c>
      <c r="AF303" s="247" t="s">
        <v>11563</v>
      </c>
      <c r="AG303" s="242" t="s">
        <v>12221</v>
      </c>
      <c r="AH303" s="9" t="s">
        <v>12220</v>
      </c>
      <c r="AI303" s="238" t="s">
        <v>11560</v>
      </c>
      <c r="AJ303" s="238" t="s">
        <v>11560</v>
      </c>
      <c r="AK303" s="238" t="s">
        <v>11562</v>
      </c>
    </row>
    <row r="304" spans="1:37" x14ac:dyDescent="0.3">
      <c r="A304" s="232" t="s">
        <v>3445</v>
      </c>
      <c r="B304" s="232" t="s">
        <v>12228</v>
      </c>
      <c r="C304" s="244" t="s">
        <v>11569</v>
      </c>
      <c r="D304" s="240" t="s">
        <v>11586</v>
      </c>
      <c r="E304" s="239" t="s">
        <v>5927</v>
      </c>
      <c r="F304" s="243" t="s">
        <v>11567</v>
      </c>
      <c r="G304" s="214">
        <v>0</v>
      </c>
      <c r="H304" s="234" t="s">
        <v>11560</v>
      </c>
      <c r="I304" s="234"/>
      <c r="J304" s="234"/>
      <c r="K304" s="234"/>
      <c r="L304" s="234"/>
      <c r="M304" s="234"/>
      <c r="N304" s="234" t="s">
        <v>11566</v>
      </c>
      <c r="O304" s="249" t="s">
        <v>12225</v>
      </c>
      <c r="P304" s="249" t="s">
        <v>12223</v>
      </c>
      <c r="Q304" s="226" t="s">
        <v>12222</v>
      </c>
      <c r="R304" s="212" t="s">
        <v>5928</v>
      </c>
      <c r="S304" s="213">
        <v>410001042</v>
      </c>
      <c r="T304" s="236" t="s">
        <v>11559</v>
      </c>
      <c r="U304" s="237" t="s">
        <v>11565</v>
      </c>
      <c r="V304" s="236" t="s">
        <v>11558</v>
      </c>
      <c r="W304" s="236" t="s">
        <v>11558</v>
      </c>
      <c r="X304" s="237" t="s">
        <v>11560</v>
      </c>
      <c r="Y304" s="237"/>
      <c r="Z304" s="237" t="s">
        <v>11699</v>
      </c>
      <c r="AA304" s="225">
        <v>202409</v>
      </c>
      <c r="AB304" s="246"/>
      <c r="AC304" s="236" t="s">
        <v>11564</v>
      </c>
      <c r="AD304" s="247" t="s">
        <v>11563</v>
      </c>
      <c r="AE304" s="248">
        <v>0</v>
      </c>
      <c r="AF304" s="247" t="s">
        <v>11563</v>
      </c>
      <c r="AG304" s="242" t="s">
        <v>12221</v>
      </c>
      <c r="AH304" s="9" t="s">
        <v>12220</v>
      </c>
      <c r="AI304" s="238" t="s">
        <v>11560</v>
      </c>
      <c r="AJ304" s="238" t="s">
        <v>11560</v>
      </c>
      <c r="AK304" s="238" t="s">
        <v>11562</v>
      </c>
    </row>
    <row r="305" spans="1:37" x14ac:dyDescent="0.3">
      <c r="A305" s="232" t="s">
        <v>3445</v>
      </c>
      <c r="B305" s="232" t="s">
        <v>12228</v>
      </c>
      <c r="C305" s="244" t="s">
        <v>11569</v>
      </c>
      <c r="D305" s="240" t="s">
        <v>12463</v>
      </c>
      <c r="E305" s="239" t="s">
        <v>5973</v>
      </c>
      <c r="F305" s="243" t="s">
        <v>11567</v>
      </c>
      <c r="G305" s="214">
        <v>0</v>
      </c>
      <c r="H305" s="234" t="s">
        <v>11560</v>
      </c>
      <c r="I305" s="234"/>
      <c r="J305" s="234"/>
      <c r="K305" s="234"/>
      <c r="L305" s="234"/>
      <c r="M305" s="234"/>
      <c r="N305" s="234" t="s">
        <v>11566</v>
      </c>
      <c r="O305" s="249" t="s">
        <v>12225</v>
      </c>
      <c r="P305" s="249" t="s">
        <v>12223</v>
      </c>
      <c r="Q305" s="226" t="s">
        <v>12222</v>
      </c>
      <c r="R305" s="212" t="s">
        <v>5974</v>
      </c>
      <c r="S305" s="213">
        <v>410001041</v>
      </c>
      <c r="T305" s="236" t="s">
        <v>11559</v>
      </c>
      <c r="U305" s="237" t="s">
        <v>11565</v>
      </c>
      <c r="V305" s="236" t="s">
        <v>11558</v>
      </c>
      <c r="W305" s="236" t="s">
        <v>11558</v>
      </c>
      <c r="X305" s="237" t="s">
        <v>11560</v>
      </c>
      <c r="Y305" s="237"/>
      <c r="Z305" s="237" t="s">
        <v>11699</v>
      </c>
      <c r="AA305" s="225">
        <v>202409</v>
      </c>
      <c r="AB305" s="246"/>
      <c r="AC305" s="236" t="s">
        <v>11564</v>
      </c>
      <c r="AD305" s="247" t="s">
        <v>11563</v>
      </c>
      <c r="AE305" s="248">
        <v>0</v>
      </c>
      <c r="AF305" s="247" t="s">
        <v>11563</v>
      </c>
      <c r="AG305" s="242" t="s">
        <v>12221</v>
      </c>
      <c r="AH305" s="9" t="s">
        <v>12220</v>
      </c>
      <c r="AI305" s="238" t="s">
        <v>11560</v>
      </c>
      <c r="AJ305" s="238" t="s">
        <v>11560</v>
      </c>
      <c r="AK305" s="238" t="s">
        <v>11562</v>
      </c>
    </row>
    <row r="306" spans="1:37" x14ac:dyDescent="0.3">
      <c r="A306" s="232" t="s">
        <v>3445</v>
      </c>
      <c r="B306" s="232" t="s">
        <v>12228</v>
      </c>
      <c r="C306" s="244" t="s">
        <v>11569</v>
      </c>
      <c r="D306" s="240" t="s">
        <v>11783</v>
      </c>
      <c r="E306" s="239" t="s">
        <v>6015</v>
      </c>
      <c r="F306" s="243" t="s">
        <v>11567</v>
      </c>
      <c r="G306" s="214">
        <v>0</v>
      </c>
      <c r="H306" s="234" t="s">
        <v>11560</v>
      </c>
      <c r="I306" s="234"/>
      <c r="J306" s="234"/>
      <c r="K306" s="234"/>
      <c r="L306" s="234"/>
      <c r="M306" s="234"/>
      <c r="N306" s="234" t="s">
        <v>11566</v>
      </c>
      <c r="O306" s="249" t="s">
        <v>12225</v>
      </c>
      <c r="P306" s="249" t="s">
        <v>12223</v>
      </c>
      <c r="Q306" s="226" t="s">
        <v>12222</v>
      </c>
      <c r="R306" s="212" t="s">
        <v>6016</v>
      </c>
      <c r="S306" s="213">
        <v>410001046</v>
      </c>
      <c r="T306" s="236" t="s">
        <v>11559</v>
      </c>
      <c r="U306" s="237" t="s">
        <v>11565</v>
      </c>
      <c r="V306" s="236" t="s">
        <v>11558</v>
      </c>
      <c r="W306" s="236" t="s">
        <v>11558</v>
      </c>
      <c r="X306" s="237" t="s">
        <v>11560</v>
      </c>
      <c r="Y306" s="237"/>
      <c r="Z306" s="237" t="s">
        <v>11699</v>
      </c>
      <c r="AA306" s="225">
        <v>202409</v>
      </c>
      <c r="AB306" s="246"/>
      <c r="AC306" s="236" t="s">
        <v>11564</v>
      </c>
      <c r="AD306" s="247" t="s">
        <v>11563</v>
      </c>
      <c r="AE306" s="248">
        <v>0</v>
      </c>
      <c r="AF306" s="247" t="s">
        <v>11563</v>
      </c>
      <c r="AG306" s="242" t="s">
        <v>12221</v>
      </c>
      <c r="AH306" s="9" t="s">
        <v>12220</v>
      </c>
      <c r="AI306" s="238" t="s">
        <v>11560</v>
      </c>
      <c r="AJ306" s="238" t="s">
        <v>11560</v>
      </c>
      <c r="AK306" s="238" t="s">
        <v>11562</v>
      </c>
    </row>
    <row r="307" spans="1:37" x14ac:dyDescent="0.3">
      <c r="A307" s="232" t="s">
        <v>3445</v>
      </c>
      <c r="B307" s="232" t="s">
        <v>12228</v>
      </c>
      <c r="C307" s="244" t="s">
        <v>11569</v>
      </c>
      <c r="D307" s="240" t="s">
        <v>12462</v>
      </c>
      <c r="E307" s="239" t="s">
        <v>6238</v>
      </c>
      <c r="F307" s="243" t="s">
        <v>11567</v>
      </c>
      <c r="G307" s="214">
        <v>0</v>
      </c>
      <c r="H307" s="234" t="s">
        <v>11560</v>
      </c>
      <c r="I307" s="234"/>
      <c r="J307" s="234"/>
      <c r="K307" s="234"/>
      <c r="L307" s="234"/>
      <c r="M307" s="234"/>
      <c r="N307" s="234" t="s">
        <v>11566</v>
      </c>
      <c r="O307" s="249" t="s">
        <v>12225</v>
      </c>
      <c r="P307" s="249" t="s">
        <v>12223</v>
      </c>
      <c r="Q307" s="226" t="s">
        <v>12222</v>
      </c>
      <c r="R307" s="212" t="s">
        <v>6239</v>
      </c>
      <c r="S307" s="213">
        <v>410000994</v>
      </c>
      <c r="T307" s="236" t="s">
        <v>11559</v>
      </c>
      <c r="U307" s="237" t="s">
        <v>11565</v>
      </c>
      <c r="V307" s="236" t="s">
        <v>11558</v>
      </c>
      <c r="W307" s="236" t="s">
        <v>11558</v>
      </c>
      <c r="X307" s="237" t="s">
        <v>11560</v>
      </c>
      <c r="Y307" s="237"/>
      <c r="Z307" s="237" t="s">
        <v>11699</v>
      </c>
      <c r="AA307" s="225">
        <v>202409</v>
      </c>
      <c r="AB307" s="246"/>
      <c r="AC307" s="236" t="s">
        <v>11564</v>
      </c>
      <c r="AD307" s="247" t="s">
        <v>11563</v>
      </c>
      <c r="AE307" s="248">
        <v>0</v>
      </c>
      <c r="AF307" s="247" t="s">
        <v>11563</v>
      </c>
      <c r="AG307" s="242" t="s">
        <v>12221</v>
      </c>
      <c r="AH307" s="9" t="s">
        <v>12220</v>
      </c>
      <c r="AI307" s="238" t="s">
        <v>11560</v>
      </c>
      <c r="AJ307" s="238" t="s">
        <v>11560</v>
      </c>
      <c r="AK307" s="238" t="s">
        <v>11562</v>
      </c>
    </row>
    <row r="308" spans="1:37" x14ac:dyDescent="0.3">
      <c r="A308" s="232" t="s">
        <v>3445</v>
      </c>
      <c r="B308" s="232" t="s">
        <v>12228</v>
      </c>
      <c r="C308" s="244" t="s">
        <v>11569</v>
      </c>
      <c r="D308" s="240" t="s">
        <v>12461</v>
      </c>
      <c r="E308" s="239" t="s">
        <v>6250</v>
      </c>
      <c r="F308" s="243" t="s">
        <v>11567</v>
      </c>
      <c r="G308" s="214">
        <v>0</v>
      </c>
      <c r="H308" s="234" t="s">
        <v>11560</v>
      </c>
      <c r="I308" s="234"/>
      <c r="J308" s="234"/>
      <c r="K308" s="234"/>
      <c r="L308" s="234"/>
      <c r="M308" s="234"/>
      <c r="N308" s="234" t="s">
        <v>11566</v>
      </c>
      <c r="O308" s="249" t="s">
        <v>12225</v>
      </c>
      <c r="P308" s="249" t="s">
        <v>12223</v>
      </c>
      <c r="Q308" s="226" t="s">
        <v>12222</v>
      </c>
      <c r="R308" s="212" t="s">
        <v>6251</v>
      </c>
      <c r="S308" s="213">
        <v>410001026</v>
      </c>
      <c r="T308" s="236" t="s">
        <v>11559</v>
      </c>
      <c r="U308" s="237" t="s">
        <v>11565</v>
      </c>
      <c r="V308" s="236" t="s">
        <v>11558</v>
      </c>
      <c r="W308" s="236" t="s">
        <v>11558</v>
      </c>
      <c r="X308" s="237" t="s">
        <v>11560</v>
      </c>
      <c r="Y308" s="237"/>
      <c r="Z308" s="237" t="s">
        <v>11699</v>
      </c>
      <c r="AA308" s="225">
        <v>202409</v>
      </c>
      <c r="AB308" s="246"/>
      <c r="AC308" s="236" t="s">
        <v>11564</v>
      </c>
      <c r="AD308" s="247" t="s">
        <v>11563</v>
      </c>
      <c r="AE308" s="248">
        <v>0</v>
      </c>
      <c r="AF308" s="247" t="s">
        <v>11563</v>
      </c>
      <c r="AG308" s="242" t="s">
        <v>12221</v>
      </c>
      <c r="AH308" s="9" t="s">
        <v>12220</v>
      </c>
      <c r="AI308" s="238" t="s">
        <v>11560</v>
      </c>
      <c r="AJ308" s="238" t="s">
        <v>11560</v>
      </c>
      <c r="AK308" s="238" t="s">
        <v>11562</v>
      </c>
    </row>
    <row r="309" spans="1:37" x14ac:dyDescent="0.3">
      <c r="A309" s="232" t="s">
        <v>3445</v>
      </c>
      <c r="B309" s="232" t="s">
        <v>12228</v>
      </c>
      <c r="C309" s="244" t="s">
        <v>11569</v>
      </c>
      <c r="D309" s="240" t="s">
        <v>11694</v>
      </c>
      <c r="E309" s="239" t="s">
        <v>11693</v>
      </c>
      <c r="F309" s="243" t="s">
        <v>11567</v>
      </c>
      <c r="G309" s="214">
        <v>0</v>
      </c>
      <c r="H309" s="234" t="s">
        <v>11560</v>
      </c>
      <c r="I309" s="234"/>
      <c r="J309" s="234"/>
      <c r="K309" s="234"/>
      <c r="L309" s="234"/>
      <c r="M309" s="234"/>
      <c r="N309" s="234" t="s">
        <v>11566</v>
      </c>
      <c r="O309" s="249" t="s">
        <v>12225</v>
      </c>
      <c r="P309" s="249" t="s">
        <v>12223</v>
      </c>
      <c r="Q309" s="226" t="s">
        <v>12222</v>
      </c>
      <c r="R309" s="212" t="s">
        <v>11692</v>
      </c>
      <c r="S309" s="213">
        <v>410001018</v>
      </c>
      <c r="T309" s="236" t="s">
        <v>11559</v>
      </c>
      <c r="U309" s="237" t="s">
        <v>11565</v>
      </c>
      <c r="V309" s="236" t="s">
        <v>11558</v>
      </c>
      <c r="W309" s="236" t="s">
        <v>11558</v>
      </c>
      <c r="X309" s="237" t="s">
        <v>11560</v>
      </c>
      <c r="Y309" s="237"/>
      <c r="Z309" s="237" t="s">
        <v>11699</v>
      </c>
      <c r="AA309" s="225">
        <v>202409</v>
      </c>
      <c r="AB309" s="246"/>
      <c r="AC309" s="236" t="s">
        <v>11564</v>
      </c>
      <c r="AD309" s="247" t="s">
        <v>11563</v>
      </c>
      <c r="AE309" s="248">
        <v>0</v>
      </c>
      <c r="AF309" s="247" t="s">
        <v>11563</v>
      </c>
      <c r="AG309" s="242" t="s">
        <v>12221</v>
      </c>
      <c r="AH309" s="9" t="s">
        <v>12220</v>
      </c>
      <c r="AI309" s="238" t="s">
        <v>11560</v>
      </c>
      <c r="AJ309" s="238" t="s">
        <v>11560</v>
      </c>
      <c r="AK309" s="238" t="s">
        <v>11562</v>
      </c>
    </row>
    <row r="310" spans="1:37" x14ac:dyDescent="0.3">
      <c r="A310" s="232" t="s">
        <v>3445</v>
      </c>
      <c r="B310" s="232" t="s">
        <v>12228</v>
      </c>
      <c r="C310" s="244" t="s">
        <v>11569</v>
      </c>
      <c r="D310" s="240" t="s">
        <v>12460</v>
      </c>
      <c r="E310" s="239" t="s">
        <v>4773</v>
      </c>
      <c r="F310" s="243" t="s">
        <v>11567</v>
      </c>
      <c r="G310" s="214">
        <v>0</v>
      </c>
      <c r="H310" s="234" t="s">
        <v>11560</v>
      </c>
      <c r="I310" s="234"/>
      <c r="J310" s="234"/>
      <c r="K310" s="234"/>
      <c r="L310" s="234"/>
      <c r="M310" s="234"/>
      <c r="N310" s="234" t="s">
        <v>11566</v>
      </c>
      <c r="O310" s="249" t="s">
        <v>12225</v>
      </c>
      <c r="P310" s="249" t="s">
        <v>12223</v>
      </c>
      <c r="Q310" s="226" t="s">
        <v>12222</v>
      </c>
      <c r="R310" s="212" t="s">
        <v>4774</v>
      </c>
      <c r="S310" s="213">
        <v>410000846</v>
      </c>
      <c r="T310" s="236" t="s">
        <v>11559</v>
      </c>
      <c r="U310" s="237" t="s">
        <v>11565</v>
      </c>
      <c r="V310" s="236" t="s">
        <v>11558</v>
      </c>
      <c r="W310" s="236" t="s">
        <v>11558</v>
      </c>
      <c r="X310" s="237" t="s">
        <v>11560</v>
      </c>
      <c r="Y310" s="237"/>
      <c r="Z310" s="237" t="s">
        <v>11699</v>
      </c>
      <c r="AA310" s="225">
        <v>202409</v>
      </c>
      <c r="AB310" s="246"/>
      <c r="AC310" s="236" t="s">
        <v>11564</v>
      </c>
      <c r="AD310" s="247" t="s">
        <v>11563</v>
      </c>
      <c r="AE310" s="248">
        <v>0</v>
      </c>
      <c r="AF310" s="247" t="s">
        <v>11563</v>
      </c>
      <c r="AG310" s="242" t="s">
        <v>12221</v>
      </c>
      <c r="AH310" s="9" t="s">
        <v>12220</v>
      </c>
      <c r="AI310" s="238" t="s">
        <v>11560</v>
      </c>
      <c r="AJ310" s="238" t="s">
        <v>11560</v>
      </c>
      <c r="AK310" s="238" t="s">
        <v>11562</v>
      </c>
    </row>
    <row r="311" spans="1:37" x14ac:dyDescent="0.3">
      <c r="A311" s="232" t="s">
        <v>3445</v>
      </c>
      <c r="B311" s="232" t="s">
        <v>12228</v>
      </c>
      <c r="C311" s="244" t="s">
        <v>11569</v>
      </c>
      <c r="D311" s="240" t="s">
        <v>12459</v>
      </c>
      <c r="E311" s="239" t="s">
        <v>6033</v>
      </c>
      <c r="F311" s="243" t="s">
        <v>11567</v>
      </c>
      <c r="G311" s="214">
        <v>0</v>
      </c>
      <c r="H311" s="234" t="s">
        <v>11560</v>
      </c>
      <c r="I311" s="234"/>
      <c r="J311" s="234"/>
      <c r="K311" s="234"/>
      <c r="L311" s="234"/>
      <c r="M311" s="234"/>
      <c r="N311" s="234" t="s">
        <v>11566</v>
      </c>
      <c r="O311" s="249" t="s">
        <v>12225</v>
      </c>
      <c r="P311" s="249" t="s">
        <v>12223</v>
      </c>
      <c r="Q311" s="226" t="s">
        <v>12222</v>
      </c>
      <c r="R311" s="212" t="s">
        <v>6034</v>
      </c>
      <c r="S311" s="213">
        <v>410001109</v>
      </c>
      <c r="T311" s="236" t="s">
        <v>11559</v>
      </c>
      <c r="U311" s="237" t="s">
        <v>11565</v>
      </c>
      <c r="V311" s="236" t="s">
        <v>11558</v>
      </c>
      <c r="W311" s="236" t="s">
        <v>11558</v>
      </c>
      <c r="X311" s="237" t="s">
        <v>11560</v>
      </c>
      <c r="Y311" s="237"/>
      <c r="Z311" s="237" t="s">
        <v>11699</v>
      </c>
      <c r="AA311" s="225">
        <v>202409</v>
      </c>
      <c r="AB311" s="246"/>
      <c r="AC311" s="236" t="s">
        <v>11564</v>
      </c>
      <c r="AD311" s="247" t="s">
        <v>11563</v>
      </c>
      <c r="AE311" s="248">
        <v>0</v>
      </c>
      <c r="AF311" s="247" t="s">
        <v>11563</v>
      </c>
      <c r="AG311" s="242" t="s">
        <v>12221</v>
      </c>
      <c r="AH311" s="9" t="s">
        <v>12220</v>
      </c>
      <c r="AI311" s="238" t="s">
        <v>11560</v>
      </c>
      <c r="AJ311" s="238" t="s">
        <v>11560</v>
      </c>
      <c r="AK311" s="238" t="s">
        <v>11562</v>
      </c>
    </row>
    <row r="312" spans="1:37" x14ac:dyDescent="0.3">
      <c r="A312" s="232" t="s">
        <v>3445</v>
      </c>
      <c r="B312" s="232" t="s">
        <v>12228</v>
      </c>
      <c r="C312" s="244" t="s">
        <v>11569</v>
      </c>
      <c r="D312" s="240" t="s">
        <v>12458</v>
      </c>
      <c r="E312" s="239" t="s">
        <v>5386</v>
      </c>
      <c r="F312" s="243" t="s">
        <v>11567</v>
      </c>
      <c r="G312" s="214">
        <v>0</v>
      </c>
      <c r="H312" s="234" t="s">
        <v>11560</v>
      </c>
      <c r="I312" s="234"/>
      <c r="J312" s="234"/>
      <c r="K312" s="234"/>
      <c r="L312" s="234"/>
      <c r="M312" s="234"/>
      <c r="N312" s="234" t="s">
        <v>11566</v>
      </c>
      <c r="O312" s="249" t="s">
        <v>12225</v>
      </c>
      <c r="P312" s="249" t="s">
        <v>12223</v>
      </c>
      <c r="Q312" s="226" t="s">
        <v>12222</v>
      </c>
      <c r="R312" s="212" t="s">
        <v>5387</v>
      </c>
      <c r="S312" s="213">
        <v>410000911</v>
      </c>
      <c r="T312" s="236" t="s">
        <v>11559</v>
      </c>
      <c r="U312" s="237" t="s">
        <v>11565</v>
      </c>
      <c r="V312" s="236" t="s">
        <v>11558</v>
      </c>
      <c r="W312" s="236" t="s">
        <v>11558</v>
      </c>
      <c r="X312" s="237" t="s">
        <v>11560</v>
      </c>
      <c r="Y312" s="237"/>
      <c r="Z312" s="237" t="s">
        <v>11699</v>
      </c>
      <c r="AA312" s="225">
        <v>202409</v>
      </c>
      <c r="AB312" s="246"/>
      <c r="AC312" s="236" t="s">
        <v>11564</v>
      </c>
      <c r="AD312" s="247" t="s">
        <v>11563</v>
      </c>
      <c r="AE312" s="248">
        <v>0</v>
      </c>
      <c r="AF312" s="247" t="s">
        <v>11563</v>
      </c>
      <c r="AG312" s="242" t="s">
        <v>12221</v>
      </c>
      <c r="AH312" s="9" t="s">
        <v>12220</v>
      </c>
      <c r="AI312" s="238" t="s">
        <v>11560</v>
      </c>
      <c r="AJ312" s="238" t="s">
        <v>11560</v>
      </c>
      <c r="AK312" s="238" t="s">
        <v>11562</v>
      </c>
    </row>
    <row r="313" spans="1:37" x14ac:dyDescent="0.3">
      <c r="A313" s="232" t="s">
        <v>3445</v>
      </c>
      <c r="B313" s="232" t="s">
        <v>12228</v>
      </c>
      <c r="C313" s="244" t="s">
        <v>11569</v>
      </c>
      <c r="D313" s="240" t="s">
        <v>12457</v>
      </c>
      <c r="E313" s="239" t="s">
        <v>5412</v>
      </c>
      <c r="F313" s="243" t="s">
        <v>11567</v>
      </c>
      <c r="G313" s="214">
        <v>0</v>
      </c>
      <c r="H313" s="234" t="s">
        <v>11560</v>
      </c>
      <c r="I313" s="234"/>
      <c r="J313" s="234"/>
      <c r="K313" s="234"/>
      <c r="L313" s="234"/>
      <c r="M313" s="234"/>
      <c r="N313" s="234" t="s">
        <v>11566</v>
      </c>
      <c r="O313" s="249" t="s">
        <v>12225</v>
      </c>
      <c r="P313" s="249" t="s">
        <v>12223</v>
      </c>
      <c r="Q313" s="226" t="s">
        <v>12222</v>
      </c>
      <c r="R313" s="212" t="s">
        <v>5413</v>
      </c>
      <c r="S313" s="213">
        <v>410000979</v>
      </c>
      <c r="T313" s="236" t="s">
        <v>11559</v>
      </c>
      <c r="U313" s="237" t="s">
        <v>11565</v>
      </c>
      <c r="V313" s="236" t="s">
        <v>11558</v>
      </c>
      <c r="W313" s="236" t="s">
        <v>11558</v>
      </c>
      <c r="X313" s="237" t="s">
        <v>11560</v>
      </c>
      <c r="Y313" s="237"/>
      <c r="Z313" s="237" t="s">
        <v>11699</v>
      </c>
      <c r="AA313" s="225">
        <v>202409</v>
      </c>
      <c r="AB313" s="246"/>
      <c r="AC313" s="236" t="s">
        <v>11564</v>
      </c>
      <c r="AD313" s="247" t="s">
        <v>11563</v>
      </c>
      <c r="AE313" s="248">
        <v>0</v>
      </c>
      <c r="AF313" s="247" t="s">
        <v>11563</v>
      </c>
      <c r="AG313" s="242" t="s">
        <v>12221</v>
      </c>
      <c r="AH313" s="9" t="s">
        <v>12220</v>
      </c>
      <c r="AI313" s="238" t="s">
        <v>11560</v>
      </c>
      <c r="AJ313" s="238" t="s">
        <v>11560</v>
      </c>
      <c r="AK313" s="238" t="s">
        <v>11562</v>
      </c>
    </row>
    <row r="314" spans="1:37" x14ac:dyDescent="0.3">
      <c r="A314" s="232" t="s">
        <v>3445</v>
      </c>
      <c r="B314" s="232" t="s">
        <v>12228</v>
      </c>
      <c r="C314" s="244" t="s">
        <v>11569</v>
      </c>
      <c r="D314" s="240" t="s">
        <v>12456</v>
      </c>
      <c r="E314" s="239" t="s">
        <v>5967</v>
      </c>
      <c r="F314" s="243" t="s">
        <v>11567</v>
      </c>
      <c r="G314" s="214">
        <v>0</v>
      </c>
      <c r="H314" s="234" t="s">
        <v>11560</v>
      </c>
      <c r="I314" s="234"/>
      <c r="J314" s="234"/>
      <c r="K314" s="234"/>
      <c r="L314" s="234"/>
      <c r="M314" s="234"/>
      <c r="N314" s="234" t="s">
        <v>11566</v>
      </c>
      <c r="O314" s="249" t="s">
        <v>12225</v>
      </c>
      <c r="P314" s="249" t="s">
        <v>12223</v>
      </c>
      <c r="Q314" s="226" t="s">
        <v>12222</v>
      </c>
      <c r="R314" s="212" t="s">
        <v>5968</v>
      </c>
      <c r="S314" s="213">
        <v>410001062</v>
      </c>
      <c r="T314" s="236" t="s">
        <v>11559</v>
      </c>
      <c r="U314" s="237" t="s">
        <v>11565</v>
      </c>
      <c r="V314" s="236" t="s">
        <v>11558</v>
      </c>
      <c r="W314" s="236" t="s">
        <v>11558</v>
      </c>
      <c r="X314" s="237" t="s">
        <v>11560</v>
      </c>
      <c r="Y314" s="237"/>
      <c r="Z314" s="237" t="s">
        <v>11699</v>
      </c>
      <c r="AA314" s="225">
        <v>202409</v>
      </c>
      <c r="AB314" s="246"/>
      <c r="AC314" s="236" t="s">
        <v>11564</v>
      </c>
      <c r="AD314" s="247" t="s">
        <v>11563</v>
      </c>
      <c r="AE314" s="248">
        <v>0</v>
      </c>
      <c r="AF314" s="247" t="s">
        <v>11563</v>
      </c>
      <c r="AG314" s="242" t="s">
        <v>12221</v>
      </c>
      <c r="AH314" s="9" t="s">
        <v>12220</v>
      </c>
      <c r="AI314" s="238" t="s">
        <v>11560</v>
      </c>
      <c r="AJ314" s="238" t="s">
        <v>11560</v>
      </c>
      <c r="AK314" s="238" t="s">
        <v>11562</v>
      </c>
    </row>
    <row r="315" spans="1:37" x14ac:dyDescent="0.3">
      <c r="A315" s="232" t="s">
        <v>3445</v>
      </c>
      <c r="B315" s="232" t="s">
        <v>12228</v>
      </c>
      <c r="C315" s="244" t="s">
        <v>11569</v>
      </c>
      <c r="D315" s="240" t="s">
        <v>11612</v>
      </c>
      <c r="E315" s="239" t="s">
        <v>6123</v>
      </c>
      <c r="F315" s="243" t="s">
        <v>11567</v>
      </c>
      <c r="G315" s="214">
        <v>0</v>
      </c>
      <c r="H315" s="234" t="s">
        <v>11560</v>
      </c>
      <c r="I315" s="234"/>
      <c r="J315" s="234"/>
      <c r="K315" s="234"/>
      <c r="L315" s="234"/>
      <c r="M315" s="234"/>
      <c r="N315" s="234" t="s">
        <v>11566</v>
      </c>
      <c r="O315" s="249" t="s">
        <v>12225</v>
      </c>
      <c r="P315" s="249" t="s">
        <v>12223</v>
      </c>
      <c r="Q315" s="226" t="s">
        <v>12222</v>
      </c>
      <c r="R315" s="212" t="s">
        <v>6124</v>
      </c>
      <c r="S315" s="213">
        <v>410001068</v>
      </c>
      <c r="T315" s="236" t="s">
        <v>11559</v>
      </c>
      <c r="U315" s="237" t="s">
        <v>11565</v>
      </c>
      <c r="V315" s="236" t="s">
        <v>11558</v>
      </c>
      <c r="W315" s="236" t="s">
        <v>11558</v>
      </c>
      <c r="X315" s="237" t="s">
        <v>11560</v>
      </c>
      <c r="Y315" s="237"/>
      <c r="Z315" s="237" t="s">
        <v>11699</v>
      </c>
      <c r="AA315" s="225">
        <v>202409</v>
      </c>
      <c r="AB315" s="246"/>
      <c r="AC315" s="236" t="s">
        <v>11564</v>
      </c>
      <c r="AD315" s="247" t="s">
        <v>11563</v>
      </c>
      <c r="AE315" s="248">
        <v>0</v>
      </c>
      <c r="AF315" s="247" t="s">
        <v>11563</v>
      </c>
      <c r="AG315" s="242" t="s">
        <v>12221</v>
      </c>
      <c r="AH315" s="9" t="s">
        <v>12220</v>
      </c>
      <c r="AI315" s="238" t="s">
        <v>11560</v>
      </c>
      <c r="AJ315" s="238" t="s">
        <v>11560</v>
      </c>
      <c r="AK315" s="238" t="s">
        <v>11562</v>
      </c>
    </row>
    <row r="316" spans="1:37" x14ac:dyDescent="0.3">
      <c r="A316" s="232" t="s">
        <v>3445</v>
      </c>
      <c r="B316" s="232" t="s">
        <v>12228</v>
      </c>
      <c r="C316" s="244" t="s">
        <v>11569</v>
      </c>
      <c r="D316" s="240" t="s">
        <v>11609</v>
      </c>
      <c r="E316" s="239" t="s">
        <v>4547</v>
      </c>
      <c r="F316" s="243" t="s">
        <v>11567</v>
      </c>
      <c r="G316" s="214">
        <v>0</v>
      </c>
      <c r="H316" s="234" t="s">
        <v>11560</v>
      </c>
      <c r="I316" s="234"/>
      <c r="J316" s="234"/>
      <c r="K316" s="234"/>
      <c r="L316" s="234"/>
      <c r="M316" s="234"/>
      <c r="N316" s="234" t="s">
        <v>11566</v>
      </c>
      <c r="O316" s="249" t="s">
        <v>12225</v>
      </c>
      <c r="P316" s="249" t="s">
        <v>12223</v>
      </c>
      <c r="Q316" s="226" t="s">
        <v>12222</v>
      </c>
      <c r="R316" s="212" t="s">
        <v>4548</v>
      </c>
      <c r="S316" s="213">
        <v>410001080</v>
      </c>
      <c r="T316" s="236" t="s">
        <v>11559</v>
      </c>
      <c r="U316" s="237" t="s">
        <v>11565</v>
      </c>
      <c r="V316" s="236" t="s">
        <v>11558</v>
      </c>
      <c r="W316" s="236" t="s">
        <v>11558</v>
      </c>
      <c r="X316" s="237" t="s">
        <v>11560</v>
      </c>
      <c r="Y316" s="237"/>
      <c r="Z316" s="237" t="s">
        <v>11699</v>
      </c>
      <c r="AA316" s="225">
        <v>202409</v>
      </c>
      <c r="AB316" s="246"/>
      <c r="AC316" s="236" t="s">
        <v>11564</v>
      </c>
      <c r="AD316" s="247" t="s">
        <v>11563</v>
      </c>
      <c r="AE316" s="248">
        <v>0</v>
      </c>
      <c r="AF316" s="247" t="s">
        <v>11563</v>
      </c>
      <c r="AG316" s="242" t="s">
        <v>12221</v>
      </c>
      <c r="AH316" s="9" t="s">
        <v>12220</v>
      </c>
      <c r="AI316" s="238" t="s">
        <v>11560</v>
      </c>
      <c r="AJ316" s="238" t="s">
        <v>11560</v>
      </c>
      <c r="AK316" s="238" t="s">
        <v>11562</v>
      </c>
    </row>
    <row r="317" spans="1:37" x14ac:dyDescent="0.3">
      <c r="A317" s="232" t="s">
        <v>3445</v>
      </c>
      <c r="B317" s="232" t="s">
        <v>12228</v>
      </c>
      <c r="C317" s="244" t="s">
        <v>11569</v>
      </c>
      <c r="D317" s="240" t="s">
        <v>11604</v>
      </c>
      <c r="E317" s="239" t="s">
        <v>5088</v>
      </c>
      <c r="F317" s="243" t="s">
        <v>11567</v>
      </c>
      <c r="G317" s="214">
        <v>0</v>
      </c>
      <c r="H317" s="234" t="s">
        <v>11560</v>
      </c>
      <c r="I317" s="234"/>
      <c r="J317" s="234"/>
      <c r="K317" s="234"/>
      <c r="L317" s="234"/>
      <c r="M317" s="234"/>
      <c r="N317" s="234" t="s">
        <v>11566</v>
      </c>
      <c r="O317" s="249" t="s">
        <v>12225</v>
      </c>
      <c r="P317" s="249" t="s">
        <v>12223</v>
      </c>
      <c r="Q317" s="226" t="s">
        <v>12222</v>
      </c>
      <c r="R317" s="212" t="s">
        <v>5089</v>
      </c>
      <c r="S317" s="213">
        <v>410001073</v>
      </c>
      <c r="T317" s="236" t="s">
        <v>11559</v>
      </c>
      <c r="U317" s="237" t="s">
        <v>11565</v>
      </c>
      <c r="V317" s="236" t="s">
        <v>11558</v>
      </c>
      <c r="W317" s="236" t="s">
        <v>11558</v>
      </c>
      <c r="X317" s="237" t="s">
        <v>11560</v>
      </c>
      <c r="Y317" s="237"/>
      <c r="Z317" s="237" t="s">
        <v>11699</v>
      </c>
      <c r="AA317" s="225">
        <v>202409</v>
      </c>
      <c r="AB317" s="246"/>
      <c r="AC317" s="236" t="s">
        <v>11564</v>
      </c>
      <c r="AD317" s="247" t="s">
        <v>11563</v>
      </c>
      <c r="AE317" s="248">
        <v>0</v>
      </c>
      <c r="AF317" s="247" t="s">
        <v>11563</v>
      </c>
      <c r="AG317" s="242" t="s">
        <v>12221</v>
      </c>
      <c r="AH317" s="9" t="s">
        <v>12220</v>
      </c>
      <c r="AI317" s="238" t="s">
        <v>11560</v>
      </c>
      <c r="AJ317" s="238" t="s">
        <v>11560</v>
      </c>
      <c r="AK317" s="238" t="s">
        <v>11562</v>
      </c>
    </row>
    <row r="318" spans="1:37" x14ac:dyDescent="0.3">
      <c r="A318" s="232" t="s">
        <v>3445</v>
      </c>
      <c r="B318" s="232" t="s">
        <v>12228</v>
      </c>
      <c r="C318" s="244" t="s">
        <v>11569</v>
      </c>
      <c r="D318" s="240" t="s">
        <v>12455</v>
      </c>
      <c r="E318" s="239" t="s">
        <v>4685</v>
      </c>
      <c r="F318" s="243" t="s">
        <v>11567</v>
      </c>
      <c r="G318" s="214">
        <v>0</v>
      </c>
      <c r="H318" s="234" t="s">
        <v>11560</v>
      </c>
      <c r="I318" s="234"/>
      <c r="J318" s="234"/>
      <c r="K318" s="234"/>
      <c r="L318" s="234"/>
      <c r="M318" s="234"/>
      <c r="N318" s="234" t="s">
        <v>11566</v>
      </c>
      <c r="O318" s="249" t="s">
        <v>12225</v>
      </c>
      <c r="P318" s="249" t="s">
        <v>12223</v>
      </c>
      <c r="Q318" s="226" t="s">
        <v>12222</v>
      </c>
      <c r="R318" s="212" t="s">
        <v>4686</v>
      </c>
      <c r="S318" s="213">
        <v>410000798</v>
      </c>
      <c r="T318" s="236" t="s">
        <v>11559</v>
      </c>
      <c r="U318" s="237" t="s">
        <v>11565</v>
      </c>
      <c r="V318" s="236" t="s">
        <v>11558</v>
      </c>
      <c r="W318" s="236" t="s">
        <v>11558</v>
      </c>
      <c r="X318" s="237" t="s">
        <v>11560</v>
      </c>
      <c r="Y318" s="237"/>
      <c r="Z318" s="237" t="s">
        <v>11699</v>
      </c>
      <c r="AA318" s="225">
        <v>202409</v>
      </c>
      <c r="AB318" s="246"/>
      <c r="AC318" s="236" t="s">
        <v>11564</v>
      </c>
      <c r="AD318" s="247" t="s">
        <v>11563</v>
      </c>
      <c r="AE318" s="248">
        <v>0</v>
      </c>
      <c r="AF318" s="247" t="s">
        <v>11563</v>
      </c>
      <c r="AG318" s="242" t="s">
        <v>12221</v>
      </c>
      <c r="AH318" s="9" t="s">
        <v>12220</v>
      </c>
      <c r="AI318" s="238" t="s">
        <v>11560</v>
      </c>
      <c r="AJ318" s="238" t="s">
        <v>11560</v>
      </c>
      <c r="AK318" s="238" t="s">
        <v>11562</v>
      </c>
    </row>
    <row r="319" spans="1:37" x14ac:dyDescent="0.3">
      <c r="A319" s="232" t="s">
        <v>3445</v>
      </c>
      <c r="B319" s="232" t="s">
        <v>12228</v>
      </c>
      <c r="C319" s="244" t="s">
        <v>11569</v>
      </c>
      <c r="D319" s="240" t="s">
        <v>12454</v>
      </c>
      <c r="E319" s="239" t="s">
        <v>4675</v>
      </c>
      <c r="F319" s="243" t="s">
        <v>11567</v>
      </c>
      <c r="G319" s="214">
        <v>0</v>
      </c>
      <c r="H319" s="234" t="s">
        <v>11560</v>
      </c>
      <c r="I319" s="234"/>
      <c r="J319" s="234"/>
      <c r="K319" s="234"/>
      <c r="L319" s="234"/>
      <c r="M319" s="234"/>
      <c r="N319" s="234" t="s">
        <v>11566</v>
      </c>
      <c r="O319" s="249" t="s">
        <v>12225</v>
      </c>
      <c r="P319" s="249" t="s">
        <v>12223</v>
      </c>
      <c r="Q319" s="226" t="s">
        <v>12222</v>
      </c>
      <c r="R319" s="212" t="s">
        <v>4676</v>
      </c>
      <c r="S319" s="213">
        <v>410000459</v>
      </c>
      <c r="T319" s="236" t="s">
        <v>11559</v>
      </c>
      <c r="U319" s="237" t="s">
        <v>11565</v>
      </c>
      <c r="V319" s="236" t="s">
        <v>11558</v>
      </c>
      <c r="W319" s="236" t="s">
        <v>11558</v>
      </c>
      <c r="X319" s="237" t="s">
        <v>11560</v>
      </c>
      <c r="Y319" s="237"/>
      <c r="Z319" s="237" t="s">
        <v>11699</v>
      </c>
      <c r="AA319" s="225">
        <v>202409</v>
      </c>
      <c r="AB319" s="246"/>
      <c r="AC319" s="236" t="s">
        <v>11564</v>
      </c>
      <c r="AD319" s="247" t="s">
        <v>11563</v>
      </c>
      <c r="AE319" s="248">
        <v>0</v>
      </c>
      <c r="AF319" s="247" t="s">
        <v>11563</v>
      </c>
      <c r="AG319" s="242" t="s">
        <v>12221</v>
      </c>
      <c r="AH319" s="9" t="s">
        <v>12220</v>
      </c>
      <c r="AI319" s="238" t="s">
        <v>11560</v>
      </c>
      <c r="AJ319" s="238" t="s">
        <v>11560</v>
      </c>
      <c r="AK319" s="238" t="s">
        <v>11562</v>
      </c>
    </row>
    <row r="320" spans="1:37" x14ac:dyDescent="0.3">
      <c r="A320" s="232" t="s">
        <v>3445</v>
      </c>
      <c r="B320" s="232" t="s">
        <v>12228</v>
      </c>
      <c r="C320" s="244" t="s">
        <v>11569</v>
      </c>
      <c r="D320" s="240" t="s">
        <v>12453</v>
      </c>
      <c r="E320" s="239" t="s">
        <v>4795</v>
      </c>
      <c r="F320" s="243" t="s">
        <v>11567</v>
      </c>
      <c r="G320" s="214">
        <v>0</v>
      </c>
      <c r="H320" s="234" t="s">
        <v>11560</v>
      </c>
      <c r="I320" s="234"/>
      <c r="J320" s="234"/>
      <c r="K320" s="234"/>
      <c r="L320" s="234"/>
      <c r="M320" s="234"/>
      <c r="N320" s="234" t="s">
        <v>11566</v>
      </c>
      <c r="O320" s="249" t="s">
        <v>12225</v>
      </c>
      <c r="P320" s="249" t="s">
        <v>12223</v>
      </c>
      <c r="Q320" s="226" t="s">
        <v>12222</v>
      </c>
      <c r="R320" s="212" t="s">
        <v>4796</v>
      </c>
      <c r="S320" s="213">
        <v>410000943</v>
      </c>
      <c r="T320" s="236" t="s">
        <v>11559</v>
      </c>
      <c r="U320" s="237" t="s">
        <v>11565</v>
      </c>
      <c r="V320" s="236" t="s">
        <v>11558</v>
      </c>
      <c r="W320" s="236" t="s">
        <v>11558</v>
      </c>
      <c r="X320" s="237" t="s">
        <v>11560</v>
      </c>
      <c r="Y320" s="237"/>
      <c r="Z320" s="237" t="s">
        <v>11699</v>
      </c>
      <c r="AA320" s="225">
        <v>202409</v>
      </c>
      <c r="AB320" s="246"/>
      <c r="AC320" s="236" t="s">
        <v>11564</v>
      </c>
      <c r="AD320" s="247" t="s">
        <v>11563</v>
      </c>
      <c r="AE320" s="248">
        <v>0</v>
      </c>
      <c r="AF320" s="247" t="s">
        <v>11563</v>
      </c>
      <c r="AG320" s="242" t="s">
        <v>12221</v>
      </c>
      <c r="AH320" s="9" t="s">
        <v>12220</v>
      </c>
      <c r="AI320" s="238" t="s">
        <v>11560</v>
      </c>
      <c r="AJ320" s="238" t="s">
        <v>11560</v>
      </c>
      <c r="AK320" s="238" t="s">
        <v>11562</v>
      </c>
    </row>
    <row r="321" spans="1:37" x14ac:dyDescent="0.3">
      <c r="A321" s="232" t="s">
        <v>3445</v>
      </c>
      <c r="B321" s="232" t="s">
        <v>12228</v>
      </c>
      <c r="C321" s="244" t="s">
        <v>11569</v>
      </c>
      <c r="D321" s="240" t="s">
        <v>12452</v>
      </c>
      <c r="E321" s="239" t="s">
        <v>4737</v>
      </c>
      <c r="F321" s="243" t="s">
        <v>11567</v>
      </c>
      <c r="G321" s="214">
        <v>0</v>
      </c>
      <c r="H321" s="234" t="s">
        <v>11560</v>
      </c>
      <c r="I321" s="234"/>
      <c r="J321" s="234"/>
      <c r="K321" s="234"/>
      <c r="L321" s="234"/>
      <c r="M321" s="234"/>
      <c r="N321" s="234" t="s">
        <v>11566</v>
      </c>
      <c r="O321" s="249" t="s">
        <v>12225</v>
      </c>
      <c r="P321" s="249" t="s">
        <v>12223</v>
      </c>
      <c r="Q321" s="226" t="s">
        <v>12222</v>
      </c>
      <c r="R321" s="212" t="s">
        <v>4738</v>
      </c>
      <c r="S321" s="213">
        <v>410000982</v>
      </c>
      <c r="T321" s="236" t="s">
        <v>11559</v>
      </c>
      <c r="U321" s="237" t="s">
        <v>11565</v>
      </c>
      <c r="V321" s="236" t="s">
        <v>11558</v>
      </c>
      <c r="W321" s="236" t="s">
        <v>11558</v>
      </c>
      <c r="X321" s="237" t="s">
        <v>11560</v>
      </c>
      <c r="Y321" s="237"/>
      <c r="Z321" s="237" t="s">
        <v>11699</v>
      </c>
      <c r="AA321" s="225">
        <v>202409</v>
      </c>
      <c r="AB321" s="246"/>
      <c r="AC321" s="236" t="s">
        <v>11564</v>
      </c>
      <c r="AD321" s="247" t="s">
        <v>11563</v>
      </c>
      <c r="AE321" s="248">
        <v>0</v>
      </c>
      <c r="AF321" s="247" t="s">
        <v>11563</v>
      </c>
      <c r="AG321" s="242" t="s">
        <v>12221</v>
      </c>
      <c r="AH321" s="9" t="s">
        <v>12220</v>
      </c>
      <c r="AI321" s="238" t="s">
        <v>11560</v>
      </c>
      <c r="AJ321" s="238" t="s">
        <v>11560</v>
      </c>
      <c r="AK321" s="238" t="s">
        <v>11562</v>
      </c>
    </row>
    <row r="322" spans="1:37" x14ac:dyDescent="0.3">
      <c r="A322" s="232" t="s">
        <v>3445</v>
      </c>
      <c r="B322" s="232" t="s">
        <v>12228</v>
      </c>
      <c r="C322" s="244" t="s">
        <v>11569</v>
      </c>
      <c r="D322" s="240" t="s">
        <v>12085</v>
      </c>
      <c r="E322" s="239" t="s">
        <v>4833</v>
      </c>
      <c r="F322" s="243" t="s">
        <v>11567</v>
      </c>
      <c r="G322" s="214">
        <v>0</v>
      </c>
      <c r="H322" s="234" t="s">
        <v>11560</v>
      </c>
      <c r="I322" s="234"/>
      <c r="J322" s="234"/>
      <c r="K322" s="234"/>
      <c r="L322" s="234"/>
      <c r="M322" s="234"/>
      <c r="N322" s="234" t="s">
        <v>11566</v>
      </c>
      <c r="O322" s="249" t="s">
        <v>12225</v>
      </c>
      <c r="P322" s="249" t="s">
        <v>12223</v>
      </c>
      <c r="Q322" s="226" t="s">
        <v>12222</v>
      </c>
      <c r="R322" s="212" t="s">
        <v>4834</v>
      </c>
      <c r="S322" s="213">
        <v>410001048</v>
      </c>
      <c r="T322" s="236" t="s">
        <v>11559</v>
      </c>
      <c r="U322" s="237" t="s">
        <v>11565</v>
      </c>
      <c r="V322" s="236" t="s">
        <v>11558</v>
      </c>
      <c r="W322" s="236" t="s">
        <v>11558</v>
      </c>
      <c r="X322" s="237" t="s">
        <v>11560</v>
      </c>
      <c r="Y322" s="237"/>
      <c r="Z322" s="237" t="s">
        <v>11699</v>
      </c>
      <c r="AA322" s="225">
        <v>202409</v>
      </c>
      <c r="AB322" s="246"/>
      <c r="AC322" s="236" t="s">
        <v>11564</v>
      </c>
      <c r="AD322" s="247" t="s">
        <v>11563</v>
      </c>
      <c r="AE322" s="248">
        <v>0</v>
      </c>
      <c r="AF322" s="247" t="s">
        <v>11563</v>
      </c>
      <c r="AG322" s="242" t="s">
        <v>12221</v>
      </c>
      <c r="AH322" s="9" t="s">
        <v>12220</v>
      </c>
      <c r="AI322" s="238" t="s">
        <v>11560</v>
      </c>
      <c r="AJ322" s="238" t="s">
        <v>11560</v>
      </c>
      <c r="AK322" s="238" t="s">
        <v>11562</v>
      </c>
    </row>
    <row r="323" spans="1:37" x14ac:dyDescent="0.3">
      <c r="A323" s="232" t="s">
        <v>3445</v>
      </c>
      <c r="B323" s="232" t="s">
        <v>12228</v>
      </c>
      <c r="C323" s="244" t="s">
        <v>11569</v>
      </c>
      <c r="D323" s="240" t="s">
        <v>12451</v>
      </c>
      <c r="E323" s="239" t="s">
        <v>4669</v>
      </c>
      <c r="F323" s="243" t="s">
        <v>11567</v>
      </c>
      <c r="G323" s="214">
        <v>0</v>
      </c>
      <c r="H323" s="234" t="s">
        <v>11560</v>
      </c>
      <c r="I323" s="234"/>
      <c r="J323" s="234"/>
      <c r="K323" s="234"/>
      <c r="L323" s="234"/>
      <c r="M323" s="234"/>
      <c r="N323" s="234" t="s">
        <v>11566</v>
      </c>
      <c r="O323" s="249" t="s">
        <v>12225</v>
      </c>
      <c r="P323" s="249" t="s">
        <v>12223</v>
      </c>
      <c r="Q323" s="226" t="s">
        <v>12222</v>
      </c>
      <c r="R323" s="212" t="s">
        <v>4670</v>
      </c>
      <c r="S323" s="213">
        <v>410000821</v>
      </c>
      <c r="T323" s="236" t="s">
        <v>11559</v>
      </c>
      <c r="U323" s="237" t="s">
        <v>11565</v>
      </c>
      <c r="V323" s="236" t="s">
        <v>11558</v>
      </c>
      <c r="W323" s="236" t="s">
        <v>11558</v>
      </c>
      <c r="X323" s="237" t="s">
        <v>11560</v>
      </c>
      <c r="Y323" s="237"/>
      <c r="Z323" s="237" t="s">
        <v>11699</v>
      </c>
      <c r="AA323" s="225">
        <v>202409</v>
      </c>
      <c r="AB323" s="246"/>
      <c r="AC323" s="236" t="s">
        <v>11564</v>
      </c>
      <c r="AD323" s="247" t="s">
        <v>11563</v>
      </c>
      <c r="AE323" s="248">
        <v>0</v>
      </c>
      <c r="AF323" s="247" t="s">
        <v>11563</v>
      </c>
      <c r="AG323" s="242" t="s">
        <v>12221</v>
      </c>
      <c r="AH323" s="9" t="s">
        <v>12220</v>
      </c>
      <c r="AI323" s="238" t="s">
        <v>11560</v>
      </c>
      <c r="AJ323" s="238" t="s">
        <v>11560</v>
      </c>
      <c r="AK323" s="238" t="s">
        <v>11562</v>
      </c>
    </row>
    <row r="324" spans="1:37" x14ac:dyDescent="0.3">
      <c r="A324" s="232" t="s">
        <v>3445</v>
      </c>
      <c r="B324" s="232" t="s">
        <v>12228</v>
      </c>
      <c r="C324" s="244" t="s">
        <v>11569</v>
      </c>
      <c r="D324" s="240" t="s">
        <v>12020</v>
      </c>
      <c r="E324" s="239" t="s">
        <v>4749</v>
      </c>
      <c r="F324" s="243" t="s">
        <v>11567</v>
      </c>
      <c r="G324" s="214">
        <v>0</v>
      </c>
      <c r="H324" s="234" t="s">
        <v>11560</v>
      </c>
      <c r="I324" s="234"/>
      <c r="J324" s="234"/>
      <c r="K324" s="234"/>
      <c r="L324" s="234"/>
      <c r="M324" s="234"/>
      <c r="N324" s="234" t="s">
        <v>11566</v>
      </c>
      <c r="O324" s="249" t="s">
        <v>12225</v>
      </c>
      <c r="P324" s="249" t="s">
        <v>12223</v>
      </c>
      <c r="Q324" s="226" t="s">
        <v>12222</v>
      </c>
      <c r="R324" s="212" t="s">
        <v>4750</v>
      </c>
      <c r="S324" s="213">
        <v>410000916</v>
      </c>
      <c r="T324" s="236" t="s">
        <v>11559</v>
      </c>
      <c r="U324" s="237" t="s">
        <v>11565</v>
      </c>
      <c r="V324" s="236" t="s">
        <v>11558</v>
      </c>
      <c r="W324" s="236" t="s">
        <v>11558</v>
      </c>
      <c r="X324" s="237" t="s">
        <v>11560</v>
      </c>
      <c r="Y324" s="237"/>
      <c r="Z324" s="237" t="s">
        <v>11699</v>
      </c>
      <c r="AA324" s="225">
        <v>202409</v>
      </c>
      <c r="AB324" s="246"/>
      <c r="AC324" s="236" t="s">
        <v>11564</v>
      </c>
      <c r="AD324" s="247" t="s">
        <v>11563</v>
      </c>
      <c r="AE324" s="248">
        <v>0</v>
      </c>
      <c r="AF324" s="247" t="s">
        <v>11563</v>
      </c>
      <c r="AG324" s="242" t="s">
        <v>12221</v>
      </c>
      <c r="AH324" s="9" t="s">
        <v>12220</v>
      </c>
      <c r="AI324" s="238" t="s">
        <v>11560</v>
      </c>
      <c r="AJ324" s="238" t="s">
        <v>11560</v>
      </c>
      <c r="AK324" s="238" t="s">
        <v>11562</v>
      </c>
    </row>
    <row r="325" spans="1:37" x14ac:dyDescent="0.3">
      <c r="A325" s="232" t="s">
        <v>3445</v>
      </c>
      <c r="B325" s="232" t="s">
        <v>12228</v>
      </c>
      <c r="C325" s="244" t="s">
        <v>11569</v>
      </c>
      <c r="D325" s="240" t="s">
        <v>12450</v>
      </c>
      <c r="E325" s="239" t="s">
        <v>4751</v>
      </c>
      <c r="F325" s="243" t="s">
        <v>11567</v>
      </c>
      <c r="G325" s="214">
        <v>0</v>
      </c>
      <c r="H325" s="234" t="s">
        <v>11560</v>
      </c>
      <c r="I325" s="234"/>
      <c r="J325" s="234"/>
      <c r="K325" s="234"/>
      <c r="L325" s="234"/>
      <c r="M325" s="234"/>
      <c r="N325" s="234" t="s">
        <v>11566</v>
      </c>
      <c r="O325" s="249" t="s">
        <v>12225</v>
      </c>
      <c r="P325" s="249" t="s">
        <v>12223</v>
      </c>
      <c r="Q325" s="226" t="s">
        <v>12222</v>
      </c>
      <c r="R325" s="212" t="s">
        <v>4752</v>
      </c>
      <c r="S325" s="213">
        <v>410000759</v>
      </c>
      <c r="T325" s="236" t="s">
        <v>11559</v>
      </c>
      <c r="U325" s="237" t="s">
        <v>11565</v>
      </c>
      <c r="V325" s="236" t="s">
        <v>11558</v>
      </c>
      <c r="W325" s="236" t="s">
        <v>11558</v>
      </c>
      <c r="X325" s="237" t="s">
        <v>11560</v>
      </c>
      <c r="Y325" s="237"/>
      <c r="Z325" s="237" t="s">
        <v>11699</v>
      </c>
      <c r="AA325" s="225">
        <v>202409</v>
      </c>
      <c r="AB325" s="246"/>
      <c r="AC325" s="236" t="s">
        <v>11564</v>
      </c>
      <c r="AD325" s="247" t="s">
        <v>11563</v>
      </c>
      <c r="AE325" s="248">
        <v>0</v>
      </c>
      <c r="AF325" s="247" t="s">
        <v>11563</v>
      </c>
      <c r="AG325" s="242" t="s">
        <v>12221</v>
      </c>
      <c r="AH325" s="9" t="s">
        <v>12220</v>
      </c>
      <c r="AI325" s="238" t="s">
        <v>11560</v>
      </c>
      <c r="AJ325" s="238" t="s">
        <v>11560</v>
      </c>
      <c r="AK325" s="238" t="s">
        <v>11562</v>
      </c>
    </row>
    <row r="326" spans="1:37" x14ac:dyDescent="0.3">
      <c r="A326" s="232" t="s">
        <v>3445</v>
      </c>
      <c r="B326" s="232" t="s">
        <v>12228</v>
      </c>
      <c r="C326" s="244" t="s">
        <v>11569</v>
      </c>
      <c r="D326" s="240" t="s">
        <v>12449</v>
      </c>
      <c r="E326" s="239" t="s">
        <v>4887</v>
      </c>
      <c r="F326" s="243" t="s">
        <v>11567</v>
      </c>
      <c r="G326" s="214">
        <v>0</v>
      </c>
      <c r="H326" s="234" t="s">
        <v>11560</v>
      </c>
      <c r="I326" s="234"/>
      <c r="J326" s="234"/>
      <c r="K326" s="234"/>
      <c r="L326" s="234"/>
      <c r="M326" s="234"/>
      <c r="N326" s="234" t="s">
        <v>11566</v>
      </c>
      <c r="O326" s="249" t="s">
        <v>12225</v>
      </c>
      <c r="P326" s="249" t="s">
        <v>12223</v>
      </c>
      <c r="Q326" s="226" t="s">
        <v>12222</v>
      </c>
      <c r="R326" s="212" t="s">
        <v>4888</v>
      </c>
      <c r="S326" s="213">
        <v>410000693</v>
      </c>
      <c r="T326" s="236" t="s">
        <v>11559</v>
      </c>
      <c r="U326" s="237" t="s">
        <v>11565</v>
      </c>
      <c r="V326" s="236" t="s">
        <v>11558</v>
      </c>
      <c r="W326" s="236" t="s">
        <v>11558</v>
      </c>
      <c r="X326" s="237" t="s">
        <v>11560</v>
      </c>
      <c r="Y326" s="237"/>
      <c r="Z326" s="237" t="s">
        <v>11699</v>
      </c>
      <c r="AA326" s="225">
        <v>202409</v>
      </c>
      <c r="AB326" s="246"/>
      <c r="AC326" s="236" t="s">
        <v>11564</v>
      </c>
      <c r="AD326" s="247" t="s">
        <v>11563</v>
      </c>
      <c r="AE326" s="248">
        <v>0</v>
      </c>
      <c r="AF326" s="247" t="s">
        <v>11563</v>
      </c>
      <c r="AG326" s="242" t="s">
        <v>12221</v>
      </c>
      <c r="AH326" s="9" t="s">
        <v>12220</v>
      </c>
      <c r="AI326" s="238" t="s">
        <v>11560</v>
      </c>
      <c r="AJ326" s="238" t="s">
        <v>11560</v>
      </c>
      <c r="AK326" s="238" t="s">
        <v>11562</v>
      </c>
    </row>
    <row r="327" spans="1:37" x14ac:dyDescent="0.3">
      <c r="A327" s="232" t="s">
        <v>3445</v>
      </c>
      <c r="B327" s="232" t="s">
        <v>12228</v>
      </c>
      <c r="C327" s="244" t="s">
        <v>11569</v>
      </c>
      <c r="D327" s="240" t="s">
        <v>12448</v>
      </c>
      <c r="E327" s="239" t="s">
        <v>12447</v>
      </c>
      <c r="F327" s="243" t="s">
        <v>11567</v>
      </c>
      <c r="G327" s="214">
        <v>0</v>
      </c>
      <c r="H327" s="234" t="s">
        <v>11560</v>
      </c>
      <c r="I327" s="234"/>
      <c r="J327" s="234"/>
      <c r="K327" s="234"/>
      <c r="L327" s="234"/>
      <c r="M327" s="234"/>
      <c r="N327" s="234" t="s">
        <v>11566</v>
      </c>
      <c r="O327" s="249" t="s">
        <v>12225</v>
      </c>
      <c r="P327" s="249" t="s">
        <v>12223</v>
      </c>
      <c r="Q327" s="226" t="s">
        <v>12222</v>
      </c>
      <c r="R327" s="212" t="s">
        <v>12446</v>
      </c>
      <c r="S327" s="213">
        <v>410000930</v>
      </c>
      <c r="T327" s="236" t="s">
        <v>11559</v>
      </c>
      <c r="U327" s="237" t="s">
        <v>11565</v>
      </c>
      <c r="V327" s="236" t="s">
        <v>11558</v>
      </c>
      <c r="W327" s="236" t="s">
        <v>11558</v>
      </c>
      <c r="X327" s="237" t="s">
        <v>11560</v>
      </c>
      <c r="Y327" s="237"/>
      <c r="Z327" s="237" t="s">
        <v>11699</v>
      </c>
      <c r="AA327" s="225">
        <v>202409</v>
      </c>
      <c r="AB327" s="246"/>
      <c r="AC327" s="236" t="s">
        <v>11564</v>
      </c>
      <c r="AD327" s="247" t="s">
        <v>11563</v>
      </c>
      <c r="AE327" s="248">
        <v>0</v>
      </c>
      <c r="AF327" s="247" t="s">
        <v>11563</v>
      </c>
      <c r="AG327" s="242" t="s">
        <v>12221</v>
      </c>
      <c r="AH327" s="9" t="s">
        <v>12220</v>
      </c>
      <c r="AI327" s="238" t="s">
        <v>11560</v>
      </c>
      <c r="AJ327" s="238" t="s">
        <v>11560</v>
      </c>
      <c r="AK327" s="238" t="s">
        <v>11562</v>
      </c>
    </row>
    <row r="328" spans="1:37" x14ac:dyDescent="0.3">
      <c r="A328" s="232" t="s">
        <v>3445</v>
      </c>
      <c r="B328" s="232" t="s">
        <v>12228</v>
      </c>
      <c r="C328" s="244" t="s">
        <v>11569</v>
      </c>
      <c r="D328" s="240" t="s">
        <v>5306</v>
      </c>
      <c r="E328" s="239" t="s">
        <v>5307</v>
      </c>
      <c r="F328" s="243" t="s">
        <v>11567</v>
      </c>
      <c r="G328" s="214">
        <v>0</v>
      </c>
      <c r="H328" s="234" t="s">
        <v>11560</v>
      </c>
      <c r="I328" s="234"/>
      <c r="J328" s="234"/>
      <c r="K328" s="234"/>
      <c r="L328" s="234"/>
      <c r="M328" s="234"/>
      <c r="N328" s="234" t="s">
        <v>11566</v>
      </c>
      <c r="O328" s="249" t="s">
        <v>12225</v>
      </c>
      <c r="P328" s="249" t="s">
        <v>12223</v>
      </c>
      <c r="Q328" s="226" t="s">
        <v>12222</v>
      </c>
      <c r="R328" s="212" t="s">
        <v>5308</v>
      </c>
      <c r="S328" s="213">
        <v>410001093</v>
      </c>
      <c r="T328" s="236" t="s">
        <v>11559</v>
      </c>
      <c r="U328" s="237" t="s">
        <v>11565</v>
      </c>
      <c r="V328" s="236" t="s">
        <v>11558</v>
      </c>
      <c r="W328" s="236" t="s">
        <v>11558</v>
      </c>
      <c r="X328" s="237" t="s">
        <v>11560</v>
      </c>
      <c r="Y328" s="237"/>
      <c r="Z328" s="237" t="s">
        <v>11699</v>
      </c>
      <c r="AA328" s="225">
        <v>202409</v>
      </c>
      <c r="AB328" s="246"/>
      <c r="AC328" s="236" t="s">
        <v>11564</v>
      </c>
      <c r="AD328" s="247" t="s">
        <v>11563</v>
      </c>
      <c r="AE328" s="248">
        <v>0</v>
      </c>
      <c r="AF328" s="247" t="s">
        <v>11563</v>
      </c>
      <c r="AG328" s="242" t="s">
        <v>12221</v>
      </c>
      <c r="AH328" s="9" t="s">
        <v>12220</v>
      </c>
      <c r="AI328" s="238" t="s">
        <v>11560</v>
      </c>
      <c r="AJ328" s="238" t="s">
        <v>11560</v>
      </c>
      <c r="AK328" s="238" t="s">
        <v>11562</v>
      </c>
    </row>
    <row r="329" spans="1:37" x14ac:dyDescent="0.3">
      <c r="A329" s="232" t="s">
        <v>3445</v>
      </c>
      <c r="B329" s="232" t="s">
        <v>12228</v>
      </c>
      <c r="C329" s="244" t="s">
        <v>11569</v>
      </c>
      <c r="D329" s="240" t="s">
        <v>12445</v>
      </c>
      <c r="E329" s="239" t="s">
        <v>6793</v>
      </c>
      <c r="F329" s="243" t="s">
        <v>11567</v>
      </c>
      <c r="G329" s="214">
        <v>0</v>
      </c>
      <c r="H329" s="234" t="s">
        <v>11560</v>
      </c>
      <c r="I329" s="234"/>
      <c r="J329" s="234"/>
      <c r="K329" s="234"/>
      <c r="L329" s="234"/>
      <c r="M329" s="234"/>
      <c r="N329" s="234" t="s">
        <v>11566</v>
      </c>
      <c r="O329" s="249" t="s">
        <v>12225</v>
      </c>
      <c r="P329" s="249" t="s">
        <v>12223</v>
      </c>
      <c r="Q329" s="226" t="s">
        <v>12222</v>
      </c>
      <c r="R329" s="212" t="s">
        <v>6794</v>
      </c>
      <c r="S329" s="213">
        <v>410001092</v>
      </c>
      <c r="T329" s="236" t="s">
        <v>11559</v>
      </c>
      <c r="U329" s="237" t="s">
        <v>11565</v>
      </c>
      <c r="V329" s="236" t="s">
        <v>11558</v>
      </c>
      <c r="W329" s="236" t="s">
        <v>11558</v>
      </c>
      <c r="X329" s="237" t="s">
        <v>11560</v>
      </c>
      <c r="Y329" s="237"/>
      <c r="Z329" s="237" t="s">
        <v>11699</v>
      </c>
      <c r="AA329" s="225">
        <v>202409</v>
      </c>
      <c r="AB329" s="246"/>
      <c r="AC329" s="236" t="s">
        <v>11564</v>
      </c>
      <c r="AD329" s="247" t="s">
        <v>11563</v>
      </c>
      <c r="AE329" s="248">
        <v>0</v>
      </c>
      <c r="AF329" s="247" t="s">
        <v>11563</v>
      </c>
      <c r="AG329" s="242" t="s">
        <v>12221</v>
      </c>
      <c r="AH329" s="9" t="s">
        <v>12220</v>
      </c>
      <c r="AI329" s="238" t="s">
        <v>11560</v>
      </c>
      <c r="AJ329" s="238" t="s">
        <v>11560</v>
      </c>
      <c r="AK329" s="238" t="s">
        <v>11562</v>
      </c>
    </row>
    <row r="330" spans="1:37" x14ac:dyDescent="0.3">
      <c r="A330" s="232" t="s">
        <v>3445</v>
      </c>
      <c r="B330" s="232" t="s">
        <v>12228</v>
      </c>
      <c r="C330" s="244" t="s">
        <v>11569</v>
      </c>
      <c r="D330" s="240" t="s">
        <v>12444</v>
      </c>
      <c r="E330" s="239" t="s">
        <v>3997</v>
      </c>
      <c r="F330" s="243" t="s">
        <v>11567</v>
      </c>
      <c r="G330" s="214">
        <v>0</v>
      </c>
      <c r="H330" s="234" t="s">
        <v>11560</v>
      </c>
      <c r="I330" s="234"/>
      <c r="J330" s="234"/>
      <c r="K330" s="234"/>
      <c r="L330" s="234"/>
      <c r="M330" s="234"/>
      <c r="N330" s="234" t="s">
        <v>11566</v>
      </c>
      <c r="O330" s="249" t="s">
        <v>12224</v>
      </c>
      <c r="P330" s="249" t="s">
        <v>12223</v>
      </c>
      <c r="Q330" s="226" t="s">
        <v>12222</v>
      </c>
      <c r="R330" s="212" t="s">
        <v>4328</v>
      </c>
      <c r="S330" s="213">
        <v>410001099</v>
      </c>
      <c r="T330" s="236" t="s">
        <v>11559</v>
      </c>
      <c r="U330" s="237" t="s">
        <v>11565</v>
      </c>
      <c r="V330" s="236" t="s">
        <v>11558</v>
      </c>
      <c r="W330" s="236" t="s">
        <v>11558</v>
      </c>
      <c r="X330" s="237" t="s">
        <v>11560</v>
      </c>
      <c r="Y330" s="237"/>
      <c r="Z330" s="237" t="s">
        <v>11699</v>
      </c>
      <c r="AA330" s="225">
        <v>202409</v>
      </c>
      <c r="AB330" s="246"/>
      <c r="AC330" s="236" t="s">
        <v>11564</v>
      </c>
      <c r="AD330" s="247" t="s">
        <v>11563</v>
      </c>
      <c r="AE330" s="248">
        <v>0</v>
      </c>
      <c r="AF330" s="247" t="s">
        <v>11563</v>
      </c>
      <c r="AG330" s="242" t="s">
        <v>12221</v>
      </c>
      <c r="AH330" s="9" t="s">
        <v>12220</v>
      </c>
      <c r="AI330" s="238" t="s">
        <v>11560</v>
      </c>
      <c r="AJ330" s="238" t="s">
        <v>11560</v>
      </c>
      <c r="AK330" s="238" t="s">
        <v>11562</v>
      </c>
    </row>
    <row r="331" spans="1:37" x14ac:dyDescent="0.3">
      <c r="A331" s="232" t="s">
        <v>3445</v>
      </c>
      <c r="B331" s="232" t="s">
        <v>12228</v>
      </c>
      <c r="C331" s="244" t="s">
        <v>11569</v>
      </c>
      <c r="D331" s="240" t="s">
        <v>11623</v>
      </c>
      <c r="E331" s="239" t="s">
        <v>11622</v>
      </c>
      <c r="F331" s="243" t="s">
        <v>11567</v>
      </c>
      <c r="G331" s="214">
        <v>0</v>
      </c>
      <c r="H331" s="234" t="s">
        <v>11560</v>
      </c>
      <c r="I331" s="234"/>
      <c r="J331" s="234"/>
      <c r="K331" s="234"/>
      <c r="L331" s="234"/>
      <c r="M331" s="234"/>
      <c r="N331" s="234" t="s">
        <v>11566</v>
      </c>
      <c r="O331" s="249" t="s">
        <v>12225</v>
      </c>
      <c r="P331" s="249" t="s">
        <v>12223</v>
      </c>
      <c r="Q331" s="226" t="s">
        <v>12222</v>
      </c>
      <c r="R331" s="212" t="s">
        <v>11621</v>
      </c>
      <c r="S331" s="213">
        <v>410001083</v>
      </c>
      <c r="T331" s="236" t="s">
        <v>11559</v>
      </c>
      <c r="U331" s="237" t="s">
        <v>11565</v>
      </c>
      <c r="V331" s="236" t="s">
        <v>11558</v>
      </c>
      <c r="W331" s="236" t="s">
        <v>11558</v>
      </c>
      <c r="X331" s="237" t="s">
        <v>11560</v>
      </c>
      <c r="Y331" s="237"/>
      <c r="Z331" s="237" t="s">
        <v>11699</v>
      </c>
      <c r="AA331" s="225">
        <v>202409</v>
      </c>
      <c r="AB331" s="246"/>
      <c r="AC331" s="236" t="s">
        <v>11564</v>
      </c>
      <c r="AD331" s="247" t="s">
        <v>11563</v>
      </c>
      <c r="AE331" s="248">
        <v>0</v>
      </c>
      <c r="AF331" s="247" t="s">
        <v>11563</v>
      </c>
      <c r="AG331" s="242" t="s">
        <v>12221</v>
      </c>
      <c r="AH331" s="9" t="s">
        <v>12220</v>
      </c>
      <c r="AI331" s="238" t="s">
        <v>11560</v>
      </c>
      <c r="AJ331" s="238" t="s">
        <v>11560</v>
      </c>
      <c r="AK331" s="238" t="s">
        <v>11562</v>
      </c>
    </row>
    <row r="332" spans="1:37" x14ac:dyDescent="0.3">
      <c r="A332" s="232" t="s">
        <v>3445</v>
      </c>
      <c r="B332" s="232" t="s">
        <v>12228</v>
      </c>
      <c r="C332" s="244" t="s">
        <v>11569</v>
      </c>
      <c r="D332" s="240" t="s">
        <v>11767</v>
      </c>
      <c r="E332" s="239" t="s">
        <v>11766</v>
      </c>
      <c r="F332" s="243" t="s">
        <v>11567</v>
      </c>
      <c r="G332" s="214">
        <v>0</v>
      </c>
      <c r="H332" s="234" t="s">
        <v>11560</v>
      </c>
      <c r="I332" s="234"/>
      <c r="J332" s="234"/>
      <c r="K332" s="234"/>
      <c r="L332" s="234"/>
      <c r="M332" s="234"/>
      <c r="N332" s="234" t="s">
        <v>11566</v>
      </c>
      <c r="O332" s="249" t="s">
        <v>12225</v>
      </c>
      <c r="P332" s="249" t="s">
        <v>12223</v>
      </c>
      <c r="Q332" s="226" t="s">
        <v>12222</v>
      </c>
      <c r="R332" s="212" t="s">
        <v>11765</v>
      </c>
      <c r="S332" s="213">
        <v>410001162</v>
      </c>
      <c r="T332" s="236" t="s">
        <v>11559</v>
      </c>
      <c r="U332" s="237" t="s">
        <v>11565</v>
      </c>
      <c r="V332" s="236" t="s">
        <v>11558</v>
      </c>
      <c r="W332" s="236" t="s">
        <v>11558</v>
      </c>
      <c r="X332" s="237" t="s">
        <v>11560</v>
      </c>
      <c r="Y332" s="237"/>
      <c r="Z332" s="237" t="s">
        <v>11699</v>
      </c>
      <c r="AA332" s="225">
        <v>202409</v>
      </c>
      <c r="AB332" s="246"/>
      <c r="AC332" s="236" t="s">
        <v>11564</v>
      </c>
      <c r="AD332" s="247" t="s">
        <v>11563</v>
      </c>
      <c r="AE332" s="248">
        <v>0</v>
      </c>
      <c r="AF332" s="247" t="s">
        <v>11563</v>
      </c>
      <c r="AG332" s="242" t="s">
        <v>12221</v>
      </c>
      <c r="AH332" s="9" t="s">
        <v>12220</v>
      </c>
      <c r="AI332" s="238" t="s">
        <v>11560</v>
      </c>
      <c r="AJ332" s="238" t="s">
        <v>11560</v>
      </c>
      <c r="AK332" s="238" t="s">
        <v>11562</v>
      </c>
    </row>
    <row r="333" spans="1:37" x14ac:dyDescent="0.3">
      <c r="A333" s="232" t="s">
        <v>3445</v>
      </c>
      <c r="B333" s="232" t="s">
        <v>12228</v>
      </c>
      <c r="C333" s="244" t="s">
        <v>11569</v>
      </c>
      <c r="D333" s="240" t="s">
        <v>11764</v>
      </c>
      <c r="E333" s="239" t="s">
        <v>11763</v>
      </c>
      <c r="F333" s="243" t="s">
        <v>11567</v>
      </c>
      <c r="G333" s="214">
        <v>0</v>
      </c>
      <c r="H333" s="234" t="s">
        <v>11560</v>
      </c>
      <c r="I333" s="234"/>
      <c r="J333" s="234"/>
      <c r="K333" s="234"/>
      <c r="L333" s="234"/>
      <c r="M333" s="234"/>
      <c r="N333" s="234" t="s">
        <v>11566</v>
      </c>
      <c r="O333" s="249" t="s">
        <v>12225</v>
      </c>
      <c r="P333" s="249" t="s">
        <v>12223</v>
      </c>
      <c r="Q333" s="226" t="s">
        <v>12222</v>
      </c>
      <c r="R333" s="212" t="s">
        <v>11762</v>
      </c>
      <c r="S333" s="213">
        <v>410001160</v>
      </c>
      <c r="T333" s="236" t="s">
        <v>11559</v>
      </c>
      <c r="U333" s="237" t="s">
        <v>11565</v>
      </c>
      <c r="V333" s="236" t="s">
        <v>11558</v>
      </c>
      <c r="W333" s="236" t="s">
        <v>11558</v>
      </c>
      <c r="X333" s="237" t="s">
        <v>11560</v>
      </c>
      <c r="Y333" s="237"/>
      <c r="Z333" s="237" t="s">
        <v>11699</v>
      </c>
      <c r="AA333" s="225">
        <v>202409</v>
      </c>
      <c r="AB333" s="246"/>
      <c r="AC333" s="236" t="s">
        <v>11564</v>
      </c>
      <c r="AD333" s="247" t="s">
        <v>11563</v>
      </c>
      <c r="AE333" s="248">
        <v>0</v>
      </c>
      <c r="AF333" s="247" t="s">
        <v>11563</v>
      </c>
      <c r="AG333" s="242" t="s">
        <v>12221</v>
      </c>
      <c r="AH333" s="9" t="s">
        <v>12220</v>
      </c>
      <c r="AI333" s="238" t="s">
        <v>11560</v>
      </c>
      <c r="AJ333" s="238" t="s">
        <v>11560</v>
      </c>
      <c r="AK333" s="238" t="s">
        <v>11562</v>
      </c>
    </row>
    <row r="334" spans="1:37" x14ac:dyDescent="0.3">
      <c r="A334" s="232" t="s">
        <v>3445</v>
      </c>
      <c r="B334" s="232" t="s">
        <v>12228</v>
      </c>
      <c r="C334" s="244" t="s">
        <v>11569</v>
      </c>
      <c r="D334" s="240" t="s">
        <v>11661</v>
      </c>
      <c r="E334" s="239" t="s">
        <v>6322</v>
      </c>
      <c r="F334" s="243" t="s">
        <v>11567</v>
      </c>
      <c r="G334" s="214">
        <v>0</v>
      </c>
      <c r="H334" s="234" t="s">
        <v>11560</v>
      </c>
      <c r="I334" s="234"/>
      <c r="J334" s="234"/>
      <c r="K334" s="234"/>
      <c r="L334" s="234"/>
      <c r="M334" s="234"/>
      <c r="N334" s="234" t="s">
        <v>11566</v>
      </c>
      <c r="O334" s="249" t="s">
        <v>12225</v>
      </c>
      <c r="P334" s="249" t="s">
        <v>12223</v>
      </c>
      <c r="Q334" s="226" t="s">
        <v>12222</v>
      </c>
      <c r="R334" s="212" t="s">
        <v>6323</v>
      </c>
      <c r="S334" s="213">
        <v>410001161</v>
      </c>
      <c r="T334" s="236" t="s">
        <v>11559</v>
      </c>
      <c r="U334" s="237" t="s">
        <v>11565</v>
      </c>
      <c r="V334" s="236" t="s">
        <v>11558</v>
      </c>
      <c r="W334" s="236" t="s">
        <v>11558</v>
      </c>
      <c r="X334" s="237" t="s">
        <v>11560</v>
      </c>
      <c r="Y334" s="237"/>
      <c r="Z334" s="237" t="s">
        <v>11699</v>
      </c>
      <c r="AA334" s="225">
        <v>202409</v>
      </c>
      <c r="AB334" s="246"/>
      <c r="AC334" s="236" t="s">
        <v>11564</v>
      </c>
      <c r="AD334" s="247" t="s">
        <v>11563</v>
      </c>
      <c r="AE334" s="248">
        <v>0</v>
      </c>
      <c r="AF334" s="247" t="s">
        <v>11563</v>
      </c>
      <c r="AG334" s="242" t="s">
        <v>12221</v>
      </c>
      <c r="AH334" s="9" t="s">
        <v>12220</v>
      </c>
      <c r="AI334" s="238" t="s">
        <v>11560</v>
      </c>
      <c r="AJ334" s="238" t="s">
        <v>11560</v>
      </c>
      <c r="AK334" s="238" t="s">
        <v>11562</v>
      </c>
    </row>
    <row r="335" spans="1:37" x14ac:dyDescent="0.3">
      <c r="A335" s="232" t="s">
        <v>3445</v>
      </c>
      <c r="B335" s="232" t="s">
        <v>12228</v>
      </c>
      <c r="C335" s="244" t="s">
        <v>11569</v>
      </c>
      <c r="D335" s="240" t="s">
        <v>12443</v>
      </c>
      <c r="E335" s="239" t="s">
        <v>5210</v>
      </c>
      <c r="F335" s="243" t="s">
        <v>11567</v>
      </c>
      <c r="G335" s="214">
        <v>0</v>
      </c>
      <c r="H335" s="234" t="s">
        <v>11560</v>
      </c>
      <c r="I335" s="234"/>
      <c r="J335" s="234"/>
      <c r="K335" s="234"/>
      <c r="L335" s="234"/>
      <c r="M335" s="234"/>
      <c r="N335" s="234" t="s">
        <v>11566</v>
      </c>
      <c r="O335" s="249" t="s">
        <v>12225</v>
      </c>
      <c r="P335" s="249" t="s">
        <v>12223</v>
      </c>
      <c r="Q335" s="226" t="s">
        <v>12222</v>
      </c>
      <c r="R335" s="212" t="s">
        <v>5211</v>
      </c>
      <c r="S335" s="213">
        <v>410001023</v>
      </c>
      <c r="T335" s="236" t="s">
        <v>11559</v>
      </c>
      <c r="U335" s="237" t="s">
        <v>11565</v>
      </c>
      <c r="V335" s="236" t="s">
        <v>11558</v>
      </c>
      <c r="W335" s="236" t="s">
        <v>11558</v>
      </c>
      <c r="X335" s="237" t="s">
        <v>11560</v>
      </c>
      <c r="Y335" s="237"/>
      <c r="Z335" s="237" t="s">
        <v>11699</v>
      </c>
      <c r="AA335" s="225">
        <v>202409</v>
      </c>
      <c r="AB335" s="246"/>
      <c r="AC335" s="236" t="s">
        <v>11564</v>
      </c>
      <c r="AD335" s="247" t="s">
        <v>11563</v>
      </c>
      <c r="AE335" s="248">
        <v>0</v>
      </c>
      <c r="AF335" s="247" t="s">
        <v>11563</v>
      </c>
      <c r="AG335" s="242" t="s">
        <v>12221</v>
      </c>
      <c r="AH335" s="9" t="s">
        <v>12220</v>
      </c>
      <c r="AI335" s="238" t="s">
        <v>11560</v>
      </c>
      <c r="AJ335" s="238" t="s">
        <v>11560</v>
      </c>
      <c r="AK335" s="238" t="s">
        <v>11562</v>
      </c>
    </row>
    <row r="336" spans="1:37" x14ac:dyDescent="0.3">
      <c r="A336" s="232" t="s">
        <v>3445</v>
      </c>
      <c r="B336" s="232" t="s">
        <v>12228</v>
      </c>
      <c r="C336" s="244" t="s">
        <v>11569</v>
      </c>
      <c r="D336" s="240" t="s">
        <v>12442</v>
      </c>
      <c r="E336" s="239" t="s">
        <v>12441</v>
      </c>
      <c r="F336" s="243" t="s">
        <v>11567</v>
      </c>
      <c r="G336" s="214">
        <v>0</v>
      </c>
      <c r="H336" s="234" t="s">
        <v>11560</v>
      </c>
      <c r="I336" s="234"/>
      <c r="J336" s="234"/>
      <c r="K336" s="234"/>
      <c r="L336" s="234"/>
      <c r="M336" s="234"/>
      <c r="N336" s="234" t="s">
        <v>11566</v>
      </c>
      <c r="O336" s="249" t="s">
        <v>12225</v>
      </c>
      <c r="P336" s="249" t="s">
        <v>12223</v>
      </c>
      <c r="Q336" s="226" t="s">
        <v>12222</v>
      </c>
      <c r="R336" s="212" t="s">
        <v>12440</v>
      </c>
      <c r="S336" s="213">
        <v>410001089</v>
      </c>
      <c r="T336" s="236" t="s">
        <v>11559</v>
      </c>
      <c r="U336" s="237" t="s">
        <v>11565</v>
      </c>
      <c r="V336" s="236" t="s">
        <v>11558</v>
      </c>
      <c r="W336" s="236" t="s">
        <v>11558</v>
      </c>
      <c r="X336" s="237" t="s">
        <v>11560</v>
      </c>
      <c r="Y336" s="237"/>
      <c r="Z336" s="237" t="s">
        <v>11699</v>
      </c>
      <c r="AA336" s="225">
        <v>202409</v>
      </c>
      <c r="AB336" s="246"/>
      <c r="AC336" s="236" t="s">
        <v>11564</v>
      </c>
      <c r="AD336" s="247" t="s">
        <v>11563</v>
      </c>
      <c r="AE336" s="248">
        <v>0</v>
      </c>
      <c r="AF336" s="247" t="s">
        <v>11563</v>
      </c>
      <c r="AG336" s="242" t="s">
        <v>12221</v>
      </c>
      <c r="AH336" s="9" t="s">
        <v>12220</v>
      </c>
      <c r="AI336" s="238" t="s">
        <v>11560</v>
      </c>
      <c r="AJ336" s="238" t="s">
        <v>11560</v>
      </c>
      <c r="AK336" s="238" t="s">
        <v>11562</v>
      </c>
    </row>
    <row r="337" spans="1:37" x14ac:dyDescent="0.3">
      <c r="A337" s="232" t="s">
        <v>3445</v>
      </c>
      <c r="B337" s="232" t="s">
        <v>12228</v>
      </c>
      <c r="C337" s="244" t="s">
        <v>11569</v>
      </c>
      <c r="D337" s="240" t="s">
        <v>12439</v>
      </c>
      <c r="E337" s="239" t="s">
        <v>6825</v>
      </c>
      <c r="F337" s="243" t="s">
        <v>11567</v>
      </c>
      <c r="G337" s="214">
        <v>0</v>
      </c>
      <c r="H337" s="234" t="s">
        <v>11560</v>
      </c>
      <c r="I337" s="234"/>
      <c r="J337" s="234"/>
      <c r="K337" s="234"/>
      <c r="L337" s="234"/>
      <c r="M337" s="234"/>
      <c r="N337" s="234" t="s">
        <v>11566</v>
      </c>
      <c r="O337" s="249" t="s">
        <v>12225</v>
      </c>
      <c r="P337" s="249" t="s">
        <v>12223</v>
      </c>
      <c r="Q337" s="226" t="s">
        <v>12222</v>
      </c>
      <c r="R337" s="212" t="s">
        <v>6826</v>
      </c>
      <c r="S337" s="213">
        <v>410001151</v>
      </c>
      <c r="T337" s="236" t="s">
        <v>11559</v>
      </c>
      <c r="U337" s="237" t="s">
        <v>11565</v>
      </c>
      <c r="V337" s="236" t="s">
        <v>11558</v>
      </c>
      <c r="W337" s="236" t="s">
        <v>11558</v>
      </c>
      <c r="X337" s="237" t="s">
        <v>11560</v>
      </c>
      <c r="Y337" s="237"/>
      <c r="Z337" s="237" t="s">
        <v>11699</v>
      </c>
      <c r="AA337" s="225">
        <v>202409</v>
      </c>
      <c r="AB337" s="246"/>
      <c r="AC337" s="236" t="s">
        <v>11564</v>
      </c>
      <c r="AD337" s="247" t="s">
        <v>11563</v>
      </c>
      <c r="AE337" s="248">
        <v>0</v>
      </c>
      <c r="AF337" s="247" t="s">
        <v>11563</v>
      </c>
      <c r="AG337" s="242" t="s">
        <v>12221</v>
      </c>
      <c r="AH337" s="9" t="s">
        <v>12220</v>
      </c>
      <c r="AI337" s="238" t="s">
        <v>11560</v>
      </c>
      <c r="AJ337" s="238" t="s">
        <v>11560</v>
      </c>
      <c r="AK337" s="238" t="s">
        <v>11562</v>
      </c>
    </row>
    <row r="338" spans="1:37" x14ac:dyDescent="0.3">
      <c r="A338" s="232" t="s">
        <v>3445</v>
      </c>
      <c r="B338" s="232" t="s">
        <v>12228</v>
      </c>
      <c r="C338" s="244" t="s">
        <v>11569</v>
      </c>
      <c r="D338" s="240" t="s">
        <v>12438</v>
      </c>
      <c r="E338" s="239" t="s">
        <v>6342</v>
      </c>
      <c r="F338" s="243" t="s">
        <v>11567</v>
      </c>
      <c r="G338" s="214">
        <v>0</v>
      </c>
      <c r="H338" s="234" t="s">
        <v>11560</v>
      </c>
      <c r="I338" s="234"/>
      <c r="J338" s="234"/>
      <c r="K338" s="234"/>
      <c r="L338" s="234"/>
      <c r="M338" s="234"/>
      <c r="N338" s="234" t="s">
        <v>11566</v>
      </c>
      <c r="O338" s="249" t="s">
        <v>12225</v>
      </c>
      <c r="P338" s="249" t="s">
        <v>12223</v>
      </c>
      <c r="Q338" s="226" t="s">
        <v>12222</v>
      </c>
      <c r="R338" s="212" t="s">
        <v>6343</v>
      </c>
      <c r="S338" s="213">
        <v>410001170</v>
      </c>
      <c r="T338" s="236" t="s">
        <v>11559</v>
      </c>
      <c r="U338" s="237" t="s">
        <v>11565</v>
      </c>
      <c r="V338" s="236" t="s">
        <v>11558</v>
      </c>
      <c r="W338" s="236" t="s">
        <v>11558</v>
      </c>
      <c r="X338" s="237" t="s">
        <v>11560</v>
      </c>
      <c r="Y338" s="237"/>
      <c r="Z338" s="237" t="s">
        <v>11699</v>
      </c>
      <c r="AA338" s="225">
        <v>202409</v>
      </c>
      <c r="AB338" s="246"/>
      <c r="AC338" s="236" t="s">
        <v>11564</v>
      </c>
      <c r="AD338" s="247" t="s">
        <v>11563</v>
      </c>
      <c r="AE338" s="248">
        <v>0</v>
      </c>
      <c r="AF338" s="247" t="s">
        <v>11563</v>
      </c>
      <c r="AG338" s="242" t="s">
        <v>12221</v>
      </c>
      <c r="AH338" s="9" t="s">
        <v>12220</v>
      </c>
      <c r="AI338" s="238" t="s">
        <v>11560</v>
      </c>
      <c r="AJ338" s="238" t="s">
        <v>11560</v>
      </c>
      <c r="AK338" s="238" t="s">
        <v>11562</v>
      </c>
    </row>
    <row r="339" spans="1:37" x14ac:dyDescent="0.3">
      <c r="A339" s="232" t="s">
        <v>3445</v>
      </c>
      <c r="B339" s="232" t="s">
        <v>12228</v>
      </c>
      <c r="C339" s="244" t="s">
        <v>11569</v>
      </c>
      <c r="D339" s="240" t="s">
        <v>12437</v>
      </c>
      <c r="E339" s="239" t="s">
        <v>5716</v>
      </c>
      <c r="F339" s="243" t="s">
        <v>11567</v>
      </c>
      <c r="G339" s="214">
        <v>0</v>
      </c>
      <c r="H339" s="234" t="s">
        <v>11560</v>
      </c>
      <c r="I339" s="234"/>
      <c r="J339" s="234"/>
      <c r="K339" s="234"/>
      <c r="L339" s="234"/>
      <c r="M339" s="234"/>
      <c r="N339" s="234" t="s">
        <v>11566</v>
      </c>
      <c r="O339" s="249" t="s">
        <v>12225</v>
      </c>
      <c r="P339" s="249" t="s">
        <v>12223</v>
      </c>
      <c r="Q339" s="226" t="s">
        <v>12222</v>
      </c>
      <c r="R339" s="212" t="s">
        <v>5717</v>
      </c>
      <c r="S339" s="213">
        <v>410001179</v>
      </c>
      <c r="T339" s="236" t="s">
        <v>11559</v>
      </c>
      <c r="U339" s="237" t="s">
        <v>11565</v>
      </c>
      <c r="V339" s="236" t="s">
        <v>11558</v>
      </c>
      <c r="W339" s="236" t="s">
        <v>11558</v>
      </c>
      <c r="X339" s="237" t="s">
        <v>11560</v>
      </c>
      <c r="Y339" s="237"/>
      <c r="Z339" s="237" t="s">
        <v>11699</v>
      </c>
      <c r="AA339" s="225">
        <v>202409</v>
      </c>
      <c r="AB339" s="246"/>
      <c r="AC339" s="236" t="s">
        <v>11564</v>
      </c>
      <c r="AD339" s="247" t="s">
        <v>11563</v>
      </c>
      <c r="AE339" s="248">
        <v>0</v>
      </c>
      <c r="AF339" s="247" t="s">
        <v>11563</v>
      </c>
      <c r="AG339" s="242" t="s">
        <v>12221</v>
      </c>
      <c r="AH339" s="9" t="s">
        <v>12220</v>
      </c>
      <c r="AI339" s="238" t="s">
        <v>11560</v>
      </c>
      <c r="AJ339" s="238" t="s">
        <v>11560</v>
      </c>
      <c r="AK339" s="238" t="s">
        <v>11562</v>
      </c>
    </row>
    <row r="340" spans="1:37" x14ac:dyDescent="0.3">
      <c r="A340" s="232" t="s">
        <v>3445</v>
      </c>
      <c r="B340" s="232" t="s">
        <v>12228</v>
      </c>
      <c r="C340" s="244" t="s">
        <v>11569</v>
      </c>
      <c r="D340" s="240" t="s">
        <v>12436</v>
      </c>
      <c r="E340" s="239" t="s">
        <v>5829</v>
      </c>
      <c r="F340" s="243" t="s">
        <v>11567</v>
      </c>
      <c r="G340" s="214">
        <v>0</v>
      </c>
      <c r="H340" s="234" t="s">
        <v>11560</v>
      </c>
      <c r="I340" s="234"/>
      <c r="J340" s="234"/>
      <c r="K340" s="234"/>
      <c r="L340" s="234"/>
      <c r="M340" s="234"/>
      <c r="N340" s="234" t="s">
        <v>11566</v>
      </c>
      <c r="O340" s="249" t="s">
        <v>12225</v>
      </c>
      <c r="P340" s="249" t="s">
        <v>12223</v>
      </c>
      <c r="Q340" s="226" t="s">
        <v>12222</v>
      </c>
      <c r="R340" s="212" t="s">
        <v>5830</v>
      </c>
      <c r="S340" s="213">
        <v>410000944</v>
      </c>
      <c r="T340" s="236" t="s">
        <v>11559</v>
      </c>
      <c r="U340" s="237" t="s">
        <v>11565</v>
      </c>
      <c r="V340" s="236" t="s">
        <v>11558</v>
      </c>
      <c r="W340" s="236" t="s">
        <v>11558</v>
      </c>
      <c r="X340" s="237" t="s">
        <v>11560</v>
      </c>
      <c r="Y340" s="237"/>
      <c r="Z340" s="237" t="s">
        <v>11699</v>
      </c>
      <c r="AA340" s="225">
        <v>202409</v>
      </c>
      <c r="AB340" s="246"/>
      <c r="AC340" s="236" t="s">
        <v>11564</v>
      </c>
      <c r="AD340" s="247" t="s">
        <v>11563</v>
      </c>
      <c r="AE340" s="248">
        <v>0</v>
      </c>
      <c r="AF340" s="247" t="s">
        <v>11563</v>
      </c>
      <c r="AG340" s="242" t="s">
        <v>12221</v>
      </c>
      <c r="AH340" s="9" t="s">
        <v>12220</v>
      </c>
      <c r="AI340" s="238" t="s">
        <v>11560</v>
      </c>
      <c r="AJ340" s="238" t="s">
        <v>11560</v>
      </c>
      <c r="AK340" s="238" t="s">
        <v>11562</v>
      </c>
    </row>
    <row r="341" spans="1:37" x14ac:dyDescent="0.3">
      <c r="A341" s="232" t="s">
        <v>3445</v>
      </c>
      <c r="B341" s="232" t="s">
        <v>12228</v>
      </c>
      <c r="C341" s="244" t="s">
        <v>11569</v>
      </c>
      <c r="D341" s="240" t="s">
        <v>12435</v>
      </c>
      <c r="E341" s="239" t="s">
        <v>6350</v>
      </c>
      <c r="F341" s="243" t="s">
        <v>11567</v>
      </c>
      <c r="G341" s="214">
        <v>0</v>
      </c>
      <c r="H341" s="234" t="s">
        <v>11560</v>
      </c>
      <c r="I341" s="234"/>
      <c r="J341" s="234"/>
      <c r="K341" s="234"/>
      <c r="L341" s="234"/>
      <c r="M341" s="234"/>
      <c r="N341" s="234" t="s">
        <v>11566</v>
      </c>
      <c r="O341" s="249" t="s">
        <v>12225</v>
      </c>
      <c r="P341" s="249" t="s">
        <v>12223</v>
      </c>
      <c r="Q341" s="226" t="s">
        <v>12222</v>
      </c>
      <c r="R341" s="212" t="s">
        <v>6351</v>
      </c>
      <c r="S341" s="213">
        <v>410001174</v>
      </c>
      <c r="T341" s="236" t="s">
        <v>11559</v>
      </c>
      <c r="U341" s="237" t="s">
        <v>11565</v>
      </c>
      <c r="V341" s="236" t="s">
        <v>11558</v>
      </c>
      <c r="W341" s="236" t="s">
        <v>11558</v>
      </c>
      <c r="X341" s="237" t="s">
        <v>11560</v>
      </c>
      <c r="Y341" s="237"/>
      <c r="Z341" s="237" t="s">
        <v>11699</v>
      </c>
      <c r="AA341" s="225">
        <v>202409</v>
      </c>
      <c r="AB341" s="246"/>
      <c r="AC341" s="236" t="s">
        <v>11564</v>
      </c>
      <c r="AD341" s="247" t="s">
        <v>11563</v>
      </c>
      <c r="AE341" s="248">
        <v>0</v>
      </c>
      <c r="AF341" s="247" t="s">
        <v>11563</v>
      </c>
      <c r="AG341" s="242" t="s">
        <v>12221</v>
      </c>
      <c r="AH341" s="9" t="s">
        <v>12220</v>
      </c>
      <c r="AI341" s="238" t="s">
        <v>11560</v>
      </c>
      <c r="AJ341" s="238" t="s">
        <v>11560</v>
      </c>
      <c r="AK341" s="238" t="s">
        <v>11562</v>
      </c>
    </row>
    <row r="342" spans="1:37" x14ac:dyDescent="0.3">
      <c r="A342" s="232" t="s">
        <v>3445</v>
      </c>
      <c r="B342" s="232" t="s">
        <v>12228</v>
      </c>
      <c r="C342" s="244" t="s">
        <v>11569</v>
      </c>
      <c r="D342" s="240" t="s">
        <v>12434</v>
      </c>
      <c r="E342" s="239" t="s">
        <v>6352</v>
      </c>
      <c r="F342" s="243" t="s">
        <v>11567</v>
      </c>
      <c r="G342" s="214">
        <v>0</v>
      </c>
      <c r="H342" s="234" t="s">
        <v>11560</v>
      </c>
      <c r="I342" s="234"/>
      <c r="J342" s="234"/>
      <c r="K342" s="234"/>
      <c r="L342" s="234"/>
      <c r="M342" s="234"/>
      <c r="N342" s="234" t="s">
        <v>11566</v>
      </c>
      <c r="O342" s="249" t="s">
        <v>12225</v>
      </c>
      <c r="P342" s="249" t="s">
        <v>12223</v>
      </c>
      <c r="Q342" s="226" t="s">
        <v>12222</v>
      </c>
      <c r="R342" s="212" t="s">
        <v>4333</v>
      </c>
      <c r="S342" s="213">
        <v>410001183</v>
      </c>
      <c r="T342" s="236" t="s">
        <v>11559</v>
      </c>
      <c r="U342" s="237" t="s">
        <v>11565</v>
      </c>
      <c r="V342" s="236" t="s">
        <v>11558</v>
      </c>
      <c r="W342" s="236" t="s">
        <v>11558</v>
      </c>
      <c r="X342" s="237" t="s">
        <v>11560</v>
      </c>
      <c r="Y342" s="237"/>
      <c r="Z342" s="237" t="s">
        <v>11699</v>
      </c>
      <c r="AA342" s="225">
        <v>202409</v>
      </c>
      <c r="AB342" s="246"/>
      <c r="AC342" s="236" t="s">
        <v>11564</v>
      </c>
      <c r="AD342" s="247" t="s">
        <v>11563</v>
      </c>
      <c r="AE342" s="248">
        <v>0</v>
      </c>
      <c r="AF342" s="247" t="s">
        <v>11563</v>
      </c>
      <c r="AG342" s="242" t="s">
        <v>12221</v>
      </c>
      <c r="AH342" s="9" t="s">
        <v>12220</v>
      </c>
      <c r="AI342" s="238" t="s">
        <v>11560</v>
      </c>
      <c r="AJ342" s="238" t="s">
        <v>11560</v>
      </c>
      <c r="AK342" s="238" t="s">
        <v>11562</v>
      </c>
    </row>
    <row r="343" spans="1:37" x14ac:dyDescent="0.3">
      <c r="A343" s="232" t="s">
        <v>3445</v>
      </c>
      <c r="B343" s="232" t="s">
        <v>12228</v>
      </c>
      <c r="C343" s="244" t="s">
        <v>11569</v>
      </c>
      <c r="D343" s="240" t="s">
        <v>12433</v>
      </c>
      <c r="E343" s="239" t="s">
        <v>6353</v>
      </c>
      <c r="F343" s="243" t="s">
        <v>11567</v>
      </c>
      <c r="G343" s="214">
        <v>0</v>
      </c>
      <c r="H343" s="234" t="s">
        <v>11560</v>
      </c>
      <c r="I343" s="234"/>
      <c r="J343" s="234"/>
      <c r="K343" s="234"/>
      <c r="L343" s="234"/>
      <c r="M343" s="234"/>
      <c r="N343" s="234" t="s">
        <v>11566</v>
      </c>
      <c r="O343" s="249" t="s">
        <v>12225</v>
      </c>
      <c r="P343" s="249" t="s">
        <v>12223</v>
      </c>
      <c r="Q343" s="226" t="s">
        <v>12222</v>
      </c>
      <c r="R343" s="212" t="s">
        <v>6354</v>
      </c>
      <c r="S343" s="213">
        <v>410001176</v>
      </c>
      <c r="T343" s="236" t="s">
        <v>11559</v>
      </c>
      <c r="U343" s="237" t="s">
        <v>11565</v>
      </c>
      <c r="V343" s="236" t="s">
        <v>11558</v>
      </c>
      <c r="W343" s="236" t="s">
        <v>11558</v>
      </c>
      <c r="X343" s="237" t="s">
        <v>11560</v>
      </c>
      <c r="Y343" s="237"/>
      <c r="Z343" s="237" t="s">
        <v>11699</v>
      </c>
      <c r="AA343" s="225">
        <v>202409</v>
      </c>
      <c r="AB343" s="246"/>
      <c r="AC343" s="236" t="s">
        <v>11564</v>
      </c>
      <c r="AD343" s="247" t="s">
        <v>11563</v>
      </c>
      <c r="AE343" s="248">
        <v>0</v>
      </c>
      <c r="AF343" s="247" t="s">
        <v>11563</v>
      </c>
      <c r="AG343" s="242" t="s">
        <v>12221</v>
      </c>
      <c r="AH343" s="9" t="s">
        <v>12220</v>
      </c>
      <c r="AI343" s="238" t="s">
        <v>11560</v>
      </c>
      <c r="AJ343" s="238" t="s">
        <v>11560</v>
      </c>
      <c r="AK343" s="238" t="s">
        <v>11562</v>
      </c>
    </row>
    <row r="344" spans="1:37" x14ac:dyDescent="0.3">
      <c r="A344" s="232" t="s">
        <v>3445</v>
      </c>
      <c r="B344" s="232" t="s">
        <v>12228</v>
      </c>
      <c r="C344" s="244" t="s">
        <v>11569</v>
      </c>
      <c r="D344" s="240" t="s">
        <v>11989</v>
      </c>
      <c r="E344" s="239" t="s">
        <v>5718</v>
      </c>
      <c r="F344" s="243" t="s">
        <v>11567</v>
      </c>
      <c r="G344" s="214">
        <v>0</v>
      </c>
      <c r="H344" s="234" t="s">
        <v>11560</v>
      </c>
      <c r="I344" s="234"/>
      <c r="J344" s="234"/>
      <c r="K344" s="234"/>
      <c r="L344" s="234"/>
      <c r="M344" s="234"/>
      <c r="N344" s="234" t="s">
        <v>11566</v>
      </c>
      <c r="O344" s="249" t="s">
        <v>12225</v>
      </c>
      <c r="P344" s="249" t="s">
        <v>12223</v>
      </c>
      <c r="Q344" s="226" t="s">
        <v>12222</v>
      </c>
      <c r="R344" s="212" t="s">
        <v>5719</v>
      </c>
      <c r="S344" s="213">
        <v>410001166</v>
      </c>
      <c r="T344" s="236" t="s">
        <v>11559</v>
      </c>
      <c r="U344" s="237" t="s">
        <v>11565</v>
      </c>
      <c r="V344" s="236" t="s">
        <v>11558</v>
      </c>
      <c r="W344" s="236" t="s">
        <v>11558</v>
      </c>
      <c r="X344" s="237" t="s">
        <v>11560</v>
      </c>
      <c r="Y344" s="237"/>
      <c r="Z344" s="237" t="s">
        <v>11699</v>
      </c>
      <c r="AA344" s="225">
        <v>202409</v>
      </c>
      <c r="AB344" s="246"/>
      <c r="AC344" s="236" t="s">
        <v>11564</v>
      </c>
      <c r="AD344" s="247" t="s">
        <v>11563</v>
      </c>
      <c r="AE344" s="248">
        <v>0</v>
      </c>
      <c r="AF344" s="247" t="s">
        <v>11563</v>
      </c>
      <c r="AG344" s="242" t="s">
        <v>12221</v>
      </c>
      <c r="AH344" s="9" t="s">
        <v>12220</v>
      </c>
      <c r="AI344" s="238" t="s">
        <v>11560</v>
      </c>
      <c r="AJ344" s="238" t="s">
        <v>11560</v>
      </c>
      <c r="AK344" s="238" t="s">
        <v>11562</v>
      </c>
    </row>
    <row r="345" spans="1:37" x14ac:dyDescent="0.3">
      <c r="A345" s="232" t="s">
        <v>3445</v>
      </c>
      <c r="B345" s="232" t="s">
        <v>12228</v>
      </c>
      <c r="C345" s="244" t="s">
        <v>11569</v>
      </c>
      <c r="D345" s="240" t="s">
        <v>12028</v>
      </c>
      <c r="E345" s="239" t="s">
        <v>5720</v>
      </c>
      <c r="F345" s="243" t="s">
        <v>11567</v>
      </c>
      <c r="G345" s="214">
        <v>0</v>
      </c>
      <c r="H345" s="234" t="s">
        <v>11560</v>
      </c>
      <c r="I345" s="234"/>
      <c r="J345" s="234"/>
      <c r="K345" s="234"/>
      <c r="L345" s="234"/>
      <c r="M345" s="234"/>
      <c r="N345" s="234" t="s">
        <v>11566</v>
      </c>
      <c r="O345" s="249" t="s">
        <v>12225</v>
      </c>
      <c r="P345" s="249" t="s">
        <v>12223</v>
      </c>
      <c r="Q345" s="226" t="s">
        <v>12222</v>
      </c>
      <c r="R345" s="212" t="s">
        <v>5721</v>
      </c>
      <c r="S345" s="213">
        <v>410001187</v>
      </c>
      <c r="T345" s="236" t="s">
        <v>11559</v>
      </c>
      <c r="U345" s="237" t="s">
        <v>11565</v>
      </c>
      <c r="V345" s="236" t="s">
        <v>11558</v>
      </c>
      <c r="W345" s="236" t="s">
        <v>11558</v>
      </c>
      <c r="X345" s="237" t="s">
        <v>11560</v>
      </c>
      <c r="Y345" s="237"/>
      <c r="Z345" s="237" t="s">
        <v>11699</v>
      </c>
      <c r="AA345" s="225">
        <v>202409</v>
      </c>
      <c r="AB345" s="246"/>
      <c r="AC345" s="236" t="s">
        <v>11564</v>
      </c>
      <c r="AD345" s="247" t="s">
        <v>11563</v>
      </c>
      <c r="AE345" s="248">
        <v>0</v>
      </c>
      <c r="AF345" s="247" t="s">
        <v>11563</v>
      </c>
      <c r="AG345" s="242" t="s">
        <v>12221</v>
      </c>
      <c r="AH345" s="9" t="s">
        <v>12220</v>
      </c>
      <c r="AI345" s="238" t="s">
        <v>11560</v>
      </c>
      <c r="AJ345" s="238" t="s">
        <v>11560</v>
      </c>
      <c r="AK345" s="238" t="s">
        <v>11562</v>
      </c>
    </row>
    <row r="346" spans="1:37" x14ac:dyDescent="0.3">
      <c r="A346" s="232" t="s">
        <v>3445</v>
      </c>
      <c r="B346" s="232" t="s">
        <v>12228</v>
      </c>
      <c r="C346" s="244" t="s">
        <v>11569</v>
      </c>
      <c r="D346" s="240" t="s">
        <v>12432</v>
      </c>
      <c r="E346" s="239" t="s">
        <v>10902</v>
      </c>
      <c r="F346" s="243" t="s">
        <v>11567</v>
      </c>
      <c r="G346" s="214">
        <v>0</v>
      </c>
      <c r="H346" s="234" t="s">
        <v>11560</v>
      </c>
      <c r="I346" s="234"/>
      <c r="J346" s="234"/>
      <c r="K346" s="234"/>
      <c r="L346" s="234"/>
      <c r="M346" s="234"/>
      <c r="N346" s="234" t="s">
        <v>11566</v>
      </c>
      <c r="O346" s="249" t="s">
        <v>12225</v>
      </c>
      <c r="P346" s="249" t="s">
        <v>12223</v>
      </c>
      <c r="Q346" s="226" t="s">
        <v>12222</v>
      </c>
      <c r="R346" s="212" t="s">
        <v>10903</v>
      </c>
      <c r="S346" s="213">
        <v>410001044</v>
      </c>
      <c r="T346" s="236" t="s">
        <v>11559</v>
      </c>
      <c r="U346" s="237" t="s">
        <v>11565</v>
      </c>
      <c r="V346" s="236" t="s">
        <v>11558</v>
      </c>
      <c r="W346" s="236" t="s">
        <v>11558</v>
      </c>
      <c r="X346" s="237" t="s">
        <v>11560</v>
      </c>
      <c r="Y346" s="237"/>
      <c r="Z346" s="237" t="s">
        <v>11699</v>
      </c>
      <c r="AA346" s="225">
        <v>202409</v>
      </c>
      <c r="AB346" s="246"/>
      <c r="AC346" s="236" t="s">
        <v>11564</v>
      </c>
      <c r="AD346" s="247" t="s">
        <v>11563</v>
      </c>
      <c r="AE346" s="248">
        <v>0</v>
      </c>
      <c r="AF346" s="247" t="s">
        <v>11563</v>
      </c>
      <c r="AG346" s="242" t="s">
        <v>12221</v>
      </c>
      <c r="AH346" s="9" t="s">
        <v>12220</v>
      </c>
      <c r="AI346" s="238" t="s">
        <v>11560</v>
      </c>
      <c r="AJ346" s="238" t="s">
        <v>11560</v>
      </c>
      <c r="AK346" s="238" t="s">
        <v>11562</v>
      </c>
    </row>
    <row r="347" spans="1:37" x14ac:dyDescent="0.3">
      <c r="A347" s="232" t="s">
        <v>3445</v>
      </c>
      <c r="B347" s="232" t="s">
        <v>12228</v>
      </c>
      <c r="C347" s="244" t="s">
        <v>11569</v>
      </c>
      <c r="D347" s="240" t="s">
        <v>12431</v>
      </c>
      <c r="E347" s="239" t="s">
        <v>5728</v>
      </c>
      <c r="F347" s="243" t="s">
        <v>11567</v>
      </c>
      <c r="G347" s="214">
        <v>0</v>
      </c>
      <c r="H347" s="234" t="s">
        <v>11560</v>
      </c>
      <c r="I347" s="234"/>
      <c r="J347" s="234"/>
      <c r="K347" s="234"/>
      <c r="L347" s="234"/>
      <c r="M347" s="234"/>
      <c r="N347" s="234" t="s">
        <v>11566</v>
      </c>
      <c r="O347" s="249" t="s">
        <v>12225</v>
      </c>
      <c r="P347" s="249" t="s">
        <v>12223</v>
      </c>
      <c r="Q347" s="226" t="s">
        <v>12222</v>
      </c>
      <c r="R347" s="212" t="s">
        <v>5729</v>
      </c>
      <c r="S347" s="213">
        <v>410001165</v>
      </c>
      <c r="T347" s="236" t="s">
        <v>11559</v>
      </c>
      <c r="U347" s="237" t="s">
        <v>11565</v>
      </c>
      <c r="V347" s="236" t="s">
        <v>11558</v>
      </c>
      <c r="W347" s="236" t="s">
        <v>11558</v>
      </c>
      <c r="X347" s="237" t="s">
        <v>11560</v>
      </c>
      <c r="Y347" s="237"/>
      <c r="Z347" s="237" t="s">
        <v>11699</v>
      </c>
      <c r="AA347" s="225">
        <v>202409</v>
      </c>
      <c r="AB347" s="246"/>
      <c r="AC347" s="236" t="s">
        <v>11564</v>
      </c>
      <c r="AD347" s="247" t="s">
        <v>11563</v>
      </c>
      <c r="AE347" s="248">
        <v>0</v>
      </c>
      <c r="AF347" s="247" t="s">
        <v>11563</v>
      </c>
      <c r="AG347" s="242" t="s">
        <v>12221</v>
      </c>
      <c r="AH347" s="9" t="s">
        <v>12220</v>
      </c>
      <c r="AI347" s="238" t="s">
        <v>11560</v>
      </c>
      <c r="AJ347" s="238" t="s">
        <v>11560</v>
      </c>
      <c r="AK347" s="238" t="s">
        <v>11562</v>
      </c>
    </row>
    <row r="348" spans="1:37" x14ac:dyDescent="0.3">
      <c r="A348" s="232" t="s">
        <v>3445</v>
      </c>
      <c r="B348" s="232" t="s">
        <v>12228</v>
      </c>
      <c r="C348" s="244" t="s">
        <v>11569</v>
      </c>
      <c r="D348" s="240" t="s">
        <v>12430</v>
      </c>
      <c r="E348" s="239" t="s">
        <v>4014</v>
      </c>
      <c r="F348" s="243" t="s">
        <v>11567</v>
      </c>
      <c r="G348" s="214">
        <v>0</v>
      </c>
      <c r="H348" s="234" t="s">
        <v>11560</v>
      </c>
      <c r="I348" s="234"/>
      <c r="J348" s="234"/>
      <c r="K348" s="234"/>
      <c r="L348" s="234"/>
      <c r="M348" s="234"/>
      <c r="N348" s="234" t="s">
        <v>11566</v>
      </c>
      <c r="O348" s="249" t="s">
        <v>12225</v>
      </c>
      <c r="P348" s="249" t="s">
        <v>12223</v>
      </c>
      <c r="Q348" s="226" t="s">
        <v>12222</v>
      </c>
      <c r="R348" s="212" t="s">
        <v>4338</v>
      </c>
      <c r="S348" s="213">
        <v>410001196</v>
      </c>
      <c r="T348" s="236" t="s">
        <v>11559</v>
      </c>
      <c r="U348" s="237" t="s">
        <v>11565</v>
      </c>
      <c r="V348" s="236" t="s">
        <v>11558</v>
      </c>
      <c r="W348" s="236" t="s">
        <v>11558</v>
      </c>
      <c r="X348" s="237" t="s">
        <v>11560</v>
      </c>
      <c r="Y348" s="237"/>
      <c r="Z348" s="237" t="s">
        <v>11699</v>
      </c>
      <c r="AA348" s="225">
        <v>202409</v>
      </c>
      <c r="AB348" s="246"/>
      <c r="AC348" s="236" t="s">
        <v>11564</v>
      </c>
      <c r="AD348" s="247" t="s">
        <v>11563</v>
      </c>
      <c r="AE348" s="248">
        <v>0</v>
      </c>
      <c r="AF348" s="247" t="s">
        <v>11563</v>
      </c>
      <c r="AG348" s="242" t="s">
        <v>12221</v>
      </c>
      <c r="AH348" s="9" t="s">
        <v>12220</v>
      </c>
      <c r="AI348" s="238" t="s">
        <v>11560</v>
      </c>
      <c r="AJ348" s="238" t="s">
        <v>11560</v>
      </c>
      <c r="AK348" s="238" t="s">
        <v>11562</v>
      </c>
    </row>
    <row r="349" spans="1:37" x14ac:dyDescent="0.3">
      <c r="A349" s="232" t="s">
        <v>3445</v>
      </c>
      <c r="B349" s="232" t="s">
        <v>12228</v>
      </c>
      <c r="C349" s="244" t="s">
        <v>11569</v>
      </c>
      <c r="D349" s="240" t="s">
        <v>11739</v>
      </c>
      <c r="E349" s="239" t="s">
        <v>11738</v>
      </c>
      <c r="F349" s="243" t="s">
        <v>11567</v>
      </c>
      <c r="G349" s="214">
        <v>0</v>
      </c>
      <c r="H349" s="234" t="s">
        <v>11560</v>
      </c>
      <c r="I349" s="234"/>
      <c r="J349" s="234"/>
      <c r="K349" s="234"/>
      <c r="L349" s="234"/>
      <c r="M349" s="234"/>
      <c r="N349" s="234" t="s">
        <v>11566</v>
      </c>
      <c r="O349" s="249" t="s">
        <v>12225</v>
      </c>
      <c r="P349" s="249" t="s">
        <v>12223</v>
      </c>
      <c r="Q349" s="226" t="s">
        <v>12222</v>
      </c>
      <c r="R349" s="212" t="s">
        <v>11737</v>
      </c>
      <c r="S349" s="213">
        <v>410001163</v>
      </c>
      <c r="T349" s="236" t="s">
        <v>11559</v>
      </c>
      <c r="U349" s="237" t="s">
        <v>11565</v>
      </c>
      <c r="V349" s="236" t="s">
        <v>11558</v>
      </c>
      <c r="W349" s="236" t="s">
        <v>11558</v>
      </c>
      <c r="X349" s="237" t="s">
        <v>11560</v>
      </c>
      <c r="Y349" s="237"/>
      <c r="Z349" s="237" t="s">
        <v>11699</v>
      </c>
      <c r="AA349" s="225">
        <v>202409</v>
      </c>
      <c r="AB349" s="246"/>
      <c r="AC349" s="236" t="s">
        <v>11564</v>
      </c>
      <c r="AD349" s="247" t="s">
        <v>11563</v>
      </c>
      <c r="AE349" s="248">
        <v>0</v>
      </c>
      <c r="AF349" s="247" t="s">
        <v>11563</v>
      </c>
      <c r="AG349" s="242" t="s">
        <v>12221</v>
      </c>
      <c r="AH349" s="9" t="s">
        <v>12220</v>
      </c>
      <c r="AI349" s="238" t="s">
        <v>11560</v>
      </c>
      <c r="AJ349" s="238" t="s">
        <v>11560</v>
      </c>
      <c r="AK349" s="238" t="s">
        <v>11562</v>
      </c>
    </row>
    <row r="350" spans="1:37" x14ac:dyDescent="0.3">
      <c r="A350" s="232" t="s">
        <v>3445</v>
      </c>
      <c r="B350" s="232" t="s">
        <v>12228</v>
      </c>
      <c r="C350" s="244" t="s">
        <v>11569</v>
      </c>
      <c r="D350" s="240" t="s">
        <v>11615</v>
      </c>
      <c r="E350" s="239" t="s">
        <v>5269</v>
      </c>
      <c r="F350" s="243" t="s">
        <v>11567</v>
      </c>
      <c r="G350" s="214">
        <v>0</v>
      </c>
      <c r="H350" s="234" t="s">
        <v>11560</v>
      </c>
      <c r="I350" s="234"/>
      <c r="J350" s="234"/>
      <c r="K350" s="234"/>
      <c r="L350" s="234"/>
      <c r="M350" s="234"/>
      <c r="N350" s="234" t="s">
        <v>11566</v>
      </c>
      <c r="O350" s="249" t="s">
        <v>12225</v>
      </c>
      <c r="P350" s="249" t="s">
        <v>12223</v>
      </c>
      <c r="Q350" s="226" t="s">
        <v>12222</v>
      </c>
      <c r="R350" s="212" t="s">
        <v>5270</v>
      </c>
      <c r="S350" s="213">
        <v>410001201</v>
      </c>
      <c r="T350" s="236" t="s">
        <v>11559</v>
      </c>
      <c r="U350" s="237" t="s">
        <v>11565</v>
      </c>
      <c r="V350" s="236" t="s">
        <v>11558</v>
      </c>
      <c r="W350" s="236" t="s">
        <v>11558</v>
      </c>
      <c r="X350" s="237" t="s">
        <v>11560</v>
      </c>
      <c r="Y350" s="237"/>
      <c r="Z350" s="237" t="s">
        <v>11699</v>
      </c>
      <c r="AA350" s="225">
        <v>202409</v>
      </c>
      <c r="AB350" s="246"/>
      <c r="AC350" s="236" t="s">
        <v>11564</v>
      </c>
      <c r="AD350" s="247" t="s">
        <v>11563</v>
      </c>
      <c r="AE350" s="248">
        <v>0</v>
      </c>
      <c r="AF350" s="247" t="s">
        <v>11563</v>
      </c>
      <c r="AG350" s="242" t="s">
        <v>12221</v>
      </c>
      <c r="AH350" s="9" t="s">
        <v>12220</v>
      </c>
      <c r="AI350" s="238" t="s">
        <v>11560</v>
      </c>
      <c r="AJ350" s="238" t="s">
        <v>11560</v>
      </c>
      <c r="AK350" s="238" t="s">
        <v>11562</v>
      </c>
    </row>
    <row r="351" spans="1:37" x14ac:dyDescent="0.3">
      <c r="A351" s="232" t="s">
        <v>3445</v>
      </c>
      <c r="B351" s="232" t="s">
        <v>12228</v>
      </c>
      <c r="C351" s="244" t="s">
        <v>11569</v>
      </c>
      <c r="D351" s="240" t="s">
        <v>12429</v>
      </c>
      <c r="E351" s="239" t="s">
        <v>3934</v>
      </c>
      <c r="F351" s="243" t="s">
        <v>11567</v>
      </c>
      <c r="G351" s="214">
        <v>0</v>
      </c>
      <c r="H351" s="234" t="s">
        <v>11560</v>
      </c>
      <c r="I351" s="234"/>
      <c r="J351" s="234"/>
      <c r="K351" s="234"/>
      <c r="L351" s="234"/>
      <c r="M351" s="234"/>
      <c r="N351" s="234" t="s">
        <v>11566</v>
      </c>
      <c r="O351" s="249" t="s">
        <v>12225</v>
      </c>
      <c r="P351" s="249" t="s">
        <v>12223</v>
      </c>
      <c r="Q351" s="226" t="s">
        <v>12222</v>
      </c>
      <c r="R351" s="212" t="s">
        <v>4292</v>
      </c>
      <c r="S351" s="213">
        <v>410001194</v>
      </c>
      <c r="T351" s="236" t="s">
        <v>11559</v>
      </c>
      <c r="U351" s="237" t="s">
        <v>11565</v>
      </c>
      <c r="V351" s="236" t="s">
        <v>11558</v>
      </c>
      <c r="W351" s="236" t="s">
        <v>11558</v>
      </c>
      <c r="X351" s="237" t="s">
        <v>11560</v>
      </c>
      <c r="Y351" s="237"/>
      <c r="Z351" s="237" t="s">
        <v>11699</v>
      </c>
      <c r="AA351" s="225">
        <v>202409</v>
      </c>
      <c r="AB351" s="246"/>
      <c r="AC351" s="236" t="s">
        <v>11564</v>
      </c>
      <c r="AD351" s="247" t="s">
        <v>11563</v>
      </c>
      <c r="AE351" s="248">
        <v>0</v>
      </c>
      <c r="AF351" s="247" t="s">
        <v>11563</v>
      </c>
      <c r="AG351" s="242" t="s">
        <v>12221</v>
      </c>
      <c r="AH351" s="9" t="s">
        <v>12220</v>
      </c>
      <c r="AI351" s="238" t="s">
        <v>11560</v>
      </c>
      <c r="AJ351" s="238" t="s">
        <v>11560</v>
      </c>
      <c r="AK351" s="238" t="s">
        <v>11562</v>
      </c>
    </row>
    <row r="352" spans="1:37" x14ac:dyDescent="0.3">
      <c r="A352" s="232" t="s">
        <v>3445</v>
      </c>
      <c r="B352" s="232" t="s">
        <v>12228</v>
      </c>
      <c r="C352" s="244" t="s">
        <v>11569</v>
      </c>
      <c r="D352" s="240" t="s">
        <v>11728</v>
      </c>
      <c r="E352" s="239" t="s">
        <v>5839</v>
      </c>
      <c r="F352" s="243" t="s">
        <v>11567</v>
      </c>
      <c r="G352" s="214">
        <v>0</v>
      </c>
      <c r="H352" s="234" t="s">
        <v>11560</v>
      </c>
      <c r="I352" s="234"/>
      <c r="J352" s="234"/>
      <c r="K352" s="234"/>
      <c r="L352" s="234"/>
      <c r="M352" s="234"/>
      <c r="N352" s="234" t="s">
        <v>11566</v>
      </c>
      <c r="O352" s="249" t="s">
        <v>12225</v>
      </c>
      <c r="P352" s="249" t="s">
        <v>12223</v>
      </c>
      <c r="Q352" s="226" t="s">
        <v>12222</v>
      </c>
      <c r="R352" s="212" t="s">
        <v>5840</v>
      </c>
      <c r="S352" s="213">
        <v>410001208</v>
      </c>
      <c r="T352" s="236" t="s">
        <v>11559</v>
      </c>
      <c r="U352" s="237" t="s">
        <v>11565</v>
      </c>
      <c r="V352" s="236" t="s">
        <v>11558</v>
      </c>
      <c r="W352" s="236" t="s">
        <v>11558</v>
      </c>
      <c r="X352" s="237" t="s">
        <v>11560</v>
      </c>
      <c r="Y352" s="237"/>
      <c r="Z352" s="237" t="s">
        <v>11699</v>
      </c>
      <c r="AA352" s="225">
        <v>202409</v>
      </c>
      <c r="AB352" s="246"/>
      <c r="AC352" s="236" t="s">
        <v>11564</v>
      </c>
      <c r="AD352" s="247" t="s">
        <v>11563</v>
      </c>
      <c r="AE352" s="248">
        <v>0</v>
      </c>
      <c r="AF352" s="247" t="s">
        <v>11563</v>
      </c>
      <c r="AG352" s="242" t="s">
        <v>12221</v>
      </c>
      <c r="AH352" s="9" t="s">
        <v>12220</v>
      </c>
      <c r="AI352" s="238" t="s">
        <v>11560</v>
      </c>
      <c r="AJ352" s="238" t="s">
        <v>11560</v>
      </c>
      <c r="AK352" s="238" t="s">
        <v>11562</v>
      </c>
    </row>
    <row r="353" spans="1:37" x14ac:dyDescent="0.3">
      <c r="A353" s="232" t="s">
        <v>3445</v>
      </c>
      <c r="B353" s="232" t="s">
        <v>12228</v>
      </c>
      <c r="C353" s="244" t="s">
        <v>11569</v>
      </c>
      <c r="D353" s="240" t="s">
        <v>12428</v>
      </c>
      <c r="E353" s="239" t="s">
        <v>5130</v>
      </c>
      <c r="F353" s="243" t="s">
        <v>11567</v>
      </c>
      <c r="G353" s="214">
        <v>0</v>
      </c>
      <c r="H353" s="234" t="s">
        <v>11560</v>
      </c>
      <c r="I353" s="234"/>
      <c r="J353" s="234"/>
      <c r="K353" s="234"/>
      <c r="L353" s="234"/>
      <c r="M353" s="234"/>
      <c r="N353" s="234" t="s">
        <v>11566</v>
      </c>
      <c r="O353" s="249" t="s">
        <v>12225</v>
      </c>
      <c r="P353" s="249" t="s">
        <v>12223</v>
      </c>
      <c r="Q353" s="226" t="s">
        <v>12222</v>
      </c>
      <c r="R353" s="212" t="s">
        <v>5131</v>
      </c>
      <c r="S353" s="213">
        <v>410001203</v>
      </c>
      <c r="T353" s="236" t="s">
        <v>11559</v>
      </c>
      <c r="U353" s="237" t="s">
        <v>11565</v>
      </c>
      <c r="V353" s="236" t="s">
        <v>11558</v>
      </c>
      <c r="W353" s="236" t="s">
        <v>11558</v>
      </c>
      <c r="X353" s="237" t="s">
        <v>11560</v>
      </c>
      <c r="Y353" s="237"/>
      <c r="Z353" s="237" t="s">
        <v>11699</v>
      </c>
      <c r="AA353" s="225">
        <v>202409</v>
      </c>
      <c r="AB353" s="246"/>
      <c r="AC353" s="236" t="s">
        <v>11564</v>
      </c>
      <c r="AD353" s="247" t="s">
        <v>11563</v>
      </c>
      <c r="AE353" s="248">
        <v>0</v>
      </c>
      <c r="AF353" s="247" t="s">
        <v>11563</v>
      </c>
      <c r="AG353" s="242" t="s">
        <v>12221</v>
      </c>
      <c r="AH353" s="9" t="s">
        <v>12220</v>
      </c>
      <c r="AI353" s="238" t="s">
        <v>11560</v>
      </c>
      <c r="AJ353" s="238" t="s">
        <v>11560</v>
      </c>
      <c r="AK353" s="238" t="s">
        <v>11562</v>
      </c>
    </row>
    <row r="354" spans="1:37" x14ac:dyDescent="0.3">
      <c r="A354" s="232" t="s">
        <v>3445</v>
      </c>
      <c r="B354" s="232" t="s">
        <v>12228</v>
      </c>
      <c r="C354" s="244" t="s">
        <v>11569</v>
      </c>
      <c r="D354" s="240" t="s">
        <v>12427</v>
      </c>
      <c r="E354" s="239" t="s">
        <v>5841</v>
      </c>
      <c r="F354" s="243" t="s">
        <v>11567</v>
      </c>
      <c r="G354" s="214">
        <v>0</v>
      </c>
      <c r="H354" s="234" t="s">
        <v>11560</v>
      </c>
      <c r="I354" s="234"/>
      <c r="J354" s="234"/>
      <c r="K354" s="234"/>
      <c r="L354" s="234"/>
      <c r="M354" s="234"/>
      <c r="N354" s="234" t="s">
        <v>11566</v>
      </c>
      <c r="O354" s="249" t="s">
        <v>12225</v>
      </c>
      <c r="P354" s="249" t="s">
        <v>12223</v>
      </c>
      <c r="Q354" s="226" t="s">
        <v>12222</v>
      </c>
      <c r="R354" s="212" t="s">
        <v>5842</v>
      </c>
      <c r="S354" s="213">
        <v>410001223</v>
      </c>
      <c r="T354" s="236" t="s">
        <v>11559</v>
      </c>
      <c r="U354" s="237" t="s">
        <v>11565</v>
      </c>
      <c r="V354" s="236" t="s">
        <v>11558</v>
      </c>
      <c r="W354" s="236" t="s">
        <v>11558</v>
      </c>
      <c r="X354" s="237" t="s">
        <v>11560</v>
      </c>
      <c r="Y354" s="237"/>
      <c r="Z354" s="237" t="s">
        <v>11699</v>
      </c>
      <c r="AA354" s="225">
        <v>202409</v>
      </c>
      <c r="AB354" s="246"/>
      <c r="AC354" s="236" t="s">
        <v>11564</v>
      </c>
      <c r="AD354" s="247" t="s">
        <v>11563</v>
      </c>
      <c r="AE354" s="248">
        <v>0</v>
      </c>
      <c r="AF354" s="247" t="s">
        <v>11563</v>
      </c>
      <c r="AG354" s="242" t="s">
        <v>12221</v>
      </c>
      <c r="AH354" s="9" t="s">
        <v>12220</v>
      </c>
      <c r="AI354" s="238" t="s">
        <v>11560</v>
      </c>
      <c r="AJ354" s="238" t="s">
        <v>11560</v>
      </c>
      <c r="AK354" s="238" t="s">
        <v>11562</v>
      </c>
    </row>
    <row r="355" spans="1:37" x14ac:dyDescent="0.3">
      <c r="A355" s="232" t="s">
        <v>3445</v>
      </c>
      <c r="B355" s="232" t="s">
        <v>12228</v>
      </c>
      <c r="C355" s="244" t="s">
        <v>11569</v>
      </c>
      <c r="D355" s="240" t="s">
        <v>12426</v>
      </c>
      <c r="E355" s="239" t="s">
        <v>12425</v>
      </c>
      <c r="F355" s="243" t="s">
        <v>11567</v>
      </c>
      <c r="G355" s="214">
        <v>0</v>
      </c>
      <c r="H355" s="234" t="s">
        <v>11560</v>
      </c>
      <c r="I355" s="234"/>
      <c r="J355" s="234"/>
      <c r="K355" s="234"/>
      <c r="L355" s="234"/>
      <c r="M355" s="234"/>
      <c r="N355" s="234" t="s">
        <v>11566</v>
      </c>
      <c r="O355" s="249" t="s">
        <v>12225</v>
      </c>
      <c r="P355" s="249" t="s">
        <v>12223</v>
      </c>
      <c r="Q355" s="226" t="s">
        <v>12222</v>
      </c>
      <c r="R355" s="212" t="s">
        <v>12424</v>
      </c>
      <c r="S355" s="213">
        <v>410001202</v>
      </c>
      <c r="T355" s="236" t="s">
        <v>11559</v>
      </c>
      <c r="U355" s="237" t="s">
        <v>11565</v>
      </c>
      <c r="V355" s="236" t="s">
        <v>11558</v>
      </c>
      <c r="W355" s="236" t="s">
        <v>11558</v>
      </c>
      <c r="X355" s="237" t="s">
        <v>11560</v>
      </c>
      <c r="Y355" s="237"/>
      <c r="Z355" s="237" t="s">
        <v>11699</v>
      </c>
      <c r="AA355" s="225">
        <v>202409</v>
      </c>
      <c r="AB355" s="246"/>
      <c r="AC355" s="236" t="s">
        <v>11564</v>
      </c>
      <c r="AD355" s="247" t="s">
        <v>11563</v>
      </c>
      <c r="AE355" s="248">
        <v>0</v>
      </c>
      <c r="AF355" s="247" t="s">
        <v>11563</v>
      </c>
      <c r="AG355" s="242" t="s">
        <v>12221</v>
      </c>
      <c r="AH355" s="9" t="s">
        <v>12220</v>
      </c>
      <c r="AI355" s="238" t="s">
        <v>11560</v>
      </c>
      <c r="AJ355" s="238" t="s">
        <v>11560</v>
      </c>
      <c r="AK355" s="238" t="s">
        <v>11562</v>
      </c>
    </row>
    <row r="356" spans="1:37" x14ac:dyDescent="0.3">
      <c r="A356" s="232" t="s">
        <v>3445</v>
      </c>
      <c r="B356" s="232" t="s">
        <v>12228</v>
      </c>
      <c r="C356" s="244" t="s">
        <v>11569</v>
      </c>
      <c r="D356" s="240" t="s">
        <v>12423</v>
      </c>
      <c r="E356" s="239" t="s">
        <v>12422</v>
      </c>
      <c r="F356" s="243" t="s">
        <v>11567</v>
      </c>
      <c r="G356" s="214">
        <v>0</v>
      </c>
      <c r="H356" s="234" t="s">
        <v>11560</v>
      </c>
      <c r="I356" s="234"/>
      <c r="J356" s="234"/>
      <c r="K356" s="234"/>
      <c r="L356" s="234"/>
      <c r="M356" s="234"/>
      <c r="N356" s="234" t="s">
        <v>11566</v>
      </c>
      <c r="O356" s="249" t="s">
        <v>12225</v>
      </c>
      <c r="P356" s="249" t="s">
        <v>12223</v>
      </c>
      <c r="Q356" s="226" t="s">
        <v>12222</v>
      </c>
      <c r="R356" s="212" t="s">
        <v>12421</v>
      </c>
      <c r="S356" s="213">
        <v>410001214</v>
      </c>
      <c r="T356" s="236" t="s">
        <v>11559</v>
      </c>
      <c r="U356" s="237" t="s">
        <v>11565</v>
      </c>
      <c r="V356" s="236" t="s">
        <v>11558</v>
      </c>
      <c r="W356" s="236" t="s">
        <v>11558</v>
      </c>
      <c r="X356" s="237" t="s">
        <v>11560</v>
      </c>
      <c r="Y356" s="237"/>
      <c r="Z356" s="237" t="s">
        <v>11699</v>
      </c>
      <c r="AA356" s="225">
        <v>202409</v>
      </c>
      <c r="AB356" s="246"/>
      <c r="AC356" s="236" t="s">
        <v>11564</v>
      </c>
      <c r="AD356" s="247" t="s">
        <v>11563</v>
      </c>
      <c r="AE356" s="248">
        <v>0</v>
      </c>
      <c r="AF356" s="247" t="s">
        <v>11563</v>
      </c>
      <c r="AG356" s="242" t="s">
        <v>12221</v>
      </c>
      <c r="AH356" s="9" t="s">
        <v>12220</v>
      </c>
      <c r="AI356" s="238" t="s">
        <v>11560</v>
      </c>
      <c r="AJ356" s="238" t="s">
        <v>11560</v>
      </c>
      <c r="AK356" s="238" t="s">
        <v>11562</v>
      </c>
    </row>
    <row r="357" spans="1:37" x14ac:dyDescent="0.3">
      <c r="A357" s="232" t="s">
        <v>3445</v>
      </c>
      <c r="B357" s="232" t="s">
        <v>12228</v>
      </c>
      <c r="C357" s="244" t="s">
        <v>11569</v>
      </c>
      <c r="D357" s="240" t="s">
        <v>12420</v>
      </c>
      <c r="E357" s="239" t="s">
        <v>12419</v>
      </c>
      <c r="F357" s="243" t="s">
        <v>11567</v>
      </c>
      <c r="G357" s="214">
        <v>0</v>
      </c>
      <c r="H357" s="234" t="s">
        <v>11560</v>
      </c>
      <c r="I357" s="234"/>
      <c r="J357" s="234"/>
      <c r="K357" s="234"/>
      <c r="L357" s="234"/>
      <c r="M357" s="234"/>
      <c r="N357" s="234" t="s">
        <v>11566</v>
      </c>
      <c r="O357" s="249" t="s">
        <v>12225</v>
      </c>
      <c r="P357" s="249" t="s">
        <v>12223</v>
      </c>
      <c r="Q357" s="226" t="s">
        <v>12222</v>
      </c>
      <c r="R357" s="212" t="s">
        <v>12418</v>
      </c>
      <c r="S357" s="213">
        <v>410001210</v>
      </c>
      <c r="T357" s="236" t="s">
        <v>11559</v>
      </c>
      <c r="U357" s="237" t="s">
        <v>11565</v>
      </c>
      <c r="V357" s="236" t="s">
        <v>11558</v>
      </c>
      <c r="W357" s="236" t="s">
        <v>11558</v>
      </c>
      <c r="X357" s="237" t="s">
        <v>11560</v>
      </c>
      <c r="Y357" s="237"/>
      <c r="Z357" s="237" t="s">
        <v>11699</v>
      </c>
      <c r="AA357" s="225">
        <v>202409</v>
      </c>
      <c r="AB357" s="246"/>
      <c r="AC357" s="236" t="s">
        <v>11564</v>
      </c>
      <c r="AD357" s="247" t="s">
        <v>11563</v>
      </c>
      <c r="AE357" s="248">
        <v>0</v>
      </c>
      <c r="AF357" s="247" t="s">
        <v>11563</v>
      </c>
      <c r="AG357" s="242" t="s">
        <v>12221</v>
      </c>
      <c r="AH357" s="9" t="s">
        <v>12220</v>
      </c>
      <c r="AI357" s="238" t="s">
        <v>11560</v>
      </c>
      <c r="AJ357" s="238" t="s">
        <v>11560</v>
      </c>
      <c r="AK357" s="238" t="s">
        <v>11562</v>
      </c>
    </row>
    <row r="358" spans="1:37" x14ac:dyDescent="0.3">
      <c r="A358" s="232" t="s">
        <v>3445</v>
      </c>
      <c r="B358" s="232" t="s">
        <v>12228</v>
      </c>
      <c r="C358" s="244" t="s">
        <v>11569</v>
      </c>
      <c r="D358" s="240" t="s">
        <v>12417</v>
      </c>
      <c r="E358" s="239" t="s">
        <v>12416</v>
      </c>
      <c r="F358" s="243" t="s">
        <v>11567</v>
      </c>
      <c r="G358" s="214">
        <v>0</v>
      </c>
      <c r="H358" s="234" t="s">
        <v>11560</v>
      </c>
      <c r="I358" s="234"/>
      <c r="J358" s="234"/>
      <c r="K358" s="234"/>
      <c r="L358" s="234"/>
      <c r="M358" s="234"/>
      <c r="N358" s="234" t="s">
        <v>11566</v>
      </c>
      <c r="O358" s="249" t="s">
        <v>12225</v>
      </c>
      <c r="P358" s="249" t="s">
        <v>12223</v>
      </c>
      <c r="Q358" s="226" t="s">
        <v>12222</v>
      </c>
      <c r="R358" s="212" t="s">
        <v>12415</v>
      </c>
      <c r="S358" s="213">
        <v>410001074</v>
      </c>
      <c r="T358" s="236" t="s">
        <v>11559</v>
      </c>
      <c r="U358" s="237" t="s">
        <v>11565</v>
      </c>
      <c r="V358" s="236" t="s">
        <v>11558</v>
      </c>
      <c r="W358" s="236" t="s">
        <v>11558</v>
      </c>
      <c r="X358" s="237" t="s">
        <v>11560</v>
      </c>
      <c r="Y358" s="237"/>
      <c r="Z358" s="237" t="s">
        <v>11699</v>
      </c>
      <c r="AA358" s="225">
        <v>202409</v>
      </c>
      <c r="AB358" s="246"/>
      <c r="AC358" s="236" t="s">
        <v>11564</v>
      </c>
      <c r="AD358" s="247" t="s">
        <v>11563</v>
      </c>
      <c r="AE358" s="248">
        <v>0</v>
      </c>
      <c r="AF358" s="247" t="s">
        <v>11563</v>
      </c>
      <c r="AG358" s="242" t="s">
        <v>12221</v>
      </c>
      <c r="AH358" s="9" t="s">
        <v>12220</v>
      </c>
      <c r="AI358" s="238" t="s">
        <v>11560</v>
      </c>
      <c r="AJ358" s="238" t="s">
        <v>11560</v>
      </c>
      <c r="AK358" s="238" t="s">
        <v>11562</v>
      </c>
    </row>
    <row r="359" spans="1:37" x14ac:dyDescent="0.3">
      <c r="A359" s="232" t="s">
        <v>3445</v>
      </c>
      <c r="B359" s="232" t="s">
        <v>12228</v>
      </c>
      <c r="C359" s="244" t="s">
        <v>11569</v>
      </c>
      <c r="D359" s="240" t="s">
        <v>12414</v>
      </c>
      <c r="E359" s="239" t="s">
        <v>12413</v>
      </c>
      <c r="F359" s="243" t="s">
        <v>11567</v>
      </c>
      <c r="G359" s="214">
        <v>0</v>
      </c>
      <c r="H359" s="234" t="s">
        <v>11560</v>
      </c>
      <c r="I359" s="234"/>
      <c r="J359" s="234"/>
      <c r="K359" s="234"/>
      <c r="L359" s="234"/>
      <c r="M359" s="234"/>
      <c r="N359" s="234" t="s">
        <v>11566</v>
      </c>
      <c r="O359" s="249" t="s">
        <v>12225</v>
      </c>
      <c r="P359" s="249" t="s">
        <v>12223</v>
      </c>
      <c r="Q359" s="226" t="s">
        <v>12222</v>
      </c>
      <c r="R359" s="212" t="s">
        <v>12412</v>
      </c>
      <c r="S359" s="213">
        <v>410001075</v>
      </c>
      <c r="T359" s="236" t="s">
        <v>11559</v>
      </c>
      <c r="U359" s="237" t="s">
        <v>11565</v>
      </c>
      <c r="V359" s="236" t="s">
        <v>11558</v>
      </c>
      <c r="W359" s="236" t="s">
        <v>11558</v>
      </c>
      <c r="X359" s="237" t="s">
        <v>11560</v>
      </c>
      <c r="Y359" s="237"/>
      <c r="Z359" s="237" t="s">
        <v>11699</v>
      </c>
      <c r="AA359" s="225">
        <v>202409</v>
      </c>
      <c r="AB359" s="246"/>
      <c r="AC359" s="236" t="s">
        <v>11564</v>
      </c>
      <c r="AD359" s="247" t="s">
        <v>11563</v>
      </c>
      <c r="AE359" s="248">
        <v>0</v>
      </c>
      <c r="AF359" s="247" t="s">
        <v>11563</v>
      </c>
      <c r="AG359" s="242" t="s">
        <v>12221</v>
      </c>
      <c r="AH359" s="9" t="s">
        <v>12220</v>
      </c>
      <c r="AI359" s="238" t="s">
        <v>11560</v>
      </c>
      <c r="AJ359" s="238" t="s">
        <v>11560</v>
      </c>
      <c r="AK359" s="238" t="s">
        <v>11562</v>
      </c>
    </row>
    <row r="360" spans="1:37" x14ac:dyDescent="0.3">
      <c r="A360" s="232" t="s">
        <v>3445</v>
      </c>
      <c r="B360" s="232" t="s">
        <v>12228</v>
      </c>
      <c r="C360" s="244" t="s">
        <v>11569</v>
      </c>
      <c r="D360" s="240" t="s">
        <v>12411</v>
      </c>
      <c r="E360" s="239" t="s">
        <v>12410</v>
      </c>
      <c r="F360" s="243" t="s">
        <v>11567</v>
      </c>
      <c r="G360" s="214">
        <v>0</v>
      </c>
      <c r="H360" s="234" t="s">
        <v>11560</v>
      </c>
      <c r="I360" s="234"/>
      <c r="J360" s="234"/>
      <c r="K360" s="234"/>
      <c r="L360" s="234"/>
      <c r="M360" s="234"/>
      <c r="N360" s="234" t="s">
        <v>11566</v>
      </c>
      <c r="O360" s="249" t="s">
        <v>12225</v>
      </c>
      <c r="P360" s="249" t="s">
        <v>12223</v>
      </c>
      <c r="Q360" s="226" t="s">
        <v>12222</v>
      </c>
      <c r="R360" s="212" t="s">
        <v>12409</v>
      </c>
      <c r="S360" s="213">
        <v>410000800</v>
      </c>
      <c r="T360" s="236" t="s">
        <v>11559</v>
      </c>
      <c r="U360" s="237" t="s">
        <v>11565</v>
      </c>
      <c r="V360" s="236" t="s">
        <v>11558</v>
      </c>
      <c r="W360" s="236" t="s">
        <v>11558</v>
      </c>
      <c r="X360" s="237" t="s">
        <v>11560</v>
      </c>
      <c r="Y360" s="237"/>
      <c r="Z360" s="237" t="s">
        <v>11699</v>
      </c>
      <c r="AA360" s="225">
        <v>202409</v>
      </c>
      <c r="AB360" s="246"/>
      <c r="AC360" s="236" t="s">
        <v>11564</v>
      </c>
      <c r="AD360" s="247" t="s">
        <v>11563</v>
      </c>
      <c r="AE360" s="248">
        <v>0</v>
      </c>
      <c r="AF360" s="247" t="s">
        <v>11563</v>
      </c>
      <c r="AG360" s="242" t="s">
        <v>12221</v>
      </c>
      <c r="AH360" s="9" t="s">
        <v>12220</v>
      </c>
      <c r="AI360" s="238" t="s">
        <v>11560</v>
      </c>
      <c r="AJ360" s="238" t="s">
        <v>11560</v>
      </c>
      <c r="AK360" s="238" t="s">
        <v>11562</v>
      </c>
    </row>
    <row r="361" spans="1:37" x14ac:dyDescent="0.3">
      <c r="A361" s="232" t="s">
        <v>3445</v>
      </c>
      <c r="B361" s="232" t="s">
        <v>12228</v>
      </c>
      <c r="C361" s="244" t="s">
        <v>11569</v>
      </c>
      <c r="D361" s="240" t="s">
        <v>12408</v>
      </c>
      <c r="E361" s="239" t="s">
        <v>4011</v>
      </c>
      <c r="F361" s="243" t="s">
        <v>11567</v>
      </c>
      <c r="G361" s="214">
        <v>0</v>
      </c>
      <c r="H361" s="234" t="s">
        <v>11560</v>
      </c>
      <c r="I361" s="234"/>
      <c r="J361" s="234"/>
      <c r="K361" s="234"/>
      <c r="L361" s="234"/>
      <c r="M361" s="234"/>
      <c r="N361" s="234" t="s">
        <v>11566</v>
      </c>
      <c r="O361" s="249" t="s">
        <v>12225</v>
      </c>
      <c r="P361" s="249" t="s">
        <v>12223</v>
      </c>
      <c r="Q361" s="226" t="s">
        <v>12222</v>
      </c>
      <c r="R361" s="212" t="s">
        <v>4337</v>
      </c>
      <c r="S361" s="213">
        <v>410001198</v>
      </c>
      <c r="T361" s="236" t="s">
        <v>11559</v>
      </c>
      <c r="U361" s="237" t="s">
        <v>11565</v>
      </c>
      <c r="V361" s="236" t="s">
        <v>11558</v>
      </c>
      <c r="W361" s="236" t="s">
        <v>11558</v>
      </c>
      <c r="X361" s="237" t="s">
        <v>11560</v>
      </c>
      <c r="Y361" s="237"/>
      <c r="Z361" s="237" t="s">
        <v>11699</v>
      </c>
      <c r="AA361" s="225">
        <v>202409</v>
      </c>
      <c r="AB361" s="246"/>
      <c r="AC361" s="236" t="s">
        <v>11564</v>
      </c>
      <c r="AD361" s="247" t="s">
        <v>11563</v>
      </c>
      <c r="AE361" s="248">
        <v>0</v>
      </c>
      <c r="AF361" s="247" t="s">
        <v>11563</v>
      </c>
      <c r="AG361" s="242" t="s">
        <v>12221</v>
      </c>
      <c r="AH361" s="9" t="s">
        <v>12220</v>
      </c>
      <c r="AI361" s="238" t="s">
        <v>11560</v>
      </c>
      <c r="AJ361" s="238" t="s">
        <v>11560</v>
      </c>
      <c r="AK361" s="238" t="s">
        <v>11562</v>
      </c>
    </row>
    <row r="362" spans="1:37" x14ac:dyDescent="0.3">
      <c r="A362" s="232" t="s">
        <v>3445</v>
      </c>
      <c r="B362" s="232" t="s">
        <v>12228</v>
      </c>
      <c r="C362" s="244" t="s">
        <v>11569</v>
      </c>
      <c r="D362" s="240" t="s">
        <v>12407</v>
      </c>
      <c r="E362" s="239" t="s">
        <v>12406</v>
      </c>
      <c r="F362" s="243" t="s">
        <v>11567</v>
      </c>
      <c r="G362" s="214">
        <v>0</v>
      </c>
      <c r="H362" s="234" t="s">
        <v>11560</v>
      </c>
      <c r="I362" s="234"/>
      <c r="J362" s="234"/>
      <c r="K362" s="234"/>
      <c r="L362" s="234"/>
      <c r="M362" s="234"/>
      <c r="N362" s="234" t="s">
        <v>11566</v>
      </c>
      <c r="O362" s="249" t="s">
        <v>12225</v>
      </c>
      <c r="P362" s="249" t="s">
        <v>12223</v>
      </c>
      <c r="Q362" s="226" t="s">
        <v>12222</v>
      </c>
      <c r="R362" s="212" t="s">
        <v>12405</v>
      </c>
      <c r="S362" s="213">
        <v>410001171</v>
      </c>
      <c r="T362" s="236" t="s">
        <v>11559</v>
      </c>
      <c r="U362" s="237" t="s">
        <v>11565</v>
      </c>
      <c r="V362" s="236" t="s">
        <v>11558</v>
      </c>
      <c r="W362" s="236" t="s">
        <v>11558</v>
      </c>
      <c r="X362" s="237" t="s">
        <v>11560</v>
      </c>
      <c r="Y362" s="237"/>
      <c r="Z362" s="237" t="s">
        <v>11699</v>
      </c>
      <c r="AA362" s="225">
        <v>202409</v>
      </c>
      <c r="AB362" s="246"/>
      <c r="AC362" s="236" t="s">
        <v>11564</v>
      </c>
      <c r="AD362" s="247" t="s">
        <v>11563</v>
      </c>
      <c r="AE362" s="248">
        <v>0</v>
      </c>
      <c r="AF362" s="247" t="s">
        <v>11563</v>
      </c>
      <c r="AG362" s="242" t="s">
        <v>12221</v>
      </c>
      <c r="AH362" s="9" t="s">
        <v>12220</v>
      </c>
      <c r="AI362" s="238" t="s">
        <v>11560</v>
      </c>
      <c r="AJ362" s="238" t="s">
        <v>11560</v>
      </c>
      <c r="AK362" s="238" t="s">
        <v>11562</v>
      </c>
    </row>
    <row r="363" spans="1:37" x14ac:dyDescent="0.3">
      <c r="A363" s="232" t="s">
        <v>3445</v>
      </c>
      <c r="B363" s="232" t="s">
        <v>12228</v>
      </c>
      <c r="C363" s="244" t="s">
        <v>11569</v>
      </c>
      <c r="D363" s="240" t="s">
        <v>12404</v>
      </c>
      <c r="E363" s="239" t="s">
        <v>12403</v>
      </c>
      <c r="F363" s="243" t="s">
        <v>11567</v>
      </c>
      <c r="G363" s="214">
        <v>0</v>
      </c>
      <c r="H363" s="234" t="s">
        <v>11560</v>
      </c>
      <c r="I363" s="234"/>
      <c r="J363" s="234"/>
      <c r="K363" s="234"/>
      <c r="L363" s="234"/>
      <c r="M363" s="234"/>
      <c r="N363" s="234" t="s">
        <v>11566</v>
      </c>
      <c r="O363" s="249" t="s">
        <v>12225</v>
      </c>
      <c r="P363" s="249" t="s">
        <v>12223</v>
      </c>
      <c r="Q363" s="226" t="s">
        <v>12222</v>
      </c>
      <c r="R363" s="212" t="s">
        <v>12402</v>
      </c>
      <c r="S363" s="213">
        <v>410000221</v>
      </c>
      <c r="T363" s="236" t="s">
        <v>11559</v>
      </c>
      <c r="U363" s="237" t="s">
        <v>11565</v>
      </c>
      <c r="V363" s="236" t="s">
        <v>11558</v>
      </c>
      <c r="W363" s="236" t="s">
        <v>11558</v>
      </c>
      <c r="X363" s="237" t="s">
        <v>11560</v>
      </c>
      <c r="Y363" s="237"/>
      <c r="Z363" s="237" t="s">
        <v>11699</v>
      </c>
      <c r="AA363" s="225">
        <v>202409</v>
      </c>
      <c r="AB363" s="246"/>
      <c r="AC363" s="236" t="s">
        <v>11564</v>
      </c>
      <c r="AD363" s="247" t="s">
        <v>11563</v>
      </c>
      <c r="AE363" s="248">
        <v>0</v>
      </c>
      <c r="AF363" s="247" t="s">
        <v>11563</v>
      </c>
      <c r="AG363" s="242" t="s">
        <v>12221</v>
      </c>
      <c r="AH363" s="9" t="s">
        <v>12220</v>
      </c>
      <c r="AI363" s="238" t="s">
        <v>11560</v>
      </c>
      <c r="AJ363" s="238" t="s">
        <v>11560</v>
      </c>
      <c r="AK363" s="238" t="s">
        <v>11562</v>
      </c>
    </row>
    <row r="364" spans="1:37" x14ac:dyDescent="0.3">
      <c r="A364" s="232" t="s">
        <v>3445</v>
      </c>
      <c r="B364" s="232" t="s">
        <v>12228</v>
      </c>
      <c r="C364" s="244" t="s">
        <v>11569</v>
      </c>
      <c r="D364" s="240" t="s">
        <v>12401</v>
      </c>
      <c r="E364" s="239" t="s">
        <v>12400</v>
      </c>
      <c r="F364" s="243" t="s">
        <v>11567</v>
      </c>
      <c r="G364" s="214">
        <v>0</v>
      </c>
      <c r="H364" s="234" t="s">
        <v>11560</v>
      </c>
      <c r="I364" s="234"/>
      <c r="J364" s="234"/>
      <c r="K364" s="234"/>
      <c r="L364" s="234"/>
      <c r="M364" s="234"/>
      <c r="N364" s="234" t="s">
        <v>11566</v>
      </c>
      <c r="O364" s="249" t="s">
        <v>12225</v>
      </c>
      <c r="P364" s="249" t="s">
        <v>12223</v>
      </c>
      <c r="Q364" s="226" t="s">
        <v>12222</v>
      </c>
      <c r="R364" s="212" t="s">
        <v>12399</v>
      </c>
      <c r="S364" s="213">
        <v>410001012</v>
      </c>
      <c r="T364" s="236" t="s">
        <v>11559</v>
      </c>
      <c r="U364" s="237" t="s">
        <v>11565</v>
      </c>
      <c r="V364" s="236" t="s">
        <v>11558</v>
      </c>
      <c r="W364" s="236" t="s">
        <v>11558</v>
      </c>
      <c r="X364" s="237" t="s">
        <v>11560</v>
      </c>
      <c r="Y364" s="237"/>
      <c r="Z364" s="237" t="s">
        <v>11699</v>
      </c>
      <c r="AA364" s="225">
        <v>202409</v>
      </c>
      <c r="AB364" s="246"/>
      <c r="AC364" s="236" t="s">
        <v>11564</v>
      </c>
      <c r="AD364" s="247" t="s">
        <v>11563</v>
      </c>
      <c r="AE364" s="248">
        <v>0</v>
      </c>
      <c r="AF364" s="247" t="s">
        <v>11563</v>
      </c>
      <c r="AG364" s="242" t="s">
        <v>12221</v>
      </c>
      <c r="AH364" s="9" t="s">
        <v>12220</v>
      </c>
      <c r="AI364" s="238" t="s">
        <v>11560</v>
      </c>
      <c r="AJ364" s="238" t="s">
        <v>11560</v>
      </c>
      <c r="AK364" s="238" t="s">
        <v>11562</v>
      </c>
    </row>
    <row r="365" spans="1:37" x14ac:dyDescent="0.3">
      <c r="A365" s="232" t="s">
        <v>3445</v>
      </c>
      <c r="B365" s="232" t="s">
        <v>12228</v>
      </c>
      <c r="C365" s="244" t="s">
        <v>11569</v>
      </c>
      <c r="D365" s="240" t="s">
        <v>12398</v>
      </c>
      <c r="E365" s="239" t="s">
        <v>12397</v>
      </c>
      <c r="F365" s="243" t="s">
        <v>11567</v>
      </c>
      <c r="G365" s="214">
        <v>0</v>
      </c>
      <c r="H365" s="234" t="s">
        <v>11560</v>
      </c>
      <c r="I365" s="234"/>
      <c r="J365" s="234"/>
      <c r="K365" s="234"/>
      <c r="L365" s="234"/>
      <c r="M365" s="234"/>
      <c r="N365" s="234" t="s">
        <v>11566</v>
      </c>
      <c r="O365" s="249" t="s">
        <v>12225</v>
      </c>
      <c r="P365" s="249" t="s">
        <v>12223</v>
      </c>
      <c r="Q365" s="226" t="s">
        <v>12222</v>
      </c>
      <c r="R365" s="212" t="s">
        <v>12396</v>
      </c>
      <c r="S365" s="213">
        <v>410000763</v>
      </c>
      <c r="T365" s="236" t="s">
        <v>11559</v>
      </c>
      <c r="U365" s="237" t="s">
        <v>11565</v>
      </c>
      <c r="V365" s="236" t="s">
        <v>11558</v>
      </c>
      <c r="W365" s="236" t="s">
        <v>11558</v>
      </c>
      <c r="X365" s="237" t="s">
        <v>11560</v>
      </c>
      <c r="Y365" s="237"/>
      <c r="Z365" s="237" t="s">
        <v>11699</v>
      </c>
      <c r="AA365" s="225">
        <v>202409</v>
      </c>
      <c r="AB365" s="246"/>
      <c r="AC365" s="236" t="s">
        <v>11564</v>
      </c>
      <c r="AD365" s="247" t="s">
        <v>11563</v>
      </c>
      <c r="AE365" s="248">
        <v>0</v>
      </c>
      <c r="AF365" s="247" t="s">
        <v>11563</v>
      </c>
      <c r="AG365" s="242" t="s">
        <v>12221</v>
      </c>
      <c r="AH365" s="9" t="s">
        <v>12220</v>
      </c>
      <c r="AI365" s="238" t="s">
        <v>11560</v>
      </c>
      <c r="AJ365" s="238" t="s">
        <v>11560</v>
      </c>
      <c r="AK365" s="238" t="s">
        <v>11562</v>
      </c>
    </row>
    <row r="366" spans="1:37" x14ac:dyDescent="0.3">
      <c r="A366" s="232" t="s">
        <v>3445</v>
      </c>
      <c r="B366" s="232" t="s">
        <v>12228</v>
      </c>
      <c r="C366" s="244" t="s">
        <v>11569</v>
      </c>
      <c r="D366" s="240" t="s">
        <v>12395</v>
      </c>
      <c r="E366" s="239" t="s">
        <v>12394</v>
      </c>
      <c r="F366" s="243" t="s">
        <v>11567</v>
      </c>
      <c r="G366" s="214">
        <v>0</v>
      </c>
      <c r="H366" s="234" t="s">
        <v>11560</v>
      </c>
      <c r="I366" s="234"/>
      <c r="J366" s="234"/>
      <c r="K366" s="234"/>
      <c r="L366" s="234"/>
      <c r="M366" s="234"/>
      <c r="N366" s="234" t="s">
        <v>11566</v>
      </c>
      <c r="O366" s="249" t="s">
        <v>12225</v>
      </c>
      <c r="P366" s="249" t="s">
        <v>12223</v>
      </c>
      <c r="Q366" s="226" t="s">
        <v>12222</v>
      </c>
      <c r="R366" s="212" t="s">
        <v>12393</v>
      </c>
      <c r="S366" s="213">
        <v>410001181</v>
      </c>
      <c r="T366" s="236" t="s">
        <v>11559</v>
      </c>
      <c r="U366" s="237" t="s">
        <v>11565</v>
      </c>
      <c r="V366" s="236" t="s">
        <v>11558</v>
      </c>
      <c r="W366" s="236" t="s">
        <v>11558</v>
      </c>
      <c r="X366" s="237" t="s">
        <v>11560</v>
      </c>
      <c r="Y366" s="237"/>
      <c r="Z366" s="237" t="s">
        <v>11699</v>
      </c>
      <c r="AA366" s="225">
        <v>202409</v>
      </c>
      <c r="AB366" s="246"/>
      <c r="AC366" s="236" t="s">
        <v>11564</v>
      </c>
      <c r="AD366" s="247" t="s">
        <v>11563</v>
      </c>
      <c r="AE366" s="248">
        <v>0</v>
      </c>
      <c r="AF366" s="247" t="s">
        <v>11563</v>
      </c>
      <c r="AG366" s="242" t="s">
        <v>12221</v>
      </c>
      <c r="AH366" s="9" t="s">
        <v>12220</v>
      </c>
      <c r="AI366" s="238" t="s">
        <v>11560</v>
      </c>
      <c r="AJ366" s="238" t="s">
        <v>11560</v>
      </c>
      <c r="AK366" s="238" t="s">
        <v>11562</v>
      </c>
    </row>
    <row r="367" spans="1:37" x14ac:dyDescent="0.3">
      <c r="A367" s="232" t="s">
        <v>3445</v>
      </c>
      <c r="B367" s="232" t="s">
        <v>12228</v>
      </c>
      <c r="C367" s="244" t="s">
        <v>11569</v>
      </c>
      <c r="D367" s="240" t="s">
        <v>12016</v>
      </c>
      <c r="E367" s="239" t="s">
        <v>12015</v>
      </c>
      <c r="F367" s="243" t="s">
        <v>11567</v>
      </c>
      <c r="G367" s="214">
        <v>0</v>
      </c>
      <c r="H367" s="234" t="s">
        <v>11560</v>
      </c>
      <c r="I367" s="234"/>
      <c r="J367" s="234"/>
      <c r="K367" s="234"/>
      <c r="L367" s="234"/>
      <c r="M367" s="234"/>
      <c r="N367" s="234" t="s">
        <v>11566</v>
      </c>
      <c r="O367" s="249" t="s">
        <v>12225</v>
      </c>
      <c r="P367" s="249" t="s">
        <v>12223</v>
      </c>
      <c r="Q367" s="226" t="s">
        <v>12222</v>
      </c>
      <c r="R367" s="212" t="s">
        <v>12014</v>
      </c>
      <c r="S367" s="213">
        <v>410001180</v>
      </c>
      <c r="T367" s="236" t="s">
        <v>11559</v>
      </c>
      <c r="U367" s="237" t="s">
        <v>11565</v>
      </c>
      <c r="V367" s="236" t="s">
        <v>11558</v>
      </c>
      <c r="W367" s="236" t="s">
        <v>11558</v>
      </c>
      <c r="X367" s="237" t="s">
        <v>11560</v>
      </c>
      <c r="Y367" s="237"/>
      <c r="Z367" s="237" t="s">
        <v>11699</v>
      </c>
      <c r="AA367" s="225">
        <v>202409</v>
      </c>
      <c r="AB367" s="246"/>
      <c r="AC367" s="236" t="s">
        <v>11564</v>
      </c>
      <c r="AD367" s="247" t="s">
        <v>11563</v>
      </c>
      <c r="AE367" s="248">
        <v>0</v>
      </c>
      <c r="AF367" s="247" t="s">
        <v>11563</v>
      </c>
      <c r="AG367" s="242" t="s">
        <v>12221</v>
      </c>
      <c r="AH367" s="9" t="s">
        <v>12220</v>
      </c>
      <c r="AI367" s="238" t="s">
        <v>11560</v>
      </c>
      <c r="AJ367" s="238" t="s">
        <v>11560</v>
      </c>
      <c r="AK367" s="238" t="s">
        <v>11562</v>
      </c>
    </row>
    <row r="368" spans="1:37" x14ac:dyDescent="0.3">
      <c r="A368" s="232" t="s">
        <v>3445</v>
      </c>
      <c r="B368" s="232" t="s">
        <v>12228</v>
      </c>
      <c r="C368" s="244" t="s">
        <v>11569</v>
      </c>
      <c r="D368" s="240" t="s">
        <v>12392</v>
      </c>
      <c r="E368" s="239" t="s">
        <v>12391</v>
      </c>
      <c r="F368" s="243" t="s">
        <v>11567</v>
      </c>
      <c r="G368" s="214">
        <v>0</v>
      </c>
      <c r="H368" s="234" t="s">
        <v>11560</v>
      </c>
      <c r="I368" s="234"/>
      <c r="J368" s="234"/>
      <c r="K368" s="234"/>
      <c r="L368" s="234"/>
      <c r="M368" s="234"/>
      <c r="N368" s="234" t="s">
        <v>11566</v>
      </c>
      <c r="O368" s="249" t="s">
        <v>12225</v>
      </c>
      <c r="P368" s="249" t="s">
        <v>12223</v>
      </c>
      <c r="Q368" s="226" t="s">
        <v>12222</v>
      </c>
      <c r="R368" s="212" t="s">
        <v>12390</v>
      </c>
      <c r="S368" s="213">
        <v>410001156</v>
      </c>
      <c r="T368" s="236" t="s">
        <v>11559</v>
      </c>
      <c r="U368" s="237" t="s">
        <v>11565</v>
      </c>
      <c r="V368" s="236" t="s">
        <v>11558</v>
      </c>
      <c r="W368" s="236" t="s">
        <v>11558</v>
      </c>
      <c r="X368" s="237" t="s">
        <v>11560</v>
      </c>
      <c r="Y368" s="237"/>
      <c r="Z368" s="237" t="s">
        <v>11699</v>
      </c>
      <c r="AA368" s="225">
        <v>202409</v>
      </c>
      <c r="AB368" s="246"/>
      <c r="AC368" s="236" t="s">
        <v>11564</v>
      </c>
      <c r="AD368" s="247" t="s">
        <v>11563</v>
      </c>
      <c r="AE368" s="248">
        <v>0</v>
      </c>
      <c r="AF368" s="247" t="s">
        <v>11563</v>
      </c>
      <c r="AG368" s="242" t="s">
        <v>12221</v>
      </c>
      <c r="AH368" s="9" t="s">
        <v>12220</v>
      </c>
      <c r="AI368" s="238" t="s">
        <v>11560</v>
      </c>
      <c r="AJ368" s="238" t="s">
        <v>11560</v>
      </c>
      <c r="AK368" s="238" t="s">
        <v>11562</v>
      </c>
    </row>
    <row r="369" spans="1:37" x14ac:dyDescent="0.3">
      <c r="A369" s="232" t="s">
        <v>3445</v>
      </c>
      <c r="B369" s="232" t="s">
        <v>12228</v>
      </c>
      <c r="C369" s="244" t="s">
        <v>11569</v>
      </c>
      <c r="D369" s="240" t="s">
        <v>12389</v>
      </c>
      <c r="E369" s="239" t="s">
        <v>12388</v>
      </c>
      <c r="F369" s="243" t="s">
        <v>11567</v>
      </c>
      <c r="G369" s="214">
        <v>0</v>
      </c>
      <c r="H369" s="234" t="s">
        <v>11560</v>
      </c>
      <c r="I369" s="234"/>
      <c r="J369" s="234"/>
      <c r="K369" s="234"/>
      <c r="L369" s="234"/>
      <c r="M369" s="234"/>
      <c r="N369" s="234" t="s">
        <v>11566</v>
      </c>
      <c r="O369" s="249" t="s">
        <v>12225</v>
      </c>
      <c r="P369" s="249" t="s">
        <v>12223</v>
      </c>
      <c r="Q369" s="226" t="s">
        <v>12222</v>
      </c>
      <c r="R369" s="212" t="s">
        <v>12387</v>
      </c>
      <c r="S369" s="213">
        <v>410001035</v>
      </c>
      <c r="T369" s="236" t="s">
        <v>11559</v>
      </c>
      <c r="U369" s="237" t="s">
        <v>11565</v>
      </c>
      <c r="V369" s="236" t="s">
        <v>11558</v>
      </c>
      <c r="W369" s="236" t="s">
        <v>11558</v>
      </c>
      <c r="X369" s="237" t="s">
        <v>11560</v>
      </c>
      <c r="Y369" s="237"/>
      <c r="Z369" s="237" t="s">
        <v>11699</v>
      </c>
      <c r="AA369" s="225">
        <v>202409</v>
      </c>
      <c r="AB369" s="246"/>
      <c r="AC369" s="236" t="s">
        <v>11564</v>
      </c>
      <c r="AD369" s="247" t="s">
        <v>11563</v>
      </c>
      <c r="AE369" s="248">
        <v>0</v>
      </c>
      <c r="AF369" s="247" t="s">
        <v>11563</v>
      </c>
      <c r="AG369" s="242" t="s">
        <v>12221</v>
      </c>
      <c r="AH369" s="9" t="s">
        <v>12220</v>
      </c>
      <c r="AI369" s="238" t="s">
        <v>11560</v>
      </c>
      <c r="AJ369" s="238" t="s">
        <v>11560</v>
      </c>
      <c r="AK369" s="238" t="s">
        <v>11562</v>
      </c>
    </row>
    <row r="370" spans="1:37" x14ac:dyDescent="0.3">
      <c r="A370" s="232" t="s">
        <v>3445</v>
      </c>
      <c r="B370" s="232" t="s">
        <v>12228</v>
      </c>
      <c r="C370" s="244" t="s">
        <v>11569</v>
      </c>
      <c r="D370" s="240" t="s">
        <v>12386</v>
      </c>
      <c r="E370" s="239" t="s">
        <v>12385</v>
      </c>
      <c r="F370" s="243" t="s">
        <v>11567</v>
      </c>
      <c r="G370" s="214">
        <v>0</v>
      </c>
      <c r="H370" s="234" t="s">
        <v>11560</v>
      </c>
      <c r="I370" s="234"/>
      <c r="J370" s="234"/>
      <c r="K370" s="234"/>
      <c r="L370" s="234"/>
      <c r="M370" s="234"/>
      <c r="N370" s="234" t="s">
        <v>11566</v>
      </c>
      <c r="O370" s="249" t="s">
        <v>12225</v>
      </c>
      <c r="P370" s="249" t="s">
        <v>12223</v>
      </c>
      <c r="Q370" s="226" t="s">
        <v>12222</v>
      </c>
      <c r="R370" s="212" t="s">
        <v>12384</v>
      </c>
      <c r="S370" s="213">
        <v>410001168</v>
      </c>
      <c r="T370" s="236" t="s">
        <v>11559</v>
      </c>
      <c r="U370" s="237" t="s">
        <v>11565</v>
      </c>
      <c r="V370" s="236" t="s">
        <v>11558</v>
      </c>
      <c r="W370" s="236" t="s">
        <v>11558</v>
      </c>
      <c r="X370" s="237" t="s">
        <v>11560</v>
      </c>
      <c r="Y370" s="237"/>
      <c r="Z370" s="237" t="s">
        <v>11699</v>
      </c>
      <c r="AA370" s="225">
        <v>202409</v>
      </c>
      <c r="AB370" s="246"/>
      <c r="AC370" s="236" t="s">
        <v>11564</v>
      </c>
      <c r="AD370" s="247" t="s">
        <v>11563</v>
      </c>
      <c r="AE370" s="248">
        <v>0</v>
      </c>
      <c r="AF370" s="247" t="s">
        <v>11563</v>
      </c>
      <c r="AG370" s="242" t="s">
        <v>12221</v>
      </c>
      <c r="AH370" s="9" t="s">
        <v>12220</v>
      </c>
      <c r="AI370" s="238" t="s">
        <v>11560</v>
      </c>
      <c r="AJ370" s="238" t="s">
        <v>11560</v>
      </c>
      <c r="AK370" s="238" t="s">
        <v>11562</v>
      </c>
    </row>
    <row r="371" spans="1:37" x14ac:dyDescent="0.3">
      <c r="A371" s="232" t="s">
        <v>3445</v>
      </c>
      <c r="B371" s="232" t="s">
        <v>12228</v>
      </c>
      <c r="C371" s="244" t="s">
        <v>11569</v>
      </c>
      <c r="D371" s="240" t="s">
        <v>12383</v>
      </c>
      <c r="E371" s="239" t="s">
        <v>12382</v>
      </c>
      <c r="F371" s="243" t="s">
        <v>11567</v>
      </c>
      <c r="G371" s="214">
        <v>0</v>
      </c>
      <c r="H371" s="234" t="s">
        <v>11560</v>
      </c>
      <c r="I371" s="234"/>
      <c r="J371" s="234"/>
      <c r="K371" s="234"/>
      <c r="L371" s="234"/>
      <c r="M371" s="234"/>
      <c r="N371" s="234" t="s">
        <v>11566</v>
      </c>
      <c r="O371" s="249" t="s">
        <v>12225</v>
      </c>
      <c r="P371" s="249" t="s">
        <v>12223</v>
      </c>
      <c r="Q371" s="226" t="s">
        <v>12222</v>
      </c>
      <c r="R371" s="212" t="s">
        <v>12381</v>
      </c>
      <c r="S371" s="213">
        <v>410000980</v>
      </c>
      <c r="T371" s="236" t="s">
        <v>11559</v>
      </c>
      <c r="U371" s="237" t="s">
        <v>11565</v>
      </c>
      <c r="V371" s="236" t="s">
        <v>11558</v>
      </c>
      <c r="W371" s="236" t="s">
        <v>11558</v>
      </c>
      <c r="X371" s="237" t="s">
        <v>11560</v>
      </c>
      <c r="Y371" s="237"/>
      <c r="Z371" s="237" t="s">
        <v>11699</v>
      </c>
      <c r="AA371" s="225">
        <v>202409</v>
      </c>
      <c r="AB371" s="246"/>
      <c r="AC371" s="236" t="s">
        <v>11564</v>
      </c>
      <c r="AD371" s="247" t="s">
        <v>11563</v>
      </c>
      <c r="AE371" s="248">
        <v>0</v>
      </c>
      <c r="AF371" s="247" t="s">
        <v>11563</v>
      </c>
      <c r="AG371" s="242" t="s">
        <v>12221</v>
      </c>
      <c r="AH371" s="9" t="s">
        <v>12220</v>
      </c>
      <c r="AI371" s="238" t="s">
        <v>11560</v>
      </c>
      <c r="AJ371" s="238" t="s">
        <v>11560</v>
      </c>
      <c r="AK371" s="238" t="s">
        <v>11562</v>
      </c>
    </row>
    <row r="372" spans="1:37" x14ac:dyDescent="0.3">
      <c r="A372" s="232" t="s">
        <v>3445</v>
      </c>
      <c r="B372" s="232" t="s">
        <v>12228</v>
      </c>
      <c r="C372" s="244" t="s">
        <v>11569</v>
      </c>
      <c r="D372" s="240" t="s">
        <v>12380</v>
      </c>
      <c r="E372" s="239" t="s">
        <v>12379</v>
      </c>
      <c r="F372" s="243" t="s">
        <v>11567</v>
      </c>
      <c r="G372" s="214">
        <v>0</v>
      </c>
      <c r="H372" s="234" t="s">
        <v>11560</v>
      </c>
      <c r="I372" s="234"/>
      <c r="J372" s="234"/>
      <c r="K372" s="234"/>
      <c r="L372" s="234"/>
      <c r="M372" s="234"/>
      <c r="N372" s="234" t="s">
        <v>11566</v>
      </c>
      <c r="O372" s="249" t="s">
        <v>12225</v>
      </c>
      <c r="P372" s="249" t="s">
        <v>12223</v>
      </c>
      <c r="Q372" s="226" t="s">
        <v>12222</v>
      </c>
      <c r="R372" s="212" t="s">
        <v>12378</v>
      </c>
      <c r="S372" s="213">
        <v>410001049</v>
      </c>
      <c r="T372" s="236" t="s">
        <v>11559</v>
      </c>
      <c r="U372" s="237" t="s">
        <v>11565</v>
      </c>
      <c r="V372" s="236" t="s">
        <v>11558</v>
      </c>
      <c r="W372" s="236" t="s">
        <v>11558</v>
      </c>
      <c r="X372" s="237" t="s">
        <v>11560</v>
      </c>
      <c r="Y372" s="237"/>
      <c r="Z372" s="237" t="s">
        <v>11699</v>
      </c>
      <c r="AA372" s="225">
        <v>202409</v>
      </c>
      <c r="AB372" s="246"/>
      <c r="AC372" s="236" t="s">
        <v>11564</v>
      </c>
      <c r="AD372" s="247" t="s">
        <v>11563</v>
      </c>
      <c r="AE372" s="248">
        <v>0</v>
      </c>
      <c r="AF372" s="247" t="s">
        <v>11563</v>
      </c>
      <c r="AG372" s="242" t="s">
        <v>12221</v>
      </c>
      <c r="AH372" s="9" t="s">
        <v>12220</v>
      </c>
      <c r="AI372" s="238" t="s">
        <v>11560</v>
      </c>
      <c r="AJ372" s="238" t="s">
        <v>11560</v>
      </c>
      <c r="AK372" s="238" t="s">
        <v>11562</v>
      </c>
    </row>
    <row r="373" spans="1:37" x14ac:dyDescent="0.3">
      <c r="A373" s="232" t="s">
        <v>3445</v>
      </c>
      <c r="B373" s="232" t="s">
        <v>12228</v>
      </c>
      <c r="C373" s="244" t="s">
        <v>11569</v>
      </c>
      <c r="D373" s="240" t="s">
        <v>12377</v>
      </c>
      <c r="E373" s="239" t="s">
        <v>12376</v>
      </c>
      <c r="F373" s="243" t="s">
        <v>11567</v>
      </c>
      <c r="G373" s="214">
        <v>0</v>
      </c>
      <c r="H373" s="234" t="s">
        <v>11560</v>
      </c>
      <c r="I373" s="234"/>
      <c r="J373" s="234"/>
      <c r="K373" s="234"/>
      <c r="L373" s="234"/>
      <c r="M373" s="234"/>
      <c r="N373" s="234" t="s">
        <v>11566</v>
      </c>
      <c r="O373" s="249" t="s">
        <v>12225</v>
      </c>
      <c r="P373" s="249" t="s">
        <v>12223</v>
      </c>
      <c r="Q373" s="226" t="s">
        <v>12222</v>
      </c>
      <c r="R373" s="212" t="s">
        <v>12375</v>
      </c>
      <c r="S373" s="213">
        <v>410001148</v>
      </c>
      <c r="T373" s="236" t="s">
        <v>11559</v>
      </c>
      <c r="U373" s="237" t="s">
        <v>11565</v>
      </c>
      <c r="V373" s="236" t="s">
        <v>11558</v>
      </c>
      <c r="W373" s="236" t="s">
        <v>11558</v>
      </c>
      <c r="X373" s="237" t="s">
        <v>11560</v>
      </c>
      <c r="Y373" s="237"/>
      <c r="Z373" s="237" t="s">
        <v>11699</v>
      </c>
      <c r="AA373" s="225">
        <v>202409</v>
      </c>
      <c r="AB373" s="246"/>
      <c r="AC373" s="236" t="s">
        <v>11564</v>
      </c>
      <c r="AD373" s="247" t="s">
        <v>11563</v>
      </c>
      <c r="AE373" s="248">
        <v>0</v>
      </c>
      <c r="AF373" s="247" t="s">
        <v>11563</v>
      </c>
      <c r="AG373" s="242" t="s">
        <v>12221</v>
      </c>
      <c r="AH373" s="9" t="s">
        <v>12220</v>
      </c>
      <c r="AI373" s="238" t="s">
        <v>11560</v>
      </c>
      <c r="AJ373" s="238" t="s">
        <v>11560</v>
      </c>
      <c r="AK373" s="238" t="s">
        <v>11562</v>
      </c>
    </row>
    <row r="374" spans="1:37" x14ac:dyDescent="0.3">
      <c r="A374" s="232" t="s">
        <v>3445</v>
      </c>
      <c r="B374" s="232" t="s">
        <v>12228</v>
      </c>
      <c r="C374" s="244" t="s">
        <v>11569</v>
      </c>
      <c r="D374" s="240" t="s">
        <v>12374</v>
      </c>
      <c r="E374" s="239" t="s">
        <v>12373</v>
      </c>
      <c r="F374" s="243" t="s">
        <v>11567</v>
      </c>
      <c r="G374" s="214">
        <v>0</v>
      </c>
      <c r="H374" s="234" t="s">
        <v>11560</v>
      </c>
      <c r="I374" s="234"/>
      <c r="J374" s="234"/>
      <c r="K374" s="234"/>
      <c r="L374" s="234"/>
      <c r="M374" s="234"/>
      <c r="N374" s="234" t="s">
        <v>11566</v>
      </c>
      <c r="O374" s="249" t="s">
        <v>12225</v>
      </c>
      <c r="P374" s="249" t="s">
        <v>12223</v>
      </c>
      <c r="Q374" s="226" t="s">
        <v>12222</v>
      </c>
      <c r="R374" s="212" t="s">
        <v>12372</v>
      </c>
      <c r="S374" s="213">
        <v>410001136</v>
      </c>
      <c r="T374" s="236" t="s">
        <v>11559</v>
      </c>
      <c r="U374" s="237" t="s">
        <v>11565</v>
      </c>
      <c r="V374" s="236" t="s">
        <v>11558</v>
      </c>
      <c r="W374" s="236" t="s">
        <v>11558</v>
      </c>
      <c r="X374" s="237" t="s">
        <v>11560</v>
      </c>
      <c r="Y374" s="237"/>
      <c r="Z374" s="237" t="s">
        <v>11699</v>
      </c>
      <c r="AA374" s="225">
        <v>202409</v>
      </c>
      <c r="AB374" s="246"/>
      <c r="AC374" s="236" t="s">
        <v>11564</v>
      </c>
      <c r="AD374" s="247" t="s">
        <v>11563</v>
      </c>
      <c r="AE374" s="248">
        <v>0</v>
      </c>
      <c r="AF374" s="247" t="s">
        <v>11563</v>
      </c>
      <c r="AG374" s="242" t="s">
        <v>12221</v>
      </c>
      <c r="AH374" s="9" t="s">
        <v>12220</v>
      </c>
      <c r="AI374" s="238" t="s">
        <v>11560</v>
      </c>
      <c r="AJ374" s="238" t="s">
        <v>11560</v>
      </c>
      <c r="AK374" s="238" t="s">
        <v>11562</v>
      </c>
    </row>
    <row r="375" spans="1:37" x14ac:dyDescent="0.3">
      <c r="A375" s="232" t="s">
        <v>3445</v>
      </c>
      <c r="B375" s="232" t="s">
        <v>12228</v>
      </c>
      <c r="C375" s="244" t="s">
        <v>11569</v>
      </c>
      <c r="D375" s="240" t="s">
        <v>12371</v>
      </c>
      <c r="E375" s="239" t="s">
        <v>12370</v>
      </c>
      <c r="F375" s="243" t="s">
        <v>11567</v>
      </c>
      <c r="G375" s="214">
        <v>0</v>
      </c>
      <c r="H375" s="234" t="s">
        <v>11560</v>
      </c>
      <c r="I375" s="234"/>
      <c r="J375" s="234"/>
      <c r="K375" s="234"/>
      <c r="L375" s="234"/>
      <c r="M375" s="234"/>
      <c r="N375" s="234" t="s">
        <v>11566</v>
      </c>
      <c r="O375" s="249" t="s">
        <v>12225</v>
      </c>
      <c r="P375" s="249" t="s">
        <v>12223</v>
      </c>
      <c r="Q375" s="226" t="s">
        <v>12222</v>
      </c>
      <c r="R375" s="212" t="s">
        <v>12369</v>
      </c>
      <c r="S375" s="213">
        <v>410001086</v>
      </c>
      <c r="T375" s="236" t="s">
        <v>11559</v>
      </c>
      <c r="U375" s="237" t="s">
        <v>11565</v>
      </c>
      <c r="V375" s="236" t="s">
        <v>11558</v>
      </c>
      <c r="W375" s="236" t="s">
        <v>11558</v>
      </c>
      <c r="X375" s="237" t="s">
        <v>11560</v>
      </c>
      <c r="Y375" s="237"/>
      <c r="Z375" s="237" t="s">
        <v>11699</v>
      </c>
      <c r="AA375" s="225">
        <v>202409</v>
      </c>
      <c r="AB375" s="246"/>
      <c r="AC375" s="236" t="s">
        <v>11564</v>
      </c>
      <c r="AD375" s="247" t="s">
        <v>11563</v>
      </c>
      <c r="AE375" s="248">
        <v>0</v>
      </c>
      <c r="AF375" s="247" t="s">
        <v>11563</v>
      </c>
      <c r="AG375" s="242" t="s">
        <v>12221</v>
      </c>
      <c r="AH375" s="9" t="s">
        <v>12220</v>
      </c>
      <c r="AI375" s="238" t="s">
        <v>11560</v>
      </c>
      <c r="AJ375" s="238" t="s">
        <v>11560</v>
      </c>
      <c r="AK375" s="238" t="s">
        <v>11562</v>
      </c>
    </row>
    <row r="376" spans="1:37" x14ac:dyDescent="0.3">
      <c r="A376" s="232" t="s">
        <v>3445</v>
      </c>
      <c r="B376" s="232" t="s">
        <v>12228</v>
      </c>
      <c r="C376" s="244" t="s">
        <v>11569</v>
      </c>
      <c r="D376" s="240" t="s">
        <v>12368</v>
      </c>
      <c r="E376" s="239" t="s">
        <v>12367</v>
      </c>
      <c r="F376" s="243" t="s">
        <v>11567</v>
      </c>
      <c r="G376" s="214">
        <v>0</v>
      </c>
      <c r="H376" s="234" t="s">
        <v>11560</v>
      </c>
      <c r="I376" s="234"/>
      <c r="J376" s="234"/>
      <c r="K376" s="234"/>
      <c r="L376" s="234"/>
      <c r="M376" s="234"/>
      <c r="N376" s="234" t="s">
        <v>11566</v>
      </c>
      <c r="O376" s="249" t="s">
        <v>12225</v>
      </c>
      <c r="P376" s="249" t="s">
        <v>12223</v>
      </c>
      <c r="Q376" s="226" t="s">
        <v>12222</v>
      </c>
      <c r="R376" s="212" t="s">
        <v>12366</v>
      </c>
      <c r="S376" s="213">
        <v>410001057</v>
      </c>
      <c r="T376" s="236" t="s">
        <v>11559</v>
      </c>
      <c r="U376" s="237" t="s">
        <v>11565</v>
      </c>
      <c r="V376" s="236" t="s">
        <v>11558</v>
      </c>
      <c r="W376" s="236" t="s">
        <v>11558</v>
      </c>
      <c r="X376" s="237" t="s">
        <v>11560</v>
      </c>
      <c r="Y376" s="237"/>
      <c r="Z376" s="237" t="s">
        <v>11699</v>
      </c>
      <c r="AA376" s="225">
        <v>202409</v>
      </c>
      <c r="AB376" s="246"/>
      <c r="AC376" s="236" t="s">
        <v>11564</v>
      </c>
      <c r="AD376" s="247" t="s">
        <v>11563</v>
      </c>
      <c r="AE376" s="248">
        <v>0</v>
      </c>
      <c r="AF376" s="247" t="s">
        <v>11563</v>
      </c>
      <c r="AG376" s="242" t="s">
        <v>12221</v>
      </c>
      <c r="AH376" s="9" t="s">
        <v>12220</v>
      </c>
      <c r="AI376" s="238" t="s">
        <v>11560</v>
      </c>
      <c r="AJ376" s="238" t="s">
        <v>11560</v>
      </c>
      <c r="AK376" s="238" t="s">
        <v>11562</v>
      </c>
    </row>
    <row r="377" spans="1:37" x14ac:dyDescent="0.3">
      <c r="A377" s="232" t="s">
        <v>3445</v>
      </c>
      <c r="B377" s="232" t="s">
        <v>12228</v>
      </c>
      <c r="C377" s="244" t="s">
        <v>11569</v>
      </c>
      <c r="D377" s="240" t="s">
        <v>12365</v>
      </c>
      <c r="E377" s="239" t="s">
        <v>12364</v>
      </c>
      <c r="F377" s="243" t="s">
        <v>11567</v>
      </c>
      <c r="G377" s="214">
        <v>0</v>
      </c>
      <c r="H377" s="234" t="s">
        <v>11560</v>
      </c>
      <c r="I377" s="234"/>
      <c r="J377" s="234"/>
      <c r="K377" s="234"/>
      <c r="L377" s="234"/>
      <c r="M377" s="234"/>
      <c r="N377" s="234" t="s">
        <v>11566</v>
      </c>
      <c r="O377" s="249" t="s">
        <v>12225</v>
      </c>
      <c r="P377" s="249" t="s">
        <v>12223</v>
      </c>
      <c r="Q377" s="226" t="s">
        <v>12222</v>
      </c>
      <c r="R377" s="212" t="s">
        <v>12363</v>
      </c>
      <c r="S377" s="213">
        <v>410001095</v>
      </c>
      <c r="T377" s="236" t="s">
        <v>11559</v>
      </c>
      <c r="U377" s="237" t="s">
        <v>11565</v>
      </c>
      <c r="V377" s="236" t="s">
        <v>11558</v>
      </c>
      <c r="W377" s="236" t="s">
        <v>11558</v>
      </c>
      <c r="X377" s="237" t="s">
        <v>11560</v>
      </c>
      <c r="Y377" s="237"/>
      <c r="Z377" s="237" t="s">
        <v>11699</v>
      </c>
      <c r="AA377" s="225">
        <v>202409</v>
      </c>
      <c r="AB377" s="246"/>
      <c r="AC377" s="236" t="s">
        <v>11564</v>
      </c>
      <c r="AD377" s="247" t="s">
        <v>11563</v>
      </c>
      <c r="AE377" s="248">
        <v>0</v>
      </c>
      <c r="AF377" s="247" t="s">
        <v>11563</v>
      </c>
      <c r="AG377" s="242" t="s">
        <v>12221</v>
      </c>
      <c r="AH377" s="9" t="s">
        <v>12220</v>
      </c>
      <c r="AI377" s="238" t="s">
        <v>11560</v>
      </c>
      <c r="AJ377" s="238" t="s">
        <v>11560</v>
      </c>
      <c r="AK377" s="238" t="s">
        <v>11562</v>
      </c>
    </row>
    <row r="378" spans="1:37" x14ac:dyDescent="0.3">
      <c r="A378" s="232" t="s">
        <v>3445</v>
      </c>
      <c r="B378" s="232" t="s">
        <v>12228</v>
      </c>
      <c r="C378" s="244" t="s">
        <v>11569</v>
      </c>
      <c r="D378" s="240" t="s">
        <v>12362</v>
      </c>
      <c r="E378" s="239" t="s">
        <v>12361</v>
      </c>
      <c r="F378" s="243" t="s">
        <v>11567</v>
      </c>
      <c r="G378" s="214">
        <v>0</v>
      </c>
      <c r="H378" s="234" t="s">
        <v>11560</v>
      </c>
      <c r="I378" s="234"/>
      <c r="J378" s="234"/>
      <c r="K378" s="234"/>
      <c r="L378" s="234"/>
      <c r="M378" s="234"/>
      <c r="N378" s="234" t="s">
        <v>11566</v>
      </c>
      <c r="O378" s="249" t="s">
        <v>12225</v>
      </c>
      <c r="P378" s="249" t="s">
        <v>12223</v>
      </c>
      <c r="Q378" s="226" t="s">
        <v>12222</v>
      </c>
      <c r="R378" s="212" t="s">
        <v>12360</v>
      </c>
      <c r="S378" s="213">
        <v>410001019</v>
      </c>
      <c r="T378" s="236" t="s">
        <v>11559</v>
      </c>
      <c r="U378" s="237" t="s">
        <v>11565</v>
      </c>
      <c r="V378" s="236" t="s">
        <v>11558</v>
      </c>
      <c r="W378" s="236" t="s">
        <v>11558</v>
      </c>
      <c r="X378" s="237" t="s">
        <v>11560</v>
      </c>
      <c r="Y378" s="237"/>
      <c r="Z378" s="237" t="s">
        <v>11699</v>
      </c>
      <c r="AA378" s="225">
        <v>202409</v>
      </c>
      <c r="AB378" s="246"/>
      <c r="AC378" s="236" t="s">
        <v>11564</v>
      </c>
      <c r="AD378" s="247" t="s">
        <v>11563</v>
      </c>
      <c r="AE378" s="248">
        <v>0</v>
      </c>
      <c r="AF378" s="247" t="s">
        <v>11563</v>
      </c>
      <c r="AG378" s="242" t="s">
        <v>12221</v>
      </c>
      <c r="AH378" s="9" t="s">
        <v>12220</v>
      </c>
      <c r="AI378" s="238" t="s">
        <v>11560</v>
      </c>
      <c r="AJ378" s="238" t="s">
        <v>11560</v>
      </c>
      <c r="AK378" s="238" t="s">
        <v>11562</v>
      </c>
    </row>
    <row r="379" spans="1:37" x14ac:dyDescent="0.3">
      <c r="A379" s="232" t="s">
        <v>3445</v>
      </c>
      <c r="B379" s="232" t="s">
        <v>12228</v>
      </c>
      <c r="C379" s="244" t="s">
        <v>11569</v>
      </c>
      <c r="D379" s="240" t="s">
        <v>12359</v>
      </c>
      <c r="E379" s="239" t="s">
        <v>12358</v>
      </c>
      <c r="F379" s="243" t="s">
        <v>11567</v>
      </c>
      <c r="G379" s="214">
        <v>0</v>
      </c>
      <c r="H379" s="234" t="s">
        <v>11560</v>
      </c>
      <c r="I379" s="234"/>
      <c r="J379" s="234"/>
      <c r="K379" s="234"/>
      <c r="L379" s="234"/>
      <c r="M379" s="234"/>
      <c r="N379" s="234" t="s">
        <v>11566</v>
      </c>
      <c r="O379" s="249" t="s">
        <v>12225</v>
      </c>
      <c r="P379" s="249" t="s">
        <v>12223</v>
      </c>
      <c r="Q379" s="226" t="s">
        <v>12222</v>
      </c>
      <c r="R379" s="212" t="s">
        <v>12357</v>
      </c>
      <c r="S379" s="213">
        <v>410001120</v>
      </c>
      <c r="T379" s="236" t="s">
        <v>11559</v>
      </c>
      <c r="U379" s="237" t="s">
        <v>11565</v>
      </c>
      <c r="V379" s="236" t="s">
        <v>11558</v>
      </c>
      <c r="W379" s="236" t="s">
        <v>11558</v>
      </c>
      <c r="X379" s="237" t="s">
        <v>11560</v>
      </c>
      <c r="Y379" s="237"/>
      <c r="Z379" s="237" t="s">
        <v>11699</v>
      </c>
      <c r="AA379" s="225">
        <v>202409</v>
      </c>
      <c r="AB379" s="246"/>
      <c r="AC379" s="236" t="s">
        <v>11564</v>
      </c>
      <c r="AD379" s="247" t="s">
        <v>11563</v>
      </c>
      <c r="AE379" s="248">
        <v>0</v>
      </c>
      <c r="AF379" s="247" t="s">
        <v>11563</v>
      </c>
      <c r="AG379" s="242" t="s">
        <v>12221</v>
      </c>
      <c r="AH379" s="9" t="s">
        <v>12220</v>
      </c>
      <c r="AI379" s="238" t="s">
        <v>11560</v>
      </c>
      <c r="AJ379" s="238" t="s">
        <v>11560</v>
      </c>
      <c r="AK379" s="238" t="s">
        <v>11562</v>
      </c>
    </row>
    <row r="380" spans="1:37" x14ac:dyDescent="0.3">
      <c r="A380" s="232" t="s">
        <v>3445</v>
      </c>
      <c r="B380" s="232" t="s">
        <v>12228</v>
      </c>
      <c r="C380" s="244" t="s">
        <v>11569</v>
      </c>
      <c r="D380" s="240" t="s">
        <v>12356</v>
      </c>
      <c r="E380" s="239" t="s">
        <v>12355</v>
      </c>
      <c r="F380" s="243" t="s">
        <v>11567</v>
      </c>
      <c r="G380" s="214">
        <v>0</v>
      </c>
      <c r="H380" s="234" t="s">
        <v>11560</v>
      </c>
      <c r="I380" s="234"/>
      <c r="J380" s="234"/>
      <c r="K380" s="234"/>
      <c r="L380" s="234"/>
      <c r="M380" s="234"/>
      <c r="N380" s="234" t="s">
        <v>11566</v>
      </c>
      <c r="O380" s="249" t="s">
        <v>12225</v>
      </c>
      <c r="P380" s="249" t="s">
        <v>12223</v>
      </c>
      <c r="Q380" s="226" t="s">
        <v>12222</v>
      </c>
      <c r="R380" s="212" t="s">
        <v>12354</v>
      </c>
      <c r="S380" s="213">
        <v>410001152</v>
      </c>
      <c r="T380" s="236" t="s">
        <v>11559</v>
      </c>
      <c r="U380" s="237" t="s">
        <v>11565</v>
      </c>
      <c r="V380" s="236" t="s">
        <v>11558</v>
      </c>
      <c r="W380" s="236" t="s">
        <v>11558</v>
      </c>
      <c r="X380" s="237" t="s">
        <v>11560</v>
      </c>
      <c r="Y380" s="237"/>
      <c r="Z380" s="237" t="s">
        <v>11699</v>
      </c>
      <c r="AA380" s="225">
        <v>202409</v>
      </c>
      <c r="AB380" s="246"/>
      <c r="AC380" s="236" t="s">
        <v>11564</v>
      </c>
      <c r="AD380" s="247" t="s">
        <v>11563</v>
      </c>
      <c r="AE380" s="248">
        <v>0</v>
      </c>
      <c r="AF380" s="247" t="s">
        <v>11563</v>
      </c>
      <c r="AG380" s="242" t="s">
        <v>12221</v>
      </c>
      <c r="AH380" s="9" t="s">
        <v>12220</v>
      </c>
      <c r="AI380" s="238" t="s">
        <v>11560</v>
      </c>
      <c r="AJ380" s="238" t="s">
        <v>11560</v>
      </c>
      <c r="AK380" s="238" t="s">
        <v>11562</v>
      </c>
    </row>
    <row r="381" spans="1:37" x14ac:dyDescent="0.3">
      <c r="A381" s="232" t="s">
        <v>3445</v>
      </c>
      <c r="B381" s="232" t="s">
        <v>12228</v>
      </c>
      <c r="C381" s="244" t="s">
        <v>11569</v>
      </c>
      <c r="D381" s="240" t="s">
        <v>12353</v>
      </c>
      <c r="E381" s="239" t="s">
        <v>12352</v>
      </c>
      <c r="F381" s="243" t="s">
        <v>11567</v>
      </c>
      <c r="G381" s="214">
        <v>0</v>
      </c>
      <c r="H381" s="234" t="s">
        <v>11560</v>
      </c>
      <c r="I381" s="234"/>
      <c r="J381" s="234"/>
      <c r="K381" s="234"/>
      <c r="L381" s="234"/>
      <c r="M381" s="234"/>
      <c r="N381" s="234" t="s">
        <v>11566</v>
      </c>
      <c r="O381" s="249" t="s">
        <v>12225</v>
      </c>
      <c r="P381" s="249" t="s">
        <v>12223</v>
      </c>
      <c r="Q381" s="226" t="s">
        <v>12222</v>
      </c>
      <c r="R381" s="212" t="s">
        <v>12351</v>
      </c>
      <c r="S381" s="213">
        <v>410001212</v>
      </c>
      <c r="T381" s="236" t="s">
        <v>11559</v>
      </c>
      <c r="U381" s="237" t="s">
        <v>11565</v>
      </c>
      <c r="V381" s="236" t="s">
        <v>11558</v>
      </c>
      <c r="W381" s="236" t="s">
        <v>11558</v>
      </c>
      <c r="X381" s="237" t="s">
        <v>11560</v>
      </c>
      <c r="Y381" s="237"/>
      <c r="Z381" s="237" t="s">
        <v>11699</v>
      </c>
      <c r="AA381" s="225">
        <v>202409</v>
      </c>
      <c r="AB381" s="246"/>
      <c r="AC381" s="236" t="s">
        <v>11564</v>
      </c>
      <c r="AD381" s="247" t="s">
        <v>11563</v>
      </c>
      <c r="AE381" s="248">
        <v>0</v>
      </c>
      <c r="AF381" s="247" t="s">
        <v>11563</v>
      </c>
      <c r="AG381" s="242" t="s">
        <v>12221</v>
      </c>
      <c r="AH381" s="9" t="s">
        <v>12220</v>
      </c>
      <c r="AI381" s="238" t="s">
        <v>11560</v>
      </c>
      <c r="AJ381" s="238" t="s">
        <v>11560</v>
      </c>
      <c r="AK381" s="238" t="s">
        <v>11562</v>
      </c>
    </row>
    <row r="382" spans="1:37" x14ac:dyDescent="0.3">
      <c r="A382" s="232" t="s">
        <v>3445</v>
      </c>
      <c r="B382" s="232" t="s">
        <v>12228</v>
      </c>
      <c r="C382" s="244" t="s">
        <v>11569</v>
      </c>
      <c r="D382" s="240" t="s">
        <v>12350</v>
      </c>
      <c r="E382" s="239" t="s">
        <v>12349</v>
      </c>
      <c r="F382" s="243" t="s">
        <v>11567</v>
      </c>
      <c r="G382" s="214">
        <v>0</v>
      </c>
      <c r="H382" s="234" t="s">
        <v>11560</v>
      </c>
      <c r="I382" s="234"/>
      <c r="J382" s="234"/>
      <c r="K382" s="234"/>
      <c r="L382" s="234"/>
      <c r="M382" s="234"/>
      <c r="N382" s="234" t="s">
        <v>11566</v>
      </c>
      <c r="O382" s="249" t="s">
        <v>12225</v>
      </c>
      <c r="P382" s="249" t="s">
        <v>12223</v>
      </c>
      <c r="Q382" s="226" t="s">
        <v>12222</v>
      </c>
      <c r="R382" s="212" t="s">
        <v>12348</v>
      </c>
      <c r="S382" s="213">
        <v>410000868</v>
      </c>
      <c r="T382" s="236" t="s">
        <v>11559</v>
      </c>
      <c r="U382" s="237" t="s">
        <v>11565</v>
      </c>
      <c r="V382" s="236" t="s">
        <v>11558</v>
      </c>
      <c r="W382" s="236" t="s">
        <v>11558</v>
      </c>
      <c r="X382" s="237" t="s">
        <v>11560</v>
      </c>
      <c r="Y382" s="237"/>
      <c r="Z382" s="237" t="s">
        <v>11699</v>
      </c>
      <c r="AA382" s="225">
        <v>202409</v>
      </c>
      <c r="AB382" s="246"/>
      <c r="AC382" s="236" t="s">
        <v>11564</v>
      </c>
      <c r="AD382" s="247" t="s">
        <v>11563</v>
      </c>
      <c r="AE382" s="248">
        <v>0</v>
      </c>
      <c r="AF382" s="247" t="s">
        <v>11563</v>
      </c>
      <c r="AG382" s="242" t="s">
        <v>12221</v>
      </c>
      <c r="AH382" s="9" t="s">
        <v>12220</v>
      </c>
      <c r="AI382" s="238" t="s">
        <v>11560</v>
      </c>
      <c r="AJ382" s="238" t="s">
        <v>11560</v>
      </c>
      <c r="AK382" s="238" t="s">
        <v>11562</v>
      </c>
    </row>
    <row r="383" spans="1:37" x14ac:dyDescent="0.3">
      <c r="A383" s="232" t="s">
        <v>3445</v>
      </c>
      <c r="B383" s="232" t="s">
        <v>12228</v>
      </c>
      <c r="C383" s="244" t="s">
        <v>11569</v>
      </c>
      <c r="D383" s="240" t="s">
        <v>12347</v>
      </c>
      <c r="E383" s="239" t="s">
        <v>12346</v>
      </c>
      <c r="F383" s="243" t="s">
        <v>11567</v>
      </c>
      <c r="G383" s="214">
        <v>0</v>
      </c>
      <c r="H383" s="234" t="s">
        <v>11560</v>
      </c>
      <c r="I383" s="234"/>
      <c r="J383" s="234"/>
      <c r="K383" s="234"/>
      <c r="L383" s="234"/>
      <c r="M383" s="234"/>
      <c r="N383" s="234" t="s">
        <v>11566</v>
      </c>
      <c r="O383" s="249" t="s">
        <v>12225</v>
      </c>
      <c r="P383" s="249" t="s">
        <v>12223</v>
      </c>
      <c r="Q383" s="226" t="s">
        <v>12222</v>
      </c>
      <c r="R383" s="212" t="s">
        <v>12345</v>
      </c>
      <c r="S383" s="213">
        <v>410000912</v>
      </c>
      <c r="T383" s="236" t="s">
        <v>11559</v>
      </c>
      <c r="U383" s="237" t="s">
        <v>11565</v>
      </c>
      <c r="V383" s="236" t="s">
        <v>11558</v>
      </c>
      <c r="W383" s="236" t="s">
        <v>11558</v>
      </c>
      <c r="X383" s="237" t="s">
        <v>11560</v>
      </c>
      <c r="Y383" s="237"/>
      <c r="Z383" s="237" t="s">
        <v>11699</v>
      </c>
      <c r="AA383" s="225">
        <v>202409</v>
      </c>
      <c r="AB383" s="246"/>
      <c r="AC383" s="236" t="s">
        <v>11564</v>
      </c>
      <c r="AD383" s="247" t="s">
        <v>11563</v>
      </c>
      <c r="AE383" s="248">
        <v>0</v>
      </c>
      <c r="AF383" s="247" t="s">
        <v>11563</v>
      </c>
      <c r="AG383" s="242" t="s">
        <v>12221</v>
      </c>
      <c r="AH383" s="9" t="s">
        <v>12220</v>
      </c>
      <c r="AI383" s="238" t="s">
        <v>11560</v>
      </c>
      <c r="AJ383" s="238" t="s">
        <v>11560</v>
      </c>
      <c r="AK383" s="238" t="s">
        <v>11562</v>
      </c>
    </row>
    <row r="384" spans="1:37" x14ac:dyDescent="0.3">
      <c r="A384" s="232" t="s">
        <v>3445</v>
      </c>
      <c r="B384" s="232" t="s">
        <v>12228</v>
      </c>
      <c r="C384" s="244" t="s">
        <v>11569</v>
      </c>
      <c r="D384" s="240" t="s">
        <v>12344</v>
      </c>
      <c r="E384" s="239" t="s">
        <v>12343</v>
      </c>
      <c r="F384" s="243" t="s">
        <v>11567</v>
      </c>
      <c r="G384" s="214">
        <v>0</v>
      </c>
      <c r="H384" s="234" t="s">
        <v>11560</v>
      </c>
      <c r="I384" s="234"/>
      <c r="J384" s="234"/>
      <c r="K384" s="234"/>
      <c r="L384" s="234"/>
      <c r="M384" s="234"/>
      <c r="N384" s="234" t="s">
        <v>11566</v>
      </c>
      <c r="O384" s="249" t="s">
        <v>12225</v>
      </c>
      <c r="P384" s="249" t="s">
        <v>12223</v>
      </c>
      <c r="Q384" s="226" t="s">
        <v>12222</v>
      </c>
      <c r="R384" s="212" t="s">
        <v>12342</v>
      </c>
      <c r="S384" s="213">
        <v>410001034</v>
      </c>
      <c r="T384" s="236" t="s">
        <v>11559</v>
      </c>
      <c r="U384" s="237" t="s">
        <v>11565</v>
      </c>
      <c r="V384" s="236" t="s">
        <v>11558</v>
      </c>
      <c r="W384" s="236" t="s">
        <v>11558</v>
      </c>
      <c r="X384" s="237" t="s">
        <v>11560</v>
      </c>
      <c r="Y384" s="237"/>
      <c r="Z384" s="237" t="s">
        <v>11699</v>
      </c>
      <c r="AA384" s="225">
        <v>202409</v>
      </c>
      <c r="AB384" s="246"/>
      <c r="AC384" s="236" t="s">
        <v>11564</v>
      </c>
      <c r="AD384" s="247" t="s">
        <v>11563</v>
      </c>
      <c r="AE384" s="248">
        <v>0</v>
      </c>
      <c r="AF384" s="247" t="s">
        <v>11563</v>
      </c>
      <c r="AG384" s="242" t="s">
        <v>12221</v>
      </c>
      <c r="AH384" s="9" t="s">
        <v>12220</v>
      </c>
      <c r="AI384" s="238" t="s">
        <v>11560</v>
      </c>
      <c r="AJ384" s="238" t="s">
        <v>11560</v>
      </c>
      <c r="AK384" s="238" t="s">
        <v>11562</v>
      </c>
    </row>
    <row r="385" spans="1:37" x14ac:dyDescent="0.3">
      <c r="A385" s="232" t="s">
        <v>3445</v>
      </c>
      <c r="B385" s="232" t="s">
        <v>12228</v>
      </c>
      <c r="C385" s="244" t="s">
        <v>11569</v>
      </c>
      <c r="D385" s="240" t="s">
        <v>12341</v>
      </c>
      <c r="E385" s="239" t="s">
        <v>12340</v>
      </c>
      <c r="F385" s="243" t="s">
        <v>11567</v>
      </c>
      <c r="G385" s="214">
        <v>0</v>
      </c>
      <c r="H385" s="234" t="s">
        <v>11560</v>
      </c>
      <c r="I385" s="234"/>
      <c r="J385" s="234"/>
      <c r="K385" s="234"/>
      <c r="L385" s="234"/>
      <c r="M385" s="234"/>
      <c r="N385" s="234" t="s">
        <v>11566</v>
      </c>
      <c r="O385" s="249" t="s">
        <v>12225</v>
      </c>
      <c r="P385" s="249" t="s">
        <v>12223</v>
      </c>
      <c r="Q385" s="226" t="s">
        <v>12222</v>
      </c>
      <c r="R385" s="212" t="s">
        <v>4298</v>
      </c>
      <c r="S385" s="213">
        <v>410000890</v>
      </c>
      <c r="T385" s="236" t="s">
        <v>11559</v>
      </c>
      <c r="U385" s="237" t="s">
        <v>11565</v>
      </c>
      <c r="V385" s="236" t="s">
        <v>11558</v>
      </c>
      <c r="W385" s="236" t="s">
        <v>11558</v>
      </c>
      <c r="X385" s="237" t="s">
        <v>11560</v>
      </c>
      <c r="Y385" s="237"/>
      <c r="Z385" s="237" t="s">
        <v>11699</v>
      </c>
      <c r="AA385" s="225">
        <v>202409</v>
      </c>
      <c r="AB385" s="246"/>
      <c r="AC385" s="236" t="s">
        <v>11564</v>
      </c>
      <c r="AD385" s="247" t="s">
        <v>11563</v>
      </c>
      <c r="AE385" s="248">
        <v>0</v>
      </c>
      <c r="AF385" s="247" t="s">
        <v>11563</v>
      </c>
      <c r="AG385" s="242" t="s">
        <v>12221</v>
      </c>
      <c r="AH385" s="9" t="s">
        <v>12220</v>
      </c>
      <c r="AI385" s="238" t="s">
        <v>11560</v>
      </c>
      <c r="AJ385" s="238" t="s">
        <v>11560</v>
      </c>
      <c r="AK385" s="238" t="s">
        <v>11562</v>
      </c>
    </row>
    <row r="386" spans="1:37" x14ac:dyDescent="0.3">
      <c r="A386" s="232" t="s">
        <v>3445</v>
      </c>
      <c r="B386" s="232" t="s">
        <v>12228</v>
      </c>
      <c r="C386" s="244" t="s">
        <v>11569</v>
      </c>
      <c r="D386" s="240" t="s">
        <v>12339</v>
      </c>
      <c r="E386" s="239" t="s">
        <v>12338</v>
      </c>
      <c r="F386" s="243" t="s">
        <v>11567</v>
      </c>
      <c r="G386" s="214">
        <v>0</v>
      </c>
      <c r="H386" s="234" t="s">
        <v>11560</v>
      </c>
      <c r="I386" s="234"/>
      <c r="J386" s="234"/>
      <c r="K386" s="234"/>
      <c r="L386" s="234"/>
      <c r="M386" s="234"/>
      <c r="N386" s="234" t="s">
        <v>11566</v>
      </c>
      <c r="O386" s="249" t="s">
        <v>12225</v>
      </c>
      <c r="P386" s="249" t="s">
        <v>12223</v>
      </c>
      <c r="Q386" s="226" t="s">
        <v>12222</v>
      </c>
      <c r="R386" s="212" t="s">
        <v>12337</v>
      </c>
      <c r="S386" s="213">
        <v>410001185</v>
      </c>
      <c r="T386" s="236" t="s">
        <v>11559</v>
      </c>
      <c r="U386" s="237" t="s">
        <v>11565</v>
      </c>
      <c r="V386" s="236" t="s">
        <v>11558</v>
      </c>
      <c r="W386" s="236" t="s">
        <v>11558</v>
      </c>
      <c r="X386" s="237" t="s">
        <v>11560</v>
      </c>
      <c r="Y386" s="237"/>
      <c r="Z386" s="237" t="s">
        <v>11699</v>
      </c>
      <c r="AA386" s="225">
        <v>202409</v>
      </c>
      <c r="AB386" s="246"/>
      <c r="AC386" s="236" t="s">
        <v>11564</v>
      </c>
      <c r="AD386" s="247" t="s">
        <v>11563</v>
      </c>
      <c r="AE386" s="248">
        <v>0</v>
      </c>
      <c r="AF386" s="247" t="s">
        <v>11563</v>
      </c>
      <c r="AG386" s="242" t="s">
        <v>12221</v>
      </c>
      <c r="AH386" s="9" t="s">
        <v>12220</v>
      </c>
      <c r="AI386" s="238" t="s">
        <v>11560</v>
      </c>
      <c r="AJ386" s="238" t="s">
        <v>11560</v>
      </c>
      <c r="AK386" s="238" t="s">
        <v>11562</v>
      </c>
    </row>
    <row r="387" spans="1:37" x14ac:dyDescent="0.3">
      <c r="A387" s="232" t="s">
        <v>3445</v>
      </c>
      <c r="B387" s="232" t="s">
        <v>12228</v>
      </c>
      <c r="C387" s="244" t="s">
        <v>11569</v>
      </c>
      <c r="D387" s="240" t="s">
        <v>12336</v>
      </c>
      <c r="E387" s="239" t="s">
        <v>12335</v>
      </c>
      <c r="F387" s="243" t="s">
        <v>11567</v>
      </c>
      <c r="G387" s="214">
        <v>0</v>
      </c>
      <c r="H387" s="234" t="s">
        <v>11560</v>
      </c>
      <c r="I387" s="234"/>
      <c r="J387" s="234"/>
      <c r="K387" s="234"/>
      <c r="L387" s="234"/>
      <c r="M387" s="234"/>
      <c r="N387" s="234" t="s">
        <v>11566</v>
      </c>
      <c r="O387" s="249" t="s">
        <v>12225</v>
      </c>
      <c r="P387" s="249" t="s">
        <v>12223</v>
      </c>
      <c r="Q387" s="226" t="s">
        <v>12222</v>
      </c>
      <c r="R387" s="212" t="s">
        <v>12334</v>
      </c>
      <c r="S387" s="213">
        <v>410001189</v>
      </c>
      <c r="T387" s="236" t="s">
        <v>11559</v>
      </c>
      <c r="U387" s="237" t="s">
        <v>11565</v>
      </c>
      <c r="V387" s="236" t="s">
        <v>11558</v>
      </c>
      <c r="W387" s="236" t="s">
        <v>11558</v>
      </c>
      <c r="X387" s="237" t="s">
        <v>11560</v>
      </c>
      <c r="Y387" s="237"/>
      <c r="Z387" s="237" t="s">
        <v>11699</v>
      </c>
      <c r="AA387" s="225">
        <v>202409</v>
      </c>
      <c r="AB387" s="246"/>
      <c r="AC387" s="236" t="s">
        <v>11564</v>
      </c>
      <c r="AD387" s="247" t="s">
        <v>11563</v>
      </c>
      <c r="AE387" s="248">
        <v>0</v>
      </c>
      <c r="AF387" s="247" t="s">
        <v>11563</v>
      </c>
      <c r="AG387" s="242" t="s">
        <v>12221</v>
      </c>
      <c r="AH387" s="9" t="s">
        <v>12220</v>
      </c>
      <c r="AI387" s="238" t="s">
        <v>11560</v>
      </c>
      <c r="AJ387" s="238" t="s">
        <v>11560</v>
      </c>
      <c r="AK387" s="238" t="s">
        <v>11562</v>
      </c>
    </row>
    <row r="388" spans="1:37" x14ac:dyDescent="0.3">
      <c r="A388" s="232" t="s">
        <v>3445</v>
      </c>
      <c r="B388" s="232" t="s">
        <v>12228</v>
      </c>
      <c r="C388" s="244" t="s">
        <v>11569</v>
      </c>
      <c r="D388" s="240" t="s">
        <v>12333</v>
      </c>
      <c r="E388" s="239" t="s">
        <v>12332</v>
      </c>
      <c r="F388" s="243" t="s">
        <v>11567</v>
      </c>
      <c r="G388" s="214">
        <v>0</v>
      </c>
      <c r="H388" s="234" t="s">
        <v>11560</v>
      </c>
      <c r="I388" s="234"/>
      <c r="J388" s="234"/>
      <c r="K388" s="234"/>
      <c r="L388" s="234"/>
      <c r="M388" s="234"/>
      <c r="N388" s="234" t="s">
        <v>11566</v>
      </c>
      <c r="O388" s="249" t="s">
        <v>12225</v>
      </c>
      <c r="P388" s="249" t="s">
        <v>12223</v>
      </c>
      <c r="Q388" s="226" t="s">
        <v>12222</v>
      </c>
      <c r="R388" s="212" t="s">
        <v>12331</v>
      </c>
      <c r="S388" s="213">
        <v>410001081</v>
      </c>
      <c r="T388" s="236" t="s">
        <v>11559</v>
      </c>
      <c r="U388" s="237" t="s">
        <v>11565</v>
      </c>
      <c r="V388" s="236" t="s">
        <v>11558</v>
      </c>
      <c r="W388" s="236" t="s">
        <v>11558</v>
      </c>
      <c r="X388" s="237" t="s">
        <v>11560</v>
      </c>
      <c r="Y388" s="237"/>
      <c r="Z388" s="237" t="s">
        <v>11699</v>
      </c>
      <c r="AA388" s="225">
        <v>202409</v>
      </c>
      <c r="AB388" s="246"/>
      <c r="AC388" s="236" t="s">
        <v>11564</v>
      </c>
      <c r="AD388" s="247" t="s">
        <v>11563</v>
      </c>
      <c r="AE388" s="248">
        <v>0</v>
      </c>
      <c r="AF388" s="247" t="s">
        <v>11563</v>
      </c>
      <c r="AG388" s="242" t="s">
        <v>12221</v>
      </c>
      <c r="AH388" s="9" t="s">
        <v>12220</v>
      </c>
      <c r="AI388" s="238" t="s">
        <v>11560</v>
      </c>
      <c r="AJ388" s="238" t="s">
        <v>11560</v>
      </c>
      <c r="AK388" s="238" t="s">
        <v>11562</v>
      </c>
    </row>
    <row r="389" spans="1:37" x14ac:dyDescent="0.3">
      <c r="A389" s="232" t="s">
        <v>3445</v>
      </c>
      <c r="B389" s="232" t="s">
        <v>12228</v>
      </c>
      <c r="C389" s="244" t="s">
        <v>11569</v>
      </c>
      <c r="D389" s="240" t="s">
        <v>12330</v>
      </c>
      <c r="E389" s="239" t="s">
        <v>12329</v>
      </c>
      <c r="F389" s="243" t="s">
        <v>11567</v>
      </c>
      <c r="G389" s="214">
        <v>0</v>
      </c>
      <c r="H389" s="234" t="s">
        <v>11560</v>
      </c>
      <c r="I389" s="234"/>
      <c r="J389" s="234"/>
      <c r="K389" s="234"/>
      <c r="L389" s="234"/>
      <c r="M389" s="234"/>
      <c r="N389" s="234" t="s">
        <v>11566</v>
      </c>
      <c r="O389" s="249" t="s">
        <v>12225</v>
      </c>
      <c r="P389" s="249" t="s">
        <v>12223</v>
      </c>
      <c r="Q389" s="226" t="s">
        <v>12222</v>
      </c>
      <c r="R389" s="212" t="s">
        <v>12328</v>
      </c>
      <c r="S389" s="213">
        <v>410001207</v>
      </c>
      <c r="T389" s="236" t="s">
        <v>11559</v>
      </c>
      <c r="U389" s="237" t="s">
        <v>11565</v>
      </c>
      <c r="V389" s="236" t="s">
        <v>11558</v>
      </c>
      <c r="W389" s="236" t="s">
        <v>11558</v>
      </c>
      <c r="X389" s="237" t="s">
        <v>11560</v>
      </c>
      <c r="Y389" s="237"/>
      <c r="Z389" s="237" t="s">
        <v>11699</v>
      </c>
      <c r="AA389" s="225">
        <v>202409</v>
      </c>
      <c r="AB389" s="246"/>
      <c r="AC389" s="236" t="s">
        <v>11564</v>
      </c>
      <c r="AD389" s="247" t="s">
        <v>11563</v>
      </c>
      <c r="AE389" s="248">
        <v>0</v>
      </c>
      <c r="AF389" s="247" t="s">
        <v>11563</v>
      </c>
      <c r="AG389" s="242" t="s">
        <v>12221</v>
      </c>
      <c r="AH389" s="9" t="s">
        <v>12220</v>
      </c>
      <c r="AI389" s="238" t="s">
        <v>11560</v>
      </c>
      <c r="AJ389" s="238" t="s">
        <v>11560</v>
      </c>
      <c r="AK389" s="238" t="s">
        <v>11562</v>
      </c>
    </row>
    <row r="390" spans="1:37" x14ac:dyDescent="0.3">
      <c r="A390" s="232" t="s">
        <v>3445</v>
      </c>
      <c r="B390" s="232" t="s">
        <v>12228</v>
      </c>
      <c r="C390" s="244" t="s">
        <v>11569</v>
      </c>
      <c r="D390" s="240" t="s">
        <v>12327</v>
      </c>
      <c r="E390" s="239" t="s">
        <v>12326</v>
      </c>
      <c r="F390" s="243" t="s">
        <v>11567</v>
      </c>
      <c r="G390" s="214">
        <v>0</v>
      </c>
      <c r="H390" s="234" t="s">
        <v>11560</v>
      </c>
      <c r="I390" s="234"/>
      <c r="J390" s="234"/>
      <c r="K390" s="234"/>
      <c r="L390" s="234"/>
      <c r="M390" s="234"/>
      <c r="N390" s="234" t="s">
        <v>11566</v>
      </c>
      <c r="O390" s="249" t="s">
        <v>12225</v>
      </c>
      <c r="P390" s="249" t="s">
        <v>12223</v>
      </c>
      <c r="Q390" s="226" t="s">
        <v>12222</v>
      </c>
      <c r="R390" s="212" t="s">
        <v>12325</v>
      </c>
      <c r="S390" s="213">
        <v>410001024</v>
      </c>
      <c r="T390" s="236" t="s">
        <v>11559</v>
      </c>
      <c r="U390" s="237" t="s">
        <v>11565</v>
      </c>
      <c r="V390" s="236" t="s">
        <v>11558</v>
      </c>
      <c r="W390" s="236" t="s">
        <v>11558</v>
      </c>
      <c r="X390" s="237" t="s">
        <v>11560</v>
      </c>
      <c r="Y390" s="237"/>
      <c r="Z390" s="237" t="s">
        <v>11699</v>
      </c>
      <c r="AA390" s="225">
        <v>202409</v>
      </c>
      <c r="AB390" s="246"/>
      <c r="AC390" s="236" t="s">
        <v>11564</v>
      </c>
      <c r="AD390" s="247" t="s">
        <v>11563</v>
      </c>
      <c r="AE390" s="248">
        <v>0</v>
      </c>
      <c r="AF390" s="247" t="s">
        <v>11563</v>
      </c>
      <c r="AG390" s="242" t="s">
        <v>12221</v>
      </c>
      <c r="AH390" s="9" t="s">
        <v>12220</v>
      </c>
      <c r="AI390" s="238" t="s">
        <v>11560</v>
      </c>
      <c r="AJ390" s="238" t="s">
        <v>11560</v>
      </c>
      <c r="AK390" s="238" t="s">
        <v>11562</v>
      </c>
    </row>
    <row r="391" spans="1:37" x14ac:dyDescent="0.3">
      <c r="A391" s="232" t="s">
        <v>3445</v>
      </c>
      <c r="B391" s="232" t="s">
        <v>12228</v>
      </c>
      <c r="C391" s="244" t="s">
        <v>11569</v>
      </c>
      <c r="D391" s="240" t="s">
        <v>12324</v>
      </c>
      <c r="E391" s="239" t="s">
        <v>12323</v>
      </c>
      <c r="F391" s="243" t="s">
        <v>11567</v>
      </c>
      <c r="G391" s="214">
        <v>0</v>
      </c>
      <c r="H391" s="234" t="s">
        <v>11560</v>
      </c>
      <c r="I391" s="234"/>
      <c r="J391" s="234"/>
      <c r="K391" s="234"/>
      <c r="L391" s="234"/>
      <c r="M391" s="234"/>
      <c r="N391" s="234" t="s">
        <v>11566</v>
      </c>
      <c r="O391" s="249" t="s">
        <v>12225</v>
      </c>
      <c r="P391" s="249" t="s">
        <v>12223</v>
      </c>
      <c r="Q391" s="226" t="s">
        <v>12222</v>
      </c>
      <c r="R391" s="212" t="s">
        <v>12322</v>
      </c>
      <c r="S391" s="213">
        <v>410001069</v>
      </c>
      <c r="T391" s="236" t="s">
        <v>11559</v>
      </c>
      <c r="U391" s="237" t="s">
        <v>11565</v>
      </c>
      <c r="V391" s="236" t="s">
        <v>11558</v>
      </c>
      <c r="W391" s="236" t="s">
        <v>11558</v>
      </c>
      <c r="X391" s="237" t="s">
        <v>11560</v>
      </c>
      <c r="Y391" s="237"/>
      <c r="Z391" s="237" t="s">
        <v>11699</v>
      </c>
      <c r="AA391" s="225">
        <v>202409</v>
      </c>
      <c r="AB391" s="246"/>
      <c r="AC391" s="236" t="s">
        <v>11564</v>
      </c>
      <c r="AD391" s="247" t="s">
        <v>11563</v>
      </c>
      <c r="AE391" s="248">
        <v>0</v>
      </c>
      <c r="AF391" s="247" t="s">
        <v>11563</v>
      </c>
      <c r="AG391" s="242" t="s">
        <v>12221</v>
      </c>
      <c r="AH391" s="9" t="s">
        <v>12220</v>
      </c>
      <c r="AI391" s="238" t="s">
        <v>11560</v>
      </c>
      <c r="AJ391" s="238" t="s">
        <v>11560</v>
      </c>
      <c r="AK391" s="238" t="s">
        <v>11562</v>
      </c>
    </row>
    <row r="392" spans="1:37" x14ac:dyDescent="0.3">
      <c r="A392" s="232" t="s">
        <v>3445</v>
      </c>
      <c r="B392" s="232" t="s">
        <v>12228</v>
      </c>
      <c r="C392" s="244" t="s">
        <v>11569</v>
      </c>
      <c r="D392" s="240" t="s">
        <v>12321</v>
      </c>
      <c r="E392" s="239" t="s">
        <v>12320</v>
      </c>
      <c r="F392" s="243" t="s">
        <v>11567</v>
      </c>
      <c r="G392" s="214">
        <v>0</v>
      </c>
      <c r="H392" s="234" t="s">
        <v>11560</v>
      </c>
      <c r="I392" s="234"/>
      <c r="J392" s="234"/>
      <c r="K392" s="234"/>
      <c r="L392" s="234"/>
      <c r="M392" s="234"/>
      <c r="N392" s="234" t="s">
        <v>11566</v>
      </c>
      <c r="O392" s="249" t="s">
        <v>12225</v>
      </c>
      <c r="P392" s="249" t="s">
        <v>12223</v>
      </c>
      <c r="Q392" s="226" t="s">
        <v>12222</v>
      </c>
      <c r="R392" s="212" t="s">
        <v>12319</v>
      </c>
      <c r="S392" s="213">
        <v>410001164</v>
      </c>
      <c r="T392" s="236" t="s">
        <v>11559</v>
      </c>
      <c r="U392" s="237" t="s">
        <v>11565</v>
      </c>
      <c r="V392" s="236" t="s">
        <v>11558</v>
      </c>
      <c r="W392" s="236" t="s">
        <v>11558</v>
      </c>
      <c r="X392" s="237" t="s">
        <v>11560</v>
      </c>
      <c r="Y392" s="237"/>
      <c r="Z392" s="237" t="s">
        <v>11699</v>
      </c>
      <c r="AA392" s="225">
        <v>202409</v>
      </c>
      <c r="AB392" s="246"/>
      <c r="AC392" s="236" t="s">
        <v>11564</v>
      </c>
      <c r="AD392" s="247" t="s">
        <v>11563</v>
      </c>
      <c r="AE392" s="248">
        <v>0</v>
      </c>
      <c r="AF392" s="247" t="s">
        <v>11563</v>
      </c>
      <c r="AG392" s="242" t="s">
        <v>12221</v>
      </c>
      <c r="AH392" s="9" t="s">
        <v>12220</v>
      </c>
      <c r="AI392" s="238" t="s">
        <v>11560</v>
      </c>
      <c r="AJ392" s="238" t="s">
        <v>11560</v>
      </c>
      <c r="AK392" s="238" t="s">
        <v>11562</v>
      </c>
    </row>
    <row r="393" spans="1:37" x14ac:dyDescent="0.3">
      <c r="A393" s="232" t="s">
        <v>3445</v>
      </c>
      <c r="B393" s="232" t="s">
        <v>12228</v>
      </c>
      <c r="C393" s="244" t="s">
        <v>11569</v>
      </c>
      <c r="D393" s="240" t="s">
        <v>12007</v>
      </c>
      <c r="E393" s="239" t="s">
        <v>12006</v>
      </c>
      <c r="F393" s="243" t="s">
        <v>11567</v>
      </c>
      <c r="G393" s="214">
        <v>0</v>
      </c>
      <c r="H393" s="234" t="s">
        <v>11560</v>
      </c>
      <c r="I393" s="234"/>
      <c r="J393" s="234"/>
      <c r="K393" s="234"/>
      <c r="L393" s="234"/>
      <c r="M393" s="234"/>
      <c r="N393" s="234" t="s">
        <v>11566</v>
      </c>
      <c r="O393" s="249" t="s">
        <v>12225</v>
      </c>
      <c r="P393" s="249" t="s">
        <v>12223</v>
      </c>
      <c r="Q393" s="226" t="s">
        <v>12222</v>
      </c>
      <c r="R393" s="212" t="s">
        <v>12005</v>
      </c>
      <c r="S393" s="213">
        <v>410000760</v>
      </c>
      <c r="T393" s="236" t="s">
        <v>11559</v>
      </c>
      <c r="U393" s="237" t="s">
        <v>11565</v>
      </c>
      <c r="V393" s="236" t="s">
        <v>11558</v>
      </c>
      <c r="W393" s="236" t="s">
        <v>11558</v>
      </c>
      <c r="X393" s="237" t="s">
        <v>11560</v>
      </c>
      <c r="Y393" s="237"/>
      <c r="Z393" s="237" t="s">
        <v>11699</v>
      </c>
      <c r="AA393" s="225">
        <v>202409</v>
      </c>
      <c r="AB393" s="246"/>
      <c r="AC393" s="236" t="s">
        <v>11564</v>
      </c>
      <c r="AD393" s="247" t="s">
        <v>11563</v>
      </c>
      <c r="AE393" s="248">
        <v>0</v>
      </c>
      <c r="AF393" s="247" t="s">
        <v>11563</v>
      </c>
      <c r="AG393" s="242" t="s">
        <v>12221</v>
      </c>
      <c r="AH393" s="9" t="s">
        <v>12220</v>
      </c>
      <c r="AI393" s="238" t="s">
        <v>11560</v>
      </c>
      <c r="AJ393" s="238" t="s">
        <v>11560</v>
      </c>
      <c r="AK393" s="238" t="s">
        <v>11562</v>
      </c>
    </row>
    <row r="394" spans="1:37" x14ac:dyDescent="0.3">
      <c r="A394" s="232" t="s">
        <v>3445</v>
      </c>
      <c r="B394" s="232" t="s">
        <v>12228</v>
      </c>
      <c r="C394" s="244" t="s">
        <v>11569</v>
      </c>
      <c r="D394" s="240" t="s">
        <v>12318</v>
      </c>
      <c r="E394" s="239" t="s">
        <v>12317</v>
      </c>
      <c r="F394" s="243" t="s">
        <v>11567</v>
      </c>
      <c r="G394" s="214">
        <v>0</v>
      </c>
      <c r="H394" s="234" t="s">
        <v>11560</v>
      </c>
      <c r="I394" s="234"/>
      <c r="J394" s="234"/>
      <c r="K394" s="234"/>
      <c r="L394" s="234"/>
      <c r="M394" s="234"/>
      <c r="N394" s="234" t="s">
        <v>11566</v>
      </c>
      <c r="O394" s="249" t="s">
        <v>12225</v>
      </c>
      <c r="P394" s="249" t="s">
        <v>12223</v>
      </c>
      <c r="Q394" s="226" t="s">
        <v>12222</v>
      </c>
      <c r="R394" s="212" t="s">
        <v>12316</v>
      </c>
      <c r="S394" s="213">
        <v>410001184</v>
      </c>
      <c r="T394" s="236" t="s">
        <v>11559</v>
      </c>
      <c r="U394" s="237" t="s">
        <v>11565</v>
      </c>
      <c r="V394" s="236" t="s">
        <v>11558</v>
      </c>
      <c r="W394" s="236" t="s">
        <v>11558</v>
      </c>
      <c r="X394" s="237" t="s">
        <v>11560</v>
      </c>
      <c r="Y394" s="237"/>
      <c r="Z394" s="237" t="s">
        <v>11699</v>
      </c>
      <c r="AA394" s="225">
        <v>202409</v>
      </c>
      <c r="AB394" s="246"/>
      <c r="AC394" s="236" t="s">
        <v>11564</v>
      </c>
      <c r="AD394" s="247" t="s">
        <v>11563</v>
      </c>
      <c r="AE394" s="248">
        <v>0</v>
      </c>
      <c r="AF394" s="247" t="s">
        <v>11563</v>
      </c>
      <c r="AG394" s="242" t="s">
        <v>12221</v>
      </c>
      <c r="AH394" s="9" t="s">
        <v>12220</v>
      </c>
      <c r="AI394" s="238" t="s">
        <v>11560</v>
      </c>
      <c r="AJ394" s="238" t="s">
        <v>11560</v>
      </c>
      <c r="AK394" s="238" t="s">
        <v>11562</v>
      </c>
    </row>
    <row r="395" spans="1:37" x14ac:dyDescent="0.3">
      <c r="A395" s="232" t="s">
        <v>3445</v>
      </c>
      <c r="B395" s="232" t="s">
        <v>12228</v>
      </c>
      <c r="C395" s="244" t="s">
        <v>11569</v>
      </c>
      <c r="D395" s="240" t="s">
        <v>12002</v>
      </c>
      <c r="E395" s="239" t="s">
        <v>12001</v>
      </c>
      <c r="F395" s="243" t="s">
        <v>11567</v>
      </c>
      <c r="G395" s="214">
        <v>0</v>
      </c>
      <c r="H395" s="234" t="s">
        <v>11560</v>
      </c>
      <c r="I395" s="234"/>
      <c r="J395" s="234"/>
      <c r="K395" s="234"/>
      <c r="L395" s="234"/>
      <c r="M395" s="234"/>
      <c r="N395" s="234" t="s">
        <v>11566</v>
      </c>
      <c r="O395" s="249" t="s">
        <v>12225</v>
      </c>
      <c r="P395" s="249" t="s">
        <v>12223</v>
      </c>
      <c r="Q395" s="226" t="s">
        <v>12222</v>
      </c>
      <c r="R395" s="212" t="s">
        <v>12000</v>
      </c>
      <c r="S395" s="213">
        <v>410000893</v>
      </c>
      <c r="T395" s="236" t="s">
        <v>11559</v>
      </c>
      <c r="U395" s="237" t="s">
        <v>11565</v>
      </c>
      <c r="V395" s="236" t="s">
        <v>11558</v>
      </c>
      <c r="W395" s="236" t="s">
        <v>11558</v>
      </c>
      <c r="X395" s="237" t="s">
        <v>11560</v>
      </c>
      <c r="Y395" s="237"/>
      <c r="Z395" s="237" t="s">
        <v>11699</v>
      </c>
      <c r="AA395" s="225">
        <v>202409</v>
      </c>
      <c r="AB395" s="246"/>
      <c r="AC395" s="236" t="s">
        <v>11564</v>
      </c>
      <c r="AD395" s="247" t="s">
        <v>11563</v>
      </c>
      <c r="AE395" s="248">
        <v>0</v>
      </c>
      <c r="AF395" s="247" t="s">
        <v>11563</v>
      </c>
      <c r="AG395" s="242" t="s">
        <v>12221</v>
      </c>
      <c r="AH395" s="9" t="s">
        <v>12220</v>
      </c>
      <c r="AI395" s="238" t="s">
        <v>11560</v>
      </c>
      <c r="AJ395" s="238" t="s">
        <v>11560</v>
      </c>
      <c r="AK395" s="238" t="s">
        <v>11562</v>
      </c>
    </row>
    <row r="396" spans="1:37" x14ac:dyDescent="0.3">
      <c r="A396" s="232" t="s">
        <v>3445</v>
      </c>
      <c r="B396" s="232" t="s">
        <v>12228</v>
      </c>
      <c r="C396" s="244" t="s">
        <v>11569</v>
      </c>
      <c r="D396" s="240" t="s">
        <v>12315</v>
      </c>
      <c r="E396" s="239" t="s">
        <v>12314</v>
      </c>
      <c r="F396" s="243" t="s">
        <v>11567</v>
      </c>
      <c r="G396" s="214">
        <v>0</v>
      </c>
      <c r="H396" s="234" t="s">
        <v>11560</v>
      </c>
      <c r="I396" s="234"/>
      <c r="J396" s="234"/>
      <c r="K396" s="234"/>
      <c r="L396" s="234"/>
      <c r="M396" s="234"/>
      <c r="N396" s="234" t="s">
        <v>11566</v>
      </c>
      <c r="O396" s="249" t="s">
        <v>12225</v>
      </c>
      <c r="P396" s="249" t="s">
        <v>12223</v>
      </c>
      <c r="Q396" s="226" t="s">
        <v>12222</v>
      </c>
      <c r="R396" s="212" t="s">
        <v>12313</v>
      </c>
      <c r="S396" s="213">
        <v>410001088</v>
      </c>
      <c r="T396" s="236" t="s">
        <v>11559</v>
      </c>
      <c r="U396" s="237" t="s">
        <v>11565</v>
      </c>
      <c r="V396" s="236" t="s">
        <v>11558</v>
      </c>
      <c r="W396" s="236" t="s">
        <v>11558</v>
      </c>
      <c r="X396" s="237" t="s">
        <v>11560</v>
      </c>
      <c r="Y396" s="237"/>
      <c r="Z396" s="237" t="s">
        <v>11699</v>
      </c>
      <c r="AA396" s="225">
        <v>202409</v>
      </c>
      <c r="AB396" s="246"/>
      <c r="AC396" s="236" t="s">
        <v>11564</v>
      </c>
      <c r="AD396" s="247" t="s">
        <v>11563</v>
      </c>
      <c r="AE396" s="248">
        <v>0</v>
      </c>
      <c r="AF396" s="247" t="s">
        <v>11563</v>
      </c>
      <c r="AG396" s="242" t="s">
        <v>12221</v>
      </c>
      <c r="AH396" s="9" t="s">
        <v>12220</v>
      </c>
      <c r="AI396" s="238" t="s">
        <v>11560</v>
      </c>
      <c r="AJ396" s="238" t="s">
        <v>11560</v>
      </c>
      <c r="AK396" s="238" t="s">
        <v>11562</v>
      </c>
    </row>
    <row r="397" spans="1:37" x14ac:dyDescent="0.3">
      <c r="A397" s="232" t="s">
        <v>3445</v>
      </c>
      <c r="B397" s="232" t="s">
        <v>12228</v>
      </c>
      <c r="C397" s="244" t="s">
        <v>11569</v>
      </c>
      <c r="D397" s="240" t="s">
        <v>12312</v>
      </c>
      <c r="E397" s="239" t="s">
        <v>12311</v>
      </c>
      <c r="F397" s="243" t="s">
        <v>11567</v>
      </c>
      <c r="G397" s="214">
        <v>0</v>
      </c>
      <c r="H397" s="234" t="s">
        <v>11560</v>
      </c>
      <c r="I397" s="234"/>
      <c r="J397" s="234"/>
      <c r="K397" s="234"/>
      <c r="L397" s="234"/>
      <c r="M397" s="234"/>
      <c r="N397" s="234" t="s">
        <v>11566</v>
      </c>
      <c r="O397" s="249" t="s">
        <v>12225</v>
      </c>
      <c r="P397" s="249" t="s">
        <v>12223</v>
      </c>
      <c r="Q397" s="226" t="s">
        <v>12222</v>
      </c>
      <c r="R397" s="212" t="s">
        <v>12310</v>
      </c>
      <c r="S397" s="213">
        <v>410001177</v>
      </c>
      <c r="T397" s="236" t="s">
        <v>11559</v>
      </c>
      <c r="U397" s="237" t="s">
        <v>11565</v>
      </c>
      <c r="V397" s="236" t="s">
        <v>11558</v>
      </c>
      <c r="W397" s="236" t="s">
        <v>11558</v>
      </c>
      <c r="X397" s="237" t="s">
        <v>11560</v>
      </c>
      <c r="Y397" s="237"/>
      <c r="Z397" s="237" t="s">
        <v>11699</v>
      </c>
      <c r="AA397" s="225">
        <v>202409</v>
      </c>
      <c r="AB397" s="246"/>
      <c r="AC397" s="236" t="s">
        <v>11564</v>
      </c>
      <c r="AD397" s="247" t="s">
        <v>11563</v>
      </c>
      <c r="AE397" s="248">
        <v>0</v>
      </c>
      <c r="AF397" s="247" t="s">
        <v>11563</v>
      </c>
      <c r="AG397" s="242" t="s">
        <v>12221</v>
      </c>
      <c r="AH397" s="9" t="s">
        <v>12220</v>
      </c>
      <c r="AI397" s="238" t="s">
        <v>11560</v>
      </c>
      <c r="AJ397" s="238" t="s">
        <v>11560</v>
      </c>
      <c r="AK397" s="238" t="s">
        <v>11562</v>
      </c>
    </row>
    <row r="398" spans="1:37" x14ac:dyDescent="0.3">
      <c r="A398" s="232" t="s">
        <v>3445</v>
      </c>
      <c r="B398" s="232" t="s">
        <v>12228</v>
      </c>
      <c r="C398" s="244" t="s">
        <v>11569</v>
      </c>
      <c r="D398" s="240" t="s">
        <v>12309</v>
      </c>
      <c r="E398" s="239" t="s">
        <v>12308</v>
      </c>
      <c r="F398" s="243" t="s">
        <v>11567</v>
      </c>
      <c r="G398" s="214">
        <v>0</v>
      </c>
      <c r="H398" s="234" t="s">
        <v>11560</v>
      </c>
      <c r="I398" s="234"/>
      <c r="J398" s="234"/>
      <c r="K398" s="234"/>
      <c r="L398" s="234"/>
      <c r="M398" s="234"/>
      <c r="N398" s="234" t="s">
        <v>11566</v>
      </c>
      <c r="O398" s="249" t="s">
        <v>12225</v>
      </c>
      <c r="P398" s="249" t="s">
        <v>12223</v>
      </c>
      <c r="Q398" s="226" t="s">
        <v>12222</v>
      </c>
      <c r="R398" s="212" t="s">
        <v>12307</v>
      </c>
      <c r="S398" s="213">
        <v>410001204</v>
      </c>
      <c r="T398" s="236" t="s">
        <v>11559</v>
      </c>
      <c r="U398" s="237" t="s">
        <v>11565</v>
      </c>
      <c r="V398" s="236" t="s">
        <v>11558</v>
      </c>
      <c r="W398" s="236" t="s">
        <v>11558</v>
      </c>
      <c r="X398" s="237" t="s">
        <v>11560</v>
      </c>
      <c r="Y398" s="237"/>
      <c r="Z398" s="237" t="s">
        <v>11699</v>
      </c>
      <c r="AA398" s="225">
        <v>202409</v>
      </c>
      <c r="AB398" s="246"/>
      <c r="AC398" s="236" t="s">
        <v>11564</v>
      </c>
      <c r="AD398" s="247" t="s">
        <v>11563</v>
      </c>
      <c r="AE398" s="248">
        <v>0</v>
      </c>
      <c r="AF398" s="247" t="s">
        <v>11563</v>
      </c>
      <c r="AG398" s="242" t="s">
        <v>12221</v>
      </c>
      <c r="AH398" s="9" t="s">
        <v>12220</v>
      </c>
      <c r="AI398" s="238" t="s">
        <v>11560</v>
      </c>
      <c r="AJ398" s="238" t="s">
        <v>11560</v>
      </c>
      <c r="AK398" s="238" t="s">
        <v>11562</v>
      </c>
    </row>
    <row r="399" spans="1:37" x14ac:dyDescent="0.3">
      <c r="A399" s="232" t="s">
        <v>3445</v>
      </c>
      <c r="B399" s="232" t="s">
        <v>12228</v>
      </c>
      <c r="C399" s="244" t="s">
        <v>11569</v>
      </c>
      <c r="D399" s="240" t="s">
        <v>12306</v>
      </c>
      <c r="E399" s="239" t="s">
        <v>12305</v>
      </c>
      <c r="F399" s="243" t="s">
        <v>11567</v>
      </c>
      <c r="G399" s="214">
        <v>0</v>
      </c>
      <c r="H399" s="234" t="s">
        <v>11560</v>
      </c>
      <c r="I399" s="234"/>
      <c r="J399" s="234"/>
      <c r="K399" s="234"/>
      <c r="L399" s="234"/>
      <c r="M399" s="234"/>
      <c r="N399" s="234" t="s">
        <v>11566</v>
      </c>
      <c r="O399" s="249" t="s">
        <v>12225</v>
      </c>
      <c r="P399" s="249" t="s">
        <v>12223</v>
      </c>
      <c r="Q399" s="226" t="s">
        <v>12222</v>
      </c>
      <c r="R399" s="212" t="s">
        <v>12304</v>
      </c>
      <c r="S399" s="213">
        <v>410000858</v>
      </c>
      <c r="T399" s="236" t="s">
        <v>11559</v>
      </c>
      <c r="U399" s="237" t="s">
        <v>11565</v>
      </c>
      <c r="V399" s="236" t="s">
        <v>11558</v>
      </c>
      <c r="W399" s="236" t="s">
        <v>11558</v>
      </c>
      <c r="X399" s="237" t="s">
        <v>11560</v>
      </c>
      <c r="Y399" s="237"/>
      <c r="Z399" s="237" t="s">
        <v>11699</v>
      </c>
      <c r="AA399" s="225">
        <v>202409</v>
      </c>
      <c r="AB399" s="246"/>
      <c r="AC399" s="236" t="s">
        <v>11564</v>
      </c>
      <c r="AD399" s="247" t="s">
        <v>11563</v>
      </c>
      <c r="AE399" s="248">
        <v>0</v>
      </c>
      <c r="AF399" s="247" t="s">
        <v>11563</v>
      </c>
      <c r="AG399" s="242" t="s">
        <v>12221</v>
      </c>
      <c r="AH399" s="9" t="s">
        <v>12220</v>
      </c>
      <c r="AI399" s="238" t="s">
        <v>11560</v>
      </c>
      <c r="AJ399" s="238" t="s">
        <v>11560</v>
      </c>
      <c r="AK399" s="238" t="s">
        <v>11562</v>
      </c>
    </row>
    <row r="400" spans="1:37" x14ac:dyDescent="0.3">
      <c r="A400" s="232" t="s">
        <v>3445</v>
      </c>
      <c r="B400" s="232" t="s">
        <v>12228</v>
      </c>
      <c r="C400" s="244" t="s">
        <v>11569</v>
      </c>
      <c r="D400" s="240" t="s">
        <v>12303</v>
      </c>
      <c r="E400" s="239" t="s">
        <v>4611</v>
      </c>
      <c r="F400" s="243" t="s">
        <v>11567</v>
      </c>
      <c r="G400" s="214">
        <v>0</v>
      </c>
      <c r="H400" s="234" t="s">
        <v>11560</v>
      </c>
      <c r="I400" s="234"/>
      <c r="J400" s="234"/>
      <c r="K400" s="234"/>
      <c r="L400" s="234"/>
      <c r="M400" s="234"/>
      <c r="N400" s="234" t="s">
        <v>11566</v>
      </c>
      <c r="O400" s="249" t="s">
        <v>12225</v>
      </c>
      <c r="P400" s="249" t="s">
        <v>12223</v>
      </c>
      <c r="Q400" s="226" t="s">
        <v>12222</v>
      </c>
      <c r="R400" s="212" t="s">
        <v>4612</v>
      </c>
      <c r="S400" s="213">
        <v>410001217</v>
      </c>
      <c r="T400" s="236" t="s">
        <v>11559</v>
      </c>
      <c r="U400" s="237" t="s">
        <v>11565</v>
      </c>
      <c r="V400" s="236" t="s">
        <v>11558</v>
      </c>
      <c r="W400" s="236" t="s">
        <v>11558</v>
      </c>
      <c r="X400" s="237" t="s">
        <v>11560</v>
      </c>
      <c r="Y400" s="237"/>
      <c r="Z400" s="237" t="s">
        <v>11699</v>
      </c>
      <c r="AA400" s="225">
        <v>202409</v>
      </c>
      <c r="AB400" s="246"/>
      <c r="AC400" s="236" t="s">
        <v>11564</v>
      </c>
      <c r="AD400" s="247" t="s">
        <v>11563</v>
      </c>
      <c r="AE400" s="248">
        <v>0</v>
      </c>
      <c r="AF400" s="247" t="s">
        <v>11563</v>
      </c>
      <c r="AG400" s="242" t="s">
        <v>12221</v>
      </c>
      <c r="AH400" s="9" t="s">
        <v>12220</v>
      </c>
      <c r="AI400" s="238" t="s">
        <v>11560</v>
      </c>
      <c r="AJ400" s="238" t="s">
        <v>11560</v>
      </c>
      <c r="AK400" s="238" t="s">
        <v>11562</v>
      </c>
    </row>
    <row r="401" spans="1:37" x14ac:dyDescent="0.3">
      <c r="A401" s="232" t="s">
        <v>3445</v>
      </c>
      <c r="B401" s="232" t="s">
        <v>12228</v>
      </c>
      <c r="C401" s="244" t="s">
        <v>11569</v>
      </c>
      <c r="D401" s="240" t="s">
        <v>12302</v>
      </c>
      <c r="E401" s="239" t="s">
        <v>4005</v>
      </c>
      <c r="F401" s="243" t="s">
        <v>11567</v>
      </c>
      <c r="G401" s="214">
        <v>0</v>
      </c>
      <c r="H401" s="234" t="s">
        <v>11560</v>
      </c>
      <c r="I401" s="234"/>
      <c r="J401" s="234"/>
      <c r="K401" s="234"/>
      <c r="L401" s="234"/>
      <c r="M401" s="234"/>
      <c r="N401" s="234" t="s">
        <v>11566</v>
      </c>
      <c r="O401" s="249" t="s">
        <v>12225</v>
      </c>
      <c r="P401" s="249" t="s">
        <v>12223</v>
      </c>
      <c r="Q401" s="226" t="s">
        <v>12222</v>
      </c>
      <c r="R401" s="212" t="s">
        <v>4331</v>
      </c>
      <c r="S401" s="213">
        <v>410001159</v>
      </c>
      <c r="T401" s="236" t="s">
        <v>11559</v>
      </c>
      <c r="U401" s="237" t="s">
        <v>11565</v>
      </c>
      <c r="V401" s="236" t="s">
        <v>11558</v>
      </c>
      <c r="W401" s="236" t="s">
        <v>11558</v>
      </c>
      <c r="X401" s="237" t="s">
        <v>11560</v>
      </c>
      <c r="Y401" s="237"/>
      <c r="Z401" s="237" t="s">
        <v>11699</v>
      </c>
      <c r="AA401" s="225">
        <v>202409</v>
      </c>
      <c r="AB401" s="246"/>
      <c r="AC401" s="236" t="s">
        <v>11564</v>
      </c>
      <c r="AD401" s="247" t="s">
        <v>11563</v>
      </c>
      <c r="AE401" s="248">
        <v>0</v>
      </c>
      <c r="AF401" s="247" t="s">
        <v>11563</v>
      </c>
      <c r="AG401" s="242" t="s">
        <v>12221</v>
      </c>
      <c r="AH401" s="9" t="s">
        <v>12220</v>
      </c>
      <c r="AI401" s="238" t="s">
        <v>11560</v>
      </c>
      <c r="AJ401" s="238" t="s">
        <v>11560</v>
      </c>
      <c r="AK401" s="238" t="s">
        <v>11562</v>
      </c>
    </row>
    <row r="402" spans="1:37" x14ac:dyDescent="0.3">
      <c r="A402" s="232" t="s">
        <v>3445</v>
      </c>
      <c r="B402" s="232" t="s">
        <v>12228</v>
      </c>
      <c r="C402" s="244" t="s">
        <v>11569</v>
      </c>
      <c r="D402" s="240" t="s">
        <v>12301</v>
      </c>
      <c r="E402" s="239" t="s">
        <v>12300</v>
      </c>
      <c r="F402" s="243" t="s">
        <v>11567</v>
      </c>
      <c r="G402" s="214">
        <v>0</v>
      </c>
      <c r="H402" s="234" t="s">
        <v>11560</v>
      </c>
      <c r="I402" s="234"/>
      <c r="J402" s="234"/>
      <c r="K402" s="234"/>
      <c r="L402" s="234"/>
      <c r="M402" s="234"/>
      <c r="N402" s="234" t="s">
        <v>11566</v>
      </c>
      <c r="O402" s="249" t="s">
        <v>12225</v>
      </c>
      <c r="P402" s="249" t="s">
        <v>12223</v>
      </c>
      <c r="Q402" s="226" t="s">
        <v>12222</v>
      </c>
      <c r="R402" s="212" t="s">
        <v>12299</v>
      </c>
      <c r="S402" s="213">
        <v>410001157</v>
      </c>
      <c r="T402" s="236" t="s">
        <v>11559</v>
      </c>
      <c r="U402" s="237" t="s">
        <v>11565</v>
      </c>
      <c r="V402" s="236" t="s">
        <v>11558</v>
      </c>
      <c r="W402" s="236" t="s">
        <v>11558</v>
      </c>
      <c r="X402" s="237" t="s">
        <v>11560</v>
      </c>
      <c r="Y402" s="237"/>
      <c r="Z402" s="237" t="s">
        <v>11699</v>
      </c>
      <c r="AA402" s="225">
        <v>202409</v>
      </c>
      <c r="AB402" s="246"/>
      <c r="AC402" s="236" t="s">
        <v>11564</v>
      </c>
      <c r="AD402" s="247" t="s">
        <v>11563</v>
      </c>
      <c r="AE402" s="248">
        <v>0</v>
      </c>
      <c r="AF402" s="247" t="s">
        <v>11563</v>
      </c>
      <c r="AG402" s="242" t="s">
        <v>12221</v>
      </c>
      <c r="AH402" s="9" t="s">
        <v>12220</v>
      </c>
      <c r="AI402" s="238" t="s">
        <v>11560</v>
      </c>
      <c r="AJ402" s="238" t="s">
        <v>11560</v>
      </c>
      <c r="AK402" s="238" t="s">
        <v>11562</v>
      </c>
    </row>
    <row r="403" spans="1:37" x14ac:dyDescent="0.3">
      <c r="A403" s="232" t="s">
        <v>3445</v>
      </c>
      <c r="B403" s="232" t="s">
        <v>12228</v>
      </c>
      <c r="C403" s="244" t="s">
        <v>11569</v>
      </c>
      <c r="D403" s="240" t="s">
        <v>12298</v>
      </c>
      <c r="E403" s="239" t="s">
        <v>12297</v>
      </c>
      <c r="F403" s="243" t="s">
        <v>11567</v>
      </c>
      <c r="G403" s="214">
        <v>0</v>
      </c>
      <c r="H403" s="234" t="s">
        <v>11560</v>
      </c>
      <c r="I403" s="234"/>
      <c r="J403" s="234"/>
      <c r="K403" s="234"/>
      <c r="L403" s="234"/>
      <c r="M403" s="234"/>
      <c r="N403" s="234" t="s">
        <v>11566</v>
      </c>
      <c r="O403" s="249" t="s">
        <v>12225</v>
      </c>
      <c r="P403" s="249" t="s">
        <v>12223</v>
      </c>
      <c r="Q403" s="226" t="s">
        <v>12222</v>
      </c>
      <c r="R403" s="212" t="s">
        <v>12296</v>
      </c>
      <c r="S403" s="213">
        <v>410001149</v>
      </c>
      <c r="T403" s="236" t="s">
        <v>11559</v>
      </c>
      <c r="U403" s="237" t="s">
        <v>11565</v>
      </c>
      <c r="V403" s="236" t="s">
        <v>11558</v>
      </c>
      <c r="W403" s="236" t="s">
        <v>11558</v>
      </c>
      <c r="X403" s="237" t="s">
        <v>11560</v>
      </c>
      <c r="Y403" s="237"/>
      <c r="Z403" s="237" t="s">
        <v>11699</v>
      </c>
      <c r="AA403" s="225">
        <v>202409</v>
      </c>
      <c r="AB403" s="246"/>
      <c r="AC403" s="236" t="s">
        <v>11564</v>
      </c>
      <c r="AD403" s="247" t="s">
        <v>11563</v>
      </c>
      <c r="AE403" s="248">
        <v>0</v>
      </c>
      <c r="AF403" s="247" t="s">
        <v>11563</v>
      </c>
      <c r="AG403" s="242" t="s">
        <v>12221</v>
      </c>
      <c r="AH403" s="9" t="s">
        <v>12220</v>
      </c>
      <c r="AI403" s="238" t="s">
        <v>11560</v>
      </c>
      <c r="AJ403" s="238" t="s">
        <v>11560</v>
      </c>
      <c r="AK403" s="238" t="s">
        <v>11562</v>
      </c>
    </row>
    <row r="404" spans="1:37" x14ac:dyDescent="0.3">
      <c r="A404" s="232" t="s">
        <v>3445</v>
      </c>
      <c r="B404" s="232" t="s">
        <v>12228</v>
      </c>
      <c r="C404" s="244" t="s">
        <v>11569</v>
      </c>
      <c r="D404" s="240" t="s">
        <v>12295</v>
      </c>
      <c r="E404" s="239" t="s">
        <v>12294</v>
      </c>
      <c r="F404" s="243" t="s">
        <v>11567</v>
      </c>
      <c r="G404" s="214">
        <v>0</v>
      </c>
      <c r="H404" s="234" t="s">
        <v>11560</v>
      </c>
      <c r="I404" s="234"/>
      <c r="J404" s="234"/>
      <c r="K404" s="234"/>
      <c r="L404" s="234"/>
      <c r="M404" s="234"/>
      <c r="N404" s="234" t="s">
        <v>11566</v>
      </c>
      <c r="O404" s="249" t="s">
        <v>12225</v>
      </c>
      <c r="P404" s="249" t="s">
        <v>12223</v>
      </c>
      <c r="Q404" s="226" t="s">
        <v>12222</v>
      </c>
      <c r="R404" s="212" t="s">
        <v>12293</v>
      </c>
      <c r="S404" s="213">
        <v>410001009</v>
      </c>
      <c r="T404" s="236" t="s">
        <v>11559</v>
      </c>
      <c r="U404" s="237" t="s">
        <v>11565</v>
      </c>
      <c r="V404" s="236" t="s">
        <v>11558</v>
      </c>
      <c r="W404" s="236" t="s">
        <v>11558</v>
      </c>
      <c r="X404" s="237" t="s">
        <v>11560</v>
      </c>
      <c r="Y404" s="237"/>
      <c r="Z404" s="237" t="s">
        <v>11699</v>
      </c>
      <c r="AA404" s="225">
        <v>202409</v>
      </c>
      <c r="AB404" s="246"/>
      <c r="AC404" s="236" t="s">
        <v>11564</v>
      </c>
      <c r="AD404" s="247" t="s">
        <v>11563</v>
      </c>
      <c r="AE404" s="248">
        <v>0</v>
      </c>
      <c r="AF404" s="247" t="s">
        <v>11563</v>
      </c>
      <c r="AG404" s="242" t="s">
        <v>12221</v>
      </c>
      <c r="AH404" s="9" t="s">
        <v>12220</v>
      </c>
      <c r="AI404" s="238" t="s">
        <v>11560</v>
      </c>
      <c r="AJ404" s="238" t="s">
        <v>11560</v>
      </c>
      <c r="AK404" s="238" t="s">
        <v>11562</v>
      </c>
    </row>
    <row r="405" spans="1:37" x14ac:dyDescent="0.3">
      <c r="A405" s="232" t="s">
        <v>3445</v>
      </c>
      <c r="B405" s="232" t="s">
        <v>12228</v>
      </c>
      <c r="C405" s="244" t="s">
        <v>11569</v>
      </c>
      <c r="D405" s="240" t="s">
        <v>12292</v>
      </c>
      <c r="E405" s="239" t="s">
        <v>12291</v>
      </c>
      <c r="F405" s="243" t="s">
        <v>11567</v>
      </c>
      <c r="G405" s="214">
        <v>0</v>
      </c>
      <c r="H405" s="234" t="s">
        <v>11560</v>
      </c>
      <c r="I405" s="234"/>
      <c r="J405" s="234"/>
      <c r="K405" s="234"/>
      <c r="L405" s="234"/>
      <c r="M405" s="234"/>
      <c r="N405" s="234" t="s">
        <v>11566</v>
      </c>
      <c r="O405" s="249" t="s">
        <v>12225</v>
      </c>
      <c r="P405" s="249" t="s">
        <v>12223</v>
      </c>
      <c r="Q405" s="226" t="s">
        <v>12222</v>
      </c>
      <c r="R405" s="212" t="s">
        <v>12290</v>
      </c>
      <c r="S405" s="213">
        <v>410001121</v>
      </c>
      <c r="T405" s="236" t="s">
        <v>11559</v>
      </c>
      <c r="U405" s="237" t="s">
        <v>11565</v>
      </c>
      <c r="V405" s="236" t="s">
        <v>11558</v>
      </c>
      <c r="W405" s="236" t="s">
        <v>11558</v>
      </c>
      <c r="X405" s="237" t="s">
        <v>11560</v>
      </c>
      <c r="Y405" s="237"/>
      <c r="Z405" s="237" t="s">
        <v>11699</v>
      </c>
      <c r="AA405" s="225">
        <v>202409</v>
      </c>
      <c r="AB405" s="246"/>
      <c r="AC405" s="236" t="s">
        <v>11564</v>
      </c>
      <c r="AD405" s="247" t="s">
        <v>11563</v>
      </c>
      <c r="AE405" s="248">
        <v>0</v>
      </c>
      <c r="AF405" s="247" t="s">
        <v>11563</v>
      </c>
      <c r="AG405" s="242" t="s">
        <v>12221</v>
      </c>
      <c r="AH405" s="9" t="s">
        <v>12220</v>
      </c>
      <c r="AI405" s="238" t="s">
        <v>11560</v>
      </c>
      <c r="AJ405" s="238" t="s">
        <v>11560</v>
      </c>
      <c r="AK405" s="238" t="s">
        <v>11562</v>
      </c>
    </row>
    <row r="406" spans="1:37" x14ac:dyDescent="0.3">
      <c r="A406" s="232" t="s">
        <v>3445</v>
      </c>
      <c r="B406" s="232" t="s">
        <v>12228</v>
      </c>
      <c r="C406" s="244" t="s">
        <v>11569</v>
      </c>
      <c r="D406" s="240" t="s">
        <v>12289</v>
      </c>
      <c r="E406" s="239" t="s">
        <v>12288</v>
      </c>
      <c r="F406" s="243" t="s">
        <v>11567</v>
      </c>
      <c r="G406" s="214">
        <v>0</v>
      </c>
      <c r="H406" s="234" t="s">
        <v>11560</v>
      </c>
      <c r="I406" s="234"/>
      <c r="J406" s="234"/>
      <c r="K406" s="234"/>
      <c r="L406" s="234"/>
      <c r="M406" s="234"/>
      <c r="N406" s="234" t="s">
        <v>11566</v>
      </c>
      <c r="O406" s="249" t="s">
        <v>12225</v>
      </c>
      <c r="P406" s="249" t="s">
        <v>12223</v>
      </c>
      <c r="Q406" s="226" t="s">
        <v>12222</v>
      </c>
      <c r="R406" s="212" t="s">
        <v>12287</v>
      </c>
      <c r="S406" s="213">
        <v>410000935</v>
      </c>
      <c r="T406" s="236" t="s">
        <v>11559</v>
      </c>
      <c r="U406" s="237" t="s">
        <v>11565</v>
      </c>
      <c r="V406" s="236" t="s">
        <v>11558</v>
      </c>
      <c r="W406" s="236" t="s">
        <v>11558</v>
      </c>
      <c r="X406" s="237" t="s">
        <v>11560</v>
      </c>
      <c r="Y406" s="237"/>
      <c r="Z406" s="237" t="s">
        <v>11699</v>
      </c>
      <c r="AA406" s="225">
        <v>202409</v>
      </c>
      <c r="AB406" s="246"/>
      <c r="AC406" s="236" t="s">
        <v>11564</v>
      </c>
      <c r="AD406" s="247" t="s">
        <v>11563</v>
      </c>
      <c r="AE406" s="248">
        <v>0</v>
      </c>
      <c r="AF406" s="247" t="s">
        <v>11563</v>
      </c>
      <c r="AG406" s="242" t="s">
        <v>12221</v>
      </c>
      <c r="AH406" s="9" t="s">
        <v>12220</v>
      </c>
      <c r="AI406" s="238" t="s">
        <v>11560</v>
      </c>
      <c r="AJ406" s="238" t="s">
        <v>11560</v>
      </c>
      <c r="AK406" s="238" t="s">
        <v>11562</v>
      </c>
    </row>
    <row r="407" spans="1:37" x14ac:dyDescent="0.3">
      <c r="A407" s="232" t="s">
        <v>3445</v>
      </c>
      <c r="B407" s="232" t="s">
        <v>12228</v>
      </c>
      <c r="C407" s="244" t="s">
        <v>11569</v>
      </c>
      <c r="D407" s="240" t="s">
        <v>12286</v>
      </c>
      <c r="E407" s="239" t="s">
        <v>12285</v>
      </c>
      <c r="F407" s="243" t="s">
        <v>11567</v>
      </c>
      <c r="G407" s="214">
        <v>0</v>
      </c>
      <c r="H407" s="234" t="s">
        <v>11560</v>
      </c>
      <c r="I407" s="234"/>
      <c r="J407" s="234"/>
      <c r="K407" s="234"/>
      <c r="L407" s="234"/>
      <c r="M407" s="234"/>
      <c r="N407" s="234" t="s">
        <v>11566</v>
      </c>
      <c r="O407" s="249" t="s">
        <v>12225</v>
      </c>
      <c r="P407" s="249" t="s">
        <v>12223</v>
      </c>
      <c r="Q407" s="226" t="s">
        <v>12222</v>
      </c>
      <c r="R407" s="212" t="s">
        <v>12284</v>
      </c>
      <c r="S407" s="213">
        <v>410000729</v>
      </c>
      <c r="T407" s="236" t="s">
        <v>11559</v>
      </c>
      <c r="U407" s="237" t="s">
        <v>11565</v>
      </c>
      <c r="V407" s="236" t="s">
        <v>11558</v>
      </c>
      <c r="W407" s="236" t="s">
        <v>11558</v>
      </c>
      <c r="X407" s="237" t="s">
        <v>11560</v>
      </c>
      <c r="Y407" s="237"/>
      <c r="Z407" s="237" t="s">
        <v>11699</v>
      </c>
      <c r="AA407" s="225">
        <v>202409</v>
      </c>
      <c r="AB407" s="246"/>
      <c r="AC407" s="236" t="s">
        <v>11564</v>
      </c>
      <c r="AD407" s="247" t="s">
        <v>11563</v>
      </c>
      <c r="AE407" s="248">
        <v>0</v>
      </c>
      <c r="AF407" s="247" t="s">
        <v>11563</v>
      </c>
      <c r="AG407" s="242" t="s">
        <v>12221</v>
      </c>
      <c r="AH407" s="9" t="s">
        <v>12220</v>
      </c>
      <c r="AI407" s="238" t="s">
        <v>11560</v>
      </c>
      <c r="AJ407" s="238" t="s">
        <v>11560</v>
      </c>
      <c r="AK407" s="238" t="s">
        <v>11562</v>
      </c>
    </row>
    <row r="408" spans="1:37" x14ac:dyDescent="0.3">
      <c r="A408" s="232" t="s">
        <v>3445</v>
      </c>
      <c r="B408" s="232" t="s">
        <v>12228</v>
      </c>
      <c r="C408" s="244" t="s">
        <v>11569</v>
      </c>
      <c r="D408" s="240" t="s">
        <v>12283</v>
      </c>
      <c r="E408" s="239" t="s">
        <v>4695</v>
      </c>
      <c r="F408" s="243" t="s">
        <v>11567</v>
      </c>
      <c r="G408" s="214">
        <v>0</v>
      </c>
      <c r="H408" s="234" t="s">
        <v>11560</v>
      </c>
      <c r="I408" s="234"/>
      <c r="J408" s="234"/>
      <c r="K408" s="234"/>
      <c r="L408" s="234"/>
      <c r="M408" s="234"/>
      <c r="N408" s="234" t="s">
        <v>11566</v>
      </c>
      <c r="O408" s="249" t="s">
        <v>12225</v>
      </c>
      <c r="P408" s="249" t="s">
        <v>12223</v>
      </c>
      <c r="Q408" s="226" t="s">
        <v>12222</v>
      </c>
      <c r="R408" s="212" t="s">
        <v>4696</v>
      </c>
      <c r="S408" s="213">
        <v>410000279</v>
      </c>
      <c r="T408" s="236" t="s">
        <v>11559</v>
      </c>
      <c r="U408" s="237" t="s">
        <v>11565</v>
      </c>
      <c r="V408" s="236" t="s">
        <v>11558</v>
      </c>
      <c r="W408" s="236" t="s">
        <v>11558</v>
      </c>
      <c r="X408" s="237" t="s">
        <v>11560</v>
      </c>
      <c r="Y408" s="237"/>
      <c r="Z408" s="237" t="s">
        <v>11699</v>
      </c>
      <c r="AA408" s="225">
        <v>202409</v>
      </c>
      <c r="AB408" s="246"/>
      <c r="AC408" s="236" t="s">
        <v>11564</v>
      </c>
      <c r="AD408" s="247" t="s">
        <v>11563</v>
      </c>
      <c r="AE408" s="248">
        <v>0</v>
      </c>
      <c r="AF408" s="247" t="s">
        <v>11563</v>
      </c>
      <c r="AG408" s="242" t="s">
        <v>12221</v>
      </c>
      <c r="AH408" s="9" t="s">
        <v>12220</v>
      </c>
      <c r="AI408" s="238" t="s">
        <v>11560</v>
      </c>
      <c r="AJ408" s="238" t="s">
        <v>11560</v>
      </c>
      <c r="AK408" s="238" t="s">
        <v>11562</v>
      </c>
    </row>
    <row r="409" spans="1:37" x14ac:dyDescent="0.3">
      <c r="A409" s="232" t="s">
        <v>3445</v>
      </c>
      <c r="B409" s="232" t="s">
        <v>12228</v>
      </c>
      <c r="C409" s="244" t="s">
        <v>11569</v>
      </c>
      <c r="D409" s="240" t="s">
        <v>12282</v>
      </c>
      <c r="E409" s="239" t="s">
        <v>12281</v>
      </c>
      <c r="F409" s="243" t="s">
        <v>11567</v>
      </c>
      <c r="G409" s="214">
        <v>0</v>
      </c>
      <c r="H409" s="234" t="s">
        <v>11560</v>
      </c>
      <c r="I409" s="234"/>
      <c r="J409" s="234"/>
      <c r="K409" s="234"/>
      <c r="L409" s="234"/>
      <c r="M409" s="234"/>
      <c r="N409" s="234" t="s">
        <v>11566</v>
      </c>
      <c r="O409" s="249" t="s">
        <v>12225</v>
      </c>
      <c r="P409" s="249" t="s">
        <v>12223</v>
      </c>
      <c r="Q409" s="226" t="s">
        <v>12222</v>
      </c>
      <c r="R409" s="212" t="s">
        <v>12280</v>
      </c>
      <c r="S409" s="213">
        <v>410001186</v>
      </c>
      <c r="T409" s="236" t="s">
        <v>11559</v>
      </c>
      <c r="U409" s="237" t="s">
        <v>11565</v>
      </c>
      <c r="V409" s="236" t="s">
        <v>11558</v>
      </c>
      <c r="W409" s="236" t="s">
        <v>11558</v>
      </c>
      <c r="X409" s="237" t="s">
        <v>11560</v>
      </c>
      <c r="Y409" s="237"/>
      <c r="Z409" s="237" t="s">
        <v>11699</v>
      </c>
      <c r="AA409" s="225">
        <v>202409</v>
      </c>
      <c r="AB409" s="246"/>
      <c r="AC409" s="236" t="s">
        <v>11564</v>
      </c>
      <c r="AD409" s="247" t="s">
        <v>11563</v>
      </c>
      <c r="AE409" s="248">
        <v>0</v>
      </c>
      <c r="AF409" s="247" t="s">
        <v>11563</v>
      </c>
      <c r="AG409" s="242" t="s">
        <v>12221</v>
      </c>
      <c r="AH409" s="9" t="s">
        <v>12220</v>
      </c>
      <c r="AI409" s="238" t="s">
        <v>11560</v>
      </c>
      <c r="AJ409" s="238" t="s">
        <v>11560</v>
      </c>
      <c r="AK409" s="238" t="s">
        <v>11562</v>
      </c>
    </row>
    <row r="410" spans="1:37" x14ac:dyDescent="0.3">
      <c r="A410" s="232" t="s">
        <v>3445</v>
      </c>
      <c r="B410" s="232" t="s">
        <v>12228</v>
      </c>
      <c r="C410" s="244" t="s">
        <v>11569</v>
      </c>
      <c r="D410" s="240" t="s">
        <v>11579</v>
      </c>
      <c r="E410" s="239" t="s">
        <v>11578</v>
      </c>
      <c r="F410" s="243" t="s">
        <v>11567</v>
      </c>
      <c r="G410" s="214">
        <v>0</v>
      </c>
      <c r="H410" s="234" t="s">
        <v>11560</v>
      </c>
      <c r="I410" s="234"/>
      <c r="J410" s="234"/>
      <c r="K410" s="234"/>
      <c r="L410" s="234"/>
      <c r="M410" s="234"/>
      <c r="N410" s="234" t="s">
        <v>11566</v>
      </c>
      <c r="O410" s="249" t="s">
        <v>12225</v>
      </c>
      <c r="P410" s="249" t="s">
        <v>12223</v>
      </c>
      <c r="Q410" s="226" t="s">
        <v>12222</v>
      </c>
      <c r="R410" s="212" t="s">
        <v>12279</v>
      </c>
      <c r="S410" s="213">
        <v>410001218</v>
      </c>
      <c r="T410" s="236" t="s">
        <v>11559</v>
      </c>
      <c r="U410" s="237" t="s">
        <v>11565</v>
      </c>
      <c r="V410" s="236" t="s">
        <v>11558</v>
      </c>
      <c r="W410" s="236" t="s">
        <v>11558</v>
      </c>
      <c r="X410" s="237" t="s">
        <v>11560</v>
      </c>
      <c r="Y410" s="237"/>
      <c r="Z410" s="237" t="s">
        <v>11699</v>
      </c>
      <c r="AA410" s="225">
        <v>202409</v>
      </c>
      <c r="AB410" s="246"/>
      <c r="AC410" s="236" t="s">
        <v>11564</v>
      </c>
      <c r="AD410" s="247" t="s">
        <v>11563</v>
      </c>
      <c r="AE410" s="248">
        <v>0</v>
      </c>
      <c r="AF410" s="247" t="s">
        <v>11563</v>
      </c>
      <c r="AG410" s="242" t="s">
        <v>12221</v>
      </c>
      <c r="AH410" s="9" t="s">
        <v>12220</v>
      </c>
      <c r="AI410" s="238" t="s">
        <v>11560</v>
      </c>
      <c r="AJ410" s="238" t="s">
        <v>11560</v>
      </c>
      <c r="AK410" s="238" t="s">
        <v>11562</v>
      </c>
    </row>
    <row r="411" spans="1:37" x14ac:dyDescent="0.3">
      <c r="A411" s="232" t="s">
        <v>3445</v>
      </c>
      <c r="B411" s="232" t="s">
        <v>12228</v>
      </c>
      <c r="C411" s="244" t="s">
        <v>11569</v>
      </c>
      <c r="D411" s="240" t="s">
        <v>11726</v>
      </c>
      <c r="E411" s="239" t="s">
        <v>6427</v>
      </c>
      <c r="F411" s="243" t="s">
        <v>11567</v>
      </c>
      <c r="G411" s="214">
        <v>0</v>
      </c>
      <c r="H411" s="234" t="s">
        <v>11560</v>
      </c>
      <c r="I411" s="234"/>
      <c r="J411" s="234"/>
      <c r="K411" s="234"/>
      <c r="L411" s="234"/>
      <c r="M411" s="234"/>
      <c r="N411" s="234" t="s">
        <v>11566</v>
      </c>
      <c r="O411" s="249" t="s">
        <v>12225</v>
      </c>
      <c r="P411" s="249" t="s">
        <v>12223</v>
      </c>
      <c r="Q411" s="226" t="s">
        <v>12222</v>
      </c>
      <c r="R411" s="212" t="s">
        <v>6428</v>
      </c>
      <c r="S411" s="213">
        <v>410001221</v>
      </c>
      <c r="T411" s="236" t="s">
        <v>11559</v>
      </c>
      <c r="U411" s="237" t="s">
        <v>11565</v>
      </c>
      <c r="V411" s="236" t="s">
        <v>11558</v>
      </c>
      <c r="W411" s="236" t="s">
        <v>11558</v>
      </c>
      <c r="X411" s="237" t="s">
        <v>11560</v>
      </c>
      <c r="Y411" s="237"/>
      <c r="Z411" s="237" t="s">
        <v>11699</v>
      </c>
      <c r="AA411" s="225">
        <v>202409</v>
      </c>
      <c r="AB411" s="246"/>
      <c r="AC411" s="236" t="s">
        <v>11564</v>
      </c>
      <c r="AD411" s="247" t="s">
        <v>11563</v>
      </c>
      <c r="AE411" s="248">
        <v>0</v>
      </c>
      <c r="AF411" s="247" t="s">
        <v>11563</v>
      </c>
      <c r="AG411" s="242" t="s">
        <v>12221</v>
      </c>
      <c r="AH411" s="9" t="s">
        <v>12220</v>
      </c>
      <c r="AI411" s="238" t="s">
        <v>11560</v>
      </c>
      <c r="AJ411" s="238" t="s">
        <v>11560</v>
      </c>
      <c r="AK411" s="238" t="s">
        <v>11562</v>
      </c>
    </row>
    <row r="412" spans="1:37" x14ac:dyDescent="0.3">
      <c r="A412" s="232" t="s">
        <v>3445</v>
      </c>
      <c r="B412" s="232" t="s">
        <v>12228</v>
      </c>
      <c r="C412" s="244" t="s">
        <v>11569</v>
      </c>
      <c r="D412" s="240" t="s">
        <v>12278</v>
      </c>
      <c r="E412" s="239" t="s">
        <v>12277</v>
      </c>
      <c r="F412" s="243" t="s">
        <v>11567</v>
      </c>
      <c r="G412" s="214">
        <v>0</v>
      </c>
      <c r="H412" s="234" t="s">
        <v>11560</v>
      </c>
      <c r="I412" s="234"/>
      <c r="J412" s="234"/>
      <c r="K412" s="234"/>
      <c r="L412" s="234"/>
      <c r="M412" s="234"/>
      <c r="N412" s="234" t="s">
        <v>11566</v>
      </c>
      <c r="O412" s="249" t="s">
        <v>12225</v>
      </c>
      <c r="P412" s="249" t="s">
        <v>12223</v>
      </c>
      <c r="Q412" s="226" t="s">
        <v>12222</v>
      </c>
      <c r="R412" s="212" t="s">
        <v>12276</v>
      </c>
      <c r="S412" s="213">
        <v>410001231</v>
      </c>
      <c r="T412" s="236" t="s">
        <v>11559</v>
      </c>
      <c r="U412" s="237" t="s">
        <v>11565</v>
      </c>
      <c r="V412" s="236" t="s">
        <v>11558</v>
      </c>
      <c r="W412" s="236" t="s">
        <v>11558</v>
      </c>
      <c r="X412" s="237" t="s">
        <v>11560</v>
      </c>
      <c r="Y412" s="237"/>
      <c r="Z412" s="237" t="s">
        <v>11699</v>
      </c>
      <c r="AA412" s="225">
        <v>202409</v>
      </c>
      <c r="AB412" s="246"/>
      <c r="AC412" s="236" t="s">
        <v>11564</v>
      </c>
      <c r="AD412" s="247" t="s">
        <v>11563</v>
      </c>
      <c r="AE412" s="248">
        <v>0</v>
      </c>
      <c r="AF412" s="247" t="s">
        <v>11563</v>
      </c>
      <c r="AG412" s="242" t="s">
        <v>12221</v>
      </c>
      <c r="AH412" s="9" t="s">
        <v>12220</v>
      </c>
      <c r="AI412" s="238" t="s">
        <v>11560</v>
      </c>
      <c r="AJ412" s="238" t="s">
        <v>11560</v>
      </c>
      <c r="AK412" s="238" t="s">
        <v>11562</v>
      </c>
    </row>
    <row r="413" spans="1:37" x14ac:dyDescent="0.3">
      <c r="A413" s="232" t="s">
        <v>3445</v>
      </c>
      <c r="B413" s="232" t="s">
        <v>12228</v>
      </c>
      <c r="C413" s="244" t="s">
        <v>11569</v>
      </c>
      <c r="D413" s="240" t="s">
        <v>12275</v>
      </c>
      <c r="E413" s="239" t="s">
        <v>12274</v>
      </c>
      <c r="F413" s="243" t="s">
        <v>11567</v>
      </c>
      <c r="G413" s="214">
        <v>0</v>
      </c>
      <c r="H413" s="234" t="s">
        <v>11560</v>
      </c>
      <c r="I413" s="234"/>
      <c r="J413" s="234"/>
      <c r="K413" s="234"/>
      <c r="L413" s="234"/>
      <c r="M413" s="234"/>
      <c r="N413" s="234" t="s">
        <v>11566</v>
      </c>
      <c r="O413" s="249" t="s">
        <v>12225</v>
      </c>
      <c r="P413" s="249" t="s">
        <v>12223</v>
      </c>
      <c r="Q413" s="226" t="s">
        <v>12222</v>
      </c>
      <c r="R413" s="212" t="s">
        <v>12273</v>
      </c>
      <c r="S413" s="213">
        <v>410001213</v>
      </c>
      <c r="T413" s="236" t="s">
        <v>11559</v>
      </c>
      <c r="U413" s="237" t="s">
        <v>11565</v>
      </c>
      <c r="V413" s="236" t="s">
        <v>11558</v>
      </c>
      <c r="W413" s="236" t="s">
        <v>11558</v>
      </c>
      <c r="X413" s="237" t="s">
        <v>11560</v>
      </c>
      <c r="Y413" s="237"/>
      <c r="Z413" s="237" t="s">
        <v>11699</v>
      </c>
      <c r="AA413" s="225">
        <v>202409</v>
      </c>
      <c r="AB413" s="246"/>
      <c r="AC413" s="236" t="s">
        <v>11564</v>
      </c>
      <c r="AD413" s="247" t="s">
        <v>11563</v>
      </c>
      <c r="AE413" s="248">
        <v>0</v>
      </c>
      <c r="AF413" s="247" t="s">
        <v>11563</v>
      </c>
      <c r="AG413" s="242" t="s">
        <v>12221</v>
      </c>
      <c r="AH413" s="9" t="s">
        <v>12220</v>
      </c>
      <c r="AI413" s="238" t="s">
        <v>11560</v>
      </c>
      <c r="AJ413" s="238" t="s">
        <v>11560</v>
      </c>
      <c r="AK413" s="238" t="s">
        <v>11562</v>
      </c>
    </row>
    <row r="414" spans="1:37" x14ac:dyDescent="0.3">
      <c r="A414" s="232" t="s">
        <v>3445</v>
      </c>
      <c r="B414" s="232" t="s">
        <v>12228</v>
      </c>
      <c r="C414" s="244" t="s">
        <v>11569</v>
      </c>
      <c r="D414" s="240" t="s">
        <v>12272</v>
      </c>
      <c r="E414" s="239" t="s">
        <v>12271</v>
      </c>
      <c r="F414" s="243" t="s">
        <v>11567</v>
      </c>
      <c r="G414" s="214">
        <v>0</v>
      </c>
      <c r="H414" s="234" t="s">
        <v>11560</v>
      </c>
      <c r="I414" s="234"/>
      <c r="J414" s="234"/>
      <c r="K414" s="234"/>
      <c r="L414" s="234"/>
      <c r="M414" s="234"/>
      <c r="N414" s="234" t="s">
        <v>11566</v>
      </c>
      <c r="O414" s="249" t="s">
        <v>12225</v>
      </c>
      <c r="P414" s="249" t="s">
        <v>12223</v>
      </c>
      <c r="Q414" s="226" t="s">
        <v>12222</v>
      </c>
      <c r="R414" s="212" t="s">
        <v>12270</v>
      </c>
      <c r="S414" s="213">
        <v>410001225</v>
      </c>
      <c r="T414" s="236" t="s">
        <v>11559</v>
      </c>
      <c r="U414" s="237" t="s">
        <v>11565</v>
      </c>
      <c r="V414" s="236" t="s">
        <v>11558</v>
      </c>
      <c r="W414" s="236" t="s">
        <v>11558</v>
      </c>
      <c r="X414" s="237" t="s">
        <v>11560</v>
      </c>
      <c r="Y414" s="237"/>
      <c r="Z414" s="237" t="s">
        <v>11699</v>
      </c>
      <c r="AA414" s="225">
        <v>202409</v>
      </c>
      <c r="AB414" s="246"/>
      <c r="AC414" s="236" t="s">
        <v>11564</v>
      </c>
      <c r="AD414" s="247" t="s">
        <v>11563</v>
      </c>
      <c r="AE414" s="248">
        <v>0</v>
      </c>
      <c r="AF414" s="247" t="s">
        <v>11563</v>
      </c>
      <c r="AG414" s="242" t="s">
        <v>12221</v>
      </c>
      <c r="AH414" s="9" t="s">
        <v>12220</v>
      </c>
      <c r="AI414" s="238" t="s">
        <v>11560</v>
      </c>
      <c r="AJ414" s="238" t="s">
        <v>11560</v>
      </c>
      <c r="AK414" s="238" t="s">
        <v>11562</v>
      </c>
    </row>
    <row r="415" spans="1:37" x14ac:dyDescent="0.3">
      <c r="A415" s="232" t="s">
        <v>3445</v>
      </c>
      <c r="B415" s="232" t="s">
        <v>12228</v>
      </c>
      <c r="C415" s="244" t="s">
        <v>11569</v>
      </c>
      <c r="D415" s="240" t="s">
        <v>12269</v>
      </c>
      <c r="E415" s="239" t="s">
        <v>12268</v>
      </c>
      <c r="F415" s="243" t="s">
        <v>11567</v>
      </c>
      <c r="G415" s="214">
        <v>0</v>
      </c>
      <c r="H415" s="234" t="s">
        <v>11560</v>
      </c>
      <c r="I415" s="234"/>
      <c r="J415" s="234"/>
      <c r="K415" s="234"/>
      <c r="L415" s="234"/>
      <c r="M415" s="234"/>
      <c r="N415" s="234" t="s">
        <v>11566</v>
      </c>
      <c r="O415" s="249" t="s">
        <v>12225</v>
      </c>
      <c r="P415" s="249" t="s">
        <v>12223</v>
      </c>
      <c r="Q415" s="226" t="s">
        <v>12222</v>
      </c>
      <c r="R415" s="212" t="s">
        <v>12267</v>
      </c>
      <c r="S415" s="213">
        <v>410001228</v>
      </c>
      <c r="T415" s="236" t="s">
        <v>11559</v>
      </c>
      <c r="U415" s="237" t="s">
        <v>11565</v>
      </c>
      <c r="V415" s="236" t="s">
        <v>11558</v>
      </c>
      <c r="W415" s="236" t="s">
        <v>11558</v>
      </c>
      <c r="X415" s="237" t="s">
        <v>11560</v>
      </c>
      <c r="Y415" s="237"/>
      <c r="Z415" s="237" t="s">
        <v>11699</v>
      </c>
      <c r="AA415" s="225">
        <v>202409</v>
      </c>
      <c r="AB415" s="246"/>
      <c r="AC415" s="236" t="s">
        <v>11564</v>
      </c>
      <c r="AD415" s="247" t="s">
        <v>11563</v>
      </c>
      <c r="AE415" s="248">
        <v>0</v>
      </c>
      <c r="AF415" s="247" t="s">
        <v>11563</v>
      </c>
      <c r="AG415" s="242" t="s">
        <v>12221</v>
      </c>
      <c r="AH415" s="9" t="s">
        <v>12220</v>
      </c>
      <c r="AI415" s="238" t="s">
        <v>11560</v>
      </c>
      <c r="AJ415" s="238" t="s">
        <v>11560</v>
      </c>
      <c r="AK415" s="238" t="s">
        <v>11562</v>
      </c>
    </row>
    <row r="416" spans="1:37" x14ac:dyDescent="0.3">
      <c r="A416" s="232" t="s">
        <v>3445</v>
      </c>
      <c r="B416" s="232" t="s">
        <v>12228</v>
      </c>
      <c r="C416" s="244" t="s">
        <v>11569</v>
      </c>
      <c r="D416" s="240" t="s">
        <v>12266</v>
      </c>
      <c r="E416" s="239" t="s">
        <v>12265</v>
      </c>
      <c r="F416" s="243" t="s">
        <v>11567</v>
      </c>
      <c r="G416" s="214">
        <v>0</v>
      </c>
      <c r="H416" s="234" t="s">
        <v>11560</v>
      </c>
      <c r="I416" s="234"/>
      <c r="J416" s="234"/>
      <c r="K416" s="234"/>
      <c r="L416" s="234"/>
      <c r="M416" s="234"/>
      <c r="N416" s="234" t="s">
        <v>11566</v>
      </c>
      <c r="O416" s="249" t="s">
        <v>12225</v>
      </c>
      <c r="P416" s="249" t="s">
        <v>12223</v>
      </c>
      <c r="Q416" s="226" t="s">
        <v>12222</v>
      </c>
      <c r="R416" s="212" t="s">
        <v>12264</v>
      </c>
      <c r="S416" s="213">
        <v>410001232</v>
      </c>
      <c r="T416" s="236" t="s">
        <v>11559</v>
      </c>
      <c r="U416" s="237" t="s">
        <v>11565</v>
      </c>
      <c r="V416" s="236" t="s">
        <v>11558</v>
      </c>
      <c r="W416" s="236" t="s">
        <v>11558</v>
      </c>
      <c r="X416" s="237" t="s">
        <v>11560</v>
      </c>
      <c r="Y416" s="237"/>
      <c r="Z416" s="237" t="s">
        <v>11699</v>
      </c>
      <c r="AA416" s="225">
        <v>202409</v>
      </c>
      <c r="AB416" s="246"/>
      <c r="AC416" s="236" t="s">
        <v>11564</v>
      </c>
      <c r="AD416" s="247" t="s">
        <v>11563</v>
      </c>
      <c r="AE416" s="248">
        <v>0</v>
      </c>
      <c r="AF416" s="247" t="s">
        <v>11563</v>
      </c>
      <c r="AG416" s="242" t="s">
        <v>12221</v>
      </c>
      <c r="AH416" s="9" t="s">
        <v>12220</v>
      </c>
      <c r="AI416" s="238" t="s">
        <v>11560</v>
      </c>
      <c r="AJ416" s="238" t="s">
        <v>11560</v>
      </c>
      <c r="AK416" s="238" t="s">
        <v>11562</v>
      </c>
    </row>
    <row r="417" spans="1:37" x14ac:dyDescent="0.3">
      <c r="A417" s="232" t="s">
        <v>3445</v>
      </c>
      <c r="B417" s="232" t="s">
        <v>12228</v>
      </c>
      <c r="C417" s="244" t="s">
        <v>11569</v>
      </c>
      <c r="D417" s="240" t="s">
        <v>12263</v>
      </c>
      <c r="E417" s="239" t="s">
        <v>12262</v>
      </c>
      <c r="F417" s="243" t="s">
        <v>11567</v>
      </c>
      <c r="G417" s="214">
        <v>0</v>
      </c>
      <c r="H417" s="234" t="s">
        <v>11560</v>
      </c>
      <c r="I417" s="234"/>
      <c r="J417" s="234"/>
      <c r="K417" s="234"/>
      <c r="L417" s="234"/>
      <c r="M417" s="234"/>
      <c r="N417" s="234" t="s">
        <v>11566</v>
      </c>
      <c r="O417" s="249" t="s">
        <v>12225</v>
      </c>
      <c r="P417" s="249" t="s">
        <v>12223</v>
      </c>
      <c r="Q417" s="226" t="s">
        <v>12222</v>
      </c>
      <c r="R417" s="212" t="s">
        <v>12261</v>
      </c>
      <c r="S417" s="213">
        <v>410001239</v>
      </c>
      <c r="T417" s="236" t="s">
        <v>11559</v>
      </c>
      <c r="U417" s="237" t="s">
        <v>11565</v>
      </c>
      <c r="V417" s="236" t="s">
        <v>11558</v>
      </c>
      <c r="W417" s="236" t="s">
        <v>11558</v>
      </c>
      <c r="X417" s="237" t="s">
        <v>11560</v>
      </c>
      <c r="Y417" s="237"/>
      <c r="Z417" s="237" t="s">
        <v>11699</v>
      </c>
      <c r="AA417" s="225">
        <v>202409</v>
      </c>
      <c r="AB417" s="246"/>
      <c r="AC417" s="236" t="s">
        <v>11564</v>
      </c>
      <c r="AD417" s="247" t="s">
        <v>11563</v>
      </c>
      <c r="AE417" s="248">
        <v>0</v>
      </c>
      <c r="AF417" s="247" t="s">
        <v>11563</v>
      </c>
      <c r="AG417" s="242" t="s">
        <v>12221</v>
      </c>
      <c r="AH417" s="9" t="s">
        <v>12220</v>
      </c>
      <c r="AI417" s="238" t="s">
        <v>11560</v>
      </c>
      <c r="AJ417" s="238" t="s">
        <v>11560</v>
      </c>
      <c r="AK417" s="238" t="s">
        <v>11562</v>
      </c>
    </row>
    <row r="418" spans="1:37" x14ac:dyDescent="0.3">
      <c r="A418" s="232" t="s">
        <v>3445</v>
      </c>
      <c r="B418" s="232" t="s">
        <v>12228</v>
      </c>
      <c r="C418" s="244" t="s">
        <v>11569</v>
      </c>
      <c r="D418" s="240" t="s">
        <v>12260</v>
      </c>
      <c r="E418" s="239" t="s">
        <v>12259</v>
      </c>
      <c r="F418" s="243" t="s">
        <v>11567</v>
      </c>
      <c r="G418" s="214">
        <v>0</v>
      </c>
      <c r="H418" s="234" t="s">
        <v>11560</v>
      </c>
      <c r="I418" s="234"/>
      <c r="J418" s="234"/>
      <c r="K418" s="234"/>
      <c r="L418" s="234"/>
      <c r="M418" s="234"/>
      <c r="N418" s="234" t="s">
        <v>11566</v>
      </c>
      <c r="O418" s="249" t="s">
        <v>12225</v>
      </c>
      <c r="P418" s="249" t="s">
        <v>12223</v>
      </c>
      <c r="Q418" s="226" t="s">
        <v>12222</v>
      </c>
      <c r="R418" s="212" t="s">
        <v>12258</v>
      </c>
      <c r="S418" s="213">
        <v>410001240</v>
      </c>
      <c r="T418" s="236" t="s">
        <v>11559</v>
      </c>
      <c r="U418" s="237" t="s">
        <v>11565</v>
      </c>
      <c r="V418" s="236" t="s">
        <v>11558</v>
      </c>
      <c r="W418" s="236" t="s">
        <v>11558</v>
      </c>
      <c r="X418" s="237" t="s">
        <v>11560</v>
      </c>
      <c r="Y418" s="237"/>
      <c r="Z418" s="237" t="s">
        <v>11699</v>
      </c>
      <c r="AA418" s="225">
        <v>202409</v>
      </c>
      <c r="AB418" s="246"/>
      <c r="AC418" s="236" t="s">
        <v>11564</v>
      </c>
      <c r="AD418" s="247" t="s">
        <v>11563</v>
      </c>
      <c r="AE418" s="248">
        <v>0</v>
      </c>
      <c r="AF418" s="247" t="s">
        <v>11563</v>
      </c>
      <c r="AG418" s="242" t="s">
        <v>12221</v>
      </c>
      <c r="AH418" s="9" t="s">
        <v>12220</v>
      </c>
      <c r="AI418" s="238" t="s">
        <v>11560</v>
      </c>
      <c r="AJ418" s="238" t="s">
        <v>11560</v>
      </c>
      <c r="AK418" s="238" t="s">
        <v>11562</v>
      </c>
    </row>
    <row r="419" spans="1:37" x14ac:dyDescent="0.3">
      <c r="A419" s="232" t="s">
        <v>3445</v>
      </c>
      <c r="B419" s="232" t="s">
        <v>12228</v>
      </c>
      <c r="C419" s="244" t="s">
        <v>11569</v>
      </c>
      <c r="D419" s="240" t="s">
        <v>12257</v>
      </c>
      <c r="E419" s="239" t="s">
        <v>12256</v>
      </c>
      <c r="F419" s="243" t="s">
        <v>11567</v>
      </c>
      <c r="G419" s="214">
        <v>0</v>
      </c>
      <c r="H419" s="234" t="s">
        <v>11560</v>
      </c>
      <c r="I419" s="234"/>
      <c r="J419" s="234"/>
      <c r="K419" s="234"/>
      <c r="L419" s="234"/>
      <c r="M419" s="234"/>
      <c r="N419" s="234" t="s">
        <v>11566</v>
      </c>
      <c r="O419" s="249" t="s">
        <v>12225</v>
      </c>
      <c r="P419" s="249" t="s">
        <v>12223</v>
      </c>
      <c r="Q419" s="226" t="s">
        <v>12222</v>
      </c>
      <c r="R419" s="212" t="s">
        <v>12255</v>
      </c>
      <c r="S419" s="213">
        <v>410001242</v>
      </c>
      <c r="T419" s="236" t="s">
        <v>11559</v>
      </c>
      <c r="U419" s="237" t="s">
        <v>11565</v>
      </c>
      <c r="V419" s="236" t="s">
        <v>11558</v>
      </c>
      <c r="W419" s="236" t="s">
        <v>11558</v>
      </c>
      <c r="X419" s="237" t="s">
        <v>11560</v>
      </c>
      <c r="Y419" s="237"/>
      <c r="Z419" s="237" t="s">
        <v>11699</v>
      </c>
      <c r="AA419" s="225">
        <v>202409</v>
      </c>
      <c r="AB419" s="246"/>
      <c r="AC419" s="236" t="s">
        <v>11564</v>
      </c>
      <c r="AD419" s="247" t="s">
        <v>11563</v>
      </c>
      <c r="AE419" s="248">
        <v>0</v>
      </c>
      <c r="AF419" s="247" t="s">
        <v>11563</v>
      </c>
      <c r="AG419" s="242" t="s">
        <v>12221</v>
      </c>
      <c r="AH419" s="9" t="s">
        <v>12220</v>
      </c>
      <c r="AI419" s="238" t="s">
        <v>11560</v>
      </c>
      <c r="AJ419" s="238" t="s">
        <v>11560</v>
      </c>
      <c r="AK419" s="238" t="s">
        <v>11562</v>
      </c>
    </row>
    <row r="420" spans="1:37" x14ac:dyDescent="0.3">
      <c r="A420" s="232" t="s">
        <v>3445</v>
      </c>
      <c r="B420" s="232" t="s">
        <v>12228</v>
      </c>
      <c r="C420" s="244" t="s">
        <v>11569</v>
      </c>
      <c r="D420" s="240" t="s">
        <v>12254</v>
      </c>
      <c r="E420" s="239" t="s">
        <v>4029</v>
      </c>
      <c r="F420" s="243" t="s">
        <v>11567</v>
      </c>
      <c r="G420" s="214">
        <v>0</v>
      </c>
      <c r="H420" s="234" t="s">
        <v>11560</v>
      </c>
      <c r="I420" s="234"/>
      <c r="J420" s="234"/>
      <c r="K420" s="234"/>
      <c r="L420" s="234"/>
      <c r="M420" s="234"/>
      <c r="N420" s="234" t="s">
        <v>11566</v>
      </c>
      <c r="O420" s="249" t="s">
        <v>12225</v>
      </c>
      <c r="P420" s="249" t="s">
        <v>12223</v>
      </c>
      <c r="Q420" s="226" t="s">
        <v>12222</v>
      </c>
      <c r="R420" s="212" t="s">
        <v>4263</v>
      </c>
      <c r="S420" s="213">
        <v>410001246</v>
      </c>
      <c r="T420" s="236" t="s">
        <v>11559</v>
      </c>
      <c r="U420" s="237" t="s">
        <v>11565</v>
      </c>
      <c r="V420" s="236" t="s">
        <v>11558</v>
      </c>
      <c r="W420" s="236" t="s">
        <v>11558</v>
      </c>
      <c r="X420" s="237" t="s">
        <v>11560</v>
      </c>
      <c r="Y420" s="237"/>
      <c r="Z420" s="237" t="s">
        <v>11699</v>
      </c>
      <c r="AA420" s="225">
        <v>202409</v>
      </c>
      <c r="AB420" s="246"/>
      <c r="AC420" s="236" t="s">
        <v>11564</v>
      </c>
      <c r="AD420" s="247" t="s">
        <v>11563</v>
      </c>
      <c r="AE420" s="248">
        <v>0</v>
      </c>
      <c r="AF420" s="247" t="s">
        <v>11563</v>
      </c>
      <c r="AG420" s="242" t="s">
        <v>12221</v>
      </c>
      <c r="AH420" s="9" t="s">
        <v>12220</v>
      </c>
      <c r="AI420" s="238" t="s">
        <v>11560</v>
      </c>
      <c r="AJ420" s="238" t="s">
        <v>11560</v>
      </c>
      <c r="AK420" s="238" t="s">
        <v>11562</v>
      </c>
    </row>
    <row r="421" spans="1:37" x14ac:dyDescent="0.3">
      <c r="A421" s="232" t="s">
        <v>3445</v>
      </c>
      <c r="B421" s="232" t="s">
        <v>12228</v>
      </c>
      <c r="C421" s="244" t="s">
        <v>11569</v>
      </c>
      <c r="D421" s="240" t="s">
        <v>12253</v>
      </c>
      <c r="E421" s="239" t="s">
        <v>12252</v>
      </c>
      <c r="F421" s="243" t="s">
        <v>11567</v>
      </c>
      <c r="G421" s="214">
        <v>0</v>
      </c>
      <c r="H421" s="234" t="s">
        <v>11560</v>
      </c>
      <c r="I421" s="234"/>
      <c r="J421" s="234"/>
      <c r="K421" s="234"/>
      <c r="L421" s="234"/>
      <c r="M421" s="234"/>
      <c r="N421" s="234" t="s">
        <v>11566</v>
      </c>
      <c r="O421" s="249" t="s">
        <v>12225</v>
      </c>
      <c r="P421" s="249" t="s">
        <v>12223</v>
      </c>
      <c r="Q421" s="226" t="s">
        <v>12222</v>
      </c>
      <c r="R421" s="212" t="s">
        <v>12251</v>
      </c>
      <c r="S421" s="213">
        <v>410001227</v>
      </c>
      <c r="T421" s="236" t="s">
        <v>11559</v>
      </c>
      <c r="U421" s="237" t="s">
        <v>11565</v>
      </c>
      <c r="V421" s="236" t="s">
        <v>11558</v>
      </c>
      <c r="W421" s="236" t="s">
        <v>11558</v>
      </c>
      <c r="X421" s="237" t="s">
        <v>11560</v>
      </c>
      <c r="Y421" s="237"/>
      <c r="Z421" s="237" t="s">
        <v>11699</v>
      </c>
      <c r="AA421" s="225">
        <v>202409</v>
      </c>
      <c r="AB421" s="246"/>
      <c r="AC421" s="236" t="s">
        <v>11564</v>
      </c>
      <c r="AD421" s="247" t="s">
        <v>11563</v>
      </c>
      <c r="AE421" s="248">
        <v>0</v>
      </c>
      <c r="AF421" s="247" t="s">
        <v>11563</v>
      </c>
      <c r="AG421" s="242" t="s">
        <v>12221</v>
      </c>
      <c r="AH421" s="9" t="s">
        <v>12220</v>
      </c>
      <c r="AI421" s="238" t="s">
        <v>11560</v>
      </c>
      <c r="AJ421" s="238" t="s">
        <v>11560</v>
      </c>
      <c r="AK421" s="238" t="s">
        <v>11562</v>
      </c>
    </row>
    <row r="422" spans="1:37" x14ac:dyDescent="0.3">
      <c r="A422" s="232" t="s">
        <v>3445</v>
      </c>
      <c r="B422" s="232" t="s">
        <v>12228</v>
      </c>
      <c r="C422" s="244" t="s">
        <v>11569</v>
      </c>
      <c r="D422" s="240" t="s">
        <v>12250</v>
      </c>
      <c r="E422" s="239" t="s">
        <v>12249</v>
      </c>
      <c r="F422" s="243" t="s">
        <v>11567</v>
      </c>
      <c r="G422" s="214">
        <v>0</v>
      </c>
      <c r="H422" s="234" t="s">
        <v>11560</v>
      </c>
      <c r="I422" s="234"/>
      <c r="J422" s="234"/>
      <c r="K422" s="234"/>
      <c r="L422" s="234"/>
      <c r="M422" s="234"/>
      <c r="N422" s="234" t="s">
        <v>11566</v>
      </c>
      <c r="O422" s="249" t="s">
        <v>12225</v>
      </c>
      <c r="P422" s="249" t="s">
        <v>12223</v>
      </c>
      <c r="Q422" s="226" t="s">
        <v>12222</v>
      </c>
      <c r="R422" s="212" t="s">
        <v>12248</v>
      </c>
      <c r="S422" s="213">
        <v>410001247</v>
      </c>
      <c r="T422" s="236" t="s">
        <v>11559</v>
      </c>
      <c r="U422" s="237" t="s">
        <v>11565</v>
      </c>
      <c r="V422" s="236" t="s">
        <v>11558</v>
      </c>
      <c r="W422" s="236" t="s">
        <v>11558</v>
      </c>
      <c r="X422" s="237" t="s">
        <v>11560</v>
      </c>
      <c r="Y422" s="237"/>
      <c r="Z422" s="237" t="s">
        <v>11699</v>
      </c>
      <c r="AA422" s="225">
        <v>202409</v>
      </c>
      <c r="AB422" s="246"/>
      <c r="AC422" s="236" t="s">
        <v>11564</v>
      </c>
      <c r="AD422" s="247" t="s">
        <v>11563</v>
      </c>
      <c r="AE422" s="248">
        <v>0</v>
      </c>
      <c r="AF422" s="247" t="s">
        <v>11563</v>
      </c>
      <c r="AG422" s="242" t="s">
        <v>12221</v>
      </c>
      <c r="AH422" s="9" t="s">
        <v>12220</v>
      </c>
      <c r="AI422" s="238" t="s">
        <v>11560</v>
      </c>
      <c r="AJ422" s="238" t="s">
        <v>11560</v>
      </c>
      <c r="AK422" s="238" t="s">
        <v>11562</v>
      </c>
    </row>
    <row r="423" spans="1:37" x14ac:dyDescent="0.3">
      <c r="A423" s="232" t="s">
        <v>3445</v>
      </c>
      <c r="B423" s="232" t="s">
        <v>12228</v>
      </c>
      <c r="C423" s="244" t="s">
        <v>11569</v>
      </c>
      <c r="D423" s="240" t="s">
        <v>12247</v>
      </c>
      <c r="E423" s="239" t="s">
        <v>12246</v>
      </c>
      <c r="F423" s="243" t="s">
        <v>11567</v>
      </c>
      <c r="G423" s="214">
        <v>0</v>
      </c>
      <c r="H423" s="234" t="s">
        <v>11560</v>
      </c>
      <c r="I423" s="234"/>
      <c r="J423" s="234"/>
      <c r="K423" s="234"/>
      <c r="L423" s="234"/>
      <c r="M423" s="234"/>
      <c r="N423" s="234" t="s">
        <v>11566</v>
      </c>
      <c r="O423" s="249" t="s">
        <v>12225</v>
      </c>
      <c r="P423" s="249" t="s">
        <v>12223</v>
      </c>
      <c r="Q423" s="226" t="s">
        <v>12222</v>
      </c>
      <c r="R423" s="212" t="s">
        <v>12245</v>
      </c>
      <c r="S423" s="213">
        <v>410001248</v>
      </c>
      <c r="T423" s="236" t="s">
        <v>11559</v>
      </c>
      <c r="U423" s="237" t="s">
        <v>11565</v>
      </c>
      <c r="V423" s="236" t="s">
        <v>11558</v>
      </c>
      <c r="W423" s="236" t="s">
        <v>11558</v>
      </c>
      <c r="X423" s="237" t="s">
        <v>11560</v>
      </c>
      <c r="Y423" s="237"/>
      <c r="Z423" s="237" t="s">
        <v>11699</v>
      </c>
      <c r="AA423" s="225">
        <v>202409</v>
      </c>
      <c r="AB423" s="246"/>
      <c r="AC423" s="236" t="s">
        <v>11564</v>
      </c>
      <c r="AD423" s="247" t="s">
        <v>11563</v>
      </c>
      <c r="AE423" s="248">
        <v>0</v>
      </c>
      <c r="AF423" s="247" t="s">
        <v>11563</v>
      </c>
      <c r="AG423" s="242" t="s">
        <v>12221</v>
      </c>
      <c r="AH423" s="9" t="s">
        <v>12220</v>
      </c>
      <c r="AI423" s="238" t="s">
        <v>11560</v>
      </c>
      <c r="AJ423" s="238" t="s">
        <v>11560</v>
      </c>
      <c r="AK423" s="238" t="s">
        <v>11562</v>
      </c>
    </row>
    <row r="424" spans="1:37" x14ac:dyDescent="0.3">
      <c r="A424" s="232" t="s">
        <v>3445</v>
      </c>
      <c r="B424" s="232" t="s">
        <v>12228</v>
      </c>
      <c r="C424" s="244" t="s">
        <v>11569</v>
      </c>
      <c r="D424" s="240" t="s">
        <v>12244</v>
      </c>
      <c r="E424" s="239" t="s">
        <v>12243</v>
      </c>
      <c r="F424" s="243" t="s">
        <v>11567</v>
      </c>
      <c r="G424" s="214">
        <v>0</v>
      </c>
      <c r="H424" s="234" t="s">
        <v>11560</v>
      </c>
      <c r="I424" s="234"/>
      <c r="J424" s="234"/>
      <c r="K424" s="234"/>
      <c r="L424" s="234"/>
      <c r="M424" s="234"/>
      <c r="N424" s="234" t="s">
        <v>11566</v>
      </c>
      <c r="O424" s="249" t="s">
        <v>12225</v>
      </c>
      <c r="P424" s="249" t="s">
        <v>12223</v>
      </c>
      <c r="Q424" s="226" t="s">
        <v>12222</v>
      </c>
      <c r="R424" s="212" t="s">
        <v>12242</v>
      </c>
      <c r="S424" s="213">
        <v>410001233</v>
      </c>
      <c r="T424" s="236" t="s">
        <v>11559</v>
      </c>
      <c r="U424" s="237" t="s">
        <v>11565</v>
      </c>
      <c r="V424" s="236" t="s">
        <v>11558</v>
      </c>
      <c r="W424" s="236" t="s">
        <v>11558</v>
      </c>
      <c r="X424" s="237" t="s">
        <v>11560</v>
      </c>
      <c r="Y424" s="237"/>
      <c r="Z424" s="237" t="s">
        <v>11699</v>
      </c>
      <c r="AA424" s="225">
        <v>202409</v>
      </c>
      <c r="AB424" s="246"/>
      <c r="AC424" s="236" t="s">
        <v>11564</v>
      </c>
      <c r="AD424" s="247" t="s">
        <v>11563</v>
      </c>
      <c r="AE424" s="248">
        <v>0</v>
      </c>
      <c r="AF424" s="247" t="s">
        <v>11563</v>
      </c>
      <c r="AG424" s="242" t="s">
        <v>12221</v>
      </c>
      <c r="AH424" s="9" t="s">
        <v>12220</v>
      </c>
      <c r="AI424" s="238" t="s">
        <v>11560</v>
      </c>
      <c r="AJ424" s="238" t="s">
        <v>11560</v>
      </c>
      <c r="AK424" s="238" t="s">
        <v>11562</v>
      </c>
    </row>
    <row r="425" spans="1:37" x14ac:dyDescent="0.3">
      <c r="A425" s="232" t="s">
        <v>3445</v>
      </c>
      <c r="B425" s="232" t="s">
        <v>12228</v>
      </c>
      <c r="C425" s="244" t="s">
        <v>11569</v>
      </c>
      <c r="D425" s="240" t="s">
        <v>12241</v>
      </c>
      <c r="E425" s="239" t="s">
        <v>12240</v>
      </c>
      <c r="F425" s="243" t="s">
        <v>11567</v>
      </c>
      <c r="G425" s="214">
        <v>0</v>
      </c>
      <c r="H425" s="234" t="s">
        <v>11560</v>
      </c>
      <c r="I425" s="234"/>
      <c r="J425" s="234"/>
      <c r="K425" s="234"/>
      <c r="L425" s="234"/>
      <c r="M425" s="234"/>
      <c r="N425" s="234" t="s">
        <v>11566</v>
      </c>
      <c r="O425" s="249" t="s">
        <v>12225</v>
      </c>
      <c r="P425" s="249" t="s">
        <v>12223</v>
      </c>
      <c r="Q425" s="226" t="s">
        <v>12222</v>
      </c>
      <c r="R425" s="212" t="s">
        <v>12239</v>
      </c>
      <c r="S425" s="213">
        <v>410001244</v>
      </c>
      <c r="T425" s="236" t="s">
        <v>11559</v>
      </c>
      <c r="U425" s="237" t="s">
        <v>11565</v>
      </c>
      <c r="V425" s="236" t="s">
        <v>11558</v>
      </c>
      <c r="W425" s="236" t="s">
        <v>11558</v>
      </c>
      <c r="X425" s="237" t="s">
        <v>11560</v>
      </c>
      <c r="Y425" s="237"/>
      <c r="Z425" s="237" t="s">
        <v>11699</v>
      </c>
      <c r="AA425" s="225">
        <v>202409</v>
      </c>
      <c r="AB425" s="246"/>
      <c r="AC425" s="236" t="s">
        <v>11564</v>
      </c>
      <c r="AD425" s="247" t="s">
        <v>11563</v>
      </c>
      <c r="AE425" s="248">
        <v>0</v>
      </c>
      <c r="AF425" s="247" t="s">
        <v>11563</v>
      </c>
      <c r="AG425" s="242" t="s">
        <v>12221</v>
      </c>
      <c r="AH425" s="9" t="s">
        <v>12220</v>
      </c>
      <c r="AI425" s="238" t="s">
        <v>11560</v>
      </c>
      <c r="AJ425" s="238" t="s">
        <v>11560</v>
      </c>
      <c r="AK425" s="238" t="s">
        <v>11562</v>
      </c>
    </row>
    <row r="426" spans="1:37" x14ac:dyDescent="0.3">
      <c r="A426" s="232" t="s">
        <v>3445</v>
      </c>
      <c r="B426" s="232" t="s">
        <v>12228</v>
      </c>
      <c r="C426" s="244" t="s">
        <v>11569</v>
      </c>
      <c r="D426" s="240" t="s">
        <v>12238</v>
      </c>
      <c r="E426" s="239" t="s">
        <v>12237</v>
      </c>
      <c r="F426" s="243" t="s">
        <v>11567</v>
      </c>
      <c r="G426" s="214">
        <v>0</v>
      </c>
      <c r="H426" s="234" t="s">
        <v>11560</v>
      </c>
      <c r="I426" s="234"/>
      <c r="J426" s="234"/>
      <c r="K426" s="234"/>
      <c r="L426" s="234"/>
      <c r="M426" s="234"/>
      <c r="N426" s="234" t="s">
        <v>11566</v>
      </c>
      <c r="O426" s="249" t="s">
        <v>12225</v>
      </c>
      <c r="P426" s="249" t="s">
        <v>12223</v>
      </c>
      <c r="Q426" s="226" t="s">
        <v>12222</v>
      </c>
      <c r="R426" s="212" t="s">
        <v>12236</v>
      </c>
      <c r="S426" s="213">
        <v>410001251</v>
      </c>
      <c r="T426" s="236" t="s">
        <v>11559</v>
      </c>
      <c r="U426" s="237" t="s">
        <v>11565</v>
      </c>
      <c r="V426" s="236" t="s">
        <v>11558</v>
      </c>
      <c r="W426" s="236" t="s">
        <v>11558</v>
      </c>
      <c r="X426" s="237" t="s">
        <v>11560</v>
      </c>
      <c r="Y426" s="237"/>
      <c r="Z426" s="237" t="s">
        <v>11699</v>
      </c>
      <c r="AA426" s="225">
        <v>202409</v>
      </c>
      <c r="AB426" s="246"/>
      <c r="AC426" s="236" t="s">
        <v>11564</v>
      </c>
      <c r="AD426" s="247" t="s">
        <v>11563</v>
      </c>
      <c r="AE426" s="248">
        <v>0</v>
      </c>
      <c r="AF426" s="247" t="s">
        <v>11563</v>
      </c>
      <c r="AG426" s="242" t="s">
        <v>12221</v>
      </c>
      <c r="AH426" s="9" t="s">
        <v>12220</v>
      </c>
      <c r="AI426" s="238" t="s">
        <v>11560</v>
      </c>
      <c r="AJ426" s="238" t="s">
        <v>11560</v>
      </c>
      <c r="AK426" s="238" t="s">
        <v>11562</v>
      </c>
    </row>
    <row r="427" spans="1:37" x14ac:dyDescent="0.3">
      <c r="A427" s="232" t="s">
        <v>3445</v>
      </c>
      <c r="B427" s="232" t="s">
        <v>12228</v>
      </c>
      <c r="C427" s="244" t="s">
        <v>11569</v>
      </c>
      <c r="D427" s="240" t="s">
        <v>12235</v>
      </c>
      <c r="E427" s="239" t="s">
        <v>12234</v>
      </c>
      <c r="F427" s="243" t="s">
        <v>11567</v>
      </c>
      <c r="G427" s="214">
        <v>0</v>
      </c>
      <c r="H427" s="234" t="s">
        <v>11560</v>
      </c>
      <c r="I427" s="234"/>
      <c r="J427" s="234"/>
      <c r="K427" s="234"/>
      <c r="L427" s="234"/>
      <c r="M427" s="234"/>
      <c r="N427" s="234" t="s">
        <v>11566</v>
      </c>
      <c r="O427" s="249" t="s">
        <v>12225</v>
      </c>
      <c r="P427" s="249" t="s">
        <v>12223</v>
      </c>
      <c r="Q427" s="226" t="s">
        <v>12222</v>
      </c>
      <c r="R427" s="212" t="s">
        <v>12233</v>
      </c>
      <c r="S427" s="213">
        <v>410001252</v>
      </c>
      <c r="T427" s="236" t="s">
        <v>11559</v>
      </c>
      <c r="U427" s="237" t="s">
        <v>11565</v>
      </c>
      <c r="V427" s="236" t="s">
        <v>11558</v>
      </c>
      <c r="W427" s="236" t="s">
        <v>11558</v>
      </c>
      <c r="X427" s="237" t="s">
        <v>11560</v>
      </c>
      <c r="Y427" s="237"/>
      <c r="Z427" s="237" t="s">
        <v>11699</v>
      </c>
      <c r="AA427" s="225">
        <v>202409</v>
      </c>
      <c r="AB427" s="246"/>
      <c r="AC427" s="236" t="s">
        <v>11564</v>
      </c>
      <c r="AD427" s="247" t="s">
        <v>11563</v>
      </c>
      <c r="AE427" s="248">
        <v>0</v>
      </c>
      <c r="AF427" s="247" t="s">
        <v>11563</v>
      </c>
      <c r="AG427" s="242" t="s">
        <v>12221</v>
      </c>
      <c r="AH427" s="9" t="s">
        <v>12220</v>
      </c>
      <c r="AI427" s="238" t="s">
        <v>11560</v>
      </c>
      <c r="AJ427" s="238" t="s">
        <v>11560</v>
      </c>
      <c r="AK427" s="238" t="s">
        <v>11562</v>
      </c>
    </row>
    <row r="428" spans="1:37" x14ac:dyDescent="0.3">
      <c r="A428" s="232" t="s">
        <v>3445</v>
      </c>
      <c r="B428" s="232" t="s">
        <v>12228</v>
      </c>
      <c r="C428" s="244" t="s">
        <v>11569</v>
      </c>
      <c r="D428" s="240" t="s">
        <v>12232</v>
      </c>
      <c r="E428" s="239" t="s">
        <v>12231</v>
      </c>
      <c r="F428" s="243" t="s">
        <v>11567</v>
      </c>
      <c r="G428" s="214">
        <v>0</v>
      </c>
      <c r="H428" s="234" t="s">
        <v>11560</v>
      </c>
      <c r="I428" s="234"/>
      <c r="J428" s="234"/>
      <c r="K428" s="234"/>
      <c r="L428" s="234"/>
      <c r="M428" s="234"/>
      <c r="N428" s="234" t="s">
        <v>11566</v>
      </c>
      <c r="O428" s="249" t="s">
        <v>12225</v>
      </c>
      <c r="P428" s="249" t="s">
        <v>12223</v>
      </c>
      <c r="Q428" s="226" t="s">
        <v>12222</v>
      </c>
      <c r="R428" s="212" t="s">
        <v>12230</v>
      </c>
      <c r="S428" s="213">
        <v>410001079</v>
      </c>
      <c r="T428" s="236" t="s">
        <v>11559</v>
      </c>
      <c r="U428" s="237" t="s">
        <v>11565</v>
      </c>
      <c r="V428" s="236" t="s">
        <v>11558</v>
      </c>
      <c r="W428" s="236" t="s">
        <v>11558</v>
      </c>
      <c r="X428" s="237" t="s">
        <v>11560</v>
      </c>
      <c r="Y428" s="237"/>
      <c r="Z428" s="237" t="s">
        <v>11699</v>
      </c>
      <c r="AA428" s="225">
        <v>202409</v>
      </c>
      <c r="AB428" s="246"/>
      <c r="AC428" s="236" t="s">
        <v>11564</v>
      </c>
      <c r="AD428" s="247" t="s">
        <v>11563</v>
      </c>
      <c r="AE428" s="248">
        <v>0</v>
      </c>
      <c r="AF428" s="247" t="s">
        <v>11563</v>
      </c>
      <c r="AG428" s="242" t="s">
        <v>12221</v>
      </c>
      <c r="AH428" s="9" t="s">
        <v>12220</v>
      </c>
      <c r="AI428" s="238" t="s">
        <v>11560</v>
      </c>
      <c r="AJ428" s="238" t="s">
        <v>11560</v>
      </c>
      <c r="AK428" s="238" t="s">
        <v>11562</v>
      </c>
    </row>
    <row r="429" spans="1:37" x14ac:dyDescent="0.3">
      <c r="A429" s="232" t="s">
        <v>3445</v>
      </c>
      <c r="B429" s="232" t="s">
        <v>12228</v>
      </c>
      <c r="C429" s="244" t="s">
        <v>11569</v>
      </c>
      <c r="D429" s="240" t="s">
        <v>12229</v>
      </c>
      <c r="E429" s="239" t="s">
        <v>5741</v>
      </c>
      <c r="F429" s="243" t="s">
        <v>11567</v>
      </c>
      <c r="G429" s="214">
        <v>0</v>
      </c>
      <c r="H429" s="234" t="s">
        <v>11560</v>
      </c>
      <c r="I429" s="234"/>
      <c r="J429" s="234"/>
      <c r="K429" s="234"/>
      <c r="L429" s="234"/>
      <c r="M429" s="234"/>
      <c r="N429" s="234" t="s">
        <v>11566</v>
      </c>
      <c r="O429" s="249" t="s">
        <v>12225</v>
      </c>
      <c r="P429" s="249" t="s">
        <v>12223</v>
      </c>
      <c r="Q429" s="226" t="s">
        <v>12222</v>
      </c>
      <c r="R429" s="212" t="s">
        <v>4171</v>
      </c>
      <c r="S429" s="213">
        <v>410001254</v>
      </c>
      <c r="T429" s="236" t="s">
        <v>11559</v>
      </c>
      <c r="U429" s="237" t="s">
        <v>11565</v>
      </c>
      <c r="V429" s="236" t="s">
        <v>11558</v>
      </c>
      <c r="W429" s="236" t="s">
        <v>11558</v>
      </c>
      <c r="X429" s="237" t="s">
        <v>11560</v>
      </c>
      <c r="Y429" s="237"/>
      <c r="Z429" s="237" t="s">
        <v>11699</v>
      </c>
      <c r="AA429" s="225">
        <v>202409</v>
      </c>
      <c r="AB429" s="246"/>
      <c r="AC429" s="236" t="s">
        <v>11564</v>
      </c>
      <c r="AD429" s="247" t="s">
        <v>11563</v>
      </c>
      <c r="AE429" s="248">
        <v>0</v>
      </c>
      <c r="AF429" s="247" t="s">
        <v>11563</v>
      </c>
      <c r="AG429" s="242" t="s">
        <v>12221</v>
      </c>
      <c r="AH429" s="9" t="s">
        <v>12220</v>
      </c>
      <c r="AI429" s="238" t="s">
        <v>11560</v>
      </c>
      <c r="AJ429" s="238" t="s">
        <v>11560</v>
      </c>
      <c r="AK429" s="238" t="s">
        <v>11562</v>
      </c>
    </row>
    <row r="430" spans="1:37" x14ac:dyDescent="0.3">
      <c r="A430" s="232" t="s">
        <v>3445</v>
      </c>
      <c r="B430" s="232" t="s">
        <v>12228</v>
      </c>
      <c r="C430" s="244" t="s">
        <v>11569</v>
      </c>
      <c r="D430" s="240" t="s">
        <v>12227</v>
      </c>
      <c r="E430" s="239" t="s">
        <v>12226</v>
      </c>
      <c r="F430" s="243" t="s">
        <v>11567</v>
      </c>
      <c r="G430" s="214">
        <v>0</v>
      </c>
      <c r="H430" s="234" t="s">
        <v>11560</v>
      </c>
      <c r="I430" s="234"/>
      <c r="J430" s="234"/>
      <c r="K430" s="234"/>
      <c r="L430" s="234"/>
      <c r="M430" s="234"/>
      <c r="N430" s="234" t="s">
        <v>11566</v>
      </c>
      <c r="O430" s="249" t="s">
        <v>12225</v>
      </c>
      <c r="P430" s="249" t="s">
        <v>12223</v>
      </c>
      <c r="Q430" s="226" t="s">
        <v>12222</v>
      </c>
      <c r="R430" s="212" t="s">
        <v>4171</v>
      </c>
      <c r="S430" s="213">
        <v>410001254</v>
      </c>
      <c r="T430" s="236" t="s">
        <v>11559</v>
      </c>
      <c r="U430" s="237" t="s">
        <v>11565</v>
      </c>
      <c r="V430" s="236" t="s">
        <v>11558</v>
      </c>
      <c r="W430" s="236" t="s">
        <v>11558</v>
      </c>
      <c r="X430" s="237" t="s">
        <v>11560</v>
      </c>
      <c r="Y430" s="237"/>
      <c r="Z430" s="237" t="s">
        <v>11699</v>
      </c>
      <c r="AA430" s="225">
        <v>202409</v>
      </c>
      <c r="AB430" s="246"/>
      <c r="AC430" s="236" t="s">
        <v>11564</v>
      </c>
      <c r="AD430" s="247" t="s">
        <v>11563</v>
      </c>
      <c r="AE430" s="248">
        <v>0</v>
      </c>
      <c r="AF430" s="247" t="s">
        <v>11563</v>
      </c>
      <c r="AG430" s="242" t="s">
        <v>12221</v>
      </c>
      <c r="AH430" s="9" t="s">
        <v>12220</v>
      </c>
      <c r="AI430" s="238" t="s">
        <v>11560</v>
      </c>
      <c r="AJ430" s="238" t="s">
        <v>11560</v>
      </c>
      <c r="AK430" s="238" t="s">
        <v>11562</v>
      </c>
    </row>
    <row r="431" spans="1:37" x14ac:dyDescent="0.3">
      <c r="A431" s="232" t="s">
        <v>3555</v>
      </c>
      <c r="B431" s="232" t="s">
        <v>12204</v>
      </c>
      <c r="C431" s="244" t="s">
        <v>11569</v>
      </c>
      <c r="D431" s="240" t="s">
        <v>12218</v>
      </c>
      <c r="E431" s="239" t="s">
        <v>4106</v>
      </c>
      <c r="F431" s="243" t="s">
        <v>11567</v>
      </c>
      <c r="G431" s="214">
        <v>0</v>
      </c>
      <c r="H431" s="234" t="s">
        <v>11560</v>
      </c>
      <c r="I431" s="234"/>
      <c r="J431" s="234"/>
      <c r="K431" s="234"/>
      <c r="L431" s="234"/>
      <c r="M431" s="234"/>
      <c r="N431" s="234" t="s">
        <v>11566</v>
      </c>
      <c r="O431" s="249" t="s">
        <v>12202</v>
      </c>
      <c r="P431" s="249" t="s">
        <v>12201</v>
      </c>
      <c r="Q431" s="226" t="s">
        <v>12200</v>
      </c>
      <c r="R431" s="212" t="s">
        <v>12199</v>
      </c>
      <c r="S431" s="213" t="s">
        <v>4107</v>
      </c>
      <c r="T431" s="236" t="s">
        <v>11559</v>
      </c>
      <c r="U431" s="237" t="s">
        <v>11565</v>
      </c>
      <c r="V431" s="237" t="s">
        <v>11699</v>
      </c>
      <c r="W431" s="237" t="s">
        <v>11699</v>
      </c>
      <c r="X431" s="237" t="s">
        <v>11560</v>
      </c>
      <c r="Y431" s="237"/>
      <c r="Z431" s="237" t="s">
        <v>11699</v>
      </c>
      <c r="AA431" s="225">
        <v>202409</v>
      </c>
      <c r="AB431" s="246"/>
      <c r="AC431" s="236" t="s">
        <v>11564</v>
      </c>
      <c r="AD431" s="247" t="s">
        <v>11563</v>
      </c>
      <c r="AE431" s="248">
        <v>0</v>
      </c>
      <c r="AF431" s="247" t="s">
        <v>11563</v>
      </c>
      <c r="AG431" s="242" t="s">
        <v>305</v>
      </c>
      <c r="AH431" s="9" t="s">
        <v>12197</v>
      </c>
      <c r="AI431" s="238" t="s">
        <v>11560</v>
      </c>
      <c r="AJ431" s="238" t="s">
        <v>11560</v>
      </c>
      <c r="AK431" s="238" t="s">
        <v>11562</v>
      </c>
    </row>
    <row r="432" spans="1:37" x14ac:dyDescent="0.3">
      <c r="A432" s="232" t="s">
        <v>3555</v>
      </c>
      <c r="B432" s="232" t="s">
        <v>12204</v>
      </c>
      <c r="C432" s="244" t="s">
        <v>11569</v>
      </c>
      <c r="D432" s="240" t="s">
        <v>12217</v>
      </c>
      <c r="E432" s="239" t="s">
        <v>4108</v>
      </c>
      <c r="F432" s="243" t="s">
        <v>12216</v>
      </c>
      <c r="G432" s="214">
        <v>0</v>
      </c>
      <c r="H432" s="234" t="s">
        <v>11560</v>
      </c>
      <c r="I432" s="234"/>
      <c r="J432" s="234"/>
      <c r="K432" s="234"/>
      <c r="L432" s="234"/>
      <c r="M432" s="234"/>
      <c r="N432" s="234" t="s">
        <v>11714</v>
      </c>
      <c r="O432" s="249" t="s">
        <v>12202</v>
      </c>
      <c r="P432" s="249" t="s">
        <v>12201</v>
      </c>
      <c r="Q432" s="226" t="s">
        <v>12200</v>
      </c>
      <c r="R432" s="212" t="s">
        <v>2</v>
      </c>
      <c r="S432" s="213" t="s">
        <v>12215</v>
      </c>
      <c r="T432" s="236" t="s">
        <v>11559</v>
      </c>
      <c r="U432" s="237" t="s">
        <v>11565</v>
      </c>
      <c r="V432" s="237" t="s">
        <v>11699</v>
      </c>
      <c r="W432" s="237" t="s">
        <v>11699</v>
      </c>
      <c r="X432" s="237" t="s">
        <v>11560</v>
      </c>
      <c r="Y432" s="237"/>
      <c r="Z432" s="237" t="s">
        <v>11699</v>
      </c>
      <c r="AA432" s="225">
        <v>202409</v>
      </c>
      <c r="AB432" s="246"/>
      <c r="AC432" s="236" t="s">
        <v>11564</v>
      </c>
      <c r="AD432" s="247" t="s">
        <v>11563</v>
      </c>
      <c r="AE432" s="248">
        <v>0</v>
      </c>
      <c r="AF432" s="247" t="s">
        <v>11563</v>
      </c>
      <c r="AG432" s="242" t="s">
        <v>305</v>
      </c>
      <c r="AH432" s="9" t="s">
        <v>12197</v>
      </c>
      <c r="AI432" s="238" t="s">
        <v>11560</v>
      </c>
      <c r="AJ432" s="238" t="s">
        <v>11560</v>
      </c>
      <c r="AK432" s="238" t="s">
        <v>11562</v>
      </c>
    </row>
    <row r="433" spans="1:37" x14ac:dyDescent="0.3">
      <c r="A433" s="232" t="s">
        <v>3555</v>
      </c>
      <c r="B433" s="232" t="s">
        <v>12204</v>
      </c>
      <c r="C433" s="244" t="s">
        <v>11569</v>
      </c>
      <c r="D433" s="240" t="s">
        <v>11722</v>
      </c>
      <c r="E433" s="239" t="s">
        <v>4109</v>
      </c>
      <c r="F433" s="243" t="s">
        <v>11567</v>
      </c>
      <c r="G433" s="214">
        <v>0</v>
      </c>
      <c r="H433" s="234" t="s">
        <v>11560</v>
      </c>
      <c r="I433" s="234"/>
      <c r="J433" s="234"/>
      <c r="K433" s="234"/>
      <c r="L433" s="234"/>
      <c r="M433" s="234"/>
      <c r="N433" s="234" t="s">
        <v>11566</v>
      </c>
      <c r="O433" s="249" t="s">
        <v>12202</v>
      </c>
      <c r="P433" s="249" t="s">
        <v>12201</v>
      </c>
      <c r="Q433" s="226" t="s">
        <v>12200</v>
      </c>
      <c r="R433" s="212" t="s">
        <v>12199</v>
      </c>
      <c r="S433" s="213" t="s">
        <v>12214</v>
      </c>
      <c r="T433" s="236" t="s">
        <v>11559</v>
      </c>
      <c r="U433" s="237" t="s">
        <v>11565</v>
      </c>
      <c r="V433" s="237" t="s">
        <v>11699</v>
      </c>
      <c r="W433" s="237" t="s">
        <v>11699</v>
      </c>
      <c r="X433" s="237" t="s">
        <v>11560</v>
      </c>
      <c r="Y433" s="237"/>
      <c r="Z433" s="237" t="s">
        <v>11699</v>
      </c>
      <c r="AA433" s="225">
        <v>202409</v>
      </c>
      <c r="AB433" s="246"/>
      <c r="AC433" s="236" t="s">
        <v>11564</v>
      </c>
      <c r="AD433" s="247" t="s">
        <v>11563</v>
      </c>
      <c r="AE433" s="248">
        <v>0</v>
      </c>
      <c r="AF433" s="247" t="s">
        <v>11563</v>
      </c>
      <c r="AG433" s="242" t="s">
        <v>305</v>
      </c>
      <c r="AH433" s="9" t="s">
        <v>12197</v>
      </c>
      <c r="AI433" s="238" t="s">
        <v>11560</v>
      </c>
      <c r="AJ433" s="238" t="s">
        <v>11560</v>
      </c>
      <c r="AK433" s="238" t="s">
        <v>11562</v>
      </c>
    </row>
    <row r="434" spans="1:37" x14ac:dyDescent="0.3">
      <c r="A434" s="232" t="s">
        <v>3555</v>
      </c>
      <c r="B434" s="232" t="s">
        <v>12204</v>
      </c>
      <c r="C434" s="244" t="s">
        <v>11569</v>
      </c>
      <c r="D434" s="240" t="s">
        <v>11705</v>
      </c>
      <c r="E434" s="239" t="s">
        <v>4110</v>
      </c>
      <c r="F434" s="243" t="s">
        <v>11567</v>
      </c>
      <c r="G434" s="214">
        <v>0</v>
      </c>
      <c r="H434" s="234" t="s">
        <v>11560</v>
      </c>
      <c r="I434" s="234"/>
      <c r="J434" s="234"/>
      <c r="K434" s="234"/>
      <c r="L434" s="234"/>
      <c r="M434" s="234"/>
      <c r="N434" s="234" t="s">
        <v>11566</v>
      </c>
      <c r="O434" s="249" t="s">
        <v>12202</v>
      </c>
      <c r="P434" s="249" t="s">
        <v>12201</v>
      </c>
      <c r="Q434" s="226" t="s">
        <v>12200</v>
      </c>
      <c r="R434" s="212" t="s">
        <v>12199</v>
      </c>
      <c r="S434" s="213" t="s">
        <v>12213</v>
      </c>
      <c r="T434" s="236" t="s">
        <v>11559</v>
      </c>
      <c r="U434" s="237" t="s">
        <v>11565</v>
      </c>
      <c r="V434" s="237" t="s">
        <v>11699</v>
      </c>
      <c r="W434" s="237" t="s">
        <v>11699</v>
      </c>
      <c r="X434" s="237" t="s">
        <v>11560</v>
      </c>
      <c r="Y434" s="237"/>
      <c r="Z434" s="237" t="s">
        <v>11699</v>
      </c>
      <c r="AA434" s="225">
        <v>202409</v>
      </c>
      <c r="AB434" s="246"/>
      <c r="AC434" s="236" t="s">
        <v>11564</v>
      </c>
      <c r="AD434" s="247" t="s">
        <v>11563</v>
      </c>
      <c r="AE434" s="248">
        <v>0</v>
      </c>
      <c r="AF434" s="247" t="s">
        <v>11563</v>
      </c>
      <c r="AG434" s="242" t="s">
        <v>305</v>
      </c>
      <c r="AH434" s="9" t="s">
        <v>12197</v>
      </c>
      <c r="AI434" s="238" t="s">
        <v>11560</v>
      </c>
      <c r="AJ434" s="238" t="s">
        <v>11560</v>
      </c>
      <c r="AK434" s="238" t="s">
        <v>11562</v>
      </c>
    </row>
    <row r="435" spans="1:37" x14ac:dyDescent="0.3">
      <c r="A435" s="232" t="s">
        <v>3555</v>
      </c>
      <c r="B435" s="232" t="s">
        <v>12204</v>
      </c>
      <c r="C435" s="244" t="s">
        <v>11569</v>
      </c>
      <c r="D435" s="240" t="s">
        <v>12212</v>
      </c>
      <c r="E435" s="239" t="s">
        <v>4111</v>
      </c>
      <c r="F435" s="243" t="s">
        <v>11567</v>
      </c>
      <c r="G435" s="214">
        <v>0</v>
      </c>
      <c r="H435" s="234" t="s">
        <v>11560</v>
      </c>
      <c r="I435" s="234"/>
      <c r="J435" s="234"/>
      <c r="K435" s="234"/>
      <c r="L435" s="234"/>
      <c r="M435" s="234"/>
      <c r="N435" s="234" t="s">
        <v>11714</v>
      </c>
      <c r="O435" s="249" t="s">
        <v>12202</v>
      </c>
      <c r="P435" s="249" t="s">
        <v>12201</v>
      </c>
      <c r="Q435" s="226" t="s">
        <v>12200</v>
      </c>
      <c r="R435" s="212" t="s">
        <v>12211</v>
      </c>
      <c r="S435" s="213" t="s">
        <v>12210</v>
      </c>
      <c r="T435" s="236" t="s">
        <v>11559</v>
      </c>
      <c r="U435" s="237" t="s">
        <v>11565</v>
      </c>
      <c r="V435" s="237" t="s">
        <v>11699</v>
      </c>
      <c r="W435" s="237" t="s">
        <v>11699</v>
      </c>
      <c r="X435" s="237" t="s">
        <v>11560</v>
      </c>
      <c r="Y435" s="237"/>
      <c r="Z435" s="237" t="s">
        <v>11699</v>
      </c>
      <c r="AA435" s="225">
        <v>202409</v>
      </c>
      <c r="AB435" s="246"/>
      <c r="AC435" s="236" t="s">
        <v>11564</v>
      </c>
      <c r="AD435" s="247" t="s">
        <v>11563</v>
      </c>
      <c r="AE435" s="248">
        <v>0</v>
      </c>
      <c r="AF435" s="247" t="s">
        <v>11563</v>
      </c>
      <c r="AG435" s="242" t="s">
        <v>305</v>
      </c>
      <c r="AH435" s="9" t="s">
        <v>12197</v>
      </c>
      <c r="AI435" s="238" t="s">
        <v>11560</v>
      </c>
      <c r="AJ435" s="238" t="s">
        <v>11560</v>
      </c>
      <c r="AK435" s="238" t="s">
        <v>11562</v>
      </c>
    </row>
    <row r="436" spans="1:37" x14ac:dyDescent="0.3">
      <c r="A436" s="232" t="s">
        <v>3555</v>
      </c>
      <c r="B436" s="232" t="s">
        <v>12204</v>
      </c>
      <c r="C436" s="244" t="s">
        <v>11569</v>
      </c>
      <c r="D436" s="240" t="s">
        <v>12209</v>
      </c>
      <c r="E436" s="239" t="s">
        <v>4112</v>
      </c>
      <c r="F436" s="243" t="s">
        <v>11567</v>
      </c>
      <c r="G436" s="214">
        <v>0</v>
      </c>
      <c r="H436" s="234" t="s">
        <v>11560</v>
      </c>
      <c r="I436" s="234"/>
      <c r="J436" s="234"/>
      <c r="K436" s="234"/>
      <c r="L436" s="234"/>
      <c r="M436" s="234"/>
      <c r="N436" s="234" t="s">
        <v>11566</v>
      </c>
      <c r="O436" s="249" t="s">
        <v>12202</v>
      </c>
      <c r="P436" s="249" t="s">
        <v>12201</v>
      </c>
      <c r="Q436" s="226" t="s">
        <v>12200</v>
      </c>
      <c r="R436" s="212" t="s">
        <v>12199</v>
      </c>
      <c r="S436" s="213" t="s">
        <v>12208</v>
      </c>
      <c r="T436" s="236" t="s">
        <v>11559</v>
      </c>
      <c r="U436" s="237" t="s">
        <v>11565</v>
      </c>
      <c r="V436" s="237" t="s">
        <v>11699</v>
      </c>
      <c r="W436" s="237" t="s">
        <v>11699</v>
      </c>
      <c r="X436" s="237" t="s">
        <v>11560</v>
      </c>
      <c r="Y436" s="237"/>
      <c r="Z436" s="237" t="s">
        <v>11699</v>
      </c>
      <c r="AA436" s="225">
        <v>202409</v>
      </c>
      <c r="AB436" s="246"/>
      <c r="AC436" s="236" t="s">
        <v>11564</v>
      </c>
      <c r="AD436" s="247" t="s">
        <v>11563</v>
      </c>
      <c r="AE436" s="248">
        <v>0</v>
      </c>
      <c r="AF436" s="247" t="s">
        <v>11563</v>
      </c>
      <c r="AG436" s="242" t="s">
        <v>305</v>
      </c>
      <c r="AH436" s="9" t="s">
        <v>12197</v>
      </c>
      <c r="AI436" s="238" t="s">
        <v>11560</v>
      </c>
      <c r="AJ436" s="238" t="s">
        <v>11560</v>
      </c>
      <c r="AK436" s="238" t="s">
        <v>11562</v>
      </c>
    </row>
    <row r="437" spans="1:37" x14ac:dyDescent="0.3">
      <c r="A437" s="232" t="s">
        <v>3555</v>
      </c>
      <c r="B437" s="232" t="s">
        <v>12204</v>
      </c>
      <c r="C437" s="244" t="s">
        <v>11569</v>
      </c>
      <c r="D437" s="240" t="s">
        <v>12207</v>
      </c>
      <c r="E437" s="239" t="s">
        <v>4031</v>
      </c>
      <c r="F437" s="243" t="s">
        <v>11567</v>
      </c>
      <c r="G437" s="214">
        <v>0</v>
      </c>
      <c r="H437" s="234" t="s">
        <v>11560</v>
      </c>
      <c r="I437" s="234"/>
      <c r="J437" s="234"/>
      <c r="K437" s="234"/>
      <c r="L437" s="234"/>
      <c r="M437" s="234"/>
      <c r="N437" s="234" t="s">
        <v>11566</v>
      </c>
      <c r="O437" s="249" t="s">
        <v>12202</v>
      </c>
      <c r="P437" s="249" t="s">
        <v>12201</v>
      </c>
      <c r="Q437" s="226" t="s">
        <v>12200</v>
      </c>
      <c r="R437" s="212" t="s">
        <v>5048</v>
      </c>
      <c r="S437" s="213" t="s">
        <v>12206</v>
      </c>
      <c r="T437" s="236" t="s">
        <v>11559</v>
      </c>
      <c r="U437" s="237" t="s">
        <v>11565</v>
      </c>
      <c r="V437" s="237" t="s">
        <v>11699</v>
      </c>
      <c r="W437" s="237" t="s">
        <v>11699</v>
      </c>
      <c r="X437" s="237" t="s">
        <v>11560</v>
      </c>
      <c r="Y437" s="237"/>
      <c r="Z437" s="237" t="s">
        <v>11699</v>
      </c>
      <c r="AA437" s="225">
        <v>202409</v>
      </c>
      <c r="AB437" s="246"/>
      <c r="AC437" s="236" t="s">
        <v>11564</v>
      </c>
      <c r="AD437" s="247" t="s">
        <v>11563</v>
      </c>
      <c r="AE437" s="248">
        <v>0</v>
      </c>
      <c r="AF437" s="247" t="s">
        <v>11563</v>
      </c>
      <c r="AG437" s="242" t="s">
        <v>305</v>
      </c>
      <c r="AH437" s="9" t="s">
        <v>12197</v>
      </c>
      <c r="AI437" s="238" t="s">
        <v>11560</v>
      </c>
      <c r="AJ437" s="238" t="s">
        <v>11560</v>
      </c>
      <c r="AK437" s="238" t="s">
        <v>11562</v>
      </c>
    </row>
    <row r="438" spans="1:37" x14ac:dyDescent="0.3">
      <c r="A438" s="232" t="s">
        <v>3555</v>
      </c>
      <c r="B438" s="232" t="s">
        <v>12204</v>
      </c>
      <c r="C438" s="244" t="s">
        <v>11569</v>
      </c>
      <c r="D438" s="240" t="s">
        <v>12205</v>
      </c>
      <c r="E438" s="239" t="s">
        <v>4113</v>
      </c>
      <c r="F438" s="243" t="s">
        <v>11567</v>
      </c>
      <c r="G438" s="214">
        <v>0</v>
      </c>
      <c r="H438" s="234" t="s">
        <v>11560</v>
      </c>
      <c r="I438" s="234"/>
      <c r="J438" s="234"/>
      <c r="K438" s="234"/>
      <c r="L438" s="234"/>
      <c r="M438" s="234"/>
      <c r="N438" s="234" t="s">
        <v>11566</v>
      </c>
      <c r="O438" s="249" t="s">
        <v>12202</v>
      </c>
      <c r="P438" s="249" t="s">
        <v>12201</v>
      </c>
      <c r="Q438" s="226" t="s">
        <v>12200</v>
      </c>
      <c r="R438" s="212" t="s">
        <v>12199</v>
      </c>
      <c r="S438" s="213" t="s">
        <v>4114</v>
      </c>
      <c r="T438" s="236" t="s">
        <v>11559</v>
      </c>
      <c r="U438" s="237" t="s">
        <v>11565</v>
      </c>
      <c r="V438" s="237" t="s">
        <v>11699</v>
      </c>
      <c r="W438" s="237" t="s">
        <v>11699</v>
      </c>
      <c r="X438" s="237" t="s">
        <v>11560</v>
      </c>
      <c r="Y438" s="237"/>
      <c r="Z438" s="237" t="s">
        <v>11699</v>
      </c>
      <c r="AA438" s="225">
        <v>202409</v>
      </c>
      <c r="AB438" s="246"/>
      <c r="AC438" s="236" t="s">
        <v>11564</v>
      </c>
      <c r="AD438" s="247" t="s">
        <v>11563</v>
      </c>
      <c r="AE438" s="248">
        <v>0</v>
      </c>
      <c r="AF438" s="247" t="s">
        <v>11563</v>
      </c>
      <c r="AG438" s="242" t="s">
        <v>305</v>
      </c>
      <c r="AH438" s="9" t="s">
        <v>12197</v>
      </c>
      <c r="AI438" s="238" t="s">
        <v>11560</v>
      </c>
      <c r="AJ438" s="238" t="s">
        <v>11560</v>
      </c>
      <c r="AK438" s="238" t="s">
        <v>11562</v>
      </c>
    </row>
    <row r="439" spans="1:37" x14ac:dyDescent="0.3">
      <c r="A439" s="232" t="s">
        <v>3555</v>
      </c>
      <c r="B439" s="232" t="s">
        <v>12204</v>
      </c>
      <c r="C439" s="244" t="s">
        <v>11569</v>
      </c>
      <c r="D439" s="240" t="s">
        <v>12203</v>
      </c>
      <c r="E439" s="239" t="s">
        <v>4115</v>
      </c>
      <c r="F439" s="243" t="s">
        <v>11567</v>
      </c>
      <c r="G439" s="214">
        <v>0</v>
      </c>
      <c r="H439" s="234" t="s">
        <v>11560</v>
      </c>
      <c r="I439" s="234"/>
      <c r="J439" s="234"/>
      <c r="K439" s="234"/>
      <c r="L439" s="234"/>
      <c r="M439" s="234"/>
      <c r="N439" s="234" t="s">
        <v>11566</v>
      </c>
      <c r="O439" s="249" t="s">
        <v>12202</v>
      </c>
      <c r="P439" s="249" t="s">
        <v>12201</v>
      </c>
      <c r="Q439" s="226" t="s">
        <v>12200</v>
      </c>
      <c r="R439" s="212" t="s">
        <v>12199</v>
      </c>
      <c r="S439" s="213" t="s">
        <v>12198</v>
      </c>
      <c r="T439" s="236" t="s">
        <v>11559</v>
      </c>
      <c r="U439" s="237" t="s">
        <v>11565</v>
      </c>
      <c r="V439" s="237" t="s">
        <v>11699</v>
      </c>
      <c r="W439" s="237" t="s">
        <v>11699</v>
      </c>
      <c r="X439" s="237" t="s">
        <v>11560</v>
      </c>
      <c r="Y439" s="237"/>
      <c r="Z439" s="237" t="s">
        <v>11699</v>
      </c>
      <c r="AA439" s="225">
        <v>202409</v>
      </c>
      <c r="AB439" s="246"/>
      <c r="AC439" s="236" t="s">
        <v>11564</v>
      </c>
      <c r="AD439" s="247" t="s">
        <v>11563</v>
      </c>
      <c r="AE439" s="248">
        <v>0</v>
      </c>
      <c r="AF439" s="247" t="s">
        <v>11563</v>
      </c>
      <c r="AG439" s="242" t="s">
        <v>305</v>
      </c>
      <c r="AH439" s="9" t="s">
        <v>12197</v>
      </c>
      <c r="AI439" s="238" t="s">
        <v>11560</v>
      </c>
      <c r="AJ439" s="238" t="s">
        <v>11560</v>
      </c>
      <c r="AK439" s="238" t="s">
        <v>11562</v>
      </c>
    </row>
    <row r="440" spans="1:37" x14ac:dyDescent="0.3">
      <c r="A440" s="232" t="s">
        <v>12186</v>
      </c>
      <c r="B440" s="232" t="s">
        <v>12185</v>
      </c>
      <c r="C440" s="244" t="s">
        <v>11569</v>
      </c>
      <c r="D440" s="240" t="s">
        <v>12196</v>
      </c>
      <c r="E440" s="239" t="s">
        <v>12195</v>
      </c>
      <c r="F440" s="243" t="s">
        <v>11567</v>
      </c>
      <c r="G440" s="214">
        <v>0</v>
      </c>
      <c r="H440" s="234" t="s">
        <v>11560</v>
      </c>
      <c r="I440" s="234"/>
      <c r="J440" s="234"/>
      <c r="K440" s="234"/>
      <c r="L440" s="234"/>
      <c r="M440" s="234"/>
      <c r="N440" s="234" t="s">
        <v>11714</v>
      </c>
      <c r="O440" s="249" t="s">
        <v>12182</v>
      </c>
      <c r="P440" s="249" t="s">
        <v>12181</v>
      </c>
      <c r="Q440" s="226" t="s">
        <v>12180</v>
      </c>
      <c r="R440" s="212" t="s">
        <v>2</v>
      </c>
      <c r="S440" s="213" t="s">
        <v>11560</v>
      </c>
      <c r="T440" s="236" t="s">
        <v>11559</v>
      </c>
      <c r="U440" s="237" t="s">
        <v>11565</v>
      </c>
      <c r="V440" s="237" t="s">
        <v>11699</v>
      </c>
      <c r="W440" s="237" t="s">
        <v>11699</v>
      </c>
      <c r="X440" s="237" t="s">
        <v>11560</v>
      </c>
      <c r="Y440" s="237"/>
      <c r="Z440" s="237" t="s">
        <v>11699</v>
      </c>
      <c r="AA440" s="225">
        <v>202409</v>
      </c>
      <c r="AB440" s="246"/>
      <c r="AC440" s="236" t="s">
        <v>11564</v>
      </c>
      <c r="AD440" s="247" t="s">
        <v>11563</v>
      </c>
      <c r="AE440" s="248">
        <v>0</v>
      </c>
      <c r="AF440" s="247" t="s">
        <v>11563</v>
      </c>
      <c r="AG440" s="242" t="s">
        <v>2</v>
      </c>
      <c r="AH440" s="9" t="s">
        <v>11560</v>
      </c>
      <c r="AI440" s="238" t="s">
        <v>12179</v>
      </c>
      <c r="AJ440" s="238" t="s">
        <v>11560</v>
      </c>
      <c r="AK440" s="238" t="s">
        <v>11562</v>
      </c>
    </row>
    <row r="441" spans="1:37" x14ac:dyDescent="0.3">
      <c r="A441" s="232" t="s">
        <v>12186</v>
      </c>
      <c r="B441" s="232" t="s">
        <v>12185</v>
      </c>
      <c r="C441" s="244" t="s">
        <v>11569</v>
      </c>
      <c r="D441" s="240" t="s">
        <v>12194</v>
      </c>
      <c r="E441" s="239" t="s">
        <v>6226</v>
      </c>
      <c r="F441" s="243" t="s">
        <v>11567</v>
      </c>
      <c r="G441" s="214">
        <v>0</v>
      </c>
      <c r="H441" s="234" t="s">
        <v>11560</v>
      </c>
      <c r="I441" s="234"/>
      <c r="J441" s="234"/>
      <c r="K441" s="234"/>
      <c r="L441" s="234"/>
      <c r="M441" s="234"/>
      <c r="N441" s="234" t="s">
        <v>11714</v>
      </c>
      <c r="O441" s="249" t="s">
        <v>12182</v>
      </c>
      <c r="P441" s="249" t="s">
        <v>12181</v>
      </c>
      <c r="Q441" s="226" t="s">
        <v>12180</v>
      </c>
      <c r="R441" s="212" t="s">
        <v>2</v>
      </c>
      <c r="S441" s="213" t="s">
        <v>11560</v>
      </c>
      <c r="T441" s="236" t="s">
        <v>11559</v>
      </c>
      <c r="U441" s="237" t="s">
        <v>11565</v>
      </c>
      <c r="V441" s="237" t="s">
        <v>11699</v>
      </c>
      <c r="W441" s="237" t="s">
        <v>11699</v>
      </c>
      <c r="X441" s="237" t="s">
        <v>11560</v>
      </c>
      <c r="Y441" s="237"/>
      <c r="Z441" s="237" t="s">
        <v>11699</v>
      </c>
      <c r="AA441" s="225">
        <v>202409</v>
      </c>
      <c r="AB441" s="246"/>
      <c r="AC441" s="236" t="s">
        <v>11564</v>
      </c>
      <c r="AD441" s="247" t="s">
        <v>11563</v>
      </c>
      <c r="AE441" s="248">
        <v>0</v>
      </c>
      <c r="AF441" s="247" t="s">
        <v>11563</v>
      </c>
      <c r="AG441" s="242" t="s">
        <v>2</v>
      </c>
      <c r="AH441" s="9" t="s">
        <v>11560</v>
      </c>
      <c r="AI441" s="238" t="s">
        <v>12179</v>
      </c>
      <c r="AJ441" s="238" t="s">
        <v>11560</v>
      </c>
      <c r="AK441" s="238" t="s">
        <v>11562</v>
      </c>
    </row>
    <row r="442" spans="1:37" x14ac:dyDescent="0.3">
      <c r="A442" s="232" t="s">
        <v>12186</v>
      </c>
      <c r="B442" s="232" t="s">
        <v>12185</v>
      </c>
      <c r="C442" s="244" t="s">
        <v>11569</v>
      </c>
      <c r="D442" s="240" t="s">
        <v>12193</v>
      </c>
      <c r="E442" s="239" t="s">
        <v>12192</v>
      </c>
      <c r="F442" s="243" t="s">
        <v>11567</v>
      </c>
      <c r="G442" s="214">
        <v>0</v>
      </c>
      <c r="H442" s="234" t="s">
        <v>11560</v>
      </c>
      <c r="I442" s="234"/>
      <c r="J442" s="234"/>
      <c r="K442" s="234"/>
      <c r="L442" s="234"/>
      <c r="M442" s="234"/>
      <c r="N442" s="234" t="s">
        <v>11714</v>
      </c>
      <c r="O442" s="249" t="s">
        <v>12182</v>
      </c>
      <c r="P442" s="249" t="s">
        <v>12181</v>
      </c>
      <c r="Q442" s="226" t="s">
        <v>12180</v>
      </c>
      <c r="R442" s="212" t="s">
        <v>2</v>
      </c>
      <c r="S442" s="213" t="s">
        <v>11560</v>
      </c>
      <c r="T442" s="236" t="s">
        <v>11559</v>
      </c>
      <c r="U442" s="237" t="s">
        <v>11565</v>
      </c>
      <c r="V442" s="237" t="s">
        <v>11699</v>
      </c>
      <c r="W442" s="237" t="s">
        <v>11699</v>
      </c>
      <c r="X442" s="237" t="s">
        <v>11560</v>
      </c>
      <c r="Y442" s="237"/>
      <c r="Z442" s="237" t="s">
        <v>11699</v>
      </c>
      <c r="AA442" s="225">
        <v>202409</v>
      </c>
      <c r="AB442" s="246"/>
      <c r="AC442" s="236" t="s">
        <v>11564</v>
      </c>
      <c r="AD442" s="247" t="s">
        <v>11563</v>
      </c>
      <c r="AE442" s="248">
        <v>0</v>
      </c>
      <c r="AF442" s="247" t="s">
        <v>11563</v>
      </c>
      <c r="AG442" s="242" t="s">
        <v>2</v>
      </c>
      <c r="AH442" s="9" t="s">
        <v>11560</v>
      </c>
      <c r="AI442" s="238" t="s">
        <v>12179</v>
      </c>
      <c r="AJ442" s="238" t="s">
        <v>11560</v>
      </c>
      <c r="AK442" s="238" t="s">
        <v>11562</v>
      </c>
    </row>
    <row r="443" spans="1:37" x14ac:dyDescent="0.3">
      <c r="A443" s="232" t="s">
        <v>12186</v>
      </c>
      <c r="B443" s="232" t="s">
        <v>12185</v>
      </c>
      <c r="C443" s="244" t="s">
        <v>11569</v>
      </c>
      <c r="D443" s="240" t="s">
        <v>12191</v>
      </c>
      <c r="E443" s="239" t="s">
        <v>12190</v>
      </c>
      <c r="F443" s="243" t="s">
        <v>11567</v>
      </c>
      <c r="G443" s="214">
        <v>0</v>
      </c>
      <c r="H443" s="234" t="s">
        <v>11560</v>
      </c>
      <c r="I443" s="234"/>
      <c r="J443" s="234"/>
      <c r="K443" s="234"/>
      <c r="L443" s="234"/>
      <c r="M443" s="234"/>
      <c r="N443" s="234" t="s">
        <v>11714</v>
      </c>
      <c r="O443" s="249" t="s">
        <v>12182</v>
      </c>
      <c r="P443" s="249" t="s">
        <v>12181</v>
      </c>
      <c r="Q443" s="226" t="s">
        <v>12180</v>
      </c>
      <c r="R443" s="212" t="s">
        <v>2</v>
      </c>
      <c r="S443" s="213" t="s">
        <v>11560</v>
      </c>
      <c r="T443" s="236" t="s">
        <v>11559</v>
      </c>
      <c r="U443" s="237" t="s">
        <v>11565</v>
      </c>
      <c r="V443" s="237" t="s">
        <v>11699</v>
      </c>
      <c r="W443" s="237" t="s">
        <v>11699</v>
      </c>
      <c r="X443" s="237" t="s">
        <v>11560</v>
      </c>
      <c r="Y443" s="237"/>
      <c r="Z443" s="237" t="s">
        <v>11699</v>
      </c>
      <c r="AA443" s="225">
        <v>202409</v>
      </c>
      <c r="AB443" s="246"/>
      <c r="AC443" s="236" t="s">
        <v>11564</v>
      </c>
      <c r="AD443" s="247" t="s">
        <v>11563</v>
      </c>
      <c r="AE443" s="248">
        <v>0</v>
      </c>
      <c r="AF443" s="247" t="s">
        <v>11563</v>
      </c>
      <c r="AG443" s="242" t="s">
        <v>2</v>
      </c>
      <c r="AH443" s="9" t="s">
        <v>11560</v>
      </c>
      <c r="AI443" s="238" t="s">
        <v>12179</v>
      </c>
      <c r="AJ443" s="238" t="s">
        <v>11560</v>
      </c>
      <c r="AK443" s="238" t="s">
        <v>11562</v>
      </c>
    </row>
    <row r="444" spans="1:37" x14ac:dyDescent="0.3">
      <c r="A444" s="232" t="s">
        <v>12186</v>
      </c>
      <c r="B444" s="232" t="s">
        <v>12185</v>
      </c>
      <c r="C444" s="244" t="s">
        <v>11569</v>
      </c>
      <c r="D444" s="240" t="s">
        <v>12189</v>
      </c>
      <c r="E444" s="239" t="s">
        <v>5008</v>
      </c>
      <c r="F444" s="243" t="s">
        <v>11567</v>
      </c>
      <c r="G444" s="214">
        <v>0</v>
      </c>
      <c r="H444" s="234" t="s">
        <v>11560</v>
      </c>
      <c r="I444" s="234"/>
      <c r="J444" s="234"/>
      <c r="K444" s="234"/>
      <c r="L444" s="234"/>
      <c r="M444" s="234"/>
      <c r="N444" s="234" t="s">
        <v>11714</v>
      </c>
      <c r="O444" s="249" t="s">
        <v>12182</v>
      </c>
      <c r="P444" s="249" t="s">
        <v>12181</v>
      </c>
      <c r="Q444" s="226" t="s">
        <v>12180</v>
      </c>
      <c r="R444" s="212" t="s">
        <v>5009</v>
      </c>
      <c r="S444" s="213" t="s">
        <v>11560</v>
      </c>
      <c r="T444" s="236" t="s">
        <v>11559</v>
      </c>
      <c r="U444" s="237" t="s">
        <v>11565</v>
      </c>
      <c r="V444" s="237" t="s">
        <v>11699</v>
      </c>
      <c r="W444" s="237" t="s">
        <v>11699</v>
      </c>
      <c r="X444" s="237" t="s">
        <v>11560</v>
      </c>
      <c r="Y444" s="237"/>
      <c r="Z444" s="237" t="s">
        <v>11699</v>
      </c>
      <c r="AA444" s="225">
        <v>202409</v>
      </c>
      <c r="AB444" s="246"/>
      <c r="AC444" s="236" t="s">
        <v>11564</v>
      </c>
      <c r="AD444" s="247" t="s">
        <v>11563</v>
      </c>
      <c r="AE444" s="248">
        <v>0</v>
      </c>
      <c r="AF444" s="247" t="s">
        <v>11563</v>
      </c>
      <c r="AG444" s="242" t="s">
        <v>2</v>
      </c>
      <c r="AH444" s="9" t="s">
        <v>11560</v>
      </c>
      <c r="AI444" s="238" t="s">
        <v>12179</v>
      </c>
      <c r="AJ444" s="238" t="s">
        <v>11560</v>
      </c>
      <c r="AK444" s="238" t="s">
        <v>11562</v>
      </c>
    </row>
    <row r="445" spans="1:37" x14ac:dyDescent="0.3">
      <c r="A445" s="232" t="s">
        <v>12186</v>
      </c>
      <c r="B445" s="232" t="s">
        <v>12185</v>
      </c>
      <c r="C445" s="244" t="s">
        <v>11569</v>
      </c>
      <c r="D445" s="240" t="s">
        <v>12188</v>
      </c>
      <c r="E445" s="239" t="s">
        <v>12187</v>
      </c>
      <c r="F445" s="243" t="s">
        <v>11567</v>
      </c>
      <c r="G445" s="214">
        <v>0</v>
      </c>
      <c r="H445" s="234" t="s">
        <v>11560</v>
      </c>
      <c r="I445" s="234"/>
      <c r="J445" s="234"/>
      <c r="K445" s="234"/>
      <c r="L445" s="234"/>
      <c r="M445" s="234"/>
      <c r="N445" s="234" t="s">
        <v>11714</v>
      </c>
      <c r="O445" s="249" t="s">
        <v>12182</v>
      </c>
      <c r="P445" s="249" t="s">
        <v>12181</v>
      </c>
      <c r="Q445" s="226" t="s">
        <v>12180</v>
      </c>
      <c r="R445" s="212" t="s">
        <v>2</v>
      </c>
      <c r="S445" s="213" t="s">
        <v>11560</v>
      </c>
      <c r="T445" s="236" t="s">
        <v>11559</v>
      </c>
      <c r="U445" s="237" t="s">
        <v>11565</v>
      </c>
      <c r="V445" s="237" t="s">
        <v>11699</v>
      </c>
      <c r="W445" s="237" t="s">
        <v>11699</v>
      </c>
      <c r="X445" s="237" t="s">
        <v>11560</v>
      </c>
      <c r="Y445" s="237"/>
      <c r="Z445" s="237" t="s">
        <v>11699</v>
      </c>
      <c r="AA445" s="225">
        <v>202409</v>
      </c>
      <c r="AB445" s="246"/>
      <c r="AC445" s="236" t="s">
        <v>11564</v>
      </c>
      <c r="AD445" s="247" t="s">
        <v>11563</v>
      </c>
      <c r="AE445" s="248">
        <v>0</v>
      </c>
      <c r="AF445" s="247" t="s">
        <v>11563</v>
      </c>
      <c r="AG445" s="242" t="s">
        <v>2</v>
      </c>
      <c r="AH445" s="9" t="s">
        <v>11560</v>
      </c>
      <c r="AI445" s="238" t="s">
        <v>12179</v>
      </c>
      <c r="AJ445" s="238" t="s">
        <v>11560</v>
      </c>
      <c r="AK445" s="238" t="s">
        <v>11562</v>
      </c>
    </row>
    <row r="446" spans="1:37" x14ac:dyDescent="0.3">
      <c r="A446" s="232" t="s">
        <v>12186</v>
      </c>
      <c r="B446" s="232" t="s">
        <v>12185</v>
      </c>
      <c r="C446" s="244" t="s">
        <v>11569</v>
      </c>
      <c r="D446" s="240" t="s">
        <v>12184</v>
      </c>
      <c r="E446" s="239" t="s">
        <v>12183</v>
      </c>
      <c r="F446" s="243" t="s">
        <v>11567</v>
      </c>
      <c r="G446" s="214">
        <v>0</v>
      </c>
      <c r="H446" s="234" t="s">
        <v>11560</v>
      </c>
      <c r="I446" s="234"/>
      <c r="J446" s="234"/>
      <c r="K446" s="234"/>
      <c r="L446" s="234"/>
      <c r="M446" s="234"/>
      <c r="N446" s="234" t="s">
        <v>11714</v>
      </c>
      <c r="O446" s="249" t="s">
        <v>12182</v>
      </c>
      <c r="P446" s="249" t="s">
        <v>12181</v>
      </c>
      <c r="Q446" s="226" t="s">
        <v>12180</v>
      </c>
      <c r="R446" s="212" t="s">
        <v>2</v>
      </c>
      <c r="S446" s="213" t="s">
        <v>11560</v>
      </c>
      <c r="T446" s="236" t="s">
        <v>11559</v>
      </c>
      <c r="U446" s="237" t="s">
        <v>11565</v>
      </c>
      <c r="V446" s="237" t="s">
        <v>11699</v>
      </c>
      <c r="W446" s="237" t="s">
        <v>11699</v>
      </c>
      <c r="X446" s="237" t="s">
        <v>11560</v>
      </c>
      <c r="Y446" s="237"/>
      <c r="Z446" s="237" t="s">
        <v>11699</v>
      </c>
      <c r="AA446" s="225">
        <v>202409</v>
      </c>
      <c r="AB446" s="246"/>
      <c r="AC446" s="236" t="s">
        <v>11564</v>
      </c>
      <c r="AD446" s="247" t="s">
        <v>11563</v>
      </c>
      <c r="AE446" s="248">
        <v>0</v>
      </c>
      <c r="AF446" s="247" t="s">
        <v>11563</v>
      </c>
      <c r="AG446" s="242" t="s">
        <v>2</v>
      </c>
      <c r="AH446" s="9" t="s">
        <v>11560</v>
      </c>
      <c r="AI446" s="238" t="s">
        <v>12179</v>
      </c>
      <c r="AJ446" s="238" t="s">
        <v>11560</v>
      </c>
      <c r="AK446" s="238" t="s">
        <v>11562</v>
      </c>
    </row>
    <row r="447" spans="1:37" x14ac:dyDescent="0.3">
      <c r="A447" s="232" t="s">
        <v>12174</v>
      </c>
      <c r="B447" s="232" t="s">
        <v>12173</v>
      </c>
      <c r="C447" s="244" t="s">
        <v>11569</v>
      </c>
      <c r="D447" s="240" t="s">
        <v>12178</v>
      </c>
      <c r="E447" s="239" t="s">
        <v>12177</v>
      </c>
      <c r="F447" s="243" t="s">
        <v>11567</v>
      </c>
      <c r="G447" s="214">
        <v>0</v>
      </c>
      <c r="H447" s="234" t="s">
        <v>11560</v>
      </c>
      <c r="I447" s="234"/>
      <c r="J447" s="234"/>
      <c r="K447" s="234"/>
      <c r="L447" s="234"/>
      <c r="M447" s="234"/>
      <c r="N447" s="234" t="s">
        <v>11714</v>
      </c>
      <c r="O447" s="249" t="s">
        <v>12171</v>
      </c>
      <c r="P447" s="249" t="s">
        <v>12170</v>
      </c>
      <c r="Q447" s="226" t="s">
        <v>12169</v>
      </c>
      <c r="R447" s="212" t="s">
        <v>2</v>
      </c>
      <c r="S447" s="213" t="s">
        <v>11560</v>
      </c>
      <c r="T447" s="236" t="s">
        <v>11559</v>
      </c>
      <c r="U447" s="237" t="s">
        <v>11565</v>
      </c>
      <c r="V447" s="237" t="s">
        <v>11699</v>
      </c>
      <c r="W447" s="237" t="s">
        <v>11699</v>
      </c>
      <c r="X447" s="237" t="s">
        <v>11699</v>
      </c>
      <c r="Y447" s="237"/>
      <c r="Z447" s="237" t="s">
        <v>11699</v>
      </c>
      <c r="AA447" s="225">
        <v>202409</v>
      </c>
      <c r="AB447" s="246"/>
      <c r="AC447" s="236" t="s">
        <v>11564</v>
      </c>
      <c r="AD447" s="247" t="s">
        <v>11563</v>
      </c>
      <c r="AE447" s="248">
        <v>0</v>
      </c>
      <c r="AF447" s="247" t="s">
        <v>11563</v>
      </c>
      <c r="AG447" s="242" t="s">
        <v>12168</v>
      </c>
      <c r="AH447" s="9" t="s">
        <v>12167</v>
      </c>
      <c r="AI447" s="238" t="s">
        <v>12166</v>
      </c>
      <c r="AJ447" s="238" t="s">
        <v>11560</v>
      </c>
      <c r="AK447" s="238" t="s">
        <v>11562</v>
      </c>
    </row>
    <row r="448" spans="1:37" x14ac:dyDescent="0.3">
      <c r="A448" s="232" t="s">
        <v>12174</v>
      </c>
      <c r="B448" s="232" t="s">
        <v>12173</v>
      </c>
      <c r="C448" s="244" t="s">
        <v>11569</v>
      </c>
      <c r="D448" s="240" t="s">
        <v>12176</v>
      </c>
      <c r="E448" s="239" t="s">
        <v>12175</v>
      </c>
      <c r="F448" s="243" t="s">
        <v>11567</v>
      </c>
      <c r="G448" s="214">
        <v>0</v>
      </c>
      <c r="H448" s="234" t="s">
        <v>11560</v>
      </c>
      <c r="I448" s="234"/>
      <c r="J448" s="234"/>
      <c r="K448" s="234"/>
      <c r="L448" s="234"/>
      <c r="M448" s="234"/>
      <c r="N448" s="234" t="s">
        <v>11714</v>
      </c>
      <c r="O448" s="249" t="s">
        <v>12171</v>
      </c>
      <c r="P448" s="249" t="s">
        <v>12170</v>
      </c>
      <c r="Q448" s="226" t="s">
        <v>12169</v>
      </c>
      <c r="R448" s="212" t="s">
        <v>2</v>
      </c>
      <c r="S448" s="213" t="s">
        <v>11560</v>
      </c>
      <c r="T448" s="236" t="s">
        <v>11559</v>
      </c>
      <c r="U448" s="237" t="s">
        <v>11565</v>
      </c>
      <c r="V448" s="237" t="s">
        <v>11699</v>
      </c>
      <c r="W448" s="237" t="s">
        <v>11699</v>
      </c>
      <c r="X448" s="237" t="s">
        <v>11699</v>
      </c>
      <c r="Y448" s="237"/>
      <c r="Z448" s="237" t="s">
        <v>11699</v>
      </c>
      <c r="AA448" s="225">
        <v>202409</v>
      </c>
      <c r="AB448" s="246"/>
      <c r="AC448" s="236" t="s">
        <v>11564</v>
      </c>
      <c r="AD448" s="247" t="s">
        <v>11563</v>
      </c>
      <c r="AE448" s="248">
        <v>0</v>
      </c>
      <c r="AF448" s="247" t="s">
        <v>11563</v>
      </c>
      <c r="AG448" s="242" t="s">
        <v>12168</v>
      </c>
      <c r="AH448" s="9" t="s">
        <v>12167</v>
      </c>
      <c r="AI448" s="238" t="s">
        <v>12166</v>
      </c>
      <c r="AJ448" s="238" t="s">
        <v>11560</v>
      </c>
      <c r="AK448" s="238" t="s">
        <v>11562</v>
      </c>
    </row>
    <row r="449" spans="1:37" x14ac:dyDescent="0.3">
      <c r="A449" s="232" t="s">
        <v>12174</v>
      </c>
      <c r="B449" s="232" t="s">
        <v>12173</v>
      </c>
      <c r="C449" s="244" t="s">
        <v>11569</v>
      </c>
      <c r="D449" s="240" t="s">
        <v>12172</v>
      </c>
      <c r="E449" s="239" t="s">
        <v>3936</v>
      </c>
      <c r="F449" s="243" t="s">
        <v>11567</v>
      </c>
      <c r="G449" s="245">
        <v>0</v>
      </c>
      <c r="H449" s="234" t="s">
        <v>11560</v>
      </c>
      <c r="I449" s="234"/>
      <c r="J449" s="234"/>
      <c r="K449" s="234"/>
      <c r="L449" s="234"/>
      <c r="M449" s="234"/>
      <c r="N449" s="234" t="s">
        <v>11714</v>
      </c>
      <c r="O449" s="249" t="s">
        <v>12171</v>
      </c>
      <c r="P449" s="249" t="s">
        <v>12170</v>
      </c>
      <c r="Q449" s="226" t="s">
        <v>12169</v>
      </c>
      <c r="R449" s="212" t="s">
        <v>4259</v>
      </c>
      <c r="S449" s="213" t="s">
        <v>11560</v>
      </c>
      <c r="T449" s="236" t="s">
        <v>11559</v>
      </c>
      <c r="U449" s="237" t="s">
        <v>11565</v>
      </c>
      <c r="V449" s="237" t="s">
        <v>11699</v>
      </c>
      <c r="W449" s="237" t="s">
        <v>11699</v>
      </c>
      <c r="X449" s="237" t="s">
        <v>11699</v>
      </c>
      <c r="Y449" s="237"/>
      <c r="Z449" s="237" t="s">
        <v>11699</v>
      </c>
      <c r="AA449" s="225">
        <v>202409</v>
      </c>
      <c r="AB449" s="246"/>
      <c r="AC449" s="237" t="s">
        <v>11564</v>
      </c>
      <c r="AD449" s="247" t="s">
        <v>11563</v>
      </c>
      <c r="AE449" s="248">
        <v>0</v>
      </c>
      <c r="AF449" s="247" t="s">
        <v>11563</v>
      </c>
      <c r="AG449" s="242" t="s">
        <v>12168</v>
      </c>
      <c r="AH449" s="9" t="s">
        <v>12167</v>
      </c>
      <c r="AI449" s="238" t="s">
        <v>12166</v>
      </c>
      <c r="AJ449" s="238" t="s">
        <v>11560</v>
      </c>
      <c r="AK449" s="238" t="s">
        <v>12165</v>
      </c>
    </row>
    <row r="450" spans="1:37" x14ac:dyDescent="0.3">
      <c r="A450" s="232" t="s">
        <v>12069</v>
      </c>
      <c r="B450" s="232" t="s">
        <v>12068</v>
      </c>
      <c r="C450" s="244" t="s">
        <v>11569</v>
      </c>
      <c r="D450" s="240" t="s">
        <v>12164</v>
      </c>
      <c r="E450" s="239" t="s">
        <v>6173</v>
      </c>
      <c r="F450" s="243" t="s">
        <v>11567</v>
      </c>
      <c r="G450" s="214">
        <v>0</v>
      </c>
      <c r="H450" s="234" t="s">
        <v>11560</v>
      </c>
      <c r="I450" s="234"/>
      <c r="J450" s="234"/>
      <c r="K450" s="234"/>
      <c r="L450" s="234"/>
      <c r="M450" s="234"/>
      <c r="N450" s="234" t="s">
        <v>11566</v>
      </c>
      <c r="O450" s="249"/>
      <c r="P450" s="249"/>
      <c r="Q450" s="226"/>
      <c r="R450" s="212" t="s">
        <v>6174</v>
      </c>
      <c r="S450" s="213" t="s">
        <v>12163</v>
      </c>
      <c r="T450" s="236" t="s">
        <v>11559</v>
      </c>
      <c r="U450" s="237" t="s">
        <v>11565</v>
      </c>
      <c r="V450" s="236" t="s">
        <v>11558</v>
      </c>
      <c r="W450" s="236" t="s">
        <v>11558</v>
      </c>
      <c r="X450" s="237" t="s">
        <v>11560</v>
      </c>
      <c r="Y450" s="237"/>
      <c r="Z450" s="237"/>
      <c r="AA450" s="225">
        <v>202409</v>
      </c>
      <c r="AB450" s="246"/>
      <c r="AC450" s="236" t="s">
        <v>11564</v>
      </c>
      <c r="AD450" s="247" t="s">
        <v>11563</v>
      </c>
      <c r="AE450" s="248">
        <v>0</v>
      </c>
      <c r="AF450" s="247" t="s">
        <v>11563</v>
      </c>
      <c r="AG450" s="242" t="s">
        <v>2</v>
      </c>
      <c r="AH450" s="9" t="s">
        <v>11560</v>
      </c>
      <c r="AI450" s="238" t="s">
        <v>11560</v>
      </c>
      <c r="AJ450" s="238" t="s">
        <v>11560</v>
      </c>
      <c r="AK450" s="238" t="s">
        <v>11562</v>
      </c>
    </row>
    <row r="451" spans="1:37" x14ac:dyDescent="0.3">
      <c r="A451" s="232" t="s">
        <v>12069</v>
      </c>
      <c r="B451" s="232" t="s">
        <v>12068</v>
      </c>
      <c r="C451" s="244" t="s">
        <v>11569</v>
      </c>
      <c r="D451" s="240" t="s">
        <v>12162</v>
      </c>
      <c r="E451" s="239" t="s">
        <v>12161</v>
      </c>
      <c r="F451" s="243" t="s">
        <v>11567</v>
      </c>
      <c r="G451" s="214">
        <v>0</v>
      </c>
      <c r="H451" s="234" t="s">
        <v>11560</v>
      </c>
      <c r="I451" s="234"/>
      <c r="J451" s="234"/>
      <c r="K451" s="234"/>
      <c r="L451" s="234"/>
      <c r="M451" s="234"/>
      <c r="N451" s="234" t="s">
        <v>11566</v>
      </c>
      <c r="O451" s="249"/>
      <c r="P451" s="249"/>
      <c r="Q451" s="226"/>
      <c r="R451" s="212" t="s">
        <v>12160</v>
      </c>
      <c r="S451" s="213" t="s">
        <v>12159</v>
      </c>
      <c r="T451" s="236" t="s">
        <v>11559</v>
      </c>
      <c r="U451" s="237" t="s">
        <v>11565</v>
      </c>
      <c r="V451" s="236" t="s">
        <v>11558</v>
      </c>
      <c r="W451" s="236" t="s">
        <v>11558</v>
      </c>
      <c r="X451" s="237" t="s">
        <v>11560</v>
      </c>
      <c r="Y451" s="237"/>
      <c r="Z451" s="237"/>
      <c r="AA451" s="225">
        <v>202409</v>
      </c>
      <c r="AB451" s="246"/>
      <c r="AC451" s="236" t="s">
        <v>11564</v>
      </c>
      <c r="AD451" s="247" t="s">
        <v>11563</v>
      </c>
      <c r="AE451" s="248">
        <v>0</v>
      </c>
      <c r="AF451" s="247" t="s">
        <v>11563</v>
      </c>
      <c r="AG451" s="242" t="s">
        <v>2</v>
      </c>
      <c r="AH451" s="9" t="s">
        <v>11560</v>
      </c>
      <c r="AI451" s="238" t="s">
        <v>11560</v>
      </c>
      <c r="AJ451" s="238" t="s">
        <v>11560</v>
      </c>
      <c r="AK451" s="238" t="s">
        <v>11562</v>
      </c>
    </row>
    <row r="452" spans="1:37" x14ac:dyDescent="0.3">
      <c r="A452" s="232" t="s">
        <v>12069</v>
      </c>
      <c r="B452" s="232" t="s">
        <v>12068</v>
      </c>
      <c r="C452" s="244" t="s">
        <v>11569</v>
      </c>
      <c r="D452" s="240" t="s">
        <v>12158</v>
      </c>
      <c r="E452" s="239" t="s">
        <v>5018</v>
      </c>
      <c r="F452" s="243" t="s">
        <v>11567</v>
      </c>
      <c r="G452" s="214">
        <v>0</v>
      </c>
      <c r="H452" s="234" t="s">
        <v>11560</v>
      </c>
      <c r="I452" s="234"/>
      <c r="J452" s="234"/>
      <c r="K452" s="234"/>
      <c r="L452" s="234"/>
      <c r="M452" s="234"/>
      <c r="N452" s="234" t="s">
        <v>11566</v>
      </c>
      <c r="O452" s="249"/>
      <c r="P452" s="249"/>
      <c r="Q452" s="226"/>
      <c r="R452" s="212" t="s">
        <v>5019</v>
      </c>
      <c r="S452" s="213" t="s">
        <v>12157</v>
      </c>
      <c r="T452" s="236" t="s">
        <v>11559</v>
      </c>
      <c r="U452" s="237" t="s">
        <v>11565</v>
      </c>
      <c r="V452" s="236" t="s">
        <v>11558</v>
      </c>
      <c r="W452" s="236" t="s">
        <v>11558</v>
      </c>
      <c r="X452" s="237" t="s">
        <v>11560</v>
      </c>
      <c r="Y452" s="237"/>
      <c r="Z452" s="237"/>
      <c r="AA452" s="225">
        <v>202409</v>
      </c>
      <c r="AB452" s="246"/>
      <c r="AC452" s="236" t="s">
        <v>11564</v>
      </c>
      <c r="AD452" s="247" t="s">
        <v>11563</v>
      </c>
      <c r="AE452" s="248">
        <v>0</v>
      </c>
      <c r="AF452" s="247" t="s">
        <v>11563</v>
      </c>
      <c r="AG452" s="242" t="s">
        <v>2</v>
      </c>
      <c r="AH452" s="9" t="s">
        <v>11560</v>
      </c>
      <c r="AI452" s="238" t="s">
        <v>11560</v>
      </c>
      <c r="AJ452" s="238" t="s">
        <v>11560</v>
      </c>
      <c r="AK452" s="238" t="s">
        <v>11562</v>
      </c>
    </row>
    <row r="453" spans="1:37" x14ac:dyDescent="0.3">
      <c r="A453" s="232" t="s">
        <v>12069</v>
      </c>
      <c r="B453" s="232" t="s">
        <v>12068</v>
      </c>
      <c r="C453" s="244" t="s">
        <v>11569</v>
      </c>
      <c r="D453" s="240" t="s">
        <v>11888</v>
      </c>
      <c r="E453" s="239" t="s">
        <v>5260</v>
      </c>
      <c r="F453" s="243" t="s">
        <v>11567</v>
      </c>
      <c r="G453" s="214">
        <v>0</v>
      </c>
      <c r="H453" s="234" t="s">
        <v>11560</v>
      </c>
      <c r="I453" s="234"/>
      <c r="J453" s="234"/>
      <c r="K453" s="234"/>
      <c r="L453" s="234"/>
      <c r="M453" s="234"/>
      <c r="N453" s="234" t="s">
        <v>11566</v>
      </c>
      <c r="O453" s="249"/>
      <c r="P453" s="249"/>
      <c r="Q453" s="226"/>
      <c r="R453" s="212" t="s">
        <v>5261</v>
      </c>
      <c r="S453" s="213" t="s">
        <v>12156</v>
      </c>
      <c r="T453" s="236" t="s">
        <v>11559</v>
      </c>
      <c r="U453" s="237" t="s">
        <v>11565</v>
      </c>
      <c r="V453" s="236" t="s">
        <v>11558</v>
      </c>
      <c r="W453" s="236" t="s">
        <v>11558</v>
      </c>
      <c r="X453" s="237" t="s">
        <v>11560</v>
      </c>
      <c r="Y453" s="237"/>
      <c r="Z453" s="237"/>
      <c r="AA453" s="225">
        <v>202409</v>
      </c>
      <c r="AB453" s="246"/>
      <c r="AC453" s="236" t="s">
        <v>11564</v>
      </c>
      <c r="AD453" s="247" t="s">
        <v>11563</v>
      </c>
      <c r="AE453" s="248">
        <v>0</v>
      </c>
      <c r="AF453" s="247" t="s">
        <v>11563</v>
      </c>
      <c r="AG453" s="242" t="s">
        <v>2</v>
      </c>
      <c r="AH453" s="9" t="s">
        <v>11560</v>
      </c>
      <c r="AI453" s="238" t="s">
        <v>11560</v>
      </c>
      <c r="AJ453" s="238" t="s">
        <v>11560</v>
      </c>
      <c r="AK453" s="238" t="s">
        <v>11562</v>
      </c>
    </row>
    <row r="454" spans="1:37" x14ac:dyDescent="0.3">
      <c r="A454" s="232" t="s">
        <v>12069</v>
      </c>
      <c r="B454" s="232" t="s">
        <v>12068</v>
      </c>
      <c r="C454" s="244" t="s">
        <v>11569</v>
      </c>
      <c r="D454" s="240" t="s">
        <v>12062</v>
      </c>
      <c r="E454" s="239" t="s">
        <v>4001</v>
      </c>
      <c r="F454" s="243" t="s">
        <v>11567</v>
      </c>
      <c r="G454" s="214">
        <v>0</v>
      </c>
      <c r="H454" s="234" t="s">
        <v>11560</v>
      </c>
      <c r="I454" s="234"/>
      <c r="J454" s="234"/>
      <c r="K454" s="234"/>
      <c r="L454" s="234"/>
      <c r="M454" s="234"/>
      <c r="N454" s="234" t="s">
        <v>11566</v>
      </c>
      <c r="O454" s="249"/>
      <c r="P454" s="249"/>
      <c r="Q454" s="226"/>
      <c r="R454" s="212" t="s">
        <v>4197</v>
      </c>
      <c r="S454" s="213" t="s">
        <v>12155</v>
      </c>
      <c r="T454" s="236" t="s">
        <v>11559</v>
      </c>
      <c r="U454" s="237" t="s">
        <v>11565</v>
      </c>
      <c r="V454" s="236" t="s">
        <v>11558</v>
      </c>
      <c r="W454" s="236" t="s">
        <v>11558</v>
      </c>
      <c r="X454" s="237" t="s">
        <v>11560</v>
      </c>
      <c r="Y454" s="237"/>
      <c r="Z454" s="237"/>
      <c r="AA454" s="225">
        <v>202409</v>
      </c>
      <c r="AB454" s="246"/>
      <c r="AC454" s="236" t="s">
        <v>11564</v>
      </c>
      <c r="AD454" s="247" t="s">
        <v>11563</v>
      </c>
      <c r="AE454" s="248">
        <v>0</v>
      </c>
      <c r="AF454" s="247" t="s">
        <v>11563</v>
      </c>
      <c r="AG454" s="242" t="s">
        <v>2</v>
      </c>
      <c r="AH454" s="9" t="s">
        <v>11560</v>
      </c>
      <c r="AI454" s="238" t="s">
        <v>11560</v>
      </c>
      <c r="AJ454" s="238" t="s">
        <v>11560</v>
      </c>
      <c r="AK454" s="238" t="s">
        <v>11562</v>
      </c>
    </row>
    <row r="455" spans="1:37" x14ac:dyDescent="0.3">
      <c r="A455" s="232" t="s">
        <v>12069</v>
      </c>
      <c r="B455" s="232" t="s">
        <v>12068</v>
      </c>
      <c r="C455" s="244" t="s">
        <v>11569</v>
      </c>
      <c r="D455" s="240" t="s">
        <v>12061</v>
      </c>
      <c r="E455" s="239" t="s">
        <v>4517</v>
      </c>
      <c r="F455" s="243" t="s">
        <v>11567</v>
      </c>
      <c r="G455" s="214">
        <v>0</v>
      </c>
      <c r="H455" s="234" t="s">
        <v>11560</v>
      </c>
      <c r="I455" s="234"/>
      <c r="J455" s="234"/>
      <c r="K455" s="234"/>
      <c r="L455" s="234"/>
      <c r="M455" s="234"/>
      <c r="N455" s="234" t="s">
        <v>11566</v>
      </c>
      <c r="O455" s="249"/>
      <c r="P455" s="249"/>
      <c r="Q455" s="226"/>
      <c r="R455" s="212" t="s">
        <v>4518</v>
      </c>
      <c r="S455" s="213" t="s">
        <v>12154</v>
      </c>
      <c r="T455" s="236" t="s">
        <v>11559</v>
      </c>
      <c r="U455" s="237" t="s">
        <v>11565</v>
      </c>
      <c r="V455" s="236" t="s">
        <v>11558</v>
      </c>
      <c r="W455" s="236" t="s">
        <v>11558</v>
      </c>
      <c r="X455" s="237" t="s">
        <v>11560</v>
      </c>
      <c r="Y455" s="237"/>
      <c r="Z455" s="237"/>
      <c r="AA455" s="225">
        <v>202409</v>
      </c>
      <c r="AB455" s="246"/>
      <c r="AC455" s="236" t="s">
        <v>11564</v>
      </c>
      <c r="AD455" s="247" t="s">
        <v>11563</v>
      </c>
      <c r="AE455" s="248">
        <v>0</v>
      </c>
      <c r="AF455" s="247" t="s">
        <v>11563</v>
      </c>
      <c r="AG455" s="242" t="s">
        <v>2</v>
      </c>
      <c r="AH455" s="9" t="s">
        <v>11560</v>
      </c>
      <c r="AI455" s="238" t="s">
        <v>11560</v>
      </c>
      <c r="AJ455" s="238" t="s">
        <v>11560</v>
      </c>
      <c r="AK455" s="238" t="s">
        <v>11562</v>
      </c>
    </row>
    <row r="456" spans="1:37" x14ac:dyDescent="0.3">
      <c r="A456" s="232" t="s">
        <v>12069</v>
      </c>
      <c r="B456" s="232" t="s">
        <v>12068</v>
      </c>
      <c r="C456" s="244" t="s">
        <v>11569</v>
      </c>
      <c r="D456" s="240" t="s">
        <v>11689</v>
      </c>
      <c r="E456" s="239" t="s">
        <v>3986</v>
      </c>
      <c r="F456" s="243" t="s">
        <v>11567</v>
      </c>
      <c r="G456" s="214">
        <v>0</v>
      </c>
      <c r="H456" s="234" t="s">
        <v>11560</v>
      </c>
      <c r="I456" s="234"/>
      <c r="J456" s="234"/>
      <c r="K456" s="234"/>
      <c r="L456" s="234"/>
      <c r="M456" s="234"/>
      <c r="N456" s="234" t="s">
        <v>11566</v>
      </c>
      <c r="O456" s="249"/>
      <c r="P456" s="249"/>
      <c r="Q456" s="226"/>
      <c r="R456" s="212" t="s">
        <v>4189</v>
      </c>
      <c r="S456" s="213" t="s">
        <v>12153</v>
      </c>
      <c r="T456" s="236" t="s">
        <v>11559</v>
      </c>
      <c r="U456" s="237" t="s">
        <v>11565</v>
      </c>
      <c r="V456" s="236" t="s">
        <v>11558</v>
      </c>
      <c r="W456" s="236" t="s">
        <v>11558</v>
      </c>
      <c r="X456" s="237" t="s">
        <v>11560</v>
      </c>
      <c r="Y456" s="237"/>
      <c r="Z456" s="237"/>
      <c r="AA456" s="225">
        <v>202409</v>
      </c>
      <c r="AB456" s="246"/>
      <c r="AC456" s="236" t="s">
        <v>11564</v>
      </c>
      <c r="AD456" s="247" t="s">
        <v>11563</v>
      </c>
      <c r="AE456" s="248">
        <v>0</v>
      </c>
      <c r="AF456" s="247" t="s">
        <v>11563</v>
      </c>
      <c r="AG456" s="242" t="s">
        <v>2</v>
      </c>
      <c r="AH456" s="9" t="s">
        <v>11560</v>
      </c>
      <c r="AI456" s="238" t="s">
        <v>11560</v>
      </c>
      <c r="AJ456" s="238" t="s">
        <v>11560</v>
      </c>
      <c r="AK456" s="238" t="s">
        <v>11562</v>
      </c>
    </row>
    <row r="457" spans="1:37" x14ac:dyDescent="0.3">
      <c r="A457" s="232" t="s">
        <v>12069</v>
      </c>
      <c r="B457" s="232" t="s">
        <v>12068</v>
      </c>
      <c r="C457" s="244" t="s">
        <v>11569</v>
      </c>
      <c r="D457" s="240" t="s">
        <v>11687</v>
      </c>
      <c r="E457" s="239" t="s">
        <v>6584</v>
      </c>
      <c r="F457" s="243" t="s">
        <v>11567</v>
      </c>
      <c r="G457" s="214">
        <v>0</v>
      </c>
      <c r="H457" s="234" t="s">
        <v>11560</v>
      </c>
      <c r="I457" s="234"/>
      <c r="J457" s="234"/>
      <c r="K457" s="234"/>
      <c r="L457" s="234"/>
      <c r="M457" s="234"/>
      <c r="N457" s="234" t="s">
        <v>11566</v>
      </c>
      <c r="O457" s="249"/>
      <c r="P457" s="249"/>
      <c r="Q457" s="226"/>
      <c r="R457" s="212" t="s">
        <v>6585</v>
      </c>
      <c r="S457" s="213" t="s">
        <v>12152</v>
      </c>
      <c r="T457" s="236" t="s">
        <v>11559</v>
      </c>
      <c r="U457" s="237" t="s">
        <v>11565</v>
      </c>
      <c r="V457" s="236" t="s">
        <v>11558</v>
      </c>
      <c r="W457" s="236" t="s">
        <v>11558</v>
      </c>
      <c r="X457" s="237" t="s">
        <v>11560</v>
      </c>
      <c r="Y457" s="237"/>
      <c r="Z457" s="237"/>
      <c r="AA457" s="225">
        <v>202409</v>
      </c>
      <c r="AB457" s="246"/>
      <c r="AC457" s="236" t="s">
        <v>11564</v>
      </c>
      <c r="AD457" s="247" t="s">
        <v>11563</v>
      </c>
      <c r="AE457" s="248">
        <v>0</v>
      </c>
      <c r="AF457" s="247" t="s">
        <v>11563</v>
      </c>
      <c r="AG457" s="242" t="s">
        <v>2</v>
      </c>
      <c r="AH457" s="9" t="s">
        <v>11560</v>
      </c>
      <c r="AI457" s="238" t="s">
        <v>11560</v>
      </c>
      <c r="AJ457" s="238" t="s">
        <v>11560</v>
      </c>
      <c r="AK457" s="238" t="s">
        <v>11562</v>
      </c>
    </row>
    <row r="458" spans="1:37" x14ac:dyDescent="0.3">
      <c r="A458" s="232" t="s">
        <v>12069</v>
      </c>
      <c r="B458" s="232" t="s">
        <v>12068</v>
      </c>
      <c r="C458" s="244" t="s">
        <v>11569</v>
      </c>
      <c r="D458" s="240" t="s">
        <v>12058</v>
      </c>
      <c r="E458" s="239" t="s">
        <v>3993</v>
      </c>
      <c r="F458" s="243" t="s">
        <v>11567</v>
      </c>
      <c r="G458" s="214">
        <v>0</v>
      </c>
      <c r="H458" s="234" t="s">
        <v>11560</v>
      </c>
      <c r="I458" s="234"/>
      <c r="J458" s="234"/>
      <c r="K458" s="234"/>
      <c r="L458" s="234"/>
      <c r="M458" s="234"/>
      <c r="N458" s="234" t="s">
        <v>11566</v>
      </c>
      <c r="O458" s="249"/>
      <c r="P458" s="249"/>
      <c r="Q458" s="226"/>
      <c r="R458" s="212" t="s">
        <v>4266</v>
      </c>
      <c r="S458" s="213" t="s">
        <v>12151</v>
      </c>
      <c r="T458" s="236" t="s">
        <v>11559</v>
      </c>
      <c r="U458" s="237" t="s">
        <v>11565</v>
      </c>
      <c r="V458" s="236" t="s">
        <v>11558</v>
      </c>
      <c r="W458" s="236" t="s">
        <v>11558</v>
      </c>
      <c r="X458" s="237" t="s">
        <v>11560</v>
      </c>
      <c r="Y458" s="237"/>
      <c r="Z458" s="237"/>
      <c r="AA458" s="225">
        <v>202409</v>
      </c>
      <c r="AB458" s="246"/>
      <c r="AC458" s="236" t="s">
        <v>11564</v>
      </c>
      <c r="AD458" s="247" t="s">
        <v>11563</v>
      </c>
      <c r="AE458" s="248">
        <v>0</v>
      </c>
      <c r="AF458" s="247" t="s">
        <v>11563</v>
      </c>
      <c r="AG458" s="242" t="s">
        <v>2</v>
      </c>
      <c r="AH458" s="9" t="s">
        <v>11560</v>
      </c>
      <c r="AI458" s="238" t="s">
        <v>11560</v>
      </c>
      <c r="AJ458" s="238" t="s">
        <v>11560</v>
      </c>
      <c r="AK458" s="238" t="s">
        <v>11562</v>
      </c>
    </row>
    <row r="459" spans="1:37" x14ac:dyDescent="0.3">
      <c r="A459" s="232" t="s">
        <v>12069</v>
      </c>
      <c r="B459" s="232" t="s">
        <v>12068</v>
      </c>
      <c r="C459" s="244" t="s">
        <v>11569</v>
      </c>
      <c r="D459" s="240" t="s">
        <v>12150</v>
      </c>
      <c r="E459" s="239" t="s">
        <v>6340</v>
      </c>
      <c r="F459" s="243" t="s">
        <v>11567</v>
      </c>
      <c r="G459" s="214">
        <v>0</v>
      </c>
      <c r="H459" s="234" t="s">
        <v>11560</v>
      </c>
      <c r="I459" s="234"/>
      <c r="J459" s="234"/>
      <c r="K459" s="234"/>
      <c r="L459" s="234"/>
      <c r="M459" s="234"/>
      <c r="N459" s="234" t="s">
        <v>11566</v>
      </c>
      <c r="O459" s="249"/>
      <c r="P459" s="249"/>
      <c r="Q459" s="226"/>
      <c r="R459" s="212" t="s">
        <v>6341</v>
      </c>
      <c r="S459" s="213" t="s">
        <v>12149</v>
      </c>
      <c r="T459" s="236" t="s">
        <v>11559</v>
      </c>
      <c r="U459" s="237" t="s">
        <v>11565</v>
      </c>
      <c r="V459" s="236" t="s">
        <v>11558</v>
      </c>
      <c r="W459" s="236" t="s">
        <v>11558</v>
      </c>
      <c r="X459" s="237" t="s">
        <v>11560</v>
      </c>
      <c r="Y459" s="237"/>
      <c r="Z459" s="237"/>
      <c r="AA459" s="225">
        <v>202409</v>
      </c>
      <c r="AB459" s="246"/>
      <c r="AC459" s="236" t="s">
        <v>11564</v>
      </c>
      <c r="AD459" s="247" t="s">
        <v>11563</v>
      </c>
      <c r="AE459" s="248">
        <v>0</v>
      </c>
      <c r="AF459" s="247" t="s">
        <v>11563</v>
      </c>
      <c r="AG459" s="242" t="s">
        <v>2</v>
      </c>
      <c r="AH459" s="9" t="s">
        <v>11560</v>
      </c>
      <c r="AI459" s="238" t="s">
        <v>11560</v>
      </c>
      <c r="AJ459" s="238" t="s">
        <v>11560</v>
      </c>
      <c r="AK459" s="238" t="s">
        <v>11562</v>
      </c>
    </row>
    <row r="460" spans="1:37" x14ac:dyDescent="0.3">
      <c r="A460" s="232" t="s">
        <v>12069</v>
      </c>
      <c r="B460" s="232" t="s">
        <v>12068</v>
      </c>
      <c r="C460" s="244" t="s">
        <v>11569</v>
      </c>
      <c r="D460" s="240" t="s">
        <v>12148</v>
      </c>
      <c r="E460" s="239" t="s">
        <v>6145</v>
      </c>
      <c r="F460" s="243" t="s">
        <v>11567</v>
      </c>
      <c r="G460" s="214">
        <v>0</v>
      </c>
      <c r="H460" s="234" t="s">
        <v>11560</v>
      </c>
      <c r="I460" s="234"/>
      <c r="J460" s="234"/>
      <c r="K460" s="234"/>
      <c r="L460" s="234"/>
      <c r="M460" s="234"/>
      <c r="N460" s="234" t="s">
        <v>11566</v>
      </c>
      <c r="O460" s="249"/>
      <c r="P460" s="249"/>
      <c r="Q460" s="226"/>
      <c r="R460" s="212" t="s">
        <v>6146</v>
      </c>
      <c r="S460" s="213" t="s">
        <v>12147</v>
      </c>
      <c r="T460" s="236" t="s">
        <v>11559</v>
      </c>
      <c r="U460" s="237" t="s">
        <v>11565</v>
      </c>
      <c r="V460" s="236" t="s">
        <v>11558</v>
      </c>
      <c r="W460" s="236" t="s">
        <v>11558</v>
      </c>
      <c r="X460" s="237" t="s">
        <v>11560</v>
      </c>
      <c r="Y460" s="237"/>
      <c r="Z460" s="237"/>
      <c r="AA460" s="225">
        <v>202409</v>
      </c>
      <c r="AB460" s="246"/>
      <c r="AC460" s="236" t="s">
        <v>11564</v>
      </c>
      <c r="AD460" s="247" t="s">
        <v>11563</v>
      </c>
      <c r="AE460" s="248">
        <v>0</v>
      </c>
      <c r="AF460" s="247" t="s">
        <v>11563</v>
      </c>
      <c r="AG460" s="242" t="s">
        <v>2</v>
      </c>
      <c r="AH460" s="9" t="s">
        <v>11560</v>
      </c>
      <c r="AI460" s="238" t="s">
        <v>11560</v>
      </c>
      <c r="AJ460" s="238" t="s">
        <v>11560</v>
      </c>
      <c r="AK460" s="238" t="s">
        <v>11562</v>
      </c>
    </row>
    <row r="461" spans="1:37" x14ac:dyDescent="0.3">
      <c r="A461" s="232" t="s">
        <v>12069</v>
      </c>
      <c r="B461" s="232" t="s">
        <v>12068</v>
      </c>
      <c r="C461" s="244" t="s">
        <v>11569</v>
      </c>
      <c r="D461" s="240" t="s">
        <v>12146</v>
      </c>
      <c r="E461" s="239" t="s">
        <v>4677</v>
      </c>
      <c r="F461" s="243" t="s">
        <v>11567</v>
      </c>
      <c r="G461" s="214">
        <v>0</v>
      </c>
      <c r="H461" s="234" t="s">
        <v>11560</v>
      </c>
      <c r="I461" s="234"/>
      <c r="J461" s="234"/>
      <c r="K461" s="234"/>
      <c r="L461" s="234"/>
      <c r="M461" s="234"/>
      <c r="N461" s="234" t="s">
        <v>11566</v>
      </c>
      <c r="O461" s="249"/>
      <c r="P461" s="249"/>
      <c r="Q461" s="226"/>
      <c r="R461" s="212" t="s">
        <v>4678</v>
      </c>
      <c r="S461" s="213" t="s">
        <v>12145</v>
      </c>
      <c r="T461" s="236" t="s">
        <v>11559</v>
      </c>
      <c r="U461" s="237" t="s">
        <v>11565</v>
      </c>
      <c r="V461" s="236" t="s">
        <v>11558</v>
      </c>
      <c r="W461" s="236" t="s">
        <v>11558</v>
      </c>
      <c r="X461" s="237" t="s">
        <v>11560</v>
      </c>
      <c r="Y461" s="237"/>
      <c r="Z461" s="237"/>
      <c r="AA461" s="225">
        <v>202409</v>
      </c>
      <c r="AB461" s="246"/>
      <c r="AC461" s="236" t="s">
        <v>11564</v>
      </c>
      <c r="AD461" s="247" t="s">
        <v>11563</v>
      </c>
      <c r="AE461" s="248">
        <v>0</v>
      </c>
      <c r="AF461" s="247" t="s">
        <v>11563</v>
      </c>
      <c r="AG461" s="242" t="s">
        <v>2</v>
      </c>
      <c r="AH461" s="9" t="s">
        <v>11560</v>
      </c>
      <c r="AI461" s="238" t="s">
        <v>11560</v>
      </c>
      <c r="AJ461" s="238" t="s">
        <v>11560</v>
      </c>
      <c r="AK461" s="238" t="s">
        <v>11562</v>
      </c>
    </row>
    <row r="462" spans="1:37" x14ac:dyDescent="0.3">
      <c r="A462" s="232" t="s">
        <v>12069</v>
      </c>
      <c r="B462" s="232" t="s">
        <v>12068</v>
      </c>
      <c r="C462" s="244" t="s">
        <v>11569</v>
      </c>
      <c r="D462" s="240" t="s">
        <v>11686</v>
      </c>
      <c r="E462" s="239" t="s">
        <v>5080</v>
      </c>
      <c r="F462" s="243" t="s">
        <v>11567</v>
      </c>
      <c r="G462" s="214">
        <v>0</v>
      </c>
      <c r="H462" s="234" t="s">
        <v>11560</v>
      </c>
      <c r="I462" s="234"/>
      <c r="J462" s="234"/>
      <c r="K462" s="234"/>
      <c r="L462" s="234"/>
      <c r="M462" s="234"/>
      <c r="N462" s="234" t="s">
        <v>11566</v>
      </c>
      <c r="O462" s="249"/>
      <c r="P462" s="249"/>
      <c r="Q462" s="226"/>
      <c r="R462" s="212" t="s">
        <v>5081</v>
      </c>
      <c r="S462" s="213" t="s">
        <v>12144</v>
      </c>
      <c r="T462" s="236" t="s">
        <v>11559</v>
      </c>
      <c r="U462" s="237" t="s">
        <v>11565</v>
      </c>
      <c r="V462" s="236" t="s">
        <v>11558</v>
      </c>
      <c r="W462" s="236" t="s">
        <v>11558</v>
      </c>
      <c r="X462" s="237" t="s">
        <v>11560</v>
      </c>
      <c r="Y462" s="237"/>
      <c r="Z462" s="237"/>
      <c r="AA462" s="225">
        <v>202409</v>
      </c>
      <c r="AB462" s="246"/>
      <c r="AC462" s="236" t="s">
        <v>11564</v>
      </c>
      <c r="AD462" s="247" t="s">
        <v>11563</v>
      </c>
      <c r="AE462" s="248">
        <v>0</v>
      </c>
      <c r="AF462" s="247" t="s">
        <v>11563</v>
      </c>
      <c r="AG462" s="242" t="s">
        <v>2</v>
      </c>
      <c r="AH462" s="9" t="s">
        <v>11560</v>
      </c>
      <c r="AI462" s="238" t="s">
        <v>11560</v>
      </c>
      <c r="AJ462" s="238" t="s">
        <v>11560</v>
      </c>
      <c r="AK462" s="238" t="s">
        <v>11562</v>
      </c>
    </row>
    <row r="463" spans="1:37" x14ac:dyDescent="0.3">
      <c r="A463" s="232" t="s">
        <v>12069</v>
      </c>
      <c r="B463" s="232" t="s">
        <v>12068</v>
      </c>
      <c r="C463" s="244" t="s">
        <v>11569</v>
      </c>
      <c r="D463" s="240" t="s">
        <v>12143</v>
      </c>
      <c r="E463" s="239" t="s">
        <v>6284</v>
      </c>
      <c r="F463" s="243" t="s">
        <v>11567</v>
      </c>
      <c r="G463" s="214">
        <v>0</v>
      </c>
      <c r="H463" s="234" t="s">
        <v>11560</v>
      </c>
      <c r="I463" s="234"/>
      <c r="J463" s="234"/>
      <c r="K463" s="234"/>
      <c r="L463" s="234"/>
      <c r="M463" s="234"/>
      <c r="N463" s="234" t="s">
        <v>11566</v>
      </c>
      <c r="O463" s="249"/>
      <c r="P463" s="249"/>
      <c r="Q463" s="226"/>
      <c r="R463" s="212" t="s">
        <v>6285</v>
      </c>
      <c r="S463" s="213" t="s">
        <v>12142</v>
      </c>
      <c r="T463" s="236" t="s">
        <v>11559</v>
      </c>
      <c r="U463" s="237" t="s">
        <v>11565</v>
      </c>
      <c r="V463" s="236" t="s">
        <v>11558</v>
      </c>
      <c r="W463" s="236" t="s">
        <v>11558</v>
      </c>
      <c r="X463" s="237" t="s">
        <v>11560</v>
      </c>
      <c r="Y463" s="237"/>
      <c r="Z463" s="237"/>
      <c r="AA463" s="225">
        <v>202409</v>
      </c>
      <c r="AB463" s="246"/>
      <c r="AC463" s="236" t="s">
        <v>11564</v>
      </c>
      <c r="AD463" s="247" t="s">
        <v>11563</v>
      </c>
      <c r="AE463" s="248">
        <v>0</v>
      </c>
      <c r="AF463" s="247" t="s">
        <v>11563</v>
      </c>
      <c r="AG463" s="242" t="s">
        <v>2</v>
      </c>
      <c r="AH463" s="9" t="s">
        <v>11560</v>
      </c>
      <c r="AI463" s="238" t="s">
        <v>11560</v>
      </c>
      <c r="AJ463" s="238" t="s">
        <v>11560</v>
      </c>
      <c r="AK463" s="238" t="s">
        <v>11562</v>
      </c>
    </row>
    <row r="464" spans="1:37" x14ac:dyDescent="0.3">
      <c r="A464" s="232" t="s">
        <v>12069</v>
      </c>
      <c r="B464" s="232" t="s">
        <v>12068</v>
      </c>
      <c r="C464" s="244" t="s">
        <v>11569</v>
      </c>
      <c r="D464" s="240" t="s">
        <v>11684</v>
      </c>
      <c r="E464" s="239" t="s">
        <v>4681</v>
      </c>
      <c r="F464" s="243" t="s">
        <v>11567</v>
      </c>
      <c r="G464" s="214">
        <v>0</v>
      </c>
      <c r="H464" s="234" t="s">
        <v>11560</v>
      </c>
      <c r="I464" s="234"/>
      <c r="J464" s="234"/>
      <c r="K464" s="234"/>
      <c r="L464" s="234"/>
      <c r="M464" s="234"/>
      <c r="N464" s="234" t="s">
        <v>11566</v>
      </c>
      <c r="O464" s="249"/>
      <c r="P464" s="249"/>
      <c r="Q464" s="226"/>
      <c r="R464" s="212" t="s">
        <v>4682</v>
      </c>
      <c r="S464" s="213" t="s">
        <v>12141</v>
      </c>
      <c r="T464" s="236" t="s">
        <v>11559</v>
      </c>
      <c r="U464" s="237" t="s">
        <v>11565</v>
      </c>
      <c r="V464" s="236" t="s">
        <v>11558</v>
      </c>
      <c r="W464" s="236" t="s">
        <v>11558</v>
      </c>
      <c r="X464" s="237" t="s">
        <v>11560</v>
      </c>
      <c r="Y464" s="237"/>
      <c r="Z464" s="237"/>
      <c r="AA464" s="225">
        <v>202409</v>
      </c>
      <c r="AB464" s="246"/>
      <c r="AC464" s="236" t="s">
        <v>11564</v>
      </c>
      <c r="AD464" s="247" t="s">
        <v>11563</v>
      </c>
      <c r="AE464" s="248">
        <v>0</v>
      </c>
      <c r="AF464" s="247" t="s">
        <v>11563</v>
      </c>
      <c r="AG464" s="242" t="s">
        <v>2</v>
      </c>
      <c r="AH464" s="9" t="s">
        <v>11560</v>
      </c>
      <c r="AI464" s="238" t="s">
        <v>11560</v>
      </c>
      <c r="AJ464" s="238" t="s">
        <v>11560</v>
      </c>
      <c r="AK464" s="238" t="s">
        <v>11562</v>
      </c>
    </row>
    <row r="465" spans="1:37" x14ac:dyDescent="0.3">
      <c r="A465" s="232" t="s">
        <v>12069</v>
      </c>
      <c r="B465" s="232" t="s">
        <v>12068</v>
      </c>
      <c r="C465" s="244" t="s">
        <v>11569</v>
      </c>
      <c r="D465" s="240" t="s">
        <v>11683</v>
      </c>
      <c r="E465" s="239" t="s">
        <v>4683</v>
      </c>
      <c r="F465" s="243" t="s">
        <v>11567</v>
      </c>
      <c r="G465" s="214">
        <v>0</v>
      </c>
      <c r="H465" s="234" t="s">
        <v>11560</v>
      </c>
      <c r="I465" s="234"/>
      <c r="J465" s="234"/>
      <c r="K465" s="234"/>
      <c r="L465" s="234"/>
      <c r="M465" s="234"/>
      <c r="N465" s="234" t="s">
        <v>11566</v>
      </c>
      <c r="O465" s="249"/>
      <c r="P465" s="249"/>
      <c r="Q465" s="226"/>
      <c r="R465" s="212" t="s">
        <v>4684</v>
      </c>
      <c r="S465" s="213" t="s">
        <v>12140</v>
      </c>
      <c r="T465" s="236" t="s">
        <v>11559</v>
      </c>
      <c r="U465" s="237" t="s">
        <v>11565</v>
      </c>
      <c r="V465" s="236" t="s">
        <v>11558</v>
      </c>
      <c r="W465" s="236" t="s">
        <v>11558</v>
      </c>
      <c r="X465" s="237" t="s">
        <v>11560</v>
      </c>
      <c r="Y465" s="237"/>
      <c r="Z465" s="237"/>
      <c r="AA465" s="225">
        <v>202409</v>
      </c>
      <c r="AB465" s="246"/>
      <c r="AC465" s="236" t="s">
        <v>11564</v>
      </c>
      <c r="AD465" s="247" t="s">
        <v>11563</v>
      </c>
      <c r="AE465" s="248">
        <v>0</v>
      </c>
      <c r="AF465" s="247" t="s">
        <v>11563</v>
      </c>
      <c r="AG465" s="242" t="s">
        <v>2</v>
      </c>
      <c r="AH465" s="9" t="s">
        <v>11560</v>
      </c>
      <c r="AI465" s="238" t="s">
        <v>11560</v>
      </c>
      <c r="AJ465" s="238" t="s">
        <v>11560</v>
      </c>
      <c r="AK465" s="238" t="s">
        <v>11562</v>
      </c>
    </row>
    <row r="466" spans="1:37" x14ac:dyDescent="0.3">
      <c r="A466" s="232" t="s">
        <v>12069</v>
      </c>
      <c r="B466" s="232" t="s">
        <v>12068</v>
      </c>
      <c r="C466" s="244" t="s">
        <v>11569</v>
      </c>
      <c r="D466" s="240" t="s">
        <v>12139</v>
      </c>
      <c r="E466" s="239" t="s">
        <v>3957</v>
      </c>
      <c r="F466" s="243" t="s">
        <v>11567</v>
      </c>
      <c r="G466" s="214">
        <v>0</v>
      </c>
      <c r="H466" s="234" t="s">
        <v>11560</v>
      </c>
      <c r="I466" s="234"/>
      <c r="J466" s="234"/>
      <c r="K466" s="234"/>
      <c r="L466" s="234"/>
      <c r="M466" s="234"/>
      <c r="N466" s="234" t="s">
        <v>11566</v>
      </c>
      <c r="O466" s="249"/>
      <c r="P466" s="249"/>
      <c r="Q466" s="226"/>
      <c r="R466" s="212" t="s">
        <v>4199</v>
      </c>
      <c r="S466" s="213" t="s">
        <v>12138</v>
      </c>
      <c r="T466" s="236" t="s">
        <v>11559</v>
      </c>
      <c r="U466" s="237" t="s">
        <v>11565</v>
      </c>
      <c r="V466" s="236" t="s">
        <v>11558</v>
      </c>
      <c r="W466" s="236" t="s">
        <v>11558</v>
      </c>
      <c r="X466" s="237" t="s">
        <v>11560</v>
      </c>
      <c r="Y466" s="237"/>
      <c r="Z466" s="237"/>
      <c r="AA466" s="225">
        <v>202409</v>
      </c>
      <c r="AB466" s="246"/>
      <c r="AC466" s="236" t="s">
        <v>11564</v>
      </c>
      <c r="AD466" s="247" t="s">
        <v>11563</v>
      </c>
      <c r="AE466" s="248">
        <v>0</v>
      </c>
      <c r="AF466" s="247" t="s">
        <v>11563</v>
      </c>
      <c r="AG466" s="242" t="s">
        <v>2</v>
      </c>
      <c r="AH466" s="9" t="s">
        <v>11560</v>
      </c>
      <c r="AI466" s="238" t="s">
        <v>11560</v>
      </c>
      <c r="AJ466" s="238" t="s">
        <v>11560</v>
      </c>
      <c r="AK466" s="238" t="s">
        <v>11562</v>
      </c>
    </row>
    <row r="467" spans="1:37" x14ac:dyDescent="0.3">
      <c r="A467" s="232" t="s">
        <v>12069</v>
      </c>
      <c r="B467" s="232" t="s">
        <v>12068</v>
      </c>
      <c r="C467" s="244" t="s">
        <v>11569</v>
      </c>
      <c r="D467" s="240" t="s">
        <v>12137</v>
      </c>
      <c r="E467" s="239" t="s">
        <v>3888</v>
      </c>
      <c r="F467" s="243" t="s">
        <v>11567</v>
      </c>
      <c r="G467" s="214">
        <v>0</v>
      </c>
      <c r="H467" s="234" t="s">
        <v>11560</v>
      </c>
      <c r="I467" s="234"/>
      <c r="J467" s="234"/>
      <c r="K467" s="234"/>
      <c r="L467" s="234"/>
      <c r="M467" s="234"/>
      <c r="N467" s="234" t="s">
        <v>11566</v>
      </c>
      <c r="O467" s="249"/>
      <c r="P467" s="249"/>
      <c r="Q467" s="226"/>
      <c r="R467" s="212" t="s">
        <v>4274</v>
      </c>
      <c r="S467" s="213" t="s">
        <v>12136</v>
      </c>
      <c r="T467" s="236" t="s">
        <v>11559</v>
      </c>
      <c r="U467" s="237" t="s">
        <v>11565</v>
      </c>
      <c r="V467" s="236" t="s">
        <v>11558</v>
      </c>
      <c r="W467" s="236" t="s">
        <v>11558</v>
      </c>
      <c r="X467" s="237" t="s">
        <v>11560</v>
      </c>
      <c r="Y467" s="237"/>
      <c r="Z467" s="237"/>
      <c r="AA467" s="225">
        <v>202409</v>
      </c>
      <c r="AB467" s="246"/>
      <c r="AC467" s="236" t="s">
        <v>11564</v>
      </c>
      <c r="AD467" s="247" t="s">
        <v>11563</v>
      </c>
      <c r="AE467" s="248">
        <v>0</v>
      </c>
      <c r="AF467" s="247" t="s">
        <v>11563</v>
      </c>
      <c r="AG467" s="242" t="s">
        <v>2</v>
      </c>
      <c r="AH467" s="9" t="s">
        <v>11560</v>
      </c>
      <c r="AI467" s="238" t="s">
        <v>11560</v>
      </c>
      <c r="AJ467" s="238" t="s">
        <v>11560</v>
      </c>
      <c r="AK467" s="238" t="s">
        <v>11562</v>
      </c>
    </row>
    <row r="468" spans="1:37" x14ac:dyDescent="0.3">
      <c r="A468" s="232" t="s">
        <v>12069</v>
      </c>
      <c r="B468" s="232" t="s">
        <v>12068</v>
      </c>
      <c r="C468" s="244" t="s">
        <v>11569</v>
      </c>
      <c r="D468" s="240" t="s">
        <v>12135</v>
      </c>
      <c r="E468" s="239" t="s">
        <v>4693</v>
      </c>
      <c r="F468" s="243" t="s">
        <v>11567</v>
      </c>
      <c r="G468" s="214">
        <v>0</v>
      </c>
      <c r="H468" s="234" t="s">
        <v>11560</v>
      </c>
      <c r="I468" s="234"/>
      <c r="J468" s="234"/>
      <c r="K468" s="234"/>
      <c r="L468" s="234"/>
      <c r="M468" s="234"/>
      <c r="N468" s="234" t="s">
        <v>11566</v>
      </c>
      <c r="O468" s="249"/>
      <c r="P468" s="249"/>
      <c r="Q468" s="226"/>
      <c r="R468" s="212" t="s">
        <v>4694</v>
      </c>
      <c r="S468" s="213" t="s">
        <v>12134</v>
      </c>
      <c r="T468" s="236" t="s">
        <v>11559</v>
      </c>
      <c r="U468" s="237" t="s">
        <v>11565</v>
      </c>
      <c r="V468" s="236" t="s">
        <v>11558</v>
      </c>
      <c r="W468" s="236" t="s">
        <v>11558</v>
      </c>
      <c r="X468" s="237" t="s">
        <v>11560</v>
      </c>
      <c r="Y468" s="237"/>
      <c r="Z468" s="237"/>
      <c r="AA468" s="225">
        <v>202409</v>
      </c>
      <c r="AB468" s="246"/>
      <c r="AC468" s="236" t="s">
        <v>11564</v>
      </c>
      <c r="AD468" s="247" t="s">
        <v>11563</v>
      </c>
      <c r="AE468" s="248">
        <v>0</v>
      </c>
      <c r="AF468" s="247" t="s">
        <v>11563</v>
      </c>
      <c r="AG468" s="242" t="s">
        <v>2</v>
      </c>
      <c r="AH468" s="9" t="s">
        <v>11560</v>
      </c>
      <c r="AI468" s="238" t="s">
        <v>11560</v>
      </c>
      <c r="AJ468" s="238" t="s">
        <v>11560</v>
      </c>
      <c r="AK468" s="238" t="s">
        <v>11562</v>
      </c>
    </row>
    <row r="469" spans="1:37" x14ac:dyDescent="0.3">
      <c r="A469" s="232" t="s">
        <v>12069</v>
      </c>
      <c r="B469" s="232" t="s">
        <v>12068</v>
      </c>
      <c r="C469" s="244" t="s">
        <v>11569</v>
      </c>
      <c r="D469" s="240" t="s">
        <v>12133</v>
      </c>
      <c r="E469" s="239" t="s">
        <v>6421</v>
      </c>
      <c r="F469" s="243" t="s">
        <v>11567</v>
      </c>
      <c r="G469" s="214">
        <v>0</v>
      </c>
      <c r="H469" s="234" t="s">
        <v>11560</v>
      </c>
      <c r="I469" s="234"/>
      <c r="J469" s="234"/>
      <c r="K469" s="234"/>
      <c r="L469" s="234"/>
      <c r="M469" s="234"/>
      <c r="N469" s="234" t="s">
        <v>11566</v>
      </c>
      <c r="O469" s="249"/>
      <c r="P469" s="249"/>
      <c r="Q469" s="226"/>
      <c r="R469" s="212" t="s">
        <v>6422</v>
      </c>
      <c r="S469" s="213" t="s">
        <v>12132</v>
      </c>
      <c r="T469" s="236" t="s">
        <v>11559</v>
      </c>
      <c r="U469" s="237" t="s">
        <v>11565</v>
      </c>
      <c r="V469" s="236" t="s">
        <v>11558</v>
      </c>
      <c r="W469" s="236" t="s">
        <v>11558</v>
      </c>
      <c r="X469" s="237" t="s">
        <v>11560</v>
      </c>
      <c r="Y469" s="237"/>
      <c r="Z469" s="237"/>
      <c r="AA469" s="225">
        <v>202409</v>
      </c>
      <c r="AB469" s="246"/>
      <c r="AC469" s="236" t="s">
        <v>11564</v>
      </c>
      <c r="AD469" s="247" t="s">
        <v>11563</v>
      </c>
      <c r="AE469" s="248">
        <v>0</v>
      </c>
      <c r="AF469" s="247" t="s">
        <v>11563</v>
      </c>
      <c r="AG469" s="242" t="s">
        <v>2</v>
      </c>
      <c r="AH469" s="9" t="s">
        <v>11560</v>
      </c>
      <c r="AI469" s="238" t="s">
        <v>11560</v>
      </c>
      <c r="AJ469" s="238" t="s">
        <v>11560</v>
      </c>
      <c r="AK469" s="238" t="s">
        <v>11562</v>
      </c>
    </row>
    <row r="470" spans="1:37" x14ac:dyDescent="0.3">
      <c r="A470" s="232" t="s">
        <v>12069</v>
      </c>
      <c r="B470" s="232" t="s">
        <v>12068</v>
      </c>
      <c r="C470" s="244" t="s">
        <v>11569</v>
      </c>
      <c r="D470" s="240" t="s">
        <v>12131</v>
      </c>
      <c r="E470" s="239" t="s">
        <v>4484</v>
      </c>
      <c r="F470" s="243" t="s">
        <v>11567</v>
      </c>
      <c r="G470" s="214">
        <v>0</v>
      </c>
      <c r="H470" s="234" t="s">
        <v>11560</v>
      </c>
      <c r="I470" s="234"/>
      <c r="J470" s="234"/>
      <c r="K470" s="234"/>
      <c r="L470" s="234"/>
      <c r="M470" s="234"/>
      <c r="N470" s="234" t="s">
        <v>11566</v>
      </c>
      <c r="O470" s="249"/>
      <c r="P470" s="249"/>
      <c r="Q470" s="226"/>
      <c r="R470" s="212" t="s">
        <v>4485</v>
      </c>
      <c r="S470" s="213" t="s">
        <v>12130</v>
      </c>
      <c r="T470" s="236" t="s">
        <v>11559</v>
      </c>
      <c r="U470" s="237" t="s">
        <v>11565</v>
      </c>
      <c r="V470" s="236" t="s">
        <v>11558</v>
      </c>
      <c r="W470" s="236" t="s">
        <v>11558</v>
      </c>
      <c r="X470" s="237" t="s">
        <v>11560</v>
      </c>
      <c r="Y470" s="237"/>
      <c r="Z470" s="237"/>
      <c r="AA470" s="225">
        <v>202409</v>
      </c>
      <c r="AB470" s="246"/>
      <c r="AC470" s="236" t="s">
        <v>11564</v>
      </c>
      <c r="AD470" s="247" t="s">
        <v>11563</v>
      </c>
      <c r="AE470" s="248">
        <v>0</v>
      </c>
      <c r="AF470" s="247" t="s">
        <v>11563</v>
      </c>
      <c r="AG470" s="242" t="s">
        <v>2</v>
      </c>
      <c r="AH470" s="9" t="s">
        <v>11560</v>
      </c>
      <c r="AI470" s="238" t="s">
        <v>11560</v>
      </c>
      <c r="AJ470" s="238" t="s">
        <v>11560</v>
      </c>
      <c r="AK470" s="238" t="s">
        <v>11562</v>
      </c>
    </row>
    <row r="471" spans="1:37" x14ac:dyDescent="0.3">
      <c r="A471" s="232" t="s">
        <v>12069</v>
      </c>
      <c r="B471" s="232" t="s">
        <v>12068</v>
      </c>
      <c r="C471" s="244" t="s">
        <v>11569</v>
      </c>
      <c r="D471" s="240" t="s">
        <v>12049</v>
      </c>
      <c r="E471" s="239" t="s">
        <v>10597</v>
      </c>
      <c r="F471" s="243" t="s">
        <v>11567</v>
      </c>
      <c r="G471" s="214">
        <v>0</v>
      </c>
      <c r="H471" s="234" t="s">
        <v>11560</v>
      </c>
      <c r="I471" s="234"/>
      <c r="J471" s="234"/>
      <c r="K471" s="234"/>
      <c r="L471" s="234"/>
      <c r="M471" s="234"/>
      <c r="N471" s="234" t="s">
        <v>11566</v>
      </c>
      <c r="O471" s="249"/>
      <c r="P471" s="249"/>
      <c r="Q471" s="226"/>
      <c r="R471" s="212" t="s">
        <v>10598</v>
      </c>
      <c r="S471" s="213" t="s">
        <v>12129</v>
      </c>
      <c r="T471" s="236" t="s">
        <v>11559</v>
      </c>
      <c r="U471" s="237" t="s">
        <v>11565</v>
      </c>
      <c r="V471" s="236" t="s">
        <v>11558</v>
      </c>
      <c r="W471" s="236" t="s">
        <v>11558</v>
      </c>
      <c r="X471" s="237" t="s">
        <v>11560</v>
      </c>
      <c r="Y471" s="237"/>
      <c r="Z471" s="237"/>
      <c r="AA471" s="225">
        <v>202409</v>
      </c>
      <c r="AB471" s="246"/>
      <c r="AC471" s="236" t="s">
        <v>11564</v>
      </c>
      <c r="AD471" s="247" t="s">
        <v>11563</v>
      </c>
      <c r="AE471" s="248">
        <v>0</v>
      </c>
      <c r="AF471" s="247" t="s">
        <v>11563</v>
      </c>
      <c r="AG471" s="242" t="s">
        <v>2</v>
      </c>
      <c r="AH471" s="9" t="s">
        <v>11560</v>
      </c>
      <c r="AI471" s="238" t="s">
        <v>11560</v>
      </c>
      <c r="AJ471" s="238" t="s">
        <v>11560</v>
      </c>
      <c r="AK471" s="238" t="s">
        <v>11562</v>
      </c>
    </row>
    <row r="472" spans="1:37" x14ac:dyDescent="0.3">
      <c r="A472" s="232" t="s">
        <v>12069</v>
      </c>
      <c r="B472" s="232" t="s">
        <v>12068</v>
      </c>
      <c r="C472" s="244" t="s">
        <v>11569</v>
      </c>
      <c r="D472" s="240" t="s">
        <v>12128</v>
      </c>
      <c r="E472" s="239" t="s">
        <v>4525</v>
      </c>
      <c r="F472" s="243" t="s">
        <v>11567</v>
      </c>
      <c r="G472" s="214">
        <v>0</v>
      </c>
      <c r="H472" s="234" t="s">
        <v>11560</v>
      </c>
      <c r="I472" s="234"/>
      <c r="J472" s="234"/>
      <c r="K472" s="234"/>
      <c r="L472" s="234"/>
      <c r="M472" s="234"/>
      <c r="N472" s="234" t="s">
        <v>11566</v>
      </c>
      <c r="O472" s="249"/>
      <c r="P472" s="249"/>
      <c r="Q472" s="226"/>
      <c r="R472" s="212" t="s">
        <v>4526</v>
      </c>
      <c r="S472" s="213" t="s">
        <v>12127</v>
      </c>
      <c r="T472" s="236" t="s">
        <v>11559</v>
      </c>
      <c r="U472" s="237" t="s">
        <v>11565</v>
      </c>
      <c r="V472" s="236" t="s">
        <v>11558</v>
      </c>
      <c r="W472" s="236" t="s">
        <v>11558</v>
      </c>
      <c r="X472" s="237" t="s">
        <v>11560</v>
      </c>
      <c r="Y472" s="237"/>
      <c r="Z472" s="237"/>
      <c r="AA472" s="225">
        <v>202409</v>
      </c>
      <c r="AB472" s="246"/>
      <c r="AC472" s="236" t="s">
        <v>11564</v>
      </c>
      <c r="AD472" s="247" t="s">
        <v>11563</v>
      </c>
      <c r="AE472" s="248">
        <v>0</v>
      </c>
      <c r="AF472" s="247" t="s">
        <v>11563</v>
      </c>
      <c r="AG472" s="242" t="s">
        <v>2</v>
      </c>
      <c r="AH472" s="9" t="s">
        <v>11560</v>
      </c>
      <c r="AI472" s="238" t="s">
        <v>11560</v>
      </c>
      <c r="AJ472" s="238" t="s">
        <v>11560</v>
      </c>
      <c r="AK472" s="238" t="s">
        <v>11562</v>
      </c>
    </row>
    <row r="473" spans="1:37" x14ac:dyDescent="0.3">
      <c r="A473" s="232" t="s">
        <v>12069</v>
      </c>
      <c r="B473" s="232" t="s">
        <v>12068</v>
      </c>
      <c r="C473" s="244" t="s">
        <v>11569</v>
      </c>
      <c r="D473" s="240" t="s">
        <v>11678</v>
      </c>
      <c r="E473" s="239" t="s">
        <v>3987</v>
      </c>
      <c r="F473" s="243" t="s">
        <v>11567</v>
      </c>
      <c r="G473" s="214">
        <v>0</v>
      </c>
      <c r="H473" s="234" t="s">
        <v>11560</v>
      </c>
      <c r="I473" s="234"/>
      <c r="J473" s="234"/>
      <c r="K473" s="234"/>
      <c r="L473" s="234"/>
      <c r="M473" s="234"/>
      <c r="N473" s="234" t="s">
        <v>11566</v>
      </c>
      <c r="O473" s="249"/>
      <c r="P473" s="249"/>
      <c r="Q473" s="226"/>
      <c r="R473" s="212" t="s">
        <v>4190</v>
      </c>
      <c r="S473" s="213" t="s">
        <v>12126</v>
      </c>
      <c r="T473" s="236" t="s">
        <v>11559</v>
      </c>
      <c r="U473" s="237" t="s">
        <v>11565</v>
      </c>
      <c r="V473" s="236" t="s">
        <v>11558</v>
      </c>
      <c r="W473" s="236" t="s">
        <v>11558</v>
      </c>
      <c r="X473" s="237" t="s">
        <v>11560</v>
      </c>
      <c r="Y473" s="237"/>
      <c r="Z473" s="237"/>
      <c r="AA473" s="225">
        <v>202409</v>
      </c>
      <c r="AB473" s="246"/>
      <c r="AC473" s="236" t="s">
        <v>11564</v>
      </c>
      <c r="AD473" s="247" t="s">
        <v>11563</v>
      </c>
      <c r="AE473" s="248">
        <v>0</v>
      </c>
      <c r="AF473" s="247" t="s">
        <v>11563</v>
      </c>
      <c r="AG473" s="242" t="s">
        <v>2</v>
      </c>
      <c r="AH473" s="9" t="s">
        <v>11560</v>
      </c>
      <c r="AI473" s="238" t="s">
        <v>11560</v>
      </c>
      <c r="AJ473" s="238" t="s">
        <v>11560</v>
      </c>
      <c r="AK473" s="238" t="s">
        <v>11562</v>
      </c>
    </row>
    <row r="474" spans="1:37" x14ac:dyDescent="0.3">
      <c r="A474" s="232" t="s">
        <v>12069</v>
      </c>
      <c r="B474" s="232" t="s">
        <v>12068</v>
      </c>
      <c r="C474" s="244" t="s">
        <v>11569</v>
      </c>
      <c r="D474" s="240" t="s">
        <v>12040</v>
      </c>
      <c r="E474" s="239" t="s">
        <v>5696</v>
      </c>
      <c r="F474" s="243" t="s">
        <v>11567</v>
      </c>
      <c r="G474" s="214">
        <v>0</v>
      </c>
      <c r="H474" s="234" t="s">
        <v>11560</v>
      </c>
      <c r="I474" s="234"/>
      <c r="J474" s="234"/>
      <c r="K474" s="234"/>
      <c r="L474" s="234"/>
      <c r="M474" s="234"/>
      <c r="N474" s="234" t="s">
        <v>11566</v>
      </c>
      <c r="O474" s="249"/>
      <c r="P474" s="249"/>
      <c r="Q474" s="226"/>
      <c r="R474" s="212" t="s">
        <v>5697</v>
      </c>
      <c r="S474" s="213" t="s">
        <v>12125</v>
      </c>
      <c r="T474" s="236" t="s">
        <v>11559</v>
      </c>
      <c r="U474" s="237" t="s">
        <v>11565</v>
      </c>
      <c r="V474" s="236" t="s">
        <v>11558</v>
      </c>
      <c r="W474" s="236" t="s">
        <v>11558</v>
      </c>
      <c r="X474" s="237" t="s">
        <v>11560</v>
      </c>
      <c r="Y474" s="237"/>
      <c r="Z474" s="237"/>
      <c r="AA474" s="225">
        <v>202409</v>
      </c>
      <c r="AB474" s="246"/>
      <c r="AC474" s="236" t="s">
        <v>11564</v>
      </c>
      <c r="AD474" s="247" t="s">
        <v>11563</v>
      </c>
      <c r="AE474" s="248">
        <v>0</v>
      </c>
      <c r="AF474" s="247" t="s">
        <v>11563</v>
      </c>
      <c r="AG474" s="242" t="s">
        <v>2</v>
      </c>
      <c r="AH474" s="9" t="s">
        <v>11560</v>
      </c>
      <c r="AI474" s="238" t="s">
        <v>11560</v>
      </c>
      <c r="AJ474" s="238" t="s">
        <v>11560</v>
      </c>
      <c r="AK474" s="238" t="s">
        <v>11562</v>
      </c>
    </row>
    <row r="475" spans="1:37" x14ac:dyDescent="0.3">
      <c r="A475" s="232" t="s">
        <v>12069</v>
      </c>
      <c r="B475" s="232" t="s">
        <v>12068</v>
      </c>
      <c r="C475" s="244" t="s">
        <v>11569</v>
      </c>
      <c r="D475" s="240" t="s">
        <v>12124</v>
      </c>
      <c r="E475" s="239" t="s">
        <v>6254</v>
      </c>
      <c r="F475" s="243" t="s">
        <v>11567</v>
      </c>
      <c r="G475" s="214">
        <v>0</v>
      </c>
      <c r="H475" s="234" t="s">
        <v>11560</v>
      </c>
      <c r="I475" s="234"/>
      <c r="J475" s="234"/>
      <c r="K475" s="234"/>
      <c r="L475" s="234"/>
      <c r="M475" s="234"/>
      <c r="N475" s="234" t="s">
        <v>11566</v>
      </c>
      <c r="O475" s="249"/>
      <c r="P475" s="249"/>
      <c r="Q475" s="226"/>
      <c r="R475" s="212" t="s">
        <v>6255</v>
      </c>
      <c r="S475" s="213" t="s">
        <v>12123</v>
      </c>
      <c r="T475" s="236" t="s">
        <v>11559</v>
      </c>
      <c r="U475" s="237" t="s">
        <v>11565</v>
      </c>
      <c r="V475" s="236" t="s">
        <v>11558</v>
      </c>
      <c r="W475" s="236" t="s">
        <v>11558</v>
      </c>
      <c r="X475" s="237" t="s">
        <v>11560</v>
      </c>
      <c r="Y475" s="237"/>
      <c r="Z475" s="237"/>
      <c r="AA475" s="225">
        <v>202409</v>
      </c>
      <c r="AB475" s="246"/>
      <c r="AC475" s="236" t="s">
        <v>11564</v>
      </c>
      <c r="AD475" s="247" t="s">
        <v>11563</v>
      </c>
      <c r="AE475" s="248">
        <v>0</v>
      </c>
      <c r="AF475" s="247" t="s">
        <v>11563</v>
      </c>
      <c r="AG475" s="242" t="s">
        <v>2</v>
      </c>
      <c r="AH475" s="9" t="s">
        <v>11560</v>
      </c>
      <c r="AI475" s="238" t="s">
        <v>11560</v>
      </c>
      <c r="AJ475" s="238" t="s">
        <v>11560</v>
      </c>
      <c r="AK475" s="238" t="s">
        <v>11562</v>
      </c>
    </row>
    <row r="476" spans="1:37" x14ac:dyDescent="0.3">
      <c r="A476" s="232" t="s">
        <v>12069</v>
      </c>
      <c r="B476" s="232" t="s">
        <v>12068</v>
      </c>
      <c r="C476" s="244" t="s">
        <v>11569</v>
      </c>
      <c r="D476" s="240" t="s">
        <v>12032</v>
      </c>
      <c r="E476" s="239" t="s">
        <v>12031</v>
      </c>
      <c r="F476" s="243" t="s">
        <v>11567</v>
      </c>
      <c r="G476" s="214">
        <v>0</v>
      </c>
      <c r="H476" s="234" t="s">
        <v>11560</v>
      </c>
      <c r="I476" s="234"/>
      <c r="J476" s="234"/>
      <c r="K476" s="234"/>
      <c r="L476" s="234"/>
      <c r="M476" s="234"/>
      <c r="N476" s="234" t="s">
        <v>11566</v>
      </c>
      <c r="O476" s="249"/>
      <c r="P476" s="249"/>
      <c r="Q476" s="226"/>
      <c r="R476" s="212" t="s">
        <v>12030</v>
      </c>
      <c r="S476" s="213" t="s">
        <v>12122</v>
      </c>
      <c r="T476" s="236" t="s">
        <v>11559</v>
      </c>
      <c r="U476" s="237" t="s">
        <v>11565</v>
      </c>
      <c r="V476" s="236" t="s">
        <v>11558</v>
      </c>
      <c r="W476" s="236" t="s">
        <v>11558</v>
      </c>
      <c r="X476" s="237" t="s">
        <v>11560</v>
      </c>
      <c r="Y476" s="237"/>
      <c r="Z476" s="237"/>
      <c r="AA476" s="225">
        <v>202409</v>
      </c>
      <c r="AB476" s="246"/>
      <c r="AC476" s="236" t="s">
        <v>11564</v>
      </c>
      <c r="AD476" s="247" t="s">
        <v>11563</v>
      </c>
      <c r="AE476" s="248">
        <v>0</v>
      </c>
      <c r="AF476" s="247" t="s">
        <v>11563</v>
      </c>
      <c r="AG476" s="242" t="s">
        <v>2</v>
      </c>
      <c r="AH476" s="9" t="s">
        <v>11560</v>
      </c>
      <c r="AI476" s="238" t="s">
        <v>11560</v>
      </c>
      <c r="AJ476" s="238" t="s">
        <v>11560</v>
      </c>
      <c r="AK476" s="238" t="s">
        <v>11562</v>
      </c>
    </row>
    <row r="477" spans="1:37" x14ac:dyDescent="0.3">
      <c r="A477" s="232" t="s">
        <v>12069</v>
      </c>
      <c r="B477" s="232" t="s">
        <v>12068</v>
      </c>
      <c r="C477" s="244" t="s">
        <v>11569</v>
      </c>
      <c r="D477" s="240" t="s">
        <v>12028</v>
      </c>
      <c r="E477" s="239" t="s">
        <v>5720</v>
      </c>
      <c r="F477" s="243" t="s">
        <v>11567</v>
      </c>
      <c r="G477" s="214">
        <v>0</v>
      </c>
      <c r="H477" s="234" t="s">
        <v>11560</v>
      </c>
      <c r="I477" s="234"/>
      <c r="J477" s="234"/>
      <c r="K477" s="234"/>
      <c r="L477" s="234"/>
      <c r="M477" s="234"/>
      <c r="N477" s="234" t="s">
        <v>11566</v>
      </c>
      <c r="O477" s="249"/>
      <c r="P477" s="249"/>
      <c r="Q477" s="226"/>
      <c r="R477" s="212" t="s">
        <v>5721</v>
      </c>
      <c r="S477" s="213" t="s">
        <v>12121</v>
      </c>
      <c r="T477" s="236" t="s">
        <v>11559</v>
      </c>
      <c r="U477" s="237" t="s">
        <v>11565</v>
      </c>
      <c r="V477" s="236" t="s">
        <v>11558</v>
      </c>
      <c r="W477" s="236" t="s">
        <v>11558</v>
      </c>
      <c r="X477" s="237" t="s">
        <v>11560</v>
      </c>
      <c r="Y477" s="237"/>
      <c r="Z477" s="237"/>
      <c r="AA477" s="225">
        <v>202409</v>
      </c>
      <c r="AB477" s="246"/>
      <c r="AC477" s="236" t="s">
        <v>11564</v>
      </c>
      <c r="AD477" s="247" t="s">
        <v>11563</v>
      </c>
      <c r="AE477" s="248">
        <v>0</v>
      </c>
      <c r="AF477" s="247" t="s">
        <v>11563</v>
      </c>
      <c r="AG477" s="242" t="s">
        <v>2</v>
      </c>
      <c r="AH477" s="9" t="s">
        <v>11560</v>
      </c>
      <c r="AI477" s="238" t="s">
        <v>11560</v>
      </c>
      <c r="AJ477" s="238" t="s">
        <v>11560</v>
      </c>
      <c r="AK477" s="238" t="s">
        <v>11562</v>
      </c>
    </row>
    <row r="478" spans="1:37" x14ac:dyDescent="0.3">
      <c r="A478" s="232" t="s">
        <v>12069</v>
      </c>
      <c r="B478" s="232" t="s">
        <v>12068</v>
      </c>
      <c r="C478" s="244" t="s">
        <v>11569</v>
      </c>
      <c r="D478" s="240" t="s">
        <v>12120</v>
      </c>
      <c r="E478" s="239" t="s">
        <v>3988</v>
      </c>
      <c r="F478" s="243" t="s">
        <v>11567</v>
      </c>
      <c r="G478" s="214">
        <v>0</v>
      </c>
      <c r="H478" s="234" t="s">
        <v>11560</v>
      </c>
      <c r="I478" s="234"/>
      <c r="J478" s="234"/>
      <c r="K478" s="234"/>
      <c r="L478" s="234"/>
      <c r="M478" s="234"/>
      <c r="N478" s="234" t="s">
        <v>11566</v>
      </c>
      <c r="O478" s="249"/>
      <c r="P478" s="249"/>
      <c r="Q478" s="226"/>
      <c r="R478" s="212" t="s">
        <v>4194</v>
      </c>
      <c r="S478" s="213" t="s">
        <v>12119</v>
      </c>
      <c r="T478" s="236" t="s">
        <v>11559</v>
      </c>
      <c r="U478" s="237" t="s">
        <v>11565</v>
      </c>
      <c r="V478" s="236" t="s">
        <v>11558</v>
      </c>
      <c r="W478" s="236" t="s">
        <v>11558</v>
      </c>
      <c r="X478" s="237" t="s">
        <v>11560</v>
      </c>
      <c r="Y478" s="237"/>
      <c r="Z478" s="237"/>
      <c r="AA478" s="225">
        <v>202409</v>
      </c>
      <c r="AB478" s="246"/>
      <c r="AC478" s="236" t="s">
        <v>11564</v>
      </c>
      <c r="AD478" s="247" t="s">
        <v>11563</v>
      </c>
      <c r="AE478" s="248">
        <v>0</v>
      </c>
      <c r="AF478" s="247" t="s">
        <v>11563</v>
      </c>
      <c r="AG478" s="242" t="s">
        <v>2</v>
      </c>
      <c r="AH478" s="9" t="s">
        <v>11560</v>
      </c>
      <c r="AI478" s="238" t="s">
        <v>11560</v>
      </c>
      <c r="AJ478" s="238" t="s">
        <v>11560</v>
      </c>
      <c r="AK478" s="238" t="s">
        <v>11562</v>
      </c>
    </row>
    <row r="479" spans="1:37" x14ac:dyDescent="0.3">
      <c r="A479" s="232" t="s">
        <v>12069</v>
      </c>
      <c r="B479" s="232" t="s">
        <v>12068</v>
      </c>
      <c r="C479" s="244" t="s">
        <v>11569</v>
      </c>
      <c r="D479" s="240" t="s">
        <v>12118</v>
      </c>
      <c r="E479" s="239" t="s">
        <v>5206</v>
      </c>
      <c r="F479" s="243" t="s">
        <v>11567</v>
      </c>
      <c r="G479" s="214">
        <v>0</v>
      </c>
      <c r="H479" s="234" t="s">
        <v>11560</v>
      </c>
      <c r="I479" s="234"/>
      <c r="J479" s="234"/>
      <c r="K479" s="234"/>
      <c r="L479" s="234"/>
      <c r="M479" s="234"/>
      <c r="N479" s="234" t="s">
        <v>11566</v>
      </c>
      <c r="O479" s="249"/>
      <c r="P479" s="249"/>
      <c r="Q479" s="226"/>
      <c r="R479" s="212" t="s">
        <v>5207</v>
      </c>
      <c r="S479" s="213" t="s">
        <v>12117</v>
      </c>
      <c r="T479" s="236" t="s">
        <v>11559</v>
      </c>
      <c r="U479" s="237" t="s">
        <v>11565</v>
      </c>
      <c r="V479" s="236" t="s">
        <v>11558</v>
      </c>
      <c r="W479" s="236" t="s">
        <v>11558</v>
      </c>
      <c r="X479" s="237" t="s">
        <v>11560</v>
      </c>
      <c r="Y479" s="237"/>
      <c r="Z479" s="237"/>
      <c r="AA479" s="225">
        <v>202409</v>
      </c>
      <c r="AB479" s="246"/>
      <c r="AC479" s="236" t="s">
        <v>11564</v>
      </c>
      <c r="AD479" s="247" t="s">
        <v>11563</v>
      </c>
      <c r="AE479" s="248">
        <v>0</v>
      </c>
      <c r="AF479" s="247" t="s">
        <v>11563</v>
      </c>
      <c r="AG479" s="242" t="s">
        <v>2</v>
      </c>
      <c r="AH479" s="9" t="s">
        <v>11560</v>
      </c>
      <c r="AI479" s="238" t="s">
        <v>11560</v>
      </c>
      <c r="AJ479" s="238" t="s">
        <v>11560</v>
      </c>
      <c r="AK479" s="238" t="s">
        <v>11562</v>
      </c>
    </row>
    <row r="480" spans="1:37" x14ac:dyDescent="0.3">
      <c r="A480" s="232" t="s">
        <v>12069</v>
      </c>
      <c r="B480" s="232" t="s">
        <v>12068</v>
      </c>
      <c r="C480" s="244" t="s">
        <v>11569</v>
      </c>
      <c r="D480" s="240" t="s">
        <v>12116</v>
      </c>
      <c r="E480" s="239" t="s">
        <v>10742</v>
      </c>
      <c r="F480" s="243" t="s">
        <v>11567</v>
      </c>
      <c r="G480" s="214">
        <v>0</v>
      </c>
      <c r="H480" s="234" t="s">
        <v>11560</v>
      </c>
      <c r="I480" s="234"/>
      <c r="J480" s="234"/>
      <c r="K480" s="234"/>
      <c r="L480" s="234"/>
      <c r="M480" s="234"/>
      <c r="N480" s="234" t="s">
        <v>11566</v>
      </c>
      <c r="O480" s="249"/>
      <c r="P480" s="249"/>
      <c r="Q480" s="226"/>
      <c r="R480" s="212" t="s">
        <v>10743</v>
      </c>
      <c r="S480" s="213" t="s">
        <v>12115</v>
      </c>
      <c r="T480" s="236" t="s">
        <v>11559</v>
      </c>
      <c r="U480" s="237" t="s">
        <v>11565</v>
      </c>
      <c r="V480" s="236" t="s">
        <v>11558</v>
      </c>
      <c r="W480" s="236" t="s">
        <v>11558</v>
      </c>
      <c r="X480" s="237" t="s">
        <v>11560</v>
      </c>
      <c r="Y480" s="237"/>
      <c r="Z480" s="237"/>
      <c r="AA480" s="225">
        <v>202409</v>
      </c>
      <c r="AB480" s="246"/>
      <c r="AC480" s="236" t="s">
        <v>11564</v>
      </c>
      <c r="AD480" s="247" t="s">
        <v>11563</v>
      </c>
      <c r="AE480" s="248">
        <v>0</v>
      </c>
      <c r="AF480" s="247" t="s">
        <v>11563</v>
      </c>
      <c r="AG480" s="242" t="s">
        <v>2</v>
      </c>
      <c r="AH480" s="9" t="s">
        <v>11560</v>
      </c>
      <c r="AI480" s="238" t="s">
        <v>11560</v>
      </c>
      <c r="AJ480" s="238" t="s">
        <v>11560</v>
      </c>
      <c r="AK480" s="238" t="s">
        <v>11562</v>
      </c>
    </row>
    <row r="481" spans="1:37" x14ac:dyDescent="0.3">
      <c r="A481" s="232" t="s">
        <v>12069</v>
      </c>
      <c r="B481" s="232" t="s">
        <v>12068</v>
      </c>
      <c r="C481" s="244" t="s">
        <v>11569</v>
      </c>
      <c r="D481" s="240" t="s">
        <v>11615</v>
      </c>
      <c r="E481" s="239" t="s">
        <v>5269</v>
      </c>
      <c r="F481" s="243" t="s">
        <v>11567</v>
      </c>
      <c r="G481" s="214">
        <v>0</v>
      </c>
      <c r="H481" s="234" t="s">
        <v>11560</v>
      </c>
      <c r="I481" s="234"/>
      <c r="J481" s="234"/>
      <c r="K481" s="234"/>
      <c r="L481" s="234"/>
      <c r="M481" s="234"/>
      <c r="N481" s="234" t="s">
        <v>11566</v>
      </c>
      <c r="O481" s="249"/>
      <c r="P481" s="249"/>
      <c r="Q481" s="226"/>
      <c r="R481" s="212" t="s">
        <v>5270</v>
      </c>
      <c r="S481" s="213" t="s">
        <v>12114</v>
      </c>
      <c r="T481" s="236" t="s">
        <v>11559</v>
      </c>
      <c r="U481" s="237" t="s">
        <v>11565</v>
      </c>
      <c r="V481" s="236" t="s">
        <v>11558</v>
      </c>
      <c r="W481" s="236" t="s">
        <v>11558</v>
      </c>
      <c r="X481" s="237" t="s">
        <v>11560</v>
      </c>
      <c r="Y481" s="237"/>
      <c r="Z481" s="237"/>
      <c r="AA481" s="225">
        <v>202409</v>
      </c>
      <c r="AB481" s="246"/>
      <c r="AC481" s="236" t="s">
        <v>11564</v>
      </c>
      <c r="AD481" s="247" t="s">
        <v>11563</v>
      </c>
      <c r="AE481" s="248">
        <v>0</v>
      </c>
      <c r="AF481" s="247" t="s">
        <v>11563</v>
      </c>
      <c r="AG481" s="242" t="s">
        <v>2</v>
      </c>
      <c r="AH481" s="9" t="s">
        <v>11560</v>
      </c>
      <c r="AI481" s="238" t="s">
        <v>11560</v>
      </c>
      <c r="AJ481" s="238" t="s">
        <v>11560</v>
      </c>
      <c r="AK481" s="238" t="s">
        <v>11562</v>
      </c>
    </row>
    <row r="482" spans="1:37" x14ac:dyDescent="0.3">
      <c r="A482" s="232" t="s">
        <v>12069</v>
      </c>
      <c r="B482" s="232" t="s">
        <v>12068</v>
      </c>
      <c r="C482" s="244" t="s">
        <v>11569</v>
      </c>
      <c r="D482" s="240" t="s">
        <v>12113</v>
      </c>
      <c r="E482" s="239" t="s">
        <v>12112</v>
      </c>
      <c r="F482" s="243" t="s">
        <v>11567</v>
      </c>
      <c r="G482" s="214">
        <v>0</v>
      </c>
      <c r="H482" s="234" t="s">
        <v>11560</v>
      </c>
      <c r="I482" s="234"/>
      <c r="J482" s="234"/>
      <c r="K482" s="234"/>
      <c r="L482" s="234"/>
      <c r="M482" s="234"/>
      <c r="N482" s="234" t="s">
        <v>11566</v>
      </c>
      <c r="O482" s="249"/>
      <c r="P482" s="249"/>
      <c r="Q482" s="226"/>
      <c r="R482" s="212" t="s">
        <v>12111</v>
      </c>
      <c r="S482" s="213" t="s">
        <v>12110</v>
      </c>
      <c r="T482" s="236" t="s">
        <v>11559</v>
      </c>
      <c r="U482" s="237" t="s">
        <v>11565</v>
      </c>
      <c r="V482" s="236" t="s">
        <v>11558</v>
      </c>
      <c r="W482" s="236" t="s">
        <v>11558</v>
      </c>
      <c r="X482" s="237" t="s">
        <v>11560</v>
      </c>
      <c r="Y482" s="237"/>
      <c r="Z482" s="237"/>
      <c r="AA482" s="225">
        <v>202409</v>
      </c>
      <c r="AB482" s="246"/>
      <c r="AC482" s="236" t="s">
        <v>11564</v>
      </c>
      <c r="AD482" s="247" t="s">
        <v>11563</v>
      </c>
      <c r="AE482" s="248">
        <v>0</v>
      </c>
      <c r="AF482" s="247" t="s">
        <v>11563</v>
      </c>
      <c r="AG482" s="242" t="s">
        <v>2</v>
      </c>
      <c r="AH482" s="9" t="s">
        <v>11560</v>
      </c>
      <c r="AI482" s="238" t="s">
        <v>11560</v>
      </c>
      <c r="AJ482" s="238" t="s">
        <v>11560</v>
      </c>
      <c r="AK482" s="238" t="s">
        <v>11562</v>
      </c>
    </row>
    <row r="483" spans="1:37" x14ac:dyDescent="0.3">
      <c r="A483" s="232" t="s">
        <v>12069</v>
      </c>
      <c r="B483" s="232" t="s">
        <v>12068</v>
      </c>
      <c r="C483" s="244" t="s">
        <v>11569</v>
      </c>
      <c r="D483" s="240" t="s">
        <v>12109</v>
      </c>
      <c r="E483" s="239" t="s">
        <v>3945</v>
      </c>
      <c r="F483" s="243" t="s">
        <v>11567</v>
      </c>
      <c r="G483" s="214">
        <v>0</v>
      </c>
      <c r="H483" s="234" t="s">
        <v>11560</v>
      </c>
      <c r="I483" s="234"/>
      <c r="J483" s="234"/>
      <c r="K483" s="234"/>
      <c r="L483" s="234"/>
      <c r="M483" s="234"/>
      <c r="N483" s="234" t="s">
        <v>11566</v>
      </c>
      <c r="O483" s="249"/>
      <c r="P483" s="249"/>
      <c r="Q483" s="226"/>
      <c r="R483" s="212" t="s">
        <v>4193</v>
      </c>
      <c r="S483" s="213" t="s">
        <v>12108</v>
      </c>
      <c r="T483" s="236" t="s">
        <v>11559</v>
      </c>
      <c r="U483" s="237" t="s">
        <v>11565</v>
      </c>
      <c r="V483" s="236" t="s">
        <v>11558</v>
      </c>
      <c r="W483" s="236" t="s">
        <v>11558</v>
      </c>
      <c r="X483" s="237" t="s">
        <v>11560</v>
      </c>
      <c r="Y483" s="237"/>
      <c r="Z483" s="237"/>
      <c r="AA483" s="225">
        <v>202409</v>
      </c>
      <c r="AB483" s="246"/>
      <c r="AC483" s="236" t="s">
        <v>11564</v>
      </c>
      <c r="AD483" s="247" t="s">
        <v>11563</v>
      </c>
      <c r="AE483" s="248">
        <v>0</v>
      </c>
      <c r="AF483" s="247" t="s">
        <v>11563</v>
      </c>
      <c r="AG483" s="242" t="s">
        <v>2</v>
      </c>
      <c r="AH483" s="9" t="s">
        <v>11560</v>
      </c>
      <c r="AI483" s="238" t="s">
        <v>11560</v>
      </c>
      <c r="AJ483" s="238" t="s">
        <v>11560</v>
      </c>
      <c r="AK483" s="238" t="s">
        <v>11562</v>
      </c>
    </row>
    <row r="484" spans="1:37" x14ac:dyDescent="0.3">
      <c r="A484" s="232" t="s">
        <v>12069</v>
      </c>
      <c r="B484" s="232" t="s">
        <v>12068</v>
      </c>
      <c r="C484" s="244" t="s">
        <v>11569</v>
      </c>
      <c r="D484" s="240" t="s">
        <v>12008</v>
      </c>
      <c r="E484" s="239" t="s">
        <v>3985</v>
      </c>
      <c r="F484" s="243" t="s">
        <v>11567</v>
      </c>
      <c r="G484" s="214">
        <v>0</v>
      </c>
      <c r="H484" s="234" t="s">
        <v>11560</v>
      </c>
      <c r="I484" s="234"/>
      <c r="J484" s="234"/>
      <c r="K484" s="234"/>
      <c r="L484" s="234"/>
      <c r="M484" s="234"/>
      <c r="N484" s="234" t="s">
        <v>11566</v>
      </c>
      <c r="O484" s="249"/>
      <c r="P484" s="249"/>
      <c r="Q484" s="226"/>
      <c r="R484" s="212" t="s">
        <v>4192</v>
      </c>
      <c r="S484" s="213" t="s">
        <v>12107</v>
      </c>
      <c r="T484" s="236" t="s">
        <v>11559</v>
      </c>
      <c r="U484" s="237" t="s">
        <v>11565</v>
      </c>
      <c r="V484" s="236" t="s">
        <v>11558</v>
      </c>
      <c r="W484" s="236" t="s">
        <v>11558</v>
      </c>
      <c r="X484" s="237" t="s">
        <v>11560</v>
      </c>
      <c r="Y484" s="237"/>
      <c r="Z484" s="237"/>
      <c r="AA484" s="225">
        <v>202409</v>
      </c>
      <c r="AB484" s="246"/>
      <c r="AC484" s="236" t="s">
        <v>11564</v>
      </c>
      <c r="AD484" s="247" t="s">
        <v>11563</v>
      </c>
      <c r="AE484" s="248">
        <v>0</v>
      </c>
      <c r="AF484" s="247" t="s">
        <v>11563</v>
      </c>
      <c r="AG484" s="242" t="s">
        <v>2</v>
      </c>
      <c r="AH484" s="9" t="s">
        <v>11560</v>
      </c>
      <c r="AI484" s="238" t="s">
        <v>11560</v>
      </c>
      <c r="AJ484" s="238" t="s">
        <v>11560</v>
      </c>
      <c r="AK484" s="238" t="s">
        <v>11562</v>
      </c>
    </row>
    <row r="485" spans="1:37" x14ac:dyDescent="0.3">
      <c r="A485" s="232" t="s">
        <v>12069</v>
      </c>
      <c r="B485" s="232" t="s">
        <v>12068</v>
      </c>
      <c r="C485" s="244" t="s">
        <v>11569</v>
      </c>
      <c r="D485" s="240" t="s">
        <v>12004</v>
      </c>
      <c r="E485" s="239" t="s">
        <v>5911</v>
      </c>
      <c r="F485" s="243" t="s">
        <v>11567</v>
      </c>
      <c r="G485" s="214">
        <v>0</v>
      </c>
      <c r="H485" s="234" t="s">
        <v>11560</v>
      </c>
      <c r="I485" s="234"/>
      <c r="J485" s="234"/>
      <c r="K485" s="234"/>
      <c r="L485" s="234"/>
      <c r="M485" s="234"/>
      <c r="N485" s="234" t="s">
        <v>11566</v>
      </c>
      <c r="O485" s="249"/>
      <c r="P485" s="249"/>
      <c r="Q485" s="226"/>
      <c r="R485" s="212" t="s">
        <v>5912</v>
      </c>
      <c r="S485" s="213" t="s">
        <v>12106</v>
      </c>
      <c r="T485" s="236" t="s">
        <v>11559</v>
      </c>
      <c r="U485" s="237" t="s">
        <v>11565</v>
      </c>
      <c r="V485" s="236" t="s">
        <v>11558</v>
      </c>
      <c r="W485" s="236" t="s">
        <v>11558</v>
      </c>
      <c r="X485" s="237" t="s">
        <v>11560</v>
      </c>
      <c r="Y485" s="237"/>
      <c r="Z485" s="237"/>
      <c r="AA485" s="225">
        <v>202409</v>
      </c>
      <c r="AB485" s="246"/>
      <c r="AC485" s="236" t="s">
        <v>11564</v>
      </c>
      <c r="AD485" s="247" t="s">
        <v>11563</v>
      </c>
      <c r="AE485" s="248">
        <v>0</v>
      </c>
      <c r="AF485" s="247" t="s">
        <v>11563</v>
      </c>
      <c r="AG485" s="242" t="s">
        <v>2</v>
      </c>
      <c r="AH485" s="9" t="s">
        <v>11560</v>
      </c>
      <c r="AI485" s="238" t="s">
        <v>11560</v>
      </c>
      <c r="AJ485" s="238" t="s">
        <v>11560</v>
      </c>
      <c r="AK485" s="238" t="s">
        <v>11562</v>
      </c>
    </row>
    <row r="486" spans="1:37" x14ac:dyDescent="0.3">
      <c r="A486" s="232" t="s">
        <v>12069</v>
      </c>
      <c r="B486" s="232" t="s">
        <v>12068</v>
      </c>
      <c r="C486" s="244" t="s">
        <v>11569</v>
      </c>
      <c r="D486" s="240" t="s">
        <v>12105</v>
      </c>
      <c r="E486" s="239" t="s">
        <v>12104</v>
      </c>
      <c r="F486" s="243" t="s">
        <v>11567</v>
      </c>
      <c r="G486" s="214">
        <v>0</v>
      </c>
      <c r="H486" s="234" t="s">
        <v>11560</v>
      </c>
      <c r="I486" s="234"/>
      <c r="J486" s="234"/>
      <c r="K486" s="234"/>
      <c r="L486" s="234"/>
      <c r="M486" s="234"/>
      <c r="N486" s="234" t="s">
        <v>11566</v>
      </c>
      <c r="O486" s="249"/>
      <c r="P486" s="249"/>
      <c r="Q486" s="226"/>
      <c r="R486" s="212" t="s">
        <v>12103</v>
      </c>
      <c r="S486" s="213" t="s">
        <v>12102</v>
      </c>
      <c r="T486" s="236" t="s">
        <v>11559</v>
      </c>
      <c r="U486" s="237" t="s">
        <v>11565</v>
      </c>
      <c r="V486" s="236" t="s">
        <v>11558</v>
      </c>
      <c r="W486" s="236" t="s">
        <v>11558</v>
      </c>
      <c r="X486" s="237" t="s">
        <v>11560</v>
      </c>
      <c r="Y486" s="237"/>
      <c r="Z486" s="237"/>
      <c r="AA486" s="225">
        <v>202409</v>
      </c>
      <c r="AB486" s="246"/>
      <c r="AC486" s="236" t="s">
        <v>11564</v>
      </c>
      <c r="AD486" s="247" t="s">
        <v>11563</v>
      </c>
      <c r="AE486" s="248">
        <v>0</v>
      </c>
      <c r="AF486" s="247" t="s">
        <v>11563</v>
      </c>
      <c r="AG486" s="242" t="s">
        <v>2</v>
      </c>
      <c r="AH486" s="9" t="s">
        <v>11560</v>
      </c>
      <c r="AI486" s="238" t="s">
        <v>11560</v>
      </c>
      <c r="AJ486" s="238" t="s">
        <v>11560</v>
      </c>
      <c r="AK486" s="238" t="s">
        <v>11562</v>
      </c>
    </row>
    <row r="487" spans="1:37" x14ac:dyDescent="0.3">
      <c r="A487" s="232" t="s">
        <v>12069</v>
      </c>
      <c r="B487" s="232" t="s">
        <v>12068</v>
      </c>
      <c r="C487" s="244" t="s">
        <v>11569</v>
      </c>
      <c r="D487" s="240" t="s">
        <v>12101</v>
      </c>
      <c r="E487" s="239" t="s">
        <v>12100</v>
      </c>
      <c r="F487" s="243" t="s">
        <v>11567</v>
      </c>
      <c r="G487" s="214">
        <v>0</v>
      </c>
      <c r="H487" s="234" t="s">
        <v>11560</v>
      </c>
      <c r="I487" s="234"/>
      <c r="J487" s="234"/>
      <c r="K487" s="234"/>
      <c r="L487" s="234"/>
      <c r="M487" s="234"/>
      <c r="N487" s="234" t="s">
        <v>11566</v>
      </c>
      <c r="O487" s="249"/>
      <c r="P487" s="249"/>
      <c r="Q487" s="226"/>
      <c r="R487" s="212" t="s">
        <v>12099</v>
      </c>
      <c r="S487" s="213" t="s">
        <v>12098</v>
      </c>
      <c r="T487" s="236" t="s">
        <v>11559</v>
      </c>
      <c r="U487" s="237" t="s">
        <v>11565</v>
      </c>
      <c r="V487" s="236" t="s">
        <v>11558</v>
      </c>
      <c r="W487" s="236" t="s">
        <v>11558</v>
      </c>
      <c r="X487" s="237" t="s">
        <v>11560</v>
      </c>
      <c r="Y487" s="237"/>
      <c r="Z487" s="237"/>
      <c r="AA487" s="225">
        <v>202409</v>
      </c>
      <c r="AB487" s="246"/>
      <c r="AC487" s="236" t="s">
        <v>11564</v>
      </c>
      <c r="AD487" s="247" t="s">
        <v>11563</v>
      </c>
      <c r="AE487" s="248">
        <v>0</v>
      </c>
      <c r="AF487" s="247" t="s">
        <v>11563</v>
      </c>
      <c r="AG487" s="242" t="s">
        <v>2</v>
      </c>
      <c r="AH487" s="9" t="s">
        <v>11560</v>
      </c>
      <c r="AI487" s="238" t="s">
        <v>11560</v>
      </c>
      <c r="AJ487" s="238" t="s">
        <v>11560</v>
      </c>
      <c r="AK487" s="238" t="s">
        <v>11562</v>
      </c>
    </row>
    <row r="488" spans="1:37" x14ac:dyDescent="0.3">
      <c r="A488" s="232" t="s">
        <v>12069</v>
      </c>
      <c r="B488" s="232" t="s">
        <v>12068</v>
      </c>
      <c r="C488" s="244" t="s">
        <v>11569</v>
      </c>
      <c r="D488" s="240" t="s">
        <v>12097</v>
      </c>
      <c r="E488" s="239" t="s">
        <v>12096</v>
      </c>
      <c r="F488" s="243" t="s">
        <v>11567</v>
      </c>
      <c r="G488" s="214">
        <v>0</v>
      </c>
      <c r="H488" s="234" t="s">
        <v>11560</v>
      </c>
      <c r="I488" s="234"/>
      <c r="J488" s="234"/>
      <c r="K488" s="234"/>
      <c r="L488" s="234"/>
      <c r="M488" s="234"/>
      <c r="N488" s="234" t="s">
        <v>11566</v>
      </c>
      <c r="O488" s="249"/>
      <c r="P488" s="249"/>
      <c r="Q488" s="226"/>
      <c r="R488" s="212" t="s">
        <v>12095</v>
      </c>
      <c r="S488" s="213" t="s">
        <v>12094</v>
      </c>
      <c r="T488" s="236" t="s">
        <v>11559</v>
      </c>
      <c r="U488" s="237" t="s">
        <v>11565</v>
      </c>
      <c r="V488" s="236" t="s">
        <v>11558</v>
      </c>
      <c r="W488" s="236" t="s">
        <v>11558</v>
      </c>
      <c r="X488" s="237" t="s">
        <v>11560</v>
      </c>
      <c r="Y488" s="237"/>
      <c r="Z488" s="237"/>
      <c r="AA488" s="225">
        <v>202409</v>
      </c>
      <c r="AB488" s="246"/>
      <c r="AC488" s="236" t="s">
        <v>11564</v>
      </c>
      <c r="AD488" s="247" t="s">
        <v>11563</v>
      </c>
      <c r="AE488" s="248">
        <v>0</v>
      </c>
      <c r="AF488" s="247" t="s">
        <v>11563</v>
      </c>
      <c r="AG488" s="242" t="s">
        <v>2</v>
      </c>
      <c r="AH488" s="9" t="s">
        <v>11560</v>
      </c>
      <c r="AI488" s="238" t="s">
        <v>11560</v>
      </c>
      <c r="AJ488" s="238" t="s">
        <v>11560</v>
      </c>
      <c r="AK488" s="238" t="s">
        <v>11562</v>
      </c>
    </row>
    <row r="489" spans="1:37" x14ac:dyDescent="0.3">
      <c r="A489" s="232" t="s">
        <v>12069</v>
      </c>
      <c r="B489" s="232" t="s">
        <v>12068</v>
      </c>
      <c r="C489" s="244" t="s">
        <v>11569</v>
      </c>
      <c r="D489" s="240" t="s">
        <v>12093</v>
      </c>
      <c r="E489" s="239" t="s">
        <v>12092</v>
      </c>
      <c r="F489" s="243" t="s">
        <v>11567</v>
      </c>
      <c r="G489" s="214">
        <v>0</v>
      </c>
      <c r="H489" s="234" t="s">
        <v>11560</v>
      </c>
      <c r="I489" s="234"/>
      <c r="J489" s="234"/>
      <c r="K489" s="234"/>
      <c r="L489" s="234"/>
      <c r="M489" s="234"/>
      <c r="N489" s="234" t="s">
        <v>11566</v>
      </c>
      <c r="O489" s="249"/>
      <c r="P489" s="249"/>
      <c r="Q489" s="226"/>
      <c r="R489" s="212" t="s">
        <v>12091</v>
      </c>
      <c r="S489" s="213" t="s">
        <v>12090</v>
      </c>
      <c r="T489" s="236" t="s">
        <v>11559</v>
      </c>
      <c r="U489" s="237" t="s">
        <v>11565</v>
      </c>
      <c r="V489" s="236" t="s">
        <v>11558</v>
      </c>
      <c r="W489" s="236" t="s">
        <v>11558</v>
      </c>
      <c r="X489" s="237" t="s">
        <v>11560</v>
      </c>
      <c r="Y489" s="237"/>
      <c r="Z489" s="237"/>
      <c r="AA489" s="225">
        <v>202409</v>
      </c>
      <c r="AB489" s="246"/>
      <c r="AC489" s="236" t="s">
        <v>11564</v>
      </c>
      <c r="AD489" s="247" t="s">
        <v>11563</v>
      </c>
      <c r="AE489" s="248">
        <v>0</v>
      </c>
      <c r="AF489" s="247" t="s">
        <v>11563</v>
      </c>
      <c r="AG489" s="242" t="s">
        <v>2</v>
      </c>
      <c r="AH489" s="9" t="s">
        <v>11560</v>
      </c>
      <c r="AI489" s="238" t="s">
        <v>11560</v>
      </c>
      <c r="AJ489" s="238" t="s">
        <v>11560</v>
      </c>
      <c r="AK489" s="238" t="s">
        <v>11562</v>
      </c>
    </row>
    <row r="490" spans="1:37" x14ac:dyDescent="0.3">
      <c r="A490" s="232" t="s">
        <v>12069</v>
      </c>
      <c r="B490" s="232" t="s">
        <v>12068</v>
      </c>
      <c r="C490" s="244" t="s">
        <v>11569</v>
      </c>
      <c r="D490" s="240" t="s">
        <v>12089</v>
      </c>
      <c r="E490" s="239" t="s">
        <v>10915</v>
      </c>
      <c r="F490" s="243" t="s">
        <v>11567</v>
      </c>
      <c r="G490" s="214">
        <v>0</v>
      </c>
      <c r="H490" s="234" t="s">
        <v>11560</v>
      </c>
      <c r="I490" s="234"/>
      <c r="J490" s="234"/>
      <c r="K490" s="234"/>
      <c r="L490" s="234"/>
      <c r="M490" s="234"/>
      <c r="N490" s="234" t="s">
        <v>11566</v>
      </c>
      <c r="O490" s="249"/>
      <c r="P490" s="249"/>
      <c r="Q490" s="226"/>
      <c r="R490" s="212" t="s">
        <v>10916</v>
      </c>
      <c r="S490" s="213" t="s">
        <v>12088</v>
      </c>
      <c r="T490" s="236" t="s">
        <v>11559</v>
      </c>
      <c r="U490" s="237" t="s">
        <v>11565</v>
      </c>
      <c r="V490" s="236" t="s">
        <v>11558</v>
      </c>
      <c r="W490" s="236" t="s">
        <v>11558</v>
      </c>
      <c r="X490" s="237" t="s">
        <v>11560</v>
      </c>
      <c r="Y490" s="237"/>
      <c r="Z490" s="237"/>
      <c r="AA490" s="225">
        <v>202409</v>
      </c>
      <c r="AB490" s="246"/>
      <c r="AC490" s="236" t="s">
        <v>11564</v>
      </c>
      <c r="AD490" s="247" t="s">
        <v>11563</v>
      </c>
      <c r="AE490" s="248">
        <v>0</v>
      </c>
      <c r="AF490" s="247" t="s">
        <v>11563</v>
      </c>
      <c r="AG490" s="242" t="s">
        <v>2</v>
      </c>
      <c r="AH490" s="9" t="s">
        <v>11560</v>
      </c>
      <c r="AI490" s="238" t="s">
        <v>11560</v>
      </c>
      <c r="AJ490" s="238" t="s">
        <v>11560</v>
      </c>
      <c r="AK490" s="238" t="s">
        <v>11562</v>
      </c>
    </row>
    <row r="491" spans="1:37" x14ac:dyDescent="0.3">
      <c r="A491" s="232" t="s">
        <v>12069</v>
      </c>
      <c r="B491" s="232" t="s">
        <v>12068</v>
      </c>
      <c r="C491" s="244" t="s">
        <v>11569</v>
      </c>
      <c r="D491" s="240" t="s">
        <v>12087</v>
      </c>
      <c r="E491" s="239" t="s">
        <v>4831</v>
      </c>
      <c r="F491" s="243" t="s">
        <v>11567</v>
      </c>
      <c r="G491" s="214">
        <v>0</v>
      </c>
      <c r="H491" s="234" t="s">
        <v>11560</v>
      </c>
      <c r="I491" s="234"/>
      <c r="J491" s="234"/>
      <c r="K491" s="234"/>
      <c r="L491" s="234"/>
      <c r="M491" s="234"/>
      <c r="N491" s="234" t="s">
        <v>11566</v>
      </c>
      <c r="O491" s="249"/>
      <c r="P491" s="249"/>
      <c r="Q491" s="226"/>
      <c r="R491" s="212" t="s">
        <v>4832</v>
      </c>
      <c r="S491" s="213" t="s">
        <v>12086</v>
      </c>
      <c r="T491" s="236" t="s">
        <v>11559</v>
      </c>
      <c r="U491" s="237" t="s">
        <v>11565</v>
      </c>
      <c r="V491" s="236" t="s">
        <v>11558</v>
      </c>
      <c r="W491" s="236" t="s">
        <v>11558</v>
      </c>
      <c r="X491" s="237" t="s">
        <v>11560</v>
      </c>
      <c r="Y491" s="237"/>
      <c r="Z491" s="237"/>
      <c r="AA491" s="225">
        <v>202409</v>
      </c>
      <c r="AB491" s="246"/>
      <c r="AC491" s="236" t="s">
        <v>11564</v>
      </c>
      <c r="AD491" s="247" t="s">
        <v>11563</v>
      </c>
      <c r="AE491" s="248">
        <v>0</v>
      </c>
      <c r="AF491" s="247" t="s">
        <v>11563</v>
      </c>
      <c r="AG491" s="242" t="s">
        <v>2</v>
      </c>
      <c r="AH491" s="9" t="s">
        <v>11560</v>
      </c>
      <c r="AI491" s="238" t="s">
        <v>11560</v>
      </c>
      <c r="AJ491" s="238" t="s">
        <v>11560</v>
      </c>
      <c r="AK491" s="238" t="s">
        <v>11562</v>
      </c>
    </row>
    <row r="492" spans="1:37" x14ac:dyDescent="0.3">
      <c r="A492" s="232" t="s">
        <v>12069</v>
      </c>
      <c r="B492" s="232" t="s">
        <v>12068</v>
      </c>
      <c r="C492" s="244" t="s">
        <v>11569</v>
      </c>
      <c r="D492" s="240" t="s">
        <v>12085</v>
      </c>
      <c r="E492" s="239" t="s">
        <v>4833</v>
      </c>
      <c r="F492" s="243" t="s">
        <v>11567</v>
      </c>
      <c r="G492" s="214">
        <v>0</v>
      </c>
      <c r="H492" s="234" t="s">
        <v>11560</v>
      </c>
      <c r="I492" s="234"/>
      <c r="J492" s="234"/>
      <c r="K492" s="234"/>
      <c r="L492" s="234"/>
      <c r="M492" s="234"/>
      <c r="N492" s="234" t="s">
        <v>11566</v>
      </c>
      <c r="O492" s="249"/>
      <c r="P492" s="249"/>
      <c r="Q492" s="226"/>
      <c r="R492" s="212" t="s">
        <v>4834</v>
      </c>
      <c r="S492" s="213" t="s">
        <v>12084</v>
      </c>
      <c r="T492" s="236" t="s">
        <v>11559</v>
      </c>
      <c r="U492" s="237" t="s">
        <v>11565</v>
      </c>
      <c r="V492" s="236" t="s">
        <v>11558</v>
      </c>
      <c r="W492" s="236" t="s">
        <v>11558</v>
      </c>
      <c r="X492" s="237" t="s">
        <v>11560</v>
      </c>
      <c r="Y492" s="237"/>
      <c r="Z492" s="237"/>
      <c r="AA492" s="225">
        <v>202409</v>
      </c>
      <c r="AB492" s="246"/>
      <c r="AC492" s="236" t="s">
        <v>11564</v>
      </c>
      <c r="AD492" s="247" t="s">
        <v>11563</v>
      </c>
      <c r="AE492" s="248">
        <v>0</v>
      </c>
      <c r="AF492" s="247" t="s">
        <v>11563</v>
      </c>
      <c r="AG492" s="242" t="s">
        <v>2</v>
      </c>
      <c r="AH492" s="9" t="s">
        <v>11560</v>
      </c>
      <c r="AI492" s="238" t="s">
        <v>11560</v>
      </c>
      <c r="AJ492" s="238" t="s">
        <v>11560</v>
      </c>
      <c r="AK492" s="238" t="s">
        <v>11562</v>
      </c>
    </row>
    <row r="493" spans="1:37" x14ac:dyDescent="0.3">
      <c r="A493" s="232" t="s">
        <v>12069</v>
      </c>
      <c r="B493" s="232" t="s">
        <v>12068</v>
      </c>
      <c r="C493" s="244" t="s">
        <v>11569</v>
      </c>
      <c r="D493" s="240" t="s">
        <v>12083</v>
      </c>
      <c r="E493" s="239" t="s">
        <v>5236</v>
      </c>
      <c r="F493" s="243" t="s">
        <v>11567</v>
      </c>
      <c r="G493" s="214">
        <v>0</v>
      </c>
      <c r="H493" s="234" t="s">
        <v>11560</v>
      </c>
      <c r="I493" s="234"/>
      <c r="J493" s="234"/>
      <c r="K493" s="234"/>
      <c r="L493" s="234"/>
      <c r="M493" s="234"/>
      <c r="N493" s="234" t="s">
        <v>11566</v>
      </c>
      <c r="O493" s="249"/>
      <c r="P493" s="249"/>
      <c r="Q493" s="226"/>
      <c r="R493" s="212" t="s">
        <v>5237</v>
      </c>
      <c r="S493" s="213" t="s">
        <v>12082</v>
      </c>
      <c r="T493" s="236" t="s">
        <v>11559</v>
      </c>
      <c r="U493" s="237" t="s">
        <v>11565</v>
      </c>
      <c r="V493" s="236" t="s">
        <v>11558</v>
      </c>
      <c r="W493" s="236" t="s">
        <v>11558</v>
      </c>
      <c r="X493" s="237" t="s">
        <v>11560</v>
      </c>
      <c r="Y493" s="237"/>
      <c r="Z493" s="237"/>
      <c r="AA493" s="225">
        <v>202409</v>
      </c>
      <c r="AB493" s="246"/>
      <c r="AC493" s="236" t="s">
        <v>11564</v>
      </c>
      <c r="AD493" s="247" t="s">
        <v>11563</v>
      </c>
      <c r="AE493" s="248">
        <v>0</v>
      </c>
      <c r="AF493" s="247" t="s">
        <v>11563</v>
      </c>
      <c r="AG493" s="242" t="s">
        <v>2</v>
      </c>
      <c r="AH493" s="9" t="s">
        <v>11560</v>
      </c>
      <c r="AI493" s="238" t="s">
        <v>11560</v>
      </c>
      <c r="AJ493" s="238" t="s">
        <v>11560</v>
      </c>
      <c r="AK493" s="238" t="s">
        <v>11562</v>
      </c>
    </row>
    <row r="494" spans="1:37" x14ac:dyDescent="0.3">
      <c r="A494" s="232" t="s">
        <v>12069</v>
      </c>
      <c r="B494" s="232" t="s">
        <v>12068</v>
      </c>
      <c r="C494" s="244" t="s">
        <v>11569</v>
      </c>
      <c r="D494" s="240" t="s">
        <v>12081</v>
      </c>
      <c r="E494" s="239" t="s">
        <v>5442</v>
      </c>
      <c r="F494" s="243" t="s">
        <v>11567</v>
      </c>
      <c r="G494" s="214">
        <v>0</v>
      </c>
      <c r="H494" s="234" t="s">
        <v>11560</v>
      </c>
      <c r="I494" s="234"/>
      <c r="J494" s="234"/>
      <c r="K494" s="234"/>
      <c r="L494" s="234"/>
      <c r="M494" s="234"/>
      <c r="N494" s="234" t="s">
        <v>11566</v>
      </c>
      <c r="O494" s="249"/>
      <c r="P494" s="249"/>
      <c r="Q494" s="226"/>
      <c r="R494" s="212" t="s">
        <v>5443</v>
      </c>
      <c r="S494" s="213" t="s">
        <v>12080</v>
      </c>
      <c r="T494" s="236" t="s">
        <v>11559</v>
      </c>
      <c r="U494" s="237" t="s">
        <v>11565</v>
      </c>
      <c r="V494" s="236" t="s">
        <v>11558</v>
      </c>
      <c r="W494" s="236" t="s">
        <v>11558</v>
      </c>
      <c r="X494" s="237" t="s">
        <v>11560</v>
      </c>
      <c r="Y494" s="237"/>
      <c r="Z494" s="237"/>
      <c r="AA494" s="225">
        <v>202409</v>
      </c>
      <c r="AB494" s="246"/>
      <c r="AC494" s="236" t="s">
        <v>11564</v>
      </c>
      <c r="AD494" s="247" t="s">
        <v>11563</v>
      </c>
      <c r="AE494" s="248">
        <v>0</v>
      </c>
      <c r="AF494" s="247" t="s">
        <v>11563</v>
      </c>
      <c r="AG494" s="242" t="s">
        <v>2</v>
      </c>
      <c r="AH494" s="9" t="s">
        <v>11560</v>
      </c>
      <c r="AI494" s="238" t="s">
        <v>11560</v>
      </c>
      <c r="AJ494" s="238" t="s">
        <v>11560</v>
      </c>
      <c r="AK494" s="238" t="s">
        <v>11562</v>
      </c>
    </row>
    <row r="495" spans="1:37" x14ac:dyDescent="0.3">
      <c r="A495" s="232" t="s">
        <v>12069</v>
      </c>
      <c r="B495" s="232" t="s">
        <v>12068</v>
      </c>
      <c r="C495" s="244" t="s">
        <v>11569</v>
      </c>
      <c r="D495" s="240" t="s">
        <v>12079</v>
      </c>
      <c r="E495" s="239" t="s">
        <v>6336</v>
      </c>
      <c r="F495" s="243" t="s">
        <v>11567</v>
      </c>
      <c r="G495" s="214">
        <v>0</v>
      </c>
      <c r="H495" s="234" t="s">
        <v>11560</v>
      </c>
      <c r="I495" s="234"/>
      <c r="J495" s="234"/>
      <c r="K495" s="234"/>
      <c r="L495" s="234"/>
      <c r="M495" s="234"/>
      <c r="N495" s="234" t="s">
        <v>11566</v>
      </c>
      <c r="O495" s="249"/>
      <c r="P495" s="249"/>
      <c r="Q495" s="226"/>
      <c r="R495" s="212" t="s">
        <v>6337</v>
      </c>
      <c r="S495" s="213" t="s">
        <v>12078</v>
      </c>
      <c r="T495" s="236" t="s">
        <v>11559</v>
      </c>
      <c r="U495" s="237" t="s">
        <v>11565</v>
      </c>
      <c r="V495" s="236" t="s">
        <v>11558</v>
      </c>
      <c r="W495" s="236" t="s">
        <v>11558</v>
      </c>
      <c r="X495" s="237" t="s">
        <v>11560</v>
      </c>
      <c r="Y495" s="237"/>
      <c r="Z495" s="237"/>
      <c r="AA495" s="225">
        <v>202409</v>
      </c>
      <c r="AB495" s="246"/>
      <c r="AC495" s="236" t="s">
        <v>11564</v>
      </c>
      <c r="AD495" s="247" t="s">
        <v>11563</v>
      </c>
      <c r="AE495" s="248">
        <v>0</v>
      </c>
      <c r="AF495" s="247" t="s">
        <v>11563</v>
      </c>
      <c r="AG495" s="242" t="s">
        <v>2</v>
      </c>
      <c r="AH495" s="9" t="s">
        <v>11560</v>
      </c>
      <c r="AI495" s="238" t="s">
        <v>11560</v>
      </c>
      <c r="AJ495" s="238" t="s">
        <v>11560</v>
      </c>
      <c r="AK495" s="238" t="s">
        <v>11562</v>
      </c>
    </row>
    <row r="496" spans="1:37" x14ac:dyDescent="0.3">
      <c r="A496" s="232" t="s">
        <v>12069</v>
      </c>
      <c r="B496" s="232" t="s">
        <v>12068</v>
      </c>
      <c r="C496" s="244" t="s">
        <v>11569</v>
      </c>
      <c r="D496" s="240" t="s">
        <v>12077</v>
      </c>
      <c r="E496" s="239" t="s">
        <v>12076</v>
      </c>
      <c r="F496" s="243" t="s">
        <v>11567</v>
      </c>
      <c r="G496" s="214">
        <v>0</v>
      </c>
      <c r="H496" s="234" t="s">
        <v>11560</v>
      </c>
      <c r="I496" s="234"/>
      <c r="J496" s="234"/>
      <c r="K496" s="234"/>
      <c r="L496" s="234"/>
      <c r="M496" s="234"/>
      <c r="N496" s="234" t="s">
        <v>11566</v>
      </c>
      <c r="O496" s="249"/>
      <c r="P496" s="249"/>
      <c r="Q496" s="226"/>
      <c r="R496" s="212" t="s">
        <v>12075</v>
      </c>
      <c r="S496" s="213" t="s">
        <v>12074</v>
      </c>
      <c r="T496" s="236" t="s">
        <v>11559</v>
      </c>
      <c r="U496" s="237" t="s">
        <v>11565</v>
      </c>
      <c r="V496" s="236" t="s">
        <v>11558</v>
      </c>
      <c r="W496" s="236" t="s">
        <v>11558</v>
      </c>
      <c r="X496" s="237" t="s">
        <v>11560</v>
      </c>
      <c r="Y496" s="237"/>
      <c r="Z496" s="237"/>
      <c r="AA496" s="225">
        <v>202409</v>
      </c>
      <c r="AB496" s="246"/>
      <c r="AC496" s="236" t="s">
        <v>11564</v>
      </c>
      <c r="AD496" s="247" t="s">
        <v>11563</v>
      </c>
      <c r="AE496" s="248">
        <v>0</v>
      </c>
      <c r="AF496" s="247" t="s">
        <v>11563</v>
      </c>
      <c r="AG496" s="242" t="s">
        <v>2</v>
      </c>
      <c r="AH496" s="9" t="s">
        <v>11560</v>
      </c>
      <c r="AI496" s="238" t="s">
        <v>11560</v>
      </c>
      <c r="AJ496" s="238" t="s">
        <v>11560</v>
      </c>
      <c r="AK496" s="238" t="s">
        <v>11562</v>
      </c>
    </row>
    <row r="497" spans="1:37" x14ac:dyDescent="0.3">
      <c r="A497" s="232" t="s">
        <v>12069</v>
      </c>
      <c r="B497" s="232" t="s">
        <v>12068</v>
      </c>
      <c r="C497" s="244" t="s">
        <v>11569</v>
      </c>
      <c r="D497" s="240" t="s">
        <v>12073</v>
      </c>
      <c r="E497" s="239" t="s">
        <v>12072</v>
      </c>
      <c r="F497" s="243" t="s">
        <v>11567</v>
      </c>
      <c r="G497" s="214">
        <v>0</v>
      </c>
      <c r="H497" s="234" t="s">
        <v>11560</v>
      </c>
      <c r="I497" s="234"/>
      <c r="J497" s="234"/>
      <c r="K497" s="234"/>
      <c r="L497" s="234"/>
      <c r="M497" s="234"/>
      <c r="N497" s="234" t="s">
        <v>11566</v>
      </c>
      <c r="O497" s="249"/>
      <c r="P497" s="249"/>
      <c r="Q497" s="226"/>
      <c r="R497" s="212" t="s">
        <v>12071</v>
      </c>
      <c r="S497" s="213" t="s">
        <v>12070</v>
      </c>
      <c r="T497" s="236" t="s">
        <v>11559</v>
      </c>
      <c r="U497" s="237" t="s">
        <v>11565</v>
      </c>
      <c r="V497" s="236" t="s">
        <v>11558</v>
      </c>
      <c r="W497" s="236" t="s">
        <v>11558</v>
      </c>
      <c r="X497" s="237" t="s">
        <v>11560</v>
      </c>
      <c r="Y497" s="237"/>
      <c r="Z497" s="237"/>
      <c r="AA497" s="225">
        <v>202409</v>
      </c>
      <c r="AB497" s="246"/>
      <c r="AC497" s="236" t="s">
        <v>11564</v>
      </c>
      <c r="AD497" s="247" t="s">
        <v>11563</v>
      </c>
      <c r="AE497" s="248">
        <v>0</v>
      </c>
      <c r="AF497" s="247" t="s">
        <v>11563</v>
      </c>
      <c r="AG497" s="242" t="s">
        <v>2</v>
      </c>
      <c r="AH497" s="9" t="s">
        <v>11560</v>
      </c>
      <c r="AI497" s="238" t="s">
        <v>11560</v>
      </c>
      <c r="AJ497" s="238" t="s">
        <v>11560</v>
      </c>
      <c r="AK497" s="238" t="s">
        <v>11562</v>
      </c>
    </row>
    <row r="498" spans="1:37" x14ac:dyDescent="0.3">
      <c r="A498" s="232" t="s">
        <v>12069</v>
      </c>
      <c r="B498" s="232" t="s">
        <v>12068</v>
      </c>
      <c r="C498" s="244" t="s">
        <v>11569</v>
      </c>
      <c r="D498" s="240" t="s">
        <v>12067</v>
      </c>
      <c r="E498" s="239" t="s">
        <v>4901</v>
      </c>
      <c r="F498" s="243" t="s">
        <v>11567</v>
      </c>
      <c r="G498" s="214">
        <v>0</v>
      </c>
      <c r="H498" s="234" t="s">
        <v>11560</v>
      </c>
      <c r="I498" s="234"/>
      <c r="J498" s="234"/>
      <c r="K498" s="234"/>
      <c r="L498" s="234"/>
      <c r="M498" s="234"/>
      <c r="N498" s="234" t="s">
        <v>11566</v>
      </c>
      <c r="O498" s="249"/>
      <c r="P498" s="249"/>
      <c r="Q498" s="226"/>
      <c r="R498" s="212" t="s">
        <v>4902</v>
      </c>
      <c r="S498" s="213" t="s">
        <v>12066</v>
      </c>
      <c r="T498" s="236" t="s">
        <v>11559</v>
      </c>
      <c r="U498" s="237" t="s">
        <v>11565</v>
      </c>
      <c r="V498" s="236" t="s">
        <v>11558</v>
      </c>
      <c r="W498" s="236" t="s">
        <v>11558</v>
      </c>
      <c r="X498" s="237" t="s">
        <v>11560</v>
      </c>
      <c r="Y498" s="237"/>
      <c r="Z498" s="237"/>
      <c r="AA498" s="225">
        <v>202409</v>
      </c>
      <c r="AB498" s="246"/>
      <c r="AC498" s="236" t="s">
        <v>11564</v>
      </c>
      <c r="AD498" s="247" t="s">
        <v>11563</v>
      </c>
      <c r="AE498" s="248">
        <v>0</v>
      </c>
      <c r="AF498" s="247" t="s">
        <v>11563</v>
      </c>
      <c r="AG498" s="242" t="s">
        <v>2</v>
      </c>
      <c r="AH498" s="9" t="s">
        <v>11560</v>
      </c>
      <c r="AI498" s="238" t="s">
        <v>11560</v>
      </c>
      <c r="AJ498" s="238" t="s">
        <v>11560</v>
      </c>
      <c r="AK498" s="238" t="s">
        <v>11562</v>
      </c>
    </row>
    <row r="499" spans="1:37" x14ac:dyDescent="0.3">
      <c r="A499" s="232" t="s">
        <v>11913</v>
      </c>
      <c r="B499" s="232" t="s">
        <v>11912</v>
      </c>
      <c r="C499" s="244" t="s">
        <v>11569</v>
      </c>
      <c r="D499" s="240" t="s">
        <v>12065</v>
      </c>
      <c r="E499" s="239" t="s">
        <v>6628</v>
      </c>
      <c r="F499" s="243" t="s">
        <v>11567</v>
      </c>
      <c r="G499" s="214">
        <v>0</v>
      </c>
      <c r="H499" s="234" t="s">
        <v>11560</v>
      </c>
      <c r="I499" s="234"/>
      <c r="J499" s="234"/>
      <c r="K499" s="234"/>
      <c r="L499" s="234"/>
      <c r="M499" s="234"/>
      <c r="N499" s="234" t="s">
        <v>11566</v>
      </c>
      <c r="O499" s="249" t="s">
        <v>11910</v>
      </c>
      <c r="P499" s="249" t="s">
        <v>11909</v>
      </c>
      <c r="Q499" s="226" t="s">
        <v>11908</v>
      </c>
      <c r="R499" s="212" t="s">
        <v>6629</v>
      </c>
      <c r="S499" s="213">
        <v>410000647</v>
      </c>
      <c r="T499" s="236" t="s">
        <v>11559</v>
      </c>
      <c r="U499" s="237" t="s">
        <v>11565</v>
      </c>
      <c r="V499" s="236" t="s">
        <v>11558</v>
      </c>
      <c r="W499" s="236" t="s">
        <v>11558</v>
      </c>
      <c r="X499" s="237" t="s">
        <v>11560</v>
      </c>
      <c r="Y499" s="237"/>
      <c r="Z499" s="237"/>
      <c r="AA499" s="225">
        <v>202409</v>
      </c>
      <c r="AB499" s="246"/>
      <c r="AC499" s="247" t="s">
        <v>11564</v>
      </c>
      <c r="AD499" s="247" t="s">
        <v>11563</v>
      </c>
      <c r="AE499" s="248">
        <v>0</v>
      </c>
      <c r="AF499" s="247" t="s">
        <v>11563</v>
      </c>
      <c r="AG499" s="242" t="s">
        <v>2</v>
      </c>
      <c r="AH499" s="9" t="s">
        <v>11560</v>
      </c>
      <c r="AI499" s="238" t="s">
        <v>11560</v>
      </c>
      <c r="AJ499" s="238" t="s">
        <v>11560</v>
      </c>
      <c r="AK499" s="238" t="s">
        <v>11562</v>
      </c>
    </row>
    <row r="500" spans="1:37" x14ac:dyDescent="0.3">
      <c r="A500" s="232" t="s">
        <v>11913</v>
      </c>
      <c r="B500" s="232" t="s">
        <v>11912</v>
      </c>
      <c r="C500" s="244" t="s">
        <v>11569</v>
      </c>
      <c r="D500" s="240" t="s">
        <v>12064</v>
      </c>
      <c r="E500" s="239" t="s">
        <v>6513</v>
      </c>
      <c r="F500" s="243" t="s">
        <v>11567</v>
      </c>
      <c r="G500" s="214">
        <v>0</v>
      </c>
      <c r="H500" s="234" t="s">
        <v>11560</v>
      </c>
      <c r="I500" s="234"/>
      <c r="J500" s="234"/>
      <c r="K500" s="234"/>
      <c r="L500" s="234"/>
      <c r="M500" s="234"/>
      <c r="N500" s="234" t="s">
        <v>11566</v>
      </c>
      <c r="O500" s="249" t="s">
        <v>11910</v>
      </c>
      <c r="P500" s="249" t="s">
        <v>11909</v>
      </c>
      <c r="Q500" s="226" t="s">
        <v>11908</v>
      </c>
      <c r="R500" s="212" t="s">
        <v>6514</v>
      </c>
      <c r="S500" s="213">
        <v>410000762</v>
      </c>
      <c r="T500" s="236" t="s">
        <v>11559</v>
      </c>
      <c r="U500" s="237" t="s">
        <v>11565</v>
      </c>
      <c r="V500" s="236" t="s">
        <v>11558</v>
      </c>
      <c r="W500" s="236" t="s">
        <v>11558</v>
      </c>
      <c r="X500" s="237" t="s">
        <v>11560</v>
      </c>
      <c r="Y500" s="237"/>
      <c r="Z500" s="237"/>
      <c r="AA500" s="225">
        <v>202409</v>
      </c>
      <c r="AB500" s="246"/>
      <c r="AC500" s="247" t="s">
        <v>11564</v>
      </c>
      <c r="AD500" s="247" t="s">
        <v>11563</v>
      </c>
      <c r="AE500" s="248">
        <v>0</v>
      </c>
      <c r="AF500" s="247" t="s">
        <v>11563</v>
      </c>
      <c r="AG500" s="242" t="s">
        <v>2</v>
      </c>
      <c r="AH500" s="9" t="s">
        <v>11560</v>
      </c>
      <c r="AI500" s="238" t="s">
        <v>11560</v>
      </c>
      <c r="AJ500" s="238" t="s">
        <v>11560</v>
      </c>
      <c r="AK500" s="238" t="s">
        <v>11562</v>
      </c>
    </row>
    <row r="501" spans="1:37" x14ac:dyDescent="0.3">
      <c r="A501" s="232" t="s">
        <v>11913</v>
      </c>
      <c r="B501" s="232" t="s">
        <v>11912</v>
      </c>
      <c r="C501" s="244" t="s">
        <v>11569</v>
      </c>
      <c r="D501" s="240" t="s">
        <v>12063</v>
      </c>
      <c r="E501" s="239" t="s">
        <v>6181</v>
      </c>
      <c r="F501" s="243" t="s">
        <v>11567</v>
      </c>
      <c r="G501" s="214">
        <v>0</v>
      </c>
      <c r="H501" s="234" t="s">
        <v>11560</v>
      </c>
      <c r="I501" s="234"/>
      <c r="J501" s="234"/>
      <c r="K501" s="234"/>
      <c r="L501" s="234"/>
      <c r="M501" s="234"/>
      <c r="N501" s="234" t="s">
        <v>11566</v>
      </c>
      <c r="O501" s="249" t="s">
        <v>11910</v>
      </c>
      <c r="P501" s="249" t="s">
        <v>11909</v>
      </c>
      <c r="Q501" s="226" t="s">
        <v>11908</v>
      </c>
      <c r="R501" s="212" t="s">
        <v>6182</v>
      </c>
      <c r="S501" s="213">
        <v>410000790</v>
      </c>
      <c r="T501" s="236" t="s">
        <v>11559</v>
      </c>
      <c r="U501" s="237" t="s">
        <v>11565</v>
      </c>
      <c r="V501" s="236" t="s">
        <v>11558</v>
      </c>
      <c r="W501" s="236" t="s">
        <v>11558</v>
      </c>
      <c r="X501" s="237" t="s">
        <v>11560</v>
      </c>
      <c r="Y501" s="237"/>
      <c r="Z501" s="237"/>
      <c r="AA501" s="225">
        <v>202409</v>
      </c>
      <c r="AB501" s="246"/>
      <c r="AC501" s="247" t="s">
        <v>11564</v>
      </c>
      <c r="AD501" s="247" t="s">
        <v>11563</v>
      </c>
      <c r="AE501" s="248">
        <v>0</v>
      </c>
      <c r="AF501" s="247" t="s">
        <v>11563</v>
      </c>
      <c r="AG501" s="242" t="s">
        <v>2</v>
      </c>
      <c r="AH501" s="9" t="s">
        <v>11560</v>
      </c>
      <c r="AI501" s="238" t="s">
        <v>11560</v>
      </c>
      <c r="AJ501" s="238" t="s">
        <v>11560</v>
      </c>
      <c r="AK501" s="238" t="s">
        <v>11562</v>
      </c>
    </row>
    <row r="502" spans="1:37" x14ac:dyDescent="0.3">
      <c r="A502" s="232" t="s">
        <v>11913</v>
      </c>
      <c r="B502" s="232" t="s">
        <v>11912</v>
      </c>
      <c r="C502" s="244" t="s">
        <v>11569</v>
      </c>
      <c r="D502" s="240" t="s">
        <v>12062</v>
      </c>
      <c r="E502" s="239" t="s">
        <v>4001</v>
      </c>
      <c r="F502" s="243" t="s">
        <v>11567</v>
      </c>
      <c r="G502" s="214">
        <v>0</v>
      </c>
      <c r="H502" s="234" t="s">
        <v>11560</v>
      </c>
      <c r="I502" s="234"/>
      <c r="J502" s="234"/>
      <c r="K502" s="234"/>
      <c r="L502" s="234"/>
      <c r="M502" s="234"/>
      <c r="N502" s="234" t="s">
        <v>11566</v>
      </c>
      <c r="O502" s="249" t="s">
        <v>11910</v>
      </c>
      <c r="P502" s="249" t="s">
        <v>11909</v>
      </c>
      <c r="Q502" s="226" t="s">
        <v>11908</v>
      </c>
      <c r="R502" s="212" t="s">
        <v>4197</v>
      </c>
      <c r="S502" s="213">
        <v>410000853</v>
      </c>
      <c r="T502" s="236" t="s">
        <v>11559</v>
      </c>
      <c r="U502" s="237" t="s">
        <v>11565</v>
      </c>
      <c r="V502" s="236" t="s">
        <v>11558</v>
      </c>
      <c r="W502" s="236" t="s">
        <v>11558</v>
      </c>
      <c r="X502" s="237" t="s">
        <v>11560</v>
      </c>
      <c r="Y502" s="237"/>
      <c r="Z502" s="237"/>
      <c r="AA502" s="225">
        <v>202409</v>
      </c>
      <c r="AB502" s="246"/>
      <c r="AC502" s="247" t="s">
        <v>11564</v>
      </c>
      <c r="AD502" s="247" t="s">
        <v>11563</v>
      </c>
      <c r="AE502" s="248">
        <v>0</v>
      </c>
      <c r="AF502" s="247" t="s">
        <v>11563</v>
      </c>
      <c r="AG502" s="242" t="s">
        <v>2</v>
      </c>
      <c r="AH502" s="9" t="s">
        <v>11560</v>
      </c>
      <c r="AI502" s="238" t="s">
        <v>11560</v>
      </c>
      <c r="AJ502" s="238" t="s">
        <v>11560</v>
      </c>
      <c r="AK502" s="238" t="s">
        <v>11562</v>
      </c>
    </row>
    <row r="503" spans="1:37" x14ac:dyDescent="0.3">
      <c r="A503" s="232" t="s">
        <v>11913</v>
      </c>
      <c r="B503" s="232" t="s">
        <v>11912</v>
      </c>
      <c r="C503" s="244" t="s">
        <v>11569</v>
      </c>
      <c r="D503" s="240" t="s">
        <v>12061</v>
      </c>
      <c r="E503" s="239" t="s">
        <v>4517</v>
      </c>
      <c r="F503" s="243" t="s">
        <v>11567</v>
      </c>
      <c r="G503" s="214">
        <v>0</v>
      </c>
      <c r="H503" s="234" t="s">
        <v>11560</v>
      </c>
      <c r="I503" s="234"/>
      <c r="J503" s="234"/>
      <c r="K503" s="234"/>
      <c r="L503" s="234"/>
      <c r="M503" s="234"/>
      <c r="N503" s="234" t="s">
        <v>11566</v>
      </c>
      <c r="O503" s="249" t="s">
        <v>11910</v>
      </c>
      <c r="P503" s="249" t="s">
        <v>11909</v>
      </c>
      <c r="Q503" s="226" t="s">
        <v>11908</v>
      </c>
      <c r="R503" s="212" t="s">
        <v>4518</v>
      </c>
      <c r="S503" s="213">
        <v>410000739</v>
      </c>
      <c r="T503" s="236" t="s">
        <v>11559</v>
      </c>
      <c r="U503" s="237" t="s">
        <v>11565</v>
      </c>
      <c r="V503" s="236" t="s">
        <v>11558</v>
      </c>
      <c r="W503" s="236" t="s">
        <v>11558</v>
      </c>
      <c r="X503" s="237" t="s">
        <v>11560</v>
      </c>
      <c r="Y503" s="237"/>
      <c r="Z503" s="237"/>
      <c r="AA503" s="225">
        <v>202409</v>
      </c>
      <c r="AB503" s="246"/>
      <c r="AC503" s="247" t="s">
        <v>11564</v>
      </c>
      <c r="AD503" s="247" t="s">
        <v>11563</v>
      </c>
      <c r="AE503" s="248">
        <v>0</v>
      </c>
      <c r="AF503" s="247" t="s">
        <v>11563</v>
      </c>
      <c r="AG503" s="242" t="s">
        <v>2</v>
      </c>
      <c r="AH503" s="9" t="s">
        <v>11560</v>
      </c>
      <c r="AI503" s="238" t="s">
        <v>11560</v>
      </c>
      <c r="AJ503" s="238" t="s">
        <v>11560</v>
      </c>
      <c r="AK503" s="238" t="s">
        <v>11562</v>
      </c>
    </row>
    <row r="504" spans="1:37" x14ac:dyDescent="0.3">
      <c r="A504" s="232" t="s">
        <v>11913</v>
      </c>
      <c r="B504" s="232" t="s">
        <v>11912</v>
      </c>
      <c r="C504" s="244" t="s">
        <v>11569</v>
      </c>
      <c r="D504" s="240" t="s">
        <v>12060</v>
      </c>
      <c r="E504" s="239" t="s">
        <v>4487</v>
      </c>
      <c r="F504" s="243" t="s">
        <v>11567</v>
      </c>
      <c r="G504" s="214">
        <v>0</v>
      </c>
      <c r="H504" s="234" t="s">
        <v>11560</v>
      </c>
      <c r="I504" s="234"/>
      <c r="J504" s="234"/>
      <c r="K504" s="234"/>
      <c r="L504" s="234"/>
      <c r="M504" s="234"/>
      <c r="N504" s="234" t="s">
        <v>11566</v>
      </c>
      <c r="O504" s="249" t="s">
        <v>11910</v>
      </c>
      <c r="P504" s="249" t="s">
        <v>11909</v>
      </c>
      <c r="Q504" s="226" t="s">
        <v>11908</v>
      </c>
      <c r="R504" s="212" t="s">
        <v>4488</v>
      </c>
      <c r="S504" s="213">
        <v>410000352</v>
      </c>
      <c r="T504" s="236" t="s">
        <v>11559</v>
      </c>
      <c r="U504" s="237" t="s">
        <v>11565</v>
      </c>
      <c r="V504" s="236" t="s">
        <v>11558</v>
      </c>
      <c r="W504" s="236" t="s">
        <v>11558</v>
      </c>
      <c r="X504" s="237" t="s">
        <v>11560</v>
      </c>
      <c r="Y504" s="237"/>
      <c r="Z504" s="237"/>
      <c r="AA504" s="225">
        <v>202409</v>
      </c>
      <c r="AB504" s="246"/>
      <c r="AC504" s="247" t="s">
        <v>11564</v>
      </c>
      <c r="AD504" s="247" t="s">
        <v>11563</v>
      </c>
      <c r="AE504" s="248">
        <v>0</v>
      </c>
      <c r="AF504" s="247" t="s">
        <v>11563</v>
      </c>
      <c r="AG504" s="242" t="s">
        <v>2</v>
      </c>
      <c r="AH504" s="9" t="s">
        <v>11560</v>
      </c>
      <c r="AI504" s="238" t="s">
        <v>11560</v>
      </c>
      <c r="AJ504" s="238" t="s">
        <v>11560</v>
      </c>
      <c r="AK504" s="238" t="s">
        <v>11562</v>
      </c>
    </row>
    <row r="505" spans="1:37" x14ac:dyDescent="0.3">
      <c r="A505" s="232" t="s">
        <v>11913</v>
      </c>
      <c r="B505" s="232" t="s">
        <v>11912</v>
      </c>
      <c r="C505" s="244" t="s">
        <v>11569</v>
      </c>
      <c r="D505" s="240" t="s">
        <v>11689</v>
      </c>
      <c r="E505" s="239" t="s">
        <v>3986</v>
      </c>
      <c r="F505" s="243" t="s">
        <v>11567</v>
      </c>
      <c r="G505" s="214">
        <v>0</v>
      </c>
      <c r="H505" s="234" t="s">
        <v>11560</v>
      </c>
      <c r="I505" s="234"/>
      <c r="J505" s="234"/>
      <c r="K505" s="234"/>
      <c r="L505" s="234"/>
      <c r="M505" s="234"/>
      <c r="N505" s="234" t="s">
        <v>11566</v>
      </c>
      <c r="O505" s="249" t="s">
        <v>11910</v>
      </c>
      <c r="P505" s="249" t="s">
        <v>11909</v>
      </c>
      <c r="Q505" s="226" t="s">
        <v>11908</v>
      </c>
      <c r="R505" s="212" t="s">
        <v>4189</v>
      </c>
      <c r="S505" s="213">
        <v>410000816</v>
      </c>
      <c r="T505" s="236" t="s">
        <v>11559</v>
      </c>
      <c r="U505" s="237" t="s">
        <v>11565</v>
      </c>
      <c r="V505" s="236" t="s">
        <v>11558</v>
      </c>
      <c r="W505" s="236" t="s">
        <v>11558</v>
      </c>
      <c r="X505" s="237" t="s">
        <v>11560</v>
      </c>
      <c r="Y505" s="237"/>
      <c r="Z505" s="237"/>
      <c r="AA505" s="225">
        <v>202409</v>
      </c>
      <c r="AB505" s="246"/>
      <c r="AC505" s="247" t="s">
        <v>11564</v>
      </c>
      <c r="AD505" s="247" t="s">
        <v>11563</v>
      </c>
      <c r="AE505" s="248">
        <v>0</v>
      </c>
      <c r="AF505" s="247" t="s">
        <v>11563</v>
      </c>
      <c r="AG505" s="242" t="s">
        <v>2</v>
      </c>
      <c r="AH505" s="9" t="s">
        <v>11560</v>
      </c>
      <c r="AI505" s="238" t="s">
        <v>11560</v>
      </c>
      <c r="AJ505" s="238" t="s">
        <v>11560</v>
      </c>
      <c r="AK505" s="238" t="s">
        <v>11562</v>
      </c>
    </row>
    <row r="506" spans="1:37" x14ac:dyDescent="0.3">
      <c r="A506" s="232" t="s">
        <v>11913</v>
      </c>
      <c r="B506" s="232" t="s">
        <v>11912</v>
      </c>
      <c r="C506" s="244" t="s">
        <v>11569</v>
      </c>
      <c r="D506" s="240" t="s">
        <v>12059</v>
      </c>
      <c r="E506" s="239" t="s">
        <v>6355</v>
      </c>
      <c r="F506" s="243" t="s">
        <v>11567</v>
      </c>
      <c r="G506" s="214">
        <v>0</v>
      </c>
      <c r="H506" s="234" t="s">
        <v>11560</v>
      </c>
      <c r="I506" s="234"/>
      <c r="J506" s="234"/>
      <c r="K506" s="234"/>
      <c r="L506" s="234"/>
      <c r="M506" s="234"/>
      <c r="N506" s="234" t="s">
        <v>11566</v>
      </c>
      <c r="O506" s="249" t="s">
        <v>11910</v>
      </c>
      <c r="P506" s="249" t="s">
        <v>11909</v>
      </c>
      <c r="Q506" s="226" t="s">
        <v>11908</v>
      </c>
      <c r="R506" s="212" t="s">
        <v>6356</v>
      </c>
      <c r="S506" s="213">
        <v>410000883</v>
      </c>
      <c r="T506" s="236" t="s">
        <v>11559</v>
      </c>
      <c r="U506" s="237" t="s">
        <v>11565</v>
      </c>
      <c r="V506" s="236" t="s">
        <v>11558</v>
      </c>
      <c r="W506" s="236" t="s">
        <v>11558</v>
      </c>
      <c r="X506" s="237" t="s">
        <v>11560</v>
      </c>
      <c r="Y506" s="237"/>
      <c r="Z506" s="237"/>
      <c r="AA506" s="225">
        <v>202409</v>
      </c>
      <c r="AB506" s="246"/>
      <c r="AC506" s="247" t="s">
        <v>11564</v>
      </c>
      <c r="AD506" s="247" t="s">
        <v>11563</v>
      </c>
      <c r="AE506" s="248">
        <v>0</v>
      </c>
      <c r="AF506" s="247" t="s">
        <v>11563</v>
      </c>
      <c r="AG506" s="242" t="s">
        <v>2</v>
      </c>
      <c r="AH506" s="9" t="s">
        <v>11560</v>
      </c>
      <c r="AI506" s="238" t="s">
        <v>11560</v>
      </c>
      <c r="AJ506" s="238" t="s">
        <v>11560</v>
      </c>
      <c r="AK506" s="238" t="s">
        <v>11562</v>
      </c>
    </row>
    <row r="507" spans="1:37" x14ac:dyDescent="0.3">
      <c r="A507" s="232" t="s">
        <v>11913</v>
      </c>
      <c r="B507" s="232" t="s">
        <v>11912</v>
      </c>
      <c r="C507" s="244" t="s">
        <v>11569</v>
      </c>
      <c r="D507" s="240" t="s">
        <v>12058</v>
      </c>
      <c r="E507" s="239" t="s">
        <v>3993</v>
      </c>
      <c r="F507" s="243" t="s">
        <v>11567</v>
      </c>
      <c r="G507" s="214">
        <v>0</v>
      </c>
      <c r="H507" s="234" t="s">
        <v>11560</v>
      </c>
      <c r="I507" s="234"/>
      <c r="J507" s="234"/>
      <c r="K507" s="234"/>
      <c r="L507" s="234"/>
      <c r="M507" s="234"/>
      <c r="N507" s="234" t="s">
        <v>11566</v>
      </c>
      <c r="O507" s="249" t="s">
        <v>11910</v>
      </c>
      <c r="P507" s="249" t="s">
        <v>11909</v>
      </c>
      <c r="Q507" s="226" t="s">
        <v>11908</v>
      </c>
      <c r="R507" s="212" t="s">
        <v>4266</v>
      </c>
      <c r="S507" s="213">
        <v>410000842</v>
      </c>
      <c r="T507" s="236" t="s">
        <v>11559</v>
      </c>
      <c r="U507" s="237" t="s">
        <v>11565</v>
      </c>
      <c r="V507" s="236" t="s">
        <v>11558</v>
      </c>
      <c r="W507" s="236" t="s">
        <v>11558</v>
      </c>
      <c r="X507" s="237" t="s">
        <v>11560</v>
      </c>
      <c r="Y507" s="237"/>
      <c r="Z507" s="237"/>
      <c r="AA507" s="225">
        <v>202409</v>
      </c>
      <c r="AB507" s="246"/>
      <c r="AC507" s="247" t="s">
        <v>11564</v>
      </c>
      <c r="AD507" s="247" t="s">
        <v>11563</v>
      </c>
      <c r="AE507" s="248">
        <v>0</v>
      </c>
      <c r="AF507" s="247" t="s">
        <v>11563</v>
      </c>
      <c r="AG507" s="242" t="s">
        <v>2</v>
      </c>
      <c r="AH507" s="9" t="s">
        <v>11560</v>
      </c>
      <c r="AI507" s="238" t="s">
        <v>11560</v>
      </c>
      <c r="AJ507" s="238" t="s">
        <v>11560</v>
      </c>
      <c r="AK507" s="238" t="s">
        <v>11562</v>
      </c>
    </row>
    <row r="508" spans="1:37" x14ac:dyDescent="0.3">
      <c r="A508" s="232" t="s">
        <v>11913</v>
      </c>
      <c r="B508" s="232" t="s">
        <v>11912</v>
      </c>
      <c r="C508" s="244" t="s">
        <v>11569</v>
      </c>
      <c r="D508" s="240" t="s">
        <v>12057</v>
      </c>
      <c r="E508" s="239" t="s">
        <v>12056</v>
      </c>
      <c r="F508" s="243" t="s">
        <v>11567</v>
      </c>
      <c r="G508" s="214">
        <v>0</v>
      </c>
      <c r="H508" s="234" t="s">
        <v>11560</v>
      </c>
      <c r="I508" s="234"/>
      <c r="J508" s="234"/>
      <c r="K508" s="234"/>
      <c r="L508" s="234"/>
      <c r="M508" s="234"/>
      <c r="N508" s="234" t="s">
        <v>11566</v>
      </c>
      <c r="O508" s="249" t="s">
        <v>11910</v>
      </c>
      <c r="P508" s="249" t="s">
        <v>11909</v>
      </c>
      <c r="Q508" s="226" t="s">
        <v>11908</v>
      </c>
      <c r="R508" s="212" t="s">
        <v>12055</v>
      </c>
      <c r="S508" s="213">
        <v>410000821</v>
      </c>
      <c r="T508" s="236" t="s">
        <v>11559</v>
      </c>
      <c r="U508" s="237" t="s">
        <v>11565</v>
      </c>
      <c r="V508" s="236" t="s">
        <v>11558</v>
      </c>
      <c r="W508" s="236" t="s">
        <v>11558</v>
      </c>
      <c r="X508" s="237" t="s">
        <v>11560</v>
      </c>
      <c r="Y508" s="237"/>
      <c r="Z508" s="237"/>
      <c r="AA508" s="225">
        <v>202409</v>
      </c>
      <c r="AB508" s="246"/>
      <c r="AC508" s="247" t="s">
        <v>11564</v>
      </c>
      <c r="AD508" s="247" t="s">
        <v>11563</v>
      </c>
      <c r="AE508" s="248">
        <v>0</v>
      </c>
      <c r="AF508" s="247" t="s">
        <v>11563</v>
      </c>
      <c r="AG508" s="242" t="s">
        <v>2</v>
      </c>
      <c r="AH508" s="9" t="s">
        <v>11560</v>
      </c>
      <c r="AI508" s="238" t="s">
        <v>11560</v>
      </c>
      <c r="AJ508" s="238" t="s">
        <v>11560</v>
      </c>
      <c r="AK508" s="238" t="s">
        <v>11562</v>
      </c>
    </row>
    <row r="509" spans="1:37" x14ac:dyDescent="0.3">
      <c r="A509" s="232" t="s">
        <v>11913</v>
      </c>
      <c r="B509" s="232" t="s">
        <v>11912</v>
      </c>
      <c r="C509" s="244" t="s">
        <v>11569</v>
      </c>
      <c r="D509" s="240" t="s">
        <v>12054</v>
      </c>
      <c r="E509" s="239" t="s">
        <v>4905</v>
      </c>
      <c r="F509" s="243" t="s">
        <v>11567</v>
      </c>
      <c r="G509" s="214">
        <v>0</v>
      </c>
      <c r="H509" s="234" t="s">
        <v>11560</v>
      </c>
      <c r="I509" s="234"/>
      <c r="J509" s="234"/>
      <c r="K509" s="234"/>
      <c r="L509" s="234"/>
      <c r="M509" s="234"/>
      <c r="N509" s="234" t="s">
        <v>11566</v>
      </c>
      <c r="O509" s="249" t="s">
        <v>11910</v>
      </c>
      <c r="P509" s="249" t="s">
        <v>11909</v>
      </c>
      <c r="Q509" s="226" t="s">
        <v>11908</v>
      </c>
      <c r="R509" s="212" t="s">
        <v>4906</v>
      </c>
      <c r="S509" s="213">
        <v>410000866</v>
      </c>
      <c r="T509" s="236" t="s">
        <v>11559</v>
      </c>
      <c r="U509" s="237" t="s">
        <v>11565</v>
      </c>
      <c r="V509" s="236" t="s">
        <v>11558</v>
      </c>
      <c r="W509" s="236" t="s">
        <v>11558</v>
      </c>
      <c r="X509" s="237" t="s">
        <v>11560</v>
      </c>
      <c r="Y509" s="237"/>
      <c r="Z509" s="237"/>
      <c r="AA509" s="225">
        <v>202409</v>
      </c>
      <c r="AB509" s="246"/>
      <c r="AC509" s="247" t="s">
        <v>11564</v>
      </c>
      <c r="AD509" s="247" t="s">
        <v>11563</v>
      </c>
      <c r="AE509" s="248">
        <v>0</v>
      </c>
      <c r="AF509" s="247" t="s">
        <v>11563</v>
      </c>
      <c r="AG509" s="242" t="s">
        <v>2</v>
      </c>
      <c r="AH509" s="9" t="s">
        <v>11560</v>
      </c>
      <c r="AI509" s="238" t="s">
        <v>11560</v>
      </c>
      <c r="AJ509" s="238" t="s">
        <v>11560</v>
      </c>
      <c r="AK509" s="238" t="s">
        <v>11562</v>
      </c>
    </row>
    <row r="510" spans="1:37" x14ac:dyDescent="0.3">
      <c r="A510" s="232" t="s">
        <v>11913</v>
      </c>
      <c r="B510" s="232" t="s">
        <v>11912</v>
      </c>
      <c r="C510" s="244" t="s">
        <v>11569</v>
      </c>
      <c r="D510" s="240" t="s">
        <v>11686</v>
      </c>
      <c r="E510" s="239" t="s">
        <v>5080</v>
      </c>
      <c r="F510" s="243" t="s">
        <v>11567</v>
      </c>
      <c r="G510" s="214">
        <v>0</v>
      </c>
      <c r="H510" s="234" t="s">
        <v>11560</v>
      </c>
      <c r="I510" s="234"/>
      <c r="J510" s="234"/>
      <c r="K510" s="234"/>
      <c r="L510" s="234"/>
      <c r="M510" s="234"/>
      <c r="N510" s="234" t="s">
        <v>11566</v>
      </c>
      <c r="O510" s="249" t="s">
        <v>11910</v>
      </c>
      <c r="P510" s="249" t="s">
        <v>11909</v>
      </c>
      <c r="Q510" s="226" t="s">
        <v>11908</v>
      </c>
      <c r="R510" s="212" t="s">
        <v>5081</v>
      </c>
      <c r="S510" s="213">
        <v>410000797</v>
      </c>
      <c r="T510" s="236" t="s">
        <v>11559</v>
      </c>
      <c r="U510" s="237" t="s">
        <v>11565</v>
      </c>
      <c r="V510" s="236" t="s">
        <v>11558</v>
      </c>
      <c r="W510" s="236" t="s">
        <v>11558</v>
      </c>
      <c r="X510" s="237" t="s">
        <v>11560</v>
      </c>
      <c r="Y510" s="237"/>
      <c r="Z510" s="237"/>
      <c r="AA510" s="225">
        <v>202409</v>
      </c>
      <c r="AB510" s="246"/>
      <c r="AC510" s="247" t="s">
        <v>11564</v>
      </c>
      <c r="AD510" s="247" t="s">
        <v>11563</v>
      </c>
      <c r="AE510" s="248">
        <v>0</v>
      </c>
      <c r="AF510" s="247" t="s">
        <v>11563</v>
      </c>
      <c r="AG510" s="242" t="s">
        <v>2</v>
      </c>
      <c r="AH510" s="9" t="s">
        <v>11560</v>
      </c>
      <c r="AI510" s="238" t="s">
        <v>11560</v>
      </c>
      <c r="AJ510" s="238" t="s">
        <v>11560</v>
      </c>
      <c r="AK510" s="238" t="s">
        <v>11562</v>
      </c>
    </row>
    <row r="511" spans="1:37" x14ac:dyDescent="0.3">
      <c r="A511" s="232" t="s">
        <v>11913</v>
      </c>
      <c r="B511" s="232" t="s">
        <v>11912</v>
      </c>
      <c r="C511" s="244" t="s">
        <v>11569</v>
      </c>
      <c r="D511" s="240" t="s">
        <v>11685</v>
      </c>
      <c r="E511" s="239" t="s">
        <v>5120</v>
      </c>
      <c r="F511" s="243" t="s">
        <v>11567</v>
      </c>
      <c r="G511" s="214">
        <v>0</v>
      </c>
      <c r="H511" s="234" t="s">
        <v>11560</v>
      </c>
      <c r="I511" s="234"/>
      <c r="J511" s="234"/>
      <c r="K511" s="234"/>
      <c r="L511" s="234"/>
      <c r="M511" s="234"/>
      <c r="N511" s="234" t="s">
        <v>11566</v>
      </c>
      <c r="O511" s="249" t="s">
        <v>11910</v>
      </c>
      <c r="P511" s="249" t="s">
        <v>11909</v>
      </c>
      <c r="Q511" s="226" t="s">
        <v>11908</v>
      </c>
      <c r="R511" s="212" t="s">
        <v>5121</v>
      </c>
      <c r="S511" s="213">
        <v>410000869</v>
      </c>
      <c r="T511" s="236" t="s">
        <v>11559</v>
      </c>
      <c r="U511" s="237" t="s">
        <v>11565</v>
      </c>
      <c r="V511" s="236" t="s">
        <v>11558</v>
      </c>
      <c r="W511" s="236" t="s">
        <v>11558</v>
      </c>
      <c r="X511" s="237" t="s">
        <v>11560</v>
      </c>
      <c r="Y511" s="237"/>
      <c r="Z511" s="237"/>
      <c r="AA511" s="225">
        <v>202409</v>
      </c>
      <c r="AB511" s="246"/>
      <c r="AC511" s="247" t="s">
        <v>11564</v>
      </c>
      <c r="AD511" s="247" t="s">
        <v>11563</v>
      </c>
      <c r="AE511" s="248">
        <v>0</v>
      </c>
      <c r="AF511" s="247" t="s">
        <v>11563</v>
      </c>
      <c r="AG511" s="242" t="s">
        <v>2</v>
      </c>
      <c r="AH511" s="9" t="s">
        <v>11560</v>
      </c>
      <c r="AI511" s="238" t="s">
        <v>11560</v>
      </c>
      <c r="AJ511" s="238" t="s">
        <v>11560</v>
      </c>
      <c r="AK511" s="238" t="s">
        <v>11562</v>
      </c>
    </row>
    <row r="512" spans="1:37" x14ac:dyDescent="0.3">
      <c r="A512" s="232" t="s">
        <v>11913</v>
      </c>
      <c r="B512" s="232" t="s">
        <v>11912</v>
      </c>
      <c r="C512" s="244" t="s">
        <v>11569</v>
      </c>
      <c r="D512" s="240" t="s">
        <v>11684</v>
      </c>
      <c r="E512" s="239" t="s">
        <v>4681</v>
      </c>
      <c r="F512" s="243" t="s">
        <v>11567</v>
      </c>
      <c r="G512" s="214">
        <v>0</v>
      </c>
      <c r="H512" s="234" t="s">
        <v>11560</v>
      </c>
      <c r="I512" s="234"/>
      <c r="J512" s="234"/>
      <c r="K512" s="234"/>
      <c r="L512" s="234"/>
      <c r="M512" s="234"/>
      <c r="N512" s="234" t="s">
        <v>11566</v>
      </c>
      <c r="O512" s="249" t="s">
        <v>11910</v>
      </c>
      <c r="P512" s="249" t="s">
        <v>11909</v>
      </c>
      <c r="Q512" s="226" t="s">
        <v>11908</v>
      </c>
      <c r="R512" s="212" t="s">
        <v>4682</v>
      </c>
      <c r="S512" s="213">
        <v>410000851</v>
      </c>
      <c r="T512" s="236" t="s">
        <v>11559</v>
      </c>
      <c r="U512" s="237" t="s">
        <v>11565</v>
      </c>
      <c r="V512" s="236" t="s">
        <v>11558</v>
      </c>
      <c r="W512" s="236" t="s">
        <v>11558</v>
      </c>
      <c r="X512" s="237" t="s">
        <v>11560</v>
      </c>
      <c r="Y512" s="237"/>
      <c r="Z512" s="237"/>
      <c r="AA512" s="225">
        <v>202409</v>
      </c>
      <c r="AB512" s="246"/>
      <c r="AC512" s="247" t="s">
        <v>11564</v>
      </c>
      <c r="AD512" s="247" t="s">
        <v>11563</v>
      </c>
      <c r="AE512" s="248">
        <v>0</v>
      </c>
      <c r="AF512" s="247" t="s">
        <v>11563</v>
      </c>
      <c r="AG512" s="242" t="s">
        <v>2</v>
      </c>
      <c r="AH512" s="9" t="s">
        <v>11560</v>
      </c>
      <c r="AI512" s="238" t="s">
        <v>11560</v>
      </c>
      <c r="AJ512" s="238" t="s">
        <v>11560</v>
      </c>
      <c r="AK512" s="238" t="s">
        <v>11562</v>
      </c>
    </row>
    <row r="513" spans="1:37" x14ac:dyDescent="0.3">
      <c r="A513" s="232" t="s">
        <v>11913</v>
      </c>
      <c r="B513" s="232" t="s">
        <v>11912</v>
      </c>
      <c r="C513" s="244" t="s">
        <v>11569</v>
      </c>
      <c r="D513" s="240" t="s">
        <v>12053</v>
      </c>
      <c r="E513" s="239" t="s">
        <v>4689</v>
      </c>
      <c r="F513" s="243" t="s">
        <v>11567</v>
      </c>
      <c r="G513" s="214">
        <v>0</v>
      </c>
      <c r="H513" s="234" t="s">
        <v>11560</v>
      </c>
      <c r="I513" s="234"/>
      <c r="J513" s="234"/>
      <c r="K513" s="234"/>
      <c r="L513" s="234"/>
      <c r="M513" s="234"/>
      <c r="N513" s="234" t="s">
        <v>11566</v>
      </c>
      <c r="O513" s="249" t="s">
        <v>11910</v>
      </c>
      <c r="P513" s="249" t="s">
        <v>11909</v>
      </c>
      <c r="Q513" s="226" t="s">
        <v>11908</v>
      </c>
      <c r="R513" s="212" t="s">
        <v>4690</v>
      </c>
      <c r="S513" s="213">
        <v>410000691</v>
      </c>
      <c r="T513" s="236" t="s">
        <v>11559</v>
      </c>
      <c r="U513" s="237" t="s">
        <v>11565</v>
      </c>
      <c r="V513" s="236" t="s">
        <v>11558</v>
      </c>
      <c r="W513" s="236" t="s">
        <v>11558</v>
      </c>
      <c r="X513" s="237" t="s">
        <v>11560</v>
      </c>
      <c r="Y513" s="237"/>
      <c r="Z513" s="237"/>
      <c r="AA513" s="225">
        <v>202409</v>
      </c>
      <c r="AB513" s="246"/>
      <c r="AC513" s="247" t="s">
        <v>11564</v>
      </c>
      <c r="AD513" s="247" t="s">
        <v>11563</v>
      </c>
      <c r="AE513" s="248">
        <v>0</v>
      </c>
      <c r="AF513" s="247" t="s">
        <v>11563</v>
      </c>
      <c r="AG513" s="242" t="s">
        <v>2</v>
      </c>
      <c r="AH513" s="9" t="s">
        <v>11560</v>
      </c>
      <c r="AI513" s="238" t="s">
        <v>11560</v>
      </c>
      <c r="AJ513" s="238" t="s">
        <v>11560</v>
      </c>
      <c r="AK513" s="238" t="s">
        <v>11562</v>
      </c>
    </row>
    <row r="514" spans="1:37" x14ac:dyDescent="0.3">
      <c r="A514" s="232" t="s">
        <v>11913</v>
      </c>
      <c r="B514" s="232" t="s">
        <v>11912</v>
      </c>
      <c r="C514" s="244" t="s">
        <v>11569</v>
      </c>
      <c r="D514" s="240" t="s">
        <v>12052</v>
      </c>
      <c r="E514" s="239" t="s">
        <v>5040</v>
      </c>
      <c r="F514" s="243" t="s">
        <v>11567</v>
      </c>
      <c r="G514" s="214">
        <v>0</v>
      </c>
      <c r="H514" s="234" t="s">
        <v>11560</v>
      </c>
      <c r="I514" s="234"/>
      <c r="J514" s="234"/>
      <c r="K514" s="234"/>
      <c r="L514" s="234"/>
      <c r="M514" s="234"/>
      <c r="N514" s="234" t="s">
        <v>11566</v>
      </c>
      <c r="O514" s="249" t="s">
        <v>11910</v>
      </c>
      <c r="P514" s="249" t="s">
        <v>11909</v>
      </c>
      <c r="Q514" s="226" t="s">
        <v>11908</v>
      </c>
      <c r="R514" s="212" t="s">
        <v>5041</v>
      </c>
      <c r="S514" s="213">
        <v>410000900</v>
      </c>
      <c r="T514" s="236" t="s">
        <v>11559</v>
      </c>
      <c r="U514" s="237" t="s">
        <v>11565</v>
      </c>
      <c r="V514" s="236" t="s">
        <v>11558</v>
      </c>
      <c r="W514" s="236" t="s">
        <v>11558</v>
      </c>
      <c r="X514" s="237" t="s">
        <v>11560</v>
      </c>
      <c r="Y514" s="237"/>
      <c r="Z514" s="237"/>
      <c r="AA514" s="225">
        <v>202409</v>
      </c>
      <c r="AB514" s="246"/>
      <c r="AC514" s="247" t="s">
        <v>11564</v>
      </c>
      <c r="AD514" s="247" t="s">
        <v>11563</v>
      </c>
      <c r="AE514" s="248">
        <v>0</v>
      </c>
      <c r="AF514" s="247" t="s">
        <v>11563</v>
      </c>
      <c r="AG514" s="242" t="s">
        <v>2</v>
      </c>
      <c r="AH514" s="9" t="s">
        <v>11560</v>
      </c>
      <c r="AI514" s="238" t="s">
        <v>11560</v>
      </c>
      <c r="AJ514" s="238" t="s">
        <v>11560</v>
      </c>
      <c r="AK514" s="238" t="s">
        <v>11562</v>
      </c>
    </row>
    <row r="515" spans="1:37" x14ac:dyDescent="0.3">
      <c r="A515" s="232" t="s">
        <v>11913</v>
      </c>
      <c r="B515" s="232" t="s">
        <v>11912</v>
      </c>
      <c r="C515" s="244" t="s">
        <v>11569</v>
      </c>
      <c r="D515" s="240" t="s">
        <v>12051</v>
      </c>
      <c r="E515" s="239" t="s">
        <v>6141</v>
      </c>
      <c r="F515" s="243" t="s">
        <v>11567</v>
      </c>
      <c r="G515" s="214">
        <v>0</v>
      </c>
      <c r="H515" s="234" t="s">
        <v>11560</v>
      </c>
      <c r="I515" s="234"/>
      <c r="J515" s="234"/>
      <c r="K515" s="234"/>
      <c r="L515" s="234"/>
      <c r="M515" s="234"/>
      <c r="N515" s="234" t="s">
        <v>11566</v>
      </c>
      <c r="O515" s="249" t="s">
        <v>11910</v>
      </c>
      <c r="P515" s="249" t="s">
        <v>11909</v>
      </c>
      <c r="Q515" s="226" t="s">
        <v>11908</v>
      </c>
      <c r="R515" s="212" t="s">
        <v>6142</v>
      </c>
      <c r="S515" s="213">
        <v>410000749</v>
      </c>
      <c r="T515" s="236" t="s">
        <v>11559</v>
      </c>
      <c r="U515" s="237" t="s">
        <v>11565</v>
      </c>
      <c r="V515" s="236" t="s">
        <v>11558</v>
      </c>
      <c r="W515" s="236" t="s">
        <v>11558</v>
      </c>
      <c r="X515" s="237" t="s">
        <v>11560</v>
      </c>
      <c r="Y515" s="237"/>
      <c r="Z515" s="237"/>
      <c r="AA515" s="225">
        <v>202409</v>
      </c>
      <c r="AB515" s="246"/>
      <c r="AC515" s="247" t="s">
        <v>11564</v>
      </c>
      <c r="AD515" s="247" t="s">
        <v>11563</v>
      </c>
      <c r="AE515" s="248">
        <v>0</v>
      </c>
      <c r="AF515" s="247" t="s">
        <v>11563</v>
      </c>
      <c r="AG515" s="242" t="s">
        <v>2</v>
      </c>
      <c r="AH515" s="9" t="s">
        <v>11560</v>
      </c>
      <c r="AI515" s="238" t="s">
        <v>11560</v>
      </c>
      <c r="AJ515" s="238" t="s">
        <v>11560</v>
      </c>
      <c r="AK515" s="238" t="s">
        <v>11562</v>
      </c>
    </row>
    <row r="516" spans="1:37" x14ac:dyDescent="0.3">
      <c r="A516" s="232" t="s">
        <v>11913</v>
      </c>
      <c r="B516" s="232" t="s">
        <v>11912</v>
      </c>
      <c r="C516" s="244" t="s">
        <v>11569</v>
      </c>
      <c r="D516" s="240" t="s">
        <v>12050</v>
      </c>
      <c r="E516" s="239" t="s">
        <v>5158</v>
      </c>
      <c r="F516" s="243" t="s">
        <v>11567</v>
      </c>
      <c r="G516" s="214">
        <v>0</v>
      </c>
      <c r="H516" s="234" t="s">
        <v>11560</v>
      </c>
      <c r="I516" s="234"/>
      <c r="J516" s="234"/>
      <c r="K516" s="234"/>
      <c r="L516" s="234"/>
      <c r="M516" s="234"/>
      <c r="N516" s="234" t="s">
        <v>11566</v>
      </c>
      <c r="O516" s="249" t="s">
        <v>11910</v>
      </c>
      <c r="P516" s="249" t="s">
        <v>11909</v>
      </c>
      <c r="Q516" s="226" t="s">
        <v>11908</v>
      </c>
      <c r="R516" s="212" t="s">
        <v>5159</v>
      </c>
      <c r="S516" s="213">
        <v>410000003</v>
      </c>
      <c r="T516" s="236" t="s">
        <v>11559</v>
      </c>
      <c r="U516" s="237" t="s">
        <v>11565</v>
      </c>
      <c r="V516" s="236" t="s">
        <v>11558</v>
      </c>
      <c r="W516" s="236" t="s">
        <v>11558</v>
      </c>
      <c r="X516" s="237" t="s">
        <v>11560</v>
      </c>
      <c r="Y516" s="237"/>
      <c r="Z516" s="237"/>
      <c r="AA516" s="225">
        <v>202409</v>
      </c>
      <c r="AB516" s="246"/>
      <c r="AC516" s="247" t="s">
        <v>11564</v>
      </c>
      <c r="AD516" s="247" t="s">
        <v>11563</v>
      </c>
      <c r="AE516" s="248">
        <v>0</v>
      </c>
      <c r="AF516" s="247" t="s">
        <v>11563</v>
      </c>
      <c r="AG516" s="242" t="s">
        <v>2</v>
      </c>
      <c r="AH516" s="9" t="s">
        <v>11560</v>
      </c>
      <c r="AI516" s="238" t="s">
        <v>11560</v>
      </c>
      <c r="AJ516" s="238" t="s">
        <v>11560</v>
      </c>
      <c r="AK516" s="238" t="s">
        <v>11562</v>
      </c>
    </row>
    <row r="517" spans="1:37" x14ac:dyDescent="0.3">
      <c r="A517" s="232" t="s">
        <v>11913</v>
      </c>
      <c r="B517" s="232" t="s">
        <v>11912</v>
      </c>
      <c r="C517" s="244" t="s">
        <v>11569</v>
      </c>
      <c r="D517" s="240" t="s">
        <v>12049</v>
      </c>
      <c r="E517" s="239" t="s">
        <v>10597</v>
      </c>
      <c r="F517" s="243" t="s">
        <v>11567</v>
      </c>
      <c r="G517" s="214">
        <v>0</v>
      </c>
      <c r="H517" s="234" t="s">
        <v>11560</v>
      </c>
      <c r="I517" s="234"/>
      <c r="J517" s="234"/>
      <c r="K517" s="234"/>
      <c r="L517" s="234"/>
      <c r="M517" s="234"/>
      <c r="N517" s="234" t="s">
        <v>11566</v>
      </c>
      <c r="O517" s="249" t="s">
        <v>11910</v>
      </c>
      <c r="P517" s="249" t="s">
        <v>11909</v>
      </c>
      <c r="Q517" s="226" t="s">
        <v>11908</v>
      </c>
      <c r="R517" s="212" t="s">
        <v>10598</v>
      </c>
      <c r="S517" s="213">
        <v>410000167</v>
      </c>
      <c r="T517" s="236" t="s">
        <v>11559</v>
      </c>
      <c r="U517" s="237" t="s">
        <v>11565</v>
      </c>
      <c r="V517" s="236" t="s">
        <v>11558</v>
      </c>
      <c r="W517" s="236" t="s">
        <v>11558</v>
      </c>
      <c r="X517" s="237" t="s">
        <v>11560</v>
      </c>
      <c r="Y517" s="237"/>
      <c r="Z517" s="237"/>
      <c r="AA517" s="225">
        <v>202409</v>
      </c>
      <c r="AB517" s="246"/>
      <c r="AC517" s="247" t="s">
        <v>11564</v>
      </c>
      <c r="AD517" s="247" t="s">
        <v>11563</v>
      </c>
      <c r="AE517" s="248">
        <v>0</v>
      </c>
      <c r="AF517" s="247" t="s">
        <v>11563</v>
      </c>
      <c r="AG517" s="242" t="s">
        <v>2</v>
      </c>
      <c r="AH517" s="9" t="s">
        <v>11560</v>
      </c>
      <c r="AI517" s="238" t="s">
        <v>11560</v>
      </c>
      <c r="AJ517" s="238" t="s">
        <v>11560</v>
      </c>
      <c r="AK517" s="238" t="s">
        <v>11562</v>
      </c>
    </row>
    <row r="518" spans="1:37" x14ac:dyDescent="0.3">
      <c r="A518" s="232" t="s">
        <v>11913</v>
      </c>
      <c r="B518" s="232" t="s">
        <v>11912</v>
      </c>
      <c r="C518" s="244" t="s">
        <v>11569</v>
      </c>
      <c r="D518" s="240" t="s">
        <v>11678</v>
      </c>
      <c r="E518" s="239" t="s">
        <v>3987</v>
      </c>
      <c r="F518" s="243" t="s">
        <v>11567</v>
      </c>
      <c r="G518" s="214">
        <v>0</v>
      </c>
      <c r="H518" s="234" t="s">
        <v>11560</v>
      </c>
      <c r="I518" s="234"/>
      <c r="J518" s="234"/>
      <c r="K518" s="234"/>
      <c r="L518" s="234"/>
      <c r="M518" s="234"/>
      <c r="N518" s="234" t="s">
        <v>11566</v>
      </c>
      <c r="O518" s="249" t="s">
        <v>11910</v>
      </c>
      <c r="P518" s="249" t="s">
        <v>11909</v>
      </c>
      <c r="Q518" s="226" t="s">
        <v>11908</v>
      </c>
      <c r="R518" s="212" t="s">
        <v>4190</v>
      </c>
      <c r="S518" s="213">
        <v>410000817</v>
      </c>
      <c r="T518" s="236" t="s">
        <v>11559</v>
      </c>
      <c r="U518" s="237" t="s">
        <v>11565</v>
      </c>
      <c r="V518" s="236" t="s">
        <v>11558</v>
      </c>
      <c r="W518" s="236" t="s">
        <v>11558</v>
      </c>
      <c r="X518" s="237" t="s">
        <v>11560</v>
      </c>
      <c r="Y518" s="237"/>
      <c r="Z518" s="237"/>
      <c r="AA518" s="225">
        <v>202409</v>
      </c>
      <c r="AB518" s="246"/>
      <c r="AC518" s="247" t="s">
        <v>11564</v>
      </c>
      <c r="AD518" s="247" t="s">
        <v>11563</v>
      </c>
      <c r="AE518" s="248">
        <v>0</v>
      </c>
      <c r="AF518" s="247" t="s">
        <v>11563</v>
      </c>
      <c r="AG518" s="242" t="s">
        <v>2</v>
      </c>
      <c r="AH518" s="9" t="s">
        <v>11560</v>
      </c>
      <c r="AI518" s="238" t="s">
        <v>11560</v>
      </c>
      <c r="AJ518" s="238" t="s">
        <v>11560</v>
      </c>
      <c r="AK518" s="238" t="s">
        <v>11562</v>
      </c>
    </row>
    <row r="519" spans="1:37" x14ac:dyDescent="0.3">
      <c r="A519" s="232" t="s">
        <v>11913</v>
      </c>
      <c r="B519" s="232" t="s">
        <v>11912</v>
      </c>
      <c r="C519" s="244" t="s">
        <v>11569</v>
      </c>
      <c r="D519" s="240" t="s">
        <v>11677</v>
      </c>
      <c r="E519" s="239" t="s">
        <v>3971</v>
      </c>
      <c r="F519" s="243" t="s">
        <v>11567</v>
      </c>
      <c r="G519" s="214">
        <v>0</v>
      </c>
      <c r="H519" s="234" t="s">
        <v>11560</v>
      </c>
      <c r="I519" s="234"/>
      <c r="J519" s="234"/>
      <c r="K519" s="234"/>
      <c r="L519" s="234"/>
      <c r="M519" s="234"/>
      <c r="N519" s="234" t="s">
        <v>11566</v>
      </c>
      <c r="O519" s="249" t="s">
        <v>11910</v>
      </c>
      <c r="P519" s="249" t="s">
        <v>11909</v>
      </c>
      <c r="Q519" s="226" t="s">
        <v>11908</v>
      </c>
      <c r="R519" s="212" t="s">
        <v>4200</v>
      </c>
      <c r="S519" s="213">
        <v>410000363</v>
      </c>
      <c r="T519" s="236" t="s">
        <v>11559</v>
      </c>
      <c r="U519" s="237" t="s">
        <v>11565</v>
      </c>
      <c r="V519" s="236" t="s">
        <v>11558</v>
      </c>
      <c r="W519" s="236" t="s">
        <v>11558</v>
      </c>
      <c r="X519" s="237" t="s">
        <v>11560</v>
      </c>
      <c r="Y519" s="237"/>
      <c r="Z519" s="237"/>
      <c r="AA519" s="225">
        <v>202409</v>
      </c>
      <c r="AB519" s="246"/>
      <c r="AC519" s="247" t="s">
        <v>11564</v>
      </c>
      <c r="AD519" s="247" t="s">
        <v>11563</v>
      </c>
      <c r="AE519" s="248">
        <v>0</v>
      </c>
      <c r="AF519" s="247" t="s">
        <v>11563</v>
      </c>
      <c r="AG519" s="242" t="s">
        <v>2</v>
      </c>
      <c r="AH519" s="9" t="s">
        <v>11560</v>
      </c>
      <c r="AI519" s="238" t="s">
        <v>11560</v>
      </c>
      <c r="AJ519" s="238" t="s">
        <v>11560</v>
      </c>
      <c r="AK519" s="238" t="s">
        <v>11562</v>
      </c>
    </row>
    <row r="520" spans="1:37" x14ac:dyDescent="0.3">
      <c r="A520" s="232" t="s">
        <v>11913</v>
      </c>
      <c r="B520" s="232" t="s">
        <v>11912</v>
      </c>
      <c r="C520" s="244" t="s">
        <v>11569</v>
      </c>
      <c r="D520" s="240" t="s">
        <v>11676</v>
      </c>
      <c r="E520" s="239" t="s">
        <v>3970</v>
      </c>
      <c r="F520" s="243" t="s">
        <v>11567</v>
      </c>
      <c r="G520" s="214">
        <v>0</v>
      </c>
      <c r="H520" s="234" t="s">
        <v>11560</v>
      </c>
      <c r="I520" s="234"/>
      <c r="J520" s="234"/>
      <c r="K520" s="234"/>
      <c r="L520" s="234"/>
      <c r="M520" s="234"/>
      <c r="N520" s="234" t="s">
        <v>11566</v>
      </c>
      <c r="O520" s="249" t="s">
        <v>11910</v>
      </c>
      <c r="P520" s="249" t="s">
        <v>11909</v>
      </c>
      <c r="Q520" s="226" t="s">
        <v>11908</v>
      </c>
      <c r="R520" s="212" t="s">
        <v>4202</v>
      </c>
      <c r="S520" s="213">
        <v>410000362</v>
      </c>
      <c r="T520" s="236" t="s">
        <v>11559</v>
      </c>
      <c r="U520" s="237" t="s">
        <v>11565</v>
      </c>
      <c r="V520" s="236" t="s">
        <v>11558</v>
      </c>
      <c r="W520" s="236" t="s">
        <v>11558</v>
      </c>
      <c r="X520" s="237" t="s">
        <v>11560</v>
      </c>
      <c r="Y520" s="237"/>
      <c r="Z520" s="237"/>
      <c r="AA520" s="225">
        <v>202409</v>
      </c>
      <c r="AB520" s="246"/>
      <c r="AC520" s="247" t="s">
        <v>11564</v>
      </c>
      <c r="AD520" s="247" t="s">
        <v>11563</v>
      </c>
      <c r="AE520" s="248">
        <v>0</v>
      </c>
      <c r="AF520" s="247" t="s">
        <v>11563</v>
      </c>
      <c r="AG520" s="242" t="s">
        <v>2</v>
      </c>
      <c r="AH520" s="9" t="s">
        <v>11560</v>
      </c>
      <c r="AI520" s="238" t="s">
        <v>11560</v>
      </c>
      <c r="AJ520" s="238" t="s">
        <v>11560</v>
      </c>
      <c r="AK520" s="238" t="s">
        <v>11562</v>
      </c>
    </row>
    <row r="521" spans="1:37" x14ac:dyDescent="0.3">
      <c r="A521" s="232" t="s">
        <v>11913</v>
      </c>
      <c r="B521" s="232" t="s">
        <v>11912</v>
      </c>
      <c r="C521" s="244" t="s">
        <v>11569</v>
      </c>
      <c r="D521" s="240" t="s">
        <v>12048</v>
      </c>
      <c r="E521" s="239" t="s">
        <v>4701</v>
      </c>
      <c r="F521" s="243" t="s">
        <v>11567</v>
      </c>
      <c r="G521" s="214">
        <v>0</v>
      </c>
      <c r="H521" s="234" t="s">
        <v>11560</v>
      </c>
      <c r="I521" s="234"/>
      <c r="J521" s="234"/>
      <c r="K521" s="234"/>
      <c r="L521" s="234"/>
      <c r="M521" s="234"/>
      <c r="N521" s="234" t="s">
        <v>11566</v>
      </c>
      <c r="O521" s="249" t="s">
        <v>11910</v>
      </c>
      <c r="P521" s="249" t="s">
        <v>11909</v>
      </c>
      <c r="Q521" s="226" t="s">
        <v>11908</v>
      </c>
      <c r="R521" s="212" t="s">
        <v>4702</v>
      </c>
      <c r="S521" s="213">
        <v>410000692</v>
      </c>
      <c r="T521" s="236" t="s">
        <v>11559</v>
      </c>
      <c r="U521" s="237" t="s">
        <v>11565</v>
      </c>
      <c r="V521" s="236" t="s">
        <v>11558</v>
      </c>
      <c r="W521" s="236" t="s">
        <v>11558</v>
      </c>
      <c r="X521" s="237" t="s">
        <v>11560</v>
      </c>
      <c r="Y521" s="237"/>
      <c r="Z521" s="237"/>
      <c r="AA521" s="225">
        <v>202409</v>
      </c>
      <c r="AB521" s="246"/>
      <c r="AC521" s="247" t="s">
        <v>11564</v>
      </c>
      <c r="AD521" s="247" t="s">
        <v>11563</v>
      </c>
      <c r="AE521" s="248">
        <v>0</v>
      </c>
      <c r="AF521" s="247" t="s">
        <v>11563</v>
      </c>
      <c r="AG521" s="242" t="s">
        <v>2</v>
      </c>
      <c r="AH521" s="9" t="s">
        <v>11560</v>
      </c>
      <c r="AI521" s="238" t="s">
        <v>11560</v>
      </c>
      <c r="AJ521" s="238" t="s">
        <v>11560</v>
      </c>
      <c r="AK521" s="238" t="s">
        <v>11562</v>
      </c>
    </row>
    <row r="522" spans="1:37" x14ac:dyDescent="0.3">
      <c r="A522" s="232" t="s">
        <v>11913</v>
      </c>
      <c r="B522" s="232" t="s">
        <v>11912</v>
      </c>
      <c r="C522" s="244" t="s">
        <v>11569</v>
      </c>
      <c r="D522" s="240" t="s">
        <v>12047</v>
      </c>
      <c r="E522" s="239" t="s">
        <v>4697</v>
      </c>
      <c r="F522" s="243" t="s">
        <v>11567</v>
      </c>
      <c r="G522" s="214">
        <v>0</v>
      </c>
      <c r="H522" s="234" t="s">
        <v>11560</v>
      </c>
      <c r="I522" s="234"/>
      <c r="J522" s="234"/>
      <c r="K522" s="234"/>
      <c r="L522" s="234"/>
      <c r="M522" s="234"/>
      <c r="N522" s="234" t="s">
        <v>11566</v>
      </c>
      <c r="O522" s="249" t="s">
        <v>11910</v>
      </c>
      <c r="P522" s="249" t="s">
        <v>11909</v>
      </c>
      <c r="Q522" s="226" t="s">
        <v>11908</v>
      </c>
      <c r="R522" s="212" t="s">
        <v>4698</v>
      </c>
      <c r="S522" s="213">
        <v>410000389</v>
      </c>
      <c r="T522" s="236" t="s">
        <v>11559</v>
      </c>
      <c r="U522" s="237" t="s">
        <v>11565</v>
      </c>
      <c r="V522" s="236" t="s">
        <v>11558</v>
      </c>
      <c r="W522" s="236" t="s">
        <v>11558</v>
      </c>
      <c r="X522" s="237" t="s">
        <v>11560</v>
      </c>
      <c r="Y522" s="237"/>
      <c r="Z522" s="237"/>
      <c r="AA522" s="225">
        <v>202409</v>
      </c>
      <c r="AB522" s="246"/>
      <c r="AC522" s="247" t="s">
        <v>11564</v>
      </c>
      <c r="AD522" s="247" t="s">
        <v>11563</v>
      </c>
      <c r="AE522" s="248">
        <v>0</v>
      </c>
      <c r="AF522" s="247" t="s">
        <v>11563</v>
      </c>
      <c r="AG522" s="242" t="s">
        <v>2</v>
      </c>
      <c r="AH522" s="9" t="s">
        <v>11560</v>
      </c>
      <c r="AI522" s="238" t="s">
        <v>11560</v>
      </c>
      <c r="AJ522" s="238" t="s">
        <v>11560</v>
      </c>
      <c r="AK522" s="238" t="s">
        <v>11562</v>
      </c>
    </row>
    <row r="523" spans="1:37" x14ac:dyDescent="0.3">
      <c r="A523" s="232" t="s">
        <v>11913</v>
      </c>
      <c r="B523" s="232" t="s">
        <v>11912</v>
      </c>
      <c r="C523" s="244" t="s">
        <v>11569</v>
      </c>
      <c r="D523" s="240" t="s">
        <v>12046</v>
      </c>
      <c r="E523" s="239" t="s">
        <v>3952</v>
      </c>
      <c r="F523" s="243" t="s">
        <v>11567</v>
      </c>
      <c r="G523" s="214">
        <v>0</v>
      </c>
      <c r="H523" s="234" t="s">
        <v>11560</v>
      </c>
      <c r="I523" s="234"/>
      <c r="J523" s="234"/>
      <c r="K523" s="234"/>
      <c r="L523" s="234"/>
      <c r="M523" s="234"/>
      <c r="N523" s="234" t="s">
        <v>11566</v>
      </c>
      <c r="O523" s="249" t="s">
        <v>11910</v>
      </c>
      <c r="P523" s="249" t="s">
        <v>11909</v>
      </c>
      <c r="Q523" s="226" t="s">
        <v>11908</v>
      </c>
      <c r="R523" s="212" t="s">
        <v>4203</v>
      </c>
      <c r="S523" s="213">
        <v>410000678</v>
      </c>
      <c r="T523" s="236" t="s">
        <v>11559</v>
      </c>
      <c r="U523" s="237" t="s">
        <v>11565</v>
      </c>
      <c r="V523" s="236" t="s">
        <v>11558</v>
      </c>
      <c r="W523" s="236" t="s">
        <v>11558</v>
      </c>
      <c r="X523" s="237" t="s">
        <v>11560</v>
      </c>
      <c r="Y523" s="237"/>
      <c r="Z523" s="237"/>
      <c r="AA523" s="225">
        <v>202409</v>
      </c>
      <c r="AB523" s="246"/>
      <c r="AC523" s="247" t="s">
        <v>11564</v>
      </c>
      <c r="AD523" s="247" t="s">
        <v>11563</v>
      </c>
      <c r="AE523" s="248">
        <v>0</v>
      </c>
      <c r="AF523" s="247" t="s">
        <v>11563</v>
      </c>
      <c r="AG523" s="242" t="s">
        <v>2</v>
      </c>
      <c r="AH523" s="9" t="s">
        <v>11560</v>
      </c>
      <c r="AI523" s="238" t="s">
        <v>11560</v>
      </c>
      <c r="AJ523" s="238" t="s">
        <v>11560</v>
      </c>
      <c r="AK523" s="238" t="s">
        <v>11562</v>
      </c>
    </row>
    <row r="524" spans="1:37" x14ac:dyDescent="0.3">
      <c r="A524" s="232" t="s">
        <v>11913</v>
      </c>
      <c r="B524" s="232" t="s">
        <v>11912</v>
      </c>
      <c r="C524" s="244" t="s">
        <v>11569</v>
      </c>
      <c r="D524" s="240" t="s">
        <v>12045</v>
      </c>
      <c r="E524" s="239" t="s">
        <v>3947</v>
      </c>
      <c r="F524" s="243" t="s">
        <v>11567</v>
      </c>
      <c r="G524" s="214">
        <v>0</v>
      </c>
      <c r="H524" s="234" t="s">
        <v>11560</v>
      </c>
      <c r="I524" s="234"/>
      <c r="J524" s="234"/>
      <c r="K524" s="234"/>
      <c r="L524" s="234"/>
      <c r="M524" s="234"/>
      <c r="N524" s="234" t="s">
        <v>11566</v>
      </c>
      <c r="O524" s="249" t="s">
        <v>11910</v>
      </c>
      <c r="P524" s="249" t="s">
        <v>11909</v>
      </c>
      <c r="Q524" s="226" t="s">
        <v>11908</v>
      </c>
      <c r="R524" s="212" t="s">
        <v>4300</v>
      </c>
      <c r="S524" s="213">
        <v>410000402</v>
      </c>
      <c r="T524" s="236" t="s">
        <v>11559</v>
      </c>
      <c r="U524" s="237" t="s">
        <v>11565</v>
      </c>
      <c r="V524" s="236" t="s">
        <v>11558</v>
      </c>
      <c r="W524" s="236" t="s">
        <v>11558</v>
      </c>
      <c r="X524" s="237" t="s">
        <v>11560</v>
      </c>
      <c r="Y524" s="237"/>
      <c r="Z524" s="237"/>
      <c r="AA524" s="225">
        <v>202409</v>
      </c>
      <c r="AB524" s="246"/>
      <c r="AC524" s="247" t="s">
        <v>11564</v>
      </c>
      <c r="AD524" s="247" t="s">
        <v>11563</v>
      </c>
      <c r="AE524" s="248">
        <v>0</v>
      </c>
      <c r="AF524" s="247" t="s">
        <v>11563</v>
      </c>
      <c r="AG524" s="242" t="s">
        <v>2</v>
      </c>
      <c r="AH524" s="9" t="s">
        <v>11560</v>
      </c>
      <c r="AI524" s="238" t="s">
        <v>11560</v>
      </c>
      <c r="AJ524" s="238" t="s">
        <v>11560</v>
      </c>
      <c r="AK524" s="238" t="s">
        <v>11562</v>
      </c>
    </row>
    <row r="525" spans="1:37" x14ac:dyDescent="0.3">
      <c r="A525" s="232" t="s">
        <v>11913</v>
      </c>
      <c r="B525" s="232" t="s">
        <v>11912</v>
      </c>
      <c r="C525" s="244" t="s">
        <v>11569</v>
      </c>
      <c r="D525" s="240" t="s">
        <v>12044</v>
      </c>
      <c r="E525" s="239" t="s">
        <v>6745</v>
      </c>
      <c r="F525" s="243" t="s">
        <v>11567</v>
      </c>
      <c r="G525" s="214">
        <v>0</v>
      </c>
      <c r="H525" s="234" t="s">
        <v>11560</v>
      </c>
      <c r="I525" s="234"/>
      <c r="J525" s="234"/>
      <c r="K525" s="234"/>
      <c r="L525" s="234"/>
      <c r="M525" s="234"/>
      <c r="N525" s="234" t="s">
        <v>11566</v>
      </c>
      <c r="O525" s="249" t="s">
        <v>11910</v>
      </c>
      <c r="P525" s="249" t="s">
        <v>11909</v>
      </c>
      <c r="Q525" s="226" t="s">
        <v>11908</v>
      </c>
      <c r="R525" s="212" t="s">
        <v>6746</v>
      </c>
      <c r="S525" s="213">
        <v>410000403</v>
      </c>
      <c r="T525" s="236" t="s">
        <v>11559</v>
      </c>
      <c r="U525" s="237" t="s">
        <v>11565</v>
      </c>
      <c r="V525" s="236" t="s">
        <v>11558</v>
      </c>
      <c r="W525" s="236" t="s">
        <v>11558</v>
      </c>
      <c r="X525" s="237" t="s">
        <v>11560</v>
      </c>
      <c r="Y525" s="237"/>
      <c r="Z525" s="237"/>
      <c r="AA525" s="225">
        <v>202409</v>
      </c>
      <c r="AB525" s="246"/>
      <c r="AC525" s="247" t="s">
        <v>11564</v>
      </c>
      <c r="AD525" s="247" t="s">
        <v>11563</v>
      </c>
      <c r="AE525" s="248">
        <v>0</v>
      </c>
      <c r="AF525" s="247" t="s">
        <v>11563</v>
      </c>
      <c r="AG525" s="242" t="s">
        <v>2</v>
      </c>
      <c r="AH525" s="9" t="s">
        <v>11560</v>
      </c>
      <c r="AI525" s="238" t="s">
        <v>11560</v>
      </c>
      <c r="AJ525" s="238" t="s">
        <v>11560</v>
      </c>
      <c r="AK525" s="238" t="s">
        <v>11562</v>
      </c>
    </row>
    <row r="526" spans="1:37" x14ac:dyDescent="0.3">
      <c r="A526" s="232" t="s">
        <v>11913</v>
      </c>
      <c r="B526" s="232" t="s">
        <v>11912</v>
      </c>
      <c r="C526" s="244" t="s">
        <v>11569</v>
      </c>
      <c r="D526" s="240" t="s">
        <v>12043</v>
      </c>
      <c r="E526" s="239" t="s">
        <v>4521</v>
      </c>
      <c r="F526" s="243" t="s">
        <v>11567</v>
      </c>
      <c r="G526" s="214">
        <v>0</v>
      </c>
      <c r="H526" s="234" t="s">
        <v>11560</v>
      </c>
      <c r="I526" s="234"/>
      <c r="J526" s="234"/>
      <c r="K526" s="234"/>
      <c r="L526" s="234"/>
      <c r="M526" s="234"/>
      <c r="N526" s="234" t="s">
        <v>11566</v>
      </c>
      <c r="O526" s="249" t="s">
        <v>11910</v>
      </c>
      <c r="P526" s="249" t="s">
        <v>11909</v>
      </c>
      <c r="Q526" s="226" t="s">
        <v>11908</v>
      </c>
      <c r="R526" s="212" t="s">
        <v>4522</v>
      </c>
      <c r="S526" s="213">
        <v>410000350</v>
      </c>
      <c r="T526" s="236" t="s">
        <v>11559</v>
      </c>
      <c r="U526" s="237" t="s">
        <v>11565</v>
      </c>
      <c r="V526" s="236" t="s">
        <v>11558</v>
      </c>
      <c r="W526" s="236" t="s">
        <v>11558</v>
      </c>
      <c r="X526" s="237" t="s">
        <v>11560</v>
      </c>
      <c r="Y526" s="237"/>
      <c r="Z526" s="237"/>
      <c r="AA526" s="225">
        <v>202409</v>
      </c>
      <c r="AB526" s="246"/>
      <c r="AC526" s="247" t="s">
        <v>11564</v>
      </c>
      <c r="AD526" s="247" t="s">
        <v>11563</v>
      </c>
      <c r="AE526" s="248">
        <v>0</v>
      </c>
      <c r="AF526" s="247" t="s">
        <v>11563</v>
      </c>
      <c r="AG526" s="242" t="s">
        <v>2</v>
      </c>
      <c r="AH526" s="9" t="s">
        <v>11560</v>
      </c>
      <c r="AI526" s="238" t="s">
        <v>11560</v>
      </c>
      <c r="AJ526" s="238" t="s">
        <v>11560</v>
      </c>
      <c r="AK526" s="238" t="s">
        <v>11562</v>
      </c>
    </row>
    <row r="527" spans="1:37" x14ac:dyDescent="0.3">
      <c r="A527" s="232" t="s">
        <v>11913</v>
      </c>
      <c r="B527" s="232" t="s">
        <v>11912</v>
      </c>
      <c r="C527" s="244" t="s">
        <v>11569</v>
      </c>
      <c r="D527" s="240" t="s">
        <v>12042</v>
      </c>
      <c r="E527" s="239" t="s">
        <v>4705</v>
      </c>
      <c r="F527" s="243" t="s">
        <v>11567</v>
      </c>
      <c r="G527" s="214">
        <v>0</v>
      </c>
      <c r="H527" s="234" t="s">
        <v>11560</v>
      </c>
      <c r="I527" s="234"/>
      <c r="J527" s="234"/>
      <c r="K527" s="234"/>
      <c r="L527" s="234"/>
      <c r="M527" s="234"/>
      <c r="N527" s="234" t="s">
        <v>11566</v>
      </c>
      <c r="O527" s="249" t="s">
        <v>11910</v>
      </c>
      <c r="P527" s="249" t="s">
        <v>11909</v>
      </c>
      <c r="Q527" s="226" t="s">
        <v>11908</v>
      </c>
      <c r="R527" s="212" t="s">
        <v>4706</v>
      </c>
      <c r="S527" s="213">
        <v>410000661</v>
      </c>
      <c r="T527" s="236" t="s">
        <v>11559</v>
      </c>
      <c r="U527" s="237" t="s">
        <v>11565</v>
      </c>
      <c r="V527" s="236" t="s">
        <v>11558</v>
      </c>
      <c r="W527" s="236" t="s">
        <v>11558</v>
      </c>
      <c r="X527" s="237" t="s">
        <v>11560</v>
      </c>
      <c r="Y527" s="237"/>
      <c r="Z527" s="237"/>
      <c r="AA527" s="225">
        <v>202409</v>
      </c>
      <c r="AB527" s="246"/>
      <c r="AC527" s="247" t="s">
        <v>11564</v>
      </c>
      <c r="AD527" s="247" t="s">
        <v>11563</v>
      </c>
      <c r="AE527" s="248">
        <v>0</v>
      </c>
      <c r="AF527" s="247" t="s">
        <v>11563</v>
      </c>
      <c r="AG527" s="242" t="s">
        <v>2</v>
      </c>
      <c r="AH527" s="9" t="s">
        <v>11560</v>
      </c>
      <c r="AI527" s="238" t="s">
        <v>11560</v>
      </c>
      <c r="AJ527" s="238" t="s">
        <v>11560</v>
      </c>
      <c r="AK527" s="238" t="s">
        <v>11562</v>
      </c>
    </row>
    <row r="528" spans="1:37" x14ac:dyDescent="0.3">
      <c r="A528" s="232" t="s">
        <v>11913</v>
      </c>
      <c r="B528" s="232" t="s">
        <v>11912</v>
      </c>
      <c r="C528" s="244" t="s">
        <v>11569</v>
      </c>
      <c r="D528" s="240" t="s">
        <v>12041</v>
      </c>
      <c r="E528" s="239" t="s">
        <v>6185</v>
      </c>
      <c r="F528" s="243" t="s">
        <v>11567</v>
      </c>
      <c r="G528" s="214">
        <v>0</v>
      </c>
      <c r="H528" s="234" t="s">
        <v>11560</v>
      </c>
      <c r="I528" s="234"/>
      <c r="J528" s="234"/>
      <c r="K528" s="234"/>
      <c r="L528" s="234"/>
      <c r="M528" s="234"/>
      <c r="N528" s="234" t="s">
        <v>11566</v>
      </c>
      <c r="O528" s="249" t="s">
        <v>11910</v>
      </c>
      <c r="P528" s="249" t="s">
        <v>11909</v>
      </c>
      <c r="Q528" s="226" t="s">
        <v>11908</v>
      </c>
      <c r="R528" s="212" t="s">
        <v>6186</v>
      </c>
      <c r="S528" s="213">
        <v>410000698</v>
      </c>
      <c r="T528" s="236" t="s">
        <v>11559</v>
      </c>
      <c r="U528" s="237" t="s">
        <v>11565</v>
      </c>
      <c r="V528" s="236" t="s">
        <v>11558</v>
      </c>
      <c r="W528" s="236" t="s">
        <v>11558</v>
      </c>
      <c r="X528" s="237" t="s">
        <v>11560</v>
      </c>
      <c r="Y528" s="237"/>
      <c r="Z528" s="237"/>
      <c r="AA528" s="225">
        <v>202409</v>
      </c>
      <c r="AB528" s="246"/>
      <c r="AC528" s="247" t="s">
        <v>11564</v>
      </c>
      <c r="AD528" s="247" t="s">
        <v>11563</v>
      </c>
      <c r="AE528" s="248">
        <v>0</v>
      </c>
      <c r="AF528" s="247" t="s">
        <v>11563</v>
      </c>
      <c r="AG528" s="242" t="s">
        <v>2</v>
      </c>
      <c r="AH528" s="9" t="s">
        <v>11560</v>
      </c>
      <c r="AI528" s="238" t="s">
        <v>11560</v>
      </c>
      <c r="AJ528" s="238" t="s">
        <v>11560</v>
      </c>
      <c r="AK528" s="238" t="s">
        <v>11562</v>
      </c>
    </row>
    <row r="529" spans="1:37" x14ac:dyDescent="0.3">
      <c r="A529" s="232" t="s">
        <v>11913</v>
      </c>
      <c r="B529" s="232" t="s">
        <v>11912</v>
      </c>
      <c r="C529" s="244" t="s">
        <v>11569</v>
      </c>
      <c r="D529" s="240" t="s">
        <v>12040</v>
      </c>
      <c r="E529" s="239" t="s">
        <v>5696</v>
      </c>
      <c r="F529" s="243" t="s">
        <v>11567</v>
      </c>
      <c r="G529" s="214">
        <v>0</v>
      </c>
      <c r="H529" s="234" t="s">
        <v>11560</v>
      </c>
      <c r="I529" s="234"/>
      <c r="J529" s="234"/>
      <c r="K529" s="234"/>
      <c r="L529" s="234"/>
      <c r="M529" s="234"/>
      <c r="N529" s="234" t="s">
        <v>11566</v>
      </c>
      <c r="O529" s="249" t="s">
        <v>11910</v>
      </c>
      <c r="P529" s="249" t="s">
        <v>11909</v>
      </c>
      <c r="Q529" s="226" t="s">
        <v>11908</v>
      </c>
      <c r="R529" s="212" t="s">
        <v>5697</v>
      </c>
      <c r="S529" s="213">
        <v>410000881</v>
      </c>
      <c r="T529" s="236" t="s">
        <v>11559</v>
      </c>
      <c r="U529" s="237" t="s">
        <v>11565</v>
      </c>
      <c r="V529" s="236" t="s">
        <v>11558</v>
      </c>
      <c r="W529" s="236" t="s">
        <v>11558</v>
      </c>
      <c r="X529" s="237" t="s">
        <v>11560</v>
      </c>
      <c r="Y529" s="237"/>
      <c r="Z529" s="237"/>
      <c r="AA529" s="225">
        <v>202409</v>
      </c>
      <c r="AB529" s="246"/>
      <c r="AC529" s="247" t="s">
        <v>11564</v>
      </c>
      <c r="AD529" s="247" t="s">
        <v>11563</v>
      </c>
      <c r="AE529" s="248">
        <v>0</v>
      </c>
      <c r="AF529" s="247" t="s">
        <v>11563</v>
      </c>
      <c r="AG529" s="242" t="s">
        <v>2</v>
      </c>
      <c r="AH529" s="9" t="s">
        <v>11560</v>
      </c>
      <c r="AI529" s="238" t="s">
        <v>11560</v>
      </c>
      <c r="AJ529" s="238" t="s">
        <v>11560</v>
      </c>
      <c r="AK529" s="238" t="s">
        <v>11562</v>
      </c>
    </row>
    <row r="530" spans="1:37" x14ac:dyDescent="0.3">
      <c r="A530" s="232" t="s">
        <v>11913</v>
      </c>
      <c r="B530" s="232" t="s">
        <v>11912</v>
      </c>
      <c r="C530" s="244" t="s">
        <v>11569</v>
      </c>
      <c r="D530" s="240" t="s">
        <v>12039</v>
      </c>
      <c r="E530" s="239" t="s">
        <v>5977</v>
      </c>
      <c r="F530" s="243" t="s">
        <v>11567</v>
      </c>
      <c r="G530" s="214">
        <v>0</v>
      </c>
      <c r="H530" s="234" t="s">
        <v>11560</v>
      </c>
      <c r="I530" s="234"/>
      <c r="J530" s="234"/>
      <c r="K530" s="234"/>
      <c r="L530" s="234"/>
      <c r="M530" s="234"/>
      <c r="N530" s="234" t="s">
        <v>11566</v>
      </c>
      <c r="O530" s="249" t="s">
        <v>11910</v>
      </c>
      <c r="P530" s="249" t="s">
        <v>11909</v>
      </c>
      <c r="Q530" s="226" t="s">
        <v>11908</v>
      </c>
      <c r="R530" s="212" t="s">
        <v>5978</v>
      </c>
      <c r="S530" s="213">
        <v>410000701</v>
      </c>
      <c r="T530" s="236" t="s">
        <v>11559</v>
      </c>
      <c r="U530" s="237" t="s">
        <v>11565</v>
      </c>
      <c r="V530" s="236" t="s">
        <v>11558</v>
      </c>
      <c r="W530" s="236" t="s">
        <v>11558</v>
      </c>
      <c r="X530" s="237" t="s">
        <v>11560</v>
      </c>
      <c r="Y530" s="237"/>
      <c r="Z530" s="237"/>
      <c r="AA530" s="225">
        <v>202409</v>
      </c>
      <c r="AB530" s="246"/>
      <c r="AC530" s="247" t="s">
        <v>11564</v>
      </c>
      <c r="AD530" s="247" t="s">
        <v>11563</v>
      </c>
      <c r="AE530" s="248">
        <v>0</v>
      </c>
      <c r="AF530" s="247" t="s">
        <v>11563</v>
      </c>
      <c r="AG530" s="242" t="s">
        <v>2</v>
      </c>
      <c r="AH530" s="9" t="s">
        <v>11560</v>
      </c>
      <c r="AI530" s="238" t="s">
        <v>11560</v>
      </c>
      <c r="AJ530" s="238" t="s">
        <v>11560</v>
      </c>
      <c r="AK530" s="238" t="s">
        <v>11562</v>
      </c>
    </row>
    <row r="531" spans="1:37" x14ac:dyDescent="0.3">
      <c r="A531" s="232" t="s">
        <v>11913</v>
      </c>
      <c r="B531" s="232" t="s">
        <v>11912</v>
      </c>
      <c r="C531" s="244" t="s">
        <v>11569</v>
      </c>
      <c r="D531" s="240" t="s">
        <v>12038</v>
      </c>
      <c r="E531" s="239" t="s">
        <v>12037</v>
      </c>
      <c r="F531" s="243" t="s">
        <v>11567</v>
      </c>
      <c r="G531" s="214">
        <v>0</v>
      </c>
      <c r="H531" s="234" t="s">
        <v>11560</v>
      </c>
      <c r="I531" s="234"/>
      <c r="J531" s="234"/>
      <c r="K531" s="234"/>
      <c r="L531" s="234"/>
      <c r="M531" s="234"/>
      <c r="N531" s="234" t="s">
        <v>11566</v>
      </c>
      <c r="O531" s="249" t="s">
        <v>11910</v>
      </c>
      <c r="P531" s="249" t="s">
        <v>11909</v>
      </c>
      <c r="Q531" s="226" t="s">
        <v>11908</v>
      </c>
      <c r="R531" s="212" t="s">
        <v>12036</v>
      </c>
      <c r="S531" s="213">
        <v>410000808</v>
      </c>
      <c r="T531" s="236" t="s">
        <v>11559</v>
      </c>
      <c r="U531" s="237" t="s">
        <v>11565</v>
      </c>
      <c r="V531" s="236" t="s">
        <v>11558</v>
      </c>
      <c r="W531" s="236" t="s">
        <v>11558</v>
      </c>
      <c r="X531" s="237" t="s">
        <v>11560</v>
      </c>
      <c r="Y531" s="237"/>
      <c r="Z531" s="237"/>
      <c r="AA531" s="225">
        <v>202409</v>
      </c>
      <c r="AB531" s="246"/>
      <c r="AC531" s="247" t="s">
        <v>11564</v>
      </c>
      <c r="AD531" s="247" t="s">
        <v>11563</v>
      </c>
      <c r="AE531" s="248">
        <v>0</v>
      </c>
      <c r="AF531" s="247" t="s">
        <v>11563</v>
      </c>
      <c r="AG531" s="242" t="s">
        <v>2</v>
      </c>
      <c r="AH531" s="9" t="s">
        <v>11560</v>
      </c>
      <c r="AI531" s="238" t="s">
        <v>11560</v>
      </c>
      <c r="AJ531" s="238" t="s">
        <v>11560</v>
      </c>
      <c r="AK531" s="238" t="s">
        <v>11562</v>
      </c>
    </row>
    <row r="532" spans="1:37" x14ac:dyDescent="0.3">
      <c r="A532" s="232" t="s">
        <v>11913</v>
      </c>
      <c r="B532" s="232" t="s">
        <v>11912</v>
      </c>
      <c r="C532" s="244" t="s">
        <v>11569</v>
      </c>
      <c r="D532" s="240" t="s">
        <v>12035</v>
      </c>
      <c r="E532" s="239" t="s">
        <v>12034</v>
      </c>
      <c r="F532" s="243" t="s">
        <v>11567</v>
      </c>
      <c r="G532" s="214">
        <v>0</v>
      </c>
      <c r="H532" s="234" t="s">
        <v>11560</v>
      </c>
      <c r="I532" s="234"/>
      <c r="J532" s="234"/>
      <c r="K532" s="234"/>
      <c r="L532" s="234"/>
      <c r="M532" s="234"/>
      <c r="N532" s="234" t="s">
        <v>11566</v>
      </c>
      <c r="O532" s="249" t="s">
        <v>11910</v>
      </c>
      <c r="P532" s="249" t="s">
        <v>11909</v>
      </c>
      <c r="Q532" s="226" t="s">
        <v>11908</v>
      </c>
      <c r="R532" s="212" t="s">
        <v>12033</v>
      </c>
      <c r="S532" s="213">
        <v>410000805</v>
      </c>
      <c r="T532" s="236" t="s">
        <v>11559</v>
      </c>
      <c r="U532" s="237" t="s">
        <v>11565</v>
      </c>
      <c r="V532" s="236" t="s">
        <v>11558</v>
      </c>
      <c r="W532" s="236" t="s">
        <v>11558</v>
      </c>
      <c r="X532" s="237" t="s">
        <v>11560</v>
      </c>
      <c r="Y532" s="237"/>
      <c r="Z532" s="237"/>
      <c r="AA532" s="225">
        <v>202409</v>
      </c>
      <c r="AB532" s="246"/>
      <c r="AC532" s="247" t="s">
        <v>11564</v>
      </c>
      <c r="AD532" s="247" t="s">
        <v>11563</v>
      </c>
      <c r="AE532" s="248">
        <v>0</v>
      </c>
      <c r="AF532" s="247" t="s">
        <v>11563</v>
      </c>
      <c r="AG532" s="242" t="s">
        <v>2</v>
      </c>
      <c r="AH532" s="9" t="s">
        <v>11560</v>
      </c>
      <c r="AI532" s="238" t="s">
        <v>11560</v>
      </c>
      <c r="AJ532" s="238" t="s">
        <v>11560</v>
      </c>
      <c r="AK532" s="238" t="s">
        <v>11562</v>
      </c>
    </row>
    <row r="533" spans="1:37" x14ac:dyDescent="0.3">
      <c r="A533" s="232" t="s">
        <v>11913</v>
      </c>
      <c r="B533" s="232" t="s">
        <v>11912</v>
      </c>
      <c r="C533" s="244" t="s">
        <v>11569</v>
      </c>
      <c r="D533" s="240" t="s">
        <v>12032</v>
      </c>
      <c r="E533" s="239" t="s">
        <v>12031</v>
      </c>
      <c r="F533" s="243" t="s">
        <v>11567</v>
      </c>
      <c r="G533" s="214">
        <v>0</v>
      </c>
      <c r="H533" s="234" t="s">
        <v>11560</v>
      </c>
      <c r="I533" s="234"/>
      <c r="J533" s="234"/>
      <c r="K533" s="234"/>
      <c r="L533" s="234"/>
      <c r="M533" s="234"/>
      <c r="N533" s="234" t="s">
        <v>11566</v>
      </c>
      <c r="O533" s="249" t="s">
        <v>11910</v>
      </c>
      <c r="P533" s="249" t="s">
        <v>11909</v>
      </c>
      <c r="Q533" s="226" t="s">
        <v>11908</v>
      </c>
      <c r="R533" s="212" t="s">
        <v>12030</v>
      </c>
      <c r="S533" s="213">
        <v>410000706</v>
      </c>
      <c r="T533" s="236" t="s">
        <v>11559</v>
      </c>
      <c r="U533" s="237" t="s">
        <v>11565</v>
      </c>
      <c r="V533" s="236" t="s">
        <v>11558</v>
      </c>
      <c r="W533" s="236" t="s">
        <v>11558</v>
      </c>
      <c r="X533" s="237" t="s">
        <v>11560</v>
      </c>
      <c r="Y533" s="237"/>
      <c r="Z533" s="237"/>
      <c r="AA533" s="225">
        <v>202409</v>
      </c>
      <c r="AB533" s="246"/>
      <c r="AC533" s="247" t="s">
        <v>11564</v>
      </c>
      <c r="AD533" s="247" t="s">
        <v>11563</v>
      </c>
      <c r="AE533" s="248">
        <v>0</v>
      </c>
      <c r="AF533" s="247" t="s">
        <v>11563</v>
      </c>
      <c r="AG533" s="242" t="s">
        <v>2</v>
      </c>
      <c r="AH533" s="9" t="s">
        <v>11560</v>
      </c>
      <c r="AI533" s="238" t="s">
        <v>11560</v>
      </c>
      <c r="AJ533" s="238" t="s">
        <v>11560</v>
      </c>
      <c r="AK533" s="238" t="s">
        <v>11562</v>
      </c>
    </row>
    <row r="534" spans="1:37" x14ac:dyDescent="0.3">
      <c r="A534" s="232" t="s">
        <v>11913</v>
      </c>
      <c r="B534" s="232" t="s">
        <v>11912</v>
      </c>
      <c r="C534" s="244" t="s">
        <v>11569</v>
      </c>
      <c r="D534" s="240" t="s">
        <v>12029</v>
      </c>
      <c r="E534" s="239" t="s">
        <v>4580</v>
      </c>
      <c r="F534" s="243" t="s">
        <v>11567</v>
      </c>
      <c r="G534" s="214">
        <v>0</v>
      </c>
      <c r="H534" s="234" t="s">
        <v>11560</v>
      </c>
      <c r="I534" s="234"/>
      <c r="J534" s="234"/>
      <c r="K534" s="234"/>
      <c r="L534" s="234"/>
      <c r="M534" s="234"/>
      <c r="N534" s="234" t="s">
        <v>11566</v>
      </c>
      <c r="O534" s="249" t="s">
        <v>11910</v>
      </c>
      <c r="P534" s="249" t="s">
        <v>11909</v>
      </c>
      <c r="Q534" s="226" t="s">
        <v>11908</v>
      </c>
      <c r="R534" s="212" t="s">
        <v>4581</v>
      </c>
      <c r="S534" s="213">
        <v>410000885</v>
      </c>
      <c r="T534" s="236" t="s">
        <v>11559</v>
      </c>
      <c r="U534" s="237" t="s">
        <v>11565</v>
      </c>
      <c r="V534" s="236" t="s">
        <v>11558</v>
      </c>
      <c r="W534" s="236" t="s">
        <v>11558</v>
      </c>
      <c r="X534" s="237" t="s">
        <v>11560</v>
      </c>
      <c r="Y534" s="237"/>
      <c r="Z534" s="237"/>
      <c r="AA534" s="225">
        <v>202409</v>
      </c>
      <c r="AB534" s="246"/>
      <c r="AC534" s="247" t="s">
        <v>11564</v>
      </c>
      <c r="AD534" s="247" t="s">
        <v>11563</v>
      </c>
      <c r="AE534" s="248">
        <v>0</v>
      </c>
      <c r="AF534" s="247" t="s">
        <v>11563</v>
      </c>
      <c r="AG534" s="242" t="s">
        <v>2</v>
      </c>
      <c r="AH534" s="9" t="s">
        <v>11560</v>
      </c>
      <c r="AI534" s="238" t="s">
        <v>11560</v>
      </c>
      <c r="AJ534" s="238" t="s">
        <v>11560</v>
      </c>
      <c r="AK534" s="238" t="s">
        <v>11562</v>
      </c>
    </row>
    <row r="535" spans="1:37" x14ac:dyDescent="0.3">
      <c r="A535" s="232" t="s">
        <v>11913</v>
      </c>
      <c r="B535" s="232" t="s">
        <v>11912</v>
      </c>
      <c r="C535" s="244" t="s">
        <v>11569</v>
      </c>
      <c r="D535" s="240" t="s">
        <v>12028</v>
      </c>
      <c r="E535" s="239" t="s">
        <v>5720</v>
      </c>
      <c r="F535" s="243" t="s">
        <v>11567</v>
      </c>
      <c r="G535" s="214">
        <v>0</v>
      </c>
      <c r="H535" s="234" t="s">
        <v>11560</v>
      </c>
      <c r="I535" s="234"/>
      <c r="J535" s="234"/>
      <c r="K535" s="234"/>
      <c r="L535" s="234"/>
      <c r="M535" s="234"/>
      <c r="N535" s="234" t="s">
        <v>11566</v>
      </c>
      <c r="O535" s="249" t="s">
        <v>11910</v>
      </c>
      <c r="P535" s="249" t="s">
        <v>11909</v>
      </c>
      <c r="Q535" s="226" t="s">
        <v>11908</v>
      </c>
      <c r="R535" s="212" t="s">
        <v>5721</v>
      </c>
      <c r="S535" s="213">
        <v>410000902</v>
      </c>
      <c r="T535" s="236" t="s">
        <v>11559</v>
      </c>
      <c r="U535" s="237" t="s">
        <v>11565</v>
      </c>
      <c r="V535" s="236" t="s">
        <v>11558</v>
      </c>
      <c r="W535" s="236" t="s">
        <v>11558</v>
      </c>
      <c r="X535" s="237" t="s">
        <v>11560</v>
      </c>
      <c r="Y535" s="237"/>
      <c r="Z535" s="237"/>
      <c r="AA535" s="225">
        <v>202409</v>
      </c>
      <c r="AB535" s="246"/>
      <c r="AC535" s="247" t="s">
        <v>11564</v>
      </c>
      <c r="AD535" s="247" t="s">
        <v>11563</v>
      </c>
      <c r="AE535" s="248">
        <v>0</v>
      </c>
      <c r="AF535" s="247" t="s">
        <v>11563</v>
      </c>
      <c r="AG535" s="242" t="s">
        <v>2</v>
      </c>
      <c r="AH535" s="9" t="s">
        <v>11560</v>
      </c>
      <c r="AI535" s="238" t="s">
        <v>11560</v>
      </c>
      <c r="AJ535" s="238" t="s">
        <v>11560</v>
      </c>
      <c r="AK535" s="238" t="s">
        <v>11562</v>
      </c>
    </row>
    <row r="536" spans="1:37" x14ac:dyDescent="0.3">
      <c r="A536" s="232" t="s">
        <v>11913</v>
      </c>
      <c r="B536" s="232" t="s">
        <v>11912</v>
      </c>
      <c r="C536" s="244" t="s">
        <v>11569</v>
      </c>
      <c r="D536" s="240" t="s">
        <v>12027</v>
      </c>
      <c r="E536" s="239" t="s">
        <v>12026</v>
      </c>
      <c r="F536" s="243" t="s">
        <v>11567</v>
      </c>
      <c r="G536" s="214">
        <v>0</v>
      </c>
      <c r="H536" s="234" t="s">
        <v>11560</v>
      </c>
      <c r="I536" s="234"/>
      <c r="J536" s="234"/>
      <c r="K536" s="234"/>
      <c r="L536" s="234"/>
      <c r="M536" s="234"/>
      <c r="N536" s="234" t="s">
        <v>11566</v>
      </c>
      <c r="O536" s="249" t="s">
        <v>11910</v>
      </c>
      <c r="P536" s="249" t="s">
        <v>11909</v>
      </c>
      <c r="Q536" s="226" t="s">
        <v>11908</v>
      </c>
      <c r="R536" s="212" t="s">
        <v>12025</v>
      </c>
      <c r="S536" s="213">
        <v>410000665</v>
      </c>
      <c r="T536" s="236" t="s">
        <v>11559</v>
      </c>
      <c r="U536" s="237" t="s">
        <v>11565</v>
      </c>
      <c r="V536" s="236" t="s">
        <v>11558</v>
      </c>
      <c r="W536" s="236" t="s">
        <v>11558</v>
      </c>
      <c r="X536" s="237" t="s">
        <v>11560</v>
      </c>
      <c r="Y536" s="237"/>
      <c r="Z536" s="237"/>
      <c r="AA536" s="225">
        <v>202409</v>
      </c>
      <c r="AB536" s="246"/>
      <c r="AC536" s="247" t="s">
        <v>11564</v>
      </c>
      <c r="AD536" s="247" t="s">
        <v>11563</v>
      </c>
      <c r="AE536" s="248">
        <v>0</v>
      </c>
      <c r="AF536" s="247" t="s">
        <v>11563</v>
      </c>
      <c r="AG536" s="242" t="s">
        <v>2</v>
      </c>
      <c r="AH536" s="9" t="s">
        <v>11560</v>
      </c>
      <c r="AI536" s="238" t="s">
        <v>11560</v>
      </c>
      <c r="AJ536" s="238" t="s">
        <v>11560</v>
      </c>
      <c r="AK536" s="238" t="s">
        <v>11562</v>
      </c>
    </row>
    <row r="537" spans="1:37" x14ac:dyDescent="0.3">
      <c r="A537" s="232" t="s">
        <v>11913</v>
      </c>
      <c r="B537" s="232" t="s">
        <v>11912</v>
      </c>
      <c r="C537" s="244" t="s">
        <v>11569</v>
      </c>
      <c r="D537" s="240" t="s">
        <v>12024</v>
      </c>
      <c r="E537" s="239" t="s">
        <v>4915</v>
      </c>
      <c r="F537" s="243" t="s">
        <v>11567</v>
      </c>
      <c r="G537" s="214">
        <v>0</v>
      </c>
      <c r="H537" s="234" t="s">
        <v>11560</v>
      </c>
      <c r="I537" s="234"/>
      <c r="J537" s="234"/>
      <c r="K537" s="234"/>
      <c r="L537" s="234"/>
      <c r="M537" s="234"/>
      <c r="N537" s="234" t="s">
        <v>11566</v>
      </c>
      <c r="O537" s="249" t="s">
        <v>11910</v>
      </c>
      <c r="P537" s="249" t="s">
        <v>11909</v>
      </c>
      <c r="Q537" s="226" t="s">
        <v>11908</v>
      </c>
      <c r="R537" s="212" t="s">
        <v>4916</v>
      </c>
      <c r="S537" s="213">
        <v>410000884</v>
      </c>
      <c r="T537" s="236" t="s">
        <v>11559</v>
      </c>
      <c r="U537" s="237" t="s">
        <v>11565</v>
      </c>
      <c r="V537" s="236" t="s">
        <v>11558</v>
      </c>
      <c r="W537" s="236" t="s">
        <v>11558</v>
      </c>
      <c r="X537" s="237" t="s">
        <v>11560</v>
      </c>
      <c r="Y537" s="237"/>
      <c r="Z537" s="237"/>
      <c r="AA537" s="225">
        <v>202409</v>
      </c>
      <c r="AB537" s="246"/>
      <c r="AC537" s="247" t="s">
        <v>11564</v>
      </c>
      <c r="AD537" s="247" t="s">
        <v>11563</v>
      </c>
      <c r="AE537" s="248">
        <v>0</v>
      </c>
      <c r="AF537" s="247" t="s">
        <v>11563</v>
      </c>
      <c r="AG537" s="242" t="s">
        <v>2</v>
      </c>
      <c r="AH537" s="9" t="s">
        <v>11560</v>
      </c>
      <c r="AI537" s="238" t="s">
        <v>11560</v>
      </c>
      <c r="AJ537" s="238" t="s">
        <v>11560</v>
      </c>
      <c r="AK537" s="238" t="s">
        <v>11562</v>
      </c>
    </row>
    <row r="538" spans="1:37" x14ac:dyDescent="0.3">
      <c r="A538" s="232" t="s">
        <v>11913</v>
      </c>
      <c r="B538" s="232" t="s">
        <v>11912</v>
      </c>
      <c r="C538" s="244" t="s">
        <v>11569</v>
      </c>
      <c r="D538" s="240" t="s">
        <v>12023</v>
      </c>
      <c r="E538" s="239" t="s">
        <v>5122</v>
      </c>
      <c r="F538" s="243" t="s">
        <v>11567</v>
      </c>
      <c r="G538" s="214">
        <v>0</v>
      </c>
      <c r="H538" s="234" t="s">
        <v>11560</v>
      </c>
      <c r="I538" s="234"/>
      <c r="J538" s="234"/>
      <c r="K538" s="234"/>
      <c r="L538" s="234"/>
      <c r="M538" s="234"/>
      <c r="N538" s="234" t="s">
        <v>11566</v>
      </c>
      <c r="O538" s="249" t="s">
        <v>11910</v>
      </c>
      <c r="P538" s="249" t="s">
        <v>11909</v>
      </c>
      <c r="Q538" s="226" t="s">
        <v>11908</v>
      </c>
      <c r="R538" s="212" t="s">
        <v>5123</v>
      </c>
      <c r="S538" s="213">
        <v>410000893</v>
      </c>
      <c r="T538" s="236" t="s">
        <v>11559</v>
      </c>
      <c r="U538" s="237" t="s">
        <v>11565</v>
      </c>
      <c r="V538" s="236" t="s">
        <v>11558</v>
      </c>
      <c r="W538" s="236" t="s">
        <v>11558</v>
      </c>
      <c r="X538" s="237" t="s">
        <v>11560</v>
      </c>
      <c r="Y538" s="237"/>
      <c r="Z538" s="237"/>
      <c r="AA538" s="225">
        <v>202409</v>
      </c>
      <c r="AB538" s="246"/>
      <c r="AC538" s="247" t="s">
        <v>11564</v>
      </c>
      <c r="AD538" s="247" t="s">
        <v>11563</v>
      </c>
      <c r="AE538" s="248">
        <v>0</v>
      </c>
      <c r="AF538" s="247" t="s">
        <v>11563</v>
      </c>
      <c r="AG538" s="242" t="s">
        <v>2</v>
      </c>
      <c r="AH538" s="9" t="s">
        <v>11560</v>
      </c>
      <c r="AI538" s="238" t="s">
        <v>11560</v>
      </c>
      <c r="AJ538" s="238" t="s">
        <v>11560</v>
      </c>
      <c r="AK538" s="238" t="s">
        <v>11562</v>
      </c>
    </row>
    <row r="539" spans="1:37" x14ac:dyDescent="0.3">
      <c r="A539" s="232" t="s">
        <v>11913</v>
      </c>
      <c r="B539" s="232" t="s">
        <v>11912</v>
      </c>
      <c r="C539" s="244" t="s">
        <v>11569</v>
      </c>
      <c r="D539" s="240" t="s">
        <v>12022</v>
      </c>
      <c r="E539" s="239" t="s">
        <v>3941</v>
      </c>
      <c r="F539" s="243" t="s">
        <v>11567</v>
      </c>
      <c r="G539" s="214">
        <v>0</v>
      </c>
      <c r="H539" s="234" t="s">
        <v>11560</v>
      </c>
      <c r="I539" s="234"/>
      <c r="J539" s="234"/>
      <c r="K539" s="234"/>
      <c r="L539" s="234"/>
      <c r="M539" s="234"/>
      <c r="N539" s="234" t="s">
        <v>11566</v>
      </c>
      <c r="O539" s="249" t="s">
        <v>11910</v>
      </c>
      <c r="P539" s="249" t="s">
        <v>11909</v>
      </c>
      <c r="Q539" s="226" t="s">
        <v>11908</v>
      </c>
      <c r="R539" s="212" t="s">
        <v>4295</v>
      </c>
      <c r="S539" s="213">
        <v>410000382</v>
      </c>
      <c r="T539" s="236" t="s">
        <v>11559</v>
      </c>
      <c r="U539" s="237" t="s">
        <v>11565</v>
      </c>
      <c r="V539" s="236" t="s">
        <v>11558</v>
      </c>
      <c r="W539" s="236" t="s">
        <v>11558</v>
      </c>
      <c r="X539" s="237" t="s">
        <v>11560</v>
      </c>
      <c r="Y539" s="237"/>
      <c r="Z539" s="237"/>
      <c r="AA539" s="225">
        <v>202409</v>
      </c>
      <c r="AB539" s="246"/>
      <c r="AC539" s="247" t="s">
        <v>11564</v>
      </c>
      <c r="AD539" s="247" t="s">
        <v>11563</v>
      </c>
      <c r="AE539" s="248">
        <v>0</v>
      </c>
      <c r="AF539" s="247" t="s">
        <v>11563</v>
      </c>
      <c r="AG539" s="242" t="s">
        <v>2</v>
      </c>
      <c r="AH539" s="9" t="s">
        <v>11560</v>
      </c>
      <c r="AI539" s="238" t="s">
        <v>11560</v>
      </c>
      <c r="AJ539" s="238" t="s">
        <v>11560</v>
      </c>
      <c r="AK539" s="238" t="s">
        <v>11562</v>
      </c>
    </row>
    <row r="540" spans="1:37" x14ac:dyDescent="0.3">
      <c r="A540" s="232" t="s">
        <v>11913</v>
      </c>
      <c r="B540" s="232" t="s">
        <v>11912</v>
      </c>
      <c r="C540" s="244" t="s">
        <v>11569</v>
      </c>
      <c r="D540" s="240" t="s">
        <v>12021</v>
      </c>
      <c r="E540" s="239" t="s">
        <v>3949</v>
      </c>
      <c r="F540" s="243" t="s">
        <v>11567</v>
      </c>
      <c r="G540" s="214">
        <v>0</v>
      </c>
      <c r="H540" s="234" t="s">
        <v>11560</v>
      </c>
      <c r="I540" s="234"/>
      <c r="J540" s="234"/>
      <c r="K540" s="234"/>
      <c r="L540" s="234"/>
      <c r="M540" s="234"/>
      <c r="N540" s="234" t="s">
        <v>11566</v>
      </c>
      <c r="O540" s="249" t="s">
        <v>11910</v>
      </c>
      <c r="P540" s="249" t="s">
        <v>11909</v>
      </c>
      <c r="Q540" s="226" t="s">
        <v>11908</v>
      </c>
      <c r="R540" s="212" t="s">
        <v>4302</v>
      </c>
      <c r="S540" s="213">
        <v>410000663</v>
      </c>
      <c r="T540" s="236" t="s">
        <v>11559</v>
      </c>
      <c r="U540" s="237" t="s">
        <v>11565</v>
      </c>
      <c r="V540" s="236" t="s">
        <v>11558</v>
      </c>
      <c r="W540" s="236" t="s">
        <v>11558</v>
      </c>
      <c r="X540" s="237" t="s">
        <v>11560</v>
      </c>
      <c r="Y540" s="237"/>
      <c r="Z540" s="237"/>
      <c r="AA540" s="225">
        <v>202409</v>
      </c>
      <c r="AB540" s="246"/>
      <c r="AC540" s="247" t="s">
        <v>11564</v>
      </c>
      <c r="AD540" s="247" t="s">
        <v>11563</v>
      </c>
      <c r="AE540" s="248">
        <v>0</v>
      </c>
      <c r="AF540" s="247" t="s">
        <v>11563</v>
      </c>
      <c r="AG540" s="242" t="s">
        <v>2</v>
      </c>
      <c r="AH540" s="9" t="s">
        <v>11560</v>
      </c>
      <c r="AI540" s="238" t="s">
        <v>11560</v>
      </c>
      <c r="AJ540" s="238" t="s">
        <v>11560</v>
      </c>
      <c r="AK540" s="238" t="s">
        <v>11562</v>
      </c>
    </row>
    <row r="541" spans="1:37" x14ac:dyDescent="0.3">
      <c r="A541" s="232" t="s">
        <v>11913</v>
      </c>
      <c r="B541" s="232" t="s">
        <v>11912</v>
      </c>
      <c r="C541" s="244" t="s">
        <v>11569</v>
      </c>
      <c r="D541" s="240" t="s">
        <v>12020</v>
      </c>
      <c r="E541" s="239" t="s">
        <v>4749</v>
      </c>
      <c r="F541" s="243" t="s">
        <v>11567</v>
      </c>
      <c r="G541" s="214">
        <v>0</v>
      </c>
      <c r="H541" s="234" t="s">
        <v>11560</v>
      </c>
      <c r="I541" s="234"/>
      <c r="J541" s="234"/>
      <c r="K541" s="234"/>
      <c r="L541" s="234"/>
      <c r="M541" s="234"/>
      <c r="N541" s="234" t="s">
        <v>11566</v>
      </c>
      <c r="O541" s="249" t="s">
        <v>11910</v>
      </c>
      <c r="P541" s="249" t="s">
        <v>11909</v>
      </c>
      <c r="Q541" s="226" t="s">
        <v>11908</v>
      </c>
      <c r="R541" s="212" t="s">
        <v>4750</v>
      </c>
      <c r="S541" s="213">
        <v>410000670</v>
      </c>
      <c r="T541" s="236" t="s">
        <v>11559</v>
      </c>
      <c r="U541" s="237" t="s">
        <v>11565</v>
      </c>
      <c r="V541" s="236" t="s">
        <v>11558</v>
      </c>
      <c r="W541" s="236" t="s">
        <v>11558</v>
      </c>
      <c r="X541" s="237" t="s">
        <v>11560</v>
      </c>
      <c r="Y541" s="237"/>
      <c r="Z541" s="237"/>
      <c r="AA541" s="225">
        <v>202409</v>
      </c>
      <c r="AB541" s="246"/>
      <c r="AC541" s="247" t="s">
        <v>11564</v>
      </c>
      <c r="AD541" s="247" t="s">
        <v>11563</v>
      </c>
      <c r="AE541" s="248">
        <v>0</v>
      </c>
      <c r="AF541" s="247" t="s">
        <v>11563</v>
      </c>
      <c r="AG541" s="242" t="s">
        <v>2</v>
      </c>
      <c r="AH541" s="9" t="s">
        <v>11560</v>
      </c>
      <c r="AI541" s="238" t="s">
        <v>11560</v>
      </c>
      <c r="AJ541" s="238" t="s">
        <v>11560</v>
      </c>
      <c r="AK541" s="238" t="s">
        <v>11562</v>
      </c>
    </row>
    <row r="542" spans="1:37" x14ac:dyDescent="0.3">
      <c r="A542" s="232" t="s">
        <v>11913</v>
      </c>
      <c r="B542" s="232" t="s">
        <v>11912</v>
      </c>
      <c r="C542" s="244" t="s">
        <v>11569</v>
      </c>
      <c r="D542" s="240" t="s">
        <v>12019</v>
      </c>
      <c r="E542" s="239" t="s">
        <v>3974</v>
      </c>
      <c r="F542" s="243" t="s">
        <v>11567</v>
      </c>
      <c r="G542" s="214">
        <v>0</v>
      </c>
      <c r="H542" s="234" t="s">
        <v>11560</v>
      </c>
      <c r="I542" s="234"/>
      <c r="J542" s="234"/>
      <c r="K542" s="234"/>
      <c r="L542" s="234"/>
      <c r="M542" s="234"/>
      <c r="N542" s="234" t="s">
        <v>11566</v>
      </c>
      <c r="O542" s="249" t="s">
        <v>11910</v>
      </c>
      <c r="P542" s="249" t="s">
        <v>11909</v>
      </c>
      <c r="Q542" s="226" t="s">
        <v>11908</v>
      </c>
      <c r="R542" s="212" t="s">
        <v>4316</v>
      </c>
      <c r="S542" s="213">
        <v>410000702</v>
      </c>
      <c r="T542" s="236" t="s">
        <v>11559</v>
      </c>
      <c r="U542" s="237" t="s">
        <v>11565</v>
      </c>
      <c r="V542" s="236" t="s">
        <v>11558</v>
      </c>
      <c r="W542" s="236" t="s">
        <v>11558</v>
      </c>
      <c r="X542" s="237" t="s">
        <v>11560</v>
      </c>
      <c r="Y542" s="237"/>
      <c r="Z542" s="237"/>
      <c r="AA542" s="225">
        <v>202409</v>
      </c>
      <c r="AB542" s="246"/>
      <c r="AC542" s="247" t="s">
        <v>11564</v>
      </c>
      <c r="AD542" s="247" t="s">
        <v>11563</v>
      </c>
      <c r="AE542" s="248">
        <v>0</v>
      </c>
      <c r="AF542" s="247" t="s">
        <v>11563</v>
      </c>
      <c r="AG542" s="242" t="s">
        <v>2</v>
      </c>
      <c r="AH542" s="9" t="s">
        <v>11560</v>
      </c>
      <c r="AI542" s="238" t="s">
        <v>11560</v>
      </c>
      <c r="AJ542" s="238" t="s">
        <v>11560</v>
      </c>
      <c r="AK542" s="238" t="s">
        <v>11562</v>
      </c>
    </row>
    <row r="543" spans="1:37" x14ac:dyDescent="0.3">
      <c r="A543" s="232" t="s">
        <v>11913</v>
      </c>
      <c r="B543" s="232" t="s">
        <v>11912</v>
      </c>
      <c r="C543" s="244" t="s">
        <v>11569</v>
      </c>
      <c r="D543" s="240" t="s">
        <v>12018</v>
      </c>
      <c r="E543" s="239" t="s">
        <v>6089</v>
      </c>
      <c r="F543" s="243" t="s">
        <v>11567</v>
      </c>
      <c r="G543" s="214">
        <v>0</v>
      </c>
      <c r="H543" s="234" t="s">
        <v>11560</v>
      </c>
      <c r="I543" s="234"/>
      <c r="J543" s="234"/>
      <c r="K543" s="234"/>
      <c r="L543" s="234"/>
      <c r="M543" s="234"/>
      <c r="N543" s="234" t="s">
        <v>11566</v>
      </c>
      <c r="O543" s="249" t="s">
        <v>11910</v>
      </c>
      <c r="P543" s="249" t="s">
        <v>11909</v>
      </c>
      <c r="Q543" s="226" t="s">
        <v>11908</v>
      </c>
      <c r="R543" s="212" t="s">
        <v>6090</v>
      </c>
      <c r="S543" s="213">
        <v>410000748</v>
      </c>
      <c r="T543" s="236" t="s">
        <v>11559</v>
      </c>
      <c r="U543" s="237" t="s">
        <v>11565</v>
      </c>
      <c r="V543" s="236" t="s">
        <v>11558</v>
      </c>
      <c r="W543" s="236" t="s">
        <v>11558</v>
      </c>
      <c r="X543" s="237" t="s">
        <v>11560</v>
      </c>
      <c r="Y543" s="237"/>
      <c r="Z543" s="237"/>
      <c r="AA543" s="225">
        <v>202409</v>
      </c>
      <c r="AB543" s="246"/>
      <c r="AC543" s="247" t="s">
        <v>11564</v>
      </c>
      <c r="AD543" s="247" t="s">
        <v>11563</v>
      </c>
      <c r="AE543" s="248">
        <v>0</v>
      </c>
      <c r="AF543" s="247" t="s">
        <v>11563</v>
      </c>
      <c r="AG543" s="242" t="s">
        <v>2</v>
      </c>
      <c r="AH543" s="9" t="s">
        <v>11560</v>
      </c>
      <c r="AI543" s="238" t="s">
        <v>11560</v>
      </c>
      <c r="AJ543" s="238" t="s">
        <v>11560</v>
      </c>
      <c r="AK543" s="238" t="s">
        <v>11562</v>
      </c>
    </row>
    <row r="544" spans="1:37" x14ac:dyDescent="0.3">
      <c r="A544" s="232" t="s">
        <v>11913</v>
      </c>
      <c r="B544" s="232" t="s">
        <v>11912</v>
      </c>
      <c r="C544" s="244" t="s">
        <v>11569</v>
      </c>
      <c r="D544" s="240" t="s">
        <v>11877</v>
      </c>
      <c r="E544" s="239" t="s">
        <v>3979</v>
      </c>
      <c r="F544" s="243" t="s">
        <v>11567</v>
      </c>
      <c r="G544" s="214">
        <v>0</v>
      </c>
      <c r="H544" s="234" t="s">
        <v>11560</v>
      </c>
      <c r="I544" s="234"/>
      <c r="J544" s="234"/>
      <c r="K544" s="234"/>
      <c r="L544" s="234"/>
      <c r="M544" s="234"/>
      <c r="N544" s="234" t="s">
        <v>11566</v>
      </c>
      <c r="O544" s="249" t="s">
        <v>11910</v>
      </c>
      <c r="P544" s="249" t="s">
        <v>11909</v>
      </c>
      <c r="Q544" s="226" t="s">
        <v>11908</v>
      </c>
      <c r="R544" s="212" t="s">
        <v>4270</v>
      </c>
      <c r="S544" s="213">
        <v>410000791</v>
      </c>
      <c r="T544" s="236" t="s">
        <v>11559</v>
      </c>
      <c r="U544" s="237" t="s">
        <v>11565</v>
      </c>
      <c r="V544" s="236" t="s">
        <v>11558</v>
      </c>
      <c r="W544" s="236" t="s">
        <v>11558</v>
      </c>
      <c r="X544" s="237" t="s">
        <v>11560</v>
      </c>
      <c r="Y544" s="237"/>
      <c r="Z544" s="237"/>
      <c r="AA544" s="225">
        <v>202409</v>
      </c>
      <c r="AB544" s="246"/>
      <c r="AC544" s="247" t="s">
        <v>11564</v>
      </c>
      <c r="AD544" s="247" t="s">
        <v>11563</v>
      </c>
      <c r="AE544" s="248">
        <v>0</v>
      </c>
      <c r="AF544" s="247" t="s">
        <v>11563</v>
      </c>
      <c r="AG544" s="242" t="s">
        <v>2</v>
      </c>
      <c r="AH544" s="9" t="s">
        <v>11560</v>
      </c>
      <c r="AI544" s="238" t="s">
        <v>11560</v>
      </c>
      <c r="AJ544" s="238" t="s">
        <v>11560</v>
      </c>
      <c r="AK544" s="238" t="s">
        <v>11562</v>
      </c>
    </row>
    <row r="545" spans="1:37" x14ac:dyDescent="0.3">
      <c r="A545" s="232" t="s">
        <v>11913</v>
      </c>
      <c r="B545" s="232" t="s">
        <v>11912</v>
      </c>
      <c r="C545" s="244" t="s">
        <v>11569</v>
      </c>
      <c r="D545" s="240" t="s">
        <v>12017</v>
      </c>
      <c r="E545" s="239" t="s">
        <v>5710</v>
      </c>
      <c r="F545" s="243" t="s">
        <v>11567</v>
      </c>
      <c r="G545" s="214">
        <v>0</v>
      </c>
      <c r="H545" s="234" t="s">
        <v>11560</v>
      </c>
      <c r="I545" s="234"/>
      <c r="J545" s="234"/>
      <c r="K545" s="234"/>
      <c r="L545" s="234"/>
      <c r="M545" s="234"/>
      <c r="N545" s="234" t="s">
        <v>11566</v>
      </c>
      <c r="O545" s="249" t="s">
        <v>11910</v>
      </c>
      <c r="P545" s="249" t="s">
        <v>11909</v>
      </c>
      <c r="Q545" s="226" t="s">
        <v>11908</v>
      </c>
      <c r="R545" s="212" t="s">
        <v>5711</v>
      </c>
      <c r="S545" s="213">
        <v>410000859</v>
      </c>
      <c r="T545" s="236" t="s">
        <v>11559</v>
      </c>
      <c r="U545" s="237" t="s">
        <v>11565</v>
      </c>
      <c r="V545" s="236" t="s">
        <v>11558</v>
      </c>
      <c r="W545" s="236" t="s">
        <v>11558</v>
      </c>
      <c r="X545" s="237" t="s">
        <v>11560</v>
      </c>
      <c r="Y545" s="237"/>
      <c r="Z545" s="237"/>
      <c r="AA545" s="225">
        <v>202409</v>
      </c>
      <c r="AB545" s="246"/>
      <c r="AC545" s="247" t="s">
        <v>11564</v>
      </c>
      <c r="AD545" s="247" t="s">
        <v>11563</v>
      </c>
      <c r="AE545" s="248">
        <v>0</v>
      </c>
      <c r="AF545" s="247" t="s">
        <v>11563</v>
      </c>
      <c r="AG545" s="242" t="s">
        <v>2</v>
      </c>
      <c r="AH545" s="9" t="s">
        <v>11560</v>
      </c>
      <c r="AI545" s="238" t="s">
        <v>11560</v>
      </c>
      <c r="AJ545" s="238" t="s">
        <v>11560</v>
      </c>
      <c r="AK545" s="238" t="s">
        <v>11562</v>
      </c>
    </row>
    <row r="546" spans="1:37" x14ac:dyDescent="0.3">
      <c r="A546" s="232" t="s">
        <v>11913</v>
      </c>
      <c r="B546" s="232" t="s">
        <v>11912</v>
      </c>
      <c r="C546" s="244" t="s">
        <v>11569</v>
      </c>
      <c r="D546" s="240" t="s">
        <v>11612</v>
      </c>
      <c r="E546" s="239" t="s">
        <v>6123</v>
      </c>
      <c r="F546" s="243" t="s">
        <v>11567</v>
      </c>
      <c r="G546" s="214">
        <v>0</v>
      </c>
      <c r="H546" s="234" t="s">
        <v>11560</v>
      </c>
      <c r="I546" s="234"/>
      <c r="J546" s="234"/>
      <c r="K546" s="234"/>
      <c r="L546" s="234"/>
      <c r="M546" s="234"/>
      <c r="N546" s="234" t="s">
        <v>11566</v>
      </c>
      <c r="O546" s="249" t="s">
        <v>11910</v>
      </c>
      <c r="P546" s="249" t="s">
        <v>11909</v>
      </c>
      <c r="Q546" s="226" t="s">
        <v>11908</v>
      </c>
      <c r="R546" s="212" t="s">
        <v>6124</v>
      </c>
      <c r="S546" s="213">
        <v>410000838</v>
      </c>
      <c r="T546" s="236" t="s">
        <v>11559</v>
      </c>
      <c r="U546" s="237" t="s">
        <v>11565</v>
      </c>
      <c r="V546" s="236" t="s">
        <v>11558</v>
      </c>
      <c r="W546" s="236" t="s">
        <v>11558</v>
      </c>
      <c r="X546" s="237" t="s">
        <v>11560</v>
      </c>
      <c r="Y546" s="237"/>
      <c r="Z546" s="237"/>
      <c r="AA546" s="225">
        <v>202409</v>
      </c>
      <c r="AB546" s="246"/>
      <c r="AC546" s="247" t="s">
        <v>11564</v>
      </c>
      <c r="AD546" s="247" t="s">
        <v>11563</v>
      </c>
      <c r="AE546" s="248">
        <v>0</v>
      </c>
      <c r="AF546" s="247" t="s">
        <v>11563</v>
      </c>
      <c r="AG546" s="242" t="s">
        <v>2</v>
      </c>
      <c r="AH546" s="9" t="s">
        <v>11560</v>
      </c>
      <c r="AI546" s="238" t="s">
        <v>11560</v>
      </c>
      <c r="AJ546" s="238" t="s">
        <v>11560</v>
      </c>
      <c r="AK546" s="238" t="s">
        <v>11562</v>
      </c>
    </row>
    <row r="547" spans="1:37" x14ac:dyDescent="0.3">
      <c r="A547" s="232" t="s">
        <v>11913</v>
      </c>
      <c r="B547" s="232" t="s">
        <v>11912</v>
      </c>
      <c r="C547" s="244" t="s">
        <v>11569</v>
      </c>
      <c r="D547" s="240" t="s">
        <v>12016</v>
      </c>
      <c r="E547" s="239" t="s">
        <v>12015</v>
      </c>
      <c r="F547" s="243" t="s">
        <v>11567</v>
      </c>
      <c r="G547" s="214">
        <v>0</v>
      </c>
      <c r="H547" s="234" t="s">
        <v>11560</v>
      </c>
      <c r="I547" s="234"/>
      <c r="J547" s="234"/>
      <c r="K547" s="234"/>
      <c r="L547" s="234"/>
      <c r="M547" s="234"/>
      <c r="N547" s="234" t="s">
        <v>11566</v>
      </c>
      <c r="O547" s="249" t="s">
        <v>11910</v>
      </c>
      <c r="P547" s="249" t="s">
        <v>11909</v>
      </c>
      <c r="Q547" s="226" t="s">
        <v>11908</v>
      </c>
      <c r="R547" s="212" t="s">
        <v>12014</v>
      </c>
      <c r="S547" s="213">
        <v>410000879</v>
      </c>
      <c r="T547" s="236" t="s">
        <v>11559</v>
      </c>
      <c r="U547" s="237" t="s">
        <v>11565</v>
      </c>
      <c r="V547" s="236" t="s">
        <v>11558</v>
      </c>
      <c r="W547" s="236" t="s">
        <v>11558</v>
      </c>
      <c r="X547" s="237" t="s">
        <v>11560</v>
      </c>
      <c r="Y547" s="237"/>
      <c r="Z547" s="237"/>
      <c r="AA547" s="225">
        <v>202409</v>
      </c>
      <c r="AB547" s="246"/>
      <c r="AC547" s="247" t="s">
        <v>11564</v>
      </c>
      <c r="AD547" s="247" t="s">
        <v>11563</v>
      </c>
      <c r="AE547" s="248">
        <v>0</v>
      </c>
      <c r="AF547" s="247" t="s">
        <v>11563</v>
      </c>
      <c r="AG547" s="242" t="s">
        <v>2</v>
      </c>
      <c r="AH547" s="9" t="s">
        <v>11560</v>
      </c>
      <c r="AI547" s="238" t="s">
        <v>11560</v>
      </c>
      <c r="AJ547" s="238" t="s">
        <v>11560</v>
      </c>
      <c r="AK547" s="238" t="s">
        <v>11562</v>
      </c>
    </row>
    <row r="548" spans="1:37" x14ac:dyDescent="0.3">
      <c r="A548" s="232" t="s">
        <v>11913</v>
      </c>
      <c r="B548" s="232" t="s">
        <v>11912</v>
      </c>
      <c r="C548" s="244" t="s">
        <v>11569</v>
      </c>
      <c r="D548" s="240" t="s">
        <v>12013</v>
      </c>
      <c r="E548" s="239" t="s">
        <v>12012</v>
      </c>
      <c r="F548" s="243" t="s">
        <v>11567</v>
      </c>
      <c r="G548" s="214">
        <v>0</v>
      </c>
      <c r="H548" s="234" t="s">
        <v>11560</v>
      </c>
      <c r="I548" s="234"/>
      <c r="J548" s="234"/>
      <c r="K548" s="234"/>
      <c r="L548" s="234"/>
      <c r="M548" s="234"/>
      <c r="N548" s="234" t="s">
        <v>11566</v>
      </c>
      <c r="O548" s="249" t="s">
        <v>11910</v>
      </c>
      <c r="P548" s="249" t="s">
        <v>11909</v>
      </c>
      <c r="Q548" s="226" t="s">
        <v>11908</v>
      </c>
      <c r="R548" s="212" t="s">
        <v>12011</v>
      </c>
      <c r="S548" s="213">
        <v>410000735</v>
      </c>
      <c r="T548" s="236" t="s">
        <v>11559</v>
      </c>
      <c r="U548" s="237" t="s">
        <v>11565</v>
      </c>
      <c r="V548" s="236" t="s">
        <v>11558</v>
      </c>
      <c r="W548" s="236" t="s">
        <v>11558</v>
      </c>
      <c r="X548" s="237" t="s">
        <v>11560</v>
      </c>
      <c r="Y548" s="237"/>
      <c r="Z548" s="237"/>
      <c r="AA548" s="225">
        <v>202409</v>
      </c>
      <c r="AB548" s="246"/>
      <c r="AC548" s="247" t="s">
        <v>11564</v>
      </c>
      <c r="AD548" s="247" t="s">
        <v>11563</v>
      </c>
      <c r="AE548" s="248">
        <v>0</v>
      </c>
      <c r="AF548" s="247" t="s">
        <v>11563</v>
      </c>
      <c r="AG548" s="242" t="s">
        <v>2</v>
      </c>
      <c r="AH548" s="9" t="s">
        <v>11560</v>
      </c>
      <c r="AI548" s="238" t="s">
        <v>11560</v>
      </c>
      <c r="AJ548" s="238" t="s">
        <v>11560</v>
      </c>
      <c r="AK548" s="238" t="s">
        <v>11562</v>
      </c>
    </row>
    <row r="549" spans="1:37" x14ac:dyDescent="0.3">
      <c r="A549" s="232" t="s">
        <v>11913</v>
      </c>
      <c r="B549" s="232" t="s">
        <v>11912</v>
      </c>
      <c r="C549" s="244" t="s">
        <v>11569</v>
      </c>
      <c r="D549" s="240" t="s">
        <v>12010</v>
      </c>
      <c r="E549" s="239" t="s">
        <v>6111</v>
      </c>
      <c r="F549" s="243" t="s">
        <v>11567</v>
      </c>
      <c r="G549" s="214">
        <v>0</v>
      </c>
      <c r="H549" s="234" t="s">
        <v>11560</v>
      </c>
      <c r="I549" s="234"/>
      <c r="J549" s="234"/>
      <c r="K549" s="234"/>
      <c r="L549" s="234"/>
      <c r="M549" s="234"/>
      <c r="N549" s="234" t="s">
        <v>11566</v>
      </c>
      <c r="O549" s="249" t="s">
        <v>11910</v>
      </c>
      <c r="P549" s="249" t="s">
        <v>11909</v>
      </c>
      <c r="Q549" s="226" t="s">
        <v>11908</v>
      </c>
      <c r="R549" s="212" t="s">
        <v>6112</v>
      </c>
      <c r="S549" s="213">
        <v>410000388</v>
      </c>
      <c r="T549" s="236" t="s">
        <v>11559</v>
      </c>
      <c r="U549" s="237" t="s">
        <v>11565</v>
      </c>
      <c r="V549" s="236" t="s">
        <v>11558</v>
      </c>
      <c r="W549" s="236" t="s">
        <v>11558</v>
      </c>
      <c r="X549" s="237" t="s">
        <v>11560</v>
      </c>
      <c r="Y549" s="237"/>
      <c r="Z549" s="237"/>
      <c r="AA549" s="225">
        <v>202409</v>
      </c>
      <c r="AB549" s="246"/>
      <c r="AC549" s="247" t="s">
        <v>11564</v>
      </c>
      <c r="AD549" s="247" t="s">
        <v>11563</v>
      </c>
      <c r="AE549" s="248">
        <v>0</v>
      </c>
      <c r="AF549" s="247" t="s">
        <v>11563</v>
      </c>
      <c r="AG549" s="242" t="s">
        <v>2</v>
      </c>
      <c r="AH549" s="9" t="s">
        <v>11560</v>
      </c>
      <c r="AI549" s="238" t="s">
        <v>11560</v>
      </c>
      <c r="AJ549" s="238" t="s">
        <v>11560</v>
      </c>
      <c r="AK549" s="238" t="s">
        <v>11562</v>
      </c>
    </row>
    <row r="550" spans="1:37" x14ac:dyDescent="0.3">
      <c r="A550" s="232" t="s">
        <v>11913</v>
      </c>
      <c r="B550" s="232" t="s">
        <v>11912</v>
      </c>
      <c r="C550" s="244" t="s">
        <v>11569</v>
      </c>
      <c r="D550" s="240" t="s">
        <v>12009</v>
      </c>
      <c r="E550" s="239" t="s">
        <v>5070</v>
      </c>
      <c r="F550" s="243" t="s">
        <v>11567</v>
      </c>
      <c r="G550" s="214">
        <v>0</v>
      </c>
      <c r="H550" s="234" t="s">
        <v>11560</v>
      </c>
      <c r="I550" s="234"/>
      <c r="J550" s="234"/>
      <c r="K550" s="234"/>
      <c r="L550" s="234"/>
      <c r="M550" s="234"/>
      <c r="N550" s="234" t="s">
        <v>11566</v>
      </c>
      <c r="O550" s="249" t="s">
        <v>11910</v>
      </c>
      <c r="P550" s="249" t="s">
        <v>11909</v>
      </c>
      <c r="Q550" s="226" t="s">
        <v>11908</v>
      </c>
      <c r="R550" s="212" t="s">
        <v>5071</v>
      </c>
      <c r="S550" s="213">
        <v>410000776</v>
      </c>
      <c r="T550" s="236" t="s">
        <v>11559</v>
      </c>
      <c r="U550" s="237" t="s">
        <v>11565</v>
      </c>
      <c r="V550" s="236" t="s">
        <v>11558</v>
      </c>
      <c r="W550" s="236" t="s">
        <v>11558</v>
      </c>
      <c r="X550" s="237" t="s">
        <v>11560</v>
      </c>
      <c r="Y550" s="237"/>
      <c r="Z550" s="237"/>
      <c r="AA550" s="225">
        <v>202409</v>
      </c>
      <c r="AB550" s="246"/>
      <c r="AC550" s="247" t="s">
        <v>11564</v>
      </c>
      <c r="AD550" s="247" t="s">
        <v>11563</v>
      </c>
      <c r="AE550" s="248">
        <v>0</v>
      </c>
      <c r="AF550" s="247" t="s">
        <v>11563</v>
      </c>
      <c r="AG550" s="242" t="s">
        <v>2</v>
      </c>
      <c r="AH550" s="9" t="s">
        <v>11560</v>
      </c>
      <c r="AI550" s="238" t="s">
        <v>11560</v>
      </c>
      <c r="AJ550" s="238" t="s">
        <v>11560</v>
      </c>
      <c r="AK550" s="238" t="s">
        <v>11562</v>
      </c>
    </row>
    <row r="551" spans="1:37" x14ac:dyDescent="0.3">
      <c r="A551" s="232" t="s">
        <v>11913</v>
      </c>
      <c r="B551" s="232" t="s">
        <v>11912</v>
      </c>
      <c r="C551" s="244" t="s">
        <v>11569</v>
      </c>
      <c r="D551" s="240" t="s">
        <v>12008</v>
      </c>
      <c r="E551" s="239" t="s">
        <v>3985</v>
      </c>
      <c r="F551" s="243" t="s">
        <v>11567</v>
      </c>
      <c r="G551" s="214">
        <v>0</v>
      </c>
      <c r="H551" s="234" t="s">
        <v>11560</v>
      </c>
      <c r="I551" s="234"/>
      <c r="J551" s="234"/>
      <c r="K551" s="234"/>
      <c r="L551" s="234"/>
      <c r="M551" s="234"/>
      <c r="N551" s="234" t="s">
        <v>11566</v>
      </c>
      <c r="O551" s="249" t="s">
        <v>11910</v>
      </c>
      <c r="P551" s="249" t="s">
        <v>11909</v>
      </c>
      <c r="Q551" s="226" t="s">
        <v>11908</v>
      </c>
      <c r="R551" s="212" t="s">
        <v>4192</v>
      </c>
      <c r="S551" s="213">
        <v>410000815</v>
      </c>
      <c r="T551" s="236" t="s">
        <v>11559</v>
      </c>
      <c r="U551" s="237" t="s">
        <v>11565</v>
      </c>
      <c r="V551" s="236" t="s">
        <v>11558</v>
      </c>
      <c r="W551" s="236" t="s">
        <v>11558</v>
      </c>
      <c r="X551" s="237" t="s">
        <v>11560</v>
      </c>
      <c r="Y551" s="237"/>
      <c r="Z551" s="237"/>
      <c r="AA551" s="225">
        <v>202409</v>
      </c>
      <c r="AB551" s="246"/>
      <c r="AC551" s="247" t="s">
        <v>11564</v>
      </c>
      <c r="AD551" s="247" t="s">
        <v>11563</v>
      </c>
      <c r="AE551" s="248">
        <v>0</v>
      </c>
      <c r="AF551" s="247" t="s">
        <v>11563</v>
      </c>
      <c r="AG551" s="242" t="s">
        <v>2</v>
      </c>
      <c r="AH551" s="9" t="s">
        <v>11560</v>
      </c>
      <c r="AI551" s="238" t="s">
        <v>11560</v>
      </c>
      <c r="AJ551" s="238" t="s">
        <v>11560</v>
      </c>
      <c r="AK551" s="238" t="s">
        <v>11562</v>
      </c>
    </row>
    <row r="552" spans="1:37" x14ac:dyDescent="0.3">
      <c r="A552" s="232" t="s">
        <v>11913</v>
      </c>
      <c r="B552" s="232" t="s">
        <v>11912</v>
      </c>
      <c r="C552" s="244" t="s">
        <v>11569</v>
      </c>
      <c r="D552" s="240" t="s">
        <v>12007</v>
      </c>
      <c r="E552" s="239" t="s">
        <v>12006</v>
      </c>
      <c r="F552" s="243" t="s">
        <v>11567</v>
      </c>
      <c r="G552" s="214">
        <v>0</v>
      </c>
      <c r="H552" s="234" t="s">
        <v>11560</v>
      </c>
      <c r="I552" s="234"/>
      <c r="J552" s="234"/>
      <c r="K552" s="234"/>
      <c r="L552" s="234"/>
      <c r="M552" s="234"/>
      <c r="N552" s="234" t="s">
        <v>11566</v>
      </c>
      <c r="O552" s="249" t="s">
        <v>11910</v>
      </c>
      <c r="P552" s="249" t="s">
        <v>11909</v>
      </c>
      <c r="Q552" s="226" t="s">
        <v>11908</v>
      </c>
      <c r="R552" s="212" t="s">
        <v>12005</v>
      </c>
      <c r="S552" s="213">
        <v>410000347</v>
      </c>
      <c r="T552" s="236" t="s">
        <v>11559</v>
      </c>
      <c r="U552" s="237" t="s">
        <v>11565</v>
      </c>
      <c r="V552" s="236" t="s">
        <v>11558</v>
      </c>
      <c r="W552" s="236" t="s">
        <v>11558</v>
      </c>
      <c r="X552" s="237" t="s">
        <v>11560</v>
      </c>
      <c r="Y552" s="237"/>
      <c r="Z552" s="237"/>
      <c r="AA552" s="225">
        <v>202409</v>
      </c>
      <c r="AB552" s="246"/>
      <c r="AC552" s="247" t="s">
        <v>11564</v>
      </c>
      <c r="AD552" s="247" t="s">
        <v>11563</v>
      </c>
      <c r="AE552" s="248">
        <v>0</v>
      </c>
      <c r="AF552" s="247" t="s">
        <v>11563</v>
      </c>
      <c r="AG552" s="242" t="s">
        <v>2</v>
      </c>
      <c r="AH552" s="9" t="s">
        <v>11560</v>
      </c>
      <c r="AI552" s="238" t="s">
        <v>11560</v>
      </c>
      <c r="AJ552" s="238" t="s">
        <v>11560</v>
      </c>
      <c r="AK552" s="238" t="s">
        <v>11562</v>
      </c>
    </row>
    <row r="553" spans="1:37" x14ac:dyDescent="0.3">
      <c r="A553" s="232" t="s">
        <v>11913</v>
      </c>
      <c r="B553" s="232" t="s">
        <v>11912</v>
      </c>
      <c r="C553" s="244" t="s">
        <v>11569</v>
      </c>
      <c r="D553" s="240" t="s">
        <v>12004</v>
      </c>
      <c r="E553" s="239" t="s">
        <v>5911</v>
      </c>
      <c r="F553" s="243" t="s">
        <v>11567</v>
      </c>
      <c r="G553" s="214">
        <v>0</v>
      </c>
      <c r="H553" s="234" t="s">
        <v>11560</v>
      </c>
      <c r="I553" s="234"/>
      <c r="J553" s="234"/>
      <c r="K553" s="234"/>
      <c r="L553" s="234"/>
      <c r="M553" s="234"/>
      <c r="N553" s="234" t="s">
        <v>11566</v>
      </c>
      <c r="O553" s="249" t="s">
        <v>11910</v>
      </c>
      <c r="P553" s="249" t="s">
        <v>11909</v>
      </c>
      <c r="Q553" s="226" t="s">
        <v>11908</v>
      </c>
      <c r="R553" s="212" t="s">
        <v>5912</v>
      </c>
      <c r="S553" s="213">
        <v>410000814</v>
      </c>
      <c r="T553" s="236" t="s">
        <v>11559</v>
      </c>
      <c r="U553" s="237" t="s">
        <v>11565</v>
      </c>
      <c r="V553" s="236" t="s">
        <v>11558</v>
      </c>
      <c r="W553" s="236" t="s">
        <v>11558</v>
      </c>
      <c r="X553" s="237" t="s">
        <v>11560</v>
      </c>
      <c r="Y553" s="237"/>
      <c r="Z553" s="237"/>
      <c r="AA553" s="225">
        <v>202409</v>
      </c>
      <c r="AB553" s="246"/>
      <c r="AC553" s="247" t="s">
        <v>11564</v>
      </c>
      <c r="AD553" s="247" t="s">
        <v>11563</v>
      </c>
      <c r="AE553" s="248">
        <v>0</v>
      </c>
      <c r="AF553" s="247" t="s">
        <v>11563</v>
      </c>
      <c r="AG553" s="242" t="s">
        <v>2</v>
      </c>
      <c r="AH553" s="9" t="s">
        <v>11560</v>
      </c>
      <c r="AI553" s="238" t="s">
        <v>11560</v>
      </c>
      <c r="AJ553" s="238" t="s">
        <v>11560</v>
      </c>
      <c r="AK553" s="238" t="s">
        <v>11562</v>
      </c>
    </row>
    <row r="554" spans="1:37" x14ac:dyDescent="0.3">
      <c r="A554" s="232" t="s">
        <v>11913</v>
      </c>
      <c r="B554" s="232" t="s">
        <v>11912</v>
      </c>
      <c r="C554" s="244" t="s">
        <v>11569</v>
      </c>
      <c r="D554" s="240" t="s">
        <v>12003</v>
      </c>
      <c r="E554" s="239" t="s">
        <v>5603</v>
      </c>
      <c r="F554" s="243" t="s">
        <v>11567</v>
      </c>
      <c r="G554" s="214">
        <v>0</v>
      </c>
      <c r="H554" s="234" t="s">
        <v>11560</v>
      </c>
      <c r="I554" s="234"/>
      <c r="J554" s="234"/>
      <c r="K554" s="234"/>
      <c r="L554" s="234"/>
      <c r="M554" s="234"/>
      <c r="N554" s="234" t="s">
        <v>11566</v>
      </c>
      <c r="O554" s="249" t="s">
        <v>11910</v>
      </c>
      <c r="P554" s="249" t="s">
        <v>11909</v>
      </c>
      <c r="Q554" s="226" t="s">
        <v>11908</v>
      </c>
      <c r="R554" s="212" t="s">
        <v>5604</v>
      </c>
      <c r="S554" s="213">
        <v>410000370</v>
      </c>
      <c r="T554" s="236" t="s">
        <v>11559</v>
      </c>
      <c r="U554" s="237" t="s">
        <v>11565</v>
      </c>
      <c r="V554" s="236" t="s">
        <v>11558</v>
      </c>
      <c r="W554" s="236" t="s">
        <v>11558</v>
      </c>
      <c r="X554" s="237" t="s">
        <v>11560</v>
      </c>
      <c r="Y554" s="237"/>
      <c r="Z554" s="237"/>
      <c r="AA554" s="225">
        <v>202409</v>
      </c>
      <c r="AB554" s="246"/>
      <c r="AC554" s="247" t="s">
        <v>11564</v>
      </c>
      <c r="AD554" s="247" t="s">
        <v>11563</v>
      </c>
      <c r="AE554" s="248">
        <v>0</v>
      </c>
      <c r="AF554" s="247" t="s">
        <v>11563</v>
      </c>
      <c r="AG554" s="242" t="s">
        <v>2</v>
      </c>
      <c r="AH554" s="9" t="s">
        <v>11560</v>
      </c>
      <c r="AI554" s="238" t="s">
        <v>11560</v>
      </c>
      <c r="AJ554" s="238" t="s">
        <v>11560</v>
      </c>
      <c r="AK554" s="238" t="s">
        <v>11562</v>
      </c>
    </row>
    <row r="555" spans="1:37" x14ac:dyDescent="0.3">
      <c r="A555" s="232" t="s">
        <v>11913</v>
      </c>
      <c r="B555" s="232" t="s">
        <v>11912</v>
      </c>
      <c r="C555" s="244" t="s">
        <v>11569</v>
      </c>
      <c r="D555" s="240" t="s">
        <v>12002</v>
      </c>
      <c r="E555" s="239" t="s">
        <v>12001</v>
      </c>
      <c r="F555" s="243" t="s">
        <v>11567</v>
      </c>
      <c r="G555" s="214">
        <v>0</v>
      </c>
      <c r="H555" s="234" t="s">
        <v>11560</v>
      </c>
      <c r="I555" s="234"/>
      <c r="J555" s="234"/>
      <c r="K555" s="234"/>
      <c r="L555" s="234"/>
      <c r="M555" s="234"/>
      <c r="N555" s="234" t="s">
        <v>11566</v>
      </c>
      <c r="O555" s="249" t="s">
        <v>11910</v>
      </c>
      <c r="P555" s="249" t="s">
        <v>11909</v>
      </c>
      <c r="Q555" s="226" t="s">
        <v>11908</v>
      </c>
      <c r="R555" s="212" t="s">
        <v>12000</v>
      </c>
      <c r="S555" s="213">
        <v>410000400</v>
      </c>
      <c r="T555" s="236" t="s">
        <v>11559</v>
      </c>
      <c r="U555" s="237" t="s">
        <v>11565</v>
      </c>
      <c r="V555" s="236" t="s">
        <v>11558</v>
      </c>
      <c r="W555" s="236" t="s">
        <v>11558</v>
      </c>
      <c r="X555" s="237" t="s">
        <v>11560</v>
      </c>
      <c r="Y555" s="237"/>
      <c r="Z555" s="237"/>
      <c r="AA555" s="225">
        <v>202409</v>
      </c>
      <c r="AB555" s="246"/>
      <c r="AC555" s="247" t="s">
        <v>11564</v>
      </c>
      <c r="AD555" s="247" t="s">
        <v>11563</v>
      </c>
      <c r="AE555" s="248">
        <v>0</v>
      </c>
      <c r="AF555" s="247" t="s">
        <v>11563</v>
      </c>
      <c r="AG555" s="242" t="s">
        <v>2</v>
      </c>
      <c r="AH555" s="9" t="s">
        <v>11560</v>
      </c>
      <c r="AI555" s="238" t="s">
        <v>11560</v>
      </c>
      <c r="AJ555" s="238" t="s">
        <v>11560</v>
      </c>
      <c r="AK555" s="238" t="s">
        <v>11562</v>
      </c>
    </row>
    <row r="556" spans="1:37" x14ac:dyDescent="0.3">
      <c r="A556" s="232" t="s">
        <v>11913</v>
      </c>
      <c r="B556" s="232" t="s">
        <v>11912</v>
      </c>
      <c r="C556" s="244" t="s">
        <v>11569</v>
      </c>
      <c r="D556" s="240" t="s">
        <v>11999</v>
      </c>
      <c r="E556" s="239" t="s">
        <v>6199</v>
      </c>
      <c r="F556" s="243" t="s">
        <v>11567</v>
      </c>
      <c r="G556" s="214">
        <v>0</v>
      </c>
      <c r="H556" s="234" t="s">
        <v>11560</v>
      </c>
      <c r="I556" s="234"/>
      <c r="J556" s="234"/>
      <c r="K556" s="234"/>
      <c r="L556" s="234"/>
      <c r="M556" s="234"/>
      <c r="N556" s="234" t="s">
        <v>11566</v>
      </c>
      <c r="O556" s="249" t="s">
        <v>11910</v>
      </c>
      <c r="P556" s="249" t="s">
        <v>11909</v>
      </c>
      <c r="Q556" s="226" t="s">
        <v>11908</v>
      </c>
      <c r="R556" s="212" t="s">
        <v>6200</v>
      </c>
      <c r="S556" s="213">
        <v>410000646</v>
      </c>
      <c r="T556" s="236" t="s">
        <v>11559</v>
      </c>
      <c r="U556" s="237" t="s">
        <v>11565</v>
      </c>
      <c r="V556" s="236" t="s">
        <v>11558</v>
      </c>
      <c r="W556" s="236" t="s">
        <v>11558</v>
      </c>
      <c r="X556" s="237" t="s">
        <v>11560</v>
      </c>
      <c r="Y556" s="237"/>
      <c r="Z556" s="237"/>
      <c r="AA556" s="225">
        <v>202409</v>
      </c>
      <c r="AB556" s="246"/>
      <c r="AC556" s="247" t="s">
        <v>11564</v>
      </c>
      <c r="AD556" s="247" t="s">
        <v>11563</v>
      </c>
      <c r="AE556" s="248">
        <v>0</v>
      </c>
      <c r="AF556" s="247" t="s">
        <v>11563</v>
      </c>
      <c r="AG556" s="242" t="s">
        <v>2</v>
      </c>
      <c r="AH556" s="9" t="s">
        <v>11560</v>
      </c>
      <c r="AI556" s="238" t="s">
        <v>11560</v>
      </c>
      <c r="AJ556" s="238" t="s">
        <v>11560</v>
      </c>
      <c r="AK556" s="238" t="s">
        <v>11562</v>
      </c>
    </row>
    <row r="557" spans="1:37" x14ac:dyDescent="0.3">
      <c r="A557" s="232" t="s">
        <v>11913</v>
      </c>
      <c r="B557" s="232" t="s">
        <v>11912</v>
      </c>
      <c r="C557" s="244" t="s">
        <v>11569</v>
      </c>
      <c r="D557" s="240" t="s">
        <v>11998</v>
      </c>
      <c r="E557" s="239" t="s">
        <v>4499</v>
      </c>
      <c r="F557" s="243" t="s">
        <v>11567</v>
      </c>
      <c r="G557" s="214">
        <v>0</v>
      </c>
      <c r="H557" s="234" t="s">
        <v>11560</v>
      </c>
      <c r="I557" s="234"/>
      <c r="J557" s="234"/>
      <c r="K557" s="234"/>
      <c r="L557" s="234"/>
      <c r="M557" s="234"/>
      <c r="N557" s="234" t="s">
        <v>11566</v>
      </c>
      <c r="O557" s="249" t="s">
        <v>11910</v>
      </c>
      <c r="P557" s="249" t="s">
        <v>11909</v>
      </c>
      <c r="Q557" s="226" t="s">
        <v>11908</v>
      </c>
      <c r="R557" s="212" t="s">
        <v>4500</v>
      </c>
      <c r="S557" s="213">
        <v>410000376</v>
      </c>
      <c r="T557" s="236" t="s">
        <v>11559</v>
      </c>
      <c r="U557" s="237" t="s">
        <v>11565</v>
      </c>
      <c r="V557" s="236" t="s">
        <v>11558</v>
      </c>
      <c r="W557" s="236" t="s">
        <v>11558</v>
      </c>
      <c r="X557" s="237" t="s">
        <v>11560</v>
      </c>
      <c r="Y557" s="237"/>
      <c r="Z557" s="237"/>
      <c r="AA557" s="225">
        <v>202409</v>
      </c>
      <c r="AB557" s="246"/>
      <c r="AC557" s="247" t="s">
        <v>11564</v>
      </c>
      <c r="AD557" s="247" t="s">
        <v>11563</v>
      </c>
      <c r="AE557" s="248">
        <v>0</v>
      </c>
      <c r="AF557" s="247" t="s">
        <v>11563</v>
      </c>
      <c r="AG557" s="242" t="s">
        <v>2</v>
      </c>
      <c r="AH557" s="9" t="s">
        <v>11560</v>
      </c>
      <c r="AI557" s="238" t="s">
        <v>11560</v>
      </c>
      <c r="AJ557" s="238" t="s">
        <v>11560</v>
      </c>
      <c r="AK557" s="238" t="s">
        <v>11562</v>
      </c>
    </row>
    <row r="558" spans="1:37" x14ac:dyDescent="0.3">
      <c r="A558" s="232" t="s">
        <v>11913</v>
      </c>
      <c r="B558" s="232" t="s">
        <v>11912</v>
      </c>
      <c r="C558" s="244" t="s">
        <v>11569</v>
      </c>
      <c r="D558" s="240" t="s">
        <v>11997</v>
      </c>
      <c r="E558" s="239" t="s">
        <v>4907</v>
      </c>
      <c r="F558" s="243" t="s">
        <v>11567</v>
      </c>
      <c r="G558" s="214">
        <v>0</v>
      </c>
      <c r="H558" s="234" t="s">
        <v>11560</v>
      </c>
      <c r="I558" s="234"/>
      <c r="J558" s="234"/>
      <c r="K558" s="234"/>
      <c r="L558" s="234"/>
      <c r="M558" s="234"/>
      <c r="N558" s="234" t="s">
        <v>11566</v>
      </c>
      <c r="O558" s="249" t="s">
        <v>11910</v>
      </c>
      <c r="P558" s="249" t="s">
        <v>11909</v>
      </c>
      <c r="Q558" s="226" t="s">
        <v>11908</v>
      </c>
      <c r="R558" s="212" t="s">
        <v>4908</v>
      </c>
      <c r="S558" s="213">
        <v>410000863</v>
      </c>
      <c r="T558" s="236" t="s">
        <v>11559</v>
      </c>
      <c r="U558" s="237" t="s">
        <v>11565</v>
      </c>
      <c r="V558" s="236" t="s">
        <v>11558</v>
      </c>
      <c r="W558" s="236" t="s">
        <v>11558</v>
      </c>
      <c r="X558" s="237" t="s">
        <v>11560</v>
      </c>
      <c r="Y558" s="237"/>
      <c r="Z558" s="237"/>
      <c r="AA558" s="225">
        <v>202409</v>
      </c>
      <c r="AB558" s="246"/>
      <c r="AC558" s="247" t="s">
        <v>11564</v>
      </c>
      <c r="AD558" s="247" t="s">
        <v>11563</v>
      </c>
      <c r="AE558" s="248">
        <v>0</v>
      </c>
      <c r="AF558" s="247" t="s">
        <v>11563</v>
      </c>
      <c r="AG558" s="242" t="s">
        <v>2</v>
      </c>
      <c r="AH558" s="9" t="s">
        <v>11560</v>
      </c>
      <c r="AI558" s="238" t="s">
        <v>11560</v>
      </c>
      <c r="AJ558" s="238" t="s">
        <v>11560</v>
      </c>
      <c r="AK558" s="238" t="s">
        <v>11562</v>
      </c>
    </row>
    <row r="559" spans="1:37" x14ac:dyDescent="0.3">
      <c r="A559" s="232" t="s">
        <v>11913</v>
      </c>
      <c r="B559" s="232" t="s">
        <v>11912</v>
      </c>
      <c r="C559" s="244" t="s">
        <v>11569</v>
      </c>
      <c r="D559" s="240" t="s">
        <v>11996</v>
      </c>
      <c r="E559" s="239" t="s">
        <v>5646</v>
      </c>
      <c r="F559" s="243" t="s">
        <v>11567</v>
      </c>
      <c r="G559" s="214">
        <v>0</v>
      </c>
      <c r="H559" s="234" t="s">
        <v>11560</v>
      </c>
      <c r="I559" s="234"/>
      <c r="J559" s="234"/>
      <c r="K559" s="234"/>
      <c r="L559" s="234"/>
      <c r="M559" s="234"/>
      <c r="N559" s="234" t="s">
        <v>11566</v>
      </c>
      <c r="O559" s="249" t="s">
        <v>11910</v>
      </c>
      <c r="P559" s="249" t="s">
        <v>11909</v>
      </c>
      <c r="Q559" s="226" t="s">
        <v>11908</v>
      </c>
      <c r="R559" s="212" t="s">
        <v>5647</v>
      </c>
      <c r="S559" s="213">
        <v>410000794</v>
      </c>
      <c r="T559" s="236" t="s">
        <v>11559</v>
      </c>
      <c r="U559" s="237" t="s">
        <v>11565</v>
      </c>
      <c r="V559" s="236" t="s">
        <v>11558</v>
      </c>
      <c r="W559" s="236" t="s">
        <v>11558</v>
      </c>
      <c r="X559" s="237" t="s">
        <v>11560</v>
      </c>
      <c r="Y559" s="237"/>
      <c r="Z559" s="237"/>
      <c r="AA559" s="225">
        <v>202409</v>
      </c>
      <c r="AB559" s="246"/>
      <c r="AC559" s="247" t="s">
        <v>11564</v>
      </c>
      <c r="AD559" s="247" t="s">
        <v>11563</v>
      </c>
      <c r="AE559" s="248">
        <v>0</v>
      </c>
      <c r="AF559" s="247" t="s">
        <v>11563</v>
      </c>
      <c r="AG559" s="242" t="s">
        <v>2</v>
      </c>
      <c r="AH559" s="9" t="s">
        <v>11560</v>
      </c>
      <c r="AI559" s="238" t="s">
        <v>11560</v>
      </c>
      <c r="AJ559" s="238" t="s">
        <v>11560</v>
      </c>
      <c r="AK559" s="238" t="s">
        <v>11562</v>
      </c>
    </row>
    <row r="560" spans="1:37" x14ac:dyDescent="0.3">
      <c r="A560" s="232" t="s">
        <v>11913</v>
      </c>
      <c r="B560" s="232" t="s">
        <v>11912</v>
      </c>
      <c r="C560" s="244" t="s">
        <v>11569</v>
      </c>
      <c r="D560" s="240" t="s">
        <v>11995</v>
      </c>
      <c r="E560" s="239" t="s">
        <v>5929</v>
      </c>
      <c r="F560" s="243" t="s">
        <v>11567</v>
      </c>
      <c r="G560" s="214">
        <v>0</v>
      </c>
      <c r="H560" s="234" t="s">
        <v>11560</v>
      </c>
      <c r="I560" s="234"/>
      <c r="J560" s="234"/>
      <c r="K560" s="234"/>
      <c r="L560" s="234"/>
      <c r="M560" s="234"/>
      <c r="N560" s="234" t="s">
        <v>11566</v>
      </c>
      <c r="O560" s="249" t="s">
        <v>11910</v>
      </c>
      <c r="P560" s="249" t="s">
        <v>11909</v>
      </c>
      <c r="Q560" s="226" t="s">
        <v>11908</v>
      </c>
      <c r="R560" s="212" t="s">
        <v>5930</v>
      </c>
      <c r="S560" s="213">
        <v>410000687</v>
      </c>
      <c r="T560" s="236" t="s">
        <v>11559</v>
      </c>
      <c r="U560" s="237" t="s">
        <v>11565</v>
      </c>
      <c r="V560" s="236" t="s">
        <v>11558</v>
      </c>
      <c r="W560" s="236" t="s">
        <v>11558</v>
      </c>
      <c r="X560" s="237" t="s">
        <v>11560</v>
      </c>
      <c r="Y560" s="237"/>
      <c r="Z560" s="237"/>
      <c r="AA560" s="225">
        <v>202409</v>
      </c>
      <c r="AB560" s="246"/>
      <c r="AC560" s="247" t="s">
        <v>11564</v>
      </c>
      <c r="AD560" s="247" t="s">
        <v>11563</v>
      </c>
      <c r="AE560" s="248">
        <v>0</v>
      </c>
      <c r="AF560" s="247" t="s">
        <v>11563</v>
      </c>
      <c r="AG560" s="242" t="s">
        <v>2</v>
      </c>
      <c r="AH560" s="9" t="s">
        <v>11560</v>
      </c>
      <c r="AI560" s="238" t="s">
        <v>11560</v>
      </c>
      <c r="AJ560" s="238" t="s">
        <v>11560</v>
      </c>
      <c r="AK560" s="238" t="s">
        <v>11562</v>
      </c>
    </row>
    <row r="561" spans="1:37" x14ac:dyDescent="0.3">
      <c r="A561" s="232" t="s">
        <v>11913</v>
      </c>
      <c r="B561" s="232" t="s">
        <v>11912</v>
      </c>
      <c r="C561" s="244" t="s">
        <v>11569</v>
      </c>
      <c r="D561" s="240" t="s">
        <v>11994</v>
      </c>
      <c r="E561" s="239" t="s">
        <v>4841</v>
      </c>
      <c r="F561" s="243" t="s">
        <v>11567</v>
      </c>
      <c r="G561" s="214">
        <v>0</v>
      </c>
      <c r="H561" s="234" t="s">
        <v>11560</v>
      </c>
      <c r="I561" s="234"/>
      <c r="J561" s="234"/>
      <c r="K561" s="234"/>
      <c r="L561" s="234"/>
      <c r="M561" s="234"/>
      <c r="N561" s="234" t="s">
        <v>11566</v>
      </c>
      <c r="O561" s="249" t="s">
        <v>11910</v>
      </c>
      <c r="P561" s="249" t="s">
        <v>11909</v>
      </c>
      <c r="Q561" s="226" t="s">
        <v>11908</v>
      </c>
      <c r="R561" s="212" t="s">
        <v>4842</v>
      </c>
      <c r="S561" s="213">
        <v>410000016</v>
      </c>
      <c r="T561" s="236" t="s">
        <v>11559</v>
      </c>
      <c r="U561" s="237" t="s">
        <v>11565</v>
      </c>
      <c r="V561" s="236" t="s">
        <v>11558</v>
      </c>
      <c r="W561" s="236" t="s">
        <v>11558</v>
      </c>
      <c r="X561" s="237" t="s">
        <v>11560</v>
      </c>
      <c r="Y561" s="237"/>
      <c r="Z561" s="237"/>
      <c r="AA561" s="225">
        <v>202409</v>
      </c>
      <c r="AB561" s="246"/>
      <c r="AC561" s="247" t="s">
        <v>11564</v>
      </c>
      <c r="AD561" s="247" t="s">
        <v>11563</v>
      </c>
      <c r="AE561" s="248">
        <v>0</v>
      </c>
      <c r="AF561" s="247" t="s">
        <v>11563</v>
      </c>
      <c r="AG561" s="242" t="s">
        <v>2</v>
      </c>
      <c r="AH561" s="9" t="s">
        <v>11560</v>
      </c>
      <c r="AI561" s="238" t="s">
        <v>11560</v>
      </c>
      <c r="AJ561" s="238" t="s">
        <v>11560</v>
      </c>
      <c r="AK561" s="238" t="s">
        <v>11562</v>
      </c>
    </row>
    <row r="562" spans="1:37" x14ac:dyDescent="0.3">
      <c r="A562" s="232" t="s">
        <v>11913</v>
      </c>
      <c r="B562" s="232" t="s">
        <v>11912</v>
      </c>
      <c r="C562" s="244" t="s">
        <v>11569</v>
      </c>
      <c r="D562" s="240" t="s">
        <v>11993</v>
      </c>
      <c r="E562" s="239" t="s">
        <v>5315</v>
      </c>
      <c r="F562" s="243" t="s">
        <v>11567</v>
      </c>
      <c r="G562" s="214">
        <v>0</v>
      </c>
      <c r="H562" s="234" t="s">
        <v>11560</v>
      </c>
      <c r="I562" s="234"/>
      <c r="J562" s="234"/>
      <c r="K562" s="234"/>
      <c r="L562" s="234"/>
      <c r="M562" s="234"/>
      <c r="N562" s="234" t="s">
        <v>11566</v>
      </c>
      <c r="O562" s="249" t="s">
        <v>11910</v>
      </c>
      <c r="P562" s="249" t="s">
        <v>11909</v>
      </c>
      <c r="Q562" s="226" t="s">
        <v>11908</v>
      </c>
      <c r="R562" s="212" t="s">
        <v>5316</v>
      </c>
      <c r="S562" s="213">
        <v>410000792</v>
      </c>
      <c r="T562" s="236" t="s">
        <v>11559</v>
      </c>
      <c r="U562" s="237" t="s">
        <v>11565</v>
      </c>
      <c r="V562" s="236" t="s">
        <v>11558</v>
      </c>
      <c r="W562" s="236" t="s">
        <v>11558</v>
      </c>
      <c r="X562" s="237" t="s">
        <v>11560</v>
      </c>
      <c r="Y562" s="237"/>
      <c r="Z562" s="237"/>
      <c r="AA562" s="225">
        <v>202409</v>
      </c>
      <c r="AB562" s="246"/>
      <c r="AC562" s="247" t="s">
        <v>11564</v>
      </c>
      <c r="AD562" s="247" t="s">
        <v>11563</v>
      </c>
      <c r="AE562" s="248">
        <v>0</v>
      </c>
      <c r="AF562" s="247" t="s">
        <v>11563</v>
      </c>
      <c r="AG562" s="242" t="s">
        <v>2</v>
      </c>
      <c r="AH562" s="9" t="s">
        <v>11560</v>
      </c>
      <c r="AI562" s="238" t="s">
        <v>11560</v>
      </c>
      <c r="AJ562" s="238" t="s">
        <v>11560</v>
      </c>
      <c r="AK562" s="238" t="s">
        <v>11562</v>
      </c>
    </row>
    <row r="563" spans="1:37" x14ac:dyDescent="0.3">
      <c r="A563" s="232" t="s">
        <v>11913</v>
      </c>
      <c r="B563" s="232" t="s">
        <v>11912</v>
      </c>
      <c r="C563" s="244" t="s">
        <v>11569</v>
      </c>
      <c r="D563" s="240" t="s">
        <v>11992</v>
      </c>
      <c r="E563" s="239" t="s">
        <v>11991</v>
      </c>
      <c r="F563" s="243" t="s">
        <v>11567</v>
      </c>
      <c r="G563" s="214">
        <v>0</v>
      </c>
      <c r="H563" s="234" t="s">
        <v>11560</v>
      </c>
      <c r="I563" s="234"/>
      <c r="J563" s="234"/>
      <c r="K563" s="234"/>
      <c r="L563" s="234"/>
      <c r="M563" s="234"/>
      <c r="N563" s="234" t="s">
        <v>11566</v>
      </c>
      <c r="O563" s="249" t="s">
        <v>11910</v>
      </c>
      <c r="P563" s="249" t="s">
        <v>11909</v>
      </c>
      <c r="Q563" s="226" t="s">
        <v>11908</v>
      </c>
      <c r="R563" s="212" t="s">
        <v>11990</v>
      </c>
      <c r="S563" s="213">
        <v>410000806</v>
      </c>
      <c r="T563" s="236" t="s">
        <v>11559</v>
      </c>
      <c r="U563" s="237" t="s">
        <v>11565</v>
      </c>
      <c r="V563" s="236" t="s">
        <v>11558</v>
      </c>
      <c r="W563" s="236" t="s">
        <v>11558</v>
      </c>
      <c r="X563" s="237" t="s">
        <v>11560</v>
      </c>
      <c r="Y563" s="237"/>
      <c r="Z563" s="237"/>
      <c r="AA563" s="225">
        <v>202409</v>
      </c>
      <c r="AB563" s="246"/>
      <c r="AC563" s="247" t="s">
        <v>11564</v>
      </c>
      <c r="AD563" s="247" t="s">
        <v>11563</v>
      </c>
      <c r="AE563" s="248">
        <v>0</v>
      </c>
      <c r="AF563" s="247" t="s">
        <v>11563</v>
      </c>
      <c r="AG563" s="242" t="s">
        <v>2</v>
      </c>
      <c r="AH563" s="9" t="s">
        <v>11560</v>
      </c>
      <c r="AI563" s="238" t="s">
        <v>11560</v>
      </c>
      <c r="AJ563" s="238" t="s">
        <v>11560</v>
      </c>
      <c r="AK563" s="238" t="s">
        <v>11562</v>
      </c>
    </row>
    <row r="564" spans="1:37" x14ac:dyDescent="0.3">
      <c r="A564" s="232" t="s">
        <v>11913</v>
      </c>
      <c r="B564" s="232" t="s">
        <v>11912</v>
      </c>
      <c r="C564" s="244" t="s">
        <v>11569</v>
      </c>
      <c r="D564" s="240" t="s">
        <v>11989</v>
      </c>
      <c r="E564" s="239" t="s">
        <v>5718</v>
      </c>
      <c r="F564" s="243" t="s">
        <v>11567</v>
      </c>
      <c r="G564" s="214">
        <v>0</v>
      </c>
      <c r="H564" s="234" t="s">
        <v>11560</v>
      </c>
      <c r="I564" s="234"/>
      <c r="J564" s="234"/>
      <c r="K564" s="234"/>
      <c r="L564" s="234"/>
      <c r="M564" s="234"/>
      <c r="N564" s="234" t="s">
        <v>11566</v>
      </c>
      <c r="O564" s="249" t="s">
        <v>11910</v>
      </c>
      <c r="P564" s="249" t="s">
        <v>11909</v>
      </c>
      <c r="Q564" s="226" t="s">
        <v>11908</v>
      </c>
      <c r="R564" s="212" t="s">
        <v>5719</v>
      </c>
      <c r="S564" s="213">
        <v>410000862</v>
      </c>
      <c r="T564" s="236" t="s">
        <v>11559</v>
      </c>
      <c r="U564" s="237" t="s">
        <v>11565</v>
      </c>
      <c r="V564" s="236" t="s">
        <v>11558</v>
      </c>
      <c r="W564" s="236" t="s">
        <v>11558</v>
      </c>
      <c r="X564" s="237" t="s">
        <v>11560</v>
      </c>
      <c r="Y564" s="237"/>
      <c r="Z564" s="237"/>
      <c r="AA564" s="225">
        <v>202409</v>
      </c>
      <c r="AB564" s="246"/>
      <c r="AC564" s="247" t="s">
        <v>11564</v>
      </c>
      <c r="AD564" s="247" t="s">
        <v>11563</v>
      </c>
      <c r="AE564" s="248">
        <v>0</v>
      </c>
      <c r="AF564" s="247" t="s">
        <v>11563</v>
      </c>
      <c r="AG564" s="242" t="s">
        <v>2</v>
      </c>
      <c r="AH564" s="9" t="s">
        <v>11560</v>
      </c>
      <c r="AI564" s="238" t="s">
        <v>11560</v>
      </c>
      <c r="AJ564" s="238" t="s">
        <v>11560</v>
      </c>
      <c r="AK564" s="238" t="s">
        <v>11562</v>
      </c>
    </row>
    <row r="565" spans="1:37" x14ac:dyDescent="0.3">
      <c r="A565" s="232" t="s">
        <v>11913</v>
      </c>
      <c r="B565" s="232" t="s">
        <v>11912</v>
      </c>
      <c r="C565" s="244" t="s">
        <v>11569</v>
      </c>
      <c r="D565" s="240" t="s">
        <v>11988</v>
      </c>
      <c r="E565" s="239" t="s">
        <v>6129</v>
      </c>
      <c r="F565" s="243" t="s">
        <v>11567</v>
      </c>
      <c r="G565" s="214">
        <v>0</v>
      </c>
      <c r="H565" s="234" t="s">
        <v>11560</v>
      </c>
      <c r="I565" s="234"/>
      <c r="J565" s="234"/>
      <c r="K565" s="234"/>
      <c r="L565" s="234"/>
      <c r="M565" s="234"/>
      <c r="N565" s="234" t="s">
        <v>11566</v>
      </c>
      <c r="O565" s="249" t="s">
        <v>11910</v>
      </c>
      <c r="P565" s="249" t="s">
        <v>11909</v>
      </c>
      <c r="Q565" s="226" t="s">
        <v>11908</v>
      </c>
      <c r="R565" s="212" t="s">
        <v>6130</v>
      </c>
      <c r="S565" s="213">
        <v>410000742</v>
      </c>
      <c r="T565" s="236" t="s">
        <v>11559</v>
      </c>
      <c r="U565" s="237" t="s">
        <v>11565</v>
      </c>
      <c r="V565" s="236" t="s">
        <v>11558</v>
      </c>
      <c r="W565" s="236" t="s">
        <v>11558</v>
      </c>
      <c r="X565" s="237" t="s">
        <v>11560</v>
      </c>
      <c r="Y565" s="237"/>
      <c r="Z565" s="237"/>
      <c r="AA565" s="225">
        <v>202409</v>
      </c>
      <c r="AB565" s="246"/>
      <c r="AC565" s="247" t="s">
        <v>11564</v>
      </c>
      <c r="AD565" s="247" t="s">
        <v>11563</v>
      </c>
      <c r="AE565" s="248">
        <v>0</v>
      </c>
      <c r="AF565" s="247" t="s">
        <v>11563</v>
      </c>
      <c r="AG565" s="242" t="s">
        <v>2</v>
      </c>
      <c r="AH565" s="9" t="s">
        <v>11560</v>
      </c>
      <c r="AI565" s="238" t="s">
        <v>11560</v>
      </c>
      <c r="AJ565" s="238" t="s">
        <v>11560</v>
      </c>
      <c r="AK565" s="238" t="s">
        <v>11562</v>
      </c>
    </row>
    <row r="566" spans="1:37" x14ac:dyDescent="0.3">
      <c r="A566" s="232" t="s">
        <v>11913</v>
      </c>
      <c r="B566" s="232" t="s">
        <v>11912</v>
      </c>
      <c r="C566" s="244" t="s">
        <v>11569</v>
      </c>
      <c r="D566" s="240" t="s">
        <v>11987</v>
      </c>
      <c r="E566" s="239" t="s">
        <v>10703</v>
      </c>
      <c r="F566" s="243" t="s">
        <v>11567</v>
      </c>
      <c r="G566" s="214">
        <v>0</v>
      </c>
      <c r="H566" s="234" t="s">
        <v>11560</v>
      </c>
      <c r="I566" s="234"/>
      <c r="J566" s="234"/>
      <c r="K566" s="234"/>
      <c r="L566" s="234"/>
      <c r="M566" s="234"/>
      <c r="N566" s="234" t="s">
        <v>11566</v>
      </c>
      <c r="O566" s="249" t="s">
        <v>11910</v>
      </c>
      <c r="P566" s="249" t="s">
        <v>11909</v>
      </c>
      <c r="Q566" s="226" t="s">
        <v>11908</v>
      </c>
      <c r="R566" s="212" t="s">
        <v>10704</v>
      </c>
      <c r="S566" s="213">
        <v>410000381</v>
      </c>
      <c r="T566" s="236" t="s">
        <v>11559</v>
      </c>
      <c r="U566" s="237" t="s">
        <v>11565</v>
      </c>
      <c r="V566" s="236" t="s">
        <v>11558</v>
      </c>
      <c r="W566" s="236" t="s">
        <v>11558</v>
      </c>
      <c r="X566" s="237" t="s">
        <v>11560</v>
      </c>
      <c r="Y566" s="237"/>
      <c r="Z566" s="237"/>
      <c r="AA566" s="225">
        <v>202409</v>
      </c>
      <c r="AB566" s="246"/>
      <c r="AC566" s="247" t="s">
        <v>11564</v>
      </c>
      <c r="AD566" s="247" t="s">
        <v>11563</v>
      </c>
      <c r="AE566" s="248">
        <v>0</v>
      </c>
      <c r="AF566" s="247" t="s">
        <v>11563</v>
      </c>
      <c r="AG566" s="242" t="s">
        <v>2</v>
      </c>
      <c r="AH566" s="9" t="s">
        <v>11560</v>
      </c>
      <c r="AI566" s="238" t="s">
        <v>11560</v>
      </c>
      <c r="AJ566" s="238" t="s">
        <v>11560</v>
      </c>
      <c r="AK566" s="238" t="s">
        <v>11562</v>
      </c>
    </row>
    <row r="567" spans="1:37" x14ac:dyDescent="0.3">
      <c r="A567" s="232" t="s">
        <v>11913</v>
      </c>
      <c r="B567" s="232" t="s">
        <v>11912</v>
      </c>
      <c r="C567" s="244" t="s">
        <v>11569</v>
      </c>
      <c r="D567" s="240" t="s">
        <v>11986</v>
      </c>
      <c r="E567" s="239" t="s">
        <v>4875</v>
      </c>
      <c r="F567" s="243" t="s">
        <v>11567</v>
      </c>
      <c r="G567" s="214">
        <v>0</v>
      </c>
      <c r="H567" s="234" t="s">
        <v>11560</v>
      </c>
      <c r="I567" s="234"/>
      <c r="J567" s="234"/>
      <c r="K567" s="234"/>
      <c r="L567" s="234"/>
      <c r="M567" s="234"/>
      <c r="N567" s="234" t="s">
        <v>11566</v>
      </c>
      <c r="O567" s="249" t="s">
        <v>11910</v>
      </c>
      <c r="P567" s="249" t="s">
        <v>11909</v>
      </c>
      <c r="Q567" s="226" t="s">
        <v>11908</v>
      </c>
      <c r="R567" s="212" t="s">
        <v>4876</v>
      </c>
      <c r="S567" s="213">
        <v>410000833</v>
      </c>
      <c r="T567" s="236" t="s">
        <v>11559</v>
      </c>
      <c r="U567" s="237" t="s">
        <v>11565</v>
      </c>
      <c r="V567" s="236" t="s">
        <v>11558</v>
      </c>
      <c r="W567" s="236" t="s">
        <v>11558</v>
      </c>
      <c r="X567" s="237" t="s">
        <v>11560</v>
      </c>
      <c r="Y567" s="237"/>
      <c r="Z567" s="237"/>
      <c r="AA567" s="225">
        <v>202409</v>
      </c>
      <c r="AB567" s="246"/>
      <c r="AC567" s="247" t="s">
        <v>11564</v>
      </c>
      <c r="AD567" s="247" t="s">
        <v>11563</v>
      </c>
      <c r="AE567" s="248">
        <v>0</v>
      </c>
      <c r="AF567" s="247" t="s">
        <v>11563</v>
      </c>
      <c r="AG567" s="242" t="s">
        <v>2</v>
      </c>
      <c r="AH567" s="9" t="s">
        <v>11560</v>
      </c>
      <c r="AI567" s="238" t="s">
        <v>11560</v>
      </c>
      <c r="AJ567" s="238" t="s">
        <v>11560</v>
      </c>
      <c r="AK567" s="238" t="s">
        <v>11562</v>
      </c>
    </row>
    <row r="568" spans="1:37" x14ac:dyDescent="0.3">
      <c r="A568" s="232" t="s">
        <v>11913</v>
      </c>
      <c r="B568" s="232" t="s">
        <v>11912</v>
      </c>
      <c r="C568" s="244" t="s">
        <v>11569</v>
      </c>
      <c r="D568" s="240" t="s">
        <v>11985</v>
      </c>
      <c r="E568" s="239" t="s">
        <v>6876</v>
      </c>
      <c r="F568" s="243" t="s">
        <v>11567</v>
      </c>
      <c r="G568" s="214">
        <v>0</v>
      </c>
      <c r="H568" s="234" t="s">
        <v>11560</v>
      </c>
      <c r="I568" s="234"/>
      <c r="J568" s="234"/>
      <c r="K568" s="234"/>
      <c r="L568" s="234"/>
      <c r="M568" s="234"/>
      <c r="N568" s="234" t="s">
        <v>11566</v>
      </c>
      <c r="O568" s="249" t="s">
        <v>11910</v>
      </c>
      <c r="P568" s="249" t="s">
        <v>11909</v>
      </c>
      <c r="Q568" s="226" t="s">
        <v>11908</v>
      </c>
      <c r="R568" s="212" t="s">
        <v>6877</v>
      </c>
      <c r="S568" s="213">
        <v>410000689</v>
      </c>
      <c r="T568" s="236" t="s">
        <v>11559</v>
      </c>
      <c r="U568" s="237" t="s">
        <v>11565</v>
      </c>
      <c r="V568" s="236" t="s">
        <v>11558</v>
      </c>
      <c r="W568" s="236" t="s">
        <v>11558</v>
      </c>
      <c r="X568" s="237" t="s">
        <v>11560</v>
      </c>
      <c r="Y568" s="237"/>
      <c r="Z568" s="237"/>
      <c r="AA568" s="225">
        <v>202409</v>
      </c>
      <c r="AB568" s="246"/>
      <c r="AC568" s="247" t="s">
        <v>11564</v>
      </c>
      <c r="AD568" s="247" t="s">
        <v>11563</v>
      </c>
      <c r="AE568" s="248">
        <v>0</v>
      </c>
      <c r="AF568" s="247" t="s">
        <v>11563</v>
      </c>
      <c r="AG568" s="242" t="s">
        <v>2</v>
      </c>
      <c r="AH568" s="9" t="s">
        <v>11560</v>
      </c>
      <c r="AI568" s="238" t="s">
        <v>11560</v>
      </c>
      <c r="AJ568" s="238" t="s">
        <v>11560</v>
      </c>
      <c r="AK568" s="238" t="s">
        <v>11562</v>
      </c>
    </row>
    <row r="569" spans="1:37" x14ac:dyDescent="0.3">
      <c r="A569" s="232" t="s">
        <v>11913</v>
      </c>
      <c r="B569" s="232" t="s">
        <v>11912</v>
      </c>
      <c r="C569" s="244" t="s">
        <v>11569</v>
      </c>
      <c r="D569" s="240" t="s">
        <v>11984</v>
      </c>
      <c r="E569" s="239" t="s">
        <v>11983</v>
      </c>
      <c r="F569" s="243" t="s">
        <v>11567</v>
      </c>
      <c r="G569" s="214">
        <v>0</v>
      </c>
      <c r="H569" s="234" t="s">
        <v>11560</v>
      </c>
      <c r="I569" s="234"/>
      <c r="J569" s="234"/>
      <c r="K569" s="234"/>
      <c r="L569" s="234"/>
      <c r="M569" s="234"/>
      <c r="N569" s="234" t="s">
        <v>11566</v>
      </c>
      <c r="O569" s="249" t="s">
        <v>11910</v>
      </c>
      <c r="P569" s="249" t="s">
        <v>11909</v>
      </c>
      <c r="Q569" s="226" t="s">
        <v>11908</v>
      </c>
      <c r="R569" s="212" t="s">
        <v>11982</v>
      </c>
      <c r="S569" s="213">
        <v>410000161</v>
      </c>
      <c r="T569" s="236" t="s">
        <v>11559</v>
      </c>
      <c r="U569" s="237" t="s">
        <v>11565</v>
      </c>
      <c r="V569" s="236" t="s">
        <v>11558</v>
      </c>
      <c r="W569" s="236" t="s">
        <v>11558</v>
      </c>
      <c r="X569" s="237" t="s">
        <v>11560</v>
      </c>
      <c r="Y569" s="237"/>
      <c r="Z569" s="237"/>
      <c r="AA569" s="225">
        <v>202409</v>
      </c>
      <c r="AB569" s="246"/>
      <c r="AC569" s="247" t="s">
        <v>11564</v>
      </c>
      <c r="AD569" s="247" t="s">
        <v>11563</v>
      </c>
      <c r="AE569" s="248">
        <v>0</v>
      </c>
      <c r="AF569" s="247" t="s">
        <v>11563</v>
      </c>
      <c r="AG569" s="242" t="s">
        <v>2</v>
      </c>
      <c r="AH569" s="9" t="s">
        <v>11560</v>
      </c>
      <c r="AI569" s="238" t="s">
        <v>11560</v>
      </c>
      <c r="AJ569" s="238" t="s">
        <v>11560</v>
      </c>
      <c r="AK569" s="238" t="s">
        <v>11562</v>
      </c>
    </row>
    <row r="570" spans="1:37" x14ac:dyDescent="0.3">
      <c r="A570" s="232" t="s">
        <v>11913</v>
      </c>
      <c r="B570" s="232" t="s">
        <v>11912</v>
      </c>
      <c r="C570" s="244" t="s">
        <v>11569</v>
      </c>
      <c r="D570" s="240" t="s">
        <v>11981</v>
      </c>
      <c r="E570" s="239" t="s">
        <v>11980</v>
      </c>
      <c r="F570" s="243" t="s">
        <v>11567</v>
      </c>
      <c r="G570" s="214">
        <v>0</v>
      </c>
      <c r="H570" s="234" t="s">
        <v>11560</v>
      </c>
      <c r="I570" s="234"/>
      <c r="J570" s="234"/>
      <c r="K570" s="234"/>
      <c r="L570" s="234"/>
      <c r="M570" s="234"/>
      <c r="N570" s="234" t="s">
        <v>11566</v>
      </c>
      <c r="O570" s="249" t="s">
        <v>11910</v>
      </c>
      <c r="P570" s="249" t="s">
        <v>11909</v>
      </c>
      <c r="Q570" s="226" t="s">
        <v>11908</v>
      </c>
      <c r="R570" s="212" t="s">
        <v>11979</v>
      </c>
      <c r="S570" s="213">
        <v>410000232</v>
      </c>
      <c r="T570" s="236" t="s">
        <v>11559</v>
      </c>
      <c r="U570" s="237" t="s">
        <v>11565</v>
      </c>
      <c r="V570" s="236" t="s">
        <v>11558</v>
      </c>
      <c r="W570" s="236" t="s">
        <v>11558</v>
      </c>
      <c r="X570" s="237" t="s">
        <v>11560</v>
      </c>
      <c r="Y570" s="237"/>
      <c r="Z570" s="237"/>
      <c r="AA570" s="225">
        <v>202409</v>
      </c>
      <c r="AB570" s="246"/>
      <c r="AC570" s="247" t="s">
        <v>11564</v>
      </c>
      <c r="AD570" s="247" t="s">
        <v>11563</v>
      </c>
      <c r="AE570" s="248">
        <v>0</v>
      </c>
      <c r="AF570" s="247" t="s">
        <v>11563</v>
      </c>
      <c r="AG570" s="242" t="s">
        <v>2</v>
      </c>
      <c r="AH570" s="9" t="s">
        <v>11560</v>
      </c>
      <c r="AI570" s="238" t="s">
        <v>11560</v>
      </c>
      <c r="AJ570" s="238" t="s">
        <v>11560</v>
      </c>
      <c r="AK570" s="238" t="s">
        <v>11562</v>
      </c>
    </row>
    <row r="571" spans="1:37" x14ac:dyDescent="0.3">
      <c r="A571" s="232" t="s">
        <v>11913</v>
      </c>
      <c r="B571" s="232" t="s">
        <v>11912</v>
      </c>
      <c r="C571" s="244" t="s">
        <v>11569</v>
      </c>
      <c r="D571" s="240" t="s">
        <v>11978</v>
      </c>
      <c r="E571" s="239" t="s">
        <v>11977</v>
      </c>
      <c r="F571" s="243" t="s">
        <v>11567</v>
      </c>
      <c r="G571" s="214">
        <v>0</v>
      </c>
      <c r="H571" s="234" t="s">
        <v>11560</v>
      </c>
      <c r="I571" s="234"/>
      <c r="J571" s="234"/>
      <c r="K571" s="234"/>
      <c r="L571" s="234"/>
      <c r="M571" s="234"/>
      <c r="N571" s="234" t="s">
        <v>11566</v>
      </c>
      <c r="O571" s="249" t="s">
        <v>11910</v>
      </c>
      <c r="P571" s="249" t="s">
        <v>11909</v>
      </c>
      <c r="Q571" s="226" t="s">
        <v>11908</v>
      </c>
      <c r="R571" s="212" t="s">
        <v>11976</v>
      </c>
      <c r="S571" s="213">
        <v>410000819</v>
      </c>
      <c r="T571" s="236" t="s">
        <v>11559</v>
      </c>
      <c r="U571" s="237" t="s">
        <v>11565</v>
      </c>
      <c r="V571" s="236" t="s">
        <v>11558</v>
      </c>
      <c r="W571" s="236" t="s">
        <v>11558</v>
      </c>
      <c r="X571" s="237" t="s">
        <v>11560</v>
      </c>
      <c r="Y571" s="237"/>
      <c r="Z571" s="237"/>
      <c r="AA571" s="225">
        <v>202409</v>
      </c>
      <c r="AB571" s="246"/>
      <c r="AC571" s="247" t="s">
        <v>11564</v>
      </c>
      <c r="AD571" s="247" t="s">
        <v>11563</v>
      </c>
      <c r="AE571" s="248">
        <v>0</v>
      </c>
      <c r="AF571" s="247" t="s">
        <v>11563</v>
      </c>
      <c r="AG571" s="242" t="s">
        <v>2</v>
      </c>
      <c r="AH571" s="9" t="s">
        <v>11560</v>
      </c>
      <c r="AI571" s="238" t="s">
        <v>11560</v>
      </c>
      <c r="AJ571" s="238" t="s">
        <v>11560</v>
      </c>
      <c r="AK571" s="238" t="s">
        <v>11562</v>
      </c>
    </row>
    <row r="572" spans="1:37" x14ac:dyDescent="0.3">
      <c r="A572" s="232" t="s">
        <v>11913</v>
      </c>
      <c r="B572" s="232" t="s">
        <v>11912</v>
      </c>
      <c r="C572" s="244" t="s">
        <v>11569</v>
      </c>
      <c r="D572" s="240" t="s">
        <v>11975</v>
      </c>
      <c r="E572" s="239" t="s">
        <v>11974</v>
      </c>
      <c r="F572" s="243" t="s">
        <v>11567</v>
      </c>
      <c r="G572" s="214">
        <v>0</v>
      </c>
      <c r="H572" s="234" t="s">
        <v>11560</v>
      </c>
      <c r="I572" s="234"/>
      <c r="J572" s="234"/>
      <c r="K572" s="234"/>
      <c r="L572" s="234"/>
      <c r="M572" s="234"/>
      <c r="N572" s="234" t="s">
        <v>11566</v>
      </c>
      <c r="O572" s="249" t="s">
        <v>11910</v>
      </c>
      <c r="P572" s="249" t="s">
        <v>11909</v>
      </c>
      <c r="Q572" s="226" t="s">
        <v>11908</v>
      </c>
      <c r="R572" s="212" t="s">
        <v>11973</v>
      </c>
      <c r="S572" s="213">
        <v>410000831</v>
      </c>
      <c r="T572" s="236" t="s">
        <v>11559</v>
      </c>
      <c r="U572" s="237" t="s">
        <v>11565</v>
      </c>
      <c r="V572" s="236" t="s">
        <v>11558</v>
      </c>
      <c r="W572" s="236" t="s">
        <v>11558</v>
      </c>
      <c r="X572" s="237" t="s">
        <v>11560</v>
      </c>
      <c r="Y572" s="237"/>
      <c r="Z572" s="237"/>
      <c r="AA572" s="225">
        <v>202409</v>
      </c>
      <c r="AB572" s="246"/>
      <c r="AC572" s="247" t="s">
        <v>11564</v>
      </c>
      <c r="AD572" s="247" t="s">
        <v>11563</v>
      </c>
      <c r="AE572" s="248">
        <v>0</v>
      </c>
      <c r="AF572" s="247" t="s">
        <v>11563</v>
      </c>
      <c r="AG572" s="242" t="s">
        <v>2</v>
      </c>
      <c r="AH572" s="9" t="s">
        <v>11560</v>
      </c>
      <c r="AI572" s="238" t="s">
        <v>11560</v>
      </c>
      <c r="AJ572" s="238" t="s">
        <v>11560</v>
      </c>
      <c r="AK572" s="238" t="s">
        <v>11562</v>
      </c>
    </row>
    <row r="573" spans="1:37" x14ac:dyDescent="0.3">
      <c r="A573" s="232" t="s">
        <v>11913</v>
      </c>
      <c r="B573" s="232" t="s">
        <v>11912</v>
      </c>
      <c r="C573" s="244" t="s">
        <v>11569</v>
      </c>
      <c r="D573" s="240" t="s">
        <v>11972</v>
      </c>
      <c r="E573" s="239" t="s">
        <v>4560</v>
      </c>
      <c r="F573" s="243" t="s">
        <v>11567</v>
      </c>
      <c r="G573" s="214">
        <v>0</v>
      </c>
      <c r="H573" s="234" t="s">
        <v>11560</v>
      </c>
      <c r="I573" s="234"/>
      <c r="J573" s="234"/>
      <c r="K573" s="234"/>
      <c r="L573" s="234"/>
      <c r="M573" s="234"/>
      <c r="N573" s="234" t="s">
        <v>11566</v>
      </c>
      <c r="O573" s="249" t="s">
        <v>11910</v>
      </c>
      <c r="P573" s="249" t="s">
        <v>11909</v>
      </c>
      <c r="Q573" s="226" t="s">
        <v>11908</v>
      </c>
      <c r="R573" s="212" t="s">
        <v>4561</v>
      </c>
      <c r="S573" s="213">
        <v>410000880</v>
      </c>
      <c r="T573" s="236" t="s">
        <v>11559</v>
      </c>
      <c r="U573" s="237" t="s">
        <v>11565</v>
      </c>
      <c r="V573" s="236" t="s">
        <v>11558</v>
      </c>
      <c r="W573" s="236" t="s">
        <v>11558</v>
      </c>
      <c r="X573" s="237" t="s">
        <v>11560</v>
      </c>
      <c r="Y573" s="237"/>
      <c r="Z573" s="237"/>
      <c r="AA573" s="225">
        <v>202409</v>
      </c>
      <c r="AB573" s="246"/>
      <c r="AC573" s="247" t="s">
        <v>11564</v>
      </c>
      <c r="AD573" s="247" t="s">
        <v>11563</v>
      </c>
      <c r="AE573" s="248">
        <v>0</v>
      </c>
      <c r="AF573" s="247" t="s">
        <v>11563</v>
      </c>
      <c r="AG573" s="242" t="s">
        <v>2</v>
      </c>
      <c r="AH573" s="9" t="s">
        <v>11560</v>
      </c>
      <c r="AI573" s="238" t="s">
        <v>11560</v>
      </c>
      <c r="AJ573" s="238" t="s">
        <v>11560</v>
      </c>
      <c r="AK573" s="238" t="s">
        <v>11562</v>
      </c>
    </row>
    <row r="574" spans="1:37" x14ac:dyDescent="0.3">
      <c r="A574" s="232" t="s">
        <v>11913</v>
      </c>
      <c r="B574" s="232" t="s">
        <v>11912</v>
      </c>
      <c r="C574" s="244" t="s">
        <v>11569</v>
      </c>
      <c r="D574" s="240" t="s">
        <v>11971</v>
      </c>
      <c r="E574" s="239" t="s">
        <v>11970</v>
      </c>
      <c r="F574" s="243" t="s">
        <v>11567</v>
      </c>
      <c r="G574" s="214">
        <v>0</v>
      </c>
      <c r="H574" s="234" t="s">
        <v>11560</v>
      </c>
      <c r="I574" s="234"/>
      <c r="J574" s="234"/>
      <c r="K574" s="234"/>
      <c r="L574" s="234"/>
      <c r="M574" s="234"/>
      <c r="N574" s="234" t="s">
        <v>11566</v>
      </c>
      <c r="O574" s="249" t="s">
        <v>11910</v>
      </c>
      <c r="P574" s="249" t="s">
        <v>11909</v>
      </c>
      <c r="Q574" s="226" t="s">
        <v>11908</v>
      </c>
      <c r="R574" s="212" t="s">
        <v>11969</v>
      </c>
      <c r="S574" s="213">
        <v>410000846</v>
      </c>
      <c r="T574" s="236" t="s">
        <v>11559</v>
      </c>
      <c r="U574" s="237" t="s">
        <v>11565</v>
      </c>
      <c r="V574" s="236" t="s">
        <v>11558</v>
      </c>
      <c r="W574" s="236" t="s">
        <v>11558</v>
      </c>
      <c r="X574" s="237" t="s">
        <v>11560</v>
      </c>
      <c r="Y574" s="237"/>
      <c r="Z574" s="237"/>
      <c r="AA574" s="225">
        <v>202409</v>
      </c>
      <c r="AB574" s="246"/>
      <c r="AC574" s="247" t="s">
        <v>11564</v>
      </c>
      <c r="AD574" s="247" t="s">
        <v>11563</v>
      </c>
      <c r="AE574" s="248">
        <v>0</v>
      </c>
      <c r="AF574" s="247" t="s">
        <v>11563</v>
      </c>
      <c r="AG574" s="242" t="s">
        <v>2</v>
      </c>
      <c r="AH574" s="9" t="s">
        <v>11560</v>
      </c>
      <c r="AI574" s="238" t="s">
        <v>11560</v>
      </c>
      <c r="AJ574" s="238" t="s">
        <v>11560</v>
      </c>
      <c r="AK574" s="238" t="s">
        <v>11562</v>
      </c>
    </row>
    <row r="575" spans="1:37" x14ac:dyDescent="0.3">
      <c r="A575" s="232" t="s">
        <v>11913</v>
      </c>
      <c r="B575" s="232" t="s">
        <v>11912</v>
      </c>
      <c r="C575" s="244" t="s">
        <v>11569</v>
      </c>
      <c r="D575" s="240" t="s">
        <v>11968</v>
      </c>
      <c r="E575" s="239" t="s">
        <v>11967</v>
      </c>
      <c r="F575" s="243" t="s">
        <v>11567</v>
      </c>
      <c r="G575" s="214">
        <v>0</v>
      </c>
      <c r="H575" s="234" t="s">
        <v>11560</v>
      </c>
      <c r="I575" s="234"/>
      <c r="J575" s="234"/>
      <c r="K575" s="234"/>
      <c r="L575" s="234"/>
      <c r="M575" s="234"/>
      <c r="N575" s="234" t="s">
        <v>11566</v>
      </c>
      <c r="O575" s="249" t="s">
        <v>11910</v>
      </c>
      <c r="P575" s="249" t="s">
        <v>11909</v>
      </c>
      <c r="Q575" s="226" t="s">
        <v>11908</v>
      </c>
      <c r="R575" s="212" t="s">
        <v>11966</v>
      </c>
      <c r="S575" s="213">
        <v>410000785</v>
      </c>
      <c r="T575" s="236" t="s">
        <v>11559</v>
      </c>
      <c r="U575" s="237" t="s">
        <v>11565</v>
      </c>
      <c r="V575" s="236" t="s">
        <v>11558</v>
      </c>
      <c r="W575" s="236" t="s">
        <v>11558</v>
      </c>
      <c r="X575" s="237" t="s">
        <v>11560</v>
      </c>
      <c r="Y575" s="237"/>
      <c r="Z575" s="237"/>
      <c r="AA575" s="225">
        <v>202409</v>
      </c>
      <c r="AB575" s="246"/>
      <c r="AC575" s="247" t="s">
        <v>11564</v>
      </c>
      <c r="AD575" s="247" t="s">
        <v>11563</v>
      </c>
      <c r="AE575" s="248">
        <v>0</v>
      </c>
      <c r="AF575" s="247" t="s">
        <v>11563</v>
      </c>
      <c r="AG575" s="242" t="s">
        <v>2</v>
      </c>
      <c r="AH575" s="9" t="s">
        <v>11560</v>
      </c>
      <c r="AI575" s="238" t="s">
        <v>11560</v>
      </c>
      <c r="AJ575" s="238" t="s">
        <v>11560</v>
      </c>
      <c r="AK575" s="238" t="s">
        <v>11562</v>
      </c>
    </row>
    <row r="576" spans="1:37" x14ac:dyDescent="0.3">
      <c r="A576" s="232" t="s">
        <v>11913</v>
      </c>
      <c r="B576" s="232" t="s">
        <v>11912</v>
      </c>
      <c r="C576" s="244" t="s">
        <v>11569</v>
      </c>
      <c r="D576" s="240" t="s">
        <v>11965</v>
      </c>
      <c r="E576" s="239" t="s">
        <v>11964</v>
      </c>
      <c r="F576" s="243" t="s">
        <v>11567</v>
      </c>
      <c r="G576" s="214">
        <v>0</v>
      </c>
      <c r="H576" s="234" t="s">
        <v>11560</v>
      </c>
      <c r="I576" s="234"/>
      <c r="J576" s="234"/>
      <c r="K576" s="234"/>
      <c r="L576" s="234"/>
      <c r="M576" s="234"/>
      <c r="N576" s="234" t="s">
        <v>11566</v>
      </c>
      <c r="O576" s="249" t="s">
        <v>11910</v>
      </c>
      <c r="P576" s="249" t="s">
        <v>11909</v>
      </c>
      <c r="Q576" s="226" t="s">
        <v>11908</v>
      </c>
      <c r="R576" s="212" t="s">
        <v>11963</v>
      </c>
      <c r="S576" s="213">
        <v>410000758</v>
      </c>
      <c r="T576" s="236" t="s">
        <v>11559</v>
      </c>
      <c r="U576" s="237" t="s">
        <v>11565</v>
      </c>
      <c r="V576" s="236" t="s">
        <v>11558</v>
      </c>
      <c r="W576" s="236" t="s">
        <v>11558</v>
      </c>
      <c r="X576" s="237" t="s">
        <v>11560</v>
      </c>
      <c r="Y576" s="237"/>
      <c r="Z576" s="237"/>
      <c r="AA576" s="225">
        <v>202409</v>
      </c>
      <c r="AB576" s="246"/>
      <c r="AC576" s="247" t="s">
        <v>11564</v>
      </c>
      <c r="AD576" s="247" t="s">
        <v>11563</v>
      </c>
      <c r="AE576" s="248">
        <v>0</v>
      </c>
      <c r="AF576" s="247" t="s">
        <v>11563</v>
      </c>
      <c r="AG576" s="242" t="s">
        <v>2</v>
      </c>
      <c r="AH576" s="9" t="s">
        <v>11560</v>
      </c>
      <c r="AI576" s="238" t="s">
        <v>11560</v>
      </c>
      <c r="AJ576" s="238" t="s">
        <v>11560</v>
      </c>
      <c r="AK576" s="238" t="s">
        <v>11562</v>
      </c>
    </row>
    <row r="577" spans="1:37" x14ac:dyDescent="0.3">
      <c r="A577" s="232" t="s">
        <v>11913</v>
      </c>
      <c r="B577" s="232" t="s">
        <v>11912</v>
      </c>
      <c r="C577" s="244" t="s">
        <v>11569</v>
      </c>
      <c r="D577" s="240" t="s">
        <v>11962</v>
      </c>
      <c r="E577" s="239" t="s">
        <v>11961</v>
      </c>
      <c r="F577" s="243" t="s">
        <v>11567</v>
      </c>
      <c r="G577" s="214">
        <v>0</v>
      </c>
      <c r="H577" s="234" t="s">
        <v>11560</v>
      </c>
      <c r="I577" s="234"/>
      <c r="J577" s="234"/>
      <c r="K577" s="234"/>
      <c r="L577" s="234"/>
      <c r="M577" s="234"/>
      <c r="N577" s="234" t="s">
        <v>11566</v>
      </c>
      <c r="O577" s="249" t="s">
        <v>11910</v>
      </c>
      <c r="P577" s="249" t="s">
        <v>11909</v>
      </c>
      <c r="Q577" s="226" t="s">
        <v>11908</v>
      </c>
      <c r="R577" s="212" t="s">
        <v>11960</v>
      </c>
      <c r="S577" s="213">
        <v>410000914</v>
      </c>
      <c r="T577" s="236" t="s">
        <v>11559</v>
      </c>
      <c r="U577" s="237" t="s">
        <v>11565</v>
      </c>
      <c r="V577" s="236" t="s">
        <v>11558</v>
      </c>
      <c r="W577" s="236" t="s">
        <v>11558</v>
      </c>
      <c r="X577" s="237" t="s">
        <v>11560</v>
      </c>
      <c r="Y577" s="237"/>
      <c r="Z577" s="237"/>
      <c r="AA577" s="225">
        <v>202409</v>
      </c>
      <c r="AB577" s="246"/>
      <c r="AC577" s="247" t="s">
        <v>11564</v>
      </c>
      <c r="AD577" s="247" t="s">
        <v>11563</v>
      </c>
      <c r="AE577" s="248">
        <v>0</v>
      </c>
      <c r="AF577" s="247" t="s">
        <v>11563</v>
      </c>
      <c r="AG577" s="242" t="s">
        <v>2</v>
      </c>
      <c r="AH577" s="9" t="s">
        <v>11560</v>
      </c>
      <c r="AI577" s="238" t="s">
        <v>11560</v>
      </c>
      <c r="AJ577" s="238" t="s">
        <v>11560</v>
      </c>
      <c r="AK577" s="238" t="s">
        <v>11562</v>
      </c>
    </row>
    <row r="578" spans="1:37" x14ac:dyDescent="0.3">
      <c r="A578" s="232" t="s">
        <v>11913</v>
      </c>
      <c r="B578" s="232" t="s">
        <v>11912</v>
      </c>
      <c r="C578" s="244" t="s">
        <v>11569</v>
      </c>
      <c r="D578" s="240" t="s">
        <v>11959</v>
      </c>
      <c r="E578" s="239" t="s">
        <v>11958</v>
      </c>
      <c r="F578" s="243" t="s">
        <v>11567</v>
      </c>
      <c r="G578" s="214">
        <v>0</v>
      </c>
      <c r="H578" s="234" t="s">
        <v>11560</v>
      </c>
      <c r="I578" s="234"/>
      <c r="J578" s="234"/>
      <c r="K578" s="234"/>
      <c r="L578" s="234"/>
      <c r="M578" s="234"/>
      <c r="N578" s="234" t="s">
        <v>11566</v>
      </c>
      <c r="O578" s="249" t="s">
        <v>11910</v>
      </c>
      <c r="P578" s="249" t="s">
        <v>11909</v>
      </c>
      <c r="Q578" s="226" t="s">
        <v>11908</v>
      </c>
      <c r="R578" s="212" t="s">
        <v>11957</v>
      </c>
      <c r="S578" s="213">
        <v>410000383</v>
      </c>
      <c r="T578" s="236" t="s">
        <v>11559</v>
      </c>
      <c r="U578" s="237" t="s">
        <v>11565</v>
      </c>
      <c r="V578" s="236" t="s">
        <v>11558</v>
      </c>
      <c r="W578" s="236" t="s">
        <v>11558</v>
      </c>
      <c r="X578" s="237" t="s">
        <v>11560</v>
      </c>
      <c r="Y578" s="237"/>
      <c r="Z578" s="237"/>
      <c r="AA578" s="225">
        <v>202409</v>
      </c>
      <c r="AB578" s="246"/>
      <c r="AC578" s="247" t="s">
        <v>11564</v>
      </c>
      <c r="AD578" s="247" t="s">
        <v>11563</v>
      </c>
      <c r="AE578" s="248">
        <v>0</v>
      </c>
      <c r="AF578" s="247" t="s">
        <v>11563</v>
      </c>
      <c r="AG578" s="242" t="s">
        <v>2</v>
      </c>
      <c r="AH578" s="9" t="s">
        <v>11560</v>
      </c>
      <c r="AI578" s="238" t="s">
        <v>11560</v>
      </c>
      <c r="AJ578" s="238" t="s">
        <v>11560</v>
      </c>
      <c r="AK578" s="238" t="s">
        <v>11562</v>
      </c>
    </row>
    <row r="579" spans="1:37" x14ac:dyDescent="0.3">
      <c r="A579" s="232" t="s">
        <v>11913</v>
      </c>
      <c r="B579" s="232" t="s">
        <v>11912</v>
      </c>
      <c r="C579" s="244" t="s">
        <v>11569</v>
      </c>
      <c r="D579" s="240" t="s">
        <v>11956</v>
      </c>
      <c r="E579" s="239" t="s">
        <v>11955</v>
      </c>
      <c r="F579" s="243" t="s">
        <v>11567</v>
      </c>
      <c r="G579" s="214">
        <v>0</v>
      </c>
      <c r="H579" s="234" t="s">
        <v>11560</v>
      </c>
      <c r="I579" s="234"/>
      <c r="J579" s="234"/>
      <c r="K579" s="234"/>
      <c r="L579" s="234"/>
      <c r="M579" s="234"/>
      <c r="N579" s="234" t="s">
        <v>11566</v>
      </c>
      <c r="O579" s="249" t="s">
        <v>11910</v>
      </c>
      <c r="P579" s="249" t="s">
        <v>11909</v>
      </c>
      <c r="Q579" s="226" t="s">
        <v>11908</v>
      </c>
      <c r="R579" s="212" t="s">
        <v>11954</v>
      </c>
      <c r="S579" s="213">
        <v>410000968</v>
      </c>
      <c r="T579" s="236" t="s">
        <v>11559</v>
      </c>
      <c r="U579" s="237" t="s">
        <v>11565</v>
      </c>
      <c r="V579" s="236" t="s">
        <v>11558</v>
      </c>
      <c r="W579" s="236" t="s">
        <v>11558</v>
      </c>
      <c r="X579" s="237" t="s">
        <v>11560</v>
      </c>
      <c r="Y579" s="237"/>
      <c r="Z579" s="237"/>
      <c r="AA579" s="225">
        <v>202409</v>
      </c>
      <c r="AB579" s="246"/>
      <c r="AC579" s="247" t="s">
        <v>11564</v>
      </c>
      <c r="AD579" s="247" t="s">
        <v>11563</v>
      </c>
      <c r="AE579" s="248">
        <v>0</v>
      </c>
      <c r="AF579" s="247" t="s">
        <v>11563</v>
      </c>
      <c r="AG579" s="242" t="s">
        <v>2</v>
      </c>
      <c r="AH579" s="9" t="s">
        <v>11560</v>
      </c>
      <c r="AI579" s="238" t="s">
        <v>11560</v>
      </c>
      <c r="AJ579" s="238" t="s">
        <v>11560</v>
      </c>
      <c r="AK579" s="238" t="s">
        <v>11562</v>
      </c>
    </row>
    <row r="580" spans="1:37" x14ac:dyDescent="0.3">
      <c r="A580" s="232" t="s">
        <v>11913</v>
      </c>
      <c r="B580" s="232" t="s">
        <v>11912</v>
      </c>
      <c r="C580" s="244" t="s">
        <v>11569</v>
      </c>
      <c r="D580" s="240" t="s">
        <v>11953</v>
      </c>
      <c r="E580" s="239" t="s">
        <v>11952</v>
      </c>
      <c r="F580" s="243" t="s">
        <v>11567</v>
      </c>
      <c r="G580" s="214">
        <v>0</v>
      </c>
      <c r="H580" s="234" t="s">
        <v>11560</v>
      </c>
      <c r="I580" s="234"/>
      <c r="J580" s="234"/>
      <c r="K580" s="234"/>
      <c r="L580" s="234"/>
      <c r="M580" s="234"/>
      <c r="N580" s="234" t="s">
        <v>11566</v>
      </c>
      <c r="O580" s="249" t="s">
        <v>11910</v>
      </c>
      <c r="P580" s="249" t="s">
        <v>11909</v>
      </c>
      <c r="Q580" s="226" t="s">
        <v>11908</v>
      </c>
      <c r="R580" s="212" t="s">
        <v>11951</v>
      </c>
      <c r="S580" s="213">
        <v>410000916</v>
      </c>
      <c r="T580" s="236" t="s">
        <v>11559</v>
      </c>
      <c r="U580" s="237" t="s">
        <v>11565</v>
      </c>
      <c r="V580" s="236" t="s">
        <v>11558</v>
      </c>
      <c r="W580" s="236" t="s">
        <v>11558</v>
      </c>
      <c r="X580" s="237" t="s">
        <v>11560</v>
      </c>
      <c r="Y580" s="237"/>
      <c r="Z580" s="237"/>
      <c r="AA580" s="225">
        <v>202409</v>
      </c>
      <c r="AB580" s="246"/>
      <c r="AC580" s="247" t="s">
        <v>11564</v>
      </c>
      <c r="AD580" s="247" t="s">
        <v>11563</v>
      </c>
      <c r="AE580" s="248">
        <v>0</v>
      </c>
      <c r="AF580" s="247" t="s">
        <v>11563</v>
      </c>
      <c r="AG580" s="242" t="s">
        <v>2</v>
      </c>
      <c r="AH580" s="9" t="s">
        <v>11560</v>
      </c>
      <c r="AI580" s="238" t="s">
        <v>11560</v>
      </c>
      <c r="AJ580" s="238" t="s">
        <v>11560</v>
      </c>
      <c r="AK580" s="238" t="s">
        <v>11562</v>
      </c>
    </row>
    <row r="581" spans="1:37" x14ac:dyDescent="0.3">
      <c r="A581" s="232" t="s">
        <v>11913</v>
      </c>
      <c r="B581" s="232" t="s">
        <v>11912</v>
      </c>
      <c r="C581" s="244" t="s">
        <v>11569</v>
      </c>
      <c r="D581" s="240" t="s">
        <v>11950</v>
      </c>
      <c r="E581" s="239" t="s">
        <v>11949</v>
      </c>
      <c r="F581" s="243" t="s">
        <v>11567</v>
      </c>
      <c r="G581" s="214">
        <v>0</v>
      </c>
      <c r="H581" s="234" t="s">
        <v>11560</v>
      </c>
      <c r="I581" s="234"/>
      <c r="J581" s="234"/>
      <c r="K581" s="234"/>
      <c r="L581" s="234"/>
      <c r="M581" s="234"/>
      <c r="N581" s="234" t="s">
        <v>11566</v>
      </c>
      <c r="O581" s="249" t="s">
        <v>11910</v>
      </c>
      <c r="P581" s="249" t="s">
        <v>11909</v>
      </c>
      <c r="Q581" s="226" t="s">
        <v>11908</v>
      </c>
      <c r="R581" s="212" t="s">
        <v>11948</v>
      </c>
      <c r="S581" s="213">
        <v>410000767</v>
      </c>
      <c r="T581" s="236" t="s">
        <v>11559</v>
      </c>
      <c r="U581" s="237" t="s">
        <v>11565</v>
      </c>
      <c r="V581" s="236" t="s">
        <v>11558</v>
      </c>
      <c r="W581" s="236" t="s">
        <v>11558</v>
      </c>
      <c r="X581" s="237" t="s">
        <v>11560</v>
      </c>
      <c r="Y581" s="237"/>
      <c r="Z581" s="237"/>
      <c r="AA581" s="225">
        <v>202409</v>
      </c>
      <c r="AB581" s="246"/>
      <c r="AC581" s="247" t="s">
        <v>11564</v>
      </c>
      <c r="AD581" s="247" t="s">
        <v>11563</v>
      </c>
      <c r="AE581" s="248">
        <v>0</v>
      </c>
      <c r="AF581" s="247" t="s">
        <v>11563</v>
      </c>
      <c r="AG581" s="242" t="s">
        <v>2</v>
      </c>
      <c r="AH581" s="9" t="s">
        <v>11560</v>
      </c>
      <c r="AI581" s="238" t="s">
        <v>11560</v>
      </c>
      <c r="AJ581" s="238" t="s">
        <v>11560</v>
      </c>
      <c r="AK581" s="238" t="s">
        <v>11562</v>
      </c>
    </row>
    <row r="582" spans="1:37" x14ac:dyDescent="0.3">
      <c r="A582" s="232" t="s">
        <v>11913</v>
      </c>
      <c r="B582" s="232" t="s">
        <v>11912</v>
      </c>
      <c r="C582" s="244" t="s">
        <v>11569</v>
      </c>
      <c r="D582" s="240" t="s">
        <v>11947</v>
      </c>
      <c r="E582" s="239" t="s">
        <v>11946</v>
      </c>
      <c r="F582" s="243" t="s">
        <v>11567</v>
      </c>
      <c r="G582" s="214">
        <v>0</v>
      </c>
      <c r="H582" s="234" t="s">
        <v>11560</v>
      </c>
      <c r="I582" s="234"/>
      <c r="J582" s="234"/>
      <c r="K582" s="234"/>
      <c r="L582" s="234"/>
      <c r="M582" s="234"/>
      <c r="N582" s="234" t="s">
        <v>11566</v>
      </c>
      <c r="O582" s="249" t="s">
        <v>11910</v>
      </c>
      <c r="P582" s="249" t="s">
        <v>11909</v>
      </c>
      <c r="Q582" s="226" t="s">
        <v>11908</v>
      </c>
      <c r="R582" s="212" t="s">
        <v>11945</v>
      </c>
      <c r="S582" s="213">
        <v>410000854</v>
      </c>
      <c r="T582" s="236" t="s">
        <v>11559</v>
      </c>
      <c r="U582" s="237" t="s">
        <v>11565</v>
      </c>
      <c r="V582" s="236" t="s">
        <v>11558</v>
      </c>
      <c r="W582" s="236" t="s">
        <v>11558</v>
      </c>
      <c r="X582" s="237" t="s">
        <v>11560</v>
      </c>
      <c r="Y582" s="237"/>
      <c r="Z582" s="237"/>
      <c r="AA582" s="225">
        <v>202409</v>
      </c>
      <c r="AB582" s="246"/>
      <c r="AC582" s="247" t="s">
        <v>11564</v>
      </c>
      <c r="AD582" s="247" t="s">
        <v>11563</v>
      </c>
      <c r="AE582" s="248">
        <v>0</v>
      </c>
      <c r="AF582" s="247" t="s">
        <v>11563</v>
      </c>
      <c r="AG582" s="242" t="s">
        <v>2</v>
      </c>
      <c r="AH582" s="9" t="s">
        <v>11560</v>
      </c>
      <c r="AI582" s="238" t="s">
        <v>11560</v>
      </c>
      <c r="AJ582" s="238" t="s">
        <v>11560</v>
      </c>
      <c r="AK582" s="238" t="s">
        <v>11562</v>
      </c>
    </row>
    <row r="583" spans="1:37" x14ac:dyDescent="0.3">
      <c r="A583" s="232" t="s">
        <v>11913</v>
      </c>
      <c r="B583" s="232" t="s">
        <v>11912</v>
      </c>
      <c r="C583" s="244" t="s">
        <v>11569</v>
      </c>
      <c r="D583" s="240" t="s">
        <v>11944</v>
      </c>
      <c r="E583" s="239" t="s">
        <v>11943</v>
      </c>
      <c r="F583" s="243" t="s">
        <v>11567</v>
      </c>
      <c r="G583" s="214">
        <v>0</v>
      </c>
      <c r="H583" s="234" t="s">
        <v>11560</v>
      </c>
      <c r="I583" s="234"/>
      <c r="J583" s="234"/>
      <c r="K583" s="234"/>
      <c r="L583" s="234"/>
      <c r="M583" s="234"/>
      <c r="N583" s="234" t="s">
        <v>11566</v>
      </c>
      <c r="O583" s="249" t="s">
        <v>11910</v>
      </c>
      <c r="P583" s="249" t="s">
        <v>11909</v>
      </c>
      <c r="Q583" s="226" t="s">
        <v>11908</v>
      </c>
      <c r="R583" s="212" t="s">
        <v>11942</v>
      </c>
      <c r="S583" s="213">
        <v>410000645</v>
      </c>
      <c r="T583" s="236" t="s">
        <v>11559</v>
      </c>
      <c r="U583" s="237" t="s">
        <v>11565</v>
      </c>
      <c r="V583" s="236" t="s">
        <v>11558</v>
      </c>
      <c r="W583" s="236" t="s">
        <v>11558</v>
      </c>
      <c r="X583" s="237" t="s">
        <v>11560</v>
      </c>
      <c r="Y583" s="237"/>
      <c r="Z583" s="237"/>
      <c r="AA583" s="225">
        <v>202409</v>
      </c>
      <c r="AB583" s="246"/>
      <c r="AC583" s="247" t="s">
        <v>11564</v>
      </c>
      <c r="AD583" s="247" t="s">
        <v>11563</v>
      </c>
      <c r="AE583" s="248">
        <v>0</v>
      </c>
      <c r="AF583" s="247" t="s">
        <v>11563</v>
      </c>
      <c r="AG583" s="242" t="s">
        <v>2</v>
      </c>
      <c r="AH583" s="9" t="s">
        <v>11560</v>
      </c>
      <c r="AI583" s="238" t="s">
        <v>11560</v>
      </c>
      <c r="AJ583" s="238" t="s">
        <v>11560</v>
      </c>
      <c r="AK583" s="238" t="s">
        <v>11562</v>
      </c>
    </row>
    <row r="584" spans="1:37" x14ac:dyDescent="0.3">
      <c r="A584" s="232" t="s">
        <v>11913</v>
      </c>
      <c r="B584" s="232" t="s">
        <v>11912</v>
      </c>
      <c r="C584" s="244" t="s">
        <v>11569</v>
      </c>
      <c r="D584" s="240" t="s">
        <v>11941</v>
      </c>
      <c r="E584" s="239" t="s">
        <v>11940</v>
      </c>
      <c r="F584" s="243" t="s">
        <v>11567</v>
      </c>
      <c r="G584" s="214">
        <v>0</v>
      </c>
      <c r="H584" s="234" t="s">
        <v>11560</v>
      </c>
      <c r="I584" s="234"/>
      <c r="J584" s="234"/>
      <c r="K584" s="234"/>
      <c r="L584" s="234"/>
      <c r="M584" s="234"/>
      <c r="N584" s="234" t="s">
        <v>11566</v>
      </c>
      <c r="O584" s="249" t="s">
        <v>11910</v>
      </c>
      <c r="P584" s="249" t="s">
        <v>11909</v>
      </c>
      <c r="Q584" s="226" t="s">
        <v>11908</v>
      </c>
      <c r="R584" s="212" t="s">
        <v>11939</v>
      </c>
      <c r="S584" s="213">
        <v>410000392</v>
      </c>
      <c r="T584" s="236" t="s">
        <v>11559</v>
      </c>
      <c r="U584" s="237" t="s">
        <v>11565</v>
      </c>
      <c r="V584" s="236" t="s">
        <v>11558</v>
      </c>
      <c r="W584" s="236" t="s">
        <v>11558</v>
      </c>
      <c r="X584" s="237" t="s">
        <v>11560</v>
      </c>
      <c r="Y584" s="237"/>
      <c r="Z584" s="237"/>
      <c r="AA584" s="225">
        <v>202409</v>
      </c>
      <c r="AB584" s="246"/>
      <c r="AC584" s="247" t="s">
        <v>11564</v>
      </c>
      <c r="AD584" s="247" t="s">
        <v>11563</v>
      </c>
      <c r="AE584" s="248">
        <v>0</v>
      </c>
      <c r="AF584" s="247" t="s">
        <v>11563</v>
      </c>
      <c r="AG584" s="242" t="s">
        <v>2</v>
      </c>
      <c r="AH584" s="9" t="s">
        <v>11560</v>
      </c>
      <c r="AI584" s="238" t="s">
        <v>11560</v>
      </c>
      <c r="AJ584" s="238" t="s">
        <v>11560</v>
      </c>
      <c r="AK584" s="238" t="s">
        <v>11562</v>
      </c>
    </row>
    <row r="585" spans="1:37" x14ac:dyDescent="0.3">
      <c r="A585" s="232" t="s">
        <v>11913</v>
      </c>
      <c r="B585" s="232" t="s">
        <v>11912</v>
      </c>
      <c r="C585" s="244" t="s">
        <v>11569</v>
      </c>
      <c r="D585" s="240" t="s">
        <v>11938</v>
      </c>
      <c r="E585" s="239" t="s">
        <v>11937</v>
      </c>
      <c r="F585" s="243" t="s">
        <v>11567</v>
      </c>
      <c r="G585" s="214">
        <v>0</v>
      </c>
      <c r="H585" s="234" t="s">
        <v>11560</v>
      </c>
      <c r="I585" s="234"/>
      <c r="J585" s="234"/>
      <c r="K585" s="234"/>
      <c r="L585" s="234"/>
      <c r="M585" s="234"/>
      <c r="N585" s="234" t="s">
        <v>11566</v>
      </c>
      <c r="O585" s="249" t="s">
        <v>11910</v>
      </c>
      <c r="P585" s="249" t="s">
        <v>11909</v>
      </c>
      <c r="Q585" s="226" t="s">
        <v>11908</v>
      </c>
      <c r="R585" s="212" t="s">
        <v>11936</v>
      </c>
      <c r="S585" s="213">
        <v>410000779</v>
      </c>
      <c r="T585" s="236" t="s">
        <v>11559</v>
      </c>
      <c r="U585" s="237" t="s">
        <v>11565</v>
      </c>
      <c r="V585" s="236" t="s">
        <v>11558</v>
      </c>
      <c r="W585" s="236" t="s">
        <v>11558</v>
      </c>
      <c r="X585" s="237" t="s">
        <v>11560</v>
      </c>
      <c r="Y585" s="237"/>
      <c r="Z585" s="237"/>
      <c r="AA585" s="225">
        <v>202409</v>
      </c>
      <c r="AB585" s="246"/>
      <c r="AC585" s="247" t="s">
        <v>11564</v>
      </c>
      <c r="AD585" s="247" t="s">
        <v>11563</v>
      </c>
      <c r="AE585" s="248">
        <v>0</v>
      </c>
      <c r="AF585" s="247" t="s">
        <v>11563</v>
      </c>
      <c r="AG585" s="242" t="s">
        <v>2</v>
      </c>
      <c r="AH585" s="9" t="s">
        <v>11560</v>
      </c>
      <c r="AI585" s="238" t="s">
        <v>11560</v>
      </c>
      <c r="AJ585" s="238" t="s">
        <v>11560</v>
      </c>
      <c r="AK585" s="238" t="s">
        <v>11562</v>
      </c>
    </row>
    <row r="586" spans="1:37" x14ac:dyDescent="0.3">
      <c r="A586" s="232" t="s">
        <v>11913</v>
      </c>
      <c r="B586" s="232" t="s">
        <v>11912</v>
      </c>
      <c r="C586" s="244" t="s">
        <v>11569</v>
      </c>
      <c r="D586" s="240" t="s">
        <v>11935</v>
      </c>
      <c r="E586" s="239" t="s">
        <v>11934</v>
      </c>
      <c r="F586" s="243" t="s">
        <v>11567</v>
      </c>
      <c r="G586" s="214">
        <v>0</v>
      </c>
      <c r="H586" s="234" t="s">
        <v>11560</v>
      </c>
      <c r="I586" s="234"/>
      <c r="J586" s="234"/>
      <c r="K586" s="234"/>
      <c r="L586" s="234"/>
      <c r="M586" s="234"/>
      <c r="N586" s="234" t="s">
        <v>11566</v>
      </c>
      <c r="O586" s="249" t="s">
        <v>11910</v>
      </c>
      <c r="P586" s="249" t="s">
        <v>11909</v>
      </c>
      <c r="Q586" s="226" t="s">
        <v>11908</v>
      </c>
      <c r="R586" s="212" t="s">
        <v>11933</v>
      </c>
      <c r="S586" s="213">
        <v>410000807</v>
      </c>
      <c r="T586" s="236" t="s">
        <v>11559</v>
      </c>
      <c r="U586" s="237" t="s">
        <v>11565</v>
      </c>
      <c r="V586" s="236" t="s">
        <v>11558</v>
      </c>
      <c r="W586" s="236" t="s">
        <v>11558</v>
      </c>
      <c r="X586" s="237" t="s">
        <v>11560</v>
      </c>
      <c r="Y586" s="237"/>
      <c r="Z586" s="237"/>
      <c r="AA586" s="225">
        <v>202409</v>
      </c>
      <c r="AB586" s="246"/>
      <c r="AC586" s="247" t="s">
        <v>11564</v>
      </c>
      <c r="AD586" s="247" t="s">
        <v>11563</v>
      </c>
      <c r="AE586" s="248">
        <v>0</v>
      </c>
      <c r="AF586" s="247" t="s">
        <v>11563</v>
      </c>
      <c r="AG586" s="242" t="s">
        <v>2</v>
      </c>
      <c r="AH586" s="9" t="s">
        <v>11560</v>
      </c>
      <c r="AI586" s="238" t="s">
        <v>11560</v>
      </c>
      <c r="AJ586" s="238" t="s">
        <v>11560</v>
      </c>
      <c r="AK586" s="238" t="s">
        <v>11562</v>
      </c>
    </row>
    <row r="587" spans="1:37" x14ac:dyDescent="0.3">
      <c r="A587" s="232" t="s">
        <v>11913</v>
      </c>
      <c r="B587" s="232" t="s">
        <v>11912</v>
      </c>
      <c r="C587" s="244" t="s">
        <v>11569</v>
      </c>
      <c r="D587" s="240" t="s">
        <v>11932</v>
      </c>
      <c r="E587" s="239" t="s">
        <v>11931</v>
      </c>
      <c r="F587" s="243" t="s">
        <v>11567</v>
      </c>
      <c r="G587" s="214">
        <v>0</v>
      </c>
      <c r="H587" s="234" t="s">
        <v>11560</v>
      </c>
      <c r="I587" s="234"/>
      <c r="J587" s="234"/>
      <c r="K587" s="234"/>
      <c r="L587" s="234"/>
      <c r="M587" s="234"/>
      <c r="N587" s="234" t="s">
        <v>11566</v>
      </c>
      <c r="O587" s="249" t="s">
        <v>11910</v>
      </c>
      <c r="P587" s="249" t="s">
        <v>11909</v>
      </c>
      <c r="Q587" s="226" t="s">
        <v>11908</v>
      </c>
      <c r="R587" s="212" t="s">
        <v>11930</v>
      </c>
      <c r="S587" s="213">
        <v>410000961</v>
      </c>
      <c r="T587" s="236" t="s">
        <v>11559</v>
      </c>
      <c r="U587" s="237" t="s">
        <v>11565</v>
      </c>
      <c r="V587" s="236" t="s">
        <v>11558</v>
      </c>
      <c r="W587" s="236" t="s">
        <v>11558</v>
      </c>
      <c r="X587" s="237" t="s">
        <v>11560</v>
      </c>
      <c r="Y587" s="237"/>
      <c r="Z587" s="237"/>
      <c r="AA587" s="225">
        <v>202409</v>
      </c>
      <c r="AB587" s="246"/>
      <c r="AC587" s="247" t="s">
        <v>11564</v>
      </c>
      <c r="AD587" s="247" t="s">
        <v>11563</v>
      </c>
      <c r="AE587" s="248">
        <v>0</v>
      </c>
      <c r="AF587" s="247" t="s">
        <v>11563</v>
      </c>
      <c r="AG587" s="242" t="s">
        <v>2</v>
      </c>
      <c r="AH587" s="9" t="s">
        <v>11560</v>
      </c>
      <c r="AI587" s="238" t="s">
        <v>11560</v>
      </c>
      <c r="AJ587" s="238" t="s">
        <v>11560</v>
      </c>
      <c r="AK587" s="238" t="s">
        <v>11562</v>
      </c>
    </row>
    <row r="588" spans="1:37" x14ac:dyDescent="0.3">
      <c r="A588" s="232" t="s">
        <v>11913</v>
      </c>
      <c r="B588" s="232" t="s">
        <v>11912</v>
      </c>
      <c r="C588" s="244" t="s">
        <v>11569</v>
      </c>
      <c r="D588" s="240" t="s">
        <v>11929</v>
      </c>
      <c r="E588" s="239" t="s">
        <v>11928</v>
      </c>
      <c r="F588" s="243" t="s">
        <v>11567</v>
      </c>
      <c r="G588" s="214">
        <v>0</v>
      </c>
      <c r="H588" s="234" t="s">
        <v>11560</v>
      </c>
      <c r="I588" s="234"/>
      <c r="J588" s="234"/>
      <c r="K588" s="234"/>
      <c r="L588" s="234"/>
      <c r="M588" s="234"/>
      <c r="N588" s="234" t="s">
        <v>11566</v>
      </c>
      <c r="O588" s="249" t="s">
        <v>11910</v>
      </c>
      <c r="P588" s="249" t="s">
        <v>11909</v>
      </c>
      <c r="Q588" s="226" t="s">
        <v>11908</v>
      </c>
      <c r="R588" s="212" t="s">
        <v>11927</v>
      </c>
      <c r="S588" s="213">
        <v>410000741</v>
      </c>
      <c r="T588" s="236" t="s">
        <v>11559</v>
      </c>
      <c r="U588" s="237" t="s">
        <v>11565</v>
      </c>
      <c r="V588" s="236" t="s">
        <v>11558</v>
      </c>
      <c r="W588" s="236" t="s">
        <v>11558</v>
      </c>
      <c r="X588" s="237" t="s">
        <v>11560</v>
      </c>
      <c r="Y588" s="237"/>
      <c r="Z588" s="237"/>
      <c r="AA588" s="225">
        <v>202409</v>
      </c>
      <c r="AB588" s="246"/>
      <c r="AC588" s="247" t="s">
        <v>11564</v>
      </c>
      <c r="AD588" s="247" t="s">
        <v>11563</v>
      </c>
      <c r="AE588" s="248">
        <v>0</v>
      </c>
      <c r="AF588" s="247" t="s">
        <v>11563</v>
      </c>
      <c r="AG588" s="242" t="s">
        <v>2</v>
      </c>
      <c r="AH588" s="9" t="s">
        <v>11560</v>
      </c>
      <c r="AI588" s="238" t="s">
        <v>11560</v>
      </c>
      <c r="AJ588" s="238" t="s">
        <v>11560</v>
      </c>
      <c r="AK588" s="238" t="s">
        <v>11562</v>
      </c>
    </row>
    <row r="589" spans="1:37" x14ac:dyDescent="0.3">
      <c r="A589" s="232" t="s">
        <v>11913</v>
      </c>
      <c r="B589" s="232" t="s">
        <v>11912</v>
      </c>
      <c r="C589" s="244" t="s">
        <v>11569</v>
      </c>
      <c r="D589" s="240" t="s">
        <v>11926</v>
      </c>
      <c r="E589" s="239" t="s">
        <v>11925</v>
      </c>
      <c r="F589" s="243" t="s">
        <v>11567</v>
      </c>
      <c r="G589" s="214">
        <v>0</v>
      </c>
      <c r="H589" s="234" t="s">
        <v>11560</v>
      </c>
      <c r="I589" s="234"/>
      <c r="J589" s="234"/>
      <c r="K589" s="234"/>
      <c r="L589" s="234"/>
      <c r="M589" s="234"/>
      <c r="N589" s="234" t="s">
        <v>11566</v>
      </c>
      <c r="O589" s="249" t="s">
        <v>11910</v>
      </c>
      <c r="P589" s="249" t="s">
        <v>11909</v>
      </c>
      <c r="Q589" s="226" t="s">
        <v>11908</v>
      </c>
      <c r="R589" s="212" t="s">
        <v>11924</v>
      </c>
      <c r="S589" s="213">
        <v>410000699</v>
      </c>
      <c r="T589" s="236" t="s">
        <v>11559</v>
      </c>
      <c r="U589" s="237" t="s">
        <v>11565</v>
      </c>
      <c r="V589" s="236" t="s">
        <v>11558</v>
      </c>
      <c r="W589" s="236" t="s">
        <v>11558</v>
      </c>
      <c r="X589" s="237" t="s">
        <v>11560</v>
      </c>
      <c r="Y589" s="237"/>
      <c r="Z589" s="237"/>
      <c r="AA589" s="225">
        <v>202409</v>
      </c>
      <c r="AB589" s="246"/>
      <c r="AC589" s="247" t="s">
        <v>11564</v>
      </c>
      <c r="AD589" s="247" t="s">
        <v>11563</v>
      </c>
      <c r="AE589" s="248">
        <v>0</v>
      </c>
      <c r="AF589" s="247" t="s">
        <v>11563</v>
      </c>
      <c r="AG589" s="242" t="s">
        <v>2</v>
      </c>
      <c r="AH589" s="9" t="s">
        <v>11560</v>
      </c>
      <c r="AI589" s="238" t="s">
        <v>11560</v>
      </c>
      <c r="AJ589" s="238" t="s">
        <v>11560</v>
      </c>
      <c r="AK589" s="238" t="s">
        <v>11562</v>
      </c>
    </row>
    <row r="590" spans="1:37" x14ac:dyDescent="0.3">
      <c r="A590" s="232" t="s">
        <v>11913</v>
      </c>
      <c r="B590" s="232" t="s">
        <v>11912</v>
      </c>
      <c r="C590" s="244" t="s">
        <v>11569</v>
      </c>
      <c r="D590" s="240" t="s">
        <v>11923</v>
      </c>
      <c r="E590" s="239" t="s">
        <v>11922</v>
      </c>
      <c r="F590" s="243" t="s">
        <v>11567</v>
      </c>
      <c r="G590" s="214">
        <v>0</v>
      </c>
      <c r="H590" s="234" t="s">
        <v>11560</v>
      </c>
      <c r="I590" s="234"/>
      <c r="J590" s="234"/>
      <c r="K590" s="234"/>
      <c r="L590" s="234"/>
      <c r="M590" s="234"/>
      <c r="N590" s="234" t="s">
        <v>11566</v>
      </c>
      <c r="O590" s="249" t="s">
        <v>11910</v>
      </c>
      <c r="P590" s="249" t="s">
        <v>11909</v>
      </c>
      <c r="Q590" s="226" t="s">
        <v>11908</v>
      </c>
      <c r="R590" s="212" t="s">
        <v>11921</v>
      </c>
      <c r="S590" s="213">
        <v>410000744</v>
      </c>
      <c r="T590" s="236" t="s">
        <v>11559</v>
      </c>
      <c r="U590" s="237" t="s">
        <v>11565</v>
      </c>
      <c r="V590" s="236" t="s">
        <v>11558</v>
      </c>
      <c r="W590" s="236" t="s">
        <v>11558</v>
      </c>
      <c r="X590" s="237" t="s">
        <v>11560</v>
      </c>
      <c r="Y590" s="237"/>
      <c r="Z590" s="237"/>
      <c r="AA590" s="225">
        <v>202409</v>
      </c>
      <c r="AB590" s="246"/>
      <c r="AC590" s="247" t="s">
        <v>11564</v>
      </c>
      <c r="AD590" s="247" t="s">
        <v>11563</v>
      </c>
      <c r="AE590" s="248">
        <v>0</v>
      </c>
      <c r="AF590" s="247" t="s">
        <v>11563</v>
      </c>
      <c r="AG590" s="242" t="s">
        <v>2</v>
      </c>
      <c r="AH590" s="9" t="s">
        <v>11560</v>
      </c>
      <c r="AI590" s="238" t="s">
        <v>11560</v>
      </c>
      <c r="AJ590" s="238" t="s">
        <v>11560</v>
      </c>
      <c r="AK590" s="238" t="s">
        <v>11562</v>
      </c>
    </row>
    <row r="591" spans="1:37" x14ac:dyDescent="0.3">
      <c r="A591" s="232" t="s">
        <v>11913</v>
      </c>
      <c r="B591" s="232" t="s">
        <v>11912</v>
      </c>
      <c r="C591" s="244" t="s">
        <v>11569</v>
      </c>
      <c r="D591" s="240" t="s">
        <v>11920</v>
      </c>
      <c r="E591" s="239" t="s">
        <v>5049</v>
      </c>
      <c r="F591" s="243" t="s">
        <v>11567</v>
      </c>
      <c r="G591" s="214">
        <v>0</v>
      </c>
      <c r="H591" s="234" t="s">
        <v>11560</v>
      </c>
      <c r="I591" s="234"/>
      <c r="J591" s="234"/>
      <c r="K591" s="234"/>
      <c r="L591" s="234"/>
      <c r="M591" s="234"/>
      <c r="N591" s="234" t="s">
        <v>11566</v>
      </c>
      <c r="O591" s="249" t="s">
        <v>11910</v>
      </c>
      <c r="P591" s="249" t="s">
        <v>11909</v>
      </c>
      <c r="Q591" s="226" t="s">
        <v>11908</v>
      </c>
      <c r="R591" s="212" t="s">
        <v>5050</v>
      </c>
      <c r="S591" s="213">
        <v>410000972</v>
      </c>
      <c r="T591" s="236" t="s">
        <v>11559</v>
      </c>
      <c r="U591" s="237" t="s">
        <v>11565</v>
      </c>
      <c r="V591" s="236" t="s">
        <v>11558</v>
      </c>
      <c r="W591" s="236" t="s">
        <v>11558</v>
      </c>
      <c r="X591" s="237" t="s">
        <v>11560</v>
      </c>
      <c r="Y591" s="237"/>
      <c r="Z591" s="237"/>
      <c r="AA591" s="225">
        <v>202409</v>
      </c>
      <c r="AB591" s="246"/>
      <c r="AC591" s="247" t="s">
        <v>11564</v>
      </c>
      <c r="AD591" s="247" t="s">
        <v>11563</v>
      </c>
      <c r="AE591" s="248">
        <v>0</v>
      </c>
      <c r="AF591" s="247" t="s">
        <v>11563</v>
      </c>
      <c r="AG591" s="242" t="s">
        <v>2</v>
      </c>
      <c r="AH591" s="9" t="s">
        <v>11560</v>
      </c>
      <c r="AI591" s="238" t="s">
        <v>11560</v>
      </c>
      <c r="AJ591" s="238" t="s">
        <v>11560</v>
      </c>
      <c r="AK591" s="238" t="s">
        <v>11562</v>
      </c>
    </row>
    <row r="592" spans="1:37" x14ac:dyDescent="0.3">
      <c r="A592" s="232" t="s">
        <v>11913</v>
      </c>
      <c r="B592" s="232" t="s">
        <v>11912</v>
      </c>
      <c r="C592" s="244" t="s">
        <v>11569</v>
      </c>
      <c r="D592" s="240" t="s">
        <v>11919</v>
      </c>
      <c r="E592" s="239" t="s">
        <v>5273</v>
      </c>
      <c r="F592" s="243" t="s">
        <v>11567</v>
      </c>
      <c r="G592" s="214">
        <v>0</v>
      </c>
      <c r="H592" s="234" t="s">
        <v>11560</v>
      </c>
      <c r="I592" s="234"/>
      <c r="J592" s="234"/>
      <c r="K592" s="234"/>
      <c r="L592" s="234"/>
      <c r="M592" s="234"/>
      <c r="N592" s="234" t="s">
        <v>11566</v>
      </c>
      <c r="O592" s="249" t="s">
        <v>11910</v>
      </c>
      <c r="P592" s="249" t="s">
        <v>11909</v>
      </c>
      <c r="Q592" s="226" t="s">
        <v>11908</v>
      </c>
      <c r="R592" s="212" t="s">
        <v>5274</v>
      </c>
      <c r="S592" s="213">
        <v>410000971</v>
      </c>
      <c r="T592" s="236" t="s">
        <v>11559</v>
      </c>
      <c r="U592" s="237" t="s">
        <v>11565</v>
      </c>
      <c r="V592" s="236" t="s">
        <v>11558</v>
      </c>
      <c r="W592" s="236" t="s">
        <v>11558</v>
      </c>
      <c r="X592" s="237" t="s">
        <v>11560</v>
      </c>
      <c r="Y592" s="237"/>
      <c r="Z592" s="237"/>
      <c r="AA592" s="225">
        <v>202409</v>
      </c>
      <c r="AB592" s="246"/>
      <c r="AC592" s="236" t="s">
        <v>11564</v>
      </c>
      <c r="AD592" s="247" t="s">
        <v>11563</v>
      </c>
      <c r="AE592" s="248">
        <v>0</v>
      </c>
      <c r="AF592" s="247" t="s">
        <v>11563</v>
      </c>
      <c r="AG592" s="242" t="s">
        <v>2</v>
      </c>
      <c r="AH592" s="9" t="s">
        <v>11560</v>
      </c>
      <c r="AI592" s="238" t="s">
        <v>11560</v>
      </c>
      <c r="AJ592" s="238" t="s">
        <v>11560</v>
      </c>
      <c r="AK592" s="238" t="s">
        <v>11562</v>
      </c>
    </row>
    <row r="593" spans="1:37" x14ac:dyDescent="0.3">
      <c r="A593" s="232" t="s">
        <v>11913</v>
      </c>
      <c r="B593" s="232" t="s">
        <v>11912</v>
      </c>
      <c r="C593" s="244" t="s">
        <v>11569</v>
      </c>
      <c r="D593" s="240" t="s">
        <v>11918</v>
      </c>
      <c r="E593" s="239" t="s">
        <v>5092</v>
      </c>
      <c r="F593" s="243" t="s">
        <v>11567</v>
      </c>
      <c r="G593" s="214">
        <v>0</v>
      </c>
      <c r="H593" s="234" t="s">
        <v>11560</v>
      </c>
      <c r="I593" s="234"/>
      <c r="J593" s="234"/>
      <c r="K593" s="234"/>
      <c r="L593" s="234"/>
      <c r="M593" s="234"/>
      <c r="N593" s="234" t="s">
        <v>11566</v>
      </c>
      <c r="O593" s="249" t="s">
        <v>11910</v>
      </c>
      <c r="P593" s="249" t="s">
        <v>11909</v>
      </c>
      <c r="Q593" s="226" t="s">
        <v>11908</v>
      </c>
      <c r="R593" s="212" t="s">
        <v>5093</v>
      </c>
      <c r="S593" s="213">
        <v>410000404</v>
      </c>
      <c r="T593" s="236" t="s">
        <v>11559</v>
      </c>
      <c r="U593" s="237" t="s">
        <v>11565</v>
      </c>
      <c r="V593" s="236" t="s">
        <v>11558</v>
      </c>
      <c r="W593" s="236" t="s">
        <v>11558</v>
      </c>
      <c r="X593" s="237" t="s">
        <v>11560</v>
      </c>
      <c r="Y593" s="237"/>
      <c r="Z593" s="237"/>
      <c r="AA593" s="225">
        <v>202409</v>
      </c>
      <c r="AB593" s="246"/>
      <c r="AC593" s="236" t="s">
        <v>11564</v>
      </c>
      <c r="AD593" s="247" t="s">
        <v>11563</v>
      </c>
      <c r="AE593" s="248">
        <v>0</v>
      </c>
      <c r="AF593" s="247" t="s">
        <v>11563</v>
      </c>
      <c r="AG593" s="242" t="s">
        <v>2</v>
      </c>
      <c r="AH593" s="9" t="s">
        <v>11560</v>
      </c>
      <c r="AI593" s="238" t="s">
        <v>11560</v>
      </c>
      <c r="AJ593" s="238" t="s">
        <v>11560</v>
      </c>
      <c r="AK593" s="238" t="s">
        <v>11562</v>
      </c>
    </row>
    <row r="594" spans="1:37" x14ac:dyDescent="0.3">
      <c r="A594" s="232" t="s">
        <v>11913</v>
      </c>
      <c r="B594" s="232" t="s">
        <v>11912</v>
      </c>
      <c r="C594" s="244" t="s">
        <v>11569</v>
      </c>
      <c r="D594" s="240" t="s">
        <v>11917</v>
      </c>
      <c r="E594" s="239" t="s">
        <v>5613</v>
      </c>
      <c r="F594" s="243" t="s">
        <v>11567</v>
      </c>
      <c r="G594" s="214">
        <v>0</v>
      </c>
      <c r="H594" s="234" t="s">
        <v>11560</v>
      </c>
      <c r="I594" s="234"/>
      <c r="J594" s="234"/>
      <c r="K594" s="234"/>
      <c r="L594" s="234"/>
      <c r="M594" s="234"/>
      <c r="N594" s="234" t="s">
        <v>11566</v>
      </c>
      <c r="O594" s="249" t="s">
        <v>11910</v>
      </c>
      <c r="P594" s="249" t="s">
        <v>11909</v>
      </c>
      <c r="Q594" s="226" t="s">
        <v>11908</v>
      </c>
      <c r="R594" s="212" t="s">
        <v>5614</v>
      </c>
      <c r="S594" s="213">
        <v>410000724</v>
      </c>
      <c r="T594" s="236" t="s">
        <v>11559</v>
      </c>
      <c r="U594" s="237" t="s">
        <v>11565</v>
      </c>
      <c r="V594" s="236" t="s">
        <v>11558</v>
      </c>
      <c r="W594" s="236" t="s">
        <v>11558</v>
      </c>
      <c r="X594" s="237" t="s">
        <v>11560</v>
      </c>
      <c r="Y594" s="237"/>
      <c r="Z594" s="237"/>
      <c r="AA594" s="225">
        <v>202409</v>
      </c>
      <c r="AB594" s="246"/>
      <c r="AC594" s="236" t="s">
        <v>11564</v>
      </c>
      <c r="AD594" s="247" t="s">
        <v>11563</v>
      </c>
      <c r="AE594" s="248">
        <v>0</v>
      </c>
      <c r="AF594" s="247" t="s">
        <v>11563</v>
      </c>
      <c r="AG594" s="242" t="s">
        <v>2</v>
      </c>
      <c r="AH594" s="9" t="s">
        <v>11560</v>
      </c>
      <c r="AI594" s="238" t="s">
        <v>11560</v>
      </c>
      <c r="AJ594" s="238" t="s">
        <v>11560</v>
      </c>
      <c r="AK594" s="238" t="s">
        <v>11562</v>
      </c>
    </row>
    <row r="595" spans="1:37" x14ac:dyDescent="0.3">
      <c r="A595" s="232" t="s">
        <v>11913</v>
      </c>
      <c r="B595" s="232" t="s">
        <v>11912</v>
      </c>
      <c r="C595" s="244" t="s">
        <v>11569</v>
      </c>
      <c r="D595" s="240" t="s">
        <v>11916</v>
      </c>
      <c r="E595" s="239" t="s">
        <v>11915</v>
      </c>
      <c r="F595" s="243" t="s">
        <v>11567</v>
      </c>
      <c r="G595" s="214">
        <v>0</v>
      </c>
      <c r="H595" s="234" t="s">
        <v>11560</v>
      </c>
      <c r="I595" s="234"/>
      <c r="J595" s="234"/>
      <c r="K595" s="234"/>
      <c r="L595" s="234"/>
      <c r="M595" s="234"/>
      <c r="N595" s="234" t="s">
        <v>11566</v>
      </c>
      <c r="O595" s="249" t="s">
        <v>11910</v>
      </c>
      <c r="P595" s="249" t="s">
        <v>11909</v>
      </c>
      <c r="Q595" s="226" t="s">
        <v>11908</v>
      </c>
      <c r="R595" s="212" t="s">
        <v>11914</v>
      </c>
      <c r="S595" s="213">
        <v>410000994</v>
      </c>
      <c r="T595" s="236" t="s">
        <v>11559</v>
      </c>
      <c r="U595" s="237" t="s">
        <v>11565</v>
      </c>
      <c r="V595" s="236" t="s">
        <v>11558</v>
      </c>
      <c r="W595" s="236" t="s">
        <v>11558</v>
      </c>
      <c r="X595" s="237" t="s">
        <v>11560</v>
      </c>
      <c r="Y595" s="237"/>
      <c r="Z595" s="237"/>
      <c r="AA595" s="225">
        <v>202409</v>
      </c>
      <c r="AB595" s="246"/>
      <c r="AC595" s="236" t="s">
        <v>11564</v>
      </c>
      <c r="AD595" s="247" t="s">
        <v>11563</v>
      </c>
      <c r="AE595" s="248">
        <v>0</v>
      </c>
      <c r="AF595" s="247" t="s">
        <v>11563</v>
      </c>
      <c r="AG595" s="242" t="s">
        <v>2</v>
      </c>
      <c r="AH595" s="9" t="s">
        <v>11560</v>
      </c>
      <c r="AI595" s="238" t="s">
        <v>11560</v>
      </c>
      <c r="AJ595" s="238" t="s">
        <v>11560</v>
      </c>
      <c r="AK595" s="238" t="s">
        <v>11562</v>
      </c>
    </row>
    <row r="596" spans="1:37" x14ac:dyDescent="0.3">
      <c r="A596" s="232" t="s">
        <v>11913</v>
      </c>
      <c r="B596" s="232" t="s">
        <v>11912</v>
      </c>
      <c r="C596" s="244" t="s">
        <v>11569</v>
      </c>
      <c r="D596" s="240" t="s">
        <v>11911</v>
      </c>
      <c r="E596" s="239" t="s">
        <v>5686</v>
      </c>
      <c r="F596" s="243" t="s">
        <v>11567</v>
      </c>
      <c r="G596" s="214">
        <v>0</v>
      </c>
      <c r="H596" s="234" t="s">
        <v>11560</v>
      </c>
      <c r="I596" s="234"/>
      <c r="J596" s="234"/>
      <c r="K596" s="234"/>
      <c r="L596" s="234"/>
      <c r="M596" s="234"/>
      <c r="N596" s="234" t="s">
        <v>11566</v>
      </c>
      <c r="O596" s="249" t="s">
        <v>11910</v>
      </c>
      <c r="P596" s="249" t="s">
        <v>11909</v>
      </c>
      <c r="Q596" s="226" t="s">
        <v>11908</v>
      </c>
      <c r="R596" s="212" t="s">
        <v>6629</v>
      </c>
      <c r="S596" s="213">
        <v>410000647</v>
      </c>
      <c r="T596" s="236" t="s">
        <v>11559</v>
      </c>
      <c r="U596" s="237" t="s">
        <v>11565</v>
      </c>
      <c r="V596" s="236" t="s">
        <v>11558</v>
      </c>
      <c r="W596" s="236" t="s">
        <v>11558</v>
      </c>
      <c r="X596" s="237" t="s">
        <v>11560</v>
      </c>
      <c r="Y596" s="237"/>
      <c r="Z596" s="237"/>
      <c r="AA596" s="225">
        <v>202409</v>
      </c>
      <c r="AB596" s="246"/>
      <c r="AC596" s="247" t="s">
        <v>11564</v>
      </c>
      <c r="AD596" s="247" t="s">
        <v>11563</v>
      </c>
      <c r="AE596" s="248">
        <v>0</v>
      </c>
      <c r="AF596" s="247" t="s">
        <v>11563</v>
      </c>
      <c r="AG596" s="242" t="s">
        <v>2</v>
      </c>
      <c r="AH596" s="9" t="s">
        <v>11560</v>
      </c>
      <c r="AI596" s="238" t="s">
        <v>11560</v>
      </c>
      <c r="AJ596" s="238" t="s">
        <v>11560</v>
      </c>
      <c r="AK596" s="238" t="s">
        <v>11562</v>
      </c>
    </row>
    <row r="597" spans="1:37" x14ac:dyDescent="0.3">
      <c r="A597" s="232" t="s">
        <v>11887</v>
      </c>
      <c r="B597" s="232" t="s">
        <v>11886</v>
      </c>
      <c r="C597" s="244" t="s">
        <v>11569</v>
      </c>
      <c r="D597" s="230" t="s">
        <v>11907</v>
      </c>
      <c r="E597" s="239" t="s">
        <v>6429</v>
      </c>
      <c r="F597" s="243" t="s">
        <v>11567</v>
      </c>
      <c r="G597" s="214">
        <v>0</v>
      </c>
      <c r="H597" s="234" t="s">
        <v>11560</v>
      </c>
      <c r="I597" s="234"/>
      <c r="J597" s="234"/>
      <c r="K597" s="234"/>
      <c r="L597" s="234"/>
      <c r="M597" s="234"/>
      <c r="N597" s="234" t="s">
        <v>11699</v>
      </c>
      <c r="O597" s="249"/>
      <c r="P597" s="249"/>
      <c r="Q597" s="226"/>
      <c r="R597" s="212" t="s">
        <v>6430</v>
      </c>
      <c r="S597" s="213">
        <v>420001021</v>
      </c>
      <c r="T597" s="236" t="s">
        <v>11559</v>
      </c>
      <c r="U597" s="237" t="s">
        <v>11565</v>
      </c>
      <c r="V597" s="236" t="s">
        <v>11558</v>
      </c>
      <c r="W597" s="236" t="s">
        <v>11558</v>
      </c>
      <c r="X597" s="237" t="s">
        <v>11560</v>
      </c>
      <c r="Y597" s="237"/>
      <c r="Z597" s="237"/>
      <c r="AA597" s="225">
        <v>202409</v>
      </c>
      <c r="AB597" s="246"/>
      <c r="AC597" s="236" t="s">
        <v>11564</v>
      </c>
      <c r="AD597" s="247" t="s">
        <v>11563</v>
      </c>
      <c r="AE597" s="248">
        <v>0</v>
      </c>
      <c r="AF597" s="247" t="s">
        <v>11563</v>
      </c>
      <c r="AG597" s="242" t="s">
        <v>2</v>
      </c>
      <c r="AH597" s="9" t="s">
        <v>11560</v>
      </c>
      <c r="AI597" s="238" t="s">
        <v>11560</v>
      </c>
      <c r="AJ597" s="238" t="s">
        <v>11560</v>
      </c>
      <c r="AK597" s="238" t="s">
        <v>11562</v>
      </c>
    </row>
    <row r="598" spans="1:37" x14ac:dyDescent="0.3">
      <c r="A598" s="232" t="s">
        <v>11887</v>
      </c>
      <c r="B598" s="232" t="s">
        <v>11886</v>
      </c>
      <c r="C598" s="244" t="s">
        <v>11569</v>
      </c>
      <c r="D598" s="231" t="s">
        <v>11906</v>
      </c>
      <c r="E598" s="239" t="s">
        <v>11905</v>
      </c>
      <c r="F598" s="243" t="s">
        <v>11567</v>
      </c>
      <c r="G598" s="214">
        <v>0</v>
      </c>
      <c r="H598" s="234" t="s">
        <v>11560</v>
      </c>
      <c r="I598" s="234"/>
      <c r="J598" s="234"/>
      <c r="K598" s="234"/>
      <c r="L598" s="234"/>
      <c r="M598" s="234"/>
      <c r="N598" s="234" t="s">
        <v>11699</v>
      </c>
      <c r="O598" s="249"/>
      <c r="P598" s="249"/>
      <c r="Q598" s="226"/>
      <c r="R598" s="212" t="s">
        <v>11904</v>
      </c>
      <c r="S598" s="213">
        <v>420001052</v>
      </c>
      <c r="T598" s="236" t="s">
        <v>11559</v>
      </c>
      <c r="U598" s="237" t="s">
        <v>11565</v>
      </c>
      <c r="V598" s="236" t="s">
        <v>11558</v>
      </c>
      <c r="W598" s="236" t="s">
        <v>11558</v>
      </c>
      <c r="X598" s="237" t="s">
        <v>11560</v>
      </c>
      <c r="Y598" s="237"/>
      <c r="Z598" s="237"/>
      <c r="AA598" s="225">
        <v>202409</v>
      </c>
      <c r="AB598" s="246"/>
      <c r="AC598" s="236" t="s">
        <v>11564</v>
      </c>
      <c r="AD598" s="247" t="s">
        <v>11563</v>
      </c>
      <c r="AE598" s="248">
        <v>0</v>
      </c>
      <c r="AF598" s="247" t="s">
        <v>11563</v>
      </c>
      <c r="AG598" s="242" t="s">
        <v>2</v>
      </c>
      <c r="AH598" s="9" t="s">
        <v>11560</v>
      </c>
      <c r="AI598" s="238" t="s">
        <v>11560</v>
      </c>
      <c r="AJ598" s="238" t="s">
        <v>11560</v>
      </c>
      <c r="AK598" s="238" t="s">
        <v>11562</v>
      </c>
    </row>
    <row r="599" spans="1:37" x14ac:dyDescent="0.3">
      <c r="A599" s="232" t="s">
        <v>11887</v>
      </c>
      <c r="B599" s="232" t="s">
        <v>11886</v>
      </c>
      <c r="C599" s="244" t="s">
        <v>11569</v>
      </c>
      <c r="D599" s="231" t="s">
        <v>11903</v>
      </c>
      <c r="E599" s="239" t="s">
        <v>11902</v>
      </c>
      <c r="F599" s="243" t="s">
        <v>11567</v>
      </c>
      <c r="G599" s="214">
        <v>0</v>
      </c>
      <c r="H599" s="234" t="s">
        <v>11560</v>
      </c>
      <c r="I599" s="234"/>
      <c r="J599" s="234"/>
      <c r="K599" s="234"/>
      <c r="L599" s="234"/>
      <c r="M599" s="234"/>
      <c r="N599" s="234" t="s">
        <v>11699</v>
      </c>
      <c r="O599" s="249"/>
      <c r="P599" s="249"/>
      <c r="Q599" s="226"/>
      <c r="R599" s="212" t="s">
        <v>11901</v>
      </c>
      <c r="S599" s="213">
        <v>420000287</v>
      </c>
      <c r="T599" s="236" t="s">
        <v>11559</v>
      </c>
      <c r="U599" s="237" t="s">
        <v>11565</v>
      </c>
      <c r="V599" s="236" t="s">
        <v>11558</v>
      </c>
      <c r="W599" s="236" t="s">
        <v>11558</v>
      </c>
      <c r="X599" s="237" t="s">
        <v>11560</v>
      </c>
      <c r="Y599" s="237"/>
      <c r="Z599" s="237"/>
      <c r="AA599" s="225">
        <v>202409</v>
      </c>
      <c r="AB599" s="246"/>
      <c r="AC599" s="236" t="s">
        <v>11564</v>
      </c>
      <c r="AD599" s="247" t="s">
        <v>11563</v>
      </c>
      <c r="AE599" s="248">
        <v>0</v>
      </c>
      <c r="AF599" s="247" t="s">
        <v>11563</v>
      </c>
      <c r="AG599" s="242" t="s">
        <v>2</v>
      </c>
      <c r="AH599" s="9" t="s">
        <v>11560</v>
      </c>
      <c r="AI599" s="238" t="s">
        <v>11560</v>
      </c>
      <c r="AJ599" s="238" t="s">
        <v>11560</v>
      </c>
      <c r="AK599" s="238" t="s">
        <v>11562</v>
      </c>
    </row>
    <row r="600" spans="1:37" x14ac:dyDescent="0.3">
      <c r="A600" s="232" t="s">
        <v>11887</v>
      </c>
      <c r="B600" s="232" t="s">
        <v>11886</v>
      </c>
      <c r="C600" s="244" t="s">
        <v>11569</v>
      </c>
      <c r="D600" s="231" t="s">
        <v>11900</v>
      </c>
      <c r="E600" s="239" t="s">
        <v>11899</v>
      </c>
      <c r="F600" s="243" t="s">
        <v>11567</v>
      </c>
      <c r="G600" s="214">
        <v>0</v>
      </c>
      <c r="H600" s="234" t="s">
        <v>11560</v>
      </c>
      <c r="I600" s="234"/>
      <c r="J600" s="234"/>
      <c r="K600" s="234"/>
      <c r="L600" s="234"/>
      <c r="M600" s="234"/>
      <c r="N600" s="234" t="s">
        <v>11699</v>
      </c>
      <c r="O600" s="249"/>
      <c r="P600" s="249"/>
      <c r="Q600" s="226"/>
      <c r="R600" s="212" t="s">
        <v>11898</v>
      </c>
      <c r="S600" s="213">
        <v>420000781</v>
      </c>
      <c r="T600" s="236" t="s">
        <v>11559</v>
      </c>
      <c r="U600" s="237" t="s">
        <v>11565</v>
      </c>
      <c r="V600" s="236" t="s">
        <v>11558</v>
      </c>
      <c r="W600" s="236" t="s">
        <v>11558</v>
      </c>
      <c r="X600" s="237" t="s">
        <v>11560</v>
      </c>
      <c r="Y600" s="237"/>
      <c r="Z600" s="237"/>
      <c r="AA600" s="225">
        <v>202409</v>
      </c>
      <c r="AB600" s="246"/>
      <c r="AC600" s="236" t="s">
        <v>11564</v>
      </c>
      <c r="AD600" s="247" t="s">
        <v>11563</v>
      </c>
      <c r="AE600" s="248">
        <v>0</v>
      </c>
      <c r="AF600" s="247" t="s">
        <v>11563</v>
      </c>
      <c r="AG600" s="242" t="s">
        <v>2</v>
      </c>
      <c r="AH600" s="9" t="s">
        <v>11560</v>
      </c>
      <c r="AI600" s="238" t="s">
        <v>11560</v>
      </c>
      <c r="AJ600" s="238" t="s">
        <v>11560</v>
      </c>
      <c r="AK600" s="238" t="s">
        <v>11562</v>
      </c>
    </row>
    <row r="601" spans="1:37" x14ac:dyDescent="0.3">
      <c r="A601" s="232" t="s">
        <v>11887</v>
      </c>
      <c r="B601" s="232" t="s">
        <v>11886</v>
      </c>
      <c r="C601" s="244" t="s">
        <v>11569</v>
      </c>
      <c r="D601" s="231" t="s">
        <v>11897</v>
      </c>
      <c r="E601" s="239" t="s">
        <v>11896</v>
      </c>
      <c r="F601" s="243" t="s">
        <v>11567</v>
      </c>
      <c r="G601" s="214">
        <v>0</v>
      </c>
      <c r="H601" s="234" t="s">
        <v>11560</v>
      </c>
      <c r="I601" s="234"/>
      <c r="J601" s="234"/>
      <c r="K601" s="234"/>
      <c r="L601" s="234"/>
      <c r="M601" s="234"/>
      <c r="N601" s="234" t="s">
        <v>11699</v>
      </c>
      <c r="O601" s="249"/>
      <c r="P601" s="249"/>
      <c r="Q601" s="226"/>
      <c r="R601" s="212" t="s">
        <v>11895</v>
      </c>
      <c r="S601" s="213">
        <v>420000272</v>
      </c>
      <c r="T601" s="236" t="s">
        <v>11559</v>
      </c>
      <c r="U601" s="237" t="s">
        <v>11565</v>
      </c>
      <c r="V601" s="236" t="s">
        <v>11558</v>
      </c>
      <c r="W601" s="236" t="s">
        <v>11558</v>
      </c>
      <c r="X601" s="237" t="s">
        <v>11560</v>
      </c>
      <c r="Y601" s="237"/>
      <c r="Z601" s="237"/>
      <c r="AA601" s="225">
        <v>202409</v>
      </c>
      <c r="AB601" s="246"/>
      <c r="AC601" s="236" t="s">
        <v>11564</v>
      </c>
      <c r="AD601" s="247" t="s">
        <v>11563</v>
      </c>
      <c r="AE601" s="248">
        <v>0</v>
      </c>
      <c r="AF601" s="247" t="s">
        <v>11563</v>
      </c>
      <c r="AG601" s="242" t="s">
        <v>2</v>
      </c>
      <c r="AH601" s="9" t="s">
        <v>11560</v>
      </c>
      <c r="AI601" s="238" t="s">
        <v>11560</v>
      </c>
      <c r="AJ601" s="238" t="s">
        <v>11560</v>
      </c>
      <c r="AK601" s="238" t="s">
        <v>11562</v>
      </c>
    </row>
    <row r="602" spans="1:37" x14ac:dyDescent="0.3">
      <c r="A602" s="232" t="s">
        <v>11887</v>
      </c>
      <c r="B602" s="232" t="s">
        <v>11886</v>
      </c>
      <c r="C602" s="244" t="s">
        <v>11569</v>
      </c>
      <c r="D602" s="231" t="s">
        <v>11894</v>
      </c>
      <c r="E602" s="239" t="s">
        <v>11893</v>
      </c>
      <c r="F602" s="243" t="s">
        <v>11567</v>
      </c>
      <c r="G602" s="214">
        <v>0</v>
      </c>
      <c r="H602" s="234" t="s">
        <v>11560</v>
      </c>
      <c r="I602" s="234"/>
      <c r="J602" s="234"/>
      <c r="K602" s="234"/>
      <c r="L602" s="234"/>
      <c r="M602" s="234"/>
      <c r="N602" s="234" t="s">
        <v>11699</v>
      </c>
      <c r="O602" s="249"/>
      <c r="P602" s="249"/>
      <c r="Q602" s="226"/>
      <c r="R602" s="212" t="s">
        <v>11892</v>
      </c>
      <c r="S602" s="213">
        <v>420001005</v>
      </c>
      <c r="T602" s="236" t="s">
        <v>11559</v>
      </c>
      <c r="U602" s="237" t="s">
        <v>11565</v>
      </c>
      <c r="V602" s="236" t="s">
        <v>11558</v>
      </c>
      <c r="W602" s="236" t="s">
        <v>11558</v>
      </c>
      <c r="X602" s="237" t="s">
        <v>11560</v>
      </c>
      <c r="Y602" s="237"/>
      <c r="Z602" s="237"/>
      <c r="AA602" s="225">
        <v>202409</v>
      </c>
      <c r="AB602" s="246"/>
      <c r="AC602" s="236" t="s">
        <v>11564</v>
      </c>
      <c r="AD602" s="247" t="s">
        <v>11563</v>
      </c>
      <c r="AE602" s="248">
        <v>0</v>
      </c>
      <c r="AF602" s="247" t="s">
        <v>11563</v>
      </c>
      <c r="AG602" s="242" t="s">
        <v>2</v>
      </c>
      <c r="AH602" s="9" t="s">
        <v>11560</v>
      </c>
      <c r="AI602" s="238" t="s">
        <v>11560</v>
      </c>
      <c r="AJ602" s="238" t="s">
        <v>11560</v>
      </c>
      <c r="AK602" s="238" t="s">
        <v>11562</v>
      </c>
    </row>
    <row r="603" spans="1:37" x14ac:dyDescent="0.3">
      <c r="A603" s="232" t="s">
        <v>11887</v>
      </c>
      <c r="B603" s="232" t="s">
        <v>11886</v>
      </c>
      <c r="C603" s="244" t="s">
        <v>11569</v>
      </c>
      <c r="D603" s="231" t="s">
        <v>11891</v>
      </c>
      <c r="E603" s="239" t="s">
        <v>11890</v>
      </c>
      <c r="F603" s="243" t="s">
        <v>11567</v>
      </c>
      <c r="G603" s="214">
        <v>0</v>
      </c>
      <c r="H603" s="234" t="s">
        <v>11560</v>
      </c>
      <c r="I603" s="234"/>
      <c r="J603" s="234"/>
      <c r="K603" s="234"/>
      <c r="L603" s="234"/>
      <c r="M603" s="234"/>
      <c r="N603" s="234" t="s">
        <v>11699</v>
      </c>
      <c r="O603" s="249"/>
      <c r="P603" s="249"/>
      <c r="Q603" s="226"/>
      <c r="R603" s="212" t="s">
        <v>11889</v>
      </c>
      <c r="S603" s="213">
        <v>420001065</v>
      </c>
      <c r="T603" s="236" t="s">
        <v>11559</v>
      </c>
      <c r="U603" s="237" t="s">
        <v>11565</v>
      </c>
      <c r="V603" s="236" t="s">
        <v>11558</v>
      </c>
      <c r="W603" s="236" t="s">
        <v>11558</v>
      </c>
      <c r="X603" s="237" t="s">
        <v>11560</v>
      </c>
      <c r="Y603" s="237"/>
      <c r="Z603" s="237"/>
      <c r="AA603" s="225">
        <v>202409</v>
      </c>
      <c r="AB603" s="246"/>
      <c r="AC603" s="236" t="s">
        <v>11564</v>
      </c>
      <c r="AD603" s="247" t="s">
        <v>11563</v>
      </c>
      <c r="AE603" s="248">
        <v>0</v>
      </c>
      <c r="AF603" s="247" t="s">
        <v>11563</v>
      </c>
      <c r="AG603" s="242" t="s">
        <v>2</v>
      </c>
      <c r="AH603" s="9" t="s">
        <v>11560</v>
      </c>
      <c r="AI603" s="238" t="s">
        <v>11560</v>
      </c>
      <c r="AJ603" s="238" t="s">
        <v>11560</v>
      </c>
      <c r="AK603" s="238" t="s">
        <v>11562</v>
      </c>
    </row>
    <row r="604" spans="1:37" x14ac:dyDescent="0.3">
      <c r="A604" s="232" t="s">
        <v>11887</v>
      </c>
      <c r="B604" s="232" t="s">
        <v>11886</v>
      </c>
      <c r="C604" s="244" t="s">
        <v>11569</v>
      </c>
      <c r="D604" s="231" t="s">
        <v>11588</v>
      </c>
      <c r="E604" s="239" t="s">
        <v>6425</v>
      </c>
      <c r="F604" s="243" t="s">
        <v>11567</v>
      </c>
      <c r="G604" s="214">
        <v>0</v>
      </c>
      <c r="H604" s="234" t="s">
        <v>11560</v>
      </c>
      <c r="I604" s="234"/>
      <c r="J604" s="234"/>
      <c r="K604" s="234"/>
      <c r="L604" s="234"/>
      <c r="M604" s="234"/>
      <c r="N604" s="234" t="s">
        <v>11699</v>
      </c>
      <c r="O604" s="249"/>
      <c r="P604" s="249"/>
      <c r="Q604" s="226"/>
      <c r="R604" s="212" t="s">
        <v>6426</v>
      </c>
      <c r="S604" s="213">
        <v>420000991</v>
      </c>
      <c r="T604" s="236" t="s">
        <v>11559</v>
      </c>
      <c r="U604" s="237" t="s">
        <v>11565</v>
      </c>
      <c r="V604" s="236" t="s">
        <v>11558</v>
      </c>
      <c r="W604" s="236" t="s">
        <v>11558</v>
      </c>
      <c r="X604" s="237" t="s">
        <v>11560</v>
      </c>
      <c r="Y604" s="237"/>
      <c r="Z604" s="237"/>
      <c r="AA604" s="225">
        <v>202409</v>
      </c>
      <c r="AB604" s="246"/>
      <c r="AC604" s="236" t="s">
        <v>11564</v>
      </c>
      <c r="AD604" s="247" t="s">
        <v>11563</v>
      </c>
      <c r="AE604" s="248">
        <v>0</v>
      </c>
      <c r="AF604" s="247" t="s">
        <v>11563</v>
      </c>
      <c r="AG604" s="242" t="s">
        <v>2</v>
      </c>
      <c r="AH604" s="9" t="s">
        <v>11560</v>
      </c>
      <c r="AI604" s="238" t="s">
        <v>11560</v>
      </c>
      <c r="AJ604" s="238" t="s">
        <v>11560</v>
      </c>
      <c r="AK604" s="238" t="s">
        <v>11562</v>
      </c>
    </row>
    <row r="605" spans="1:37" x14ac:dyDescent="0.3">
      <c r="A605" s="232" t="s">
        <v>11887</v>
      </c>
      <c r="B605" s="232" t="s">
        <v>11886</v>
      </c>
      <c r="C605" s="244" t="s">
        <v>11569</v>
      </c>
      <c r="D605" s="231" t="s">
        <v>11888</v>
      </c>
      <c r="E605" s="239" t="s">
        <v>5260</v>
      </c>
      <c r="F605" s="243" t="s">
        <v>11567</v>
      </c>
      <c r="G605" s="214">
        <v>0</v>
      </c>
      <c r="H605" s="234" t="s">
        <v>11560</v>
      </c>
      <c r="I605" s="234"/>
      <c r="J605" s="234"/>
      <c r="K605" s="234"/>
      <c r="L605" s="234"/>
      <c r="M605" s="234"/>
      <c r="N605" s="234" t="s">
        <v>11699</v>
      </c>
      <c r="O605" s="249"/>
      <c r="P605" s="249"/>
      <c r="Q605" s="226"/>
      <c r="R605" s="212" t="s">
        <v>5261</v>
      </c>
      <c r="S605" s="213">
        <v>420000950</v>
      </c>
      <c r="T605" s="236" t="s">
        <v>11559</v>
      </c>
      <c r="U605" s="237" t="s">
        <v>11565</v>
      </c>
      <c r="V605" s="236" t="s">
        <v>11558</v>
      </c>
      <c r="W605" s="236" t="s">
        <v>11558</v>
      </c>
      <c r="X605" s="237" t="s">
        <v>11560</v>
      </c>
      <c r="Y605" s="237"/>
      <c r="Z605" s="237"/>
      <c r="AA605" s="225">
        <v>202409</v>
      </c>
      <c r="AB605" s="246"/>
      <c r="AC605" s="236" t="s">
        <v>11564</v>
      </c>
      <c r="AD605" s="247" t="s">
        <v>11563</v>
      </c>
      <c r="AE605" s="248">
        <v>0</v>
      </c>
      <c r="AF605" s="247" t="s">
        <v>11563</v>
      </c>
      <c r="AG605" s="242" t="s">
        <v>2</v>
      </c>
      <c r="AH605" s="9" t="s">
        <v>11560</v>
      </c>
      <c r="AI605" s="238" t="s">
        <v>11560</v>
      </c>
      <c r="AJ605" s="238" t="s">
        <v>11560</v>
      </c>
      <c r="AK605" s="238" t="s">
        <v>11562</v>
      </c>
    </row>
    <row r="606" spans="1:37" x14ac:dyDescent="0.3">
      <c r="A606" s="232" t="s">
        <v>11887</v>
      </c>
      <c r="B606" s="232" t="s">
        <v>11886</v>
      </c>
      <c r="C606" s="244" t="s">
        <v>11569</v>
      </c>
      <c r="D606" s="231" t="s">
        <v>11678</v>
      </c>
      <c r="E606" s="239" t="s">
        <v>3987</v>
      </c>
      <c r="F606" s="243" t="s">
        <v>11567</v>
      </c>
      <c r="G606" s="214">
        <v>0</v>
      </c>
      <c r="H606" s="234" t="s">
        <v>11560</v>
      </c>
      <c r="I606" s="234"/>
      <c r="J606" s="234"/>
      <c r="K606" s="234"/>
      <c r="L606" s="234"/>
      <c r="M606" s="234"/>
      <c r="N606" s="234" t="s">
        <v>11699</v>
      </c>
      <c r="O606" s="249"/>
      <c r="P606" s="249"/>
      <c r="Q606" s="226"/>
      <c r="R606" s="212" t="s">
        <v>4190</v>
      </c>
      <c r="S606" s="213">
        <v>420000771</v>
      </c>
      <c r="T606" s="236" t="s">
        <v>11559</v>
      </c>
      <c r="U606" s="237" t="s">
        <v>11565</v>
      </c>
      <c r="V606" s="236" t="s">
        <v>11558</v>
      </c>
      <c r="W606" s="236" t="s">
        <v>11558</v>
      </c>
      <c r="X606" s="237" t="s">
        <v>11560</v>
      </c>
      <c r="Y606" s="237"/>
      <c r="Z606" s="237"/>
      <c r="AA606" s="225">
        <v>202409</v>
      </c>
      <c r="AB606" s="246"/>
      <c r="AC606" s="236" t="s">
        <v>11564</v>
      </c>
      <c r="AD606" s="247" t="s">
        <v>11563</v>
      </c>
      <c r="AE606" s="248">
        <v>0</v>
      </c>
      <c r="AF606" s="247" t="s">
        <v>11563</v>
      </c>
      <c r="AG606" s="242" t="s">
        <v>2</v>
      </c>
      <c r="AH606" s="9" t="s">
        <v>11560</v>
      </c>
      <c r="AI606" s="238" t="s">
        <v>11560</v>
      </c>
      <c r="AJ606" s="238" t="s">
        <v>11560</v>
      </c>
      <c r="AK606" s="238" t="s">
        <v>11562</v>
      </c>
    </row>
    <row r="607" spans="1:37" x14ac:dyDescent="0.3">
      <c r="A607" s="232" t="s">
        <v>11887</v>
      </c>
      <c r="B607" s="232" t="s">
        <v>11886</v>
      </c>
      <c r="C607" s="244" t="s">
        <v>11569</v>
      </c>
      <c r="D607" s="231" t="s">
        <v>11677</v>
      </c>
      <c r="E607" s="239" t="s">
        <v>3971</v>
      </c>
      <c r="F607" s="243" t="s">
        <v>11567</v>
      </c>
      <c r="G607" s="214">
        <v>0</v>
      </c>
      <c r="H607" s="234" t="s">
        <v>11560</v>
      </c>
      <c r="I607" s="234"/>
      <c r="J607" s="234"/>
      <c r="K607" s="234"/>
      <c r="L607" s="234"/>
      <c r="M607" s="234"/>
      <c r="N607" s="234" t="s">
        <v>11699</v>
      </c>
      <c r="O607" s="249"/>
      <c r="P607" s="249"/>
      <c r="Q607" s="226"/>
      <c r="R607" s="212" t="s">
        <v>4200</v>
      </c>
      <c r="S607" s="213">
        <v>420000274</v>
      </c>
      <c r="T607" s="236" t="s">
        <v>11559</v>
      </c>
      <c r="U607" s="237" t="s">
        <v>11565</v>
      </c>
      <c r="V607" s="236" t="s">
        <v>11558</v>
      </c>
      <c r="W607" s="236" t="s">
        <v>11558</v>
      </c>
      <c r="X607" s="237" t="s">
        <v>11560</v>
      </c>
      <c r="Y607" s="237"/>
      <c r="Z607" s="237"/>
      <c r="AA607" s="225">
        <v>202409</v>
      </c>
      <c r="AB607" s="246"/>
      <c r="AC607" s="236" t="s">
        <v>11564</v>
      </c>
      <c r="AD607" s="247" t="s">
        <v>11563</v>
      </c>
      <c r="AE607" s="248">
        <v>0</v>
      </c>
      <c r="AF607" s="247" t="s">
        <v>11563</v>
      </c>
      <c r="AG607" s="242" t="s">
        <v>2</v>
      </c>
      <c r="AH607" s="9" t="s">
        <v>11560</v>
      </c>
      <c r="AI607" s="238" t="s">
        <v>11560</v>
      </c>
      <c r="AJ607" s="238" t="s">
        <v>11560</v>
      </c>
      <c r="AK607" s="238" t="s">
        <v>11562</v>
      </c>
    </row>
    <row r="608" spans="1:37" x14ac:dyDescent="0.3">
      <c r="A608" s="232" t="s">
        <v>3677</v>
      </c>
      <c r="B608" s="232" t="s">
        <v>11718</v>
      </c>
      <c r="C608" s="244" t="s">
        <v>11569</v>
      </c>
      <c r="D608" s="240" t="s">
        <v>11885</v>
      </c>
      <c r="E608" s="239" t="s">
        <v>11884</v>
      </c>
      <c r="F608" s="243" t="s">
        <v>11567</v>
      </c>
      <c r="G608" s="214">
        <v>0</v>
      </c>
      <c r="H608" s="234" t="s">
        <v>11715</v>
      </c>
      <c r="I608" s="234"/>
      <c r="J608" s="234"/>
      <c r="K608" s="234"/>
      <c r="L608" s="234"/>
      <c r="M608" s="234"/>
      <c r="N608" s="234" t="s">
        <v>11714</v>
      </c>
      <c r="O608" s="249" t="s">
        <v>11713</v>
      </c>
      <c r="P608" s="249" t="s">
        <v>11712</v>
      </c>
      <c r="Q608" s="226" t="s">
        <v>11711</v>
      </c>
      <c r="R608" s="212" t="s">
        <v>11883</v>
      </c>
      <c r="S608" s="213" t="s">
        <v>11560</v>
      </c>
      <c r="T608" s="236" t="s">
        <v>11559</v>
      </c>
      <c r="U608" s="237" t="s">
        <v>11565</v>
      </c>
      <c r="V608" s="236" t="s">
        <v>11558</v>
      </c>
      <c r="W608" s="236" t="s">
        <v>11558</v>
      </c>
      <c r="X608" s="237" t="s">
        <v>11560</v>
      </c>
      <c r="Y608" s="237"/>
      <c r="Z608" s="237"/>
      <c r="AA608" s="225">
        <v>202409</v>
      </c>
      <c r="AB608" s="246"/>
      <c r="AC608" s="236" t="s">
        <v>11564</v>
      </c>
      <c r="AD608" s="247" t="s">
        <v>11563</v>
      </c>
      <c r="AE608" s="248">
        <v>0</v>
      </c>
      <c r="AF608" s="247" t="s">
        <v>11563</v>
      </c>
      <c r="AG608" s="242" t="s">
        <v>362</v>
      </c>
      <c r="AH608" s="9" t="s">
        <v>11709</v>
      </c>
      <c r="AI608" s="238" t="s">
        <v>11560</v>
      </c>
      <c r="AJ608" s="238" t="s">
        <v>11708</v>
      </c>
      <c r="AK608" s="238" t="s">
        <v>11562</v>
      </c>
    </row>
    <row r="609" spans="1:37" x14ac:dyDescent="0.3">
      <c r="A609" s="232" t="s">
        <v>3677</v>
      </c>
      <c r="B609" s="232" t="s">
        <v>11718</v>
      </c>
      <c r="C609" s="244" t="s">
        <v>11569</v>
      </c>
      <c r="D609" s="240" t="s">
        <v>11882</v>
      </c>
      <c r="E609" s="239" t="s">
        <v>11881</v>
      </c>
      <c r="F609" s="243" t="s">
        <v>11567</v>
      </c>
      <c r="G609" s="214">
        <v>0</v>
      </c>
      <c r="H609" s="234" t="s">
        <v>11715</v>
      </c>
      <c r="I609" s="234"/>
      <c r="J609" s="234"/>
      <c r="K609" s="234"/>
      <c r="L609" s="234"/>
      <c r="M609" s="234"/>
      <c r="N609" s="234" t="s">
        <v>11714</v>
      </c>
      <c r="O609" s="249" t="s">
        <v>11713</v>
      </c>
      <c r="P609" s="249" t="s">
        <v>11712</v>
      </c>
      <c r="Q609" s="226" t="s">
        <v>11711</v>
      </c>
      <c r="R609" s="212" t="s">
        <v>11880</v>
      </c>
      <c r="S609" s="213" t="s">
        <v>11560</v>
      </c>
      <c r="T609" s="236" t="s">
        <v>11559</v>
      </c>
      <c r="U609" s="237" t="s">
        <v>11565</v>
      </c>
      <c r="V609" s="236" t="s">
        <v>11558</v>
      </c>
      <c r="W609" s="236" t="s">
        <v>11558</v>
      </c>
      <c r="X609" s="237" t="s">
        <v>11560</v>
      </c>
      <c r="Y609" s="237"/>
      <c r="Z609" s="237"/>
      <c r="AA609" s="225">
        <v>202409</v>
      </c>
      <c r="AB609" s="246"/>
      <c r="AC609" s="236" t="s">
        <v>11564</v>
      </c>
      <c r="AD609" s="247" t="s">
        <v>11563</v>
      </c>
      <c r="AE609" s="248">
        <v>0</v>
      </c>
      <c r="AF609" s="247" t="s">
        <v>11563</v>
      </c>
      <c r="AG609" s="242" t="s">
        <v>362</v>
      </c>
      <c r="AH609" s="9" t="s">
        <v>11709</v>
      </c>
      <c r="AI609" s="238" t="s">
        <v>11560</v>
      </c>
      <c r="AJ609" s="238" t="s">
        <v>11708</v>
      </c>
      <c r="AK609" s="238" t="s">
        <v>11562</v>
      </c>
    </row>
    <row r="610" spans="1:37" x14ac:dyDescent="0.3">
      <c r="A610" s="232" t="s">
        <v>3677</v>
      </c>
      <c r="B610" s="232" t="s">
        <v>11718</v>
      </c>
      <c r="C610" s="244" t="s">
        <v>11569</v>
      </c>
      <c r="D610" s="240" t="s">
        <v>11879</v>
      </c>
      <c r="E610" s="239" t="s">
        <v>11076</v>
      </c>
      <c r="F610" s="243" t="s">
        <v>11567</v>
      </c>
      <c r="G610" s="214">
        <v>0</v>
      </c>
      <c r="H610" s="234" t="s">
        <v>11715</v>
      </c>
      <c r="I610" s="234"/>
      <c r="J610" s="234"/>
      <c r="K610" s="234"/>
      <c r="L610" s="234"/>
      <c r="M610" s="234"/>
      <c r="N610" s="234" t="s">
        <v>11714</v>
      </c>
      <c r="O610" s="249" t="s">
        <v>11713</v>
      </c>
      <c r="P610" s="249" t="s">
        <v>11712</v>
      </c>
      <c r="Q610" s="226" t="s">
        <v>11711</v>
      </c>
      <c r="R610" s="212" t="s">
        <v>11077</v>
      </c>
      <c r="S610" s="213">
        <v>410000125</v>
      </c>
      <c r="T610" s="236" t="s">
        <v>11559</v>
      </c>
      <c r="U610" s="237" t="s">
        <v>11565</v>
      </c>
      <c r="V610" s="236" t="s">
        <v>11558</v>
      </c>
      <c r="W610" s="236" t="s">
        <v>11558</v>
      </c>
      <c r="X610" s="237" t="s">
        <v>11560</v>
      </c>
      <c r="Y610" s="237"/>
      <c r="Z610" s="237"/>
      <c r="AA610" s="225">
        <v>202409</v>
      </c>
      <c r="AB610" s="246"/>
      <c r="AC610" s="236" t="s">
        <v>11564</v>
      </c>
      <c r="AD610" s="247" t="s">
        <v>11563</v>
      </c>
      <c r="AE610" s="248">
        <v>0</v>
      </c>
      <c r="AF610" s="247" t="s">
        <v>11563</v>
      </c>
      <c r="AG610" s="242" t="s">
        <v>362</v>
      </c>
      <c r="AH610" s="9" t="s">
        <v>11709</v>
      </c>
      <c r="AI610" s="238" t="s">
        <v>11560</v>
      </c>
      <c r="AJ610" s="238" t="s">
        <v>11708</v>
      </c>
      <c r="AK610" s="238" t="s">
        <v>11562</v>
      </c>
    </row>
    <row r="611" spans="1:37" x14ac:dyDescent="0.3">
      <c r="A611" s="232" t="s">
        <v>3677</v>
      </c>
      <c r="B611" s="232" t="s">
        <v>11718</v>
      </c>
      <c r="C611" s="244" t="s">
        <v>11569</v>
      </c>
      <c r="D611" s="240" t="s">
        <v>11878</v>
      </c>
      <c r="E611" s="239" t="s">
        <v>3978</v>
      </c>
      <c r="F611" s="243" t="s">
        <v>11567</v>
      </c>
      <c r="G611" s="214">
        <v>0</v>
      </c>
      <c r="H611" s="234" t="s">
        <v>11715</v>
      </c>
      <c r="I611" s="234"/>
      <c r="J611" s="234"/>
      <c r="K611" s="234"/>
      <c r="L611" s="234"/>
      <c r="M611" s="234"/>
      <c r="N611" s="234" t="s">
        <v>11714</v>
      </c>
      <c r="O611" s="249" t="s">
        <v>11713</v>
      </c>
      <c r="P611" s="249" t="s">
        <v>11712</v>
      </c>
      <c r="Q611" s="226" t="s">
        <v>11711</v>
      </c>
      <c r="R611" s="212" t="s">
        <v>4320</v>
      </c>
      <c r="S611" s="213">
        <v>410000195</v>
      </c>
      <c r="T611" s="236" t="s">
        <v>11559</v>
      </c>
      <c r="U611" s="237" t="s">
        <v>11565</v>
      </c>
      <c r="V611" s="236" t="s">
        <v>11558</v>
      </c>
      <c r="W611" s="236" t="s">
        <v>11558</v>
      </c>
      <c r="X611" s="237" t="s">
        <v>11560</v>
      </c>
      <c r="Y611" s="237"/>
      <c r="Z611" s="237"/>
      <c r="AA611" s="225">
        <v>202409</v>
      </c>
      <c r="AB611" s="246"/>
      <c r="AC611" s="236" t="s">
        <v>11564</v>
      </c>
      <c r="AD611" s="247" t="s">
        <v>11563</v>
      </c>
      <c r="AE611" s="248">
        <v>0</v>
      </c>
      <c r="AF611" s="247" t="s">
        <v>11563</v>
      </c>
      <c r="AG611" s="242" t="s">
        <v>362</v>
      </c>
      <c r="AH611" s="9" t="s">
        <v>11709</v>
      </c>
      <c r="AI611" s="238" t="s">
        <v>11560</v>
      </c>
      <c r="AJ611" s="238" t="s">
        <v>11708</v>
      </c>
      <c r="AK611" s="238" t="s">
        <v>11562</v>
      </c>
    </row>
    <row r="612" spans="1:37" x14ac:dyDescent="0.3">
      <c r="A612" s="232" t="s">
        <v>3677</v>
      </c>
      <c r="B612" s="232" t="s">
        <v>11718</v>
      </c>
      <c r="C612" s="244" t="s">
        <v>11569</v>
      </c>
      <c r="D612" s="240" t="s">
        <v>11877</v>
      </c>
      <c r="E612" s="239" t="s">
        <v>3979</v>
      </c>
      <c r="F612" s="243" t="s">
        <v>11567</v>
      </c>
      <c r="G612" s="214">
        <v>0</v>
      </c>
      <c r="H612" s="234" t="s">
        <v>11715</v>
      </c>
      <c r="I612" s="234"/>
      <c r="J612" s="234"/>
      <c r="K612" s="234"/>
      <c r="L612" s="234"/>
      <c r="M612" s="234"/>
      <c r="N612" s="234" t="s">
        <v>11714</v>
      </c>
      <c r="O612" s="249" t="s">
        <v>11713</v>
      </c>
      <c r="P612" s="249" t="s">
        <v>11712</v>
      </c>
      <c r="Q612" s="226" t="s">
        <v>11711</v>
      </c>
      <c r="R612" s="212" t="s">
        <v>4270</v>
      </c>
      <c r="S612" s="213">
        <v>410000196</v>
      </c>
      <c r="T612" s="236" t="s">
        <v>11559</v>
      </c>
      <c r="U612" s="237" t="s">
        <v>11565</v>
      </c>
      <c r="V612" s="236" t="s">
        <v>11558</v>
      </c>
      <c r="W612" s="236" t="s">
        <v>11558</v>
      </c>
      <c r="X612" s="237" t="s">
        <v>11560</v>
      </c>
      <c r="Y612" s="237"/>
      <c r="Z612" s="237"/>
      <c r="AA612" s="225">
        <v>202409</v>
      </c>
      <c r="AB612" s="246"/>
      <c r="AC612" s="236" t="s">
        <v>11564</v>
      </c>
      <c r="AD612" s="247" t="s">
        <v>11563</v>
      </c>
      <c r="AE612" s="248">
        <v>0</v>
      </c>
      <c r="AF612" s="247" t="s">
        <v>11563</v>
      </c>
      <c r="AG612" s="242" t="s">
        <v>362</v>
      </c>
      <c r="AH612" s="9" t="s">
        <v>11709</v>
      </c>
      <c r="AI612" s="238" t="s">
        <v>11560</v>
      </c>
      <c r="AJ612" s="238" t="s">
        <v>11708</v>
      </c>
      <c r="AK612" s="238" t="s">
        <v>11562</v>
      </c>
    </row>
    <row r="613" spans="1:37" x14ac:dyDescent="0.3">
      <c r="A613" s="232" t="s">
        <v>3677</v>
      </c>
      <c r="B613" s="232" t="s">
        <v>11718</v>
      </c>
      <c r="C613" s="244" t="s">
        <v>11569</v>
      </c>
      <c r="D613" s="240" t="s">
        <v>11876</v>
      </c>
      <c r="E613" s="239" t="s">
        <v>11875</v>
      </c>
      <c r="F613" s="243" t="s">
        <v>11567</v>
      </c>
      <c r="G613" s="214">
        <v>0</v>
      </c>
      <c r="H613" s="234" t="s">
        <v>11715</v>
      </c>
      <c r="I613" s="234"/>
      <c r="J613" s="234"/>
      <c r="K613" s="234"/>
      <c r="L613" s="234"/>
      <c r="M613" s="234"/>
      <c r="N613" s="234" t="s">
        <v>11714</v>
      </c>
      <c r="O613" s="249" t="s">
        <v>11713</v>
      </c>
      <c r="P613" s="249" t="s">
        <v>11712</v>
      </c>
      <c r="Q613" s="226" t="s">
        <v>11711</v>
      </c>
      <c r="R613" s="212" t="s">
        <v>11874</v>
      </c>
      <c r="S613" s="213">
        <v>410000139</v>
      </c>
      <c r="T613" s="236" t="s">
        <v>11559</v>
      </c>
      <c r="U613" s="237" t="s">
        <v>11565</v>
      </c>
      <c r="V613" s="236" t="s">
        <v>11558</v>
      </c>
      <c r="W613" s="236" t="s">
        <v>11558</v>
      </c>
      <c r="X613" s="237" t="s">
        <v>11560</v>
      </c>
      <c r="Y613" s="237"/>
      <c r="Z613" s="237"/>
      <c r="AA613" s="225">
        <v>202409</v>
      </c>
      <c r="AB613" s="246"/>
      <c r="AC613" s="236" t="s">
        <v>11564</v>
      </c>
      <c r="AD613" s="247" t="s">
        <v>11563</v>
      </c>
      <c r="AE613" s="248">
        <v>0</v>
      </c>
      <c r="AF613" s="247" t="s">
        <v>11563</v>
      </c>
      <c r="AG613" s="242" t="s">
        <v>362</v>
      </c>
      <c r="AH613" s="9" t="s">
        <v>11709</v>
      </c>
      <c r="AI613" s="238" t="s">
        <v>11560</v>
      </c>
      <c r="AJ613" s="238" t="s">
        <v>11708</v>
      </c>
      <c r="AK613" s="238" t="s">
        <v>11562</v>
      </c>
    </row>
    <row r="614" spans="1:37" x14ac:dyDescent="0.3">
      <c r="A614" s="232" t="s">
        <v>3677</v>
      </c>
      <c r="B614" s="232" t="s">
        <v>11718</v>
      </c>
      <c r="C614" s="244" t="s">
        <v>11569</v>
      </c>
      <c r="D614" s="240" t="s">
        <v>11873</v>
      </c>
      <c r="E614" s="239" t="s">
        <v>11020</v>
      </c>
      <c r="F614" s="243" t="s">
        <v>11567</v>
      </c>
      <c r="G614" s="214">
        <v>0</v>
      </c>
      <c r="H614" s="234" t="s">
        <v>11715</v>
      </c>
      <c r="I614" s="234"/>
      <c r="J614" s="234"/>
      <c r="K614" s="234"/>
      <c r="L614" s="234"/>
      <c r="M614" s="234"/>
      <c r="N614" s="234" t="s">
        <v>11714</v>
      </c>
      <c r="O614" s="249" t="s">
        <v>11713</v>
      </c>
      <c r="P614" s="249" t="s">
        <v>11712</v>
      </c>
      <c r="Q614" s="226" t="s">
        <v>11711</v>
      </c>
      <c r="R614" s="212" t="s">
        <v>11021</v>
      </c>
      <c r="S614" s="213">
        <v>410000188</v>
      </c>
      <c r="T614" s="236" t="s">
        <v>11559</v>
      </c>
      <c r="U614" s="237" t="s">
        <v>11565</v>
      </c>
      <c r="V614" s="236" t="s">
        <v>11558</v>
      </c>
      <c r="W614" s="236" t="s">
        <v>11558</v>
      </c>
      <c r="X614" s="237" t="s">
        <v>11560</v>
      </c>
      <c r="Y614" s="237"/>
      <c r="Z614" s="237"/>
      <c r="AA614" s="225">
        <v>202409</v>
      </c>
      <c r="AB614" s="246"/>
      <c r="AC614" s="236" t="s">
        <v>11564</v>
      </c>
      <c r="AD614" s="247" t="s">
        <v>11563</v>
      </c>
      <c r="AE614" s="248">
        <v>0</v>
      </c>
      <c r="AF614" s="247" t="s">
        <v>11563</v>
      </c>
      <c r="AG614" s="242" t="s">
        <v>362</v>
      </c>
      <c r="AH614" s="9" t="s">
        <v>11709</v>
      </c>
      <c r="AI614" s="238" t="s">
        <v>11560</v>
      </c>
      <c r="AJ614" s="238" t="s">
        <v>11708</v>
      </c>
      <c r="AK614" s="238" t="s">
        <v>11562</v>
      </c>
    </row>
    <row r="615" spans="1:37" x14ac:dyDescent="0.3">
      <c r="A615" s="232" t="s">
        <v>3677</v>
      </c>
      <c r="B615" s="232" t="s">
        <v>11718</v>
      </c>
      <c r="C615" s="244" t="s">
        <v>11569</v>
      </c>
      <c r="D615" s="240" t="s">
        <v>11872</v>
      </c>
      <c r="E615" s="239" t="s">
        <v>11871</v>
      </c>
      <c r="F615" s="243" t="s">
        <v>11567</v>
      </c>
      <c r="G615" s="214">
        <v>0</v>
      </c>
      <c r="H615" s="234" t="s">
        <v>11715</v>
      </c>
      <c r="I615" s="234"/>
      <c r="J615" s="234"/>
      <c r="K615" s="234"/>
      <c r="L615" s="234"/>
      <c r="M615" s="234"/>
      <c r="N615" s="234" t="s">
        <v>11714</v>
      </c>
      <c r="O615" s="249" t="s">
        <v>11713</v>
      </c>
      <c r="P615" s="249" t="s">
        <v>11712</v>
      </c>
      <c r="Q615" s="226" t="s">
        <v>11711</v>
      </c>
      <c r="R615" s="212" t="s">
        <v>11870</v>
      </c>
      <c r="S615" s="213">
        <v>410000210</v>
      </c>
      <c r="T615" s="236" t="s">
        <v>11559</v>
      </c>
      <c r="U615" s="237" t="s">
        <v>11565</v>
      </c>
      <c r="V615" s="236" t="s">
        <v>11558</v>
      </c>
      <c r="W615" s="236" t="s">
        <v>11558</v>
      </c>
      <c r="X615" s="237" t="s">
        <v>11560</v>
      </c>
      <c r="Y615" s="237"/>
      <c r="Z615" s="237"/>
      <c r="AA615" s="225">
        <v>202409</v>
      </c>
      <c r="AB615" s="246"/>
      <c r="AC615" s="236" t="s">
        <v>11564</v>
      </c>
      <c r="AD615" s="247" t="s">
        <v>11563</v>
      </c>
      <c r="AE615" s="248">
        <v>0</v>
      </c>
      <c r="AF615" s="247" t="s">
        <v>11563</v>
      </c>
      <c r="AG615" s="242" t="s">
        <v>362</v>
      </c>
      <c r="AH615" s="9" t="s">
        <v>11709</v>
      </c>
      <c r="AI615" s="238" t="s">
        <v>11560</v>
      </c>
      <c r="AJ615" s="238" t="s">
        <v>11708</v>
      </c>
      <c r="AK615" s="238" t="s">
        <v>11562</v>
      </c>
    </row>
    <row r="616" spans="1:37" x14ac:dyDescent="0.3">
      <c r="A616" s="232" t="s">
        <v>3677</v>
      </c>
      <c r="B616" s="232" t="s">
        <v>11718</v>
      </c>
      <c r="C616" s="244" t="s">
        <v>11569</v>
      </c>
      <c r="D616" s="240" t="s">
        <v>11869</v>
      </c>
      <c r="E616" s="239" t="s">
        <v>11868</v>
      </c>
      <c r="F616" s="243" t="s">
        <v>11567</v>
      </c>
      <c r="G616" s="214">
        <v>0</v>
      </c>
      <c r="H616" s="234" t="s">
        <v>11715</v>
      </c>
      <c r="I616" s="234"/>
      <c r="J616" s="234"/>
      <c r="K616" s="234"/>
      <c r="L616" s="234"/>
      <c r="M616" s="234"/>
      <c r="N616" s="234" t="s">
        <v>11714</v>
      </c>
      <c r="O616" s="249" t="s">
        <v>11713</v>
      </c>
      <c r="P616" s="249" t="s">
        <v>11712</v>
      </c>
      <c r="Q616" s="226" t="s">
        <v>11711</v>
      </c>
      <c r="R616" s="212" t="s">
        <v>11867</v>
      </c>
      <c r="S616" s="213">
        <v>410000226</v>
      </c>
      <c r="T616" s="236" t="s">
        <v>11559</v>
      </c>
      <c r="U616" s="237" t="s">
        <v>11565</v>
      </c>
      <c r="V616" s="236" t="s">
        <v>11558</v>
      </c>
      <c r="W616" s="236" t="s">
        <v>11558</v>
      </c>
      <c r="X616" s="237" t="s">
        <v>11560</v>
      </c>
      <c r="Y616" s="237"/>
      <c r="Z616" s="237"/>
      <c r="AA616" s="225">
        <v>202409</v>
      </c>
      <c r="AB616" s="246"/>
      <c r="AC616" s="236" t="s">
        <v>11564</v>
      </c>
      <c r="AD616" s="247" t="s">
        <v>11563</v>
      </c>
      <c r="AE616" s="248">
        <v>0</v>
      </c>
      <c r="AF616" s="247" t="s">
        <v>11563</v>
      </c>
      <c r="AG616" s="242" t="s">
        <v>362</v>
      </c>
      <c r="AH616" s="9" t="s">
        <v>11709</v>
      </c>
      <c r="AI616" s="238" t="s">
        <v>11560</v>
      </c>
      <c r="AJ616" s="238" t="s">
        <v>11708</v>
      </c>
      <c r="AK616" s="238" t="s">
        <v>11562</v>
      </c>
    </row>
    <row r="617" spans="1:37" x14ac:dyDescent="0.3">
      <c r="A617" s="232" t="s">
        <v>3677</v>
      </c>
      <c r="B617" s="232" t="s">
        <v>11718</v>
      </c>
      <c r="C617" s="244" t="s">
        <v>11569</v>
      </c>
      <c r="D617" s="240" t="s">
        <v>11866</v>
      </c>
      <c r="E617" s="239" t="s">
        <v>11865</v>
      </c>
      <c r="F617" s="243" t="s">
        <v>11567</v>
      </c>
      <c r="G617" s="214">
        <v>0</v>
      </c>
      <c r="H617" s="234" t="s">
        <v>11715</v>
      </c>
      <c r="I617" s="234"/>
      <c r="J617" s="234"/>
      <c r="K617" s="234"/>
      <c r="L617" s="234"/>
      <c r="M617" s="234"/>
      <c r="N617" s="234" t="s">
        <v>11714</v>
      </c>
      <c r="O617" s="249" t="s">
        <v>11713</v>
      </c>
      <c r="P617" s="249" t="s">
        <v>11712</v>
      </c>
      <c r="Q617" s="226" t="s">
        <v>11711</v>
      </c>
      <c r="R617" s="212" t="s">
        <v>11864</v>
      </c>
      <c r="S617" s="213">
        <v>410000238</v>
      </c>
      <c r="T617" s="236" t="s">
        <v>11559</v>
      </c>
      <c r="U617" s="237" t="s">
        <v>11565</v>
      </c>
      <c r="V617" s="236" t="s">
        <v>11558</v>
      </c>
      <c r="W617" s="236" t="s">
        <v>11558</v>
      </c>
      <c r="X617" s="237" t="s">
        <v>11560</v>
      </c>
      <c r="Y617" s="237"/>
      <c r="Z617" s="237"/>
      <c r="AA617" s="225">
        <v>202409</v>
      </c>
      <c r="AB617" s="246"/>
      <c r="AC617" s="236" t="s">
        <v>11564</v>
      </c>
      <c r="AD617" s="247" t="s">
        <v>11563</v>
      </c>
      <c r="AE617" s="248">
        <v>0</v>
      </c>
      <c r="AF617" s="247" t="s">
        <v>11563</v>
      </c>
      <c r="AG617" s="242" t="s">
        <v>362</v>
      </c>
      <c r="AH617" s="9" t="s">
        <v>11709</v>
      </c>
      <c r="AI617" s="238" t="s">
        <v>11560</v>
      </c>
      <c r="AJ617" s="238" t="s">
        <v>11708</v>
      </c>
      <c r="AK617" s="238" t="s">
        <v>11562</v>
      </c>
    </row>
    <row r="618" spans="1:37" x14ac:dyDescent="0.3">
      <c r="A618" s="232" t="s">
        <v>3677</v>
      </c>
      <c r="B618" s="232" t="s">
        <v>11718</v>
      </c>
      <c r="C618" s="244" t="s">
        <v>11569</v>
      </c>
      <c r="D618" s="240" t="s">
        <v>11609</v>
      </c>
      <c r="E618" s="239" t="s">
        <v>4547</v>
      </c>
      <c r="F618" s="243" t="s">
        <v>11567</v>
      </c>
      <c r="G618" s="214">
        <v>0</v>
      </c>
      <c r="H618" s="234" t="s">
        <v>11715</v>
      </c>
      <c r="I618" s="234"/>
      <c r="J618" s="234"/>
      <c r="K618" s="234"/>
      <c r="L618" s="234"/>
      <c r="M618" s="234"/>
      <c r="N618" s="234" t="s">
        <v>11714</v>
      </c>
      <c r="O618" s="249" t="s">
        <v>11713</v>
      </c>
      <c r="P618" s="249" t="s">
        <v>11712</v>
      </c>
      <c r="Q618" s="226" t="s">
        <v>11711</v>
      </c>
      <c r="R618" s="212" t="s">
        <v>4548</v>
      </c>
      <c r="S618" s="213">
        <v>410000266</v>
      </c>
      <c r="T618" s="236" t="s">
        <v>11559</v>
      </c>
      <c r="U618" s="237" t="s">
        <v>11565</v>
      </c>
      <c r="V618" s="236" t="s">
        <v>11558</v>
      </c>
      <c r="W618" s="236" t="s">
        <v>11558</v>
      </c>
      <c r="X618" s="237" t="s">
        <v>11560</v>
      </c>
      <c r="Y618" s="237"/>
      <c r="Z618" s="237"/>
      <c r="AA618" s="225">
        <v>202409</v>
      </c>
      <c r="AB618" s="246"/>
      <c r="AC618" s="236" t="s">
        <v>11564</v>
      </c>
      <c r="AD618" s="247" t="s">
        <v>11563</v>
      </c>
      <c r="AE618" s="248">
        <v>0</v>
      </c>
      <c r="AF618" s="247" t="s">
        <v>11563</v>
      </c>
      <c r="AG618" s="242" t="s">
        <v>362</v>
      </c>
      <c r="AH618" s="9" t="s">
        <v>11709</v>
      </c>
      <c r="AI618" s="238" t="s">
        <v>11560</v>
      </c>
      <c r="AJ618" s="238" t="s">
        <v>11708</v>
      </c>
      <c r="AK618" s="238" t="s">
        <v>11562</v>
      </c>
    </row>
    <row r="619" spans="1:37" x14ac:dyDescent="0.3">
      <c r="A619" s="232" t="s">
        <v>3677</v>
      </c>
      <c r="B619" s="232" t="s">
        <v>11718</v>
      </c>
      <c r="C619" s="244" t="s">
        <v>11569</v>
      </c>
      <c r="D619" s="240" t="s">
        <v>11863</v>
      </c>
      <c r="E619" s="239" t="s">
        <v>4865</v>
      </c>
      <c r="F619" s="243" t="s">
        <v>11567</v>
      </c>
      <c r="G619" s="214">
        <v>0</v>
      </c>
      <c r="H619" s="234" t="s">
        <v>11715</v>
      </c>
      <c r="I619" s="234"/>
      <c r="J619" s="234"/>
      <c r="K619" s="234"/>
      <c r="L619" s="234"/>
      <c r="M619" s="234"/>
      <c r="N619" s="234" t="s">
        <v>11714</v>
      </c>
      <c r="O619" s="249" t="s">
        <v>11713</v>
      </c>
      <c r="P619" s="249" t="s">
        <v>11712</v>
      </c>
      <c r="Q619" s="226" t="s">
        <v>11711</v>
      </c>
      <c r="R619" s="212" t="s">
        <v>4866</v>
      </c>
      <c r="S619" s="213">
        <v>410000185</v>
      </c>
      <c r="T619" s="236" t="s">
        <v>11559</v>
      </c>
      <c r="U619" s="237" t="s">
        <v>11565</v>
      </c>
      <c r="V619" s="236" t="s">
        <v>11558</v>
      </c>
      <c r="W619" s="236" t="s">
        <v>11558</v>
      </c>
      <c r="X619" s="237" t="s">
        <v>11560</v>
      </c>
      <c r="Y619" s="237"/>
      <c r="Z619" s="237"/>
      <c r="AA619" s="225">
        <v>202409</v>
      </c>
      <c r="AB619" s="246"/>
      <c r="AC619" s="236" t="s">
        <v>11564</v>
      </c>
      <c r="AD619" s="247" t="s">
        <v>11563</v>
      </c>
      <c r="AE619" s="248">
        <v>0</v>
      </c>
      <c r="AF619" s="247" t="s">
        <v>11563</v>
      </c>
      <c r="AG619" s="242" t="s">
        <v>362</v>
      </c>
      <c r="AH619" s="9" t="s">
        <v>11709</v>
      </c>
      <c r="AI619" s="238" t="s">
        <v>11560</v>
      </c>
      <c r="AJ619" s="238" t="s">
        <v>11708</v>
      </c>
      <c r="AK619" s="238" t="s">
        <v>11562</v>
      </c>
    </row>
    <row r="620" spans="1:37" x14ac:dyDescent="0.3">
      <c r="A620" s="232" t="s">
        <v>3677</v>
      </c>
      <c r="B620" s="232" t="s">
        <v>11718</v>
      </c>
      <c r="C620" s="244" t="s">
        <v>11569</v>
      </c>
      <c r="D620" s="240" t="s">
        <v>11862</v>
      </c>
      <c r="E620" s="239" t="s">
        <v>4869</v>
      </c>
      <c r="F620" s="243" t="s">
        <v>11567</v>
      </c>
      <c r="G620" s="214">
        <v>0</v>
      </c>
      <c r="H620" s="234" t="s">
        <v>11715</v>
      </c>
      <c r="I620" s="234"/>
      <c r="J620" s="234"/>
      <c r="K620" s="234"/>
      <c r="L620" s="234"/>
      <c r="M620" s="234"/>
      <c r="N620" s="234" t="s">
        <v>11714</v>
      </c>
      <c r="O620" s="249" t="s">
        <v>11713</v>
      </c>
      <c r="P620" s="249" t="s">
        <v>11712</v>
      </c>
      <c r="Q620" s="226" t="s">
        <v>11711</v>
      </c>
      <c r="R620" s="212" t="s">
        <v>4870</v>
      </c>
      <c r="S620" s="213">
        <v>410000208</v>
      </c>
      <c r="T620" s="236" t="s">
        <v>11559</v>
      </c>
      <c r="U620" s="237" t="s">
        <v>11565</v>
      </c>
      <c r="V620" s="236" t="s">
        <v>11558</v>
      </c>
      <c r="W620" s="236" t="s">
        <v>11558</v>
      </c>
      <c r="X620" s="237" t="s">
        <v>11560</v>
      </c>
      <c r="Y620" s="237"/>
      <c r="Z620" s="237"/>
      <c r="AA620" s="225">
        <v>202409</v>
      </c>
      <c r="AB620" s="246"/>
      <c r="AC620" s="236" t="s">
        <v>11564</v>
      </c>
      <c r="AD620" s="247" t="s">
        <v>11563</v>
      </c>
      <c r="AE620" s="248">
        <v>0</v>
      </c>
      <c r="AF620" s="247" t="s">
        <v>11563</v>
      </c>
      <c r="AG620" s="242" t="s">
        <v>362</v>
      </c>
      <c r="AH620" s="9" t="s">
        <v>11709</v>
      </c>
      <c r="AI620" s="238" t="s">
        <v>11560</v>
      </c>
      <c r="AJ620" s="238" t="s">
        <v>11708</v>
      </c>
      <c r="AK620" s="238" t="s">
        <v>11562</v>
      </c>
    </row>
    <row r="621" spans="1:37" x14ac:dyDescent="0.3">
      <c r="A621" s="232" t="s">
        <v>3677</v>
      </c>
      <c r="B621" s="232" t="s">
        <v>11718</v>
      </c>
      <c r="C621" s="244" t="s">
        <v>11569</v>
      </c>
      <c r="D621" s="240" t="s">
        <v>11861</v>
      </c>
      <c r="E621" s="239" t="s">
        <v>5789</v>
      </c>
      <c r="F621" s="243" t="s">
        <v>11567</v>
      </c>
      <c r="G621" s="214">
        <v>0</v>
      </c>
      <c r="H621" s="234" t="s">
        <v>11715</v>
      </c>
      <c r="I621" s="234"/>
      <c r="J621" s="234"/>
      <c r="K621" s="234"/>
      <c r="L621" s="234"/>
      <c r="M621" s="234"/>
      <c r="N621" s="234" t="s">
        <v>11714</v>
      </c>
      <c r="O621" s="249" t="s">
        <v>11713</v>
      </c>
      <c r="P621" s="249" t="s">
        <v>11712</v>
      </c>
      <c r="Q621" s="226" t="s">
        <v>11711</v>
      </c>
      <c r="R621" s="212" t="s">
        <v>5790</v>
      </c>
      <c r="S621" s="213">
        <v>410000173</v>
      </c>
      <c r="T621" s="236" t="s">
        <v>11559</v>
      </c>
      <c r="U621" s="237" t="s">
        <v>11565</v>
      </c>
      <c r="V621" s="236" t="s">
        <v>11558</v>
      </c>
      <c r="W621" s="236" t="s">
        <v>11558</v>
      </c>
      <c r="X621" s="237" t="s">
        <v>11560</v>
      </c>
      <c r="Y621" s="237"/>
      <c r="Z621" s="237"/>
      <c r="AA621" s="225">
        <v>202409</v>
      </c>
      <c r="AB621" s="246"/>
      <c r="AC621" s="236" t="s">
        <v>11564</v>
      </c>
      <c r="AD621" s="247" t="s">
        <v>11563</v>
      </c>
      <c r="AE621" s="248">
        <v>0</v>
      </c>
      <c r="AF621" s="247" t="s">
        <v>11563</v>
      </c>
      <c r="AG621" s="242" t="s">
        <v>362</v>
      </c>
      <c r="AH621" s="9" t="s">
        <v>11709</v>
      </c>
      <c r="AI621" s="238" t="s">
        <v>11560</v>
      </c>
      <c r="AJ621" s="238" t="s">
        <v>11708</v>
      </c>
      <c r="AK621" s="238" t="s">
        <v>11562</v>
      </c>
    </row>
    <row r="622" spans="1:37" x14ac:dyDescent="0.3">
      <c r="A622" s="232" t="s">
        <v>3677</v>
      </c>
      <c r="B622" s="232" t="s">
        <v>11718</v>
      </c>
      <c r="C622" s="244" t="s">
        <v>11569</v>
      </c>
      <c r="D622" s="240" t="s">
        <v>11860</v>
      </c>
      <c r="E622" s="239" t="s">
        <v>4538</v>
      </c>
      <c r="F622" s="243" t="s">
        <v>11567</v>
      </c>
      <c r="G622" s="214">
        <v>0</v>
      </c>
      <c r="H622" s="234" t="s">
        <v>11715</v>
      </c>
      <c r="I622" s="234"/>
      <c r="J622" s="234"/>
      <c r="K622" s="234"/>
      <c r="L622" s="234"/>
      <c r="M622" s="234"/>
      <c r="N622" s="234" t="s">
        <v>11714</v>
      </c>
      <c r="O622" s="249" t="s">
        <v>11713</v>
      </c>
      <c r="P622" s="249" t="s">
        <v>11712</v>
      </c>
      <c r="Q622" s="226" t="s">
        <v>11711</v>
      </c>
      <c r="R622" s="212" t="s">
        <v>4539</v>
      </c>
      <c r="S622" s="213">
        <v>410000170</v>
      </c>
      <c r="T622" s="236" t="s">
        <v>11559</v>
      </c>
      <c r="U622" s="237" t="s">
        <v>11565</v>
      </c>
      <c r="V622" s="236" t="s">
        <v>11558</v>
      </c>
      <c r="W622" s="236" t="s">
        <v>11558</v>
      </c>
      <c r="X622" s="237" t="s">
        <v>11560</v>
      </c>
      <c r="Y622" s="237"/>
      <c r="Z622" s="237"/>
      <c r="AA622" s="225">
        <v>202409</v>
      </c>
      <c r="AB622" s="246"/>
      <c r="AC622" s="236" t="s">
        <v>11564</v>
      </c>
      <c r="AD622" s="247" t="s">
        <v>11563</v>
      </c>
      <c r="AE622" s="248">
        <v>0</v>
      </c>
      <c r="AF622" s="247" t="s">
        <v>11563</v>
      </c>
      <c r="AG622" s="242" t="s">
        <v>362</v>
      </c>
      <c r="AH622" s="9" t="s">
        <v>11709</v>
      </c>
      <c r="AI622" s="238" t="s">
        <v>11560</v>
      </c>
      <c r="AJ622" s="238" t="s">
        <v>11708</v>
      </c>
      <c r="AK622" s="238" t="s">
        <v>11562</v>
      </c>
    </row>
    <row r="623" spans="1:37" x14ac:dyDescent="0.3">
      <c r="A623" s="232" t="s">
        <v>3677</v>
      </c>
      <c r="B623" s="232" t="s">
        <v>11718</v>
      </c>
      <c r="C623" s="244" t="s">
        <v>11569</v>
      </c>
      <c r="D623" s="240" t="s">
        <v>11859</v>
      </c>
      <c r="E623" s="239" t="s">
        <v>11858</v>
      </c>
      <c r="F623" s="243" t="s">
        <v>11567</v>
      </c>
      <c r="G623" s="214">
        <v>0</v>
      </c>
      <c r="H623" s="234" t="s">
        <v>11715</v>
      </c>
      <c r="I623" s="234"/>
      <c r="J623" s="234"/>
      <c r="K623" s="234"/>
      <c r="L623" s="234"/>
      <c r="M623" s="234"/>
      <c r="N623" s="234" t="s">
        <v>11714</v>
      </c>
      <c r="O623" s="249" t="s">
        <v>11713</v>
      </c>
      <c r="P623" s="249" t="s">
        <v>11712</v>
      </c>
      <c r="Q623" s="226" t="s">
        <v>11711</v>
      </c>
      <c r="R623" s="212" t="s">
        <v>11857</v>
      </c>
      <c r="S623" s="213">
        <v>410000169</v>
      </c>
      <c r="T623" s="236" t="s">
        <v>11559</v>
      </c>
      <c r="U623" s="237" t="s">
        <v>11565</v>
      </c>
      <c r="V623" s="236" t="s">
        <v>11558</v>
      </c>
      <c r="W623" s="236" t="s">
        <v>11558</v>
      </c>
      <c r="X623" s="237" t="s">
        <v>11560</v>
      </c>
      <c r="Y623" s="237"/>
      <c r="Z623" s="237"/>
      <c r="AA623" s="225">
        <v>202409</v>
      </c>
      <c r="AB623" s="246"/>
      <c r="AC623" s="236" t="s">
        <v>11564</v>
      </c>
      <c r="AD623" s="247" t="s">
        <v>11563</v>
      </c>
      <c r="AE623" s="248">
        <v>0</v>
      </c>
      <c r="AF623" s="247" t="s">
        <v>11563</v>
      </c>
      <c r="AG623" s="242" t="s">
        <v>362</v>
      </c>
      <c r="AH623" s="9" t="s">
        <v>11709</v>
      </c>
      <c r="AI623" s="238" t="s">
        <v>11560</v>
      </c>
      <c r="AJ623" s="238" t="s">
        <v>11708</v>
      </c>
      <c r="AK623" s="238" t="s">
        <v>11562</v>
      </c>
    </row>
    <row r="624" spans="1:37" x14ac:dyDescent="0.3">
      <c r="A624" s="232" t="s">
        <v>3677</v>
      </c>
      <c r="B624" s="232" t="s">
        <v>11718</v>
      </c>
      <c r="C624" s="244" t="s">
        <v>11569</v>
      </c>
      <c r="D624" s="240" t="s">
        <v>11856</v>
      </c>
      <c r="E624" s="239" t="s">
        <v>4687</v>
      </c>
      <c r="F624" s="243" t="s">
        <v>11567</v>
      </c>
      <c r="G624" s="214">
        <v>0</v>
      </c>
      <c r="H624" s="234" t="s">
        <v>11715</v>
      </c>
      <c r="I624" s="234"/>
      <c r="J624" s="234"/>
      <c r="K624" s="234"/>
      <c r="L624" s="234"/>
      <c r="M624" s="234"/>
      <c r="N624" s="234" t="s">
        <v>11714</v>
      </c>
      <c r="O624" s="249" t="s">
        <v>11713</v>
      </c>
      <c r="P624" s="249" t="s">
        <v>11712</v>
      </c>
      <c r="Q624" s="226" t="s">
        <v>11711</v>
      </c>
      <c r="R624" s="212" t="s">
        <v>4688</v>
      </c>
      <c r="S624" s="213">
        <v>410000190</v>
      </c>
      <c r="T624" s="236" t="s">
        <v>11559</v>
      </c>
      <c r="U624" s="237" t="s">
        <v>11565</v>
      </c>
      <c r="V624" s="236" t="s">
        <v>11558</v>
      </c>
      <c r="W624" s="236" t="s">
        <v>11558</v>
      </c>
      <c r="X624" s="237" t="s">
        <v>11560</v>
      </c>
      <c r="Y624" s="237"/>
      <c r="Z624" s="237"/>
      <c r="AA624" s="225">
        <v>202409</v>
      </c>
      <c r="AB624" s="246"/>
      <c r="AC624" s="236" t="s">
        <v>11564</v>
      </c>
      <c r="AD624" s="247" t="s">
        <v>11563</v>
      </c>
      <c r="AE624" s="248">
        <v>0</v>
      </c>
      <c r="AF624" s="247" t="s">
        <v>11563</v>
      </c>
      <c r="AG624" s="242" t="s">
        <v>362</v>
      </c>
      <c r="AH624" s="9" t="s">
        <v>11709</v>
      </c>
      <c r="AI624" s="238" t="s">
        <v>11560</v>
      </c>
      <c r="AJ624" s="238" t="s">
        <v>11708</v>
      </c>
      <c r="AK624" s="238" t="s">
        <v>11562</v>
      </c>
    </row>
    <row r="625" spans="1:37" x14ac:dyDescent="0.3">
      <c r="A625" s="232" t="s">
        <v>3677</v>
      </c>
      <c r="B625" s="232" t="s">
        <v>11718</v>
      </c>
      <c r="C625" s="244" t="s">
        <v>11569</v>
      </c>
      <c r="D625" s="240" t="s">
        <v>11689</v>
      </c>
      <c r="E625" s="239" t="s">
        <v>3986</v>
      </c>
      <c r="F625" s="243" t="s">
        <v>11567</v>
      </c>
      <c r="G625" s="214">
        <v>0</v>
      </c>
      <c r="H625" s="234" t="s">
        <v>11715</v>
      </c>
      <c r="I625" s="234"/>
      <c r="J625" s="234"/>
      <c r="K625" s="234"/>
      <c r="L625" s="234"/>
      <c r="M625" s="234"/>
      <c r="N625" s="234" t="s">
        <v>11714</v>
      </c>
      <c r="O625" s="249" t="s">
        <v>11713</v>
      </c>
      <c r="P625" s="249" t="s">
        <v>11712</v>
      </c>
      <c r="Q625" s="226" t="s">
        <v>11711</v>
      </c>
      <c r="R625" s="212" t="s">
        <v>4189</v>
      </c>
      <c r="S625" s="213">
        <v>410000230</v>
      </c>
      <c r="T625" s="236" t="s">
        <v>11559</v>
      </c>
      <c r="U625" s="237" t="s">
        <v>11565</v>
      </c>
      <c r="V625" s="236" t="s">
        <v>11558</v>
      </c>
      <c r="W625" s="236" t="s">
        <v>11558</v>
      </c>
      <c r="X625" s="237" t="s">
        <v>11560</v>
      </c>
      <c r="Y625" s="237"/>
      <c r="Z625" s="237"/>
      <c r="AA625" s="225">
        <v>202409</v>
      </c>
      <c r="AB625" s="246"/>
      <c r="AC625" s="236" t="s">
        <v>11564</v>
      </c>
      <c r="AD625" s="247" t="s">
        <v>11563</v>
      </c>
      <c r="AE625" s="248">
        <v>0</v>
      </c>
      <c r="AF625" s="247" t="s">
        <v>11563</v>
      </c>
      <c r="AG625" s="242" t="s">
        <v>362</v>
      </c>
      <c r="AH625" s="9" t="s">
        <v>11709</v>
      </c>
      <c r="AI625" s="238" t="s">
        <v>11560</v>
      </c>
      <c r="AJ625" s="238" t="s">
        <v>11708</v>
      </c>
      <c r="AK625" s="238" t="s">
        <v>11562</v>
      </c>
    </row>
    <row r="626" spans="1:37" x14ac:dyDescent="0.3">
      <c r="A626" s="232" t="s">
        <v>3677</v>
      </c>
      <c r="B626" s="232" t="s">
        <v>11718</v>
      </c>
      <c r="C626" s="244" t="s">
        <v>11569</v>
      </c>
      <c r="D626" s="240" t="s">
        <v>11855</v>
      </c>
      <c r="E626" s="239" t="s">
        <v>5424</v>
      </c>
      <c r="F626" s="243" t="s">
        <v>11567</v>
      </c>
      <c r="G626" s="214">
        <v>0</v>
      </c>
      <c r="H626" s="234" t="s">
        <v>11715</v>
      </c>
      <c r="I626" s="234"/>
      <c r="J626" s="234"/>
      <c r="K626" s="234"/>
      <c r="L626" s="234"/>
      <c r="M626" s="234"/>
      <c r="N626" s="234" t="s">
        <v>11714</v>
      </c>
      <c r="O626" s="249" t="s">
        <v>11713</v>
      </c>
      <c r="P626" s="249" t="s">
        <v>11712</v>
      </c>
      <c r="Q626" s="226" t="s">
        <v>11711</v>
      </c>
      <c r="R626" s="212" t="s">
        <v>5425</v>
      </c>
      <c r="S626" s="213">
        <v>410000227</v>
      </c>
      <c r="T626" s="236" t="s">
        <v>11559</v>
      </c>
      <c r="U626" s="237" t="s">
        <v>11565</v>
      </c>
      <c r="V626" s="236" t="s">
        <v>11558</v>
      </c>
      <c r="W626" s="236" t="s">
        <v>11558</v>
      </c>
      <c r="X626" s="237" t="s">
        <v>11560</v>
      </c>
      <c r="Y626" s="237"/>
      <c r="Z626" s="237"/>
      <c r="AA626" s="225">
        <v>202409</v>
      </c>
      <c r="AB626" s="246"/>
      <c r="AC626" s="236" t="s">
        <v>11564</v>
      </c>
      <c r="AD626" s="247" t="s">
        <v>11563</v>
      </c>
      <c r="AE626" s="248">
        <v>0</v>
      </c>
      <c r="AF626" s="247" t="s">
        <v>11563</v>
      </c>
      <c r="AG626" s="242" t="s">
        <v>362</v>
      </c>
      <c r="AH626" s="9" t="s">
        <v>11709</v>
      </c>
      <c r="AI626" s="238" t="s">
        <v>11560</v>
      </c>
      <c r="AJ626" s="238" t="s">
        <v>11708</v>
      </c>
      <c r="AK626" s="238" t="s">
        <v>11562</v>
      </c>
    </row>
    <row r="627" spans="1:37" x14ac:dyDescent="0.3">
      <c r="A627" s="232" t="s">
        <v>3677</v>
      </c>
      <c r="B627" s="232" t="s">
        <v>11718</v>
      </c>
      <c r="C627" s="244" t="s">
        <v>11569</v>
      </c>
      <c r="D627" s="240" t="s">
        <v>11682</v>
      </c>
      <c r="E627" s="239" t="s">
        <v>5817</v>
      </c>
      <c r="F627" s="243" t="s">
        <v>11567</v>
      </c>
      <c r="G627" s="214">
        <v>0</v>
      </c>
      <c r="H627" s="234" t="s">
        <v>11715</v>
      </c>
      <c r="I627" s="234"/>
      <c r="J627" s="234"/>
      <c r="K627" s="234"/>
      <c r="L627" s="234"/>
      <c r="M627" s="234"/>
      <c r="N627" s="234" t="s">
        <v>11714</v>
      </c>
      <c r="O627" s="249" t="s">
        <v>11713</v>
      </c>
      <c r="P627" s="249" t="s">
        <v>11712</v>
      </c>
      <c r="Q627" s="226" t="s">
        <v>11711</v>
      </c>
      <c r="R627" s="212" t="s">
        <v>5818</v>
      </c>
      <c r="S627" s="213">
        <v>410000254</v>
      </c>
      <c r="T627" s="236" t="s">
        <v>11559</v>
      </c>
      <c r="U627" s="237" t="s">
        <v>11565</v>
      </c>
      <c r="V627" s="236" t="s">
        <v>11558</v>
      </c>
      <c r="W627" s="236" t="s">
        <v>11558</v>
      </c>
      <c r="X627" s="237" t="s">
        <v>11560</v>
      </c>
      <c r="Y627" s="237"/>
      <c r="Z627" s="237"/>
      <c r="AA627" s="225">
        <v>202409</v>
      </c>
      <c r="AB627" s="246"/>
      <c r="AC627" s="236" t="s">
        <v>11564</v>
      </c>
      <c r="AD627" s="247" t="s">
        <v>11563</v>
      </c>
      <c r="AE627" s="248">
        <v>0</v>
      </c>
      <c r="AF627" s="247" t="s">
        <v>11563</v>
      </c>
      <c r="AG627" s="242" t="s">
        <v>362</v>
      </c>
      <c r="AH627" s="9" t="s">
        <v>11709</v>
      </c>
      <c r="AI627" s="238" t="s">
        <v>11560</v>
      </c>
      <c r="AJ627" s="238" t="s">
        <v>11708</v>
      </c>
      <c r="AK627" s="238" t="s">
        <v>11562</v>
      </c>
    </row>
    <row r="628" spans="1:37" x14ac:dyDescent="0.3">
      <c r="A628" s="232" t="s">
        <v>3677</v>
      </c>
      <c r="B628" s="232" t="s">
        <v>11718</v>
      </c>
      <c r="C628" s="244" t="s">
        <v>11569</v>
      </c>
      <c r="D628" s="240" t="s">
        <v>11854</v>
      </c>
      <c r="E628" s="239" t="s">
        <v>6075</v>
      </c>
      <c r="F628" s="243" t="s">
        <v>11567</v>
      </c>
      <c r="G628" s="214">
        <v>0</v>
      </c>
      <c r="H628" s="234" t="s">
        <v>11715</v>
      </c>
      <c r="I628" s="234"/>
      <c r="J628" s="234"/>
      <c r="K628" s="234"/>
      <c r="L628" s="234"/>
      <c r="M628" s="234"/>
      <c r="N628" s="234" t="s">
        <v>11714</v>
      </c>
      <c r="O628" s="249" t="s">
        <v>11713</v>
      </c>
      <c r="P628" s="249" t="s">
        <v>11712</v>
      </c>
      <c r="Q628" s="226" t="s">
        <v>11711</v>
      </c>
      <c r="R628" s="212" t="s">
        <v>6076</v>
      </c>
      <c r="S628" s="213">
        <v>410000153</v>
      </c>
      <c r="T628" s="236" t="s">
        <v>11559</v>
      </c>
      <c r="U628" s="237" t="s">
        <v>11565</v>
      </c>
      <c r="V628" s="236" t="s">
        <v>11558</v>
      </c>
      <c r="W628" s="236" t="s">
        <v>11558</v>
      </c>
      <c r="X628" s="237" t="s">
        <v>11560</v>
      </c>
      <c r="Y628" s="237"/>
      <c r="Z628" s="237"/>
      <c r="AA628" s="225">
        <v>202409</v>
      </c>
      <c r="AB628" s="246"/>
      <c r="AC628" s="236" t="s">
        <v>11564</v>
      </c>
      <c r="AD628" s="247" t="s">
        <v>11563</v>
      </c>
      <c r="AE628" s="248">
        <v>0</v>
      </c>
      <c r="AF628" s="247" t="s">
        <v>11563</v>
      </c>
      <c r="AG628" s="242" t="s">
        <v>362</v>
      </c>
      <c r="AH628" s="9" t="s">
        <v>11709</v>
      </c>
      <c r="AI628" s="238" t="s">
        <v>11560</v>
      </c>
      <c r="AJ628" s="238" t="s">
        <v>11708</v>
      </c>
      <c r="AK628" s="238" t="s">
        <v>11562</v>
      </c>
    </row>
    <row r="629" spans="1:37" x14ac:dyDescent="0.3">
      <c r="A629" s="232" t="s">
        <v>3677</v>
      </c>
      <c r="B629" s="232" t="s">
        <v>11718</v>
      </c>
      <c r="C629" s="244" t="s">
        <v>11569</v>
      </c>
      <c r="D629" s="240" t="s">
        <v>11853</v>
      </c>
      <c r="E629" s="239" t="s">
        <v>5656</v>
      </c>
      <c r="F629" s="243" t="s">
        <v>11567</v>
      </c>
      <c r="G629" s="214">
        <v>0</v>
      </c>
      <c r="H629" s="234" t="s">
        <v>11715</v>
      </c>
      <c r="I629" s="234"/>
      <c r="J629" s="234"/>
      <c r="K629" s="234"/>
      <c r="L629" s="234"/>
      <c r="M629" s="234"/>
      <c r="N629" s="234" t="s">
        <v>11714</v>
      </c>
      <c r="O629" s="249" t="s">
        <v>11713</v>
      </c>
      <c r="P629" s="249" t="s">
        <v>11712</v>
      </c>
      <c r="Q629" s="226" t="s">
        <v>11711</v>
      </c>
      <c r="R629" s="212" t="s">
        <v>5657</v>
      </c>
      <c r="S629" s="213">
        <v>410000223</v>
      </c>
      <c r="T629" s="236" t="s">
        <v>11559</v>
      </c>
      <c r="U629" s="237" t="s">
        <v>11565</v>
      </c>
      <c r="V629" s="236" t="s">
        <v>11558</v>
      </c>
      <c r="W629" s="236" t="s">
        <v>11558</v>
      </c>
      <c r="X629" s="237" t="s">
        <v>11560</v>
      </c>
      <c r="Y629" s="237"/>
      <c r="Z629" s="237"/>
      <c r="AA629" s="225">
        <v>202409</v>
      </c>
      <c r="AB629" s="246"/>
      <c r="AC629" s="236" t="s">
        <v>11564</v>
      </c>
      <c r="AD629" s="247" t="s">
        <v>11563</v>
      </c>
      <c r="AE629" s="248">
        <v>0</v>
      </c>
      <c r="AF629" s="247" t="s">
        <v>11563</v>
      </c>
      <c r="AG629" s="242" t="s">
        <v>362</v>
      </c>
      <c r="AH629" s="9" t="s">
        <v>11709</v>
      </c>
      <c r="AI629" s="238" t="s">
        <v>11560</v>
      </c>
      <c r="AJ629" s="238" t="s">
        <v>11708</v>
      </c>
      <c r="AK629" s="238" t="s">
        <v>11562</v>
      </c>
    </row>
    <row r="630" spans="1:37" x14ac:dyDescent="0.3">
      <c r="A630" s="232" t="s">
        <v>3677</v>
      </c>
      <c r="B630" s="232" t="s">
        <v>11718</v>
      </c>
      <c r="C630" s="244" t="s">
        <v>11569</v>
      </c>
      <c r="D630" s="240" t="s">
        <v>11852</v>
      </c>
      <c r="E630" s="239" t="s">
        <v>6538</v>
      </c>
      <c r="F630" s="243" t="s">
        <v>11567</v>
      </c>
      <c r="G630" s="214">
        <v>0</v>
      </c>
      <c r="H630" s="234" t="s">
        <v>11715</v>
      </c>
      <c r="I630" s="234"/>
      <c r="J630" s="234"/>
      <c r="K630" s="234"/>
      <c r="L630" s="234"/>
      <c r="M630" s="234"/>
      <c r="N630" s="234" t="s">
        <v>11714</v>
      </c>
      <c r="O630" s="249" t="s">
        <v>11713</v>
      </c>
      <c r="P630" s="249" t="s">
        <v>11712</v>
      </c>
      <c r="Q630" s="226" t="s">
        <v>11711</v>
      </c>
      <c r="R630" s="212" t="s">
        <v>6539</v>
      </c>
      <c r="S630" s="213">
        <v>410000252</v>
      </c>
      <c r="T630" s="236" t="s">
        <v>11559</v>
      </c>
      <c r="U630" s="237" t="s">
        <v>11565</v>
      </c>
      <c r="V630" s="236" t="s">
        <v>11558</v>
      </c>
      <c r="W630" s="236" t="s">
        <v>11558</v>
      </c>
      <c r="X630" s="237" t="s">
        <v>11560</v>
      </c>
      <c r="Y630" s="237"/>
      <c r="Z630" s="237"/>
      <c r="AA630" s="225">
        <v>202409</v>
      </c>
      <c r="AB630" s="246"/>
      <c r="AC630" s="236" t="s">
        <v>11564</v>
      </c>
      <c r="AD630" s="247" t="s">
        <v>11563</v>
      </c>
      <c r="AE630" s="248">
        <v>0</v>
      </c>
      <c r="AF630" s="247" t="s">
        <v>11563</v>
      </c>
      <c r="AG630" s="242" t="s">
        <v>362</v>
      </c>
      <c r="AH630" s="9" t="s">
        <v>11709</v>
      </c>
      <c r="AI630" s="238" t="s">
        <v>11560</v>
      </c>
      <c r="AJ630" s="238" t="s">
        <v>11708</v>
      </c>
      <c r="AK630" s="238" t="s">
        <v>11562</v>
      </c>
    </row>
    <row r="631" spans="1:37" x14ac:dyDescent="0.3">
      <c r="A631" s="232" t="s">
        <v>3677</v>
      </c>
      <c r="B631" s="232" t="s">
        <v>11718</v>
      </c>
      <c r="C631" s="244" t="s">
        <v>11569</v>
      </c>
      <c r="D631" s="240" t="s">
        <v>11851</v>
      </c>
      <c r="E631" s="239" t="s">
        <v>5098</v>
      </c>
      <c r="F631" s="243" t="s">
        <v>11567</v>
      </c>
      <c r="G631" s="214">
        <v>0</v>
      </c>
      <c r="H631" s="234" t="s">
        <v>11715</v>
      </c>
      <c r="I631" s="234"/>
      <c r="J631" s="234"/>
      <c r="K631" s="234"/>
      <c r="L631" s="234"/>
      <c r="M631" s="234"/>
      <c r="N631" s="234" t="s">
        <v>11714</v>
      </c>
      <c r="O631" s="249" t="s">
        <v>11713</v>
      </c>
      <c r="P631" s="249" t="s">
        <v>11712</v>
      </c>
      <c r="Q631" s="226" t="s">
        <v>11711</v>
      </c>
      <c r="R631" s="212" t="s">
        <v>5099</v>
      </c>
      <c r="S631" s="213">
        <v>410000163</v>
      </c>
      <c r="T631" s="236" t="s">
        <v>11559</v>
      </c>
      <c r="U631" s="237" t="s">
        <v>11565</v>
      </c>
      <c r="V631" s="236" t="s">
        <v>11558</v>
      </c>
      <c r="W631" s="236" t="s">
        <v>11558</v>
      </c>
      <c r="X631" s="237" t="s">
        <v>11560</v>
      </c>
      <c r="Y631" s="237"/>
      <c r="Z631" s="237"/>
      <c r="AA631" s="225">
        <v>202409</v>
      </c>
      <c r="AB631" s="246"/>
      <c r="AC631" s="236" t="s">
        <v>11564</v>
      </c>
      <c r="AD631" s="247" t="s">
        <v>11563</v>
      </c>
      <c r="AE631" s="248">
        <v>0</v>
      </c>
      <c r="AF631" s="247" t="s">
        <v>11563</v>
      </c>
      <c r="AG631" s="242" t="s">
        <v>362</v>
      </c>
      <c r="AH631" s="9" t="s">
        <v>11709</v>
      </c>
      <c r="AI631" s="238" t="s">
        <v>11560</v>
      </c>
      <c r="AJ631" s="238" t="s">
        <v>11708</v>
      </c>
      <c r="AK631" s="238" t="s">
        <v>11562</v>
      </c>
    </row>
    <row r="632" spans="1:37" x14ac:dyDescent="0.3">
      <c r="A632" s="232" t="s">
        <v>3677</v>
      </c>
      <c r="B632" s="232" t="s">
        <v>11718</v>
      </c>
      <c r="C632" s="244" t="s">
        <v>11569</v>
      </c>
      <c r="D632" s="240" t="s">
        <v>11850</v>
      </c>
      <c r="E632" s="239" t="s">
        <v>6554</v>
      </c>
      <c r="F632" s="243" t="s">
        <v>11567</v>
      </c>
      <c r="G632" s="214">
        <v>0</v>
      </c>
      <c r="H632" s="234" t="s">
        <v>11715</v>
      </c>
      <c r="I632" s="234"/>
      <c r="J632" s="234"/>
      <c r="K632" s="234"/>
      <c r="L632" s="234"/>
      <c r="M632" s="234"/>
      <c r="N632" s="234" t="s">
        <v>11714</v>
      </c>
      <c r="O632" s="249" t="s">
        <v>11713</v>
      </c>
      <c r="P632" s="249" t="s">
        <v>11712</v>
      </c>
      <c r="Q632" s="226" t="s">
        <v>11711</v>
      </c>
      <c r="R632" s="212" t="s">
        <v>6555</v>
      </c>
      <c r="S632" s="213">
        <v>410000179</v>
      </c>
      <c r="T632" s="236" t="s">
        <v>11559</v>
      </c>
      <c r="U632" s="237" t="s">
        <v>11565</v>
      </c>
      <c r="V632" s="236" t="s">
        <v>11558</v>
      </c>
      <c r="W632" s="236" t="s">
        <v>11558</v>
      </c>
      <c r="X632" s="237" t="s">
        <v>11560</v>
      </c>
      <c r="Y632" s="237"/>
      <c r="Z632" s="237"/>
      <c r="AA632" s="225">
        <v>202409</v>
      </c>
      <c r="AB632" s="246"/>
      <c r="AC632" s="236" t="s">
        <v>11564</v>
      </c>
      <c r="AD632" s="247" t="s">
        <v>11563</v>
      </c>
      <c r="AE632" s="248">
        <v>0</v>
      </c>
      <c r="AF632" s="247" t="s">
        <v>11563</v>
      </c>
      <c r="AG632" s="242" t="s">
        <v>362</v>
      </c>
      <c r="AH632" s="9" t="s">
        <v>11709</v>
      </c>
      <c r="AI632" s="238" t="s">
        <v>11560</v>
      </c>
      <c r="AJ632" s="238" t="s">
        <v>11708</v>
      </c>
      <c r="AK632" s="238" t="s">
        <v>11562</v>
      </c>
    </row>
    <row r="633" spans="1:37" x14ac:dyDescent="0.3">
      <c r="A633" s="232" t="s">
        <v>3677</v>
      </c>
      <c r="B633" s="232" t="s">
        <v>11718</v>
      </c>
      <c r="C633" s="244" t="s">
        <v>11569</v>
      </c>
      <c r="D633" s="240" t="s">
        <v>11849</v>
      </c>
      <c r="E633" s="239" t="s">
        <v>11848</v>
      </c>
      <c r="F633" s="243" t="s">
        <v>11567</v>
      </c>
      <c r="G633" s="214">
        <v>0</v>
      </c>
      <c r="H633" s="234" t="s">
        <v>11715</v>
      </c>
      <c r="I633" s="234"/>
      <c r="J633" s="234"/>
      <c r="K633" s="234"/>
      <c r="L633" s="234"/>
      <c r="M633" s="234"/>
      <c r="N633" s="234" t="s">
        <v>11714</v>
      </c>
      <c r="O633" s="249" t="s">
        <v>11713</v>
      </c>
      <c r="P633" s="249" t="s">
        <v>11712</v>
      </c>
      <c r="Q633" s="226" t="s">
        <v>11711</v>
      </c>
      <c r="R633" s="212" t="s">
        <v>11847</v>
      </c>
      <c r="S633" s="213">
        <v>410000206</v>
      </c>
      <c r="T633" s="236" t="s">
        <v>11559</v>
      </c>
      <c r="U633" s="237" t="s">
        <v>11565</v>
      </c>
      <c r="V633" s="236" t="s">
        <v>11558</v>
      </c>
      <c r="W633" s="236" t="s">
        <v>11558</v>
      </c>
      <c r="X633" s="237" t="s">
        <v>11560</v>
      </c>
      <c r="Y633" s="237"/>
      <c r="Z633" s="237"/>
      <c r="AA633" s="225">
        <v>202409</v>
      </c>
      <c r="AB633" s="246"/>
      <c r="AC633" s="236" t="s">
        <v>11564</v>
      </c>
      <c r="AD633" s="247" t="s">
        <v>11563</v>
      </c>
      <c r="AE633" s="248">
        <v>0</v>
      </c>
      <c r="AF633" s="247" t="s">
        <v>11563</v>
      </c>
      <c r="AG633" s="242" t="s">
        <v>362</v>
      </c>
      <c r="AH633" s="9" t="s">
        <v>11709</v>
      </c>
      <c r="AI633" s="238" t="s">
        <v>11560</v>
      </c>
      <c r="AJ633" s="238" t="s">
        <v>11708</v>
      </c>
      <c r="AK633" s="238" t="s">
        <v>11562</v>
      </c>
    </row>
    <row r="634" spans="1:37" x14ac:dyDescent="0.3">
      <c r="A634" s="232" t="s">
        <v>3677</v>
      </c>
      <c r="B634" s="232" t="s">
        <v>11718</v>
      </c>
      <c r="C634" s="244" t="s">
        <v>11569</v>
      </c>
      <c r="D634" s="240" t="s">
        <v>11846</v>
      </c>
      <c r="E634" s="239" t="s">
        <v>11845</v>
      </c>
      <c r="F634" s="243" t="s">
        <v>11567</v>
      </c>
      <c r="G634" s="214">
        <v>0</v>
      </c>
      <c r="H634" s="234" t="s">
        <v>11715</v>
      </c>
      <c r="I634" s="234"/>
      <c r="J634" s="234"/>
      <c r="K634" s="234"/>
      <c r="L634" s="234"/>
      <c r="M634" s="234"/>
      <c r="N634" s="234" t="s">
        <v>11714</v>
      </c>
      <c r="O634" s="249" t="s">
        <v>11713</v>
      </c>
      <c r="P634" s="249" t="s">
        <v>11712</v>
      </c>
      <c r="Q634" s="226" t="s">
        <v>11711</v>
      </c>
      <c r="R634" s="212" t="s">
        <v>11844</v>
      </c>
      <c r="S634" s="213">
        <v>410000233</v>
      </c>
      <c r="T634" s="236" t="s">
        <v>11559</v>
      </c>
      <c r="U634" s="237" t="s">
        <v>11565</v>
      </c>
      <c r="V634" s="236" t="s">
        <v>11558</v>
      </c>
      <c r="W634" s="236" t="s">
        <v>11558</v>
      </c>
      <c r="X634" s="237" t="s">
        <v>11560</v>
      </c>
      <c r="Y634" s="237"/>
      <c r="Z634" s="237"/>
      <c r="AA634" s="225">
        <v>202409</v>
      </c>
      <c r="AB634" s="246"/>
      <c r="AC634" s="236" t="s">
        <v>11564</v>
      </c>
      <c r="AD634" s="247" t="s">
        <v>11563</v>
      </c>
      <c r="AE634" s="248">
        <v>0</v>
      </c>
      <c r="AF634" s="247" t="s">
        <v>11563</v>
      </c>
      <c r="AG634" s="242" t="s">
        <v>362</v>
      </c>
      <c r="AH634" s="9" t="s">
        <v>11709</v>
      </c>
      <c r="AI634" s="238" t="s">
        <v>11560</v>
      </c>
      <c r="AJ634" s="238" t="s">
        <v>11708</v>
      </c>
      <c r="AK634" s="238" t="s">
        <v>11562</v>
      </c>
    </row>
    <row r="635" spans="1:37" x14ac:dyDescent="0.3">
      <c r="A635" s="232" t="s">
        <v>3677</v>
      </c>
      <c r="B635" s="232" t="s">
        <v>11718</v>
      </c>
      <c r="C635" s="244" t="s">
        <v>11569</v>
      </c>
      <c r="D635" s="240" t="s">
        <v>11843</v>
      </c>
      <c r="E635" s="239" t="s">
        <v>3984</v>
      </c>
      <c r="F635" s="243" t="s">
        <v>11567</v>
      </c>
      <c r="G635" s="214">
        <v>0</v>
      </c>
      <c r="H635" s="234" t="s">
        <v>11715</v>
      </c>
      <c r="I635" s="234"/>
      <c r="J635" s="234"/>
      <c r="K635" s="234"/>
      <c r="L635" s="234"/>
      <c r="M635" s="234"/>
      <c r="N635" s="234" t="s">
        <v>11714</v>
      </c>
      <c r="O635" s="249" t="s">
        <v>11713</v>
      </c>
      <c r="P635" s="249" t="s">
        <v>11712</v>
      </c>
      <c r="Q635" s="226" t="s">
        <v>11711</v>
      </c>
      <c r="R635" s="212" t="s">
        <v>4324</v>
      </c>
      <c r="S635" s="213">
        <v>410000220</v>
      </c>
      <c r="T635" s="236" t="s">
        <v>11559</v>
      </c>
      <c r="U635" s="237" t="s">
        <v>11565</v>
      </c>
      <c r="V635" s="236" t="s">
        <v>11558</v>
      </c>
      <c r="W635" s="236" t="s">
        <v>11558</v>
      </c>
      <c r="X635" s="237" t="s">
        <v>11560</v>
      </c>
      <c r="Y635" s="237"/>
      <c r="Z635" s="237"/>
      <c r="AA635" s="225">
        <v>202409</v>
      </c>
      <c r="AB635" s="246"/>
      <c r="AC635" s="236" t="s">
        <v>11564</v>
      </c>
      <c r="AD635" s="247" t="s">
        <v>11563</v>
      </c>
      <c r="AE635" s="248">
        <v>0</v>
      </c>
      <c r="AF635" s="247" t="s">
        <v>11563</v>
      </c>
      <c r="AG635" s="242" t="s">
        <v>362</v>
      </c>
      <c r="AH635" s="9" t="s">
        <v>11709</v>
      </c>
      <c r="AI635" s="238" t="s">
        <v>11560</v>
      </c>
      <c r="AJ635" s="238" t="s">
        <v>11708</v>
      </c>
      <c r="AK635" s="238" t="s">
        <v>11562</v>
      </c>
    </row>
    <row r="636" spans="1:37" x14ac:dyDescent="0.3">
      <c r="A636" s="232" t="s">
        <v>3677</v>
      </c>
      <c r="B636" s="232" t="s">
        <v>11718</v>
      </c>
      <c r="C636" s="244" t="s">
        <v>11569</v>
      </c>
      <c r="D636" s="240" t="s">
        <v>11842</v>
      </c>
      <c r="E636" s="239" t="s">
        <v>11841</v>
      </c>
      <c r="F636" s="243" t="s">
        <v>11567</v>
      </c>
      <c r="G636" s="214">
        <v>0</v>
      </c>
      <c r="H636" s="234" t="s">
        <v>11715</v>
      </c>
      <c r="I636" s="234"/>
      <c r="J636" s="234"/>
      <c r="K636" s="234"/>
      <c r="L636" s="234"/>
      <c r="M636" s="234"/>
      <c r="N636" s="234" t="s">
        <v>11714</v>
      </c>
      <c r="O636" s="249" t="s">
        <v>11713</v>
      </c>
      <c r="P636" s="249" t="s">
        <v>11712</v>
      </c>
      <c r="Q636" s="226" t="s">
        <v>11711</v>
      </c>
      <c r="R636" s="212" t="s">
        <v>11840</v>
      </c>
      <c r="S636" s="213">
        <v>410000168</v>
      </c>
      <c r="T636" s="236" t="s">
        <v>11559</v>
      </c>
      <c r="U636" s="237" t="s">
        <v>11565</v>
      </c>
      <c r="V636" s="236" t="s">
        <v>11558</v>
      </c>
      <c r="W636" s="236" t="s">
        <v>11558</v>
      </c>
      <c r="X636" s="237" t="s">
        <v>11560</v>
      </c>
      <c r="Y636" s="237"/>
      <c r="Z636" s="237"/>
      <c r="AA636" s="225">
        <v>202409</v>
      </c>
      <c r="AB636" s="246"/>
      <c r="AC636" s="236" t="s">
        <v>11564</v>
      </c>
      <c r="AD636" s="247" t="s">
        <v>11563</v>
      </c>
      <c r="AE636" s="248">
        <v>0</v>
      </c>
      <c r="AF636" s="247" t="s">
        <v>11563</v>
      </c>
      <c r="AG636" s="242" t="s">
        <v>362</v>
      </c>
      <c r="AH636" s="9" t="s">
        <v>11709</v>
      </c>
      <c r="AI636" s="238" t="s">
        <v>11560</v>
      </c>
      <c r="AJ636" s="238" t="s">
        <v>11708</v>
      </c>
      <c r="AK636" s="238" t="s">
        <v>11562</v>
      </c>
    </row>
    <row r="637" spans="1:37" x14ac:dyDescent="0.3">
      <c r="A637" s="232" t="s">
        <v>3677</v>
      </c>
      <c r="B637" s="232" t="s">
        <v>11718</v>
      </c>
      <c r="C637" s="244" t="s">
        <v>11569</v>
      </c>
      <c r="D637" s="240" t="s">
        <v>11839</v>
      </c>
      <c r="E637" s="239" t="s">
        <v>11838</v>
      </c>
      <c r="F637" s="243" t="s">
        <v>11567</v>
      </c>
      <c r="G637" s="214">
        <v>0</v>
      </c>
      <c r="H637" s="234" t="s">
        <v>11715</v>
      </c>
      <c r="I637" s="234"/>
      <c r="J637" s="234"/>
      <c r="K637" s="234"/>
      <c r="L637" s="234"/>
      <c r="M637" s="234"/>
      <c r="N637" s="234" t="s">
        <v>11714</v>
      </c>
      <c r="O637" s="249" t="s">
        <v>11713</v>
      </c>
      <c r="P637" s="249" t="s">
        <v>11712</v>
      </c>
      <c r="Q637" s="226" t="s">
        <v>11711</v>
      </c>
      <c r="R637" s="212" t="s">
        <v>11837</v>
      </c>
      <c r="S637" s="213">
        <v>410000243</v>
      </c>
      <c r="T637" s="236" t="s">
        <v>11559</v>
      </c>
      <c r="U637" s="237" t="s">
        <v>11565</v>
      </c>
      <c r="V637" s="236" t="s">
        <v>11558</v>
      </c>
      <c r="W637" s="236" t="s">
        <v>11558</v>
      </c>
      <c r="X637" s="237" t="s">
        <v>11560</v>
      </c>
      <c r="Y637" s="237"/>
      <c r="Z637" s="237"/>
      <c r="AA637" s="225">
        <v>202409</v>
      </c>
      <c r="AB637" s="246"/>
      <c r="AC637" s="236" t="s">
        <v>11564</v>
      </c>
      <c r="AD637" s="247" t="s">
        <v>11563</v>
      </c>
      <c r="AE637" s="248">
        <v>0</v>
      </c>
      <c r="AF637" s="247" t="s">
        <v>11563</v>
      </c>
      <c r="AG637" s="242" t="s">
        <v>362</v>
      </c>
      <c r="AH637" s="9" t="s">
        <v>11709</v>
      </c>
      <c r="AI637" s="238" t="s">
        <v>11560</v>
      </c>
      <c r="AJ637" s="238" t="s">
        <v>11708</v>
      </c>
      <c r="AK637" s="238" t="s">
        <v>11562</v>
      </c>
    </row>
    <row r="638" spans="1:37" x14ac:dyDescent="0.3">
      <c r="A638" s="232" t="s">
        <v>3677</v>
      </c>
      <c r="B638" s="232" t="s">
        <v>11718</v>
      </c>
      <c r="C638" s="244" t="s">
        <v>11569</v>
      </c>
      <c r="D638" s="240" t="s">
        <v>11836</v>
      </c>
      <c r="E638" s="239" t="s">
        <v>11835</v>
      </c>
      <c r="F638" s="243" t="s">
        <v>11567</v>
      </c>
      <c r="G638" s="214">
        <v>0</v>
      </c>
      <c r="H638" s="234" t="s">
        <v>11715</v>
      </c>
      <c r="I638" s="234"/>
      <c r="J638" s="234"/>
      <c r="K638" s="234"/>
      <c r="L638" s="234"/>
      <c r="M638" s="234"/>
      <c r="N638" s="234" t="s">
        <v>11714</v>
      </c>
      <c r="O638" s="249" t="s">
        <v>11713</v>
      </c>
      <c r="P638" s="249" t="s">
        <v>11712</v>
      </c>
      <c r="Q638" s="226" t="s">
        <v>11711</v>
      </c>
      <c r="R638" s="212" t="s">
        <v>11834</v>
      </c>
      <c r="S638" s="213">
        <v>410000242</v>
      </c>
      <c r="T638" s="236" t="s">
        <v>11559</v>
      </c>
      <c r="U638" s="237" t="s">
        <v>11565</v>
      </c>
      <c r="V638" s="236" t="s">
        <v>11558</v>
      </c>
      <c r="W638" s="236" t="s">
        <v>11558</v>
      </c>
      <c r="X638" s="237" t="s">
        <v>11560</v>
      </c>
      <c r="Y638" s="237"/>
      <c r="Z638" s="237"/>
      <c r="AA638" s="225">
        <v>202409</v>
      </c>
      <c r="AB638" s="246"/>
      <c r="AC638" s="236" t="s">
        <v>11564</v>
      </c>
      <c r="AD638" s="247" t="s">
        <v>11563</v>
      </c>
      <c r="AE638" s="248">
        <v>0</v>
      </c>
      <c r="AF638" s="247" t="s">
        <v>11563</v>
      </c>
      <c r="AG638" s="242" t="s">
        <v>362</v>
      </c>
      <c r="AH638" s="9" t="s">
        <v>11709</v>
      </c>
      <c r="AI638" s="238" t="s">
        <v>11560</v>
      </c>
      <c r="AJ638" s="238" t="s">
        <v>11708</v>
      </c>
      <c r="AK638" s="238" t="s">
        <v>11562</v>
      </c>
    </row>
    <row r="639" spans="1:37" x14ac:dyDescent="0.3">
      <c r="A639" s="232" t="s">
        <v>3677</v>
      </c>
      <c r="B639" s="232" t="s">
        <v>11718</v>
      </c>
      <c r="C639" s="244" t="s">
        <v>11569</v>
      </c>
      <c r="D639" s="240" t="s">
        <v>11833</v>
      </c>
      <c r="E639" s="239" t="s">
        <v>11832</v>
      </c>
      <c r="F639" s="243" t="s">
        <v>11567</v>
      </c>
      <c r="G639" s="214">
        <v>0</v>
      </c>
      <c r="H639" s="234" t="s">
        <v>11715</v>
      </c>
      <c r="I639" s="234"/>
      <c r="J639" s="234"/>
      <c r="K639" s="234"/>
      <c r="L639" s="234"/>
      <c r="M639" s="234"/>
      <c r="N639" s="234" t="s">
        <v>11714</v>
      </c>
      <c r="O639" s="249" t="s">
        <v>11713</v>
      </c>
      <c r="P639" s="249" t="s">
        <v>11712</v>
      </c>
      <c r="Q639" s="226" t="s">
        <v>11711</v>
      </c>
      <c r="R639" s="212" t="s">
        <v>11831</v>
      </c>
      <c r="S639" s="213">
        <v>410000228</v>
      </c>
      <c r="T639" s="236" t="s">
        <v>11559</v>
      </c>
      <c r="U639" s="237" t="s">
        <v>11565</v>
      </c>
      <c r="V639" s="236" t="s">
        <v>11558</v>
      </c>
      <c r="W639" s="236" t="s">
        <v>11558</v>
      </c>
      <c r="X639" s="237" t="s">
        <v>11560</v>
      </c>
      <c r="Y639" s="237"/>
      <c r="Z639" s="237"/>
      <c r="AA639" s="225">
        <v>202409</v>
      </c>
      <c r="AB639" s="246"/>
      <c r="AC639" s="236" t="s">
        <v>11564</v>
      </c>
      <c r="AD639" s="247" t="s">
        <v>11563</v>
      </c>
      <c r="AE639" s="248">
        <v>0</v>
      </c>
      <c r="AF639" s="247" t="s">
        <v>11563</v>
      </c>
      <c r="AG639" s="242" t="s">
        <v>362</v>
      </c>
      <c r="AH639" s="9" t="s">
        <v>11709</v>
      </c>
      <c r="AI639" s="238" t="s">
        <v>11560</v>
      </c>
      <c r="AJ639" s="238" t="s">
        <v>11708</v>
      </c>
      <c r="AK639" s="238" t="s">
        <v>11562</v>
      </c>
    </row>
    <row r="640" spans="1:37" x14ac:dyDescent="0.3">
      <c r="A640" s="232" t="s">
        <v>3677</v>
      </c>
      <c r="B640" s="232" t="s">
        <v>11718</v>
      </c>
      <c r="C640" s="244" t="s">
        <v>11569</v>
      </c>
      <c r="D640" s="240" t="s">
        <v>11830</v>
      </c>
      <c r="E640" s="239" t="s">
        <v>3895</v>
      </c>
      <c r="F640" s="243" t="s">
        <v>11567</v>
      </c>
      <c r="G640" s="214">
        <v>0</v>
      </c>
      <c r="H640" s="234" t="s">
        <v>11715</v>
      </c>
      <c r="I640" s="234"/>
      <c r="J640" s="234"/>
      <c r="K640" s="234"/>
      <c r="L640" s="234"/>
      <c r="M640" s="234"/>
      <c r="N640" s="234" t="s">
        <v>11714</v>
      </c>
      <c r="O640" s="249" t="s">
        <v>11713</v>
      </c>
      <c r="P640" s="249" t="s">
        <v>11712</v>
      </c>
      <c r="Q640" s="226" t="s">
        <v>11711</v>
      </c>
      <c r="R640" s="212" t="s">
        <v>4215</v>
      </c>
      <c r="S640" s="213">
        <v>410000142</v>
      </c>
      <c r="T640" s="236" t="s">
        <v>11559</v>
      </c>
      <c r="U640" s="237" t="s">
        <v>11565</v>
      </c>
      <c r="V640" s="236" t="s">
        <v>11558</v>
      </c>
      <c r="W640" s="236" t="s">
        <v>11558</v>
      </c>
      <c r="X640" s="237" t="s">
        <v>11560</v>
      </c>
      <c r="Y640" s="237"/>
      <c r="Z640" s="237"/>
      <c r="AA640" s="225">
        <v>202409</v>
      </c>
      <c r="AB640" s="246"/>
      <c r="AC640" s="236" t="s">
        <v>11564</v>
      </c>
      <c r="AD640" s="247" t="s">
        <v>11563</v>
      </c>
      <c r="AE640" s="248">
        <v>0</v>
      </c>
      <c r="AF640" s="247" t="s">
        <v>11563</v>
      </c>
      <c r="AG640" s="242" t="s">
        <v>362</v>
      </c>
      <c r="AH640" s="9" t="s">
        <v>11709</v>
      </c>
      <c r="AI640" s="238" t="s">
        <v>11560</v>
      </c>
      <c r="AJ640" s="238" t="s">
        <v>11708</v>
      </c>
      <c r="AK640" s="238" t="s">
        <v>11562</v>
      </c>
    </row>
    <row r="641" spans="1:37" x14ac:dyDescent="0.3">
      <c r="A641" s="232" t="s">
        <v>3677</v>
      </c>
      <c r="B641" s="232" t="s">
        <v>11718</v>
      </c>
      <c r="C641" s="244" t="s">
        <v>11569</v>
      </c>
      <c r="D641" s="240" t="s">
        <v>11829</v>
      </c>
      <c r="E641" s="239" t="s">
        <v>4966</v>
      </c>
      <c r="F641" s="243" t="s">
        <v>11567</v>
      </c>
      <c r="G641" s="214">
        <v>0</v>
      </c>
      <c r="H641" s="234" t="s">
        <v>11715</v>
      </c>
      <c r="I641" s="234"/>
      <c r="J641" s="234"/>
      <c r="K641" s="234"/>
      <c r="L641" s="234"/>
      <c r="M641" s="234"/>
      <c r="N641" s="234" t="s">
        <v>11714</v>
      </c>
      <c r="O641" s="249" t="s">
        <v>11713</v>
      </c>
      <c r="P641" s="249" t="s">
        <v>11712</v>
      </c>
      <c r="Q641" s="226" t="s">
        <v>11711</v>
      </c>
      <c r="R641" s="212" t="s">
        <v>4968</v>
      </c>
      <c r="S641" s="213">
        <v>410000159</v>
      </c>
      <c r="T641" s="236" t="s">
        <v>11559</v>
      </c>
      <c r="U641" s="237" t="s">
        <v>11565</v>
      </c>
      <c r="V641" s="236" t="s">
        <v>11558</v>
      </c>
      <c r="W641" s="236" t="s">
        <v>11558</v>
      </c>
      <c r="X641" s="237" t="s">
        <v>11560</v>
      </c>
      <c r="Y641" s="237"/>
      <c r="Z641" s="237"/>
      <c r="AA641" s="225">
        <v>202409</v>
      </c>
      <c r="AB641" s="246"/>
      <c r="AC641" s="236" t="s">
        <v>11564</v>
      </c>
      <c r="AD641" s="247" t="s">
        <v>11563</v>
      </c>
      <c r="AE641" s="248">
        <v>0</v>
      </c>
      <c r="AF641" s="247" t="s">
        <v>11563</v>
      </c>
      <c r="AG641" s="242" t="s">
        <v>362</v>
      </c>
      <c r="AH641" s="9" t="s">
        <v>11709</v>
      </c>
      <c r="AI641" s="238" t="s">
        <v>11560</v>
      </c>
      <c r="AJ641" s="238" t="s">
        <v>11708</v>
      </c>
      <c r="AK641" s="238" t="s">
        <v>11562</v>
      </c>
    </row>
    <row r="642" spans="1:37" x14ac:dyDescent="0.3">
      <c r="A642" s="232" t="s">
        <v>3677</v>
      </c>
      <c r="B642" s="232" t="s">
        <v>11718</v>
      </c>
      <c r="C642" s="244" t="s">
        <v>11569</v>
      </c>
      <c r="D642" s="240" t="s">
        <v>11828</v>
      </c>
      <c r="E642" s="239" t="s">
        <v>11827</v>
      </c>
      <c r="F642" s="243" t="s">
        <v>11567</v>
      </c>
      <c r="G642" s="214">
        <v>0</v>
      </c>
      <c r="H642" s="234" t="s">
        <v>11715</v>
      </c>
      <c r="I642" s="234"/>
      <c r="J642" s="234"/>
      <c r="K642" s="234"/>
      <c r="L642" s="234"/>
      <c r="M642" s="234"/>
      <c r="N642" s="234" t="s">
        <v>11714</v>
      </c>
      <c r="O642" s="249" t="s">
        <v>11713</v>
      </c>
      <c r="P642" s="249" t="s">
        <v>11712</v>
      </c>
      <c r="Q642" s="226" t="s">
        <v>11711</v>
      </c>
      <c r="R642" s="212" t="s">
        <v>11826</v>
      </c>
      <c r="S642" s="213">
        <v>410000182</v>
      </c>
      <c r="T642" s="236" t="s">
        <v>11559</v>
      </c>
      <c r="U642" s="237" t="s">
        <v>11565</v>
      </c>
      <c r="V642" s="236" t="s">
        <v>11558</v>
      </c>
      <c r="W642" s="236" t="s">
        <v>11558</v>
      </c>
      <c r="X642" s="237" t="s">
        <v>11560</v>
      </c>
      <c r="Y642" s="237"/>
      <c r="Z642" s="237"/>
      <c r="AA642" s="225">
        <v>202409</v>
      </c>
      <c r="AB642" s="246"/>
      <c r="AC642" s="236" t="s">
        <v>11564</v>
      </c>
      <c r="AD642" s="247" t="s">
        <v>11563</v>
      </c>
      <c r="AE642" s="248">
        <v>0</v>
      </c>
      <c r="AF642" s="247" t="s">
        <v>11563</v>
      </c>
      <c r="AG642" s="242" t="s">
        <v>362</v>
      </c>
      <c r="AH642" s="9" t="s">
        <v>11709</v>
      </c>
      <c r="AI642" s="238" t="s">
        <v>11560</v>
      </c>
      <c r="AJ642" s="238" t="s">
        <v>11708</v>
      </c>
      <c r="AK642" s="238" t="s">
        <v>11562</v>
      </c>
    </row>
    <row r="643" spans="1:37" x14ac:dyDescent="0.3">
      <c r="A643" s="232" t="s">
        <v>3677</v>
      </c>
      <c r="B643" s="232" t="s">
        <v>11718</v>
      </c>
      <c r="C643" s="244" t="s">
        <v>11569</v>
      </c>
      <c r="D643" s="240" t="s">
        <v>11825</v>
      </c>
      <c r="E643" s="239" t="s">
        <v>11824</v>
      </c>
      <c r="F643" s="243" t="s">
        <v>11567</v>
      </c>
      <c r="G643" s="214">
        <v>0</v>
      </c>
      <c r="H643" s="234" t="s">
        <v>11715</v>
      </c>
      <c r="I643" s="234"/>
      <c r="J643" s="234"/>
      <c r="K643" s="234"/>
      <c r="L643" s="234"/>
      <c r="M643" s="234"/>
      <c r="N643" s="234" t="s">
        <v>11714</v>
      </c>
      <c r="O643" s="249" t="s">
        <v>11713</v>
      </c>
      <c r="P643" s="249" t="s">
        <v>11712</v>
      </c>
      <c r="Q643" s="226" t="s">
        <v>11711</v>
      </c>
      <c r="R643" s="212" t="s">
        <v>11823</v>
      </c>
      <c r="S643" s="213">
        <v>410000192</v>
      </c>
      <c r="T643" s="236" t="s">
        <v>11559</v>
      </c>
      <c r="U643" s="237" t="s">
        <v>11565</v>
      </c>
      <c r="V643" s="236" t="s">
        <v>11558</v>
      </c>
      <c r="W643" s="236" t="s">
        <v>11558</v>
      </c>
      <c r="X643" s="237" t="s">
        <v>11560</v>
      </c>
      <c r="Y643" s="237"/>
      <c r="Z643" s="237"/>
      <c r="AA643" s="225">
        <v>202409</v>
      </c>
      <c r="AB643" s="246"/>
      <c r="AC643" s="236" t="s">
        <v>11564</v>
      </c>
      <c r="AD643" s="247" t="s">
        <v>11563</v>
      </c>
      <c r="AE643" s="248">
        <v>0</v>
      </c>
      <c r="AF643" s="247" t="s">
        <v>11563</v>
      </c>
      <c r="AG643" s="242" t="s">
        <v>362</v>
      </c>
      <c r="AH643" s="9" t="s">
        <v>11709</v>
      </c>
      <c r="AI643" s="238" t="s">
        <v>11560</v>
      </c>
      <c r="AJ643" s="238" t="s">
        <v>11708</v>
      </c>
      <c r="AK643" s="238" t="s">
        <v>11562</v>
      </c>
    </row>
    <row r="644" spans="1:37" x14ac:dyDescent="0.3">
      <c r="A644" s="232" t="s">
        <v>3677</v>
      </c>
      <c r="B644" s="232" t="s">
        <v>11718</v>
      </c>
      <c r="C644" s="244" t="s">
        <v>11569</v>
      </c>
      <c r="D644" s="240" t="s">
        <v>11822</v>
      </c>
      <c r="E644" s="239" t="s">
        <v>11821</v>
      </c>
      <c r="F644" s="243" t="s">
        <v>11567</v>
      </c>
      <c r="G644" s="214">
        <v>0</v>
      </c>
      <c r="H644" s="234" t="s">
        <v>11715</v>
      </c>
      <c r="I644" s="234"/>
      <c r="J644" s="234"/>
      <c r="K644" s="234"/>
      <c r="L644" s="234"/>
      <c r="M644" s="234"/>
      <c r="N644" s="234" t="s">
        <v>11714</v>
      </c>
      <c r="O644" s="249" t="s">
        <v>11713</v>
      </c>
      <c r="P644" s="249" t="s">
        <v>11712</v>
      </c>
      <c r="Q644" s="226" t="s">
        <v>11711</v>
      </c>
      <c r="R644" s="212" t="s">
        <v>11820</v>
      </c>
      <c r="S644" s="213">
        <v>410000201</v>
      </c>
      <c r="T644" s="236" t="s">
        <v>11559</v>
      </c>
      <c r="U644" s="237" t="s">
        <v>11565</v>
      </c>
      <c r="V644" s="236" t="s">
        <v>11558</v>
      </c>
      <c r="W644" s="236" t="s">
        <v>11558</v>
      </c>
      <c r="X644" s="237" t="s">
        <v>11560</v>
      </c>
      <c r="Y644" s="237"/>
      <c r="Z644" s="237"/>
      <c r="AA644" s="225">
        <v>202409</v>
      </c>
      <c r="AB644" s="246"/>
      <c r="AC644" s="236" t="s">
        <v>11564</v>
      </c>
      <c r="AD644" s="247" t="s">
        <v>11563</v>
      </c>
      <c r="AE644" s="248">
        <v>0</v>
      </c>
      <c r="AF644" s="247" t="s">
        <v>11563</v>
      </c>
      <c r="AG644" s="242" t="s">
        <v>362</v>
      </c>
      <c r="AH644" s="9" t="s">
        <v>11709</v>
      </c>
      <c r="AI644" s="238" t="s">
        <v>11560</v>
      </c>
      <c r="AJ644" s="238" t="s">
        <v>11708</v>
      </c>
      <c r="AK644" s="238" t="s">
        <v>11562</v>
      </c>
    </row>
    <row r="645" spans="1:37" x14ac:dyDescent="0.3">
      <c r="A645" s="232" t="s">
        <v>3677</v>
      </c>
      <c r="B645" s="232" t="s">
        <v>11718</v>
      </c>
      <c r="C645" s="244" t="s">
        <v>11569</v>
      </c>
      <c r="D645" s="240" t="s">
        <v>11819</v>
      </c>
      <c r="E645" s="239" t="s">
        <v>11818</v>
      </c>
      <c r="F645" s="243" t="s">
        <v>11567</v>
      </c>
      <c r="G645" s="214">
        <v>0</v>
      </c>
      <c r="H645" s="234" t="s">
        <v>11715</v>
      </c>
      <c r="I645" s="234"/>
      <c r="J645" s="234"/>
      <c r="K645" s="234"/>
      <c r="L645" s="234"/>
      <c r="M645" s="234"/>
      <c r="N645" s="234" t="s">
        <v>11714</v>
      </c>
      <c r="O645" s="249" t="s">
        <v>11713</v>
      </c>
      <c r="P645" s="249" t="s">
        <v>11712</v>
      </c>
      <c r="Q645" s="226" t="s">
        <v>11711</v>
      </c>
      <c r="R645" s="212" t="s">
        <v>11817</v>
      </c>
      <c r="S645" s="213">
        <v>410000135</v>
      </c>
      <c r="T645" s="236" t="s">
        <v>11559</v>
      </c>
      <c r="U645" s="237" t="s">
        <v>11565</v>
      </c>
      <c r="V645" s="236" t="s">
        <v>11558</v>
      </c>
      <c r="W645" s="236" t="s">
        <v>11558</v>
      </c>
      <c r="X645" s="237" t="s">
        <v>11560</v>
      </c>
      <c r="Y645" s="237"/>
      <c r="Z645" s="237"/>
      <c r="AA645" s="225">
        <v>202409</v>
      </c>
      <c r="AB645" s="246"/>
      <c r="AC645" s="236" t="s">
        <v>11564</v>
      </c>
      <c r="AD645" s="247" t="s">
        <v>11563</v>
      </c>
      <c r="AE645" s="248">
        <v>0</v>
      </c>
      <c r="AF645" s="247" t="s">
        <v>11563</v>
      </c>
      <c r="AG645" s="242" t="s">
        <v>362</v>
      </c>
      <c r="AH645" s="9" t="s">
        <v>11709</v>
      </c>
      <c r="AI645" s="238" t="s">
        <v>11560</v>
      </c>
      <c r="AJ645" s="238" t="s">
        <v>11708</v>
      </c>
      <c r="AK645" s="238" t="s">
        <v>11562</v>
      </c>
    </row>
    <row r="646" spans="1:37" x14ac:dyDescent="0.3">
      <c r="A646" s="232" t="s">
        <v>3677</v>
      </c>
      <c r="B646" s="232" t="s">
        <v>11718</v>
      </c>
      <c r="C646" s="244" t="s">
        <v>11569</v>
      </c>
      <c r="D646" s="240" t="s">
        <v>11816</v>
      </c>
      <c r="E646" s="239" t="s">
        <v>11815</v>
      </c>
      <c r="F646" s="243" t="s">
        <v>11567</v>
      </c>
      <c r="G646" s="214">
        <v>0</v>
      </c>
      <c r="H646" s="234" t="s">
        <v>11715</v>
      </c>
      <c r="I646" s="234"/>
      <c r="J646" s="234"/>
      <c r="K646" s="234"/>
      <c r="L646" s="234"/>
      <c r="M646" s="234"/>
      <c r="N646" s="234" t="s">
        <v>11714</v>
      </c>
      <c r="O646" s="249" t="s">
        <v>11713</v>
      </c>
      <c r="P646" s="249" t="s">
        <v>11712</v>
      </c>
      <c r="Q646" s="226" t="s">
        <v>11711</v>
      </c>
      <c r="R646" s="212" t="s">
        <v>11814</v>
      </c>
      <c r="S646" s="213">
        <v>410000166</v>
      </c>
      <c r="T646" s="236" t="s">
        <v>11559</v>
      </c>
      <c r="U646" s="237" t="s">
        <v>11565</v>
      </c>
      <c r="V646" s="236" t="s">
        <v>11558</v>
      </c>
      <c r="W646" s="236" t="s">
        <v>11558</v>
      </c>
      <c r="X646" s="237" t="s">
        <v>11560</v>
      </c>
      <c r="Y646" s="237"/>
      <c r="Z646" s="237"/>
      <c r="AA646" s="225">
        <v>202409</v>
      </c>
      <c r="AB646" s="246"/>
      <c r="AC646" s="236" t="s">
        <v>11564</v>
      </c>
      <c r="AD646" s="247" t="s">
        <v>11563</v>
      </c>
      <c r="AE646" s="248">
        <v>0</v>
      </c>
      <c r="AF646" s="247" t="s">
        <v>11563</v>
      </c>
      <c r="AG646" s="242" t="s">
        <v>362</v>
      </c>
      <c r="AH646" s="9" t="s">
        <v>11709</v>
      </c>
      <c r="AI646" s="238" t="s">
        <v>11560</v>
      </c>
      <c r="AJ646" s="238" t="s">
        <v>11708</v>
      </c>
      <c r="AK646" s="238" t="s">
        <v>11562</v>
      </c>
    </row>
    <row r="647" spans="1:37" x14ac:dyDescent="0.3">
      <c r="A647" s="232" t="s">
        <v>3677</v>
      </c>
      <c r="B647" s="232" t="s">
        <v>11718</v>
      </c>
      <c r="C647" s="244" t="s">
        <v>11569</v>
      </c>
      <c r="D647" s="240" t="s">
        <v>11813</v>
      </c>
      <c r="E647" s="239" t="s">
        <v>5815</v>
      </c>
      <c r="F647" s="243" t="s">
        <v>11567</v>
      </c>
      <c r="G647" s="214">
        <v>0</v>
      </c>
      <c r="H647" s="234" t="s">
        <v>11715</v>
      </c>
      <c r="I647" s="234"/>
      <c r="J647" s="234"/>
      <c r="K647" s="234"/>
      <c r="L647" s="234"/>
      <c r="M647" s="234"/>
      <c r="N647" s="234" t="s">
        <v>11714</v>
      </c>
      <c r="O647" s="249" t="s">
        <v>11713</v>
      </c>
      <c r="P647" s="249" t="s">
        <v>11712</v>
      </c>
      <c r="Q647" s="226" t="s">
        <v>11711</v>
      </c>
      <c r="R647" s="212" t="s">
        <v>5816</v>
      </c>
      <c r="S647" s="213">
        <v>410000247</v>
      </c>
      <c r="T647" s="236" t="s">
        <v>11559</v>
      </c>
      <c r="U647" s="237" t="s">
        <v>11565</v>
      </c>
      <c r="V647" s="236" t="s">
        <v>11558</v>
      </c>
      <c r="W647" s="236" t="s">
        <v>11558</v>
      </c>
      <c r="X647" s="237" t="s">
        <v>11560</v>
      </c>
      <c r="Y647" s="237"/>
      <c r="Z647" s="237"/>
      <c r="AA647" s="225">
        <v>202409</v>
      </c>
      <c r="AB647" s="246"/>
      <c r="AC647" s="236" t="s">
        <v>11564</v>
      </c>
      <c r="AD647" s="247" t="s">
        <v>11563</v>
      </c>
      <c r="AE647" s="248">
        <v>0</v>
      </c>
      <c r="AF647" s="247" t="s">
        <v>11563</v>
      </c>
      <c r="AG647" s="242" t="s">
        <v>362</v>
      </c>
      <c r="AH647" s="9" t="s">
        <v>11709</v>
      </c>
      <c r="AI647" s="238" t="s">
        <v>11560</v>
      </c>
      <c r="AJ647" s="238" t="s">
        <v>11708</v>
      </c>
      <c r="AK647" s="238" t="s">
        <v>11562</v>
      </c>
    </row>
    <row r="648" spans="1:37" x14ac:dyDescent="0.3">
      <c r="A648" s="232" t="s">
        <v>3677</v>
      </c>
      <c r="B648" s="232" t="s">
        <v>11718</v>
      </c>
      <c r="C648" s="244" t="s">
        <v>11569</v>
      </c>
      <c r="D648" s="240" t="s">
        <v>11812</v>
      </c>
      <c r="E648" s="239" t="s">
        <v>11811</v>
      </c>
      <c r="F648" s="243" t="s">
        <v>11567</v>
      </c>
      <c r="G648" s="214">
        <v>0</v>
      </c>
      <c r="H648" s="234" t="s">
        <v>11715</v>
      </c>
      <c r="I648" s="234"/>
      <c r="J648" s="234"/>
      <c r="K648" s="234"/>
      <c r="L648" s="234"/>
      <c r="M648" s="234"/>
      <c r="N648" s="234" t="s">
        <v>11714</v>
      </c>
      <c r="O648" s="249" t="s">
        <v>11713</v>
      </c>
      <c r="P648" s="249" t="s">
        <v>11712</v>
      </c>
      <c r="Q648" s="226" t="s">
        <v>11711</v>
      </c>
      <c r="R648" s="212" t="s">
        <v>11810</v>
      </c>
      <c r="S648" s="213">
        <v>410000224</v>
      </c>
      <c r="T648" s="236" t="s">
        <v>11559</v>
      </c>
      <c r="U648" s="237" t="s">
        <v>11565</v>
      </c>
      <c r="V648" s="236" t="s">
        <v>11558</v>
      </c>
      <c r="W648" s="236" t="s">
        <v>11558</v>
      </c>
      <c r="X648" s="237" t="s">
        <v>11560</v>
      </c>
      <c r="Y648" s="237"/>
      <c r="Z648" s="237"/>
      <c r="AA648" s="225">
        <v>202409</v>
      </c>
      <c r="AB648" s="246"/>
      <c r="AC648" s="236" t="s">
        <v>11564</v>
      </c>
      <c r="AD648" s="247" t="s">
        <v>11563</v>
      </c>
      <c r="AE648" s="248">
        <v>0</v>
      </c>
      <c r="AF648" s="247" t="s">
        <v>11563</v>
      </c>
      <c r="AG648" s="242" t="s">
        <v>362</v>
      </c>
      <c r="AH648" s="9" t="s">
        <v>11709</v>
      </c>
      <c r="AI648" s="238" t="s">
        <v>11560</v>
      </c>
      <c r="AJ648" s="238" t="s">
        <v>11708</v>
      </c>
      <c r="AK648" s="238" t="s">
        <v>11562</v>
      </c>
    </row>
    <row r="649" spans="1:37" x14ac:dyDescent="0.3">
      <c r="A649" s="232" t="s">
        <v>3677</v>
      </c>
      <c r="B649" s="232" t="s">
        <v>11718</v>
      </c>
      <c r="C649" s="244" t="s">
        <v>11569</v>
      </c>
      <c r="D649" s="240" t="s">
        <v>11809</v>
      </c>
      <c r="E649" s="239" t="s">
        <v>10629</v>
      </c>
      <c r="F649" s="243" t="s">
        <v>11567</v>
      </c>
      <c r="G649" s="214">
        <v>0</v>
      </c>
      <c r="H649" s="234" t="s">
        <v>11715</v>
      </c>
      <c r="I649" s="234"/>
      <c r="J649" s="234"/>
      <c r="K649" s="234"/>
      <c r="L649" s="234"/>
      <c r="M649" s="234"/>
      <c r="N649" s="234" t="s">
        <v>11714</v>
      </c>
      <c r="O649" s="249" t="s">
        <v>11713</v>
      </c>
      <c r="P649" s="249" t="s">
        <v>11712</v>
      </c>
      <c r="Q649" s="226" t="s">
        <v>11711</v>
      </c>
      <c r="R649" s="212" t="s">
        <v>10633</v>
      </c>
      <c r="S649" s="213">
        <v>410000211</v>
      </c>
      <c r="T649" s="236" t="s">
        <v>11559</v>
      </c>
      <c r="U649" s="237" t="s">
        <v>11565</v>
      </c>
      <c r="V649" s="236" t="s">
        <v>11558</v>
      </c>
      <c r="W649" s="236" t="s">
        <v>11558</v>
      </c>
      <c r="X649" s="237" t="s">
        <v>11560</v>
      </c>
      <c r="Y649" s="237"/>
      <c r="Z649" s="237"/>
      <c r="AA649" s="225">
        <v>202409</v>
      </c>
      <c r="AB649" s="246"/>
      <c r="AC649" s="236" t="s">
        <v>11564</v>
      </c>
      <c r="AD649" s="247" t="s">
        <v>11563</v>
      </c>
      <c r="AE649" s="248">
        <v>0</v>
      </c>
      <c r="AF649" s="247" t="s">
        <v>11563</v>
      </c>
      <c r="AG649" s="242" t="s">
        <v>362</v>
      </c>
      <c r="AH649" s="9" t="s">
        <v>11709</v>
      </c>
      <c r="AI649" s="238" t="s">
        <v>11560</v>
      </c>
      <c r="AJ649" s="238" t="s">
        <v>11708</v>
      </c>
      <c r="AK649" s="238" t="s">
        <v>11562</v>
      </c>
    </row>
    <row r="650" spans="1:37" x14ac:dyDescent="0.3">
      <c r="A650" s="232" t="s">
        <v>3677</v>
      </c>
      <c r="B650" s="232" t="s">
        <v>11718</v>
      </c>
      <c r="C650" s="244" t="s">
        <v>11569</v>
      </c>
      <c r="D650" s="240" t="s">
        <v>11808</v>
      </c>
      <c r="E650" s="239" t="s">
        <v>11807</v>
      </c>
      <c r="F650" s="243" t="s">
        <v>11567</v>
      </c>
      <c r="G650" s="214">
        <v>0</v>
      </c>
      <c r="H650" s="234" t="s">
        <v>11715</v>
      </c>
      <c r="I650" s="234"/>
      <c r="J650" s="234"/>
      <c r="K650" s="234"/>
      <c r="L650" s="234"/>
      <c r="M650" s="234"/>
      <c r="N650" s="234" t="s">
        <v>11714</v>
      </c>
      <c r="O650" s="249" t="s">
        <v>11713</v>
      </c>
      <c r="P650" s="249" t="s">
        <v>11712</v>
      </c>
      <c r="Q650" s="226" t="s">
        <v>11711</v>
      </c>
      <c r="R650" s="212" t="s">
        <v>11806</v>
      </c>
      <c r="S650" s="213">
        <v>410000189</v>
      </c>
      <c r="T650" s="236" t="s">
        <v>11559</v>
      </c>
      <c r="U650" s="237" t="s">
        <v>11565</v>
      </c>
      <c r="V650" s="236" t="s">
        <v>11558</v>
      </c>
      <c r="W650" s="236" t="s">
        <v>11558</v>
      </c>
      <c r="X650" s="237" t="s">
        <v>11560</v>
      </c>
      <c r="Y650" s="237"/>
      <c r="Z650" s="237"/>
      <c r="AA650" s="225">
        <v>202409</v>
      </c>
      <c r="AB650" s="246"/>
      <c r="AC650" s="236" t="s">
        <v>11564</v>
      </c>
      <c r="AD650" s="247" t="s">
        <v>11563</v>
      </c>
      <c r="AE650" s="248">
        <v>0</v>
      </c>
      <c r="AF650" s="247" t="s">
        <v>11563</v>
      </c>
      <c r="AG650" s="242" t="s">
        <v>362</v>
      </c>
      <c r="AH650" s="9" t="s">
        <v>11709</v>
      </c>
      <c r="AI650" s="238" t="s">
        <v>11560</v>
      </c>
      <c r="AJ650" s="238" t="s">
        <v>11708</v>
      </c>
      <c r="AK650" s="238" t="s">
        <v>11562</v>
      </c>
    </row>
    <row r="651" spans="1:37" x14ac:dyDescent="0.3">
      <c r="A651" s="232" t="s">
        <v>3677</v>
      </c>
      <c r="B651" s="232" t="s">
        <v>11718</v>
      </c>
      <c r="C651" s="244" t="s">
        <v>11569</v>
      </c>
      <c r="D651" s="240" t="s">
        <v>11805</v>
      </c>
      <c r="E651" s="239" t="s">
        <v>11804</v>
      </c>
      <c r="F651" s="243" t="s">
        <v>11567</v>
      </c>
      <c r="G651" s="214">
        <v>0</v>
      </c>
      <c r="H651" s="234" t="s">
        <v>11715</v>
      </c>
      <c r="I651" s="234"/>
      <c r="J651" s="234"/>
      <c r="K651" s="234"/>
      <c r="L651" s="234"/>
      <c r="M651" s="234"/>
      <c r="N651" s="234" t="s">
        <v>11714</v>
      </c>
      <c r="O651" s="249" t="s">
        <v>11713</v>
      </c>
      <c r="P651" s="249" t="s">
        <v>11712</v>
      </c>
      <c r="Q651" s="226" t="s">
        <v>11711</v>
      </c>
      <c r="R651" s="212" t="s">
        <v>11803</v>
      </c>
      <c r="S651" s="213">
        <v>410000214</v>
      </c>
      <c r="T651" s="236" t="s">
        <v>11559</v>
      </c>
      <c r="U651" s="237" t="s">
        <v>11565</v>
      </c>
      <c r="V651" s="236" t="s">
        <v>11558</v>
      </c>
      <c r="W651" s="236" t="s">
        <v>11558</v>
      </c>
      <c r="X651" s="237" t="s">
        <v>11560</v>
      </c>
      <c r="Y651" s="237"/>
      <c r="Z651" s="237"/>
      <c r="AA651" s="225">
        <v>202409</v>
      </c>
      <c r="AB651" s="246"/>
      <c r="AC651" s="236" t="s">
        <v>11564</v>
      </c>
      <c r="AD651" s="247" t="s">
        <v>11563</v>
      </c>
      <c r="AE651" s="248">
        <v>0</v>
      </c>
      <c r="AF651" s="247" t="s">
        <v>11563</v>
      </c>
      <c r="AG651" s="242" t="s">
        <v>362</v>
      </c>
      <c r="AH651" s="9" t="s">
        <v>11709</v>
      </c>
      <c r="AI651" s="238" t="s">
        <v>11560</v>
      </c>
      <c r="AJ651" s="238" t="s">
        <v>11708</v>
      </c>
      <c r="AK651" s="238" t="s">
        <v>11562</v>
      </c>
    </row>
    <row r="652" spans="1:37" x14ac:dyDescent="0.3">
      <c r="A652" s="232" t="s">
        <v>3677</v>
      </c>
      <c r="B652" s="232" t="s">
        <v>11718</v>
      </c>
      <c r="C652" s="244" t="s">
        <v>11569</v>
      </c>
      <c r="D652" s="240" t="s">
        <v>11802</v>
      </c>
      <c r="E652" s="239" t="s">
        <v>11801</v>
      </c>
      <c r="F652" s="243" t="s">
        <v>11567</v>
      </c>
      <c r="G652" s="214">
        <v>0</v>
      </c>
      <c r="H652" s="234" t="s">
        <v>11715</v>
      </c>
      <c r="I652" s="234"/>
      <c r="J652" s="234"/>
      <c r="K652" s="234"/>
      <c r="L652" s="234"/>
      <c r="M652" s="234"/>
      <c r="N652" s="234" t="s">
        <v>11714</v>
      </c>
      <c r="O652" s="249" t="s">
        <v>11713</v>
      </c>
      <c r="P652" s="249" t="s">
        <v>11712</v>
      </c>
      <c r="Q652" s="226" t="s">
        <v>11711</v>
      </c>
      <c r="R652" s="212" t="s">
        <v>11800</v>
      </c>
      <c r="S652" s="213">
        <v>410000217</v>
      </c>
      <c r="T652" s="236" t="s">
        <v>11559</v>
      </c>
      <c r="U652" s="237" t="s">
        <v>11565</v>
      </c>
      <c r="V652" s="236" t="s">
        <v>11558</v>
      </c>
      <c r="W652" s="236" t="s">
        <v>11558</v>
      </c>
      <c r="X652" s="237" t="s">
        <v>11560</v>
      </c>
      <c r="Y652" s="237"/>
      <c r="Z652" s="237"/>
      <c r="AA652" s="225">
        <v>202409</v>
      </c>
      <c r="AB652" s="246"/>
      <c r="AC652" s="236" t="s">
        <v>11564</v>
      </c>
      <c r="AD652" s="247" t="s">
        <v>11563</v>
      </c>
      <c r="AE652" s="248">
        <v>0</v>
      </c>
      <c r="AF652" s="247" t="s">
        <v>11563</v>
      </c>
      <c r="AG652" s="242" t="s">
        <v>362</v>
      </c>
      <c r="AH652" s="9" t="s">
        <v>11709</v>
      </c>
      <c r="AI652" s="238" t="s">
        <v>11560</v>
      </c>
      <c r="AJ652" s="238" t="s">
        <v>11708</v>
      </c>
      <c r="AK652" s="238" t="s">
        <v>11562</v>
      </c>
    </row>
    <row r="653" spans="1:37" x14ac:dyDescent="0.3">
      <c r="A653" s="232" t="s">
        <v>3677</v>
      </c>
      <c r="B653" s="232" t="s">
        <v>11718</v>
      </c>
      <c r="C653" s="244" t="s">
        <v>11569</v>
      </c>
      <c r="D653" s="240" t="s">
        <v>11799</v>
      </c>
      <c r="E653" s="239" t="s">
        <v>11798</v>
      </c>
      <c r="F653" s="243" t="s">
        <v>11567</v>
      </c>
      <c r="G653" s="214">
        <v>0</v>
      </c>
      <c r="H653" s="234" t="s">
        <v>11715</v>
      </c>
      <c r="I653" s="234"/>
      <c r="J653" s="234"/>
      <c r="K653" s="234"/>
      <c r="L653" s="234"/>
      <c r="M653" s="234"/>
      <c r="N653" s="234" t="s">
        <v>11714</v>
      </c>
      <c r="O653" s="249" t="s">
        <v>11713</v>
      </c>
      <c r="P653" s="249" t="s">
        <v>11712</v>
      </c>
      <c r="Q653" s="226" t="s">
        <v>11711</v>
      </c>
      <c r="R653" s="212" t="s">
        <v>11797</v>
      </c>
      <c r="S653" s="213">
        <v>410000235</v>
      </c>
      <c r="T653" s="236" t="s">
        <v>11559</v>
      </c>
      <c r="U653" s="237" t="s">
        <v>11565</v>
      </c>
      <c r="V653" s="236" t="s">
        <v>11558</v>
      </c>
      <c r="W653" s="236" t="s">
        <v>11558</v>
      </c>
      <c r="X653" s="237" t="s">
        <v>11560</v>
      </c>
      <c r="Y653" s="237"/>
      <c r="Z653" s="237"/>
      <c r="AA653" s="225">
        <v>202409</v>
      </c>
      <c r="AB653" s="246"/>
      <c r="AC653" s="236" t="s">
        <v>11564</v>
      </c>
      <c r="AD653" s="247" t="s">
        <v>11563</v>
      </c>
      <c r="AE653" s="248">
        <v>0</v>
      </c>
      <c r="AF653" s="247" t="s">
        <v>11563</v>
      </c>
      <c r="AG653" s="242" t="s">
        <v>362</v>
      </c>
      <c r="AH653" s="9" t="s">
        <v>11709</v>
      </c>
      <c r="AI653" s="238" t="s">
        <v>11560</v>
      </c>
      <c r="AJ653" s="238" t="s">
        <v>11708</v>
      </c>
      <c r="AK653" s="238" t="s">
        <v>11562</v>
      </c>
    </row>
    <row r="654" spans="1:37" x14ac:dyDescent="0.3">
      <c r="A654" s="232" t="s">
        <v>3677</v>
      </c>
      <c r="B654" s="232" t="s">
        <v>11718</v>
      </c>
      <c r="C654" s="244" t="s">
        <v>11569</v>
      </c>
      <c r="D654" s="240" t="s">
        <v>11796</v>
      </c>
      <c r="E654" s="239" t="s">
        <v>4779</v>
      </c>
      <c r="F654" s="243" t="s">
        <v>11567</v>
      </c>
      <c r="G654" s="214">
        <v>0</v>
      </c>
      <c r="H654" s="234" t="s">
        <v>11715</v>
      </c>
      <c r="I654" s="234"/>
      <c r="J654" s="234"/>
      <c r="K654" s="234"/>
      <c r="L654" s="234"/>
      <c r="M654" s="234"/>
      <c r="N654" s="234" t="s">
        <v>11714</v>
      </c>
      <c r="O654" s="249" t="s">
        <v>11713</v>
      </c>
      <c r="P654" s="249" t="s">
        <v>11712</v>
      </c>
      <c r="Q654" s="226" t="s">
        <v>11711</v>
      </c>
      <c r="R654" s="212" t="s">
        <v>4780</v>
      </c>
      <c r="S654" s="213">
        <v>410000218</v>
      </c>
      <c r="T654" s="236" t="s">
        <v>11559</v>
      </c>
      <c r="U654" s="237" t="s">
        <v>11565</v>
      </c>
      <c r="V654" s="236" t="s">
        <v>11558</v>
      </c>
      <c r="W654" s="236" t="s">
        <v>11558</v>
      </c>
      <c r="X654" s="237" t="s">
        <v>11560</v>
      </c>
      <c r="Y654" s="237"/>
      <c r="Z654" s="237"/>
      <c r="AA654" s="225">
        <v>202409</v>
      </c>
      <c r="AB654" s="246"/>
      <c r="AC654" s="236" t="s">
        <v>11564</v>
      </c>
      <c r="AD654" s="247" t="s">
        <v>11563</v>
      </c>
      <c r="AE654" s="248">
        <v>0</v>
      </c>
      <c r="AF654" s="247" t="s">
        <v>11563</v>
      </c>
      <c r="AG654" s="242" t="s">
        <v>362</v>
      </c>
      <c r="AH654" s="9" t="s">
        <v>11709</v>
      </c>
      <c r="AI654" s="238" t="s">
        <v>11560</v>
      </c>
      <c r="AJ654" s="238" t="s">
        <v>11708</v>
      </c>
      <c r="AK654" s="238" t="s">
        <v>11562</v>
      </c>
    </row>
    <row r="655" spans="1:37" x14ac:dyDescent="0.3">
      <c r="A655" s="232" t="s">
        <v>3677</v>
      </c>
      <c r="B655" s="232" t="s">
        <v>11718</v>
      </c>
      <c r="C655" s="244" t="s">
        <v>11569</v>
      </c>
      <c r="D655" s="240" t="s">
        <v>11795</v>
      </c>
      <c r="E655" s="239" t="s">
        <v>11794</v>
      </c>
      <c r="F655" s="243" t="s">
        <v>11567</v>
      </c>
      <c r="G655" s="214">
        <v>0</v>
      </c>
      <c r="H655" s="234" t="s">
        <v>11715</v>
      </c>
      <c r="I655" s="234"/>
      <c r="J655" s="234"/>
      <c r="K655" s="234"/>
      <c r="L655" s="234"/>
      <c r="M655" s="234"/>
      <c r="N655" s="234" t="s">
        <v>11714</v>
      </c>
      <c r="O655" s="249" t="s">
        <v>11713</v>
      </c>
      <c r="P655" s="249" t="s">
        <v>11712</v>
      </c>
      <c r="Q655" s="226" t="s">
        <v>11711</v>
      </c>
      <c r="R655" s="212" t="s">
        <v>11793</v>
      </c>
      <c r="S655" s="213">
        <v>410000232</v>
      </c>
      <c r="T655" s="236" t="s">
        <v>11559</v>
      </c>
      <c r="U655" s="237" t="s">
        <v>11565</v>
      </c>
      <c r="V655" s="236" t="s">
        <v>11558</v>
      </c>
      <c r="W655" s="236" t="s">
        <v>11558</v>
      </c>
      <c r="X655" s="237" t="s">
        <v>11560</v>
      </c>
      <c r="Y655" s="237"/>
      <c r="Z655" s="237"/>
      <c r="AA655" s="225">
        <v>202409</v>
      </c>
      <c r="AB655" s="246"/>
      <c r="AC655" s="236" t="s">
        <v>11564</v>
      </c>
      <c r="AD655" s="247" t="s">
        <v>11563</v>
      </c>
      <c r="AE655" s="248">
        <v>0</v>
      </c>
      <c r="AF655" s="247" t="s">
        <v>11563</v>
      </c>
      <c r="AG655" s="242" t="s">
        <v>362</v>
      </c>
      <c r="AH655" s="9" t="s">
        <v>11709</v>
      </c>
      <c r="AI655" s="238" t="s">
        <v>11560</v>
      </c>
      <c r="AJ655" s="238" t="s">
        <v>11708</v>
      </c>
      <c r="AK655" s="238" t="s">
        <v>11562</v>
      </c>
    </row>
    <row r="656" spans="1:37" x14ac:dyDescent="0.3">
      <c r="A656" s="232" t="s">
        <v>3677</v>
      </c>
      <c r="B656" s="232" t="s">
        <v>11718</v>
      </c>
      <c r="C656" s="244" t="s">
        <v>11569</v>
      </c>
      <c r="D656" s="240" t="s">
        <v>11792</v>
      </c>
      <c r="E656" s="239" t="s">
        <v>11791</v>
      </c>
      <c r="F656" s="243" t="s">
        <v>11567</v>
      </c>
      <c r="G656" s="214">
        <v>0</v>
      </c>
      <c r="H656" s="234" t="s">
        <v>11715</v>
      </c>
      <c r="I656" s="234"/>
      <c r="J656" s="234"/>
      <c r="K656" s="234"/>
      <c r="L656" s="234"/>
      <c r="M656" s="234"/>
      <c r="N656" s="234" t="s">
        <v>11714</v>
      </c>
      <c r="O656" s="249" t="s">
        <v>11713</v>
      </c>
      <c r="P656" s="249" t="s">
        <v>11712</v>
      </c>
      <c r="Q656" s="226" t="s">
        <v>11711</v>
      </c>
      <c r="R656" s="212" t="s">
        <v>11790</v>
      </c>
      <c r="S656" s="213">
        <v>410000265</v>
      </c>
      <c r="T656" s="236" t="s">
        <v>11559</v>
      </c>
      <c r="U656" s="237" t="s">
        <v>11565</v>
      </c>
      <c r="V656" s="236" t="s">
        <v>11558</v>
      </c>
      <c r="W656" s="236" t="s">
        <v>11558</v>
      </c>
      <c r="X656" s="237" t="s">
        <v>11560</v>
      </c>
      <c r="Y656" s="237"/>
      <c r="Z656" s="237"/>
      <c r="AA656" s="225">
        <v>202409</v>
      </c>
      <c r="AB656" s="246"/>
      <c r="AC656" s="236" t="s">
        <v>11564</v>
      </c>
      <c r="AD656" s="247" t="s">
        <v>11563</v>
      </c>
      <c r="AE656" s="248">
        <v>0</v>
      </c>
      <c r="AF656" s="247" t="s">
        <v>11563</v>
      </c>
      <c r="AG656" s="242" t="s">
        <v>362</v>
      </c>
      <c r="AH656" s="9" t="s">
        <v>11709</v>
      </c>
      <c r="AI656" s="238" t="s">
        <v>11560</v>
      </c>
      <c r="AJ656" s="238" t="s">
        <v>11708</v>
      </c>
      <c r="AK656" s="238" t="s">
        <v>11562</v>
      </c>
    </row>
    <row r="657" spans="1:37" x14ac:dyDescent="0.3">
      <c r="A657" s="232" t="s">
        <v>3677</v>
      </c>
      <c r="B657" s="232" t="s">
        <v>11718</v>
      </c>
      <c r="C657" s="244" t="s">
        <v>11569</v>
      </c>
      <c r="D657" s="240" t="s">
        <v>11789</v>
      </c>
      <c r="E657" s="239" t="s">
        <v>11788</v>
      </c>
      <c r="F657" s="243" t="s">
        <v>11567</v>
      </c>
      <c r="G657" s="214">
        <v>0</v>
      </c>
      <c r="H657" s="234" t="s">
        <v>11715</v>
      </c>
      <c r="I657" s="234"/>
      <c r="J657" s="234"/>
      <c r="K657" s="234"/>
      <c r="L657" s="234"/>
      <c r="M657" s="234"/>
      <c r="N657" s="234" t="s">
        <v>11714</v>
      </c>
      <c r="O657" s="249" t="s">
        <v>11713</v>
      </c>
      <c r="P657" s="249" t="s">
        <v>11712</v>
      </c>
      <c r="Q657" s="226" t="s">
        <v>11711</v>
      </c>
      <c r="R657" s="212" t="s">
        <v>11787</v>
      </c>
      <c r="S657" s="213">
        <v>410000221</v>
      </c>
      <c r="T657" s="236" t="s">
        <v>11559</v>
      </c>
      <c r="U657" s="237" t="s">
        <v>11565</v>
      </c>
      <c r="V657" s="236" t="s">
        <v>11558</v>
      </c>
      <c r="W657" s="236" t="s">
        <v>11558</v>
      </c>
      <c r="X657" s="237" t="s">
        <v>11560</v>
      </c>
      <c r="Y657" s="237"/>
      <c r="Z657" s="237"/>
      <c r="AA657" s="225">
        <v>202409</v>
      </c>
      <c r="AB657" s="246"/>
      <c r="AC657" s="236" t="s">
        <v>11564</v>
      </c>
      <c r="AD657" s="247" t="s">
        <v>11563</v>
      </c>
      <c r="AE657" s="248">
        <v>0</v>
      </c>
      <c r="AF657" s="247" t="s">
        <v>11563</v>
      </c>
      <c r="AG657" s="242" t="s">
        <v>362</v>
      </c>
      <c r="AH657" s="9" t="s">
        <v>11709</v>
      </c>
      <c r="AI657" s="238" t="s">
        <v>11560</v>
      </c>
      <c r="AJ657" s="238" t="s">
        <v>11708</v>
      </c>
      <c r="AK657" s="238" t="s">
        <v>11562</v>
      </c>
    </row>
    <row r="658" spans="1:37" x14ac:dyDescent="0.3">
      <c r="A658" s="232" t="s">
        <v>3677</v>
      </c>
      <c r="B658" s="232" t="s">
        <v>11718</v>
      </c>
      <c r="C658" s="244" t="s">
        <v>11569</v>
      </c>
      <c r="D658" s="240" t="s">
        <v>11786</v>
      </c>
      <c r="E658" s="239" t="s">
        <v>3898</v>
      </c>
      <c r="F658" s="243" t="s">
        <v>11567</v>
      </c>
      <c r="G658" s="214">
        <v>0</v>
      </c>
      <c r="H658" s="234" t="s">
        <v>11715</v>
      </c>
      <c r="I658" s="234"/>
      <c r="J658" s="234"/>
      <c r="K658" s="234"/>
      <c r="L658" s="234"/>
      <c r="M658" s="234"/>
      <c r="N658" s="234" t="s">
        <v>11714</v>
      </c>
      <c r="O658" s="249" t="s">
        <v>11713</v>
      </c>
      <c r="P658" s="249" t="s">
        <v>11712</v>
      </c>
      <c r="Q658" s="226" t="s">
        <v>11711</v>
      </c>
      <c r="R658" s="212" t="s">
        <v>4195</v>
      </c>
      <c r="S658" s="213">
        <v>410000198</v>
      </c>
      <c r="T658" s="236" t="s">
        <v>11559</v>
      </c>
      <c r="U658" s="237" t="s">
        <v>11565</v>
      </c>
      <c r="V658" s="236" t="s">
        <v>11558</v>
      </c>
      <c r="W658" s="236" t="s">
        <v>11558</v>
      </c>
      <c r="X658" s="237" t="s">
        <v>11560</v>
      </c>
      <c r="Y658" s="237"/>
      <c r="Z658" s="237"/>
      <c r="AA658" s="225">
        <v>202409</v>
      </c>
      <c r="AB658" s="246"/>
      <c r="AC658" s="236" t="s">
        <v>11564</v>
      </c>
      <c r="AD658" s="247" t="s">
        <v>11563</v>
      </c>
      <c r="AE658" s="248">
        <v>0</v>
      </c>
      <c r="AF658" s="247" t="s">
        <v>11563</v>
      </c>
      <c r="AG658" s="242" t="s">
        <v>362</v>
      </c>
      <c r="AH658" s="9" t="s">
        <v>11709</v>
      </c>
      <c r="AI658" s="238" t="s">
        <v>11560</v>
      </c>
      <c r="AJ658" s="238" t="s">
        <v>11708</v>
      </c>
      <c r="AK658" s="238" t="s">
        <v>11562</v>
      </c>
    </row>
    <row r="659" spans="1:37" x14ac:dyDescent="0.3">
      <c r="A659" s="232" t="s">
        <v>3677</v>
      </c>
      <c r="B659" s="232" t="s">
        <v>11718</v>
      </c>
      <c r="C659" s="244" t="s">
        <v>11569</v>
      </c>
      <c r="D659" s="240" t="s">
        <v>11785</v>
      </c>
      <c r="E659" s="239" t="s">
        <v>3899</v>
      </c>
      <c r="F659" s="243" t="s">
        <v>11567</v>
      </c>
      <c r="G659" s="214">
        <v>0</v>
      </c>
      <c r="H659" s="234" t="s">
        <v>11715</v>
      </c>
      <c r="I659" s="234"/>
      <c r="J659" s="234"/>
      <c r="K659" s="234"/>
      <c r="L659" s="234"/>
      <c r="M659" s="234"/>
      <c r="N659" s="234" t="s">
        <v>11714</v>
      </c>
      <c r="O659" s="249" t="s">
        <v>11713</v>
      </c>
      <c r="P659" s="249" t="s">
        <v>11712</v>
      </c>
      <c r="Q659" s="226" t="s">
        <v>11711</v>
      </c>
      <c r="R659" s="212" t="s">
        <v>4196</v>
      </c>
      <c r="S659" s="213">
        <v>410000199</v>
      </c>
      <c r="T659" s="236" t="s">
        <v>11559</v>
      </c>
      <c r="U659" s="237" t="s">
        <v>11565</v>
      </c>
      <c r="V659" s="236" t="s">
        <v>11558</v>
      </c>
      <c r="W659" s="236" t="s">
        <v>11558</v>
      </c>
      <c r="X659" s="237" t="s">
        <v>11560</v>
      </c>
      <c r="Y659" s="237"/>
      <c r="Z659" s="237"/>
      <c r="AA659" s="225">
        <v>202409</v>
      </c>
      <c r="AB659" s="246"/>
      <c r="AC659" s="236" t="s">
        <v>11564</v>
      </c>
      <c r="AD659" s="247" t="s">
        <v>11563</v>
      </c>
      <c r="AE659" s="248">
        <v>0</v>
      </c>
      <c r="AF659" s="247" t="s">
        <v>11563</v>
      </c>
      <c r="AG659" s="242" t="s">
        <v>362</v>
      </c>
      <c r="AH659" s="9" t="s">
        <v>11709</v>
      </c>
      <c r="AI659" s="238" t="s">
        <v>11560</v>
      </c>
      <c r="AJ659" s="238" t="s">
        <v>11708</v>
      </c>
      <c r="AK659" s="238" t="s">
        <v>11562</v>
      </c>
    </row>
    <row r="660" spans="1:37" x14ac:dyDescent="0.3">
      <c r="A660" s="232" t="s">
        <v>3677</v>
      </c>
      <c r="B660" s="232" t="s">
        <v>11718</v>
      </c>
      <c r="C660" s="244" t="s">
        <v>11569</v>
      </c>
      <c r="D660" s="240" t="s">
        <v>11784</v>
      </c>
      <c r="E660" s="239" t="s">
        <v>6011</v>
      </c>
      <c r="F660" s="243" t="s">
        <v>11567</v>
      </c>
      <c r="G660" s="214">
        <v>0</v>
      </c>
      <c r="H660" s="234" t="s">
        <v>11715</v>
      </c>
      <c r="I660" s="234"/>
      <c r="J660" s="234"/>
      <c r="K660" s="234"/>
      <c r="L660" s="234"/>
      <c r="M660" s="234"/>
      <c r="N660" s="234" t="s">
        <v>11714</v>
      </c>
      <c r="O660" s="249" t="s">
        <v>11713</v>
      </c>
      <c r="P660" s="249" t="s">
        <v>11712</v>
      </c>
      <c r="Q660" s="226" t="s">
        <v>11711</v>
      </c>
      <c r="R660" s="212" t="s">
        <v>6012</v>
      </c>
      <c r="S660" s="213">
        <v>410000202</v>
      </c>
      <c r="T660" s="236" t="s">
        <v>11559</v>
      </c>
      <c r="U660" s="237" t="s">
        <v>11565</v>
      </c>
      <c r="V660" s="236" t="s">
        <v>11558</v>
      </c>
      <c r="W660" s="236" t="s">
        <v>11558</v>
      </c>
      <c r="X660" s="237" t="s">
        <v>11560</v>
      </c>
      <c r="Y660" s="237"/>
      <c r="Z660" s="237"/>
      <c r="AA660" s="225">
        <v>202409</v>
      </c>
      <c r="AB660" s="246"/>
      <c r="AC660" s="236" t="s">
        <v>11564</v>
      </c>
      <c r="AD660" s="247" t="s">
        <v>11563</v>
      </c>
      <c r="AE660" s="248">
        <v>0</v>
      </c>
      <c r="AF660" s="247" t="s">
        <v>11563</v>
      </c>
      <c r="AG660" s="242" t="s">
        <v>362</v>
      </c>
      <c r="AH660" s="9" t="s">
        <v>11709</v>
      </c>
      <c r="AI660" s="238" t="s">
        <v>11560</v>
      </c>
      <c r="AJ660" s="238" t="s">
        <v>11708</v>
      </c>
      <c r="AK660" s="238" t="s">
        <v>11562</v>
      </c>
    </row>
    <row r="661" spans="1:37" x14ac:dyDescent="0.3">
      <c r="A661" s="232" t="s">
        <v>3677</v>
      </c>
      <c r="B661" s="232" t="s">
        <v>11718</v>
      </c>
      <c r="C661" s="244" t="s">
        <v>11569</v>
      </c>
      <c r="D661" s="240" t="s">
        <v>11783</v>
      </c>
      <c r="E661" s="239" t="s">
        <v>6015</v>
      </c>
      <c r="F661" s="243" t="s">
        <v>11567</v>
      </c>
      <c r="G661" s="214">
        <v>0</v>
      </c>
      <c r="H661" s="234" t="s">
        <v>11715</v>
      </c>
      <c r="I661" s="234"/>
      <c r="J661" s="234"/>
      <c r="K661" s="234"/>
      <c r="L661" s="234"/>
      <c r="M661" s="234"/>
      <c r="N661" s="234" t="s">
        <v>11714</v>
      </c>
      <c r="O661" s="249" t="s">
        <v>11713</v>
      </c>
      <c r="P661" s="249" t="s">
        <v>11712</v>
      </c>
      <c r="Q661" s="226" t="s">
        <v>11711</v>
      </c>
      <c r="R661" s="212" t="s">
        <v>6016</v>
      </c>
      <c r="S661" s="213">
        <v>410000246</v>
      </c>
      <c r="T661" s="236" t="s">
        <v>11559</v>
      </c>
      <c r="U661" s="237" t="s">
        <v>11565</v>
      </c>
      <c r="V661" s="236" t="s">
        <v>11558</v>
      </c>
      <c r="W661" s="236" t="s">
        <v>11558</v>
      </c>
      <c r="X661" s="237" t="s">
        <v>11560</v>
      </c>
      <c r="Y661" s="237"/>
      <c r="Z661" s="237"/>
      <c r="AA661" s="225">
        <v>202409</v>
      </c>
      <c r="AB661" s="246"/>
      <c r="AC661" s="236" t="s">
        <v>11564</v>
      </c>
      <c r="AD661" s="247" t="s">
        <v>11563</v>
      </c>
      <c r="AE661" s="248">
        <v>0</v>
      </c>
      <c r="AF661" s="247" t="s">
        <v>11563</v>
      </c>
      <c r="AG661" s="242" t="s">
        <v>362</v>
      </c>
      <c r="AH661" s="9" t="s">
        <v>11709</v>
      </c>
      <c r="AI661" s="238" t="s">
        <v>11560</v>
      </c>
      <c r="AJ661" s="238" t="s">
        <v>11708</v>
      </c>
      <c r="AK661" s="238" t="s">
        <v>11562</v>
      </c>
    </row>
    <row r="662" spans="1:37" x14ac:dyDescent="0.3">
      <c r="A662" s="232" t="s">
        <v>3677</v>
      </c>
      <c r="B662" s="232" t="s">
        <v>11718</v>
      </c>
      <c r="C662" s="244" t="s">
        <v>11569</v>
      </c>
      <c r="D662" s="240" t="s">
        <v>11782</v>
      </c>
      <c r="E662" s="239" t="s">
        <v>11781</v>
      </c>
      <c r="F662" s="243" t="s">
        <v>11567</v>
      </c>
      <c r="G662" s="214">
        <v>0</v>
      </c>
      <c r="H662" s="234" t="s">
        <v>11715</v>
      </c>
      <c r="I662" s="234"/>
      <c r="J662" s="234"/>
      <c r="K662" s="234"/>
      <c r="L662" s="234"/>
      <c r="M662" s="234"/>
      <c r="N662" s="234" t="s">
        <v>11714</v>
      </c>
      <c r="O662" s="249" t="s">
        <v>11713</v>
      </c>
      <c r="P662" s="249" t="s">
        <v>11712</v>
      </c>
      <c r="Q662" s="226" t="s">
        <v>11711</v>
      </c>
      <c r="R662" s="212" t="s">
        <v>11780</v>
      </c>
      <c r="S662" s="213">
        <v>410000216</v>
      </c>
      <c r="T662" s="236" t="s">
        <v>11559</v>
      </c>
      <c r="U662" s="237" t="s">
        <v>11565</v>
      </c>
      <c r="V662" s="236" t="s">
        <v>11558</v>
      </c>
      <c r="W662" s="236" t="s">
        <v>11558</v>
      </c>
      <c r="X662" s="237" t="s">
        <v>11560</v>
      </c>
      <c r="Y662" s="237"/>
      <c r="Z662" s="237"/>
      <c r="AA662" s="225">
        <v>202409</v>
      </c>
      <c r="AB662" s="246"/>
      <c r="AC662" s="236" t="s">
        <v>11564</v>
      </c>
      <c r="AD662" s="247" t="s">
        <v>11563</v>
      </c>
      <c r="AE662" s="248">
        <v>0</v>
      </c>
      <c r="AF662" s="247" t="s">
        <v>11563</v>
      </c>
      <c r="AG662" s="242" t="s">
        <v>362</v>
      </c>
      <c r="AH662" s="9" t="s">
        <v>11709</v>
      </c>
      <c r="AI662" s="238" t="s">
        <v>11560</v>
      </c>
      <c r="AJ662" s="238" t="s">
        <v>11708</v>
      </c>
      <c r="AK662" s="238" t="s">
        <v>11562</v>
      </c>
    </row>
    <row r="663" spans="1:37" x14ac:dyDescent="0.3">
      <c r="A663" s="232" t="s">
        <v>3677</v>
      </c>
      <c r="B663" s="232" t="s">
        <v>11718</v>
      </c>
      <c r="C663" s="244" t="s">
        <v>11569</v>
      </c>
      <c r="D663" s="240" t="s">
        <v>11678</v>
      </c>
      <c r="E663" s="239" t="s">
        <v>3987</v>
      </c>
      <c r="F663" s="243" t="s">
        <v>11567</v>
      </c>
      <c r="G663" s="214">
        <v>0</v>
      </c>
      <c r="H663" s="234" t="s">
        <v>11715</v>
      </c>
      <c r="I663" s="234"/>
      <c r="J663" s="234"/>
      <c r="K663" s="234"/>
      <c r="L663" s="234"/>
      <c r="M663" s="234"/>
      <c r="N663" s="234" t="s">
        <v>11714</v>
      </c>
      <c r="O663" s="249" t="s">
        <v>11713</v>
      </c>
      <c r="P663" s="249" t="s">
        <v>11712</v>
      </c>
      <c r="Q663" s="226" t="s">
        <v>11711</v>
      </c>
      <c r="R663" s="212" t="s">
        <v>4190</v>
      </c>
      <c r="S663" s="213">
        <v>410000229</v>
      </c>
      <c r="T663" s="236" t="s">
        <v>11559</v>
      </c>
      <c r="U663" s="237" t="s">
        <v>11565</v>
      </c>
      <c r="V663" s="236" t="s">
        <v>11558</v>
      </c>
      <c r="W663" s="236" t="s">
        <v>11558</v>
      </c>
      <c r="X663" s="237" t="s">
        <v>11560</v>
      </c>
      <c r="Y663" s="237"/>
      <c r="Z663" s="237"/>
      <c r="AA663" s="225">
        <v>202409</v>
      </c>
      <c r="AB663" s="246"/>
      <c r="AC663" s="236" t="s">
        <v>11564</v>
      </c>
      <c r="AD663" s="247" t="s">
        <v>11563</v>
      </c>
      <c r="AE663" s="248">
        <v>0</v>
      </c>
      <c r="AF663" s="247" t="s">
        <v>11563</v>
      </c>
      <c r="AG663" s="242" t="s">
        <v>362</v>
      </c>
      <c r="AH663" s="9" t="s">
        <v>11709</v>
      </c>
      <c r="AI663" s="238" t="s">
        <v>11560</v>
      </c>
      <c r="AJ663" s="238" t="s">
        <v>11708</v>
      </c>
      <c r="AK663" s="238" t="s">
        <v>11562</v>
      </c>
    </row>
    <row r="664" spans="1:37" x14ac:dyDescent="0.3">
      <c r="A664" s="232" t="s">
        <v>3677</v>
      </c>
      <c r="B664" s="232" t="s">
        <v>11718</v>
      </c>
      <c r="C664" s="244" t="s">
        <v>11569</v>
      </c>
      <c r="D664" s="240" t="s">
        <v>11779</v>
      </c>
      <c r="E664" s="239" t="s">
        <v>4721</v>
      </c>
      <c r="F664" s="243" t="s">
        <v>11567</v>
      </c>
      <c r="G664" s="214">
        <v>0</v>
      </c>
      <c r="H664" s="234" t="s">
        <v>11715</v>
      </c>
      <c r="I664" s="234"/>
      <c r="J664" s="234"/>
      <c r="K664" s="234"/>
      <c r="L664" s="234"/>
      <c r="M664" s="234"/>
      <c r="N664" s="234" t="s">
        <v>11714</v>
      </c>
      <c r="O664" s="249" t="s">
        <v>11713</v>
      </c>
      <c r="P664" s="249" t="s">
        <v>11712</v>
      </c>
      <c r="Q664" s="226" t="s">
        <v>11711</v>
      </c>
      <c r="R664" s="212" t="s">
        <v>4722</v>
      </c>
      <c r="S664" s="213">
        <v>410000146</v>
      </c>
      <c r="T664" s="236" t="s">
        <v>11559</v>
      </c>
      <c r="U664" s="237" t="s">
        <v>11565</v>
      </c>
      <c r="V664" s="236" t="s">
        <v>11558</v>
      </c>
      <c r="W664" s="236" t="s">
        <v>11558</v>
      </c>
      <c r="X664" s="237" t="s">
        <v>11560</v>
      </c>
      <c r="Y664" s="237"/>
      <c r="Z664" s="237"/>
      <c r="AA664" s="225">
        <v>202409</v>
      </c>
      <c r="AB664" s="246"/>
      <c r="AC664" s="236" t="s">
        <v>11564</v>
      </c>
      <c r="AD664" s="247" t="s">
        <v>11563</v>
      </c>
      <c r="AE664" s="248">
        <v>0</v>
      </c>
      <c r="AF664" s="247" t="s">
        <v>11563</v>
      </c>
      <c r="AG664" s="242" t="s">
        <v>362</v>
      </c>
      <c r="AH664" s="9" t="s">
        <v>11709</v>
      </c>
      <c r="AI664" s="238" t="s">
        <v>11560</v>
      </c>
      <c r="AJ664" s="238" t="s">
        <v>11708</v>
      </c>
      <c r="AK664" s="238" t="s">
        <v>11562</v>
      </c>
    </row>
    <row r="665" spans="1:37" x14ac:dyDescent="0.3">
      <c r="A665" s="232" t="s">
        <v>3677</v>
      </c>
      <c r="B665" s="232" t="s">
        <v>11718</v>
      </c>
      <c r="C665" s="244" t="s">
        <v>11569</v>
      </c>
      <c r="D665" s="240" t="s">
        <v>11778</v>
      </c>
      <c r="E665" s="239" t="s">
        <v>5408</v>
      </c>
      <c r="F665" s="243" t="s">
        <v>11567</v>
      </c>
      <c r="G665" s="214">
        <v>0</v>
      </c>
      <c r="H665" s="234" t="s">
        <v>11715</v>
      </c>
      <c r="I665" s="234"/>
      <c r="J665" s="234"/>
      <c r="K665" s="234"/>
      <c r="L665" s="234"/>
      <c r="M665" s="234"/>
      <c r="N665" s="234" t="s">
        <v>11714</v>
      </c>
      <c r="O665" s="249" t="s">
        <v>11713</v>
      </c>
      <c r="P665" s="249" t="s">
        <v>11712</v>
      </c>
      <c r="Q665" s="226" t="s">
        <v>11711</v>
      </c>
      <c r="R665" s="212" t="s">
        <v>5409</v>
      </c>
      <c r="S665" s="213">
        <v>410000187</v>
      </c>
      <c r="T665" s="236" t="s">
        <v>11559</v>
      </c>
      <c r="U665" s="237" t="s">
        <v>11565</v>
      </c>
      <c r="V665" s="236" t="s">
        <v>11558</v>
      </c>
      <c r="W665" s="236" t="s">
        <v>11558</v>
      </c>
      <c r="X665" s="237" t="s">
        <v>11560</v>
      </c>
      <c r="Y665" s="237"/>
      <c r="Z665" s="237"/>
      <c r="AA665" s="225">
        <v>202409</v>
      </c>
      <c r="AB665" s="246"/>
      <c r="AC665" s="236" t="s">
        <v>11564</v>
      </c>
      <c r="AD665" s="247" t="s">
        <v>11563</v>
      </c>
      <c r="AE665" s="248">
        <v>0</v>
      </c>
      <c r="AF665" s="247" t="s">
        <v>11563</v>
      </c>
      <c r="AG665" s="242" t="s">
        <v>362</v>
      </c>
      <c r="AH665" s="9" t="s">
        <v>11709</v>
      </c>
      <c r="AI665" s="238" t="s">
        <v>11560</v>
      </c>
      <c r="AJ665" s="238" t="s">
        <v>11708</v>
      </c>
      <c r="AK665" s="238" t="s">
        <v>11562</v>
      </c>
    </row>
    <row r="666" spans="1:37" x14ac:dyDescent="0.3">
      <c r="A666" s="232" t="s">
        <v>3677</v>
      </c>
      <c r="B666" s="232" t="s">
        <v>11718</v>
      </c>
      <c r="C666" s="244" t="s">
        <v>11569</v>
      </c>
      <c r="D666" s="240" t="s">
        <v>11611</v>
      </c>
      <c r="E666" s="239" t="s">
        <v>4765</v>
      </c>
      <c r="F666" s="243" t="s">
        <v>11567</v>
      </c>
      <c r="G666" s="214">
        <v>0</v>
      </c>
      <c r="H666" s="234" t="s">
        <v>11715</v>
      </c>
      <c r="I666" s="234"/>
      <c r="J666" s="234"/>
      <c r="K666" s="234"/>
      <c r="L666" s="234"/>
      <c r="M666" s="234"/>
      <c r="N666" s="234" t="s">
        <v>11714</v>
      </c>
      <c r="O666" s="249" t="s">
        <v>11713</v>
      </c>
      <c r="P666" s="249" t="s">
        <v>11712</v>
      </c>
      <c r="Q666" s="226" t="s">
        <v>11711</v>
      </c>
      <c r="R666" s="212" t="s">
        <v>4766</v>
      </c>
      <c r="S666" s="213">
        <v>410000031</v>
      </c>
      <c r="T666" s="236" t="s">
        <v>11559</v>
      </c>
      <c r="U666" s="237" t="s">
        <v>11565</v>
      </c>
      <c r="V666" s="236" t="s">
        <v>11558</v>
      </c>
      <c r="W666" s="236" t="s">
        <v>11558</v>
      </c>
      <c r="X666" s="237" t="s">
        <v>11560</v>
      </c>
      <c r="Y666" s="237"/>
      <c r="Z666" s="237"/>
      <c r="AA666" s="225">
        <v>202409</v>
      </c>
      <c r="AB666" s="246"/>
      <c r="AC666" s="236" t="s">
        <v>11564</v>
      </c>
      <c r="AD666" s="247" t="s">
        <v>11563</v>
      </c>
      <c r="AE666" s="248">
        <v>0</v>
      </c>
      <c r="AF666" s="247" t="s">
        <v>11563</v>
      </c>
      <c r="AG666" s="242" t="s">
        <v>362</v>
      </c>
      <c r="AH666" s="9" t="s">
        <v>11709</v>
      </c>
      <c r="AI666" s="238" t="s">
        <v>11560</v>
      </c>
      <c r="AJ666" s="238" t="s">
        <v>11708</v>
      </c>
      <c r="AK666" s="238" t="s">
        <v>11562</v>
      </c>
    </row>
    <row r="667" spans="1:37" x14ac:dyDescent="0.3">
      <c r="A667" s="232" t="s">
        <v>3677</v>
      </c>
      <c r="B667" s="232" t="s">
        <v>11718</v>
      </c>
      <c r="C667" s="244" t="s">
        <v>11569</v>
      </c>
      <c r="D667" s="240" t="s">
        <v>11777</v>
      </c>
      <c r="E667" s="239" t="s">
        <v>6268</v>
      </c>
      <c r="F667" s="243" t="s">
        <v>11567</v>
      </c>
      <c r="G667" s="214">
        <v>0</v>
      </c>
      <c r="H667" s="234" t="s">
        <v>11715</v>
      </c>
      <c r="I667" s="234"/>
      <c r="J667" s="234"/>
      <c r="K667" s="234"/>
      <c r="L667" s="234"/>
      <c r="M667" s="234"/>
      <c r="N667" s="234" t="s">
        <v>11714</v>
      </c>
      <c r="O667" s="249" t="s">
        <v>11713</v>
      </c>
      <c r="P667" s="249" t="s">
        <v>11712</v>
      </c>
      <c r="Q667" s="226" t="s">
        <v>11711</v>
      </c>
      <c r="R667" s="212" t="s">
        <v>6269</v>
      </c>
      <c r="S667" s="213">
        <v>410000002</v>
      </c>
      <c r="T667" s="236" t="s">
        <v>11559</v>
      </c>
      <c r="U667" s="237" t="s">
        <v>11565</v>
      </c>
      <c r="V667" s="236" t="s">
        <v>11558</v>
      </c>
      <c r="W667" s="236" t="s">
        <v>11558</v>
      </c>
      <c r="X667" s="237" t="s">
        <v>11560</v>
      </c>
      <c r="Y667" s="237"/>
      <c r="Z667" s="237"/>
      <c r="AA667" s="225">
        <v>202409</v>
      </c>
      <c r="AB667" s="246"/>
      <c r="AC667" s="236" t="s">
        <v>11564</v>
      </c>
      <c r="AD667" s="247" t="s">
        <v>11563</v>
      </c>
      <c r="AE667" s="248">
        <v>0</v>
      </c>
      <c r="AF667" s="247" t="s">
        <v>11563</v>
      </c>
      <c r="AG667" s="242" t="s">
        <v>362</v>
      </c>
      <c r="AH667" s="9" t="s">
        <v>11709</v>
      </c>
      <c r="AI667" s="238" t="s">
        <v>11560</v>
      </c>
      <c r="AJ667" s="238" t="s">
        <v>11708</v>
      </c>
      <c r="AK667" s="238" t="s">
        <v>11562</v>
      </c>
    </row>
    <row r="668" spans="1:37" x14ac:dyDescent="0.3">
      <c r="A668" s="232" t="s">
        <v>3677</v>
      </c>
      <c r="B668" s="232" t="s">
        <v>11718</v>
      </c>
      <c r="C668" s="244" t="s">
        <v>11569</v>
      </c>
      <c r="D668" s="240" t="s">
        <v>11776</v>
      </c>
      <c r="E668" s="239" t="s">
        <v>6600</v>
      </c>
      <c r="F668" s="243" t="s">
        <v>11567</v>
      </c>
      <c r="G668" s="214">
        <v>0</v>
      </c>
      <c r="H668" s="234" t="s">
        <v>11715</v>
      </c>
      <c r="I668" s="234"/>
      <c r="J668" s="234"/>
      <c r="K668" s="234"/>
      <c r="L668" s="234"/>
      <c r="M668" s="234"/>
      <c r="N668" s="234" t="s">
        <v>11714</v>
      </c>
      <c r="O668" s="249" t="s">
        <v>11713</v>
      </c>
      <c r="P668" s="249" t="s">
        <v>11712</v>
      </c>
      <c r="Q668" s="226" t="s">
        <v>11711</v>
      </c>
      <c r="R668" s="212" t="s">
        <v>6601</v>
      </c>
      <c r="S668" s="213">
        <v>410000027</v>
      </c>
      <c r="T668" s="236" t="s">
        <v>11559</v>
      </c>
      <c r="U668" s="237" t="s">
        <v>11565</v>
      </c>
      <c r="V668" s="236" t="s">
        <v>11558</v>
      </c>
      <c r="W668" s="236" t="s">
        <v>11558</v>
      </c>
      <c r="X668" s="237" t="s">
        <v>11560</v>
      </c>
      <c r="Y668" s="237"/>
      <c r="Z668" s="237"/>
      <c r="AA668" s="225">
        <v>202409</v>
      </c>
      <c r="AB668" s="246"/>
      <c r="AC668" s="236" t="s">
        <v>11564</v>
      </c>
      <c r="AD668" s="247" t="s">
        <v>11563</v>
      </c>
      <c r="AE668" s="248">
        <v>0</v>
      </c>
      <c r="AF668" s="247" t="s">
        <v>11563</v>
      </c>
      <c r="AG668" s="242" t="s">
        <v>362</v>
      </c>
      <c r="AH668" s="9" t="s">
        <v>11709</v>
      </c>
      <c r="AI668" s="238" t="s">
        <v>11560</v>
      </c>
      <c r="AJ668" s="238" t="s">
        <v>11708</v>
      </c>
      <c r="AK668" s="238" t="s">
        <v>11562</v>
      </c>
    </row>
    <row r="669" spans="1:37" x14ac:dyDescent="0.3">
      <c r="A669" s="232" t="s">
        <v>3677</v>
      </c>
      <c r="B669" s="232" t="s">
        <v>11718</v>
      </c>
      <c r="C669" s="244" t="s">
        <v>11569</v>
      </c>
      <c r="D669" s="240" t="s">
        <v>11775</v>
      </c>
      <c r="E669" s="239" t="s">
        <v>4781</v>
      </c>
      <c r="F669" s="243" t="s">
        <v>11567</v>
      </c>
      <c r="G669" s="214">
        <v>0</v>
      </c>
      <c r="H669" s="234" t="s">
        <v>11715</v>
      </c>
      <c r="I669" s="234"/>
      <c r="J669" s="234"/>
      <c r="K669" s="234"/>
      <c r="L669" s="234"/>
      <c r="M669" s="234"/>
      <c r="N669" s="234" t="s">
        <v>11714</v>
      </c>
      <c r="O669" s="249" t="s">
        <v>11713</v>
      </c>
      <c r="P669" s="249" t="s">
        <v>11712</v>
      </c>
      <c r="Q669" s="226" t="s">
        <v>11711</v>
      </c>
      <c r="R669" s="212" t="s">
        <v>4782</v>
      </c>
      <c r="S669" s="213">
        <v>410000004</v>
      </c>
      <c r="T669" s="236" t="s">
        <v>11559</v>
      </c>
      <c r="U669" s="237" t="s">
        <v>11565</v>
      </c>
      <c r="V669" s="236" t="s">
        <v>11558</v>
      </c>
      <c r="W669" s="236" t="s">
        <v>11558</v>
      </c>
      <c r="X669" s="237" t="s">
        <v>11560</v>
      </c>
      <c r="Y669" s="237"/>
      <c r="Z669" s="237"/>
      <c r="AA669" s="225">
        <v>202409</v>
      </c>
      <c r="AB669" s="246"/>
      <c r="AC669" s="236" t="s">
        <v>11564</v>
      </c>
      <c r="AD669" s="247" t="s">
        <v>11563</v>
      </c>
      <c r="AE669" s="248">
        <v>0</v>
      </c>
      <c r="AF669" s="247" t="s">
        <v>11563</v>
      </c>
      <c r="AG669" s="242" t="s">
        <v>362</v>
      </c>
      <c r="AH669" s="9" t="s">
        <v>11709</v>
      </c>
      <c r="AI669" s="238" t="s">
        <v>11560</v>
      </c>
      <c r="AJ669" s="238" t="s">
        <v>11708</v>
      </c>
      <c r="AK669" s="238" t="s">
        <v>11562</v>
      </c>
    </row>
    <row r="670" spans="1:37" x14ac:dyDescent="0.3">
      <c r="A670" s="232" t="s">
        <v>3677</v>
      </c>
      <c r="B670" s="232" t="s">
        <v>11718</v>
      </c>
      <c r="C670" s="244" t="s">
        <v>11569</v>
      </c>
      <c r="D670" s="240" t="s">
        <v>11774</v>
      </c>
      <c r="E670" s="239" t="s">
        <v>5188</v>
      </c>
      <c r="F670" s="243" t="s">
        <v>11567</v>
      </c>
      <c r="G670" s="214">
        <v>0</v>
      </c>
      <c r="H670" s="234" t="s">
        <v>11715</v>
      </c>
      <c r="I670" s="234"/>
      <c r="J670" s="234"/>
      <c r="K670" s="234"/>
      <c r="L670" s="234"/>
      <c r="M670" s="234"/>
      <c r="N670" s="234" t="s">
        <v>11714</v>
      </c>
      <c r="O670" s="249" t="s">
        <v>11713</v>
      </c>
      <c r="P670" s="249" t="s">
        <v>11712</v>
      </c>
      <c r="Q670" s="226" t="s">
        <v>11711</v>
      </c>
      <c r="R670" s="212" t="s">
        <v>5189</v>
      </c>
      <c r="S670" s="213">
        <v>410000006</v>
      </c>
      <c r="T670" s="236" t="s">
        <v>11559</v>
      </c>
      <c r="U670" s="237" t="s">
        <v>11565</v>
      </c>
      <c r="V670" s="236" t="s">
        <v>11558</v>
      </c>
      <c r="W670" s="236" t="s">
        <v>11558</v>
      </c>
      <c r="X670" s="237" t="s">
        <v>11560</v>
      </c>
      <c r="Y670" s="237"/>
      <c r="Z670" s="237"/>
      <c r="AA670" s="225">
        <v>202409</v>
      </c>
      <c r="AB670" s="246"/>
      <c r="AC670" s="236" t="s">
        <v>11564</v>
      </c>
      <c r="AD670" s="247" t="s">
        <v>11563</v>
      </c>
      <c r="AE670" s="248">
        <v>0</v>
      </c>
      <c r="AF670" s="247" t="s">
        <v>11563</v>
      </c>
      <c r="AG670" s="242" t="s">
        <v>362</v>
      </c>
      <c r="AH670" s="9" t="s">
        <v>11709</v>
      </c>
      <c r="AI670" s="238" t="s">
        <v>11560</v>
      </c>
      <c r="AJ670" s="238" t="s">
        <v>11708</v>
      </c>
      <c r="AK670" s="238" t="s">
        <v>11562</v>
      </c>
    </row>
    <row r="671" spans="1:37" x14ac:dyDescent="0.3">
      <c r="A671" s="232" t="s">
        <v>3677</v>
      </c>
      <c r="B671" s="232" t="s">
        <v>11718</v>
      </c>
      <c r="C671" s="244" t="s">
        <v>11569</v>
      </c>
      <c r="D671" s="240" t="s">
        <v>11773</v>
      </c>
      <c r="E671" s="239" t="s">
        <v>11772</v>
      </c>
      <c r="F671" s="243" t="s">
        <v>11567</v>
      </c>
      <c r="G671" s="214">
        <v>0</v>
      </c>
      <c r="H671" s="234" t="s">
        <v>11715</v>
      </c>
      <c r="I671" s="234"/>
      <c r="J671" s="234"/>
      <c r="K671" s="234"/>
      <c r="L671" s="234"/>
      <c r="M671" s="234"/>
      <c r="N671" s="234" t="s">
        <v>11714</v>
      </c>
      <c r="O671" s="249" t="s">
        <v>11713</v>
      </c>
      <c r="P671" s="249" t="s">
        <v>11712</v>
      </c>
      <c r="Q671" s="226" t="s">
        <v>11711</v>
      </c>
      <c r="R671" s="212" t="s">
        <v>11771</v>
      </c>
      <c r="S671" s="213">
        <v>410000274</v>
      </c>
      <c r="T671" s="236" t="s">
        <v>11559</v>
      </c>
      <c r="U671" s="237" t="s">
        <v>11565</v>
      </c>
      <c r="V671" s="236" t="s">
        <v>11558</v>
      </c>
      <c r="W671" s="236" t="s">
        <v>11558</v>
      </c>
      <c r="X671" s="237" t="s">
        <v>11560</v>
      </c>
      <c r="Y671" s="237"/>
      <c r="Z671" s="237"/>
      <c r="AA671" s="225">
        <v>202409</v>
      </c>
      <c r="AB671" s="246"/>
      <c r="AC671" s="236" t="s">
        <v>11564</v>
      </c>
      <c r="AD671" s="247" t="s">
        <v>11563</v>
      </c>
      <c r="AE671" s="248">
        <v>0</v>
      </c>
      <c r="AF671" s="247" t="s">
        <v>11563</v>
      </c>
      <c r="AG671" s="242" t="s">
        <v>362</v>
      </c>
      <c r="AH671" s="9" t="s">
        <v>11709</v>
      </c>
      <c r="AI671" s="238" t="s">
        <v>11560</v>
      </c>
      <c r="AJ671" s="238" t="s">
        <v>11708</v>
      </c>
      <c r="AK671" s="238" t="s">
        <v>11562</v>
      </c>
    </row>
    <row r="672" spans="1:37" x14ac:dyDescent="0.3">
      <c r="A672" s="232" t="s">
        <v>3677</v>
      </c>
      <c r="B672" s="232" t="s">
        <v>11718</v>
      </c>
      <c r="C672" s="244" t="s">
        <v>11569</v>
      </c>
      <c r="D672" s="240" t="s">
        <v>11770</v>
      </c>
      <c r="E672" s="239" t="s">
        <v>11769</v>
      </c>
      <c r="F672" s="243" t="s">
        <v>11567</v>
      </c>
      <c r="G672" s="214">
        <v>0</v>
      </c>
      <c r="H672" s="234" t="s">
        <v>11715</v>
      </c>
      <c r="I672" s="234"/>
      <c r="J672" s="234"/>
      <c r="K672" s="234"/>
      <c r="L672" s="234"/>
      <c r="M672" s="234"/>
      <c r="N672" s="234" t="s">
        <v>11714</v>
      </c>
      <c r="O672" s="249" t="s">
        <v>11713</v>
      </c>
      <c r="P672" s="249" t="s">
        <v>11712</v>
      </c>
      <c r="Q672" s="226" t="s">
        <v>11711</v>
      </c>
      <c r="R672" s="212" t="s">
        <v>11768</v>
      </c>
      <c r="S672" s="213">
        <v>410000272</v>
      </c>
      <c r="T672" s="236" t="s">
        <v>11559</v>
      </c>
      <c r="U672" s="237" t="s">
        <v>11565</v>
      </c>
      <c r="V672" s="236" t="s">
        <v>11558</v>
      </c>
      <c r="W672" s="236" t="s">
        <v>11558</v>
      </c>
      <c r="X672" s="237" t="s">
        <v>11560</v>
      </c>
      <c r="Y672" s="237"/>
      <c r="Z672" s="237"/>
      <c r="AA672" s="225">
        <v>202409</v>
      </c>
      <c r="AB672" s="246"/>
      <c r="AC672" s="236" t="s">
        <v>11564</v>
      </c>
      <c r="AD672" s="247" t="s">
        <v>11563</v>
      </c>
      <c r="AE672" s="248">
        <v>0</v>
      </c>
      <c r="AF672" s="247" t="s">
        <v>11563</v>
      </c>
      <c r="AG672" s="242" t="s">
        <v>362</v>
      </c>
      <c r="AH672" s="9" t="s">
        <v>11709</v>
      </c>
      <c r="AI672" s="238" t="s">
        <v>11560</v>
      </c>
      <c r="AJ672" s="238" t="s">
        <v>11708</v>
      </c>
      <c r="AK672" s="238" t="s">
        <v>11562</v>
      </c>
    </row>
    <row r="673" spans="1:37" x14ac:dyDescent="0.3">
      <c r="A673" s="232" t="s">
        <v>3677</v>
      </c>
      <c r="B673" s="232" t="s">
        <v>11718</v>
      </c>
      <c r="C673" s="244" t="s">
        <v>11569</v>
      </c>
      <c r="D673" s="240" t="s">
        <v>11767</v>
      </c>
      <c r="E673" s="239" t="s">
        <v>11766</v>
      </c>
      <c r="F673" s="243" t="s">
        <v>11567</v>
      </c>
      <c r="G673" s="214">
        <v>0</v>
      </c>
      <c r="H673" s="234" t="s">
        <v>11715</v>
      </c>
      <c r="I673" s="234"/>
      <c r="J673" s="234"/>
      <c r="K673" s="234"/>
      <c r="L673" s="234"/>
      <c r="M673" s="234"/>
      <c r="N673" s="234" t="s">
        <v>11714</v>
      </c>
      <c r="O673" s="249" t="s">
        <v>11713</v>
      </c>
      <c r="P673" s="249" t="s">
        <v>11712</v>
      </c>
      <c r="Q673" s="226" t="s">
        <v>11711</v>
      </c>
      <c r="R673" s="212" t="s">
        <v>11765</v>
      </c>
      <c r="S673" s="213">
        <v>410000279</v>
      </c>
      <c r="T673" s="236" t="s">
        <v>11559</v>
      </c>
      <c r="U673" s="237" t="s">
        <v>11565</v>
      </c>
      <c r="V673" s="236" t="s">
        <v>11558</v>
      </c>
      <c r="W673" s="236" t="s">
        <v>11558</v>
      </c>
      <c r="X673" s="237" t="s">
        <v>11560</v>
      </c>
      <c r="Y673" s="237"/>
      <c r="Z673" s="237"/>
      <c r="AA673" s="225">
        <v>202409</v>
      </c>
      <c r="AB673" s="246"/>
      <c r="AC673" s="236" t="s">
        <v>11564</v>
      </c>
      <c r="AD673" s="247" t="s">
        <v>11563</v>
      </c>
      <c r="AE673" s="248">
        <v>0</v>
      </c>
      <c r="AF673" s="247" t="s">
        <v>11563</v>
      </c>
      <c r="AG673" s="242" t="s">
        <v>362</v>
      </c>
      <c r="AH673" s="9" t="s">
        <v>11709</v>
      </c>
      <c r="AI673" s="238" t="s">
        <v>11560</v>
      </c>
      <c r="AJ673" s="238" t="s">
        <v>11708</v>
      </c>
      <c r="AK673" s="238" t="s">
        <v>11562</v>
      </c>
    </row>
    <row r="674" spans="1:37" x14ac:dyDescent="0.3">
      <c r="A674" s="232" t="s">
        <v>3677</v>
      </c>
      <c r="B674" s="232" t="s">
        <v>11718</v>
      </c>
      <c r="C674" s="244" t="s">
        <v>11569</v>
      </c>
      <c r="D674" s="240" t="s">
        <v>11764</v>
      </c>
      <c r="E674" s="239" t="s">
        <v>11763</v>
      </c>
      <c r="F674" s="243" t="s">
        <v>11567</v>
      </c>
      <c r="G674" s="214">
        <v>0</v>
      </c>
      <c r="H674" s="234" t="s">
        <v>11715</v>
      </c>
      <c r="I674" s="234"/>
      <c r="J674" s="234"/>
      <c r="K674" s="234"/>
      <c r="L674" s="234"/>
      <c r="M674" s="234"/>
      <c r="N674" s="234" t="s">
        <v>11714</v>
      </c>
      <c r="O674" s="249" t="s">
        <v>11713</v>
      </c>
      <c r="P674" s="249" t="s">
        <v>11712</v>
      </c>
      <c r="Q674" s="226" t="s">
        <v>11711</v>
      </c>
      <c r="R674" s="212" t="s">
        <v>11762</v>
      </c>
      <c r="S674" s="213">
        <v>410000278</v>
      </c>
      <c r="T674" s="236" t="s">
        <v>11559</v>
      </c>
      <c r="U674" s="237" t="s">
        <v>11565</v>
      </c>
      <c r="V674" s="236" t="s">
        <v>11558</v>
      </c>
      <c r="W674" s="236" t="s">
        <v>11558</v>
      </c>
      <c r="X674" s="237" t="s">
        <v>11560</v>
      </c>
      <c r="Y674" s="237"/>
      <c r="Z674" s="237"/>
      <c r="AA674" s="225">
        <v>202409</v>
      </c>
      <c r="AB674" s="246"/>
      <c r="AC674" s="236" t="s">
        <v>11564</v>
      </c>
      <c r="AD674" s="247" t="s">
        <v>11563</v>
      </c>
      <c r="AE674" s="248">
        <v>0</v>
      </c>
      <c r="AF674" s="247" t="s">
        <v>11563</v>
      </c>
      <c r="AG674" s="242" t="s">
        <v>362</v>
      </c>
      <c r="AH674" s="9" t="s">
        <v>11709</v>
      </c>
      <c r="AI674" s="238" t="s">
        <v>11560</v>
      </c>
      <c r="AJ674" s="238" t="s">
        <v>11708</v>
      </c>
      <c r="AK674" s="238" t="s">
        <v>11562</v>
      </c>
    </row>
    <row r="675" spans="1:37" x14ac:dyDescent="0.3">
      <c r="A675" s="232" t="s">
        <v>3677</v>
      </c>
      <c r="B675" s="232" t="s">
        <v>11718</v>
      </c>
      <c r="C675" s="244" t="s">
        <v>11569</v>
      </c>
      <c r="D675" s="240" t="s">
        <v>11761</v>
      </c>
      <c r="E675" s="239" t="s">
        <v>11760</v>
      </c>
      <c r="F675" s="243" t="s">
        <v>11567</v>
      </c>
      <c r="G675" s="214">
        <v>0</v>
      </c>
      <c r="H675" s="234" t="s">
        <v>11715</v>
      </c>
      <c r="I675" s="234"/>
      <c r="J675" s="234"/>
      <c r="K675" s="234"/>
      <c r="L675" s="234"/>
      <c r="M675" s="234"/>
      <c r="N675" s="234" t="s">
        <v>11714</v>
      </c>
      <c r="O675" s="249" t="s">
        <v>11713</v>
      </c>
      <c r="P675" s="249" t="s">
        <v>11712</v>
      </c>
      <c r="Q675" s="226" t="s">
        <v>11711</v>
      </c>
      <c r="R675" s="212" t="s">
        <v>11759</v>
      </c>
      <c r="S675" s="213">
        <v>410000281</v>
      </c>
      <c r="T675" s="236" t="s">
        <v>11559</v>
      </c>
      <c r="U675" s="237" t="s">
        <v>11565</v>
      </c>
      <c r="V675" s="236" t="s">
        <v>11558</v>
      </c>
      <c r="W675" s="236" t="s">
        <v>11558</v>
      </c>
      <c r="X675" s="237" t="s">
        <v>11560</v>
      </c>
      <c r="Y675" s="237"/>
      <c r="Z675" s="237"/>
      <c r="AA675" s="225">
        <v>202409</v>
      </c>
      <c r="AB675" s="246"/>
      <c r="AC675" s="236" t="s">
        <v>11564</v>
      </c>
      <c r="AD675" s="247" t="s">
        <v>11563</v>
      </c>
      <c r="AE675" s="248">
        <v>0</v>
      </c>
      <c r="AF675" s="247" t="s">
        <v>11563</v>
      </c>
      <c r="AG675" s="242" t="s">
        <v>362</v>
      </c>
      <c r="AH675" s="9" t="s">
        <v>11709</v>
      </c>
      <c r="AI675" s="238" t="s">
        <v>11560</v>
      </c>
      <c r="AJ675" s="238" t="s">
        <v>11708</v>
      </c>
      <c r="AK675" s="238" t="s">
        <v>11562</v>
      </c>
    </row>
    <row r="676" spans="1:37" x14ac:dyDescent="0.3">
      <c r="A676" s="232" t="s">
        <v>3677</v>
      </c>
      <c r="B676" s="232" t="s">
        <v>11718</v>
      </c>
      <c r="C676" s="244" t="s">
        <v>11569</v>
      </c>
      <c r="D676" s="240" t="s">
        <v>11758</v>
      </c>
      <c r="E676" s="239" t="s">
        <v>4911</v>
      </c>
      <c r="F676" s="243" t="s">
        <v>11567</v>
      </c>
      <c r="G676" s="214">
        <v>0</v>
      </c>
      <c r="H676" s="234" t="s">
        <v>11715</v>
      </c>
      <c r="I676" s="234"/>
      <c r="J676" s="234"/>
      <c r="K676" s="234"/>
      <c r="L676" s="234"/>
      <c r="M676" s="234"/>
      <c r="N676" s="234" t="s">
        <v>11714</v>
      </c>
      <c r="O676" s="249" t="s">
        <v>11713</v>
      </c>
      <c r="P676" s="249" t="s">
        <v>11712</v>
      </c>
      <c r="Q676" s="226" t="s">
        <v>11711</v>
      </c>
      <c r="R676" s="212" t="s">
        <v>4912</v>
      </c>
      <c r="S676" s="213">
        <v>410000288</v>
      </c>
      <c r="T676" s="236" t="s">
        <v>11559</v>
      </c>
      <c r="U676" s="237" t="s">
        <v>11565</v>
      </c>
      <c r="V676" s="236" t="s">
        <v>11558</v>
      </c>
      <c r="W676" s="236" t="s">
        <v>11558</v>
      </c>
      <c r="X676" s="237" t="s">
        <v>11560</v>
      </c>
      <c r="Y676" s="237"/>
      <c r="Z676" s="237"/>
      <c r="AA676" s="225">
        <v>202409</v>
      </c>
      <c r="AB676" s="246"/>
      <c r="AC676" s="236" t="s">
        <v>11564</v>
      </c>
      <c r="AD676" s="247" t="s">
        <v>11563</v>
      </c>
      <c r="AE676" s="248">
        <v>0</v>
      </c>
      <c r="AF676" s="247" t="s">
        <v>11563</v>
      </c>
      <c r="AG676" s="242" t="s">
        <v>362</v>
      </c>
      <c r="AH676" s="9" t="s">
        <v>11709</v>
      </c>
      <c r="AI676" s="238" t="s">
        <v>11560</v>
      </c>
      <c r="AJ676" s="238" t="s">
        <v>11708</v>
      </c>
      <c r="AK676" s="238" t="s">
        <v>11562</v>
      </c>
    </row>
    <row r="677" spans="1:37" x14ac:dyDescent="0.3">
      <c r="A677" s="232" t="s">
        <v>3677</v>
      </c>
      <c r="B677" s="232" t="s">
        <v>11718</v>
      </c>
      <c r="C677" s="244" t="s">
        <v>11569</v>
      </c>
      <c r="D677" s="240" t="s">
        <v>11757</v>
      </c>
      <c r="E677" s="239" t="s">
        <v>11756</v>
      </c>
      <c r="F677" s="243" t="s">
        <v>11567</v>
      </c>
      <c r="G677" s="214">
        <v>0</v>
      </c>
      <c r="H677" s="234" t="s">
        <v>11715</v>
      </c>
      <c r="I677" s="234"/>
      <c r="J677" s="234"/>
      <c r="K677" s="234"/>
      <c r="L677" s="234"/>
      <c r="M677" s="234"/>
      <c r="N677" s="234" t="s">
        <v>11714</v>
      </c>
      <c r="O677" s="249" t="s">
        <v>11713</v>
      </c>
      <c r="P677" s="249" t="s">
        <v>11712</v>
      </c>
      <c r="Q677" s="226" t="s">
        <v>11711</v>
      </c>
      <c r="R677" s="212" t="s">
        <v>11755</v>
      </c>
      <c r="S677" s="213">
        <v>410000291</v>
      </c>
      <c r="T677" s="236" t="s">
        <v>11559</v>
      </c>
      <c r="U677" s="237" t="s">
        <v>11565</v>
      </c>
      <c r="V677" s="236" t="s">
        <v>11558</v>
      </c>
      <c r="W677" s="236" t="s">
        <v>11558</v>
      </c>
      <c r="X677" s="237" t="s">
        <v>11560</v>
      </c>
      <c r="Y677" s="237"/>
      <c r="Z677" s="237"/>
      <c r="AA677" s="225">
        <v>202409</v>
      </c>
      <c r="AB677" s="246"/>
      <c r="AC677" s="236" t="s">
        <v>11564</v>
      </c>
      <c r="AD677" s="247" t="s">
        <v>11563</v>
      </c>
      <c r="AE677" s="248">
        <v>0</v>
      </c>
      <c r="AF677" s="247" t="s">
        <v>11563</v>
      </c>
      <c r="AG677" s="242" t="s">
        <v>362</v>
      </c>
      <c r="AH677" s="9" t="s">
        <v>11709</v>
      </c>
      <c r="AI677" s="238" t="s">
        <v>11560</v>
      </c>
      <c r="AJ677" s="238" t="s">
        <v>11708</v>
      </c>
      <c r="AK677" s="238" t="s">
        <v>11562</v>
      </c>
    </row>
    <row r="678" spans="1:37" x14ac:dyDescent="0.3">
      <c r="A678" s="232" t="s">
        <v>3677</v>
      </c>
      <c r="B678" s="232" t="s">
        <v>11718</v>
      </c>
      <c r="C678" s="244" t="s">
        <v>11569</v>
      </c>
      <c r="D678" s="240" t="s">
        <v>11754</v>
      </c>
      <c r="E678" s="239" t="s">
        <v>4943</v>
      </c>
      <c r="F678" s="243" t="s">
        <v>11567</v>
      </c>
      <c r="G678" s="214">
        <v>0</v>
      </c>
      <c r="H678" s="234" t="s">
        <v>11715</v>
      </c>
      <c r="I678" s="234"/>
      <c r="J678" s="234"/>
      <c r="K678" s="234"/>
      <c r="L678" s="234"/>
      <c r="M678" s="234"/>
      <c r="N678" s="234" t="s">
        <v>11714</v>
      </c>
      <c r="O678" s="249" t="s">
        <v>11713</v>
      </c>
      <c r="P678" s="249" t="s">
        <v>11712</v>
      </c>
      <c r="Q678" s="226" t="s">
        <v>11711</v>
      </c>
      <c r="R678" s="212" t="s">
        <v>4944</v>
      </c>
      <c r="S678" s="213">
        <v>410000292</v>
      </c>
      <c r="T678" s="236" t="s">
        <v>11559</v>
      </c>
      <c r="U678" s="237" t="s">
        <v>11565</v>
      </c>
      <c r="V678" s="236" t="s">
        <v>11558</v>
      </c>
      <c r="W678" s="236" t="s">
        <v>11558</v>
      </c>
      <c r="X678" s="237" t="s">
        <v>11560</v>
      </c>
      <c r="Y678" s="237"/>
      <c r="Z678" s="237"/>
      <c r="AA678" s="225">
        <v>202409</v>
      </c>
      <c r="AB678" s="246"/>
      <c r="AC678" s="236" t="s">
        <v>11564</v>
      </c>
      <c r="AD678" s="247" t="s">
        <v>11563</v>
      </c>
      <c r="AE678" s="248">
        <v>0</v>
      </c>
      <c r="AF678" s="247" t="s">
        <v>11563</v>
      </c>
      <c r="AG678" s="242" t="s">
        <v>362</v>
      </c>
      <c r="AH678" s="9" t="s">
        <v>11709</v>
      </c>
      <c r="AI678" s="238" t="s">
        <v>11560</v>
      </c>
      <c r="AJ678" s="238" t="s">
        <v>11708</v>
      </c>
      <c r="AK678" s="238" t="s">
        <v>11562</v>
      </c>
    </row>
    <row r="679" spans="1:37" x14ac:dyDescent="0.3">
      <c r="A679" s="232" t="s">
        <v>3677</v>
      </c>
      <c r="B679" s="232" t="s">
        <v>11718</v>
      </c>
      <c r="C679" s="244" t="s">
        <v>11569</v>
      </c>
      <c r="D679" s="240" t="s">
        <v>11753</v>
      </c>
      <c r="E679" s="239" t="s">
        <v>4913</v>
      </c>
      <c r="F679" s="243" t="s">
        <v>11567</v>
      </c>
      <c r="G679" s="214">
        <v>0</v>
      </c>
      <c r="H679" s="234" t="s">
        <v>11715</v>
      </c>
      <c r="I679" s="234"/>
      <c r="J679" s="234"/>
      <c r="K679" s="234"/>
      <c r="L679" s="234"/>
      <c r="M679" s="234"/>
      <c r="N679" s="234" t="s">
        <v>11714</v>
      </c>
      <c r="O679" s="249" t="s">
        <v>11713</v>
      </c>
      <c r="P679" s="249" t="s">
        <v>11712</v>
      </c>
      <c r="Q679" s="226" t="s">
        <v>11711</v>
      </c>
      <c r="R679" s="212" t="s">
        <v>4914</v>
      </c>
      <c r="S679" s="213">
        <v>410000294</v>
      </c>
      <c r="T679" s="236" t="s">
        <v>11559</v>
      </c>
      <c r="U679" s="237" t="s">
        <v>11565</v>
      </c>
      <c r="V679" s="236" t="s">
        <v>11558</v>
      </c>
      <c r="W679" s="236" t="s">
        <v>11558</v>
      </c>
      <c r="X679" s="237" t="s">
        <v>11560</v>
      </c>
      <c r="Y679" s="237"/>
      <c r="Z679" s="237"/>
      <c r="AA679" s="225">
        <v>202409</v>
      </c>
      <c r="AB679" s="246"/>
      <c r="AC679" s="236" t="s">
        <v>11564</v>
      </c>
      <c r="AD679" s="247" t="s">
        <v>11563</v>
      </c>
      <c r="AE679" s="248">
        <v>0</v>
      </c>
      <c r="AF679" s="247" t="s">
        <v>11563</v>
      </c>
      <c r="AG679" s="242" t="s">
        <v>362</v>
      </c>
      <c r="AH679" s="9" t="s">
        <v>11709</v>
      </c>
      <c r="AI679" s="238" t="s">
        <v>11560</v>
      </c>
      <c r="AJ679" s="238" t="s">
        <v>11708</v>
      </c>
      <c r="AK679" s="238" t="s">
        <v>11562</v>
      </c>
    </row>
    <row r="680" spans="1:37" x14ac:dyDescent="0.3">
      <c r="A680" s="232" t="s">
        <v>3677</v>
      </c>
      <c r="B680" s="232" t="s">
        <v>11718</v>
      </c>
      <c r="C680" s="244" t="s">
        <v>11569</v>
      </c>
      <c r="D680" s="240" t="s">
        <v>11752</v>
      </c>
      <c r="E680" s="239" t="s">
        <v>11751</v>
      </c>
      <c r="F680" s="243" t="s">
        <v>11567</v>
      </c>
      <c r="G680" s="214">
        <v>0</v>
      </c>
      <c r="H680" s="234" t="s">
        <v>11715</v>
      </c>
      <c r="I680" s="234"/>
      <c r="J680" s="234"/>
      <c r="K680" s="234"/>
      <c r="L680" s="234"/>
      <c r="M680" s="234"/>
      <c r="N680" s="234" t="s">
        <v>11714</v>
      </c>
      <c r="O680" s="249" t="s">
        <v>11713</v>
      </c>
      <c r="P680" s="249" t="s">
        <v>11712</v>
      </c>
      <c r="Q680" s="226" t="s">
        <v>11711</v>
      </c>
      <c r="R680" s="212" t="s">
        <v>11750</v>
      </c>
      <c r="S680" s="213">
        <v>410000297</v>
      </c>
      <c r="T680" s="236" t="s">
        <v>11559</v>
      </c>
      <c r="U680" s="237" t="s">
        <v>11565</v>
      </c>
      <c r="V680" s="236" t="s">
        <v>11558</v>
      </c>
      <c r="W680" s="236" t="s">
        <v>11558</v>
      </c>
      <c r="X680" s="237" t="s">
        <v>11560</v>
      </c>
      <c r="Y680" s="237"/>
      <c r="Z680" s="237"/>
      <c r="AA680" s="225">
        <v>202409</v>
      </c>
      <c r="AB680" s="246"/>
      <c r="AC680" s="236" t="s">
        <v>11564</v>
      </c>
      <c r="AD680" s="247" t="s">
        <v>11563</v>
      </c>
      <c r="AE680" s="248">
        <v>0</v>
      </c>
      <c r="AF680" s="247" t="s">
        <v>11563</v>
      </c>
      <c r="AG680" s="242" t="s">
        <v>362</v>
      </c>
      <c r="AH680" s="9" t="s">
        <v>11709</v>
      </c>
      <c r="AI680" s="238" t="s">
        <v>11560</v>
      </c>
      <c r="AJ680" s="238" t="s">
        <v>11708</v>
      </c>
      <c r="AK680" s="238" t="s">
        <v>11562</v>
      </c>
    </row>
    <row r="681" spans="1:37" x14ac:dyDescent="0.3">
      <c r="A681" s="232" t="s">
        <v>3677</v>
      </c>
      <c r="B681" s="232" t="s">
        <v>11718</v>
      </c>
      <c r="C681" s="244" t="s">
        <v>11569</v>
      </c>
      <c r="D681" s="240" t="s">
        <v>11749</v>
      </c>
      <c r="E681" s="239" t="s">
        <v>6616</v>
      </c>
      <c r="F681" s="243" t="s">
        <v>11567</v>
      </c>
      <c r="G681" s="214">
        <v>0</v>
      </c>
      <c r="H681" s="234" t="s">
        <v>11715</v>
      </c>
      <c r="I681" s="234"/>
      <c r="J681" s="234"/>
      <c r="K681" s="234"/>
      <c r="L681" s="234"/>
      <c r="M681" s="234"/>
      <c r="N681" s="234" t="s">
        <v>11714</v>
      </c>
      <c r="O681" s="249" t="s">
        <v>11713</v>
      </c>
      <c r="P681" s="249" t="s">
        <v>11712</v>
      </c>
      <c r="Q681" s="226" t="s">
        <v>11711</v>
      </c>
      <c r="R681" s="212" t="s">
        <v>6617</v>
      </c>
      <c r="S681" s="213">
        <v>410000307</v>
      </c>
      <c r="T681" s="236" t="s">
        <v>11559</v>
      </c>
      <c r="U681" s="237" t="s">
        <v>11565</v>
      </c>
      <c r="V681" s="236" t="s">
        <v>11558</v>
      </c>
      <c r="W681" s="236" t="s">
        <v>11558</v>
      </c>
      <c r="X681" s="237" t="s">
        <v>11560</v>
      </c>
      <c r="Y681" s="237"/>
      <c r="Z681" s="237"/>
      <c r="AA681" s="225">
        <v>202409</v>
      </c>
      <c r="AB681" s="246"/>
      <c r="AC681" s="236" t="s">
        <v>11564</v>
      </c>
      <c r="AD681" s="247" t="s">
        <v>11563</v>
      </c>
      <c r="AE681" s="248">
        <v>0</v>
      </c>
      <c r="AF681" s="247" t="s">
        <v>11563</v>
      </c>
      <c r="AG681" s="242" t="s">
        <v>362</v>
      </c>
      <c r="AH681" s="9" t="s">
        <v>11709</v>
      </c>
      <c r="AI681" s="238" t="s">
        <v>11560</v>
      </c>
      <c r="AJ681" s="238" t="s">
        <v>11708</v>
      </c>
      <c r="AK681" s="238" t="s">
        <v>11562</v>
      </c>
    </row>
    <row r="682" spans="1:37" x14ac:dyDescent="0.3">
      <c r="A682" s="232" t="s">
        <v>3677</v>
      </c>
      <c r="B682" s="232" t="s">
        <v>11718</v>
      </c>
      <c r="C682" s="244" t="s">
        <v>11569</v>
      </c>
      <c r="D682" s="240" t="s">
        <v>11748</v>
      </c>
      <c r="E682" s="239" t="s">
        <v>11747</v>
      </c>
      <c r="F682" s="243" t="s">
        <v>11567</v>
      </c>
      <c r="G682" s="214">
        <v>0</v>
      </c>
      <c r="H682" s="234" t="s">
        <v>11715</v>
      </c>
      <c r="I682" s="234"/>
      <c r="J682" s="234"/>
      <c r="K682" s="234"/>
      <c r="L682" s="234"/>
      <c r="M682" s="234"/>
      <c r="N682" s="234" t="s">
        <v>11714</v>
      </c>
      <c r="O682" s="249" t="s">
        <v>11713</v>
      </c>
      <c r="P682" s="249" t="s">
        <v>11712</v>
      </c>
      <c r="Q682" s="226" t="s">
        <v>11711</v>
      </c>
      <c r="R682" s="212" t="s">
        <v>11746</v>
      </c>
      <c r="S682" s="213">
        <v>410000308</v>
      </c>
      <c r="T682" s="236" t="s">
        <v>11559</v>
      </c>
      <c r="U682" s="237" t="s">
        <v>11565</v>
      </c>
      <c r="V682" s="236" t="s">
        <v>11558</v>
      </c>
      <c r="W682" s="236" t="s">
        <v>11558</v>
      </c>
      <c r="X682" s="237" t="s">
        <v>11560</v>
      </c>
      <c r="Y682" s="237"/>
      <c r="Z682" s="237"/>
      <c r="AA682" s="225">
        <v>202409</v>
      </c>
      <c r="AB682" s="246"/>
      <c r="AC682" s="236" t="s">
        <v>11564</v>
      </c>
      <c r="AD682" s="247" t="s">
        <v>11563</v>
      </c>
      <c r="AE682" s="248">
        <v>0</v>
      </c>
      <c r="AF682" s="247" t="s">
        <v>11563</v>
      </c>
      <c r="AG682" s="242" t="s">
        <v>362</v>
      </c>
      <c r="AH682" s="9" t="s">
        <v>11709</v>
      </c>
      <c r="AI682" s="238" t="s">
        <v>11560</v>
      </c>
      <c r="AJ682" s="238" t="s">
        <v>11708</v>
      </c>
      <c r="AK682" s="238" t="s">
        <v>11562</v>
      </c>
    </row>
    <row r="683" spans="1:37" x14ac:dyDescent="0.3">
      <c r="A683" s="232" t="s">
        <v>3677</v>
      </c>
      <c r="B683" s="232" t="s">
        <v>11718</v>
      </c>
      <c r="C683" s="244" t="s">
        <v>11569</v>
      </c>
      <c r="D683" s="240" t="s">
        <v>11745</v>
      </c>
      <c r="E683" s="239" t="s">
        <v>11744</v>
      </c>
      <c r="F683" s="243" t="s">
        <v>11567</v>
      </c>
      <c r="G683" s="214">
        <v>0</v>
      </c>
      <c r="H683" s="234" t="s">
        <v>11715</v>
      </c>
      <c r="I683" s="234"/>
      <c r="J683" s="234"/>
      <c r="K683" s="234"/>
      <c r="L683" s="234"/>
      <c r="M683" s="234"/>
      <c r="N683" s="234" t="s">
        <v>11714</v>
      </c>
      <c r="O683" s="249" t="s">
        <v>11713</v>
      </c>
      <c r="P683" s="249" t="s">
        <v>11712</v>
      </c>
      <c r="Q683" s="226" t="s">
        <v>11711</v>
      </c>
      <c r="R683" s="212" t="s">
        <v>11743</v>
      </c>
      <c r="S683" s="213">
        <v>410000268</v>
      </c>
      <c r="T683" s="236" t="s">
        <v>11559</v>
      </c>
      <c r="U683" s="237" t="s">
        <v>11565</v>
      </c>
      <c r="V683" s="236" t="s">
        <v>11558</v>
      </c>
      <c r="W683" s="236" t="s">
        <v>11558</v>
      </c>
      <c r="X683" s="237" t="s">
        <v>11560</v>
      </c>
      <c r="Y683" s="237"/>
      <c r="Z683" s="237"/>
      <c r="AA683" s="225">
        <v>202409</v>
      </c>
      <c r="AB683" s="246"/>
      <c r="AC683" s="236" t="s">
        <v>11564</v>
      </c>
      <c r="AD683" s="247" t="s">
        <v>11563</v>
      </c>
      <c r="AE683" s="248">
        <v>0</v>
      </c>
      <c r="AF683" s="247" t="s">
        <v>11563</v>
      </c>
      <c r="AG683" s="242" t="s">
        <v>362</v>
      </c>
      <c r="AH683" s="9" t="s">
        <v>11709</v>
      </c>
      <c r="AI683" s="238" t="s">
        <v>11560</v>
      </c>
      <c r="AJ683" s="238" t="s">
        <v>11708</v>
      </c>
      <c r="AK683" s="238" t="s">
        <v>11562</v>
      </c>
    </row>
    <row r="684" spans="1:37" x14ac:dyDescent="0.3">
      <c r="A684" s="232" t="s">
        <v>3677</v>
      </c>
      <c r="B684" s="232" t="s">
        <v>11718</v>
      </c>
      <c r="C684" s="244" t="s">
        <v>11569</v>
      </c>
      <c r="D684" s="240" t="s">
        <v>11742</v>
      </c>
      <c r="E684" s="239" t="s">
        <v>11741</v>
      </c>
      <c r="F684" s="243" t="s">
        <v>11567</v>
      </c>
      <c r="G684" s="214">
        <v>0</v>
      </c>
      <c r="H684" s="234" t="s">
        <v>11715</v>
      </c>
      <c r="I684" s="234"/>
      <c r="J684" s="234"/>
      <c r="K684" s="234"/>
      <c r="L684" s="234"/>
      <c r="M684" s="234"/>
      <c r="N684" s="234" t="s">
        <v>11714</v>
      </c>
      <c r="O684" s="249" t="s">
        <v>11713</v>
      </c>
      <c r="P684" s="249" t="s">
        <v>11712</v>
      </c>
      <c r="Q684" s="226" t="s">
        <v>11711</v>
      </c>
      <c r="R684" s="212" t="s">
        <v>11740</v>
      </c>
      <c r="S684" s="213">
        <v>410000310</v>
      </c>
      <c r="T684" s="236" t="s">
        <v>11559</v>
      </c>
      <c r="U684" s="237" t="s">
        <v>11565</v>
      </c>
      <c r="V684" s="236" t="s">
        <v>11558</v>
      </c>
      <c r="W684" s="236" t="s">
        <v>11558</v>
      </c>
      <c r="X684" s="237" t="s">
        <v>11560</v>
      </c>
      <c r="Y684" s="237"/>
      <c r="Z684" s="237"/>
      <c r="AA684" s="225">
        <v>202409</v>
      </c>
      <c r="AB684" s="246"/>
      <c r="AC684" s="236" t="s">
        <v>11564</v>
      </c>
      <c r="AD684" s="247" t="s">
        <v>11563</v>
      </c>
      <c r="AE684" s="248">
        <v>0</v>
      </c>
      <c r="AF684" s="247" t="s">
        <v>11563</v>
      </c>
      <c r="AG684" s="242" t="s">
        <v>362</v>
      </c>
      <c r="AH684" s="9" t="s">
        <v>11709</v>
      </c>
      <c r="AI684" s="238" t="s">
        <v>11560</v>
      </c>
      <c r="AJ684" s="238" t="s">
        <v>11708</v>
      </c>
      <c r="AK684" s="238" t="s">
        <v>11562</v>
      </c>
    </row>
    <row r="685" spans="1:37" x14ac:dyDescent="0.3">
      <c r="A685" s="232" t="s">
        <v>3677</v>
      </c>
      <c r="B685" s="232" t="s">
        <v>11718</v>
      </c>
      <c r="C685" s="244" t="s">
        <v>11569</v>
      </c>
      <c r="D685" s="240" t="s">
        <v>11739</v>
      </c>
      <c r="E685" s="239" t="s">
        <v>11738</v>
      </c>
      <c r="F685" s="243" t="s">
        <v>11567</v>
      </c>
      <c r="G685" s="214">
        <v>0</v>
      </c>
      <c r="H685" s="234" t="s">
        <v>11715</v>
      </c>
      <c r="I685" s="234"/>
      <c r="J685" s="234"/>
      <c r="K685" s="234"/>
      <c r="L685" s="234"/>
      <c r="M685" s="234"/>
      <c r="N685" s="234" t="s">
        <v>11714</v>
      </c>
      <c r="O685" s="249" t="s">
        <v>11713</v>
      </c>
      <c r="P685" s="249" t="s">
        <v>11712</v>
      </c>
      <c r="Q685" s="226" t="s">
        <v>11711</v>
      </c>
      <c r="R685" s="212" t="s">
        <v>11737</v>
      </c>
      <c r="S685" s="213">
        <v>410000311</v>
      </c>
      <c r="T685" s="236" t="s">
        <v>11559</v>
      </c>
      <c r="U685" s="237" t="s">
        <v>11565</v>
      </c>
      <c r="V685" s="236" t="s">
        <v>11558</v>
      </c>
      <c r="W685" s="236" t="s">
        <v>11558</v>
      </c>
      <c r="X685" s="237" t="s">
        <v>11560</v>
      </c>
      <c r="Y685" s="237"/>
      <c r="Z685" s="237"/>
      <c r="AA685" s="225">
        <v>202409</v>
      </c>
      <c r="AB685" s="246"/>
      <c r="AC685" s="236" t="s">
        <v>11564</v>
      </c>
      <c r="AD685" s="247" t="s">
        <v>11563</v>
      </c>
      <c r="AE685" s="248">
        <v>0</v>
      </c>
      <c r="AF685" s="247" t="s">
        <v>11563</v>
      </c>
      <c r="AG685" s="242" t="s">
        <v>362</v>
      </c>
      <c r="AH685" s="9" t="s">
        <v>11709</v>
      </c>
      <c r="AI685" s="238" t="s">
        <v>11560</v>
      </c>
      <c r="AJ685" s="238" t="s">
        <v>11708</v>
      </c>
      <c r="AK685" s="238" t="s">
        <v>11562</v>
      </c>
    </row>
    <row r="686" spans="1:37" x14ac:dyDescent="0.3">
      <c r="A686" s="232" t="s">
        <v>3677</v>
      </c>
      <c r="B686" s="232" t="s">
        <v>11718</v>
      </c>
      <c r="C686" s="244" t="s">
        <v>11569</v>
      </c>
      <c r="D686" s="240" t="s">
        <v>11736</v>
      </c>
      <c r="E686" s="239" t="s">
        <v>5835</v>
      </c>
      <c r="F686" s="243" t="s">
        <v>11567</v>
      </c>
      <c r="G686" s="214">
        <v>0</v>
      </c>
      <c r="H686" s="234" t="s">
        <v>11715</v>
      </c>
      <c r="I686" s="234"/>
      <c r="J686" s="234"/>
      <c r="K686" s="234"/>
      <c r="L686" s="234"/>
      <c r="M686" s="234"/>
      <c r="N686" s="234" t="s">
        <v>11714</v>
      </c>
      <c r="O686" s="249" t="s">
        <v>11713</v>
      </c>
      <c r="P686" s="249" t="s">
        <v>11712</v>
      </c>
      <c r="Q686" s="226" t="s">
        <v>11711</v>
      </c>
      <c r="R686" s="212" t="s">
        <v>5836</v>
      </c>
      <c r="S686" s="213">
        <v>410000313</v>
      </c>
      <c r="T686" s="236" t="s">
        <v>11559</v>
      </c>
      <c r="U686" s="237" t="s">
        <v>11565</v>
      </c>
      <c r="V686" s="236" t="s">
        <v>11558</v>
      </c>
      <c r="W686" s="236" t="s">
        <v>11558</v>
      </c>
      <c r="X686" s="237" t="s">
        <v>11560</v>
      </c>
      <c r="Y686" s="237"/>
      <c r="Z686" s="237"/>
      <c r="AA686" s="225">
        <v>202409</v>
      </c>
      <c r="AB686" s="246"/>
      <c r="AC686" s="236" t="s">
        <v>11564</v>
      </c>
      <c r="AD686" s="247" t="s">
        <v>11563</v>
      </c>
      <c r="AE686" s="248">
        <v>0</v>
      </c>
      <c r="AF686" s="247" t="s">
        <v>11563</v>
      </c>
      <c r="AG686" s="242" t="s">
        <v>362</v>
      </c>
      <c r="AH686" s="9" t="s">
        <v>11709</v>
      </c>
      <c r="AI686" s="238" t="s">
        <v>11560</v>
      </c>
      <c r="AJ686" s="238" t="s">
        <v>11708</v>
      </c>
      <c r="AK686" s="238" t="s">
        <v>11562</v>
      </c>
    </row>
    <row r="687" spans="1:37" x14ac:dyDescent="0.3">
      <c r="A687" s="232" t="s">
        <v>3677</v>
      </c>
      <c r="B687" s="232" t="s">
        <v>11718</v>
      </c>
      <c r="C687" s="244" t="s">
        <v>11569</v>
      </c>
      <c r="D687" s="240" t="s">
        <v>11735</v>
      </c>
      <c r="E687" s="239" t="s">
        <v>6626</v>
      </c>
      <c r="F687" s="243" t="s">
        <v>11567</v>
      </c>
      <c r="G687" s="214">
        <v>0</v>
      </c>
      <c r="H687" s="234" t="s">
        <v>11715</v>
      </c>
      <c r="I687" s="234"/>
      <c r="J687" s="234"/>
      <c r="K687" s="234"/>
      <c r="L687" s="234"/>
      <c r="M687" s="234"/>
      <c r="N687" s="234" t="s">
        <v>11714</v>
      </c>
      <c r="O687" s="249" t="s">
        <v>11713</v>
      </c>
      <c r="P687" s="249" t="s">
        <v>11712</v>
      </c>
      <c r="Q687" s="226" t="s">
        <v>11711</v>
      </c>
      <c r="R687" s="212" t="s">
        <v>6627</v>
      </c>
      <c r="S687" s="213">
        <v>410000314</v>
      </c>
      <c r="T687" s="236" t="s">
        <v>11559</v>
      </c>
      <c r="U687" s="237" t="s">
        <v>11565</v>
      </c>
      <c r="V687" s="236" t="s">
        <v>11558</v>
      </c>
      <c r="W687" s="236" t="s">
        <v>11558</v>
      </c>
      <c r="X687" s="237" t="s">
        <v>11560</v>
      </c>
      <c r="Y687" s="237"/>
      <c r="Z687" s="237"/>
      <c r="AA687" s="225">
        <v>202409</v>
      </c>
      <c r="AB687" s="246"/>
      <c r="AC687" s="236" t="s">
        <v>11564</v>
      </c>
      <c r="AD687" s="247" t="s">
        <v>11563</v>
      </c>
      <c r="AE687" s="248">
        <v>0</v>
      </c>
      <c r="AF687" s="247" t="s">
        <v>11563</v>
      </c>
      <c r="AG687" s="242" t="s">
        <v>362</v>
      </c>
      <c r="AH687" s="9" t="s">
        <v>11709</v>
      </c>
      <c r="AI687" s="238" t="s">
        <v>11560</v>
      </c>
      <c r="AJ687" s="238" t="s">
        <v>11708</v>
      </c>
      <c r="AK687" s="238" t="s">
        <v>11562</v>
      </c>
    </row>
    <row r="688" spans="1:37" x14ac:dyDescent="0.3">
      <c r="A688" s="232" t="s">
        <v>3677</v>
      </c>
      <c r="B688" s="232" t="s">
        <v>11718</v>
      </c>
      <c r="C688" s="244" t="s">
        <v>11569</v>
      </c>
      <c r="D688" s="240" t="s">
        <v>11734</v>
      </c>
      <c r="E688" s="239" t="s">
        <v>11733</v>
      </c>
      <c r="F688" s="243" t="s">
        <v>11567</v>
      </c>
      <c r="G688" s="214">
        <v>0</v>
      </c>
      <c r="H688" s="234" t="s">
        <v>11715</v>
      </c>
      <c r="I688" s="234"/>
      <c r="J688" s="234"/>
      <c r="K688" s="234"/>
      <c r="L688" s="234"/>
      <c r="M688" s="234"/>
      <c r="N688" s="234" t="s">
        <v>11714</v>
      </c>
      <c r="O688" s="249" t="s">
        <v>11713</v>
      </c>
      <c r="P688" s="249" t="s">
        <v>11712</v>
      </c>
      <c r="Q688" s="226" t="s">
        <v>11711</v>
      </c>
      <c r="R688" s="212" t="s">
        <v>11732</v>
      </c>
      <c r="S688" s="213">
        <v>410000315</v>
      </c>
      <c r="T688" s="236" t="s">
        <v>11559</v>
      </c>
      <c r="U688" s="237" t="s">
        <v>11565</v>
      </c>
      <c r="V688" s="236" t="s">
        <v>11558</v>
      </c>
      <c r="W688" s="236" t="s">
        <v>11558</v>
      </c>
      <c r="X688" s="237" t="s">
        <v>11560</v>
      </c>
      <c r="Y688" s="237"/>
      <c r="Z688" s="237"/>
      <c r="AA688" s="225">
        <v>202409</v>
      </c>
      <c r="AB688" s="246"/>
      <c r="AC688" s="236" t="s">
        <v>11564</v>
      </c>
      <c r="AD688" s="247" t="s">
        <v>11563</v>
      </c>
      <c r="AE688" s="248">
        <v>0</v>
      </c>
      <c r="AF688" s="247" t="s">
        <v>11563</v>
      </c>
      <c r="AG688" s="242" t="s">
        <v>362</v>
      </c>
      <c r="AH688" s="9" t="s">
        <v>11709</v>
      </c>
      <c r="AI688" s="238" t="s">
        <v>11560</v>
      </c>
      <c r="AJ688" s="238" t="s">
        <v>11708</v>
      </c>
      <c r="AK688" s="238" t="s">
        <v>11562</v>
      </c>
    </row>
    <row r="689" spans="1:37" x14ac:dyDescent="0.3">
      <c r="A689" s="232" t="s">
        <v>3677</v>
      </c>
      <c r="B689" s="232" t="s">
        <v>11718</v>
      </c>
      <c r="C689" s="244" t="s">
        <v>11569</v>
      </c>
      <c r="D689" s="240" t="s">
        <v>11731</v>
      </c>
      <c r="E689" s="239" t="s">
        <v>11730</v>
      </c>
      <c r="F689" s="243" t="s">
        <v>11567</v>
      </c>
      <c r="G689" s="214">
        <v>0</v>
      </c>
      <c r="H689" s="234" t="s">
        <v>11715</v>
      </c>
      <c r="I689" s="234"/>
      <c r="J689" s="234"/>
      <c r="K689" s="234"/>
      <c r="L689" s="234"/>
      <c r="M689" s="234"/>
      <c r="N689" s="234" t="s">
        <v>11714</v>
      </c>
      <c r="O689" s="249" t="s">
        <v>11713</v>
      </c>
      <c r="P689" s="249" t="s">
        <v>11712</v>
      </c>
      <c r="Q689" s="226" t="s">
        <v>11711</v>
      </c>
      <c r="R689" s="212" t="s">
        <v>11729</v>
      </c>
      <c r="S689" s="213">
        <v>410000318</v>
      </c>
      <c r="T689" s="236" t="s">
        <v>11559</v>
      </c>
      <c r="U689" s="237" t="s">
        <v>11565</v>
      </c>
      <c r="V689" s="236" t="s">
        <v>11558</v>
      </c>
      <c r="W689" s="236" t="s">
        <v>11558</v>
      </c>
      <c r="X689" s="237" t="s">
        <v>11560</v>
      </c>
      <c r="Y689" s="237"/>
      <c r="Z689" s="237"/>
      <c r="AA689" s="225">
        <v>202409</v>
      </c>
      <c r="AB689" s="246"/>
      <c r="AC689" s="236" t="s">
        <v>11564</v>
      </c>
      <c r="AD689" s="247" t="s">
        <v>11563</v>
      </c>
      <c r="AE689" s="248">
        <v>0</v>
      </c>
      <c r="AF689" s="247" t="s">
        <v>11563</v>
      </c>
      <c r="AG689" s="242" t="s">
        <v>362</v>
      </c>
      <c r="AH689" s="9" t="s">
        <v>11709</v>
      </c>
      <c r="AI689" s="238" t="s">
        <v>11560</v>
      </c>
      <c r="AJ689" s="238" t="s">
        <v>11708</v>
      </c>
      <c r="AK689" s="238" t="s">
        <v>11562</v>
      </c>
    </row>
    <row r="690" spans="1:37" x14ac:dyDescent="0.3">
      <c r="A690" s="232" t="s">
        <v>3677</v>
      </c>
      <c r="B690" s="232" t="s">
        <v>11718</v>
      </c>
      <c r="C690" s="244" t="s">
        <v>11569</v>
      </c>
      <c r="D690" s="240" t="s">
        <v>11728</v>
      </c>
      <c r="E690" s="239" t="s">
        <v>5839</v>
      </c>
      <c r="F690" s="243" t="s">
        <v>11567</v>
      </c>
      <c r="G690" s="214">
        <v>0</v>
      </c>
      <c r="H690" s="234" t="s">
        <v>11715</v>
      </c>
      <c r="I690" s="234"/>
      <c r="J690" s="234"/>
      <c r="K690" s="234"/>
      <c r="L690" s="234"/>
      <c r="M690" s="234"/>
      <c r="N690" s="234" t="s">
        <v>11714</v>
      </c>
      <c r="O690" s="249" t="s">
        <v>11713</v>
      </c>
      <c r="P690" s="249" t="s">
        <v>11712</v>
      </c>
      <c r="Q690" s="226" t="s">
        <v>11711</v>
      </c>
      <c r="R690" s="212" t="s">
        <v>5840</v>
      </c>
      <c r="S690" s="213">
        <v>410000317</v>
      </c>
      <c r="T690" s="236" t="s">
        <v>11559</v>
      </c>
      <c r="U690" s="237" t="s">
        <v>11565</v>
      </c>
      <c r="V690" s="236" t="s">
        <v>11558</v>
      </c>
      <c r="W690" s="236" t="s">
        <v>11558</v>
      </c>
      <c r="X690" s="237" t="s">
        <v>11560</v>
      </c>
      <c r="Y690" s="237"/>
      <c r="Z690" s="237"/>
      <c r="AA690" s="225">
        <v>202409</v>
      </c>
      <c r="AB690" s="246"/>
      <c r="AC690" s="236" t="s">
        <v>11564</v>
      </c>
      <c r="AD690" s="247" t="s">
        <v>11563</v>
      </c>
      <c r="AE690" s="248">
        <v>0</v>
      </c>
      <c r="AF690" s="247" t="s">
        <v>11563</v>
      </c>
      <c r="AG690" s="242" t="s">
        <v>362</v>
      </c>
      <c r="AH690" s="9" t="s">
        <v>11709</v>
      </c>
      <c r="AI690" s="238" t="s">
        <v>11560</v>
      </c>
      <c r="AJ690" s="238" t="s">
        <v>11708</v>
      </c>
      <c r="AK690" s="238" t="s">
        <v>11562</v>
      </c>
    </row>
    <row r="691" spans="1:37" x14ac:dyDescent="0.3">
      <c r="A691" s="232" t="s">
        <v>3677</v>
      </c>
      <c r="B691" s="232" t="s">
        <v>11718</v>
      </c>
      <c r="C691" s="244" t="s">
        <v>11569</v>
      </c>
      <c r="D691" s="240" t="s">
        <v>11727</v>
      </c>
      <c r="E691" s="239" t="s">
        <v>5132</v>
      </c>
      <c r="F691" s="243" t="s">
        <v>11567</v>
      </c>
      <c r="G691" s="214">
        <v>0</v>
      </c>
      <c r="H691" s="234" t="s">
        <v>11715</v>
      </c>
      <c r="I691" s="234"/>
      <c r="J691" s="234"/>
      <c r="K691" s="234"/>
      <c r="L691" s="234"/>
      <c r="M691" s="234"/>
      <c r="N691" s="234" t="s">
        <v>11714</v>
      </c>
      <c r="O691" s="249" t="s">
        <v>11713</v>
      </c>
      <c r="P691" s="249" t="s">
        <v>11712</v>
      </c>
      <c r="Q691" s="226" t="s">
        <v>11711</v>
      </c>
      <c r="R691" s="212" t="s">
        <v>5133</v>
      </c>
      <c r="S691" s="213">
        <v>410000319</v>
      </c>
      <c r="T691" s="236" t="s">
        <v>11559</v>
      </c>
      <c r="U691" s="237" t="s">
        <v>11565</v>
      </c>
      <c r="V691" s="236" t="s">
        <v>11558</v>
      </c>
      <c r="W691" s="236" t="s">
        <v>11558</v>
      </c>
      <c r="X691" s="237" t="s">
        <v>11560</v>
      </c>
      <c r="Y691" s="237"/>
      <c r="Z691" s="237"/>
      <c r="AA691" s="225">
        <v>202409</v>
      </c>
      <c r="AB691" s="246"/>
      <c r="AC691" s="236" t="s">
        <v>11564</v>
      </c>
      <c r="AD691" s="247" t="s">
        <v>11563</v>
      </c>
      <c r="AE691" s="248">
        <v>0</v>
      </c>
      <c r="AF691" s="247" t="s">
        <v>11563</v>
      </c>
      <c r="AG691" s="242" t="s">
        <v>362</v>
      </c>
      <c r="AH691" s="9" t="s">
        <v>11709</v>
      </c>
      <c r="AI691" s="238" t="s">
        <v>11560</v>
      </c>
      <c r="AJ691" s="238" t="s">
        <v>11708</v>
      </c>
      <c r="AK691" s="238" t="s">
        <v>11562</v>
      </c>
    </row>
    <row r="692" spans="1:37" x14ac:dyDescent="0.3">
      <c r="A692" s="232" t="s">
        <v>3677</v>
      </c>
      <c r="B692" s="232" t="s">
        <v>11718</v>
      </c>
      <c r="C692" s="244" t="s">
        <v>11569</v>
      </c>
      <c r="D692" s="240" t="s">
        <v>11726</v>
      </c>
      <c r="E692" s="239" t="s">
        <v>6427</v>
      </c>
      <c r="F692" s="243" t="s">
        <v>11567</v>
      </c>
      <c r="G692" s="214">
        <v>0</v>
      </c>
      <c r="H692" s="234" t="s">
        <v>11715</v>
      </c>
      <c r="I692" s="234"/>
      <c r="J692" s="234"/>
      <c r="K692" s="234"/>
      <c r="L692" s="234"/>
      <c r="M692" s="234"/>
      <c r="N692" s="234" t="s">
        <v>11714</v>
      </c>
      <c r="O692" s="249" t="s">
        <v>11713</v>
      </c>
      <c r="P692" s="249" t="s">
        <v>11712</v>
      </c>
      <c r="Q692" s="226" t="s">
        <v>11711</v>
      </c>
      <c r="R692" s="212" t="s">
        <v>6428</v>
      </c>
      <c r="S692" s="213">
        <v>410000330</v>
      </c>
      <c r="T692" s="236" t="s">
        <v>11559</v>
      </c>
      <c r="U692" s="237" t="s">
        <v>11565</v>
      </c>
      <c r="V692" s="236" t="s">
        <v>11558</v>
      </c>
      <c r="W692" s="236" t="s">
        <v>11558</v>
      </c>
      <c r="X692" s="237" t="s">
        <v>11560</v>
      </c>
      <c r="Y692" s="237"/>
      <c r="Z692" s="237"/>
      <c r="AA692" s="225">
        <v>202409</v>
      </c>
      <c r="AB692" s="246"/>
      <c r="AC692" s="236" t="s">
        <v>11564</v>
      </c>
      <c r="AD692" s="247" t="s">
        <v>11563</v>
      </c>
      <c r="AE692" s="248">
        <v>0</v>
      </c>
      <c r="AF692" s="247" t="s">
        <v>11563</v>
      </c>
      <c r="AG692" s="242" t="s">
        <v>362</v>
      </c>
      <c r="AH692" s="9" t="s">
        <v>11709</v>
      </c>
      <c r="AI692" s="238" t="s">
        <v>11560</v>
      </c>
      <c r="AJ692" s="238" t="s">
        <v>11708</v>
      </c>
      <c r="AK692" s="238" t="s">
        <v>11562</v>
      </c>
    </row>
    <row r="693" spans="1:37" x14ac:dyDescent="0.3">
      <c r="A693" s="232" t="s">
        <v>3677</v>
      </c>
      <c r="B693" s="232" t="s">
        <v>11718</v>
      </c>
      <c r="C693" s="244" t="s">
        <v>11569</v>
      </c>
      <c r="D693" s="240" t="s">
        <v>11725</v>
      </c>
      <c r="E693" s="239" t="s">
        <v>11724</v>
      </c>
      <c r="F693" s="243" t="s">
        <v>11567</v>
      </c>
      <c r="G693" s="214">
        <v>0</v>
      </c>
      <c r="H693" s="234" t="s">
        <v>11715</v>
      </c>
      <c r="I693" s="234"/>
      <c r="J693" s="234"/>
      <c r="K693" s="234"/>
      <c r="L693" s="234"/>
      <c r="M693" s="234"/>
      <c r="N693" s="234" t="s">
        <v>11714</v>
      </c>
      <c r="O693" s="249" t="s">
        <v>11713</v>
      </c>
      <c r="P693" s="249" t="s">
        <v>11712</v>
      </c>
      <c r="Q693" s="226" t="s">
        <v>11711</v>
      </c>
      <c r="R693" s="212" t="s">
        <v>11723</v>
      </c>
      <c r="S693" s="213">
        <v>410000331</v>
      </c>
      <c r="T693" s="236" t="s">
        <v>11559</v>
      </c>
      <c r="U693" s="237" t="s">
        <v>11565</v>
      </c>
      <c r="V693" s="236" t="s">
        <v>11558</v>
      </c>
      <c r="W693" s="236" t="s">
        <v>11558</v>
      </c>
      <c r="X693" s="237" t="s">
        <v>11560</v>
      </c>
      <c r="Y693" s="237"/>
      <c r="Z693" s="237"/>
      <c r="AA693" s="225">
        <v>202409</v>
      </c>
      <c r="AB693" s="246"/>
      <c r="AC693" s="236" t="s">
        <v>11564</v>
      </c>
      <c r="AD693" s="247" t="s">
        <v>11563</v>
      </c>
      <c r="AE693" s="248">
        <v>0</v>
      </c>
      <c r="AF693" s="247" t="s">
        <v>11563</v>
      </c>
      <c r="AG693" s="242" t="s">
        <v>362</v>
      </c>
      <c r="AH693" s="9" t="s">
        <v>11709</v>
      </c>
      <c r="AI693" s="238" t="s">
        <v>11560</v>
      </c>
      <c r="AJ693" s="238" t="s">
        <v>11708</v>
      </c>
      <c r="AK693" s="238" t="s">
        <v>11562</v>
      </c>
    </row>
    <row r="694" spans="1:37" x14ac:dyDescent="0.3">
      <c r="A694" s="232" t="s">
        <v>3677</v>
      </c>
      <c r="B694" s="232" t="s">
        <v>11718</v>
      </c>
      <c r="C694" s="244" t="s">
        <v>11569</v>
      </c>
      <c r="D694" s="240" t="s">
        <v>11722</v>
      </c>
      <c r="E694" s="239" t="s">
        <v>4109</v>
      </c>
      <c r="F694" s="243" t="s">
        <v>11567</v>
      </c>
      <c r="G694" s="214">
        <v>0</v>
      </c>
      <c r="H694" s="234" t="s">
        <v>11715</v>
      </c>
      <c r="I694" s="234"/>
      <c r="J694" s="234"/>
      <c r="K694" s="234"/>
      <c r="L694" s="234"/>
      <c r="M694" s="234"/>
      <c r="N694" s="234" t="s">
        <v>11714</v>
      </c>
      <c r="O694" s="249" t="s">
        <v>11713</v>
      </c>
      <c r="P694" s="249" t="s">
        <v>11712</v>
      </c>
      <c r="Q694" s="226" t="s">
        <v>11711</v>
      </c>
      <c r="R694" s="212" t="s">
        <v>11721</v>
      </c>
      <c r="S694" s="213">
        <v>410000333</v>
      </c>
      <c r="T694" s="236" t="s">
        <v>11559</v>
      </c>
      <c r="U694" s="237" t="s">
        <v>11565</v>
      </c>
      <c r="V694" s="236" t="s">
        <v>11558</v>
      </c>
      <c r="W694" s="236" t="s">
        <v>11558</v>
      </c>
      <c r="X694" s="237" t="s">
        <v>11560</v>
      </c>
      <c r="Y694" s="237"/>
      <c r="Z694" s="237"/>
      <c r="AA694" s="225">
        <v>202409</v>
      </c>
      <c r="AB694" s="246"/>
      <c r="AC694" s="236" t="s">
        <v>11564</v>
      </c>
      <c r="AD694" s="247" t="s">
        <v>11563</v>
      </c>
      <c r="AE694" s="248">
        <v>0</v>
      </c>
      <c r="AF694" s="247" t="s">
        <v>11563</v>
      </c>
      <c r="AG694" s="242" t="s">
        <v>362</v>
      </c>
      <c r="AH694" s="9" t="s">
        <v>11709</v>
      </c>
      <c r="AI694" s="238" t="s">
        <v>11560</v>
      </c>
      <c r="AJ694" s="238" t="s">
        <v>11708</v>
      </c>
      <c r="AK694" s="238" t="s">
        <v>11562</v>
      </c>
    </row>
    <row r="695" spans="1:37" x14ac:dyDescent="0.3">
      <c r="A695" s="232" t="s">
        <v>3677</v>
      </c>
      <c r="B695" s="232" t="s">
        <v>11718</v>
      </c>
      <c r="C695" s="244" t="s">
        <v>11569</v>
      </c>
      <c r="D695" s="240" t="s">
        <v>11720</v>
      </c>
      <c r="E695" s="239" t="s">
        <v>11719</v>
      </c>
      <c r="F695" s="243" t="s">
        <v>11567</v>
      </c>
      <c r="G695" s="214">
        <v>0</v>
      </c>
      <c r="H695" s="234" t="s">
        <v>11715</v>
      </c>
      <c r="I695" s="234"/>
      <c r="J695" s="234"/>
      <c r="K695" s="234"/>
      <c r="L695" s="234"/>
      <c r="M695" s="234"/>
      <c r="N695" s="234" t="s">
        <v>11714</v>
      </c>
      <c r="O695" s="249" t="s">
        <v>11713</v>
      </c>
      <c r="P695" s="249" t="s">
        <v>11712</v>
      </c>
      <c r="Q695" s="226" t="s">
        <v>11711</v>
      </c>
      <c r="R695" s="212" t="s">
        <v>11710</v>
      </c>
      <c r="S695" s="213">
        <v>410000335</v>
      </c>
      <c r="T695" s="236" t="s">
        <v>11559</v>
      </c>
      <c r="U695" s="237" t="s">
        <v>11565</v>
      </c>
      <c r="V695" s="236" t="s">
        <v>11558</v>
      </c>
      <c r="W695" s="236" t="s">
        <v>11558</v>
      </c>
      <c r="X695" s="237" t="s">
        <v>11560</v>
      </c>
      <c r="Y695" s="237"/>
      <c r="Z695" s="237"/>
      <c r="AA695" s="225">
        <v>202409</v>
      </c>
      <c r="AB695" s="246"/>
      <c r="AC695" s="236" t="s">
        <v>11564</v>
      </c>
      <c r="AD695" s="247" t="s">
        <v>11563</v>
      </c>
      <c r="AE695" s="248">
        <v>0</v>
      </c>
      <c r="AF695" s="247" t="s">
        <v>11563</v>
      </c>
      <c r="AG695" s="242" t="s">
        <v>362</v>
      </c>
      <c r="AH695" s="9" t="s">
        <v>11709</v>
      </c>
      <c r="AI695" s="238" t="s">
        <v>11560</v>
      </c>
      <c r="AJ695" s="238" t="s">
        <v>11708</v>
      </c>
      <c r="AK695" s="238" t="s">
        <v>11562</v>
      </c>
    </row>
    <row r="696" spans="1:37" x14ac:dyDescent="0.3">
      <c r="A696" s="232" t="s">
        <v>3677</v>
      </c>
      <c r="B696" s="232" t="s">
        <v>11718</v>
      </c>
      <c r="C696" s="244" t="s">
        <v>11569</v>
      </c>
      <c r="D696" s="240" t="s">
        <v>11717</v>
      </c>
      <c r="E696" s="239" t="s">
        <v>11716</v>
      </c>
      <c r="F696" s="243" t="s">
        <v>11567</v>
      </c>
      <c r="G696" s="214">
        <v>0</v>
      </c>
      <c r="H696" s="234" t="s">
        <v>11715</v>
      </c>
      <c r="I696" s="234"/>
      <c r="J696" s="234"/>
      <c r="K696" s="234"/>
      <c r="L696" s="234"/>
      <c r="M696" s="234"/>
      <c r="N696" s="234" t="s">
        <v>11714</v>
      </c>
      <c r="O696" s="249" t="s">
        <v>11713</v>
      </c>
      <c r="P696" s="249" t="s">
        <v>11712</v>
      </c>
      <c r="Q696" s="226" t="s">
        <v>11711</v>
      </c>
      <c r="R696" s="212" t="s">
        <v>11710</v>
      </c>
      <c r="S696" s="213">
        <v>410000335</v>
      </c>
      <c r="T696" s="236" t="s">
        <v>11559</v>
      </c>
      <c r="U696" s="237" t="s">
        <v>11565</v>
      </c>
      <c r="V696" s="236" t="s">
        <v>11558</v>
      </c>
      <c r="W696" s="236" t="s">
        <v>11558</v>
      </c>
      <c r="X696" s="237" t="s">
        <v>11560</v>
      </c>
      <c r="Y696" s="237"/>
      <c r="Z696" s="237"/>
      <c r="AA696" s="225">
        <v>202409</v>
      </c>
      <c r="AB696" s="246"/>
      <c r="AC696" s="236" t="s">
        <v>11564</v>
      </c>
      <c r="AD696" s="247" t="s">
        <v>11563</v>
      </c>
      <c r="AE696" s="248">
        <v>0</v>
      </c>
      <c r="AF696" s="247" t="s">
        <v>11563</v>
      </c>
      <c r="AG696" s="242" t="s">
        <v>362</v>
      </c>
      <c r="AH696" s="9" t="s">
        <v>11709</v>
      </c>
      <c r="AI696" s="238" t="s">
        <v>11560</v>
      </c>
      <c r="AJ696" s="238" t="s">
        <v>11708</v>
      </c>
      <c r="AK696" s="238" t="s">
        <v>11562</v>
      </c>
    </row>
    <row r="697" spans="1:37" x14ac:dyDescent="0.3">
      <c r="A697" s="232" t="s">
        <v>4145</v>
      </c>
      <c r="B697" s="232" t="s">
        <v>11704</v>
      </c>
      <c r="C697" s="244" t="s">
        <v>11569</v>
      </c>
      <c r="D697" s="240" t="s">
        <v>11707</v>
      </c>
      <c r="E697" s="239" t="s">
        <v>11706</v>
      </c>
      <c r="F697" s="243" t="s">
        <v>11567</v>
      </c>
      <c r="G697" s="214">
        <v>0</v>
      </c>
      <c r="H697" s="234" t="s">
        <v>11560</v>
      </c>
      <c r="I697" s="234"/>
      <c r="J697" s="234"/>
      <c r="K697" s="234"/>
      <c r="L697" s="234"/>
      <c r="M697" s="234"/>
      <c r="N697" s="234" t="s">
        <v>11566</v>
      </c>
      <c r="O697" s="249" t="s">
        <v>11702</v>
      </c>
      <c r="P697" s="249" t="s">
        <v>11701</v>
      </c>
      <c r="Q697" s="226" t="s">
        <v>11700</v>
      </c>
      <c r="R697" s="212" t="s">
        <v>2</v>
      </c>
      <c r="S697" s="213" t="s">
        <v>11560</v>
      </c>
      <c r="T697" s="236" t="s">
        <v>11559</v>
      </c>
      <c r="U697" s="237" t="s">
        <v>11565</v>
      </c>
      <c r="V697" s="237" t="s">
        <v>11699</v>
      </c>
      <c r="W697" s="237" t="s">
        <v>11699</v>
      </c>
      <c r="X697" s="237" t="s">
        <v>11560</v>
      </c>
      <c r="Y697" s="237"/>
      <c r="Z697" s="237" t="s">
        <v>11699</v>
      </c>
      <c r="AA697" s="225">
        <v>202409</v>
      </c>
      <c r="AB697" s="246"/>
      <c r="AC697" s="236" t="s">
        <v>11564</v>
      </c>
      <c r="AD697" s="247" t="s">
        <v>11563</v>
      </c>
      <c r="AE697" s="248">
        <v>0</v>
      </c>
      <c r="AF697" s="247" t="s">
        <v>11563</v>
      </c>
      <c r="AG697" s="242" t="s">
        <v>11698</v>
      </c>
      <c r="AH697" s="238" t="s">
        <v>11697</v>
      </c>
      <c r="AI697" s="238" t="s">
        <v>11560</v>
      </c>
      <c r="AJ697" s="238" t="s">
        <v>11560</v>
      </c>
      <c r="AK697" s="238" t="s">
        <v>11562</v>
      </c>
    </row>
    <row r="698" spans="1:37" x14ac:dyDescent="0.3">
      <c r="A698" s="232" t="s">
        <v>4145</v>
      </c>
      <c r="B698" s="232" t="s">
        <v>11704</v>
      </c>
      <c r="C698" s="244" t="s">
        <v>11569</v>
      </c>
      <c r="D698" s="240" t="s">
        <v>11705</v>
      </c>
      <c r="E698" s="239" t="s">
        <v>4110</v>
      </c>
      <c r="F698" s="243" t="s">
        <v>11567</v>
      </c>
      <c r="G698" s="214">
        <v>0</v>
      </c>
      <c r="H698" s="234" t="s">
        <v>11560</v>
      </c>
      <c r="I698" s="234"/>
      <c r="J698" s="234"/>
      <c r="K698" s="234"/>
      <c r="L698" s="234"/>
      <c r="M698" s="234"/>
      <c r="N698" s="234" t="s">
        <v>11566</v>
      </c>
      <c r="O698" s="249" t="s">
        <v>11702</v>
      </c>
      <c r="P698" s="249" t="s">
        <v>11701</v>
      </c>
      <c r="Q698" s="226" t="s">
        <v>11700</v>
      </c>
      <c r="R698" s="212" t="s">
        <v>2</v>
      </c>
      <c r="S698" s="213" t="s">
        <v>11560</v>
      </c>
      <c r="T698" s="236" t="s">
        <v>11559</v>
      </c>
      <c r="U698" s="237" t="s">
        <v>11565</v>
      </c>
      <c r="V698" s="237" t="s">
        <v>11699</v>
      </c>
      <c r="W698" s="237" t="s">
        <v>11699</v>
      </c>
      <c r="X698" s="237" t="s">
        <v>11560</v>
      </c>
      <c r="Y698" s="237"/>
      <c r="Z698" s="237" t="s">
        <v>11699</v>
      </c>
      <c r="AA698" s="225">
        <v>202409</v>
      </c>
      <c r="AB698" s="246"/>
      <c r="AC698" s="236" t="s">
        <v>11564</v>
      </c>
      <c r="AD698" s="247" t="s">
        <v>11563</v>
      </c>
      <c r="AE698" s="248">
        <v>0</v>
      </c>
      <c r="AF698" s="247" t="s">
        <v>11563</v>
      </c>
      <c r="AG698" s="242" t="s">
        <v>11698</v>
      </c>
      <c r="AH698" s="238" t="s">
        <v>11697</v>
      </c>
      <c r="AI698" s="238" t="s">
        <v>11560</v>
      </c>
      <c r="AJ698" s="238" t="s">
        <v>11560</v>
      </c>
      <c r="AK698" s="238" t="s">
        <v>11562</v>
      </c>
    </row>
    <row r="699" spans="1:37" x14ac:dyDescent="0.3">
      <c r="A699" s="232" t="s">
        <v>4145</v>
      </c>
      <c r="B699" s="232" t="s">
        <v>11704</v>
      </c>
      <c r="C699" s="244" t="s">
        <v>11569</v>
      </c>
      <c r="D699" s="240" t="s">
        <v>11703</v>
      </c>
      <c r="E699" s="239" t="s">
        <v>4147</v>
      </c>
      <c r="F699" s="243" t="s">
        <v>11567</v>
      </c>
      <c r="G699" s="214">
        <v>0</v>
      </c>
      <c r="H699" s="234" t="s">
        <v>11560</v>
      </c>
      <c r="I699" s="234"/>
      <c r="J699" s="234"/>
      <c r="K699" s="234"/>
      <c r="L699" s="234"/>
      <c r="M699" s="234"/>
      <c r="N699" s="234" t="s">
        <v>11566</v>
      </c>
      <c r="O699" s="249" t="s">
        <v>11702</v>
      </c>
      <c r="P699" s="249" t="s">
        <v>11701</v>
      </c>
      <c r="Q699" s="226" t="s">
        <v>11700</v>
      </c>
      <c r="R699" s="212" t="s">
        <v>2</v>
      </c>
      <c r="S699" s="213" t="s">
        <v>11560</v>
      </c>
      <c r="T699" s="236" t="s">
        <v>11559</v>
      </c>
      <c r="U699" s="237" t="s">
        <v>11565</v>
      </c>
      <c r="V699" s="237" t="s">
        <v>11699</v>
      </c>
      <c r="W699" s="237" t="s">
        <v>11699</v>
      </c>
      <c r="X699" s="237" t="s">
        <v>11560</v>
      </c>
      <c r="Y699" s="237"/>
      <c r="Z699" s="237" t="s">
        <v>11699</v>
      </c>
      <c r="AA699" s="225">
        <v>202409</v>
      </c>
      <c r="AB699" s="246"/>
      <c r="AC699" s="236" t="s">
        <v>11564</v>
      </c>
      <c r="AD699" s="247" t="s">
        <v>11563</v>
      </c>
      <c r="AE699" s="248">
        <v>0</v>
      </c>
      <c r="AF699" s="247" t="s">
        <v>11563</v>
      </c>
      <c r="AG699" s="242" t="s">
        <v>11698</v>
      </c>
      <c r="AH699" s="238" t="s">
        <v>11697</v>
      </c>
      <c r="AI699" s="238" t="s">
        <v>11560</v>
      </c>
      <c r="AJ699" s="238" t="s">
        <v>11560</v>
      </c>
      <c r="AK699" s="238" t="s">
        <v>11562</v>
      </c>
    </row>
    <row r="700" spans="1:37" x14ac:dyDescent="0.3">
      <c r="A700" s="232" t="s">
        <v>11561</v>
      </c>
      <c r="B700" s="232" t="s">
        <v>11570</v>
      </c>
      <c r="C700" s="244" t="s">
        <v>11569</v>
      </c>
      <c r="D700" s="240" t="s">
        <v>11696</v>
      </c>
      <c r="E700" s="239" t="s">
        <v>11695</v>
      </c>
      <c r="F700" s="243" t="s">
        <v>11567</v>
      </c>
      <c r="G700" s="214">
        <v>0</v>
      </c>
      <c r="H700" s="234" t="s">
        <v>11560</v>
      </c>
      <c r="I700" s="234"/>
      <c r="J700" s="234"/>
      <c r="K700" s="234"/>
      <c r="L700" s="234"/>
      <c r="M700" s="234"/>
      <c r="N700" s="234" t="s">
        <v>11566</v>
      </c>
      <c r="O700" s="249"/>
      <c r="P700" s="249"/>
      <c r="Q700" s="226"/>
      <c r="R700" s="212" t="s">
        <v>2</v>
      </c>
      <c r="S700" s="213" t="s">
        <v>11560</v>
      </c>
      <c r="T700" s="236" t="s">
        <v>11559</v>
      </c>
      <c r="U700" s="237" t="s">
        <v>11565</v>
      </c>
      <c r="V700" s="236" t="s">
        <v>11558</v>
      </c>
      <c r="W700" s="236" t="s">
        <v>11558</v>
      </c>
      <c r="X700" s="237" t="s">
        <v>11560</v>
      </c>
      <c r="Y700" s="237"/>
      <c r="Z700" s="237"/>
      <c r="AA700" s="225">
        <v>202409</v>
      </c>
      <c r="AB700" s="246"/>
      <c r="AC700" s="236" t="s">
        <v>11564</v>
      </c>
      <c r="AD700" s="247" t="s">
        <v>11563</v>
      </c>
      <c r="AE700" s="248">
        <v>0</v>
      </c>
      <c r="AF700" s="247" t="s">
        <v>11563</v>
      </c>
      <c r="AG700" s="242" t="s">
        <v>2</v>
      </c>
      <c r="AH700" s="9" t="s">
        <v>11560</v>
      </c>
      <c r="AI700" s="238" t="s">
        <v>11560</v>
      </c>
      <c r="AJ700" s="238" t="s">
        <v>11560</v>
      </c>
      <c r="AK700" s="238" t="s">
        <v>11562</v>
      </c>
    </row>
    <row r="701" spans="1:37" x14ac:dyDescent="0.3">
      <c r="A701" s="232" t="s">
        <v>11561</v>
      </c>
      <c r="B701" s="232" t="s">
        <v>11570</v>
      </c>
      <c r="C701" s="244" t="s">
        <v>11569</v>
      </c>
      <c r="D701" s="240" t="s">
        <v>11694</v>
      </c>
      <c r="E701" s="239" t="s">
        <v>11693</v>
      </c>
      <c r="F701" s="243" t="s">
        <v>11567</v>
      </c>
      <c r="G701" s="214">
        <v>0</v>
      </c>
      <c r="H701" s="234" t="s">
        <v>11560</v>
      </c>
      <c r="I701" s="234"/>
      <c r="J701" s="234"/>
      <c r="K701" s="234"/>
      <c r="L701" s="234"/>
      <c r="M701" s="234"/>
      <c r="N701" s="234" t="s">
        <v>11566</v>
      </c>
      <c r="O701" s="249"/>
      <c r="P701" s="249"/>
      <c r="Q701" s="226"/>
      <c r="R701" s="212" t="s">
        <v>11692</v>
      </c>
      <c r="S701" s="213" t="s">
        <v>11560</v>
      </c>
      <c r="T701" s="236" t="s">
        <v>11559</v>
      </c>
      <c r="U701" s="237" t="s">
        <v>11565</v>
      </c>
      <c r="V701" s="236" t="s">
        <v>11558</v>
      </c>
      <c r="W701" s="236" t="s">
        <v>11558</v>
      </c>
      <c r="X701" s="237" t="s">
        <v>11560</v>
      </c>
      <c r="Y701" s="237"/>
      <c r="Z701" s="237"/>
      <c r="AA701" s="225">
        <v>202409</v>
      </c>
      <c r="AB701" s="246"/>
      <c r="AC701" s="236" t="s">
        <v>11564</v>
      </c>
      <c r="AD701" s="247" t="s">
        <v>11563</v>
      </c>
      <c r="AE701" s="248">
        <v>0</v>
      </c>
      <c r="AF701" s="247" t="s">
        <v>11563</v>
      </c>
      <c r="AG701" s="242" t="s">
        <v>2</v>
      </c>
      <c r="AH701" s="9" t="s">
        <v>11560</v>
      </c>
      <c r="AI701" s="238" t="s">
        <v>11560</v>
      </c>
      <c r="AJ701" s="238" t="s">
        <v>11560</v>
      </c>
      <c r="AK701" s="238" t="s">
        <v>11562</v>
      </c>
    </row>
    <row r="702" spans="1:37" x14ac:dyDescent="0.3">
      <c r="A702" s="232" t="s">
        <v>11561</v>
      </c>
      <c r="B702" s="232" t="s">
        <v>11570</v>
      </c>
      <c r="C702" s="244" t="s">
        <v>11569</v>
      </c>
      <c r="D702" s="240" t="s">
        <v>11691</v>
      </c>
      <c r="E702" s="239" t="s">
        <v>5084</v>
      </c>
      <c r="F702" s="243" t="s">
        <v>11567</v>
      </c>
      <c r="G702" s="214">
        <v>0</v>
      </c>
      <c r="H702" s="234" t="s">
        <v>11560</v>
      </c>
      <c r="I702" s="234"/>
      <c r="J702" s="234"/>
      <c r="K702" s="234"/>
      <c r="L702" s="234"/>
      <c r="M702" s="234"/>
      <c r="N702" s="234" t="s">
        <v>11566</v>
      </c>
      <c r="O702" s="249"/>
      <c r="P702" s="249"/>
      <c r="Q702" s="226"/>
      <c r="R702" s="212" t="s">
        <v>2</v>
      </c>
      <c r="S702" s="213" t="s">
        <v>11560</v>
      </c>
      <c r="T702" s="236" t="s">
        <v>11559</v>
      </c>
      <c r="U702" s="237" t="s">
        <v>11565</v>
      </c>
      <c r="V702" s="236" t="s">
        <v>11558</v>
      </c>
      <c r="W702" s="236" t="s">
        <v>11558</v>
      </c>
      <c r="X702" s="237" t="s">
        <v>11560</v>
      </c>
      <c r="Y702" s="237"/>
      <c r="Z702" s="237"/>
      <c r="AA702" s="225">
        <v>202409</v>
      </c>
      <c r="AB702" s="246"/>
      <c r="AC702" s="236" t="s">
        <v>11564</v>
      </c>
      <c r="AD702" s="247" t="s">
        <v>11563</v>
      </c>
      <c r="AE702" s="248">
        <v>0</v>
      </c>
      <c r="AF702" s="247" t="s">
        <v>11563</v>
      </c>
      <c r="AG702" s="242" t="s">
        <v>2</v>
      </c>
      <c r="AH702" s="9" t="s">
        <v>11560</v>
      </c>
      <c r="AI702" s="238" t="s">
        <v>11560</v>
      </c>
      <c r="AJ702" s="238" t="s">
        <v>11560</v>
      </c>
      <c r="AK702" s="238" t="s">
        <v>11562</v>
      </c>
    </row>
    <row r="703" spans="1:37" x14ac:dyDescent="0.3">
      <c r="A703" s="232" t="s">
        <v>11561</v>
      </c>
      <c r="B703" s="232" t="s">
        <v>11570</v>
      </c>
      <c r="C703" s="244" t="s">
        <v>11569</v>
      </c>
      <c r="D703" s="240" t="s">
        <v>11690</v>
      </c>
      <c r="E703" s="239" t="s">
        <v>5082</v>
      </c>
      <c r="F703" s="243" t="s">
        <v>11567</v>
      </c>
      <c r="G703" s="214">
        <v>0</v>
      </c>
      <c r="H703" s="234" t="s">
        <v>11560</v>
      </c>
      <c r="I703" s="234"/>
      <c r="J703" s="234"/>
      <c r="K703" s="234"/>
      <c r="L703" s="234"/>
      <c r="M703" s="234"/>
      <c r="N703" s="234" t="s">
        <v>11566</v>
      </c>
      <c r="O703" s="249"/>
      <c r="P703" s="249"/>
      <c r="Q703" s="226"/>
      <c r="R703" s="212" t="s">
        <v>2</v>
      </c>
      <c r="S703" s="213" t="s">
        <v>11560</v>
      </c>
      <c r="T703" s="236" t="s">
        <v>11559</v>
      </c>
      <c r="U703" s="237" t="s">
        <v>11565</v>
      </c>
      <c r="V703" s="236" t="s">
        <v>11558</v>
      </c>
      <c r="W703" s="236" t="s">
        <v>11558</v>
      </c>
      <c r="X703" s="237" t="s">
        <v>11560</v>
      </c>
      <c r="Y703" s="237"/>
      <c r="Z703" s="237"/>
      <c r="AA703" s="225">
        <v>202409</v>
      </c>
      <c r="AB703" s="246"/>
      <c r="AC703" s="236" t="s">
        <v>11564</v>
      </c>
      <c r="AD703" s="247" t="s">
        <v>11563</v>
      </c>
      <c r="AE703" s="248">
        <v>0</v>
      </c>
      <c r="AF703" s="247" t="s">
        <v>11563</v>
      </c>
      <c r="AG703" s="242" t="s">
        <v>2</v>
      </c>
      <c r="AH703" s="9" t="s">
        <v>11560</v>
      </c>
      <c r="AI703" s="238" t="s">
        <v>11560</v>
      </c>
      <c r="AJ703" s="238" t="s">
        <v>11560</v>
      </c>
      <c r="AK703" s="238" t="s">
        <v>11562</v>
      </c>
    </row>
    <row r="704" spans="1:37" x14ac:dyDescent="0.3">
      <c r="A704" s="232" t="s">
        <v>11561</v>
      </c>
      <c r="B704" s="232" t="s">
        <v>11570</v>
      </c>
      <c r="C704" s="244" t="s">
        <v>11569</v>
      </c>
      <c r="D704" s="240" t="s">
        <v>11689</v>
      </c>
      <c r="E704" s="239" t="s">
        <v>3986</v>
      </c>
      <c r="F704" s="243" t="s">
        <v>11567</v>
      </c>
      <c r="G704" s="214">
        <v>0</v>
      </c>
      <c r="H704" s="234" t="s">
        <v>11560</v>
      </c>
      <c r="I704" s="234"/>
      <c r="J704" s="234"/>
      <c r="K704" s="234"/>
      <c r="L704" s="234"/>
      <c r="M704" s="234"/>
      <c r="N704" s="234" t="s">
        <v>11566</v>
      </c>
      <c r="O704" s="249"/>
      <c r="P704" s="249"/>
      <c r="Q704" s="226"/>
      <c r="R704" s="212" t="s">
        <v>4189</v>
      </c>
      <c r="S704" s="213" t="s">
        <v>11560</v>
      </c>
      <c r="T704" s="236" t="s">
        <v>11559</v>
      </c>
      <c r="U704" s="237" t="s">
        <v>11565</v>
      </c>
      <c r="V704" s="236" t="s">
        <v>11558</v>
      </c>
      <c r="W704" s="236" t="s">
        <v>11558</v>
      </c>
      <c r="X704" s="237" t="s">
        <v>11560</v>
      </c>
      <c r="Y704" s="237"/>
      <c r="Z704" s="237"/>
      <c r="AA704" s="225">
        <v>202409</v>
      </c>
      <c r="AB704" s="246"/>
      <c r="AC704" s="236" t="s">
        <v>11564</v>
      </c>
      <c r="AD704" s="247" t="s">
        <v>11563</v>
      </c>
      <c r="AE704" s="248">
        <v>0</v>
      </c>
      <c r="AF704" s="247" t="s">
        <v>11563</v>
      </c>
      <c r="AG704" s="242" t="s">
        <v>2</v>
      </c>
      <c r="AH704" s="9" t="s">
        <v>11560</v>
      </c>
      <c r="AI704" s="238" t="s">
        <v>11560</v>
      </c>
      <c r="AJ704" s="238" t="s">
        <v>11560</v>
      </c>
      <c r="AK704" s="238" t="s">
        <v>11562</v>
      </c>
    </row>
    <row r="705" spans="1:37" x14ac:dyDescent="0.3">
      <c r="A705" s="232" t="s">
        <v>11561</v>
      </c>
      <c r="B705" s="232" t="s">
        <v>11570</v>
      </c>
      <c r="C705" s="244" t="s">
        <v>11569</v>
      </c>
      <c r="D705" s="240" t="s">
        <v>11688</v>
      </c>
      <c r="E705" s="239" t="s">
        <v>10615</v>
      </c>
      <c r="F705" s="243" t="s">
        <v>11567</v>
      </c>
      <c r="G705" s="214">
        <v>0</v>
      </c>
      <c r="H705" s="234" t="s">
        <v>11560</v>
      </c>
      <c r="I705" s="234"/>
      <c r="J705" s="234"/>
      <c r="K705" s="234"/>
      <c r="L705" s="234"/>
      <c r="M705" s="234"/>
      <c r="N705" s="234" t="s">
        <v>11566</v>
      </c>
      <c r="O705" s="249"/>
      <c r="P705" s="249"/>
      <c r="Q705" s="226"/>
      <c r="R705" s="212" t="s">
        <v>2</v>
      </c>
      <c r="S705" s="213" t="s">
        <v>11560</v>
      </c>
      <c r="T705" s="236" t="s">
        <v>11559</v>
      </c>
      <c r="U705" s="237" t="s">
        <v>11565</v>
      </c>
      <c r="V705" s="236" t="s">
        <v>11558</v>
      </c>
      <c r="W705" s="236" t="s">
        <v>11558</v>
      </c>
      <c r="X705" s="237" t="s">
        <v>11560</v>
      </c>
      <c r="Y705" s="237"/>
      <c r="Z705" s="237"/>
      <c r="AA705" s="225">
        <v>202409</v>
      </c>
      <c r="AB705" s="246"/>
      <c r="AC705" s="236" t="s">
        <v>11564</v>
      </c>
      <c r="AD705" s="247" t="s">
        <v>11563</v>
      </c>
      <c r="AE705" s="248">
        <v>0</v>
      </c>
      <c r="AF705" s="247" t="s">
        <v>11563</v>
      </c>
      <c r="AG705" s="242" t="s">
        <v>2</v>
      </c>
      <c r="AH705" s="9" t="s">
        <v>11560</v>
      </c>
      <c r="AI705" s="238" t="s">
        <v>11560</v>
      </c>
      <c r="AJ705" s="238" t="s">
        <v>11560</v>
      </c>
      <c r="AK705" s="238" t="s">
        <v>11562</v>
      </c>
    </row>
    <row r="706" spans="1:37" x14ac:dyDescent="0.3">
      <c r="A706" s="232" t="s">
        <v>11561</v>
      </c>
      <c r="B706" s="232" t="s">
        <v>11570</v>
      </c>
      <c r="C706" s="244" t="s">
        <v>11569</v>
      </c>
      <c r="D706" s="240" t="s">
        <v>11687</v>
      </c>
      <c r="E706" s="239" t="s">
        <v>6584</v>
      </c>
      <c r="F706" s="243" t="s">
        <v>11567</v>
      </c>
      <c r="G706" s="214">
        <v>0</v>
      </c>
      <c r="H706" s="234" t="s">
        <v>11560</v>
      </c>
      <c r="I706" s="234"/>
      <c r="J706" s="234"/>
      <c r="K706" s="234"/>
      <c r="L706" s="234"/>
      <c r="M706" s="234"/>
      <c r="N706" s="234" t="s">
        <v>11566</v>
      </c>
      <c r="O706" s="249"/>
      <c r="P706" s="249"/>
      <c r="Q706" s="226"/>
      <c r="R706" s="212" t="s">
        <v>2</v>
      </c>
      <c r="S706" s="213" t="s">
        <v>11560</v>
      </c>
      <c r="T706" s="236" t="s">
        <v>11559</v>
      </c>
      <c r="U706" s="237" t="s">
        <v>11565</v>
      </c>
      <c r="V706" s="236" t="s">
        <v>11558</v>
      </c>
      <c r="W706" s="236" t="s">
        <v>11558</v>
      </c>
      <c r="X706" s="237" t="s">
        <v>11560</v>
      </c>
      <c r="Y706" s="237"/>
      <c r="Z706" s="237"/>
      <c r="AA706" s="225">
        <v>202409</v>
      </c>
      <c r="AB706" s="246"/>
      <c r="AC706" s="236" t="s">
        <v>11564</v>
      </c>
      <c r="AD706" s="247" t="s">
        <v>11563</v>
      </c>
      <c r="AE706" s="248">
        <v>0</v>
      </c>
      <c r="AF706" s="247" t="s">
        <v>11563</v>
      </c>
      <c r="AG706" s="242" t="s">
        <v>2</v>
      </c>
      <c r="AH706" s="9" t="s">
        <v>11560</v>
      </c>
      <c r="AI706" s="238" t="s">
        <v>11560</v>
      </c>
      <c r="AJ706" s="238" t="s">
        <v>11560</v>
      </c>
      <c r="AK706" s="238" t="s">
        <v>11562</v>
      </c>
    </row>
    <row r="707" spans="1:37" x14ac:dyDescent="0.3">
      <c r="A707" s="232" t="s">
        <v>11561</v>
      </c>
      <c r="B707" s="232" t="s">
        <v>11570</v>
      </c>
      <c r="C707" s="244" t="s">
        <v>11569</v>
      </c>
      <c r="D707" s="240" t="s">
        <v>11686</v>
      </c>
      <c r="E707" s="239" t="s">
        <v>5080</v>
      </c>
      <c r="F707" s="243" t="s">
        <v>11567</v>
      </c>
      <c r="G707" s="214">
        <v>0</v>
      </c>
      <c r="H707" s="234" t="s">
        <v>11560</v>
      </c>
      <c r="I707" s="234"/>
      <c r="J707" s="234"/>
      <c r="K707" s="234"/>
      <c r="L707" s="234"/>
      <c r="M707" s="234"/>
      <c r="N707" s="234" t="s">
        <v>11566</v>
      </c>
      <c r="O707" s="249"/>
      <c r="P707" s="249"/>
      <c r="Q707" s="226"/>
      <c r="R707" s="212" t="s">
        <v>2</v>
      </c>
      <c r="S707" s="213" t="s">
        <v>11560</v>
      </c>
      <c r="T707" s="236" t="s">
        <v>11559</v>
      </c>
      <c r="U707" s="237" t="s">
        <v>11565</v>
      </c>
      <c r="V707" s="236" t="s">
        <v>11558</v>
      </c>
      <c r="W707" s="236" t="s">
        <v>11558</v>
      </c>
      <c r="X707" s="237" t="s">
        <v>11560</v>
      </c>
      <c r="Y707" s="237"/>
      <c r="Z707" s="237"/>
      <c r="AA707" s="225">
        <v>202409</v>
      </c>
      <c r="AB707" s="246"/>
      <c r="AC707" s="236" t="s">
        <v>11564</v>
      </c>
      <c r="AD707" s="247" t="s">
        <v>11563</v>
      </c>
      <c r="AE707" s="248">
        <v>0</v>
      </c>
      <c r="AF707" s="247" t="s">
        <v>11563</v>
      </c>
      <c r="AG707" s="242" t="s">
        <v>2</v>
      </c>
      <c r="AH707" s="9" t="s">
        <v>11560</v>
      </c>
      <c r="AI707" s="238" t="s">
        <v>11560</v>
      </c>
      <c r="AJ707" s="238" t="s">
        <v>11560</v>
      </c>
      <c r="AK707" s="238" t="s">
        <v>11562</v>
      </c>
    </row>
    <row r="708" spans="1:37" x14ac:dyDescent="0.3">
      <c r="A708" s="232" t="s">
        <v>11561</v>
      </c>
      <c r="B708" s="232" t="s">
        <v>11570</v>
      </c>
      <c r="C708" s="244" t="s">
        <v>11569</v>
      </c>
      <c r="D708" s="240" t="s">
        <v>11685</v>
      </c>
      <c r="E708" s="239" t="s">
        <v>5120</v>
      </c>
      <c r="F708" s="243" t="s">
        <v>11567</v>
      </c>
      <c r="G708" s="214">
        <v>0</v>
      </c>
      <c r="H708" s="234" t="s">
        <v>11560</v>
      </c>
      <c r="I708" s="234"/>
      <c r="J708" s="234"/>
      <c r="K708" s="234"/>
      <c r="L708" s="234"/>
      <c r="M708" s="234"/>
      <c r="N708" s="234" t="s">
        <v>11566</v>
      </c>
      <c r="O708" s="249"/>
      <c r="P708" s="249"/>
      <c r="Q708" s="226"/>
      <c r="R708" s="212" t="s">
        <v>2</v>
      </c>
      <c r="S708" s="213" t="s">
        <v>11560</v>
      </c>
      <c r="T708" s="236" t="s">
        <v>11559</v>
      </c>
      <c r="U708" s="237" t="s">
        <v>11565</v>
      </c>
      <c r="V708" s="236" t="s">
        <v>11558</v>
      </c>
      <c r="W708" s="236" t="s">
        <v>11558</v>
      </c>
      <c r="X708" s="237" t="s">
        <v>11560</v>
      </c>
      <c r="Y708" s="237"/>
      <c r="Z708" s="237"/>
      <c r="AA708" s="225">
        <v>202409</v>
      </c>
      <c r="AB708" s="246"/>
      <c r="AC708" s="236" t="s">
        <v>11564</v>
      </c>
      <c r="AD708" s="247" t="s">
        <v>11563</v>
      </c>
      <c r="AE708" s="248">
        <v>0</v>
      </c>
      <c r="AF708" s="247" t="s">
        <v>11563</v>
      </c>
      <c r="AG708" s="242" t="s">
        <v>2</v>
      </c>
      <c r="AH708" s="9" t="s">
        <v>11560</v>
      </c>
      <c r="AI708" s="238" t="s">
        <v>11560</v>
      </c>
      <c r="AJ708" s="238" t="s">
        <v>11560</v>
      </c>
      <c r="AK708" s="238" t="s">
        <v>11562</v>
      </c>
    </row>
    <row r="709" spans="1:37" x14ac:dyDescent="0.3">
      <c r="A709" s="232" t="s">
        <v>11561</v>
      </c>
      <c r="B709" s="232" t="s">
        <v>11570</v>
      </c>
      <c r="C709" s="244" t="s">
        <v>11569</v>
      </c>
      <c r="D709" s="240" t="s">
        <v>11684</v>
      </c>
      <c r="E709" s="239" t="s">
        <v>4681</v>
      </c>
      <c r="F709" s="243" t="s">
        <v>11567</v>
      </c>
      <c r="G709" s="214">
        <v>0</v>
      </c>
      <c r="H709" s="234" t="s">
        <v>11560</v>
      </c>
      <c r="I709" s="234"/>
      <c r="J709" s="234"/>
      <c r="K709" s="234"/>
      <c r="L709" s="234"/>
      <c r="M709" s="234"/>
      <c r="N709" s="234" t="s">
        <v>11566</v>
      </c>
      <c r="O709" s="249"/>
      <c r="P709" s="249"/>
      <c r="Q709" s="226"/>
      <c r="R709" s="212" t="s">
        <v>4682</v>
      </c>
      <c r="S709" s="213" t="s">
        <v>11560</v>
      </c>
      <c r="T709" s="236" t="s">
        <v>11559</v>
      </c>
      <c r="U709" s="237" t="s">
        <v>11565</v>
      </c>
      <c r="V709" s="236" t="s">
        <v>11558</v>
      </c>
      <c r="W709" s="236" t="s">
        <v>11558</v>
      </c>
      <c r="X709" s="237" t="s">
        <v>11560</v>
      </c>
      <c r="Y709" s="237"/>
      <c r="Z709" s="237"/>
      <c r="AA709" s="225">
        <v>202409</v>
      </c>
      <c r="AB709" s="246"/>
      <c r="AC709" s="236" t="s">
        <v>11564</v>
      </c>
      <c r="AD709" s="247" t="s">
        <v>11563</v>
      </c>
      <c r="AE709" s="248">
        <v>0</v>
      </c>
      <c r="AF709" s="247" t="s">
        <v>11563</v>
      </c>
      <c r="AG709" s="242" t="s">
        <v>2</v>
      </c>
      <c r="AH709" s="9" t="s">
        <v>11560</v>
      </c>
      <c r="AI709" s="238" t="s">
        <v>11560</v>
      </c>
      <c r="AJ709" s="238" t="s">
        <v>11560</v>
      </c>
      <c r="AK709" s="238" t="s">
        <v>11562</v>
      </c>
    </row>
    <row r="710" spans="1:37" x14ac:dyDescent="0.3">
      <c r="A710" s="232" t="s">
        <v>11561</v>
      </c>
      <c r="B710" s="232" t="s">
        <v>11570</v>
      </c>
      <c r="C710" s="244" t="s">
        <v>11569</v>
      </c>
      <c r="D710" s="240" t="s">
        <v>11683</v>
      </c>
      <c r="E710" s="239" t="s">
        <v>4683</v>
      </c>
      <c r="F710" s="243" t="s">
        <v>11567</v>
      </c>
      <c r="G710" s="214">
        <v>0</v>
      </c>
      <c r="H710" s="234" t="s">
        <v>11560</v>
      </c>
      <c r="I710" s="234"/>
      <c r="J710" s="234"/>
      <c r="K710" s="234"/>
      <c r="L710" s="234"/>
      <c r="M710" s="234"/>
      <c r="N710" s="234" t="s">
        <v>11566</v>
      </c>
      <c r="O710" s="249"/>
      <c r="P710" s="249"/>
      <c r="Q710" s="226"/>
      <c r="R710" s="212" t="s">
        <v>4684</v>
      </c>
      <c r="S710" s="213" t="s">
        <v>11560</v>
      </c>
      <c r="T710" s="236" t="s">
        <v>11559</v>
      </c>
      <c r="U710" s="237" t="s">
        <v>11565</v>
      </c>
      <c r="V710" s="236" t="s">
        <v>11558</v>
      </c>
      <c r="W710" s="236" t="s">
        <v>11558</v>
      </c>
      <c r="X710" s="237" t="s">
        <v>11560</v>
      </c>
      <c r="Y710" s="237"/>
      <c r="Z710" s="237"/>
      <c r="AA710" s="225">
        <v>202409</v>
      </c>
      <c r="AB710" s="246"/>
      <c r="AC710" s="236" t="s">
        <v>11564</v>
      </c>
      <c r="AD710" s="247" t="s">
        <v>11563</v>
      </c>
      <c r="AE710" s="248">
        <v>0</v>
      </c>
      <c r="AF710" s="247" t="s">
        <v>11563</v>
      </c>
      <c r="AG710" s="242" t="s">
        <v>2</v>
      </c>
      <c r="AH710" s="9" t="s">
        <v>11560</v>
      </c>
      <c r="AI710" s="238" t="s">
        <v>11560</v>
      </c>
      <c r="AJ710" s="238" t="s">
        <v>11560</v>
      </c>
      <c r="AK710" s="238" t="s">
        <v>11562</v>
      </c>
    </row>
    <row r="711" spans="1:37" x14ac:dyDescent="0.3">
      <c r="A711" s="232" t="s">
        <v>11561</v>
      </c>
      <c r="B711" s="232" t="s">
        <v>11570</v>
      </c>
      <c r="C711" s="244" t="s">
        <v>11569</v>
      </c>
      <c r="D711" s="240" t="s">
        <v>11682</v>
      </c>
      <c r="E711" s="239" t="s">
        <v>5817</v>
      </c>
      <c r="F711" s="243" t="s">
        <v>11567</v>
      </c>
      <c r="G711" s="214">
        <v>0</v>
      </c>
      <c r="H711" s="234" t="s">
        <v>11560</v>
      </c>
      <c r="I711" s="234"/>
      <c r="J711" s="234"/>
      <c r="K711" s="234"/>
      <c r="L711" s="234"/>
      <c r="M711" s="234"/>
      <c r="N711" s="234" t="s">
        <v>11566</v>
      </c>
      <c r="O711" s="249"/>
      <c r="P711" s="249"/>
      <c r="Q711" s="226"/>
      <c r="R711" s="212" t="s">
        <v>2</v>
      </c>
      <c r="S711" s="213" t="s">
        <v>11560</v>
      </c>
      <c r="T711" s="236" t="s">
        <v>11559</v>
      </c>
      <c r="U711" s="237" t="s">
        <v>11565</v>
      </c>
      <c r="V711" s="236" t="s">
        <v>11558</v>
      </c>
      <c r="W711" s="236" t="s">
        <v>11558</v>
      </c>
      <c r="X711" s="237" t="s">
        <v>11560</v>
      </c>
      <c r="Y711" s="237"/>
      <c r="Z711" s="237"/>
      <c r="AA711" s="225">
        <v>202409</v>
      </c>
      <c r="AB711" s="246"/>
      <c r="AC711" s="236" t="s">
        <v>11564</v>
      </c>
      <c r="AD711" s="247" t="s">
        <v>11563</v>
      </c>
      <c r="AE711" s="248">
        <v>0</v>
      </c>
      <c r="AF711" s="247" t="s">
        <v>11563</v>
      </c>
      <c r="AG711" s="242" t="s">
        <v>2</v>
      </c>
      <c r="AH711" s="9" t="s">
        <v>11560</v>
      </c>
      <c r="AI711" s="238" t="s">
        <v>11560</v>
      </c>
      <c r="AJ711" s="238" t="s">
        <v>11560</v>
      </c>
      <c r="AK711" s="238" t="s">
        <v>11562</v>
      </c>
    </row>
    <row r="712" spans="1:37" x14ac:dyDescent="0.3">
      <c r="A712" s="232" t="s">
        <v>11561</v>
      </c>
      <c r="B712" s="232" t="s">
        <v>11570</v>
      </c>
      <c r="C712" s="244" t="s">
        <v>11569</v>
      </c>
      <c r="D712" s="240" t="s">
        <v>11681</v>
      </c>
      <c r="E712" s="239" t="s">
        <v>11680</v>
      </c>
      <c r="F712" s="243" t="s">
        <v>11567</v>
      </c>
      <c r="G712" s="214">
        <v>0</v>
      </c>
      <c r="H712" s="234" t="s">
        <v>11560</v>
      </c>
      <c r="I712" s="234"/>
      <c r="J712" s="234"/>
      <c r="K712" s="234"/>
      <c r="L712" s="234"/>
      <c r="M712" s="234"/>
      <c r="N712" s="234" t="s">
        <v>11566</v>
      </c>
      <c r="O712" s="249"/>
      <c r="P712" s="249"/>
      <c r="Q712" s="226"/>
      <c r="R712" s="212" t="s">
        <v>2</v>
      </c>
      <c r="S712" s="213" t="s">
        <v>11560</v>
      </c>
      <c r="T712" s="236" t="s">
        <v>11559</v>
      </c>
      <c r="U712" s="237" t="s">
        <v>11565</v>
      </c>
      <c r="V712" s="236" t="s">
        <v>11558</v>
      </c>
      <c r="W712" s="236" t="s">
        <v>11558</v>
      </c>
      <c r="X712" s="237" t="s">
        <v>11560</v>
      </c>
      <c r="Y712" s="237"/>
      <c r="Z712" s="237"/>
      <c r="AA712" s="225">
        <v>202409</v>
      </c>
      <c r="AB712" s="246"/>
      <c r="AC712" s="236" t="s">
        <v>11564</v>
      </c>
      <c r="AD712" s="247" t="s">
        <v>11563</v>
      </c>
      <c r="AE712" s="248">
        <v>0</v>
      </c>
      <c r="AF712" s="247" t="s">
        <v>11563</v>
      </c>
      <c r="AG712" s="242" t="s">
        <v>2</v>
      </c>
      <c r="AH712" s="9" t="s">
        <v>11560</v>
      </c>
      <c r="AI712" s="238" t="s">
        <v>11560</v>
      </c>
      <c r="AJ712" s="238" t="s">
        <v>11560</v>
      </c>
      <c r="AK712" s="238" t="s">
        <v>11562</v>
      </c>
    </row>
    <row r="713" spans="1:37" x14ac:dyDescent="0.3">
      <c r="A713" s="232" t="s">
        <v>11561</v>
      </c>
      <c r="B713" s="232" t="s">
        <v>11570</v>
      </c>
      <c r="C713" s="244" t="s">
        <v>11569</v>
      </c>
      <c r="D713" s="240" t="s">
        <v>11679</v>
      </c>
      <c r="E713" s="239" t="s">
        <v>5258</v>
      </c>
      <c r="F713" s="243" t="s">
        <v>11567</v>
      </c>
      <c r="G713" s="214">
        <v>0</v>
      </c>
      <c r="H713" s="234" t="s">
        <v>11560</v>
      </c>
      <c r="I713" s="234"/>
      <c r="J713" s="234"/>
      <c r="K713" s="234"/>
      <c r="L713" s="234"/>
      <c r="M713" s="234"/>
      <c r="N713" s="234" t="s">
        <v>11566</v>
      </c>
      <c r="O713" s="249"/>
      <c r="P713" s="249"/>
      <c r="Q713" s="226"/>
      <c r="R713" s="212" t="s">
        <v>2</v>
      </c>
      <c r="S713" s="213" t="s">
        <v>11560</v>
      </c>
      <c r="T713" s="236" t="s">
        <v>11559</v>
      </c>
      <c r="U713" s="237" t="s">
        <v>11565</v>
      </c>
      <c r="V713" s="236" t="s">
        <v>11558</v>
      </c>
      <c r="W713" s="236" t="s">
        <v>11558</v>
      </c>
      <c r="X713" s="237" t="s">
        <v>11560</v>
      </c>
      <c r="Y713" s="237"/>
      <c r="Z713" s="237"/>
      <c r="AA713" s="225">
        <v>202409</v>
      </c>
      <c r="AB713" s="246"/>
      <c r="AC713" s="236" t="s">
        <v>11564</v>
      </c>
      <c r="AD713" s="247" t="s">
        <v>11563</v>
      </c>
      <c r="AE713" s="248">
        <v>0</v>
      </c>
      <c r="AF713" s="247" t="s">
        <v>11563</v>
      </c>
      <c r="AG713" s="242" t="s">
        <v>2</v>
      </c>
      <c r="AH713" s="9" t="s">
        <v>11560</v>
      </c>
      <c r="AI713" s="238" t="s">
        <v>11560</v>
      </c>
      <c r="AJ713" s="238" t="s">
        <v>11560</v>
      </c>
      <c r="AK713" s="238" t="s">
        <v>11562</v>
      </c>
    </row>
    <row r="714" spans="1:37" x14ac:dyDescent="0.3">
      <c r="A714" s="232" t="s">
        <v>11561</v>
      </c>
      <c r="B714" s="232" t="s">
        <v>11570</v>
      </c>
      <c r="C714" s="244" t="s">
        <v>11569</v>
      </c>
      <c r="D714" s="240" t="s">
        <v>11678</v>
      </c>
      <c r="E714" s="239" t="s">
        <v>3987</v>
      </c>
      <c r="F714" s="243" t="s">
        <v>11567</v>
      </c>
      <c r="G714" s="214">
        <v>0</v>
      </c>
      <c r="H714" s="234" t="s">
        <v>11560</v>
      </c>
      <c r="I714" s="234"/>
      <c r="J714" s="234"/>
      <c r="K714" s="234"/>
      <c r="L714" s="234"/>
      <c r="M714" s="234"/>
      <c r="N714" s="234" t="s">
        <v>11566</v>
      </c>
      <c r="O714" s="249"/>
      <c r="P714" s="249"/>
      <c r="Q714" s="226"/>
      <c r="R714" s="212" t="s">
        <v>4190</v>
      </c>
      <c r="S714" s="213" t="s">
        <v>11560</v>
      </c>
      <c r="T714" s="236" t="s">
        <v>11559</v>
      </c>
      <c r="U714" s="237" t="s">
        <v>11565</v>
      </c>
      <c r="V714" s="236" t="s">
        <v>11558</v>
      </c>
      <c r="W714" s="236" t="s">
        <v>11558</v>
      </c>
      <c r="X714" s="237" t="s">
        <v>11560</v>
      </c>
      <c r="Y714" s="237"/>
      <c r="Z714" s="237"/>
      <c r="AA714" s="225">
        <v>202409</v>
      </c>
      <c r="AB714" s="246"/>
      <c r="AC714" s="236" t="s">
        <v>11564</v>
      </c>
      <c r="AD714" s="247" t="s">
        <v>11563</v>
      </c>
      <c r="AE714" s="248">
        <v>0</v>
      </c>
      <c r="AF714" s="247" t="s">
        <v>11563</v>
      </c>
      <c r="AG714" s="242" t="s">
        <v>2</v>
      </c>
      <c r="AH714" s="9" t="s">
        <v>11560</v>
      </c>
      <c r="AI714" s="238" t="s">
        <v>11560</v>
      </c>
      <c r="AJ714" s="238" t="s">
        <v>11560</v>
      </c>
      <c r="AK714" s="238" t="s">
        <v>11562</v>
      </c>
    </row>
    <row r="715" spans="1:37" x14ac:dyDescent="0.3">
      <c r="A715" s="232" t="s">
        <v>11561</v>
      </c>
      <c r="B715" s="232" t="s">
        <v>11570</v>
      </c>
      <c r="C715" s="244" t="s">
        <v>11569</v>
      </c>
      <c r="D715" s="240" t="s">
        <v>11677</v>
      </c>
      <c r="E715" s="239" t="s">
        <v>3971</v>
      </c>
      <c r="F715" s="243" t="s">
        <v>11567</v>
      </c>
      <c r="G715" s="214">
        <v>0</v>
      </c>
      <c r="H715" s="234" t="s">
        <v>11560</v>
      </c>
      <c r="I715" s="234"/>
      <c r="J715" s="234"/>
      <c r="K715" s="234"/>
      <c r="L715" s="234"/>
      <c r="M715" s="234"/>
      <c r="N715" s="234" t="s">
        <v>11566</v>
      </c>
      <c r="O715" s="249"/>
      <c r="P715" s="249"/>
      <c r="Q715" s="226"/>
      <c r="R715" s="212" t="s">
        <v>4200</v>
      </c>
      <c r="S715" s="213" t="s">
        <v>11560</v>
      </c>
      <c r="T715" s="236" t="s">
        <v>11559</v>
      </c>
      <c r="U715" s="237" t="s">
        <v>11565</v>
      </c>
      <c r="V715" s="236" t="s">
        <v>11558</v>
      </c>
      <c r="W715" s="236" t="s">
        <v>11558</v>
      </c>
      <c r="X715" s="237" t="s">
        <v>11560</v>
      </c>
      <c r="Y715" s="237"/>
      <c r="Z715" s="237"/>
      <c r="AA715" s="225">
        <v>202409</v>
      </c>
      <c r="AB715" s="246"/>
      <c r="AC715" s="236" t="s">
        <v>11564</v>
      </c>
      <c r="AD715" s="247" t="s">
        <v>11563</v>
      </c>
      <c r="AE715" s="248">
        <v>0</v>
      </c>
      <c r="AF715" s="247" t="s">
        <v>11563</v>
      </c>
      <c r="AG715" s="242" t="s">
        <v>2</v>
      </c>
      <c r="AH715" s="9" t="s">
        <v>11560</v>
      </c>
      <c r="AI715" s="238" t="s">
        <v>11560</v>
      </c>
      <c r="AJ715" s="238" t="s">
        <v>11560</v>
      </c>
      <c r="AK715" s="238" t="s">
        <v>11562</v>
      </c>
    </row>
    <row r="716" spans="1:37" x14ac:dyDescent="0.3">
      <c r="A716" s="232" t="s">
        <v>11561</v>
      </c>
      <c r="B716" s="232" t="s">
        <v>11570</v>
      </c>
      <c r="C716" s="244" t="s">
        <v>11569</v>
      </c>
      <c r="D716" s="240" t="s">
        <v>11676</v>
      </c>
      <c r="E716" s="239" t="s">
        <v>3970</v>
      </c>
      <c r="F716" s="243" t="s">
        <v>11567</v>
      </c>
      <c r="G716" s="214">
        <v>0</v>
      </c>
      <c r="H716" s="234" t="s">
        <v>11560</v>
      </c>
      <c r="I716" s="234"/>
      <c r="J716" s="234"/>
      <c r="K716" s="234"/>
      <c r="L716" s="234"/>
      <c r="M716" s="234"/>
      <c r="N716" s="234" t="s">
        <v>11566</v>
      </c>
      <c r="O716" s="249"/>
      <c r="P716" s="249"/>
      <c r="Q716" s="226"/>
      <c r="R716" s="212" t="s">
        <v>4202</v>
      </c>
      <c r="S716" s="213" t="s">
        <v>11560</v>
      </c>
      <c r="T716" s="236" t="s">
        <v>11559</v>
      </c>
      <c r="U716" s="237" t="s">
        <v>11565</v>
      </c>
      <c r="V716" s="236" t="s">
        <v>11558</v>
      </c>
      <c r="W716" s="236" t="s">
        <v>11558</v>
      </c>
      <c r="X716" s="237" t="s">
        <v>11560</v>
      </c>
      <c r="Y716" s="237"/>
      <c r="Z716" s="237"/>
      <c r="AA716" s="225">
        <v>202409</v>
      </c>
      <c r="AB716" s="246"/>
      <c r="AC716" s="236" t="s">
        <v>11564</v>
      </c>
      <c r="AD716" s="247" t="s">
        <v>11563</v>
      </c>
      <c r="AE716" s="248">
        <v>0</v>
      </c>
      <c r="AF716" s="247" t="s">
        <v>11563</v>
      </c>
      <c r="AG716" s="242" t="s">
        <v>2</v>
      </c>
      <c r="AH716" s="9" t="s">
        <v>11560</v>
      </c>
      <c r="AI716" s="238" t="s">
        <v>11560</v>
      </c>
      <c r="AJ716" s="238" t="s">
        <v>11560</v>
      </c>
      <c r="AK716" s="238" t="s">
        <v>11562</v>
      </c>
    </row>
    <row r="717" spans="1:37" x14ac:dyDescent="0.3">
      <c r="A717" s="232" t="s">
        <v>11561</v>
      </c>
      <c r="B717" s="232" t="s">
        <v>11570</v>
      </c>
      <c r="C717" s="244" t="s">
        <v>11569</v>
      </c>
      <c r="D717" s="240" t="s">
        <v>11675</v>
      </c>
      <c r="E717" s="239" t="s">
        <v>4931</v>
      </c>
      <c r="F717" s="243" t="s">
        <v>11567</v>
      </c>
      <c r="G717" s="214">
        <v>0</v>
      </c>
      <c r="H717" s="234" t="s">
        <v>11560</v>
      </c>
      <c r="I717" s="234"/>
      <c r="J717" s="234"/>
      <c r="K717" s="234"/>
      <c r="L717" s="234"/>
      <c r="M717" s="234"/>
      <c r="N717" s="234" t="s">
        <v>11566</v>
      </c>
      <c r="O717" s="249"/>
      <c r="P717" s="249"/>
      <c r="Q717" s="226"/>
      <c r="R717" s="212" t="s">
        <v>4932</v>
      </c>
      <c r="S717" s="213" t="s">
        <v>11560</v>
      </c>
      <c r="T717" s="236" t="s">
        <v>11559</v>
      </c>
      <c r="U717" s="237" t="s">
        <v>11565</v>
      </c>
      <c r="V717" s="236" t="s">
        <v>11558</v>
      </c>
      <c r="W717" s="236" t="s">
        <v>11558</v>
      </c>
      <c r="X717" s="237" t="s">
        <v>11560</v>
      </c>
      <c r="Y717" s="237"/>
      <c r="Z717" s="237"/>
      <c r="AA717" s="225">
        <v>202409</v>
      </c>
      <c r="AB717" s="246"/>
      <c r="AC717" s="236" t="s">
        <v>11564</v>
      </c>
      <c r="AD717" s="247" t="s">
        <v>11563</v>
      </c>
      <c r="AE717" s="248">
        <v>0</v>
      </c>
      <c r="AF717" s="247" t="s">
        <v>11563</v>
      </c>
      <c r="AG717" s="242" t="s">
        <v>2</v>
      </c>
      <c r="AH717" s="9" t="s">
        <v>11560</v>
      </c>
      <c r="AI717" s="238" t="s">
        <v>11560</v>
      </c>
      <c r="AJ717" s="238" t="s">
        <v>11560</v>
      </c>
      <c r="AK717" s="238" t="s">
        <v>11562</v>
      </c>
    </row>
    <row r="718" spans="1:37" x14ac:dyDescent="0.3">
      <c r="A718" s="232" t="s">
        <v>11561</v>
      </c>
      <c r="B718" s="232" t="s">
        <v>11570</v>
      </c>
      <c r="C718" s="244" t="s">
        <v>11569</v>
      </c>
      <c r="D718" s="240" t="s">
        <v>11674</v>
      </c>
      <c r="E718" s="239" t="s">
        <v>6582</v>
      </c>
      <c r="F718" s="243" t="s">
        <v>11567</v>
      </c>
      <c r="G718" s="214">
        <v>0</v>
      </c>
      <c r="H718" s="234" t="s">
        <v>11560</v>
      </c>
      <c r="I718" s="234"/>
      <c r="J718" s="234"/>
      <c r="K718" s="234"/>
      <c r="L718" s="234"/>
      <c r="M718" s="234"/>
      <c r="N718" s="234" t="s">
        <v>11566</v>
      </c>
      <c r="O718" s="249"/>
      <c r="P718" s="249"/>
      <c r="Q718" s="226"/>
      <c r="R718" s="212" t="s">
        <v>6583</v>
      </c>
      <c r="S718" s="213" t="s">
        <v>11560</v>
      </c>
      <c r="T718" s="236" t="s">
        <v>11559</v>
      </c>
      <c r="U718" s="237" t="s">
        <v>11565</v>
      </c>
      <c r="V718" s="236" t="s">
        <v>11558</v>
      </c>
      <c r="W718" s="236" t="s">
        <v>11558</v>
      </c>
      <c r="X718" s="237" t="s">
        <v>11560</v>
      </c>
      <c r="Y718" s="237"/>
      <c r="Z718" s="237"/>
      <c r="AA718" s="225">
        <v>202409</v>
      </c>
      <c r="AB718" s="246"/>
      <c r="AC718" s="236" t="s">
        <v>11564</v>
      </c>
      <c r="AD718" s="247" t="s">
        <v>11563</v>
      </c>
      <c r="AE718" s="248">
        <v>0</v>
      </c>
      <c r="AF718" s="247" t="s">
        <v>11563</v>
      </c>
      <c r="AG718" s="242" t="s">
        <v>2</v>
      </c>
      <c r="AH718" s="9" t="s">
        <v>11560</v>
      </c>
      <c r="AI718" s="238" t="s">
        <v>11560</v>
      </c>
      <c r="AJ718" s="238" t="s">
        <v>11560</v>
      </c>
      <c r="AK718" s="238" t="s">
        <v>11562</v>
      </c>
    </row>
    <row r="719" spans="1:37" x14ac:dyDescent="0.3">
      <c r="A719" s="232" t="s">
        <v>11561</v>
      </c>
      <c r="B719" s="232" t="s">
        <v>11570</v>
      </c>
      <c r="C719" s="244" t="s">
        <v>11569</v>
      </c>
      <c r="D719" s="240" t="s">
        <v>11673</v>
      </c>
      <c r="E719" s="239" t="s">
        <v>3992</v>
      </c>
      <c r="F719" s="243" t="s">
        <v>11567</v>
      </c>
      <c r="G719" s="214">
        <v>0</v>
      </c>
      <c r="H719" s="234" t="s">
        <v>11560</v>
      </c>
      <c r="I719" s="234"/>
      <c r="J719" s="234"/>
      <c r="K719" s="234"/>
      <c r="L719" s="234"/>
      <c r="M719" s="234"/>
      <c r="N719" s="234" t="s">
        <v>11566</v>
      </c>
      <c r="O719" s="249"/>
      <c r="P719" s="249"/>
      <c r="Q719" s="226"/>
      <c r="R719" s="212" t="s">
        <v>2</v>
      </c>
      <c r="S719" s="213" t="s">
        <v>11560</v>
      </c>
      <c r="T719" s="236" t="s">
        <v>11559</v>
      </c>
      <c r="U719" s="237" t="s">
        <v>11565</v>
      </c>
      <c r="V719" s="236" t="s">
        <v>11558</v>
      </c>
      <c r="W719" s="236" t="s">
        <v>11558</v>
      </c>
      <c r="X719" s="237" t="s">
        <v>11560</v>
      </c>
      <c r="Y719" s="237"/>
      <c r="Z719" s="237"/>
      <c r="AA719" s="225">
        <v>202409</v>
      </c>
      <c r="AB719" s="246"/>
      <c r="AC719" s="236" t="s">
        <v>11564</v>
      </c>
      <c r="AD719" s="247" t="s">
        <v>11563</v>
      </c>
      <c r="AE719" s="248">
        <v>0</v>
      </c>
      <c r="AF719" s="247" t="s">
        <v>11563</v>
      </c>
      <c r="AG719" s="242" t="s">
        <v>2</v>
      </c>
      <c r="AH719" s="9" t="s">
        <v>11560</v>
      </c>
      <c r="AI719" s="238" t="s">
        <v>11560</v>
      </c>
      <c r="AJ719" s="238" t="s">
        <v>11560</v>
      </c>
      <c r="AK719" s="238" t="s">
        <v>11562</v>
      </c>
    </row>
    <row r="720" spans="1:37" x14ac:dyDescent="0.3">
      <c r="A720" s="232" t="s">
        <v>11561</v>
      </c>
      <c r="B720" s="232" t="s">
        <v>11570</v>
      </c>
      <c r="C720" s="244" t="s">
        <v>11569</v>
      </c>
      <c r="D720" s="240" t="s">
        <v>11672</v>
      </c>
      <c r="E720" s="239" t="s">
        <v>11671</v>
      </c>
      <c r="F720" s="243" t="s">
        <v>11567</v>
      </c>
      <c r="G720" s="214">
        <v>0</v>
      </c>
      <c r="H720" s="234" t="s">
        <v>11560</v>
      </c>
      <c r="I720" s="234"/>
      <c r="J720" s="234"/>
      <c r="K720" s="234"/>
      <c r="L720" s="234"/>
      <c r="M720" s="234"/>
      <c r="N720" s="234" t="s">
        <v>11566</v>
      </c>
      <c r="O720" s="249"/>
      <c r="P720" s="249"/>
      <c r="Q720" s="226"/>
      <c r="R720" s="212" t="s">
        <v>2</v>
      </c>
      <c r="S720" s="213" t="s">
        <v>11560</v>
      </c>
      <c r="T720" s="236" t="s">
        <v>11559</v>
      </c>
      <c r="U720" s="237" t="s">
        <v>11565</v>
      </c>
      <c r="V720" s="236" t="s">
        <v>11558</v>
      </c>
      <c r="W720" s="236" t="s">
        <v>11558</v>
      </c>
      <c r="X720" s="237" t="s">
        <v>11560</v>
      </c>
      <c r="Y720" s="237"/>
      <c r="Z720" s="237"/>
      <c r="AA720" s="225">
        <v>202409</v>
      </c>
      <c r="AB720" s="246"/>
      <c r="AC720" s="236" t="s">
        <v>11564</v>
      </c>
      <c r="AD720" s="247" t="s">
        <v>11563</v>
      </c>
      <c r="AE720" s="248">
        <v>0</v>
      </c>
      <c r="AF720" s="247" t="s">
        <v>11563</v>
      </c>
      <c r="AG720" s="242" t="s">
        <v>2</v>
      </c>
      <c r="AH720" s="9" t="s">
        <v>11560</v>
      </c>
      <c r="AI720" s="238" t="s">
        <v>11560</v>
      </c>
      <c r="AJ720" s="238" t="s">
        <v>11560</v>
      </c>
      <c r="AK720" s="238" t="s">
        <v>11562</v>
      </c>
    </row>
    <row r="721" spans="1:37" x14ac:dyDescent="0.3">
      <c r="A721" s="232" t="s">
        <v>11561</v>
      </c>
      <c r="B721" s="232" t="s">
        <v>11570</v>
      </c>
      <c r="C721" s="244" t="s">
        <v>11569</v>
      </c>
      <c r="D721" s="240" t="s">
        <v>11670</v>
      </c>
      <c r="E721" s="239" t="s">
        <v>11669</v>
      </c>
      <c r="F721" s="243" t="s">
        <v>11567</v>
      </c>
      <c r="G721" s="214">
        <v>0</v>
      </c>
      <c r="H721" s="234" t="s">
        <v>11560</v>
      </c>
      <c r="I721" s="234"/>
      <c r="J721" s="234"/>
      <c r="K721" s="234"/>
      <c r="L721" s="234"/>
      <c r="M721" s="234"/>
      <c r="N721" s="234" t="s">
        <v>11566</v>
      </c>
      <c r="O721" s="249"/>
      <c r="P721" s="249"/>
      <c r="Q721" s="226"/>
      <c r="R721" s="212" t="s">
        <v>2</v>
      </c>
      <c r="S721" s="213" t="s">
        <v>11560</v>
      </c>
      <c r="T721" s="236" t="s">
        <v>11559</v>
      </c>
      <c r="U721" s="237" t="s">
        <v>11565</v>
      </c>
      <c r="V721" s="236" t="s">
        <v>11558</v>
      </c>
      <c r="W721" s="236" t="s">
        <v>11558</v>
      </c>
      <c r="X721" s="237" t="s">
        <v>11560</v>
      </c>
      <c r="Y721" s="237"/>
      <c r="Z721" s="237"/>
      <c r="AA721" s="225">
        <v>202409</v>
      </c>
      <c r="AB721" s="246"/>
      <c r="AC721" s="236" t="s">
        <v>11564</v>
      </c>
      <c r="AD721" s="247" t="s">
        <v>11563</v>
      </c>
      <c r="AE721" s="248">
        <v>0</v>
      </c>
      <c r="AF721" s="247" t="s">
        <v>11563</v>
      </c>
      <c r="AG721" s="242" t="s">
        <v>2</v>
      </c>
      <c r="AH721" s="9" t="s">
        <v>11560</v>
      </c>
      <c r="AI721" s="238" t="s">
        <v>11560</v>
      </c>
      <c r="AJ721" s="238" t="s">
        <v>11560</v>
      </c>
      <c r="AK721" s="238" t="s">
        <v>11562</v>
      </c>
    </row>
    <row r="722" spans="1:37" x14ac:dyDescent="0.3">
      <c r="A722" s="232" t="s">
        <v>11561</v>
      </c>
      <c r="B722" s="232" t="s">
        <v>11570</v>
      </c>
      <c r="C722" s="244" t="s">
        <v>11569</v>
      </c>
      <c r="D722" s="240" t="s">
        <v>11668</v>
      </c>
      <c r="E722" s="239" t="s">
        <v>11667</v>
      </c>
      <c r="F722" s="243" t="s">
        <v>11567</v>
      </c>
      <c r="G722" s="214">
        <v>0</v>
      </c>
      <c r="H722" s="234" t="s">
        <v>11560</v>
      </c>
      <c r="I722" s="234"/>
      <c r="J722" s="234"/>
      <c r="K722" s="234"/>
      <c r="L722" s="234"/>
      <c r="M722" s="234"/>
      <c r="N722" s="234" t="s">
        <v>11566</v>
      </c>
      <c r="O722" s="249"/>
      <c r="P722" s="249"/>
      <c r="Q722" s="226"/>
      <c r="R722" s="212" t="s">
        <v>11666</v>
      </c>
      <c r="S722" s="213" t="s">
        <v>11560</v>
      </c>
      <c r="T722" s="236" t="s">
        <v>11559</v>
      </c>
      <c r="U722" s="237" t="s">
        <v>11565</v>
      </c>
      <c r="V722" s="236" t="s">
        <v>11558</v>
      </c>
      <c r="W722" s="236" t="s">
        <v>11558</v>
      </c>
      <c r="X722" s="237" t="s">
        <v>11560</v>
      </c>
      <c r="Y722" s="237"/>
      <c r="Z722" s="237"/>
      <c r="AA722" s="225">
        <v>202409</v>
      </c>
      <c r="AB722" s="246"/>
      <c r="AC722" s="236" t="s">
        <v>11564</v>
      </c>
      <c r="AD722" s="247" t="s">
        <v>11563</v>
      </c>
      <c r="AE722" s="248">
        <v>0</v>
      </c>
      <c r="AF722" s="247" t="s">
        <v>11563</v>
      </c>
      <c r="AG722" s="242" t="s">
        <v>2</v>
      </c>
      <c r="AH722" s="9" t="s">
        <v>11560</v>
      </c>
      <c r="AI722" s="238" t="s">
        <v>11560</v>
      </c>
      <c r="AJ722" s="238" t="s">
        <v>11560</v>
      </c>
      <c r="AK722" s="238" t="s">
        <v>11562</v>
      </c>
    </row>
    <row r="723" spans="1:37" x14ac:dyDescent="0.3">
      <c r="A723" s="232" t="s">
        <v>11561</v>
      </c>
      <c r="B723" s="232" t="s">
        <v>11570</v>
      </c>
      <c r="C723" s="244" t="s">
        <v>11569</v>
      </c>
      <c r="D723" s="240" t="s">
        <v>11665</v>
      </c>
      <c r="E723" s="239" t="s">
        <v>11664</v>
      </c>
      <c r="F723" s="243" t="s">
        <v>11567</v>
      </c>
      <c r="G723" s="214">
        <v>0</v>
      </c>
      <c r="H723" s="234" t="s">
        <v>11560</v>
      </c>
      <c r="I723" s="234"/>
      <c r="J723" s="234"/>
      <c r="K723" s="234"/>
      <c r="L723" s="234"/>
      <c r="M723" s="234"/>
      <c r="N723" s="234" t="s">
        <v>11566</v>
      </c>
      <c r="O723" s="249"/>
      <c r="P723" s="249"/>
      <c r="Q723" s="226"/>
      <c r="R723" s="212" t="s">
        <v>2</v>
      </c>
      <c r="S723" s="213" t="s">
        <v>11560</v>
      </c>
      <c r="T723" s="236" t="s">
        <v>11559</v>
      </c>
      <c r="U723" s="237" t="s">
        <v>11565</v>
      </c>
      <c r="V723" s="236" t="s">
        <v>11558</v>
      </c>
      <c r="W723" s="236" t="s">
        <v>11558</v>
      </c>
      <c r="X723" s="237" t="s">
        <v>11560</v>
      </c>
      <c r="Y723" s="237"/>
      <c r="Z723" s="237"/>
      <c r="AA723" s="225">
        <v>202409</v>
      </c>
      <c r="AB723" s="246"/>
      <c r="AC723" s="236" t="s">
        <v>11564</v>
      </c>
      <c r="AD723" s="247" t="s">
        <v>11563</v>
      </c>
      <c r="AE723" s="248">
        <v>0</v>
      </c>
      <c r="AF723" s="247" t="s">
        <v>11563</v>
      </c>
      <c r="AG723" s="242" t="s">
        <v>2</v>
      </c>
      <c r="AH723" s="9" t="s">
        <v>11560</v>
      </c>
      <c r="AI723" s="238" t="s">
        <v>11560</v>
      </c>
      <c r="AJ723" s="238" t="s">
        <v>11560</v>
      </c>
      <c r="AK723" s="238" t="s">
        <v>11562</v>
      </c>
    </row>
    <row r="724" spans="1:37" x14ac:dyDescent="0.3">
      <c r="A724" s="232" t="s">
        <v>11561</v>
      </c>
      <c r="B724" s="232" t="s">
        <v>11570</v>
      </c>
      <c r="C724" s="244" t="s">
        <v>11569</v>
      </c>
      <c r="D724" s="240" t="s">
        <v>11663</v>
      </c>
      <c r="E724" s="239" t="s">
        <v>6159</v>
      </c>
      <c r="F724" s="243" t="s">
        <v>11567</v>
      </c>
      <c r="G724" s="214">
        <v>0</v>
      </c>
      <c r="H724" s="234" t="s">
        <v>11560</v>
      </c>
      <c r="I724" s="234"/>
      <c r="J724" s="234"/>
      <c r="K724" s="234"/>
      <c r="L724" s="234"/>
      <c r="M724" s="234"/>
      <c r="N724" s="234" t="s">
        <v>11566</v>
      </c>
      <c r="O724" s="249"/>
      <c r="P724" s="249"/>
      <c r="Q724" s="226"/>
      <c r="R724" s="212" t="s">
        <v>2</v>
      </c>
      <c r="S724" s="213" t="s">
        <v>11560</v>
      </c>
      <c r="T724" s="236" t="s">
        <v>11559</v>
      </c>
      <c r="U724" s="237" t="s">
        <v>11565</v>
      </c>
      <c r="V724" s="236" t="s">
        <v>11558</v>
      </c>
      <c r="W724" s="236" t="s">
        <v>11558</v>
      </c>
      <c r="X724" s="237" t="s">
        <v>11560</v>
      </c>
      <c r="Y724" s="237"/>
      <c r="Z724" s="237"/>
      <c r="AA724" s="225">
        <v>202409</v>
      </c>
      <c r="AB724" s="246"/>
      <c r="AC724" s="236" t="s">
        <v>11564</v>
      </c>
      <c r="AD724" s="247" t="s">
        <v>11563</v>
      </c>
      <c r="AE724" s="248">
        <v>0</v>
      </c>
      <c r="AF724" s="247" t="s">
        <v>11563</v>
      </c>
      <c r="AG724" s="242" t="s">
        <v>2</v>
      </c>
      <c r="AH724" s="9" t="s">
        <v>11560</v>
      </c>
      <c r="AI724" s="238" t="s">
        <v>11560</v>
      </c>
      <c r="AJ724" s="238" t="s">
        <v>11560</v>
      </c>
      <c r="AK724" s="238" t="s">
        <v>11562</v>
      </c>
    </row>
    <row r="725" spans="1:37" x14ac:dyDescent="0.3">
      <c r="A725" s="232" t="s">
        <v>11561</v>
      </c>
      <c r="B725" s="232" t="s">
        <v>11570</v>
      </c>
      <c r="C725" s="244" t="s">
        <v>11569</v>
      </c>
      <c r="D725" s="240" t="s">
        <v>11662</v>
      </c>
      <c r="E725" s="239" t="s">
        <v>4495</v>
      </c>
      <c r="F725" s="243" t="s">
        <v>11567</v>
      </c>
      <c r="G725" s="214">
        <v>0</v>
      </c>
      <c r="H725" s="234" t="s">
        <v>11560</v>
      </c>
      <c r="I725" s="234"/>
      <c r="J725" s="234"/>
      <c r="K725" s="234"/>
      <c r="L725" s="234"/>
      <c r="M725" s="234"/>
      <c r="N725" s="234" t="s">
        <v>11566</v>
      </c>
      <c r="O725" s="249"/>
      <c r="P725" s="249"/>
      <c r="Q725" s="226"/>
      <c r="R725" s="212" t="s">
        <v>4496</v>
      </c>
      <c r="S725" s="213" t="s">
        <v>11560</v>
      </c>
      <c r="T725" s="236" t="s">
        <v>11559</v>
      </c>
      <c r="U725" s="237" t="s">
        <v>11565</v>
      </c>
      <c r="V725" s="236" t="s">
        <v>11558</v>
      </c>
      <c r="W725" s="236" t="s">
        <v>11558</v>
      </c>
      <c r="X725" s="237" t="s">
        <v>11560</v>
      </c>
      <c r="Y725" s="237"/>
      <c r="Z725" s="237"/>
      <c r="AA725" s="225">
        <v>202409</v>
      </c>
      <c r="AB725" s="246"/>
      <c r="AC725" s="236" t="s">
        <v>11564</v>
      </c>
      <c r="AD725" s="247" t="s">
        <v>11563</v>
      </c>
      <c r="AE725" s="248">
        <v>0</v>
      </c>
      <c r="AF725" s="247" t="s">
        <v>11563</v>
      </c>
      <c r="AG725" s="242" t="s">
        <v>2</v>
      </c>
      <c r="AH725" s="9" t="s">
        <v>11560</v>
      </c>
      <c r="AI725" s="238" t="s">
        <v>11560</v>
      </c>
      <c r="AJ725" s="238" t="s">
        <v>11560</v>
      </c>
      <c r="AK725" s="238" t="s">
        <v>11562</v>
      </c>
    </row>
    <row r="726" spans="1:37" x14ac:dyDescent="0.3">
      <c r="A726" s="232" t="s">
        <v>11561</v>
      </c>
      <c r="B726" s="232" t="s">
        <v>11570</v>
      </c>
      <c r="C726" s="244" t="s">
        <v>11569</v>
      </c>
      <c r="D726" s="240" t="s">
        <v>11661</v>
      </c>
      <c r="E726" s="239" t="s">
        <v>6322</v>
      </c>
      <c r="F726" s="243" t="s">
        <v>11567</v>
      </c>
      <c r="G726" s="214">
        <v>0</v>
      </c>
      <c r="H726" s="234" t="s">
        <v>11560</v>
      </c>
      <c r="I726" s="234"/>
      <c r="J726" s="234"/>
      <c r="K726" s="234"/>
      <c r="L726" s="234"/>
      <c r="M726" s="234"/>
      <c r="N726" s="234" t="s">
        <v>11566</v>
      </c>
      <c r="O726" s="249"/>
      <c r="P726" s="249"/>
      <c r="Q726" s="226"/>
      <c r="R726" s="212" t="s">
        <v>2</v>
      </c>
      <c r="S726" s="213" t="s">
        <v>11560</v>
      </c>
      <c r="T726" s="236" t="s">
        <v>11559</v>
      </c>
      <c r="U726" s="237" t="s">
        <v>11565</v>
      </c>
      <c r="V726" s="236" t="s">
        <v>11558</v>
      </c>
      <c r="W726" s="236" t="s">
        <v>11558</v>
      </c>
      <c r="X726" s="237" t="s">
        <v>11560</v>
      </c>
      <c r="Y726" s="237"/>
      <c r="Z726" s="237"/>
      <c r="AA726" s="225">
        <v>202409</v>
      </c>
      <c r="AB726" s="246"/>
      <c r="AC726" s="236" t="s">
        <v>11564</v>
      </c>
      <c r="AD726" s="247" t="s">
        <v>11563</v>
      </c>
      <c r="AE726" s="248">
        <v>0</v>
      </c>
      <c r="AF726" s="247" t="s">
        <v>11563</v>
      </c>
      <c r="AG726" s="242" t="s">
        <v>2</v>
      </c>
      <c r="AH726" s="9" t="s">
        <v>11560</v>
      </c>
      <c r="AI726" s="238" t="s">
        <v>11560</v>
      </c>
      <c r="AJ726" s="238" t="s">
        <v>11560</v>
      </c>
      <c r="AK726" s="238" t="s">
        <v>11562</v>
      </c>
    </row>
    <row r="727" spans="1:37" x14ac:dyDescent="0.3">
      <c r="A727" s="232" t="s">
        <v>11561</v>
      </c>
      <c r="B727" s="232" t="s">
        <v>11570</v>
      </c>
      <c r="C727" s="244" t="s">
        <v>11569</v>
      </c>
      <c r="D727" s="240" t="s">
        <v>11660</v>
      </c>
      <c r="E727" s="239" t="s">
        <v>11659</v>
      </c>
      <c r="F727" s="243" t="s">
        <v>11567</v>
      </c>
      <c r="G727" s="214">
        <v>0</v>
      </c>
      <c r="H727" s="234" t="s">
        <v>11560</v>
      </c>
      <c r="I727" s="234"/>
      <c r="J727" s="234"/>
      <c r="K727" s="234"/>
      <c r="L727" s="234"/>
      <c r="M727" s="234"/>
      <c r="N727" s="234" t="s">
        <v>11566</v>
      </c>
      <c r="O727" s="249"/>
      <c r="P727" s="249"/>
      <c r="Q727" s="226"/>
      <c r="R727" s="212" t="s">
        <v>11658</v>
      </c>
      <c r="S727" s="213" t="s">
        <v>11560</v>
      </c>
      <c r="T727" s="236" t="s">
        <v>11559</v>
      </c>
      <c r="U727" s="237" t="s">
        <v>11565</v>
      </c>
      <c r="V727" s="236" t="s">
        <v>11558</v>
      </c>
      <c r="W727" s="236" t="s">
        <v>11558</v>
      </c>
      <c r="X727" s="237" t="s">
        <v>11560</v>
      </c>
      <c r="Y727" s="237"/>
      <c r="Z727" s="237"/>
      <c r="AA727" s="225">
        <v>202409</v>
      </c>
      <c r="AB727" s="246"/>
      <c r="AC727" s="236" t="s">
        <v>11564</v>
      </c>
      <c r="AD727" s="247" t="s">
        <v>11563</v>
      </c>
      <c r="AE727" s="248">
        <v>0</v>
      </c>
      <c r="AF727" s="247" t="s">
        <v>11563</v>
      </c>
      <c r="AG727" s="242" t="s">
        <v>2</v>
      </c>
      <c r="AH727" s="9" t="s">
        <v>11560</v>
      </c>
      <c r="AI727" s="238" t="s">
        <v>11560</v>
      </c>
      <c r="AJ727" s="238" t="s">
        <v>11560</v>
      </c>
      <c r="AK727" s="238" t="s">
        <v>11562</v>
      </c>
    </row>
    <row r="728" spans="1:37" x14ac:dyDescent="0.3">
      <c r="A728" s="232" t="s">
        <v>11561</v>
      </c>
      <c r="B728" s="232" t="s">
        <v>11570</v>
      </c>
      <c r="C728" s="244" t="s">
        <v>11569</v>
      </c>
      <c r="D728" s="240" t="s">
        <v>11657</v>
      </c>
      <c r="E728" s="239" t="s">
        <v>6768</v>
      </c>
      <c r="F728" s="243" t="s">
        <v>11567</v>
      </c>
      <c r="G728" s="214">
        <v>0</v>
      </c>
      <c r="H728" s="234" t="s">
        <v>11560</v>
      </c>
      <c r="I728" s="234"/>
      <c r="J728" s="234"/>
      <c r="K728" s="234"/>
      <c r="L728" s="234"/>
      <c r="M728" s="234"/>
      <c r="N728" s="234" t="s">
        <v>11566</v>
      </c>
      <c r="O728" s="249"/>
      <c r="P728" s="249"/>
      <c r="Q728" s="226"/>
      <c r="R728" s="212" t="s">
        <v>6769</v>
      </c>
      <c r="S728" s="213" t="s">
        <v>11560</v>
      </c>
      <c r="T728" s="236" t="s">
        <v>11559</v>
      </c>
      <c r="U728" s="237" t="s">
        <v>11565</v>
      </c>
      <c r="V728" s="236" t="s">
        <v>11558</v>
      </c>
      <c r="W728" s="236" t="s">
        <v>11558</v>
      </c>
      <c r="X728" s="237" t="s">
        <v>11560</v>
      </c>
      <c r="Y728" s="237"/>
      <c r="Z728" s="237"/>
      <c r="AA728" s="225">
        <v>202409</v>
      </c>
      <c r="AB728" s="246"/>
      <c r="AC728" s="236" t="s">
        <v>11564</v>
      </c>
      <c r="AD728" s="247" t="s">
        <v>11563</v>
      </c>
      <c r="AE728" s="248">
        <v>0</v>
      </c>
      <c r="AF728" s="247" t="s">
        <v>11563</v>
      </c>
      <c r="AG728" s="242" t="s">
        <v>2</v>
      </c>
      <c r="AH728" s="9" t="s">
        <v>11560</v>
      </c>
      <c r="AI728" s="238" t="s">
        <v>11560</v>
      </c>
      <c r="AJ728" s="238" t="s">
        <v>11560</v>
      </c>
      <c r="AK728" s="238" t="s">
        <v>11562</v>
      </c>
    </row>
    <row r="729" spans="1:37" x14ac:dyDescent="0.3">
      <c r="A729" s="232" t="s">
        <v>11561</v>
      </c>
      <c r="B729" s="232" t="s">
        <v>11570</v>
      </c>
      <c r="C729" s="244" t="s">
        <v>11569</v>
      </c>
      <c r="D729" s="240" t="s">
        <v>11656</v>
      </c>
      <c r="E729" s="239" t="s">
        <v>5698</v>
      </c>
      <c r="F729" s="243" t="s">
        <v>11567</v>
      </c>
      <c r="G729" s="214">
        <v>0</v>
      </c>
      <c r="H729" s="234" t="s">
        <v>11560</v>
      </c>
      <c r="I729" s="234"/>
      <c r="J729" s="234"/>
      <c r="K729" s="234"/>
      <c r="L729" s="234"/>
      <c r="M729" s="234"/>
      <c r="N729" s="234" t="s">
        <v>11566</v>
      </c>
      <c r="O729" s="249"/>
      <c r="P729" s="249"/>
      <c r="Q729" s="226"/>
      <c r="R729" s="212" t="s">
        <v>5699</v>
      </c>
      <c r="S729" s="213" t="s">
        <v>11560</v>
      </c>
      <c r="T729" s="236" t="s">
        <v>11559</v>
      </c>
      <c r="U729" s="237" t="s">
        <v>11565</v>
      </c>
      <c r="V729" s="236" t="s">
        <v>11558</v>
      </c>
      <c r="W729" s="236" t="s">
        <v>11558</v>
      </c>
      <c r="X729" s="237" t="s">
        <v>11560</v>
      </c>
      <c r="Y729" s="237"/>
      <c r="Z729" s="237"/>
      <c r="AA729" s="225">
        <v>202409</v>
      </c>
      <c r="AB729" s="246"/>
      <c r="AC729" s="236" t="s">
        <v>11564</v>
      </c>
      <c r="AD729" s="247" t="s">
        <v>11563</v>
      </c>
      <c r="AE729" s="248">
        <v>0</v>
      </c>
      <c r="AF729" s="247" t="s">
        <v>11563</v>
      </c>
      <c r="AG729" s="242" t="s">
        <v>2</v>
      </c>
      <c r="AH729" s="9" t="s">
        <v>11560</v>
      </c>
      <c r="AI729" s="238" t="s">
        <v>11560</v>
      </c>
      <c r="AJ729" s="238" t="s">
        <v>11560</v>
      </c>
      <c r="AK729" s="238" t="s">
        <v>11562</v>
      </c>
    </row>
    <row r="730" spans="1:37" x14ac:dyDescent="0.3">
      <c r="A730" s="232" t="s">
        <v>11561</v>
      </c>
      <c r="B730" s="232" t="s">
        <v>11570</v>
      </c>
      <c r="C730" s="244" t="s">
        <v>11569</v>
      </c>
      <c r="D730" s="240" t="s">
        <v>11655</v>
      </c>
      <c r="E730" s="239" t="s">
        <v>11654</v>
      </c>
      <c r="F730" s="243" t="s">
        <v>11567</v>
      </c>
      <c r="G730" s="214">
        <v>0</v>
      </c>
      <c r="H730" s="234" t="s">
        <v>11560</v>
      </c>
      <c r="I730" s="234"/>
      <c r="J730" s="234"/>
      <c r="K730" s="234"/>
      <c r="L730" s="234"/>
      <c r="M730" s="234"/>
      <c r="N730" s="234" t="s">
        <v>11566</v>
      </c>
      <c r="O730" s="249"/>
      <c r="P730" s="249"/>
      <c r="Q730" s="226"/>
      <c r="R730" s="212" t="s">
        <v>2</v>
      </c>
      <c r="S730" s="213" t="s">
        <v>11560</v>
      </c>
      <c r="T730" s="236" t="s">
        <v>11559</v>
      </c>
      <c r="U730" s="237" t="s">
        <v>11565</v>
      </c>
      <c r="V730" s="236" t="s">
        <v>11558</v>
      </c>
      <c r="W730" s="236" t="s">
        <v>11558</v>
      </c>
      <c r="X730" s="237" t="s">
        <v>11560</v>
      </c>
      <c r="Y730" s="237"/>
      <c r="Z730" s="237"/>
      <c r="AA730" s="225">
        <v>202409</v>
      </c>
      <c r="AB730" s="246"/>
      <c r="AC730" s="236" t="s">
        <v>11564</v>
      </c>
      <c r="AD730" s="247" t="s">
        <v>11563</v>
      </c>
      <c r="AE730" s="248">
        <v>0</v>
      </c>
      <c r="AF730" s="247" t="s">
        <v>11563</v>
      </c>
      <c r="AG730" s="242" t="s">
        <v>2</v>
      </c>
      <c r="AH730" s="9" t="s">
        <v>11560</v>
      </c>
      <c r="AI730" s="238" t="s">
        <v>11560</v>
      </c>
      <c r="AJ730" s="238" t="s">
        <v>11560</v>
      </c>
      <c r="AK730" s="238" t="s">
        <v>11562</v>
      </c>
    </row>
    <row r="731" spans="1:37" x14ac:dyDescent="0.3">
      <c r="A731" s="232" t="s">
        <v>11561</v>
      </c>
      <c r="B731" s="232" t="s">
        <v>11570</v>
      </c>
      <c r="C731" s="244" t="s">
        <v>11569</v>
      </c>
      <c r="D731" s="240" t="s">
        <v>11653</v>
      </c>
      <c r="E731" s="239" t="s">
        <v>11652</v>
      </c>
      <c r="F731" s="243" t="s">
        <v>11567</v>
      </c>
      <c r="G731" s="214">
        <v>0</v>
      </c>
      <c r="H731" s="234" t="s">
        <v>11560</v>
      </c>
      <c r="I731" s="234"/>
      <c r="J731" s="234"/>
      <c r="K731" s="234"/>
      <c r="L731" s="234"/>
      <c r="M731" s="234"/>
      <c r="N731" s="234" t="s">
        <v>11566</v>
      </c>
      <c r="O731" s="249"/>
      <c r="P731" s="249"/>
      <c r="Q731" s="226"/>
      <c r="R731" s="212" t="s">
        <v>11651</v>
      </c>
      <c r="S731" s="213" t="s">
        <v>11560</v>
      </c>
      <c r="T731" s="236" t="s">
        <v>11559</v>
      </c>
      <c r="U731" s="237" t="s">
        <v>11565</v>
      </c>
      <c r="V731" s="236" t="s">
        <v>11558</v>
      </c>
      <c r="W731" s="236" t="s">
        <v>11558</v>
      </c>
      <c r="X731" s="237" t="s">
        <v>11560</v>
      </c>
      <c r="Y731" s="237"/>
      <c r="Z731" s="237"/>
      <c r="AA731" s="225">
        <v>202409</v>
      </c>
      <c r="AB731" s="246"/>
      <c r="AC731" s="236" t="s">
        <v>11564</v>
      </c>
      <c r="AD731" s="247" t="s">
        <v>11563</v>
      </c>
      <c r="AE731" s="248">
        <v>0</v>
      </c>
      <c r="AF731" s="247" t="s">
        <v>11563</v>
      </c>
      <c r="AG731" s="242" t="s">
        <v>2</v>
      </c>
      <c r="AH731" s="9" t="s">
        <v>11560</v>
      </c>
      <c r="AI731" s="238" t="s">
        <v>11560</v>
      </c>
      <c r="AJ731" s="238" t="s">
        <v>11560</v>
      </c>
      <c r="AK731" s="238" t="s">
        <v>11562</v>
      </c>
    </row>
    <row r="732" spans="1:37" x14ac:dyDescent="0.3">
      <c r="A732" s="232" t="s">
        <v>11561</v>
      </c>
      <c r="B732" s="232" t="s">
        <v>11570</v>
      </c>
      <c r="C732" s="244" t="s">
        <v>11569</v>
      </c>
      <c r="D732" s="240" t="s">
        <v>11650</v>
      </c>
      <c r="E732" s="239" t="s">
        <v>5654</v>
      </c>
      <c r="F732" s="243" t="s">
        <v>11567</v>
      </c>
      <c r="G732" s="214">
        <v>0</v>
      </c>
      <c r="H732" s="234" t="s">
        <v>11560</v>
      </c>
      <c r="I732" s="234"/>
      <c r="J732" s="234"/>
      <c r="K732" s="234"/>
      <c r="L732" s="234"/>
      <c r="M732" s="234"/>
      <c r="N732" s="234" t="s">
        <v>11566</v>
      </c>
      <c r="O732" s="249"/>
      <c r="P732" s="249"/>
      <c r="Q732" s="226"/>
      <c r="R732" s="212" t="s">
        <v>2</v>
      </c>
      <c r="S732" s="213" t="s">
        <v>11560</v>
      </c>
      <c r="T732" s="236" t="s">
        <v>11559</v>
      </c>
      <c r="U732" s="237" t="s">
        <v>11565</v>
      </c>
      <c r="V732" s="236" t="s">
        <v>11558</v>
      </c>
      <c r="W732" s="236" t="s">
        <v>11558</v>
      </c>
      <c r="X732" s="237" t="s">
        <v>11560</v>
      </c>
      <c r="Y732" s="237"/>
      <c r="Z732" s="237"/>
      <c r="AA732" s="225">
        <v>202409</v>
      </c>
      <c r="AB732" s="246"/>
      <c r="AC732" s="236" t="s">
        <v>11564</v>
      </c>
      <c r="AD732" s="247" t="s">
        <v>11563</v>
      </c>
      <c r="AE732" s="248">
        <v>0</v>
      </c>
      <c r="AF732" s="247" t="s">
        <v>11563</v>
      </c>
      <c r="AG732" s="242" t="s">
        <v>2</v>
      </c>
      <c r="AH732" s="9" t="s">
        <v>11560</v>
      </c>
      <c r="AI732" s="238" t="s">
        <v>11560</v>
      </c>
      <c r="AJ732" s="238" t="s">
        <v>11560</v>
      </c>
      <c r="AK732" s="238" t="s">
        <v>11562</v>
      </c>
    </row>
    <row r="733" spans="1:37" x14ac:dyDescent="0.3">
      <c r="A733" s="232" t="s">
        <v>11561</v>
      </c>
      <c r="B733" s="232" t="s">
        <v>11570</v>
      </c>
      <c r="C733" s="244" t="s">
        <v>11569</v>
      </c>
      <c r="D733" s="240" t="s">
        <v>11649</v>
      </c>
      <c r="E733" s="239" t="s">
        <v>11648</v>
      </c>
      <c r="F733" s="243" t="s">
        <v>11567</v>
      </c>
      <c r="G733" s="214">
        <v>0</v>
      </c>
      <c r="H733" s="234" t="s">
        <v>11560</v>
      </c>
      <c r="I733" s="234"/>
      <c r="J733" s="234"/>
      <c r="K733" s="234"/>
      <c r="L733" s="234"/>
      <c r="M733" s="234"/>
      <c r="N733" s="234" t="s">
        <v>11566</v>
      </c>
      <c r="O733" s="249"/>
      <c r="P733" s="249"/>
      <c r="Q733" s="226"/>
      <c r="R733" s="212" t="s">
        <v>11647</v>
      </c>
      <c r="S733" s="213" t="s">
        <v>11560</v>
      </c>
      <c r="T733" s="236" t="s">
        <v>11559</v>
      </c>
      <c r="U733" s="237" t="s">
        <v>11565</v>
      </c>
      <c r="V733" s="236" t="s">
        <v>11558</v>
      </c>
      <c r="W733" s="236" t="s">
        <v>11558</v>
      </c>
      <c r="X733" s="237" t="s">
        <v>11560</v>
      </c>
      <c r="Y733" s="237"/>
      <c r="Z733" s="237"/>
      <c r="AA733" s="225">
        <v>202409</v>
      </c>
      <c r="AB733" s="246"/>
      <c r="AC733" s="236" t="s">
        <v>11564</v>
      </c>
      <c r="AD733" s="247" t="s">
        <v>11563</v>
      </c>
      <c r="AE733" s="248">
        <v>0</v>
      </c>
      <c r="AF733" s="247" t="s">
        <v>11563</v>
      </c>
      <c r="AG733" s="242" t="s">
        <v>2</v>
      </c>
      <c r="AH733" s="9" t="s">
        <v>11560</v>
      </c>
      <c r="AI733" s="238" t="s">
        <v>11560</v>
      </c>
      <c r="AJ733" s="238" t="s">
        <v>11560</v>
      </c>
      <c r="AK733" s="238" t="s">
        <v>11562</v>
      </c>
    </row>
    <row r="734" spans="1:37" x14ac:dyDescent="0.3">
      <c r="A734" s="232" t="s">
        <v>11561</v>
      </c>
      <c r="B734" s="232" t="s">
        <v>11570</v>
      </c>
      <c r="C734" s="244" t="s">
        <v>11569</v>
      </c>
      <c r="D734" s="240" t="s">
        <v>11646</v>
      </c>
      <c r="E734" s="239" t="s">
        <v>11645</v>
      </c>
      <c r="F734" s="243" t="s">
        <v>11567</v>
      </c>
      <c r="G734" s="214">
        <v>0</v>
      </c>
      <c r="H734" s="234" t="s">
        <v>11560</v>
      </c>
      <c r="I734" s="234"/>
      <c r="J734" s="234"/>
      <c r="K734" s="234"/>
      <c r="L734" s="234"/>
      <c r="M734" s="234"/>
      <c r="N734" s="234" t="s">
        <v>11566</v>
      </c>
      <c r="O734" s="249"/>
      <c r="P734" s="249"/>
      <c r="Q734" s="226"/>
      <c r="R734" s="212" t="s">
        <v>11644</v>
      </c>
      <c r="S734" s="213" t="s">
        <v>11560</v>
      </c>
      <c r="T734" s="236" t="s">
        <v>11559</v>
      </c>
      <c r="U734" s="237" t="s">
        <v>11565</v>
      </c>
      <c r="V734" s="236" t="s">
        <v>11558</v>
      </c>
      <c r="W734" s="236" t="s">
        <v>11558</v>
      </c>
      <c r="X734" s="237" t="s">
        <v>11560</v>
      </c>
      <c r="Y734" s="237"/>
      <c r="Z734" s="237"/>
      <c r="AA734" s="225">
        <v>202409</v>
      </c>
      <c r="AB734" s="246"/>
      <c r="AC734" s="236" t="s">
        <v>11564</v>
      </c>
      <c r="AD734" s="247" t="s">
        <v>11563</v>
      </c>
      <c r="AE734" s="248">
        <v>0</v>
      </c>
      <c r="AF734" s="247" t="s">
        <v>11563</v>
      </c>
      <c r="AG734" s="242" t="s">
        <v>2</v>
      </c>
      <c r="AH734" s="9" t="s">
        <v>11560</v>
      </c>
      <c r="AI734" s="238" t="s">
        <v>11560</v>
      </c>
      <c r="AJ734" s="238" t="s">
        <v>11560</v>
      </c>
      <c r="AK734" s="238" t="s">
        <v>11562</v>
      </c>
    </row>
    <row r="735" spans="1:37" x14ac:dyDescent="0.3">
      <c r="A735" s="232" t="s">
        <v>11561</v>
      </c>
      <c r="B735" s="232" t="s">
        <v>11570</v>
      </c>
      <c r="C735" s="244" t="s">
        <v>11569</v>
      </c>
      <c r="D735" s="240" t="s">
        <v>11643</v>
      </c>
      <c r="E735" s="239" t="s">
        <v>10893</v>
      </c>
      <c r="F735" s="243" t="s">
        <v>11567</v>
      </c>
      <c r="G735" s="214">
        <v>0</v>
      </c>
      <c r="H735" s="234" t="s">
        <v>11560</v>
      </c>
      <c r="I735" s="234"/>
      <c r="J735" s="234"/>
      <c r="K735" s="234"/>
      <c r="L735" s="234"/>
      <c r="M735" s="234"/>
      <c r="N735" s="234" t="s">
        <v>11566</v>
      </c>
      <c r="O735" s="249"/>
      <c r="P735" s="249"/>
      <c r="Q735" s="226"/>
      <c r="R735" s="212" t="s">
        <v>2</v>
      </c>
      <c r="S735" s="213" t="s">
        <v>11560</v>
      </c>
      <c r="T735" s="236" t="s">
        <v>11559</v>
      </c>
      <c r="U735" s="237" t="s">
        <v>11565</v>
      </c>
      <c r="V735" s="236" t="s">
        <v>11558</v>
      </c>
      <c r="W735" s="236" t="s">
        <v>11558</v>
      </c>
      <c r="X735" s="237" t="s">
        <v>11560</v>
      </c>
      <c r="Y735" s="237"/>
      <c r="Z735" s="237"/>
      <c r="AA735" s="225">
        <v>202409</v>
      </c>
      <c r="AB735" s="246"/>
      <c r="AC735" s="236" t="s">
        <v>11564</v>
      </c>
      <c r="AD735" s="247" t="s">
        <v>11563</v>
      </c>
      <c r="AE735" s="248">
        <v>0</v>
      </c>
      <c r="AF735" s="247" t="s">
        <v>11563</v>
      </c>
      <c r="AG735" s="242" t="s">
        <v>2</v>
      </c>
      <c r="AH735" s="9" t="s">
        <v>11560</v>
      </c>
      <c r="AI735" s="238" t="s">
        <v>11560</v>
      </c>
      <c r="AJ735" s="238" t="s">
        <v>11560</v>
      </c>
      <c r="AK735" s="238" t="s">
        <v>11562</v>
      </c>
    </row>
    <row r="736" spans="1:37" x14ac:dyDescent="0.3">
      <c r="A736" s="232" t="s">
        <v>11561</v>
      </c>
      <c r="B736" s="232" t="s">
        <v>11570</v>
      </c>
      <c r="C736" s="244" t="s">
        <v>11569</v>
      </c>
      <c r="D736" s="240" t="s">
        <v>11642</v>
      </c>
      <c r="E736" s="239" t="s">
        <v>6588</v>
      </c>
      <c r="F736" s="243" t="s">
        <v>11567</v>
      </c>
      <c r="G736" s="214">
        <v>0</v>
      </c>
      <c r="H736" s="234" t="s">
        <v>11560</v>
      </c>
      <c r="I736" s="234"/>
      <c r="J736" s="234"/>
      <c r="K736" s="234"/>
      <c r="L736" s="234"/>
      <c r="M736" s="234"/>
      <c r="N736" s="234" t="s">
        <v>11566</v>
      </c>
      <c r="O736" s="249"/>
      <c r="P736" s="249"/>
      <c r="Q736" s="226"/>
      <c r="R736" s="212" t="s">
        <v>2</v>
      </c>
      <c r="S736" s="213" t="s">
        <v>11560</v>
      </c>
      <c r="T736" s="236" t="s">
        <v>11559</v>
      </c>
      <c r="U736" s="237" t="s">
        <v>11565</v>
      </c>
      <c r="V736" s="236" t="s">
        <v>11558</v>
      </c>
      <c r="W736" s="236" t="s">
        <v>11558</v>
      </c>
      <c r="X736" s="237" t="s">
        <v>11560</v>
      </c>
      <c r="Y736" s="237"/>
      <c r="Z736" s="237"/>
      <c r="AA736" s="225">
        <v>202409</v>
      </c>
      <c r="AB736" s="246"/>
      <c r="AC736" s="236" t="s">
        <v>11564</v>
      </c>
      <c r="AD736" s="247" t="s">
        <v>11563</v>
      </c>
      <c r="AE736" s="248">
        <v>0</v>
      </c>
      <c r="AF736" s="247" t="s">
        <v>11563</v>
      </c>
      <c r="AG736" s="242" t="s">
        <v>2</v>
      </c>
      <c r="AH736" s="9" t="s">
        <v>11560</v>
      </c>
      <c r="AI736" s="238" t="s">
        <v>11560</v>
      </c>
      <c r="AJ736" s="238" t="s">
        <v>11560</v>
      </c>
      <c r="AK736" s="238" t="s">
        <v>11562</v>
      </c>
    </row>
    <row r="737" spans="1:37" x14ac:dyDescent="0.3">
      <c r="A737" s="232" t="s">
        <v>11561</v>
      </c>
      <c r="B737" s="232" t="s">
        <v>11570</v>
      </c>
      <c r="C737" s="244" t="s">
        <v>11569</v>
      </c>
      <c r="D737" s="240" t="s">
        <v>11641</v>
      </c>
      <c r="E737" s="239" t="s">
        <v>5124</v>
      </c>
      <c r="F737" s="243" t="s">
        <v>11567</v>
      </c>
      <c r="G737" s="214">
        <v>0</v>
      </c>
      <c r="H737" s="234" t="s">
        <v>11560</v>
      </c>
      <c r="I737" s="234"/>
      <c r="J737" s="234"/>
      <c r="K737" s="234"/>
      <c r="L737" s="234"/>
      <c r="M737" s="234"/>
      <c r="N737" s="234" t="s">
        <v>11566</v>
      </c>
      <c r="O737" s="249"/>
      <c r="P737" s="249"/>
      <c r="Q737" s="226"/>
      <c r="R737" s="212" t="s">
        <v>5125</v>
      </c>
      <c r="S737" s="213" t="s">
        <v>11560</v>
      </c>
      <c r="T737" s="236" t="s">
        <v>11559</v>
      </c>
      <c r="U737" s="237" t="s">
        <v>11565</v>
      </c>
      <c r="V737" s="236" t="s">
        <v>11558</v>
      </c>
      <c r="W737" s="236" t="s">
        <v>11558</v>
      </c>
      <c r="X737" s="237" t="s">
        <v>11560</v>
      </c>
      <c r="Y737" s="237"/>
      <c r="Z737" s="237"/>
      <c r="AA737" s="225">
        <v>202409</v>
      </c>
      <c r="AB737" s="246"/>
      <c r="AC737" s="236" t="s">
        <v>11564</v>
      </c>
      <c r="AD737" s="247" t="s">
        <v>11563</v>
      </c>
      <c r="AE737" s="248">
        <v>0</v>
      </c>
      <c r="AF737" s="247" t="s">
        <v>11563</v>
      </c>
      <c r="AG737" s="242" t="s">
        <v>2</v>
      </c>
      <c r="AH737" s="9" t="s">
        <v>11560</v>
      </c>
      <c r="AI737" s="238" t="s">
        <v>11560</v>
      </c>
      <c r="AJ737" s="238" t="s">
        <v>11560</v>
      </c>
      <c r="AK737" s="238" t="s">
        <v>11562</v>
      </c>
    </row>
    <row r="738" spans="1:37" x14ac:dyDescent="0.3">
      <c r="A738" s="232" t="s">
        <v>11561</v>
      </c>
      <c r="B738" s="232" t="s">
        <v>11570</v>
      </c>
      <c r="C738" s="244" t="s">
        <v>11569</v>
      </c>
      <c r="D738" s="240" t="s">
        <v>11640</v>
      </c>
      <c r="E738" s="239" t="s">
        <v>6085</v>
      </c>
      <c r="F738" s="243" t="s">
        <v>11567</v>
      </c>
      <c r="G738" s="214">
        <v>0</v>
      </c>
      <c r="H738" s="234" t="s">
        <v>11560</v>
      </c>
      <c r="I738" s="234"/>
      <c r="J738" s="234"/>
      <c r="K738" s="234"/>
      <c r="L738" s="234"/>
      <c r="M738" s="234"/>
      <c r="N738" s="234" t="s">
        <v>11566</v>
      </c>
      <c r="O738" s="249"/>
      <c r="P738" s="249"/>
      <c r="Q738" s="226"/>
      <c r="R738" s="212" t="s">
        <v>2</v>
      </c>
      <c r="S738" s="213" t="s">
        <v>11560</v>
      </c>
      <c r="T738" s="236" t="s">
        <v>11559</v>
      </c>
      <c r="U738" s="237" t="s">
        <v>11565</v>
      </c>
      <c r="V738" s="236" t="s">
        <v>11558</v>
      </c>
      <c r="W738" s="236" t="s">
        <v>11558</v>
      </c>
      <c r="X738" s="237" t="s">
        <v>11560</v>
      </c>
      <c r="Y738" s="237"/>
      <c r="Z738" s="237"/>
      <c r="AA738" s="225">
        <v>202409</v>
      </c>
      <c r="AB738" s="246"/>
      <c r="AC738" s="236" t="s">
        <v>11564</v>
      </c>
      <c r="AD738" s="247" t="s">
        <v>11563</v>
      </c>
      <c r="AE738" s="248">
        <v>0</v>
      </c>
      <c r="AF738" s="247" t="s">
        <v>11563</v>
      </c>
      <c r="AG738" s="242" t="s">
        <v>2</v>
      </c>
      <c r="AH738" s="9" t="s">
        <v>11560</v>
      </c>
      <c r="AI738" s="238" t="s">
        <v>11560</v>
      </c>
      <c r="AJ738" s="238" t="s">
        <v>11560</v>
      </c>
      <c r="AK738" s="238" t="s">
        <v>11562</v>
      </c>
    </row>
    <row r="739" spans="1:37" x14ac:dyDescent="0.3">
      <c r="A739" s="232" t="s">
        <v>11561</v>
      </c>
      <c r="B739" s="232" t="s">
        <v>11570</v>
      </c>
      <c r="C739" s="244" t="s">
        <v>11569</v>
      </c>
      <c r="D739" s="240" t="s">
        <v>11639</v>
      </c>
      <c r="E739" s="239" t="s">
        <v>11638</v>
      </c>
      <c r="F739" s="243" t="s">
        <v>11567</v>
      </c>
      <c r="G739" s="214">
        <v>0</v>
      </c>
      <c r="H739" s="234" t="s">
        <v>11560</v>
      </c>
      <c r="I739" s="234"/>
      <c r="J739" s="234"/>
      <c r="K739" s="234"/>
      <c r="L739" s="234"/>
      <c r="M739" s="234"/>
      <c r="N739" s="234" t="s">
        <v>11566</v>
      </c>
      <c r="O739" s="249"/>
      <c r="P739" s="249"/>
      <c r="Q739" s="226"/>
      <c r="R739" s="212" t="s">
        <v>2</v>
      </c>
      <c r="S739" s="213" t="s">
        <v>11560</v>
      </c>
      <c r="T739" s="236" t="s">
        <v>11559</v>
      </c>
      <c r="U739" s="237" t="s">
        <v>11565</v>
      </c>
      <c r="V739" s="236" t="s">
        <v>11558</v>
      </c>
      <c r="W739" s="236" t="s">
        <v>11558</v>
      </c>
      <c r="X739" s="237" t="s">
        <v>11560</v>
      </c>
      <c r="Y739" s="237"/>
      <c r="Z739" s="237"/>
      <c r="AA739" s="225">
        <v>202409</v>
      </c>
      <c r="AB739" s="246"/>
      <c r="AC739" s="236" t="s">
        <v>11564</v>
      </c>
      <c r="AD739" s="247" t="s">
        <v>11563</v>
      </c>
      <c r="AE739" s="248">
        <v>0</v>
      </c>
      <c r="AF739" s="247" t="s">
        <v>11563</v>
      </c>
      <c r="AG739" s="242" t="s">
        <v>2</v>
      </c>
      <c r="AH739" s="9" t="s">
        <v>11560</v>
      </c>
      <c r="AI739" s="238" t="s">
        <v>11560</v>
      </c>
      <c r="AJ739" s="238" t="s">
        <v>11560</v>
      </c>
      <c r="AK739" s="238" t="s">
        <v>11562</v>
      </c>
    </row>
    <row r="740" spans="1:37" x14ac:dyDescent="0.3">
      <c r="A740" s="232" t="s">
        <v>11561</v>
      </c>
      <c r="B740" s="232" t="s">
        <v>11570</v>
      </c>
      <c r="C740" s="244" t="s">
        <v>11569</v>
      </c>
      <c r="D740" s="240" t="s">
        <v>11637</v>
      </c>
      <c r="E740" s="239" t="s">
        <v>3912</v>
      </c>
      <c r="F740" s="243" t="s">
        <v>11567</v>
      </c>
      <c r="G740" s="214">
        <v>0</v>
      </c>
      <c r="H740" s="234" t="s">
        <v>11560</v>
      </c>
      <c r="I740" s="234"/>
      <c r="J740" s="234"/>
      <c r="K740" s="234"/>
      <c r="L740" s="234"/>
      <c r="M740" s="234"/>
      <c r="N740" s="234" t="s">
        <v>11566</v>
      </c>
      <c r="O740" s="249"/>
      <c r="P740" s="249"/>
      <c r="Q740" s="226"/>
      <c r="R740" s="212" t="s">
        <v>4222</v>
      </c>
      <c r="S740" s="213" t="s">
        <v>11560</v>
      </c>
      <c r="T740" s="236" t="s">
        <v>11559</v>
      </c>
      <c r="U740" s="237" t="s">
        <v>11565</v>
      </c>
      <c r="V740" s="236" t="s">
        <v>11558</v>
      </c>
      <c r="W740" s="236" t="s">
        <v>11558</v>
      </c>
      <c r="X740" s="237" t="s">
        <v>11560</v>
      </c>
      <c r="Y740" s="237"/>
      <c r="Z740" s="237"/>
      <c r="AA740" s="225">
        <v>202409</v>
      </c>
      <c r="AB740" s="246"/>
      <c r="AC740" s="236" t="s">
        <v>11564</v>
      </c>
      <c r="AD740" s="247" t="s">
        <v>11563</v>
      </c>
      <c r="AE740" s="248">
        <v>0</v>
      </c>
      <c r="AF740" s="247" t="s">
        <v>11563</v>
      </c>
      <c r="AG740" s="242" t="s">
        <v>2</v>
      </c>
      <c r="AH740" s="9" t="s">
        <v>11560</v>
      </c>
      <c r="AI740" s="238" t="s">
        <v>11560</v>
      </c>
      <c r="AJ740" s="238" t="s">
        <v>11560</v>
      </c>
      <c r="AK740" s="238" t="s">
        <v>11562</v>
      </c>
    </row>
    <row r="741" spans="1:37" x14ac:dyDescent="0.3">
      <c r="A741" s="232" t="s">
        <v>11561</v>
      </c>
      <c r="B741" s="232" t="s">
        <v>11570</v>
      </c>
      <c r="C741" s="244" t="s">
        <v>11569</v>
      </c>
      <c r="D741" s="240" t="s">
        <v>11636</v>
      </c>
      <c r="E741" s="239" t="s">
        <v>11635</v>
      </c>
      <c r="F741" s="243" t="s">
        <v>11567</v>
      </c>
      <c r="G741" s="214">
        <v>0</v>
      </c>
      <c r="H741" s="234" t="s">
        <v>11560</v>
      </c>
      <c r="I741" s="234"/>
      <c r="J741" s="234"/>
      <c r="K741" s="234"/>
      <c r="L741" s="234"/>
      <c r="M741" s="234"/>
      <c r="N741" s="234" t="s">
        <v>11566</v>
      </c>
      <c r="O741" s="249"/>
      <c r="P741" s="249"/>
      <c r="Q741" s="226"/>
      <c r="R741" s="212" t="s">
        <v>2</v>
      </c>
      <c r="S741" s="213" t="s">
        <v>11560</v>
      </c>
      <c r="T741" s="236" t="s">
        <v>11559</v>
      </c>
      <c r="U741" s="237" t="s">
        <v>11565</v>
      </c>
      <c r="V741" s="236" t="s">
        <v>11558</v>
      </c>
      <c r="W741" s="236" t="s">
        <v>11558</v>
      </c>
      <c r="X741" s="237" t="s">
        <v>11560</v>
      </c>
      <c r="Y741" s="237"/>
      <c r="Z741" s="237"/>
      <c r="AA741" s="225">
        <v>202409</v>
      </c>
      <c r="AB741" s="246"/>
      <c r="AC741" s="236" t="s">
        <v>11564</v>
      </c>
      <c r="AD741" s="247" t="s">
        <v>11563</v>
      </c>
      <c r="AE741" s="248">
        <v>0</v>
      </c>
      <c r="AF741" s="247" t="s">
        <v>11563</v>
      </c>
      <c r="AG741" s="242" t="s">
        <v>2</v>
      </c>
      <c r="AH741" s="9" t="s">
        <v>11560</v>
      </c>
      <c r="AI741" s="238" t="s">
        <v>11560</v>
      </c>
      <c r="AJ741" s="238" t="s">
        <v>11560</v>
      </c>
      <c r="AK741" s="238" t="s">
        <v>11562</v>
      </c>
    </row>
    <row r="742" spans="1:37" x14ac:dyDescent="0.3">
      <c r="A742" s="232" t="s">
        <v>11561</v>
      </c>
      <c r="B742" s="232" t="s">
        <v>11570</v>
      </c>
      <c r="C742" s="244" t="s">
        <v>11569</v>
      </c>
      <c r="D742" s="240" t="s">
        <v>11634</v>
      </c>
      <c r="E742" s="239" t="s">
        <v>3913</v>
      </c>
      <c r="F742" s="243" t="s">
        <v>11567</v>
      </c>
      <c r="G742" s="214">
        <v>0</v>
      </c>
      <c r="H742" s="234" t="s">
        <v>11560</v>
      </c>
      <c r="I742" s="234"/>
      <c r="J742" s="234"/>
      <c r="K742" s="234"/>
      <c r="L742" s="234"/>
      <c r="M742" s="234"/>
      <c r="N742" s="234" t="s">
        <v>11566</v>
      </c>
      <c r="O742" s="249"/>
      <c r="P742" s="249"/>
      <c r="Q742" s="226"/>
      <c r="R742" s="212" t="s">
        <v>2</v>
      </c>
      <c r="S742" s="213" t="s">
        <v>11560</v>
      </c>
      <c r="T742" s="236" t="s">
        <v>11559</v>
      </c>
      <c r="U742" s="237" t="s">
        <v>11565</v>
      </c>
      <c r="V742" s="236" t="s">
        <v>11558</v>
      </c>
      <c r="W742" s="236" t="s">
        <v>11558</v>
      </c>
      <c r="X742" s="237" t="s">
        <v>11560</v>
      </c>
      <c r="Y742" s="237"/>
      <c r="Z742" s="237"/>
      <c r="AA742" s="225">
        <v>202409</v>
      </c>
      <c r="AB742" s="246"/>
      <c r="AC742" s="236" t="s">
        <v>11564</v>
      </c>
      <c r="AD742" s="247" t="s">
        <v>11563</v>
      </c>
      <c r="AE742" s="248">
        <v>0</v>
      </c>
      <c r="AF742" s="247" t="s">
        <v>11563</v>
      </c>
      <c r="AG742" s="242" t="s">
        <v>2</v>
      </c>
      <c r="AH742" s="9" t="s">
        <v>11560</v>
      </c>
      <c r="AI742" s="238" t="s">
        <v>11560</v>
      </c>
      <c r="AJ742" s="238" t="s">
        <v>11560</v>
      </c>
      <c r="AK742" s="238" t="s">
        <v>11562</v>
      </c>
    </row>
    <row r="743" spans="1:37" x14ac:dyDescent="0.3">
      <c r="A743" s="232" t="s">
        <v>11561</v>
      </c>
      <c r="B743" s="232" t="s">
        <v>11570</v>
      </c>
      <c r="C743" s="244" t="s">
        <v>11569</v>
      </c>
      <c r="D743" s="240" t="s">
        <v>11633</v>
      </c>
      <c r="E743" s="239" t="s">
        <v>4753</v>
      </c>
      <c r="F743" s="243" t="s">
        <v>11567</v>
      </c>
      <c r="G743" s="214">
        <v>0</v>
      </c>
      <c r="H743" s="234" t="s">
        <v>11560</v>
      </c>
      <c r="I743" s="234"/>
      <c r="J743" s="234"/>
      <c r="K743" s="234"/>
      <c r="L743" s="234"/>
      <c r="M743" s="234"/>
      <c r="N743" s="234" t="s">
        <v>11566</v>
      </c>
      <c r="O743" s="249"/>
      <c r="P743" s="249"/>
      <c r="Q743" s="226"/>
      <c r="R743" s="212" t="s">
        <v>4754</v>
      </c>
      <c r="S743" s="213" t="s">
        <v>11560</v>
      </c>
      <c r="T743" s="236" t="s">
        <v>11559</v>
      </c>
      <c r="U743" s="237" t="s">
        <v>11565</v>
      </c>
      <c r="V743" s="236" t="s">
        <v>11558</v>
      </c>
      <c r="W743" s="236" t="s">
        <v>11558</v>
      </c>
      <c r="X743" s="237" t="s">
        <v>11560</v>
      </c>
      <c r="Y743" s="237"/>
      <c r="Z743" s="237"/>
      <c r="AA743" s="225">
        <v>202409</v>
      </c>
      <c r="AB743" s="246"/>
      <c r="AC743" s="236" t="s">
        <v>11564</v>
      </c>
      <c r="AD743" s="247" t="s">
        <v>11563</v>
      </c>
      <c r="AE743" s="248">
        <v>0</v>
      </c>
      <c r="AF743" s="247" t="s">
        <v>11563</v>
      </c>
      <c r="AG743" s="242" t="s">
        <v>2</v>
      </c>
      <c r="AH743" s="9" t="s">
        <v>11560</v>
      </c>
      <c r="AI743" s="238" t="s">
        <v>11560</v>
      </c>
      <c r="AJ743" s="238" t="s">
        <v>11560</v>
      </c>
      <c r="AK743" s="238" t="s">
        <v>11562</v>
      </c>
    </row>
    <row r="744" spans="1:37" x14ac:dyDescent="0.3">
      <c r="A744" s="232" t="s">
        <v>11561</v>
      </c>
      <c r="B744" s="232" t="s">
        <v>11570</v>
      </c>
      <c r="C744" s="244" t="s">
        <v>11569</v>
      </c>
      <c r="D744" s="240" t="s">
        <v>11632</v>
      </c>
      <c r="E744" s="239" t="s">
        <v>3911</v>
      </c>
      <c r="F744" s="243" t="s">
        <v>11567</v>
      </c>
      <c r="G744" s="214">
        <v>0</v>
      </c>
      <c r="H744" s="234" t="s">
        <v>11560</v>
      </c>
      <c r="I744" s="234"/>
      <c r="J744" s="234"/>
      <c r="K744" s="234"/>
      <c r="L744" s="234"/>
      <c r="M744" s="234"/>
      <c r="N744" s="234" t="s">
        <v>11566</v>
      </c>
      <c r="O744" s="249"/>
      <c r="P744" s="249"/>
      <c r="Q744" s="226"/>
      <c r="R744" s="212" t="s">
        <v>2</v>
      </c>
      <c r="S744" s="213" t="s">
        <v>11560</v>
      </c>
      <c r="T744" s="236" t="s">
        <v>11559</v>
      </c>
      <c r="U744" s="237" t="s">
        <v>11565</v>
      </c>
      <c r="V744" s="236" t="s">
        <v>11558</v>
      </c>
      <c r="W744" s="236" t="s">
        <v>11558</v>
      </c>
      <c r="X744" s="237" t="s">
        <v>11560</v>
      </c>
      <c r="Y744" s="237"/>
      <c r="Z744" s="237"/>
      <c r="AA744" s="225">
        <v>202409</v>
      </c>
      <c r="AB744" s="246"/>
      <c r="AC744" s="236" t="s">
        <v>11564</v>
      </c>
      <c r="AD744" s="247" t="s">
        <v>11563</v>
      </c>
      <c r="AE744" s="248">
        <v>0</v>
      </c>
      <c r="AF744" s="247" t="s">
        <v>11563</v>
      </c>
      <c r="AG744" s="242" t="s">
        <v>2</v>
      </c>
      <c r="AH744" s="9" t="s">
        <v>11560</v>
      </c>
      <c r="AI744" s="238" t="s">
        <v>11560</v>
      </c>
      <c r="AJ744" s="238" t="s">
        <v>11560</v>
      </c>
      <c r="AK744" s="238" t="s">
        <v>11562</v>
      </c>
    </row>
    <row r="745" spans="1:37" x14ac:dyDescent="0.3">
      <c r="A745" s="232" t="s">
        <v>11561</v>
      </c>
      <c r="B745" s="232" t="s">
        <v>11570</v>
      </c>
      <c r="C745" s="244" t="s">
        <v>11569</v>
      </c>
      <c r="D745" s="240" t="s">
        <v>11631</v>
      </c>
      <c r="E745" s="239" t="s">
        <v>5301</v>
      </c>
      <c r="F745" s="243" t="s">
        <v>11567</v>
      </c>
      <c r="G745" s="214">
        <v>0</v>
      </c>
      <c r="H745" s="234" t="s">
        <v>11560</v>
      </c>
      <c r="I745" s="234"/>
      <c r="J745" s="234"/>
      <c r="K745" s="234"/>
      <c r="L745" s="234"/>
      <c r="M745" s="234"/>
      <c r="N745" s="234" t="s">
        <v>11566</v>
      </c>
      <c r="O745" s="249"/>
      <c r="P745" s="249"/>
      <c r="Q745" s="226"/>
      <c r="R745" s="212" t="s">
        <v>5302</v>
      </c>
      <c r="S745" s="213" t="s">
        <v>11560</v>
      </c>
      <c r="T745" s="236" t="s">
        <v>11559</v>
      </c>
      <c r="U745" s="237" t="s">
        <v>11565</v>
      </c>
      <c r="V745" s="236" t="s">
        <v>11558</v>
      </c>
      <c r="W745" s="236" t="s">
        <v>11558</v>
      </c>
      <c r="X745" s="237" t="s">
        <v>11560</v>
      </c>
      <c r="Y745" s="237"/>
      <c r="Z745" s="237"/>
      <c r="AA745" s="225">
        <v>202409</v>
      </c>
      <c r="AB745" s="246"/>
      <c r="AC745" s="236" t="s">
        <v>11564</v>
      </c>
      <c r="AD745" s="247" t="s">
        <v>11563</v>
      </c>
      <c r="AE745" s="248">
        <v>0</v>
      </c>
      <c r="AF745" s="247" t="s">
        <v>11563</v>
      </c>
      <c r="AG745" s="242" t="s">
        <v>2</v>
      </c>
      <c r="AH745" s="9" t="s">
        <v>11560</v>
      </c>
      <c r="AI745" s="238" t="s">
        <v>11560</v>
      </c>
      <c r="AJ745" s="238" t="s">
        <v>11560</v>
      </c>
      <c r="AK745" s="238" t="s">
        <v>11562</v>
      </c>
    </row>
    <row r="746" spans="1:37" x14ac:dyDescent="0.3">
      <c r="A746" s="232" t="s">
        <v>11561</v>
      </c>
      <c r="B746" s="232" t="s">
        <v>11570</v>
      </c>
      <c r="C746" s="244" t="s">
        <v>11569</v>
      </c>
      <c r="D746" s="240" t="s">
        <v>11630</v>
      </c>
      <c r="E746" s="239" t="s">
        <v>11629</v>
      </c>
      <c r="F746" s="243" t="s">
        <v>11567</v>
      </c>
      <c r="G746" s="214">
        <v>0</v>
      </c>
      <c r="H746" s="234" t="s">
        <v>11560</v>
      </c>
      <c r="I746" s="234"/>
      <c r="J746" s="234"/>
      <c r="K746" s="234"/>
      <c r="L746" s="234"/>
      <c r="M746" s="234"/>
      <c r="N746" s="234" t="s">
        <v>11566</v>
      </c>
      <c r="O746" s="249"/>
      <c r="P746" s="249"/>
      <c r="Q746" s="226"/>
      <c r="R746" s="212" t="s">
        <v>11628</v>
      </c>
      <c r="S746" s="213" t="s">
        <v>11560</v>
      </c>
      <c r="T746" s="236" t="s">
        <v>11559</v>
      </c>
      <c r="U746" s="237" t="s">
        <v>11565</v>
      </c>
      <c r="V746" s="236" t="s">
        <v>11558</v>
      </c>
      <c r="W746" s="236" t="s">
        <v>11558</v>
      </c>
      <c r="X746" s="237" t="s">
        <v>11560</v>
      </c>
      <c r="Y746" s="237"/>
      <c r="Z746" s="237"/>
      <c r="AA746" s="225">
        <v>202409</v>
      </c>
      <c r="AB746" s="246"/>
      <c r="AC746" s="236" t="s">
        <v>11564</v>
      </c>
      <c r="AD746" s="247" t="s">
        <v>11563</v>
      </c>
      <c r="AE746" s="248">
        <v>0</v>
      </c>
      <c r="AF746" s="247" t="s">
        <v>11563</v>
      </c>
      <c r="AG746" s="242" t="s">
        <v>2</v>
      </c>
      <c r="AH746" s="9" t="s">
        <v>11560</v>
      </c>
      <c r="AI746" s="238" t="s">
        <v>11560</v>
      </c>
      <c r="AJ746" s="238" t="s">
        <v>11560</v>
      </c>
      <c r="AK746" s="238" t="s">
        <v>11562</v>
      </c>
    </row>
    <row r="747" spans="1:37" x14ac:dyDescent="0.3">
      <c r="A747" s="232" t="s">
        <v>11561</v>
      </c>
      <c r="B747" s="232" t="s">
        <v>11570</v>
      </c>
      <c r="C747" s="244" t="s">
        <v>11569</v>
      </c>
      <c r="D747" s="240" t="s">
        <v>11627</v>
      </c>
      <c r="E747" s="239" t="s">
        <v>6381</v>
      </c>
      <c r="F747" s="243" t="s">
        <v>11567</v>
      </c>
      <c r="G747" s="214">
        <v>0</v>
      </c>
      <c r="H747" s="234" t="s">
        <v>11560</v>
      </c>
      <c r="I747" s="234"/>
      <c r="J747" s="234"/>
      <c r="K747" s="234"/>
      <c r="L747" s="234"/>
      <c r="M747" s="234"/>
      <c r="N747" s="234" t="s">
        <v>11566</v>
      </c>
      <c r="O747" s="249"/>
      <c r="P747" s="249"/>
      <c r="Q747" s="226"/>
      <c r="R747" s="212" t="s">
        <v>2</v>
      </c>
      <c r="S747" s="213" t="s">
        <v>11560</v>
      </c>
      <c r="T747" s="236" t="s">
        <v>11559</v>
      </c>
      <c r="U747" s="237" t="s">
        <v>11565</v>
      </c>
      <c r="V747" s="236" t="s">
        <v>11558</v>
      </c>
      <c r="W747" s="236" t="s">
        <v>11558</v>
      </c>
      <c r="X747" s="237" t="s">
        <v>11560</v>
      </c>
      <c r="Y747" s="237"/>
      <c r="Z747" s="237"/>
      <c r="AA747" s="225">
        <v>202409</v>
      </c>
      <c r="AB747" s="246"/>
      <c r="AC747" s="236" t="s">
        <v>11564</v>
      </c>
      <c r="AD747" s="247" t="s">
        <v>11563</v>
      </c>
      <c r="AE747" s="248">
        <v>0</v>
      </c>
      <c r="AF747" s="247" t="s">
        <v>11563</v>
      </c>
      <c r="AG747" s="242" t="s">
        <v>2</v>
      </c>
      <c r="AH747" s="9" t="s">
        <v>11560</v>
      </c>
      <c r="AI747" s="238" t="s">
        <v>11560</v>
      </c>
      <c r="AJ747" s="238" t="s">
        <v>11560</v>
      </c>
      <c r="AK747" s="238" t="s">
        <v>11562</v>
      </c>
    </row>
    <row r="748" spans="1:37" x14ac:dyDescent="0.3">
      <c r="A748" s="232" t="s">
        <v>11561</v>
      </c>
      <c r="B748" s="232" t="s">
        <v>11570</v>
      </c>
      <c r="C748" s="244" t="s">
        <v>11569</v>
      </c>
      <c r="D748" s="240" t="s">
        <v>11626</v>
      </c>
      <c r="E748" s="239" t="s">
        <v>11625</v>
      </c>
      <c r="F748" s="243" t="s">
        <v>11567</v>
      </c>
      <c r="G748" s="214">
        <v>0</v>
      </c>
      <c r="H748" s="234" t="s">
        <v>11560</v>
      </c>
      <c r="I748" s="234"/>
      <c r="J748" s="234"/>
      <c r="K748" s="234"/>
      <c r="L748" s="234"/>
      <c r="M748" s="234"/>
      <c r="N748" s="234" t="s">
        <v>11566</v>
      </c>
      <c r="O748" s="249"/>
      <c r="P748" s="249"/>
      <c r="Q748" s="226"/>
      <c r="R748" s="212" t="s">
        <v>2</v>
      </c>
      <c r="S748" s="213" t="s">
        <v>11560</v>
      </c>
      <c r="T748" s="236" t="s">
        <v>11559</v>
      </c>
      <c r="U748" s="237" t="s">
        <v>11565</v>
      </c>
      <c r="V748" s="236" t="s">
        <v>11558</v>
      </c>
      <c r="W748" s="236" t="s">
        <v>11558</v>
      </c>
      <c r="X748" s="237" t="s">
        <v>11560</v>
      </c>
      <c r="Y748" s="237"/>
      <c r="Z748" s="237"/>
      <c r="AA748" s="225">
        <v>202409</v>
      </c>
      <c r="AB748" s="246"/>
      <c r="AC748" s="236" t="s">
        <v>11564</v>
      </c>
      <c r="AD748" s="247" t="s">
        <v>11563</v>
      </c>
      <c r="AE748" s="248">
        <v>0</v>
      </c>
      <c r="AF748" s="247" t="s">
        <v>11563</v>
      </c>
      <c r="AG748" s="242" t="s">
        <v>2</v>
      </c>
      <c r="AH748" s="9" t="s">
        <v>11560</v>
      </c>
      <c r="AI748" s="238" t="s">
        <v>11560</v>
      </c>
      <c r="AJ748" s="238" t="s">
        <v>11560</v>
      </c>
      <c r="AK748" s="238" t="s">
        <v>11562</v>
      </c>
    </row>
    <row r="749" spans="1:37" x14ac:dyDescent="0.3">
      <c r="A749" s="232" t="s">
        <v>11561</v>
      </c>
      <c r="B749" s="232" t="s">
        <v>11570</v>
      </c>
      <c r="C749" s="244" t="s">
        <v>11569</v>
      </c>
      <c r="D749" s="240" t="s">
        <v>11624</v>
      </c>
      <c r="E749" s="239" t="s">
        <v>10739</v>
      </c>
      <c r="F749" s="243" t="s">
        <v>11567</v>
      </c>
      <c r="G749" s="214">
        <v>0</v>
      </c>
      <c r="H749" s="234" t="s">
        <v>11560</v>
      </c>
      <c r="I749" s="234"/>
      <c r="J749" s="234"/>
      <c r="K749" s="234"/>
      <c r="L749" s="234"/>
      <c r="M749" s="234"/>
      <c r="N749" s="234" t="s">
        <v>11566</v>
      </c>
      <c r="O749" s="249"/>
      <c r="P749" s="249"/>
      <c r="Q749" s="226"/>
      <c r="R749" s="212" t="s">
        <v>2</v>
      </c>
      <c r="S749" s="213" t="s">
        <v>11560</v>
      </c>
      <c r="T749" s="236" t="s">
        <v>11559</v>
      </c>
      <c r="U749" s="237" t="s">
        <v>11565</v>
      </c>
      <c r="V749" s="236" t="s">
        <v>11558</v>
      </c>
      <c r="W749" s="236" t="s">
        <v>11558</v>
      </c>
      <c r="X749" s="237" t="s">
        <v>11560</v>
      </c>
      <c r="Y749" s="237"/>
      <c r="Z749" s="237"/>
      <c r="AA749" s="225">
        <v>202409</v>
      </c>
      <c r="AB749" s="246"/>
      <c r="AC749" s="236" t="s">
        <v>11564</v>
      </c>
      <c r="AD749" s="247" t="s">
        <v>11563</v>
      </c>
      <c r="AE749" s="248">
        <v>0</v>
      </c>
      <c r="AF749" s="247" t="s">
        <v>11563</v>
      </c>
      <c r="AG749" s="242" t="s">
        <v>2</v>
      </c>
      <c r="AH749" s="9" t="s">
        <v>11560</v>
      </c>
      <c r="AI749" s="238" t="s">
        <v>11560</v>
      </c>
      <c r="AJ749" s="238" t="s">
        <v>11560</v>
      </c>
      <c r="AK749" s="238" t="s">
        <v>11562</v>
      </c>
    </row>
    <row r="750" spans="1:37" x14ac:dyDescent="0.3">
      <c r="A750" s="232" t="s">
        <v>11561</v>
      </c>
      <c r="B750" s="232" t="s">
        <v>11570</v>
      </c>
      <c r="C750" s="244" t="s">
        <v>11569</v>
      </c>
      <c r="D750" s="240" t="s">
        <v>11623</v>
      </c>
      <c r="E750" s="239" t="s">
        <v>11622</v>
      </c>
      <c r="F750" s="243" t="s">
        <v>11567</v>
      </c>
      <c r="G750" s="214">
        <v>0</v>
      </c>
      <c r="H750" s="234" t="s">
        <v>11560</v>
      </c>
      <c r="I750" s="234"/>
      <c r="J750" s="234"/>
      <c r="K750" s="234"/>
      <c r="L750" s="234"/>
      <c r="M750" s="234"/>
      <c r="N750" s="234" t="s">
        <v>11566</v>
      </c>
      <c r="O750" s="249"/>
      <c r="P750" s="249"/>
      <c r="Q750" s="226"/>
      <c r="R750" s="212" t="s">
        <v>11621</v>
      </c>
      <c r="S750" s="213" t="s">
        <v>11560</v>
      </c>
      <c r="T750" s="236" t="s">
        <v>11559</v>
      </c>
      <c r="U750" s="237" t="s">
        <v>11565</v>
      </c>
      <c r="V750" s="236" t="s">
        <v>11558</v>
      </c>
      <c r="W750" s="236" t="s">
        <v>11558</v>
      </c>
      <c r="X750" s="237" t="s">
        <v>11560</v>
      </c>
      <c r="Y750" s="237"/>
      <c r="Z750" s="237"/>
      <c r="AA750" s="225">
        <v>202409</v>
      </c>
      <c r="AB750" s="246"/>
      <c r="AC750" s="236" t="s">
        <v>11564</v>
      </c>
      <c r="AD750" s="247" t="s">
        <v>11563</v>
      </c>
      <c r="AE750" s="248">
        <v>0</v>
      </c>
      <c r="AF750" s="247" t="s">
        <v>11563</v>
      </c>
      <c r="AG750" s="242" t="s">
        <v>2</v>
      </c>
      <c r="AH750" s="9" t="s">
        <v>11560</v>
      </c>
      <c r="AI750" s="238" t="s">
        <v>11560</v>
      </c>
      <c r="AJ750" s="238" t="s">
        <v>11560</v>
      </c>
      <c r="AK750" s="238" t="s">
        <v>11562</v>
      </c>
    </row>
    <row r="751" spans="1:37" x14ac:dyDescent="0.3">
      <c r="A751" s="232" t="s">
        <v>11561</v>
      </c>
      <c r="B751" s="232" t="s">
        <v>11570</v>
      </c>
      <c r="C751" s="244" t="s">
        <v>11569</v>
      </c>
      <c r="D751" s="240" t="s">
        <v>11620</v>
      </c>
      <c r="E751" s="239" t="s">
        <v>11619</v>
      </c>
      <c r="F751" s="243" t="s">
        <v>11567</v>
      </c>
      <c r="G751" s="214">
        <v>0</v>
      </c>
      <c r="H751" s="234" t="s">
        <v>11560</v>
      </c>
      <c r="I751" s="234"/>
      <c r="J751" s="234"/>
      <c r="K751" s="234"/>
      <c r="L751" s="234"/>
      <c r="M751" s="234"/>
      <c r="N751" s="234" t="s">
        <v>11566</v>
      </c>
      <c r="O751" s="249"/>
      <c r="P751" s="249"/>
      <c r="Q751" s="226"/>
      <c r="R751" s="212" t="s">
        <v>2</v>
      </c>
      <c r="S751" s="213" t="s">
        <v>11560</v>
      </c>
      <c r="T751" s="236" t="s">
        <v>11559</v>
      </c>
      <c r="U751" s="237" t="s">
        <v>11565</v>
      </c>
      <c r="V751" s="236" t="s">
        <v>11558</v>
      </c>
      <c r="W751" s="236" t="s">
        <v>11558</v>
      </c>
      <c r="X751" s="237" t="s">
        <v>11560</v>
      </c>
      <c r="Y751" s="237"/>
      <c r="Z751" s="237"/>
      <c r="AA751" s="225">
        <v>202409</v>
      </c>
      <c r="AB751" s="246"/>
      <c r="AC751" s="236" t="s">
        <v>11564</v>
      </c>
      <c r="AD751" s="247" t="s">
        <v>11563</v>
      </c>
      <c r="AE751" s="248">
        <v>0</v>
      </c>
      <c r="AF751" s="247" t="s">
        <v>11563</v>
      </c>
      <c r="AG751" s="242" t="s">
        <v>2</v>
      </c>
      <c r="AH751" s="9" t="s">
        <v>11560</v>
      </c>
      <c r="AI751" s="238" t="s">
        <v>11560</v>
      </c>
      <c r="AJ751" s="238" t="s">
        <v>11560</v>
      </c>
      <c r="AK751" s="238" t="s">
        <v>11562</v>
      </c>
    </row>
    <row r="752" spans="1:37" x14ac:dyDescent="0.3">
      <c r="A752" s="232" t="s">
        <v>11561</v>
      </c>
      <c r="B752" s="232" t="s">
        <v>11570</v>
      </c>
      <c r="C752" s="244" t="s">
        <v>11569</v>
      </c>
      <c r="D752" s="240" t="s">
        <v>11618</v>
      </c>
      <c r="E752" s="239" t="s">
        <v>5208</v>
      </c>
      <c r="F752" s="243" t="s">
        <v>11567</v>
      </c>
      <c r="G752" s="214">
        <v>0</v>
      </c>
      <c r="H752" s="234" t="s">
        <v>11560</v>
      </c>
      <c r="I752" s="234"/>
      <c r="J752" s="234"/>
      <c r="K752" s="234"/>
      <c r="L752" s="234"/>
      <c r="M752" s="234"/>
      <c r="N752" s="234" t="s">
        <v>11566</v>
      </c>
      <c r="O752" s="249"/>
      <c r="P752" s="249"/>
      <c r="Q752" s="226"/>
      <c r="R752" s="212" t="s">
        <v>2</v>
      </c>
      <c r="S752" s="213" t="s">
        <v>11560</v>
      </c>
      <c r="T752" s="236" t="s">
        <v>11559</v>
      </c>
      <c r="U752" s="237" t="s">
        <v>11565</v>
      </c>
      <c r="V752" s="236" t="s">
        <v>11558</v>
      </c>
      <c r="W752" s="236" t="s">
        <v>11558</v>
      </c>
      <c r="X752" s="237" t="s">
        <v>11560</v>
      </c>
      <c r="Y752" s="237"/>
      <c r="Z752" s="237"/>
      <c r="AA752" s="225">
        <v>202409</v>
      </c>
      <c r="AB752" s="246"/>
      <c r="AC752" s="236" t="s">
        <v>11564</v>
      </c>
      <c r="AD752" s="247" t="s">
        <v>11563</v>
      </c>
      <c r="AE752" s="248">
        <v>0</v>
      </c>
      <c r="AF752" s="247" t="s">
        <v>11563</v>
      </c>
      <c r="AG752" s="242" t="s">
        <v>2</v>
      </c>
      <c r="AH752" s="9" t="s">
        <v>11560</v>
      </c>
      <c r="AI752" s="238" t="s">
        <v>11560</v>
      </c>
      <c r="AJ752" s="238" t="s">
        <v>11560</v>
      </c>
      <c r="AK752" s="238" t="s">
        <v>11562</v>
      </c>
    </row>
    <row r="753" spans="1:37" x14ac:dyDescent="0.3">
      <c r="A753" s="232" t="s">
        <v>11561</v>
      </c>
      <c r="B753" s="232" t="s">
        <v>11570</v>
      </c>
      <c r="C753" s="244" t="s">
        <v>11569</v>
      </c>
      <c r="D753" s="240" t="s">
        <v>11617</v>
      </c>
      <c r="E753" s="239" t="s">
        <v>11616</v>
      </c>
      <c r="F753" s="243" t="s">
        <v>11567</v>
      </c>
      <c r="G753" s="214">
        <v>0</v>
      </c>
      <c r="H753" s="234" t="s">
        <v>11560</v>
      </c>
      <c r="I753" s="234"/>
      <c r="J753" s="234"/>
      <c r="K753" s="234"/>
      <c r="L753" s="234"/>
      <c r="M753" s="234"/>
      <c r="N753" s="234" t="s">
        <v>11566</v>
      </c>
      <c r="O753" s="249"/>
      <c r="P753" s="249"/>
      <c r="Q753" s="226"/>
      <c r="R753" s="212" t="s">
        <v>2</v>
      </c>
      <c r="S753" s="213" t="s">
        <v>11560</v>
      </c>
      <c r="T753" s="236" t="s">
        <v>11559</v>
      </c>
      <c r="U753" s="237" t="s">
        <v>11565</v>
      </c>
      <c r="V753" s="236" t="s">
        <v>11558</v>
      </c>
      <c r="W753" s="236" t="s">
        <v>11558</v>
      </c>
      <c r="X753" s="237" t="s">
        <v>11560</v>
      </c>
      <c r="Y753" s="237"/>
      <c r="Z753" s="237"/>
      <c r="AA753" s="225">
        <v>202409</v>
      </c>
      <c r="AB753" s="246"/>
      <c r="AC753" s="236" t="s">
        <v>11564</v>
      </c>
      <c r="AD753" s="247" t="s">
        <v>11563</v>
      </c>
      <c r="AE753" s="248">
        <v>0</v>
      </c>
      <c r="AF753" s="247" t="s">
        <v>11563</v>
      </c>
      <c r="AG753" s="242" t="s">
        <v>2</v>
      </c>
      <c r="AH753" s="9" t="s">
        <v>11560</v>
      </c>
      <c r="AI753" s="238" t="s">
        <v>11560</v>
      </c>
      <c r="AJ753" s="238" t="s">
        <v>11560</v>
      </c>
      <c r="AK753" s="238" t="s">
        <v>11562</v>
      </c>
    </row>
    <row r="754" spans="1:37" x14ac:dyDescent="0.3">
      <c r="A754" s="232" t="s">
        <v>11561</v>
      </c>
      <c r="B754" s="232" t="s">
        <v>11570</v>
      </c>
      <c r="C754" s="244" t="s">
        <v>11569</v>
      </c>
      <c r="D754" s="240" t="s">
        <v>11615</v>
      </c>
      <c r="E754" s="239" t="s">
        <v>5269</v>
      </c>
      <c r="F754" s="243" t="s">
        <v>11567</v>
      </c>
      <c r="G754" s="214">
        <v>0</v>
      </c>
      <c r="H754" s="234" t="s">
        <v>11560</v>
      </c>
      <c r="I754" s="234"/>
      <c r="J754" s="234"/>
      <c r="K754" s="234"/>
      <c r="L754" s="234"/>
      <c r="M754" s="234"/>
      <c r="N754" s="234" t="s">
        <v>11566</v>
      </c>
      <c r="O754" s="249"/>
      <c r="P754" s="249"/>
      <c r="Q754" s="226"/>
      <c r="R754" s="212" t="s">
        <v>5270</v>
      </c>
      <c r="S754" s="213" t="s">
        <v>11560</v>
      </c>
      <c r="T754" s="236" t="s">
        <v>11559</v>
      </c>
      <c r="U754" s="237" t="s">
        <v>11565</v>
      </c>
      <c r="V754" s="236" t="s">
        <v>11558</v>
      </c>
      <c r="W754" s="236" t="s">
        <v>11558</v>
      </c>
      <c r="X754" s="237" t="s">
        <v>11560</v>
      </c>
      <c r="Y754" s="237"/>
      <c r="Z754" s="237"/>
      <c r="AA754" s="225">
        <v>202409</v>
      </c>
      <c r="AB754" s="246"/>
      <c r="AC754" s="236" t="s">
        <v>11564</v>
      </c>
      <c r="AD754" s="247" t="s">
        <v>11563</v>
      </c>
      <c r="AE754" s="248">
        <v>0</v>
      </c>
      <c r="AF754" s="247" t="s">
        <v>11563</v>
      </c>
      <c r="AG754" s="242" t="s">
        <v>2</v>
      </c>
      <c r="AH754" s="9" t="s">
        <v>11560</v>
      </c>
      <c r="AI754" s="238" t="s">
        <v>11560</v>
      </c>
      <c r="AJ754" s="238" t="s">
        <v>11560</v>
      </c>
      <c r="AK754" s="238" t="s">
        <v>11562</v>
      </c>
    </row>
    <row r="755" spans="1:37" x14ac:dyDescent="0.3">
      <c r="A755" s="232" t="s">
        <v>11561</v>
      </c>
      <c r="B755" s="232" t="s">
        <v>11570</v>
      </c>
      <c r="C755" s="244" t="s">
        <v>11569</v>
      </c>
      <c r="D755" s="240" t="s">
        <v>11614</v>
      </c>
      <c r="E755" s="239" t="s">
        <v>11613</v>
      </c>
      <c r="F755" s="243" t="s">
        <v>11567</v>
      </c>
      <c r="G755" s="214">
        <v>0</v>
      </c>
      <c r="H755" s="234" t="s">
        <v>11560</v>
      </c>
      <c r="I755" s="234"/>
      <c r="J755" s="234"/>
      <c r="K755" s="234"/>
      <c r="L755" s="234"/>
      <c r="M755" s="234"/>
      <c r="N755" s="234" t="s">
        <v>11566</v>
      </c>
      <c r="O755" s="249"/>
      <c r="P755" s="249"/>
      <c r="Q755" s="226"/>
      <c r="R755" s="212" t="s">
        <v>2</v>
      </c>
      <c r="S755" s="213" t="s">
        <v>11560</v>
      </c>
      <c r="T755" s="236" t="s">
        <v>11559</v>
      </c>
      <c r="U755" s="237" t="s">
        <v>11565</v>
      </c>
      <c r="V755" s="236" t="s">
        <v>11558</v>
      </c>
      <c r="W755" s="236" t="s">
        <v>11558</v>
      </c>
      <c r="X755" s="237" t="s">
        <v>11560</v>
      </c>
      <c r="Y755" s="237"/>
      <c r="Z755" s="237"/>
      <c r="AA755" s="225">
        <v>202409</v>
      </c>
      <c r="AB755" s="246"/>
      <c r="AC755" s="236" t="s">
        <v>11564</v>
      </c>
      <c r="AD755" s="247" t="s">
        <v>11563</v>
      </c>
      <c r="AE755" s="248">
        <v>0</v>
      </c>
      <c r="AF755" s="247" t="s">
        <v>11563</v>
      </c>
      <c r="AG755" s="242" t="s">
        <v>2</v>
      </c>
      <c r="AH755" s="9" t="s">
        <v>11560</v>
      </c>
      <c r="AI755" s="238" t="s">
        <v>11560</v>
      </c>
      <c r="AJ755" s="238" t="s">
        <v>11560</v>
      </c>
      <c r="AK755" s="238" t="s">
        <v>11562</v>
      </c>
    </row>
    <row r="756" spans="1:37" x14ac:dyDescent="0.3">
      <c r="A756" s="232" t="s">
        <v>11561</v>
      </c>
      <c r="B756" s="232" t="s">
        <v>11570</v>
      </c>
      <c r="C756" s="244" t="s">
        <v>11569</v>
      </c>
      <c r="D756" s="240" t="s">
        <v>11612</v>
      </c>
      <c r="E756" s="239" t="s">
        <v>6123</v>
      </c>
      <c r="F756" s="243" t="s">
        <v>11567</v>
      </c>
      <c r="G756" s="214">
        <v>0</v>
      </c>
      <c r="H756" s="234" t="s">
        <v>11560</v>
      </c>
      <c r="I756" s="234"/>
      <c r="J756" s="234"/>
      <c r="K756" s="234"/>
      <c r="L756" s="234"/>
      <c r="M756" s="234"/>
      <c r="N756" s="234" t="s">
        <v>11566</v>
      </c>
      <c r="O756" s="249"/>
      <c r="P756" s="249"/>
      <c r="Q756" s="226"/>
      <c r="R756" s="212" t="s">
        <v>2</v>
      </c>
      <c r="S756" s="213" t="s">
        <v>11560</v>
      </c>
      <c r="T756" s="236" t="s">
        <v>11559</v>
      </c>
      <c r="U756" s="237" t="s">
        <v>11565</v>
      </c>
      <c r="V756" s="236" t="s">
        <v>11558</v>
      </c>
      <c r="W756" s="236" t="s">
        <v>11558</v>
      </c>
      <c r="X756" s="237" t="s">
        <v>11560</v>
      </c>
      <c r="Y756" s="237"/>
      <c r="Z756" s="237"/>
      <c r="AA756" s="225">
        <v>202409</v>
      </c>
      <c r="AB756" s="246"/>
      <c r="AC756" s="236" t="s">
        <v>11564</v>
      </c>
      <c r="AD756" s="247" t="s">
        <v>11563</v>
      </c>
      <c r="AE756" s="248">
        <v>0</v>
      </c>
      <c r="AF756" s="247" t="s">
        <v>11563</v>
      </c>
      <c r="AG756" s="242" t="s">
        <v>2</v>
      </c>
      <c r="AH756" s="9" t="s">
        <v>11560</v>
      </c>
      <c r="AI756" s="238" t="s">
        <v>11560</v>
      </c>
      <c r="AJ756" s="238" t="s">
        <v>11560</v>
      </c>
      <c r="AK756" s="238" t="s">
        <v>11562</v>
      </c>
    </row>
    <row r="757" spans="1:37" x14ac:dyDescent="0.3">
      <c r="A757" s="232" t="s">
        <v>11561</v>
      </c>
      <c r="B757" s="232" t="s">
        <v>11570</v>
      </c>
      <c r="C757" s="244" t="s">
        <v>11569</v>
      </c>
      <c r="D757" s="240" t="s">
        <v>11611</v>
      </c>
      <c r="E757" s="239" t="s">
        <v>4765</v>
      </c>
      <c r="F757" s="243" t="s">
        <v>11567</v>
      </c>
      <c r="G757" s="214">
        <v>0</v>
      </c>
      <c r="H757" s="234" t="s">
        <v>11560</v>
      </c>
      <c r="I757" s="234"/>
      <c r="J757" s="234"/>
      <c r="K757" s="234"/>
      <c r="L757" s="234"/>
      <c r="M757" s="234"/>
      <c r="N757" s="234" t="s">
        <v>11566</v>
      </c>
      <c r="O757" s="249"/>
      <c r="P757" s="249"/>
      <c r="Q757" s="226"/>
      <c r="R757" s="212" t="s">
        <v>4766</v>
      </c>
      <c r="S757" s="213" t="s">
        <v>11560</v>
      </c>
      <c r="T757" s="236" t="s">
        <v>11559</v>
      </c>
      <c r="U757" s="237" t="s">
        <v>11565</v>
      </c>
      <c r="V757" s="236" t="s">
        <v>11558</v>
      </c>
      <c r="W757" s="236" t="s">
        <v>11558</v>
      </c>
      <c r="X757" s="237" t="s">
        <v>11560</v>
      </c>
      <c r="Y757" s="237"/>
      <c r="Z757" s="237"/>
      <c r="AA757" s="225">
        <v>202409</v>
      </c>
      <c r="AB757" s="246"/>
      <c r="AC757" s="236" t="s">
        <v>11564</v>
      </c>
      <c r="AD757" s="247" t="s">
        <v>11563</v>
      </c>
      <c r="AE757" s="248">
        <v>0</v>
      </c>
      <c r="AF757" s="247" t="s">
        <v>11563</v>
      </c>
      <c r="AG757" s="242" t="s">
        <v>2</v>
      </c>
      <c r="AH757" s="9" t="s">
        <v>11560</v>
      </c>
      <c r="AI757" s="238" t="s">
        <v>11560</v>
      </c>
      <c r="AJ757" s="238" t="s">
        <v>11560</v>
      </c>
      <c r="AK757" s="238" t="s">
        <v>11562</v>
      </c>
    </row>
    <row r="758" spans="1:37" x14ac:dyDescent="0.3">
      <c r="A758" s="232" t="s">
        <v>11561</v>
      </c>
      <c r="B758" s="232" t="s">
        <v>11570</v>
      </c>
      <c r="C758" s="244" t="s">
        <v>11569</v>
      </c>
      <c r="D758" s="240" t="s">
        <v>11610</v>
      </c>
      <c r="E758" s="239" t="s">
        <v>5819</v>
      </c>
      <c r="F758" s="243" t="s">
        <v>11567</v>
      </c>
      <c r="G758" s="214">
        <v>0</v>
      </c>
      <c r="H758" s="234" t="s">
        <v>11560</v>
      </c>
      <c r="I758" s="234"/>
      <c r="J758" s="234"/>
      <c r="K758" s="234"/>
      <c r="L758" s="234"/>
      <c r="M758" s="234"/>
      <c r="N758" s="234" t="s">
        <v>11566</v>
      </c>
      <c r="O758" s="249"/>
      <c r="P758" s="249"/>
      <c r="Q758" s="226"/>
      <c r="R758" s="212" t="s">
        <v>2</v>
      </c>
      <c r="S758" s="213" t="s">
        <v>11560</v>
      </c>
      <c r="T758" s="236" t="s">
        <v>11559</v>
      </c>
      <c r="U758" s="237" t="s">
        <v>11565</v>
      </c>
      <c r="V758" s="236" t="s">
        <v>11558</v>
      </c>
      <c r="W758" s="236" t="s">
        <v>11558</v>
      </c>
      <c r="X758" s="237" t="s">
        <v>11560</v>
      </c>
      <c r="Y758" s="237"/>
      <c r="Z758" s="237"/>
      <c r="AA758" s="225">
        <v>202409</v>
      </c>
      <c r="AB758" s="246"/>
      <c r="AC758" s="236" t="s">
        <v>11564</v>
      </c>
      <c r="AD758" s="247" t="s">
        <v>11563</v>
      </c>
      <c r="AE758" s="248">
        <v>0</v>
      </c>
      <c r="AF758" s="247" t="s">
        <v>11563</v>
      </c>
      <c r="AG758" s="242" t="s">
        <v>2</v>
      </c>
      <c r="AH758" s="9" t="s">
        <v>11560</v>
      </c>
      <c r="AI758" s="238" t="s">
        <v>11560</v>
      </c>
      <c r="AJ758" s="238" t="s">
        <v>11560</v>
      </c>
      <c r="AK758" s="238" t="s">
        <v>11562</v>
      </c>
    </row>
    <row r="759" spans="1:37" x14ac:dyDescent="0.3">
      <c r="A759" s="232" t="s">
        <v>11561</v>
      </c>
      <c r="B759" s="232" t="s">
        <v>11570</v>
      </c>
      <c r="C759" s="244" t="s">
        <v>11569</v>
      </c>
      <c r="D759" s="240" t="s">
        <v>11609</v>
      </c>
      <c r="E759" s="239" t="s">
        <v>4547</v>
      </c>
      <c r="F759" s="243" t="s">
        <v>11567</v>
      </c>
      <c r="G759" s="214">
        <v>0</v>
      </c>
      <c r="H759" s="234" t="s">
        <v>11560</v>
      </c>
      <c r="I759" s="234"/>
      <c r="J759" s="234"/>
      <c r="K759" s="234"/>
      <c r="L759" s="234"/>
      <c r="M759" s="234"/>
      <c r="N759" s="234" t="s">
        <v>11566</v>
      </c>
      <c r="O759" s="249"/>
      <c r="P759" s="249"/>
      <c r="Q759" s="226"/>
      <c r="R759" s="212" t="s">
        <v>4548</v>
      </c>
      <c r="S759" s="213" t="s">
        <v>11560</v>
      </c>
      <c r="T759" s="236" t="s">
        <v>11559</v>
      </c>
      <c r="U759" s="237" t="s">
        <v>11565</v>
      </c>
      <c r="V759" s="236" t="s">
        <v>11558</v>
      </c>
      <c r="W759" s="236" t="s">
        <v>11558</v>
      </c>
      <c r="X759" s="237" t="s">
        <v>11560</v>
      </c>
      <c r="Y759" s="237"/>
      <c r="Z759" s="237"/>
      <c r="AA759" s="225">
        <v>202409</v>
      </c>
      <c r="AB759" s="246"/>
      <c r="AC759" s="236" t="s">
        <v>11564</v>
      </c>
      <c r="AD759" s="247" t="s">
        <v>11563</v>
      </c>
      <c r="AE759" s="248">
        <v>0</v>
      </c>
      <c r="AF759" s="247" t="s">
        <v>11563</v>
      </c>
      <c r="AG759" s="242" t="s">
        <v>2</v>
      </c>
      <c r="AH759" s="9" t="s">
        <v>11560</v>
      </c>
      <c r="AI759" s="238" t="s">
        <v>11560</v>
      </c>
      <c r="AJ759" s="238" t="s">
        <v>11560</v>
      </c>
      <c r="AK759" s="238" t="s">
        <v>11562</v>
      </c>
    </row>
    <row r="760" spans="1:37" x14ac:dyDescent="0.3">
      <c r="A760" s="232" t="s">
        <v>11561</v>
      </c>
      <c r="B760" s="232" t="s">
        <v>11570</v>
      </c>
      <c r="C760" s="244" t="s">
        <v>11569</v>
      </c>
      <c r="D760" s="240" t="s">
        <v>11608</v>
      </c>
      <c r="E760" s="239" t="s">
        <v>6117</v>
      </c>
      <c r="F760" s="243" t="s">
        <v>11567</v>
      </c>
      <c r="G760" s="214">
        <v>0</v>
      </c>
      <c r="H760" s="234" t="s">
        <v>11560</v>
      </c>
      <c r="I760" s="234"/>
      <c r="J760" s="234"/>
      <c r="K760" s="234"/>
      <c r="L760" s="234"/>
      <c r="M760" s="234"/>
      <c r="N760" s="234" t="s">
        <v>11566</v>
      </c>
      <c r="O760" s="249"/>
      <c r="P760" s="249"/>
      <c r="Q760" s="226"/>
      <c r="R760" s="212" t="s">
        <v>2</v>
      </c>
      <c r="S760" s="213" t="s">
        <v>11560</v>
      </c>
      <c r="T760" s="236" t="s">
        <v>11559</v>
      </c>
      <c r="U760" s="237" t="s">
        <v>11565</v>
      </c>
      <c r="V760" s="236" t="s">
        <v>11558</v>
      </c>
      <c r="W760" s="236" t="s">
        <v>11558</v>
      </c>
      <c r="X760" s="237" t="s">
        <v>11560</v>
      </c>
      <c r="Y760" s="237"/>
      <c r="Z760" s="237"/>
      <c r="AA760" s="225">
        <v>202409</v>
      </c>
      <c r="AB760" s="246"/>
      <c r="AC760" s="236" t="s">
        <v>11564</v>
      </c>
      <c r="AD760" s="247" t="s">
        <v>11563</v>
      </c>
      <c r="AE760" s="248">
        <v>0</v>
      </c>
      <c r="AF760" s="247" t="s">
        <v>11563</v>
      </c>
      <c r="AG760" s="242" t="s">
        <v>2</v>
      </c>
      <c r="AH760" s="9" t="s">
        <v>11560</v>
      </c>
      <c r="AI760" s="238" t="s">
        <v>11560</v>
      </c>
      <c r="AJ760" s="238" t="s">
        <v>11560</v>
      </c>
      <c r="AK760" s="238" t="s">
        <v>11562</v>
      </c>
    </row>
    <row r="761" spans="1:37" x14ac:dyDescent="0.3">
      <c r="A761" s="232" t="s">
        <v>11561</v>
      </c>
      <c r="B761" s="232" t="s">
        <v>11570</v>
      </c>
      <c r="C761" s="244" t="s">
        <v>11569</v>
      </c>
      <c r="D761" s="240" t="s">
        <v>11607</v>
      </c>
      <c r="E761" s="239" t="s">
        <v>11606</v>
      </c>
      <c r="F761" s="243" t="s">
        <v>11567</v>
      </c>
      <c r="G761" s="214">
        <v>0</v>
      </c>
      <c r="H761" s="234" t="s">
        <v>11560</v>
      </c>
      <c r="I761" s="234"/>
      <c r="J761" s="234"/>
      <c r="K761" s="234"/>
      <c r="L761" s="234"/>
      <c r="M761" s="234"/>
      <c r="N761" s="234" t="s">
        <v>11566</v>
      </c>
      <c r="O761" s="249"/>
      <c r="P761" s="249"/>
      <c r="Q761" s="226"/>
      <c r="R761" s="212" t="s">
        <v>2</v>
      </c>
      <c r="S761" s="213" t="s">
        <v>11560</v>
      </c>
      <c r="T761" s="236" t="s">
        <v>11559</v>
      </c>
      <c r="U761" s="237" t="s">
        <v>11565</v>
      </c>
      <c r="V761" s="236" t="s">
        <v>11558</v>
      </c>
      <c r="W761" s="236" t="s">
        <v>11558</v>
      </c>
      <c r="X761" s="237" t="s">
        <v>11560</v>
      </c>
      <c r="Y761" s="237"/>
      <c r="Z761" s="237"/>
      <c r="AA761" s="225">
        <v>202409</v>
      </c>
      <c r="AB761" s="246"/>
      <c r="AC761" s="236" t="s">
        <v>11564</v>
      </c>
      <c r="AD761" s="247" t="s">
        <v>11563</v>
      </c>
      <c r="AE761" s="248">
        <v>0</v>
      </c>
      <c r="AF761" s="247" t="s">
        <v>11563</v>
      </c>
      <c r="AG761" s="242" t="s">
        <v>2</v>
      </c>
      <c r="AH761" s="9" t="s">
        <v>11560</v>
      </c>
      <c r="AI761" s="238" t="s">
        <v>11560</v>
      </c>
      <c r="AJ761" s="238" t="s">
        <v>11560</v>
      </c>
      <c r="AK761" s="238" t="s">
        <v>11562</v>
      </c>
    </row>
    <row r="762" spans="1:37" x14ac:dyDescent="0.3">
      <c r="A762" s="232" t="s">
        <v>11561</v>
      </c>
      <c r="B762" s="232" t="s">
        <v>11570</v>
      </c>
      <c r="C762" s="244" t="s">
        <v>11569</v>
      </c>
      <c r="D762" s="240" t="s">
        <v>11605</v>
      </c>
      <c r="E762" s="239" t="s">
        <v>5128</v>
      </c>
      <c r="F762" s="243" t="s">
        <v>11567</v>
      </c>
      <c r="G762" s="214">
        <v>0</v>
      </c>
      <c r="H762" s="234" t="s">
        <v>11560</v>
      </c>
      <c r="I762" s="234"/>
      <c r="J762" s="234"/>
      <c r="K762" s="234"/>
      <c r="L762" s="234"/>
      <c r="M762" s="234"/>
      <c r="N762" s="234" t="s">
        <v>11566</v>
      </c>
      <c r="O762" s="249"/>
      <c r="P762" s="249"/>
      <c r="Q762" s="226"/>
      <c r="R762" s="212" t="s">
        <v>2</v>
      </c>
      <c r="S762" s="213" t="s">
        <v>11560</v>
      </c>
      <c r="T762" s="236" t="s">
        <v>11559</v>
      </c>
      <c r="U762" s="237" t="s">
        <v>11565</v>
      </c>
      <c r="V762" s="236" t="s">
        <v>11558</v>
      </c>
      <c r="W762" s="236" t="s">
        <v>11558</v>
      </c>
      <c r="X762" s="237" t="s">
        <v>11560</v>
      </c>
      <c r="Y762" s="237"/>
      <c r="Z762" s="237"/>
      <c r="AA762" s="225">
        <v>202409</v>
      </c>
      <c r="AB762" s="246"/>
      <c r="AC762" s="236" t="s">
        <v>11564</v>
      </c>
      <c r="AD762" s="247" t="s">
        <v>11563</v>
      </c>
      <c r="AE762" s="248">
        <v>0</v>
      </c>
      <c r="AF762" s="247" t="s">
        <v>11563</v>
      </c>
      <c r="AG762" s="242" t="s">
        <v>2</v>
      </c>
      <c r="AH762" s="9" t="s">
        <v>11560</v>
      </c>
      <c r="AI762" s="238" t="s">
        <v>11560</v>
      </c>
      <c r="AJ762" s="238" t="s">
        <v>11560</v>
      </c>
      <c r="AK762" s="238" t="s">
        <v>11562</v>
      </c>
    </row>
    <row r="763" spans="1:37" x14ac:dyDescent="0.3">
      <c r="A763" s="232" t="s">
        <v>11561</v>
      </c>
      <c r="B763" s="232" t="s">
        <v>11570</v>
      </c>
      <c r="C763" s="244" t="s">
        <v>11569</v>
      </c>
      <c r="D763" s="240" t="s">
        <v>11604</v>
      </c>
      <c r="E763" s="239" t="s">
        <v>5088</v>
      </c>
      <c r="F763" s="243" t="s">
        <v>11567</v>
      </c>
      <c r="G763" s="214">
        <v>0</v>
      </c>
      <c r="H763" s="234" t="s">
        <v>11560</v>
      </c>
      <c r="I763" s="234"/>
      <c r="J763" s="234"/>
      <c r="K763" s="234"/>
      <c r="L763" s="234"/>
      <c r="M763" s="234"/>
      <c r="N763" s="234" t="s">
        <v>11566</v>
      </c>
      <c r="O763" s="249"/>
      <c r="P763" s="249"/>
      <c r="Q763" s="226"/>
      <c r="R763" s="212" t="s">
        <v>2</v>
      </c>
      <c r="S763" s="213" t="s">
        <v>11560</v>
      </c>
      <c r="T763" s="236" t="s">
        <v>11559</v>
      </c>
      <c r="U763" s="237" t="s">
        <v>11565</v>
      </c>
      <c r="V763" s="236" t="s">
        <v>11558</v>
      </c>
      <c r="W763" s="236" t="s">
        <v>11558</v>
      </c>
      <c r="X763" s="237" t="s">
        <v>11560</v>
      </c>
      <c r="Y763" s="237"/>
      <c r="Z763" s="237"/>
      <c r="AA763" s="225">
        <v>202409</v>
      </c>
      <c r="AB763" s="246"/>
      <c r="AC763" s="236" t="s">
        <v>11564</v>
      </c>
      <c r="AD763" s="247" t="s">
        <v>11563</v>
      </c>
      <c r="AE763" s="248">
        <v>0</v>
      </c>
      <c r="AF763" s="247" t="s">
        <v>11563</v>
      </c>
      <c r="AG763" s="242" t="s">
        <v>2</v>
      </c>
      <c r="AH763" s="9" t="s">
        <v>11560</v>
      </c>
      <c r="AI763" s="238" t="s">
        <v>11560</v>
      </c>
      <c r="AJ763" s="238" t="s">
        <v>11560</v>
      </c>
      <c r="AK763" s="238" t="s">
        <v>11562</v>
      </c>
    </row>
    <row r="764" spans="1:37" x14ac:dyDescent="0.3">
      <c r="A764" s="232" t="s">
        <v>11561</v>
      </c>
      <c r="B764" s="232" t="s">
        <v>11570</v>
      </c>
      <c r="C764" s="244" t="s">
        <v>11569</v>
      </c>
      <c r="D764" s="240" t="s">
        <v>11603</v>
      </c>
      <c r="E764" s="239" t="s">
        <v>5214</v>
      </c>
      <c r="F764" s="243" t="s">
        <v>11567</v>
      </c>
      <c r="G764" s="214">
        <v>0</v>
      </c>
      <c r="H764" s="234" t="s">
        <v>11560</v>
      </c>
      <c r="I764" s="234"/>
      <c r="J764" s="234"/>
      <c r="K764" s="234"/>
      <c r="L764" s="234"/>
      <c r="M764" s="234"/>
      <c r="N764" s="234" t="s">
        <v>11566</v>
      </c>
      <c r="O764" s="249"/>
      <c r="P764" s="249"/>
      <c r="Q764" s="226"/>
      <c r="R764" s="212" t="s">
        <v>2</v>
      </c>
      <c r="S764" s="213" t="s">
        <v>11560</v>
      </c>
      <c r="T764" s="236" t="s">
        <v>11559</v>
      </c>
      <c r="U764" s="237" t="s">
        <v>11565</v>
      </c>
      <c r="V764" s="236" t="s">
        <v>11558</v>
      </c>
      <c r="W764" s="236" t="s">
        <v>11558</v>
      </c>
      <c r="X764" s="237" t="s">
        <v>11560</v>
      </c>
      <c r="Y764" s="237"/>
      <c r="Z764" s="237"/>
      <c r="AA764" s="225">
        <v>202409</v>
      </c>
      <c r="AB764" s="246"/>
      <c r="AC764" s="236" t="s">
        <v>11564</v>
      </c>
      <c r="AD764" s="247" t="s">
        <v>11563</v>
      </c>
      <c r="AE764" s="248">
        <v>0</v>
      </c>
      <c r="AF764" s="247" t="s">
        <v>11563</v>
      </c>
      <c r="AG764" s="242" t="s">
        <v>2</v>
      </c>
      <c r="AH764" s="9" t="s">
        <v>11560</v>
      </c>
      <c r="AI764" s="238" t="s">
        <v>11560</v>
      </c>
      <c r="AJ764" s="238" t="s">
        <v>11560</v>
      </c>
      <c r="AK764" s="238" t="s">
        <v>11562</v>
      </c>
    </row>
    <row r="765" spans="1:37" x14ac:dyDescent="0.3">
      <c r="A765" s="232" t="s">
        <v>11561</v>
      </c>
      <c r="B765" s="232" t="s">
        <v>11570</v>
      </c>
      <c r="C765" s="244" t="s">
        <v>11569</v>
      </c>
      <c r="D765" s="240" t="s">
        <v>11602</v>
      </c>
      <c r="E765" s="239" t="s">
        <v>5216</v>
      </c>
      <c r="F765" s="243" t="s">
        <v>11567</v>
      </c>
      <c r="G765" s="214">
        <v>0</v>
      </c>
      <c r="H765" s="234" t="s">
        <v>11560</v>
      </c>
      <c r="I765" s="234"/>
      <c r="J765" s="234"/>
      <c r="K765" s="234"/>
      <c r="L765" s="234"/>
      <c r="M765" s="234"/>
      <c r="N765" s="234" t="s">
        <v>11566</v>
      </c>
      <c r="O765" s="249"/>
      <c r="P765" s="249"/>
      <c r="Q765" s="226"/>
      <c r="R765" s="212" t="s">
        <v>2</v>
      </c>
      <c r="S765" s="213" t="s">
        <v>11560</v>
      </c>
      <c r="T765" s="236" t="s">
        <v>11559</v>
      </c>
      <c r="U765" s="237" t="s">
        <v>11565</v>
      </c>
      <c r="V765" s="236" t="s">
        <v>11558</v>
      </c>
      <c r="W765" s="236" t="s">
        <v>11558</v>
      </c>
      <c r="X765" s="237" t="s">
        <v>11560</v>
      </c>
      <c r="Y765" s="237"/>
      <c r="Z765" s="237"/>
      <c r="AA765" s="225">
        <v>202409</v>
      </c>
      <c r="AB765" s="246"/>
      <c r="AC765" s="236" t="s">
        <v>11564</v>
      </c>
      <c r="AD765" s="247" t="s">
        <v>11563</v>
      </c>
      <c r="AE765" s="248">
        <v>0</v>
      </c>
      <c r="AF765" s="247" t="s">
        <v>11563</v>
      </c>
      <c r="AG765" s="242" t="s">
        <v>2</v>
      </c>
      <c r="AH765" s="9" t="s">
        <v>11560</v>
      </c>
      <c r="AI765" s="238" t="s">
        <v>11560</v>
      </c>
      <c r="AJ765" s="238" t="s">
        <v>11560</v>
      </c>
      <c r="AK765" s="238" t="s">
        <v>11562</v>
      </c>
    </row>
    <row r="766" spans="1:37" x14ac:dyDescent="0.3">
      <c r="A766" s="232" t="s">
        <v>11561</v>
      </c>
      <c r="B766" s="232" t="s">
        <v>11570</v>
      </c>
      <c r="C766" s="244" t="s">
        <v>11569</v>
      </c>
      <c r="D766" s="240" t="s">
        <v>11601</v>
      </c>
      <c r="E766" s="239" t="s">
        <v>5218</v>
      </c>
      <c r="F766" s="243" t="s">
        <v>11567</v>
      </c>
      <c r="G766" s="214">
        <v>0</v>
      </c>
      <c r="H766" s="234" t="s">
        <v>11560</v>
      </c>
      <c r="I766" s="234"/>
      <c r="J766" s="234"/>
      <c r="K766" s="234"/>
      <c r="L766" s="234"/>
      <c r="M766" s="234"/>
      <c r="N766" s="234" t="s">
        <v>11566</v>
      </c>
      <c r="O766" s="249"/>
      <c r="P766" s="249"/>
      <c r="Q766" s="226"/>
      <c r="R766" s="212" t="s">
        <v>2</v>
      </c>
      <c r="S766" s="213" t="s">
        <v>11560</v>
      </c>
      <c r="T766" s="236" t="s">
        <v>11559</v>
      </c>
      <c r="U766" s="237" t="s">
        <v>11565</v>
      </c>
      <c r="V766" s="236" t="s">
        <v>11558</v>
      </c>
      <c r="W766" s="236" t="s">
        <v>11558</v>
      </c>
      <c r="X766" s="237" t="s">
        <v>11560</v>
      </c>
      <c r="Y766" s="237"/>
      <c r="Z766" s="237"/>
      <c r="AA766" s="225">
        <v>202409</v>
      </c>
      <c r="AB766" s="246"/>
      <c r="AC766" s="236" t="s">
        <v>11564</v>
      </c>
      <c r="AD766" s="247" t="s">
        <v>11563</v>
      </c>
      <c r="AE766" s="248">
        <v>0</v>
      </c>
      <c r="AF766" s="247" t="s">
        <v>11563</v>
      </c>
      <c r="AG766" s="242" t="s">
        <v>2</v>
      </c>
      <c r="AH766" s="9" t="s">
        <v>11560</v>
      </c>
      <c r="AI766" s="238" t="s">
        <v>11560</v>
      </c>
      <c r="AJ766" s="238" t="s">
        <v>11560</v>
      </c>
      <c r="AK766" s="238" t="s">
        <v>11562</v>
      </c>
    </row>
    <row r="767" spans="1:37" x14ac:dyDescent="0.3">
      <c r="A767" s="232" t="s">
        <v>11561</v>
      </c>
      <c r="B767" s="232" t="s">
        <v>11570</v>
      </c>
      <c r="C767" s="244" t="s">
        <v>11569</v>
      </c>
      <c r="D767" s="240" t="s">
        <v>11600</v>
      </c>
      <c r="E767" s="239" t="s">
        <v>5220</v>
      </c>
      <c r="F767" s="243" t="s">
        <v>11567</v>
      </c>
      <c r="G767" s="214">
        <v>0</v>
      </c>
      <c r="H767" s="234" t="s">
        <v>11560</v>
      </c>
      <c r="I767" s="234"/>
      <c r="J767" s="234"/>
      <c r="K767" s="234"/>
      <c r="L767" s="234"/>
      <c r="M767" s="234"/>
      <c r="N767" s="234" t="s">
        <v>11566</v>
      </c>
      <c r="O767" s="249"/>
      <c r="P767" s="249"/>
      <c r="Q767" s="226"/>
      <c r="R767" s="212" t="s">
        <v>2</v>
      </c>
      <c r="S767" s="213" t="s">
        <v>11560</v>
      </c>
      <c r="T767" s="236" t="s">
        <v>11559</v>
      </c>
      <c r="U767" s="237" t="s">
        <v>11565</v>
      </c>
      <c r="V767" s="236" t="s">
        <v>11558</v>
      </c>
      <c r="W767" s="236" t="s">
        <v>11558</v>
      </c>
      <c r="X767" s="237" t="s">
        <v>11560</v>
      </c>
      <c r="Y767" s="237"/>
      <c r="Z767" s="237"/>
      <c r="AA767" s="225">
        <v>202409</v>
      </c>
      <c r="AB767" s="246"/>
      <c r="AC767" s="236" t="s">
        <v>11564</v>
      </c>
      <c r="AD767" s="247" t="s">
        <v>11563</v>
      </c>
      <c r="AE767" s="248">
        <v>0</v>
      </c>
      <c r="AF767" s="247" t="s">
        <v>11563</v>
      </c>
      <c r="AG767" s="242" t="s">
        <v>2</v>
      </c>
      <c r="AH767" s="9" t="s">
        <v>11560</v>
      </c>
      <c r="AI767" s="238" t="s">
        <v>11560</v>
      </c>
      <c r="AJ767" s="238" t="s">
        <v>11560</v>
      </c>
      <c r="AK767" s="238" t="s">
        <v>11562</v>
      </c>
    </row>
    <row r="768" spans="1:37" x14ac:dyDescent="0.3">
      <c r="A768" s="232" t="s">
        <v>11561</v>
      </c>
      <c r="B768" s="232" t="s">
        <v>11570</v>
      </c>
      <c r="C768" s="244" t="s">
        <v>11569</v>
      </c>
      <c r="D768" s="240" t="s">
        <v>11599</v>
      </c>
      <c r="E768" s="239" t="s">
        <v>11598</v>
      </c>
      <c r="F768" s="243" t="s">
        <v>11567</v>
      </c>
      <c r="G768" s="214">
        <v>0</v>
      </c>
      <c r="H768" s="234" t="s">
        <v>11560</v>
      </c>
      <c r="I768" s="234"/>
      <c r="J768" s="234"/>
      <c r="K768" s="234"/>
      <c r="L768" s="234"/>
      <c r="M768" s="234"/>
      <c r="N768" s="234" t="s">
        <v>11566</v>
      </c>
      <c r="O768" s="249"/>
      <c r="P768" s="249"/>
      <c r="Q768" s="226"/>
      <c r="R768" s="212" t="s">
        <v>2</v>
      </c>
      <c r="S768" s="213" t="s">
        <v>11560</v>
      </c>
      <c r="T768" s="236" t="s">
        <v>11559</v>
      </c>
      <c r="U768" s="237" t="s">
        <v>11565</v>
      </c>
      <c r="V768" s="236" t="s">
        <v>11558</v>
      </c>
      <c r="W768" s="236" t="s">
        <v>11558</v>
      </c>
      <c r="X768" s="237" t="s">
        <v>11560</v>
      </c>
      <c r="Y768" s="237"/>
      <c r="Z768" s="237"/>
      <c r="AA768" s="225">
        <v>202409</v>
      </c>
      <c r="AB768" s="246"/>
      <c r="AC768" s="236" t="s">
        <v>11564</v>
      </c>
      <c r="AD768" s="247" t="s">
        <v>11563</v>
      </c>
      <c r="AE768" s="248">
        <v>0</v>
      </c>
      <c r="AF768" s="247" t="s">
        <v>11563</v>
      </c>
      <c r="AG768" s="242" t="s">
        <v>2</v>
      </c>
      <c r="AH768" s="9" t="s">
        <v>11560</v>
      </c>
      <c r="AI768" s="238" t="s">
        <v>11560</v>
      </c>
      <c r="AJ768" s="238" t="s">
        <v>11560</v>
      </c>
      <c r="AK768" s="238" t="s">
        <v>11562</v>
      </c>
    </row>
    <row r="769" spans="1:37" x14ac:dyDescent="0.3">
      <c r="A769" s="232" t="s">
        <v>11561</v>
      </c>
      <c r="B769" s="232" t="s">
        <v>11570</v>
      </c>
      <c r="C769" s="244" t="s">
        <v>11569</v>
      </c>
      <c r="D769" s="240" t="s">
        <v>11597</v>
      </c>
      <c r="E769" s="239" t="s">
        <v>6165</v>
      </c>
      <c r="F769" s="243" t="s">
        <v>11567</v>
      </c>
      <c r="G769" s="214">
        <v>0</v>
      </c>
      <c r="H769" s="234" t="s">
        <v>11560</v>
      </c>
      <c r="I769" s="234"/>
      <c r="J769" s="234"/>
      <c r="K769" s="234"/>
      <c r="L769" s="234"/>
      <c r="M769" s="234"/>
      <c r="N769" s="234" t="s">
        <v>11566</v>
      </c>
      <c r="O769" s="249"/>
      <c r="P769" s="249"/>
      <c r="Q769" s="226"/>
      <c r="R769" s="212" t="s">
        <v>6166</v>
      </c>
      <c r="S769" s="213" t="s">
        <v>11560</v>
      </c>
      <c r="T769" s="236" t="s">
        <v>11559</v>
      </c>
      <c r="U769" s="237" t="s">
        <v>11565</v>
      </c>
      <c r="V769" s="236" t="s">
        <v>11558</v>
      </c>
      <c r="W769" s="236" t="s">
        <v>11558</v>
      </c>
      <c r="X769" s="237" t="s">
        <v>11560</v>
      </c>
      <c r="Y769" s="237"/>
      <c r="Z769" s="237"/>
      <c r="AA769" s="225">
        <v>202409</v>
      </c>
      <c r="AB769" s="246"/>
      <c r="AC769" s="236" t="s">
        <v>11564</v>
      </c>
      <c r="AD769" s="247" t="s">
        <v>11563</v>
      </c>
      <c r="AE769" s="248">
        <v>0</v>
      </c>
      <c r="AF769" s="247" t="s">
        <v>11563</v>
      </c>
      <c r="AG769" s="242" t="s">
        <v>2</v>
      </c>
      <c r="AH769" s="9" t="s">
        <v>11560</v>
      </c>
      <c r="AI769" s="238" t="s">
        <v>11560</v>
      </c>
      <c r="AJ769" s="238" t="s">
        <v>11560</v>
      </c>
      <c r="AK769" s="238" t="s">
        <v>11562</v>
      </c>
    </row>
    <row r="770" spans="1:37" x14ac:dyDescent="0.3">
      <c r="A770" s="232" t="s">
        <v>11561</v>
      </c>
      <c r="B770" s="232" t="s">
        <v>11570</v>
      </c>
      <c r="C770" s="244" t="s">
        <v>11569</v>
      </c>
      <c r="D770" s="240" t="s">
        <v>11596</v>
      </c>
      <c r="E770" s="239" t="s">
        <v>4821</v>
      </c>
      <c r="F770" s="243" t="s">
        <v>11567</v>
      </c>
      <c r="G770" s="214">
        <v>0</v>
      </c>
      <c r="H770" s="234" t="s">
        <v>11560</v>
      </c>
      <c r="I770" s="234"/>
      <c r="J770" s="234"/>
      <c r="K770" s="234"/>
      <c r="L770" s="234"/>
      <c r="M770" s="234"/>
      <c r="N770" s="234" t="s">
        <v>11566</v>
      </c>
      <c r="O770" s="249"/>
      <c r="P770" s="249"/>
      <c r="Q770" s="226"/>
      <c r="R770" s="212" t="s">
        <v>4822</v>
      </c>
      <c r="S770" s="213" t="s">
        <v>11560</v>
      </c>
      <c r="T770" s="236" t="s">
        <v>11559</v>
      </c>
      <c r="U770" s="237" t="s">
        <v>11565</v>
      </c>
      <c r="V770" s="236" t="s">
        <v>11558</v>
      </c>
      <c r="W770" s="236" t="s">
        <v>11558</v>
      </c>
      <c r="X770" s="237" t="s">
        <v>11560</v>
      </c>
      <c r="Y770" s="237"/>
      <c r="Z770" s="237"/>
      <c r="AA770" s="225">
        <v>202409</v>
      </c>
      <c r="AB770" s="246"/>
      <c r="AC770" s="236" t="s">
        <v>11564</v>
      </c>
      <c r="AD770" s="247" t="s">
        <v>11563</v>
      </c>
      <c r="AE770" s="248">
        <v>0</v>
      </c>
      <c r="AF770" s="247" t="s">
        <v>11563</v>
      </c>
      <c r="AG770" s="242" t="s">
        <v>2</v>
      </c>
      <c r="AH770" s="9" t="s">
        <v>11560</v>
      </c>
      <c r="AI770" s="238" t="s">
        <v>11560</v>
      </c>
      <c r="AJ770" s="238" t="s">
        <v>11560</v>
      </c>
      <c r="AK770" s="238" t="s">
        <v>11562</v>
      </c>
    </row>
    <row r="771" spans="1:37" x14ac:dyDescent="0.3">
      <c r="A771" s="232" t="s">
        <v>11561</v>
      </c>
      <c r="B771" s="232" t="s">
        <v>11570</v>
      </c>
      <c r="C771" s="244" t="s">
        <v>11569</v>
      </c>
      <c r="D771" s="240" t="s">
        <v>11595</v>
      </c>
      <c r="E771" s="239" t="s">
        <v>11594</v>
      </c>
      <c r="F771" s="243" t="s">
        <v>11567</v>
      </c>
      <c r="G771" s="214">
        <v>0</v>
      </c>
      <c r="H771" s="234" t="s">
        <v>11560</v>
      </c>
      <c r="I771" s="234"/>
      <c r="J771" s="234"/>
      <c r="K771" s="234"/>
      <c r="L771" s="234"/>
      <c r="M771" s="234"/>
      <c r="N771" s="234" t="s">
        <v>11566</v>
      </c>
      <c r="O771" s="249"/>
      <c r="P771" s="249"/>
      <c r="Q771" s="226"/>
      <c r="R771" s="212" t="s">
        <v>11593</v>
      </c>
      <c r="S771" s="213" t="s">
        <v>11560</v>
      </c>
      <c r="T771" s="236" t="s">
        <v>11559</v>
      </c>
      <c r="U771" s="237" t="s">
        <v>11565</v>
      </c>
      <c r="V771" s="236" t="s">
        <v>11558</v>
      </c>
      <c r="W771" s="236" t="s">
        <v>11558</v>
      </c>
      <c r="X771" s="237" t="s">
        <v>11560</v>
      </c>
      <c r="Y771" s="237"/>
      <c r="Z771" s="237"/>
      <c r="AA771" s="225">
        <v>202409</v>
      </c>
      <c r="AB771" s="246"/>
      <c r="AC771" s="236" t="s">
        <v>11564</v>
      </c>
      <c r="AD771" s="247" t="s">
        <v>11563</v>
      </c>
      <c r="AE771" s="248">
        <v>0</v>
      </c>
      <c r="AF771" s="247" t="s">
        <v>11563</v>
      </c>
      <c r="AG771" s="242" t="s">
        <v>2</v>
      </c>
      <c r="AH771" s="9" t="s">
        <v>11560</v>
      </c>
      <c r="AI771" s="238" t="s">
        <v>11560</v>
      </c>
      <c r="AJ771" s="238" t="s">
        <v>11560</v>
      </c>
      <c r="AK771" s="238" t="s">
        <v>11562</v>
      </c>
    </row>
    <row r="772" spans="1:37" x14ac:dyDescent="0.3">
      <c r="A772" s="232" t="s">
        <v>11561</v>
      </c>
      <c r="B772" s="232" t="s">
        <v>11570</v>
      </c>
      <c r="C772" s="244" t="s">
        <v>11569</v>
      </c>
      <c r="D772" s="240" t="s">
        <v>11592</v>
      </c>
      <c r="E772" s="239" t="s">
        <v>5333</v>
      </c>
      <c r="F772" s="243" t="s">
        <v>11567</v>
      </c>
      <c r="G772" s="214">
        <v>0</v>
      </c>
      <c r="H772" s="234" t="s">
        <v>11560</v>
      </c>
      <c r="I772" s="234"/>
      <c r="J772" s="234"/>
      <c r="K772" s="234"/>
      <c r="L772" s="234"/>
      <c r="M772" s="234"/>
      <c r="N772" s="234" t="s">
        <v>11566</v>
      </c>
      <c r="O772" s="249"/>
      <c r="P772" s="249"/>
      <c r="Q772" s="226"/>
      <c r="R772" s="212" t="s">
        <v>2</v>
      </c>
      <c r="S772" s="213" t="s">
        <v>11560</v>
      </c>
      <c r="T772" s="236" t="s">
        <v>11559</v>
      </c>
      <c r="U772" s="237" t="s">
        <v>11565</v>
      </c>
      <c r="V772" s="236" t="s">
        <v>11558</v>
      </c>
      <c r="W772" s="236" t="s">
        <v>11558</v>
      </c>
      <c r="X772" s="237" t="s">
        <v>11560</v>
      </c>
      <c r="Y772" s="237"/>
      <c r="Z772" s="237"/>
      <c r="AA772" s="225">
        <v>202409</v>
      </c>
      <c r="AB772" s="246"/>
      <c r="AC772" s="236" t="s">
        <v>11564</v>
      </c>
      <c r="AD772" s="247" t="s">
        <v>11563</v>
      </c>
      <c r="AE772" s="248">
        <v>0</v>
      </c>
      <c r="AF772" s="247" t="s">
        <v>11563</v>
      </c>
      <c r="AG772" s="242" t="s">
        <v>2</v>
      </c>
      <c r="AH772" s="9" t="s">
        <v>11560</v>
      </c>
      <c r="AI772" s="238" t="s">
        <v>11560</v>
      </c>
      <c r="AJ772" s="238" t="s">
        <v>11560</v>
      </c>
      <c r="AK772" s="238" t="s">
        <v>11562</v>
      </c>
    </row>
    <row r="773" spans="1:37" x14ac:dyDescent="0.3">
      <c r="A773" s="232" t="s">
        <v>11561</v>
      </c>
      <c r="B773" s="232" t="s">
        <v>11570</v>
      </c>
      <c r="C773" s="244" t="s">
        <v>11569</v>
      </c>
      <c r="D773" s="240" t="s">
        <v>11591</v>
      </c>
      <c r="E773" s="239" t="s">
        <v>11590</v>
      </c>
      <c r="F773" s="243" t="s">
        <v>11567</v>
      </c>
      <c r="G773" s="214">
        <v>0</v>
      </c>
      <c r="H773" s="234" t="s">
        <v>11560</v>
      </c>
      <c r="I773" s="234"/>
      <c r="J773" s="234"/>
      <c r="K773" s="234"/>
      <c r="L773" s="234"/>
      <c r="M773" s="234"/>
      <c r="N773" s="234" t="s">
        <v>11566</v>
      </c>
      <c r="O773" s="249"/>
      <c r="P773" s="249"/>
      <c r="Q773" s="226"/>
      <c r="R773" s="212" t="s">
        <v>2</v>
      </c>
      <c r="S773" s="213" t="s">
        <v>11560</v>
      </c>
      <c r="T773" s="236" t="s">
        <v>11559</v>
      </c>
      <c r="U773" s="237" t="s">
        <v>11565</v>
      </c>
      <c r="V773" s="236" t="s">
        <v>11558</v>
      </c>
      <c r="W773" s="236" t="s">
        <v>11558</v>
      </c>
      <c r="X773" s="237" t="s">
        <v>11560</v>
      </c>
      <c r="Y773" s="237"/>
      <c r="Z773" s="237"/>
      <c r="AA773" s="225">
        <v>202409</v>
      </c>
      <c r="AB773" s="246"/>
      <c r="AC773" s="236" t="s">
        <v>11564</v>
      </c>
      <c r="AD773" s="247" t="s">
        <v>11563</v>
      </c>
      <c r="AE773" s="248">
        <v>0</v>
      </c>
      <c r="AF773" s="247" t="s">
        <v>11563</v>
      </c>
      <c r="AG773" s="242" t="s">
        <v>2</v>
      </c>
      <c r="AH773" s="9" t="s">
        <v>11560</v>
      </c>
      <c r="AI773" s="238" t="s">
        <v>11560</v>
      </c>
      <c r="AJ773" s="238" t="s">
        <v>11560</v>
      </c>
      <c r="AK773" s="238" t="s">
        <v>11562</v>
      </c>
    </row>
    <row r="774" spans="1:37" x14ac:dyDescent="0.3">
      <c r="A774" s="232" t="s">
        <v>11561</v>
      </c>
      <c r="B774" s="232" t="s">
        <v>11570</v>
      </c>
      <c r="C774" s="244" t="s">
        <v>11569</v>
      </c>
      <c r="D774" s="240" t="s">
        <v>11589</v>
      </c>
      <c r="E774" s="239" t="s">
        <v>5638</v>
      </c>
      <c r="F774" s="243" t="s">
        <v>11567</v>
      </c>
      <c r="G774" s="214">
        <v>0</v>
      </c>
      <c r="H774" s="234" t="s">
        <v>11560</v>
      </c>
      <c r="I774" s="234"/>
      <c r="J774" s="234"/>
      <c r="K774" s="234"/>
      <c r="L774" s="234"/>
      <c r="M774" s="234"/>
      <c r="N774" s="234" t="s">
        <v>11566</v>
      </c>
      <c r="O774" s="249"/>
      <c r="P774" s="249"/>
      <c r="Q774" s="226"/>
      <c r="R774" s="212" t="s">
        <v>2</v>
      </c>
      <c r="S774" s="213" t="s">
        <v>11560</v>
      </c>
      <c r="T774" s="236" t="s">
        <v>11559</v>
      </c>
      <c r="U774" s="237" t="s">
        <v>11565</v>
      </c>
      <c r="V774" s="236" t="s">
        <v>11558</v>
      </c>
      <c r="W774" s="236" t="s">
        <v>11558</v>
      </c>
      <c r="X774" s="237" t="s">
        <v>11560</v>
      </c>
      <c r="Y774" s="237"/>
      <c r="Z774" s="237"/>
      <c r="AA774" s="225">
        <v>202409</v>
      </c>
      <c r="AB774" s="246"/>
      <c r="AC774" s="236" t="s">
        <v>11564</v>
      </c>
      <c r="AD774" s="247" t="s">
        <v>11563</v>
      </c>
      <c r="AE774" s="248">
        <v>0</v>
      </c>
      <c r="AF774" s="247" t="s">
        <v>11563</v>
      </c>
      <c r="AG774" s="242" t="s">
        <v>2</v>
      </c>
      <c r="AH774" s="9" t="s">
        <v>11560</v>
      </c>
      <c r="AI774" s="238" t="s">
        <v>11560</v>
      </c>
      <c r="AJ774" s="238" t="s">
        <v>11560</v>
      </c>
      <c r="AK774" s="238" t="s">
        <v>11562</v>
      </c>
    </row>
    <row r="775" spans="1:37" x14ac:dyDescent="0.3">
      <c r="A775" s="232" t="s">
        <v>11561</v>
      </c>
      <c r="B775" s="232" t="s">
        <v>11570</v>
      </c>
      <c r="C775" s="244" t="s">
        <v>11569</v>
      </c>
      <c r="D775" s="240" t="s">
        <v>11588</v>
      </c>
      <c r="E775" s="239" t="s">
        <v>6425</v>
      </c>
      <c r="F775" s="243" t="s">
        <v>11567</v>
      </c>
      <c r="G775" s="214">
        <v>0</v>
      </c>
      <c r="H775" s="234" t="s">
        <v>11560</v>
      </c>
      <c r="I775" s="234"/>
      <c r="J775" s="234"/>
      <c r="K775" s="234"/>
      <c r="L775" s="234"/>
      <c r="M775" s="234"/>
      <c r="N775" s="234" t="s">
        <v>11566</v>
      </c>
      <c r="O775" s="249"/>
      <c r="P775" s="249"/>
      <c r="Q775" s="226"/>
      <c r="R775" s="212" t="s">
        <v>6426</v>
      </c>
      <c r="S775" s="213" t="s">
        <v>11560</v>
      </c>
      <c r="T775" s="236" t="s">
        <v>11559</v>
      </c>
      <c r="U775" s="237" t="s">
        <v>11565</v>
      </c>
      <c r="V775" s="236" t="s">
        <v>11558</v>
      </c>
      <c r="W775" s="236" t="s">
        <v>11558</v>
      </c>
      <c r="X775" s="237" t="s">
        <v>11560</v>
      </c>
      <c r="Y775" s="237"/>
      <c r="Z775" s="237"/>
      <c r="AA775" s="225">
        <v>202409</v>
      </c>
      <c r="AB775" s="246"/>
      <c r="AC775" s="236" t="s">
        <v>11564</v>
      </c>
      <c r="AD775" s="247" t="s">
        <v>11563</v>
      </c>
      <c r="AE775" s="248">
        <v>0</v>
      </c>
      <c r="AF775" s="247" t="s">
        <v>11563</v>
      </c>
      <c r="AG775" s="242" t="s">
        <v>2</v>
      </c>
      <c r="AH775" s="9" t="s">
        <v>11560</v>
      </c>
      <c r="AI775" s="238" t="s">
        <v>11560</v>
      </c>
      <c r="AJ775" s="238" t="s">
        <v>11560</v>
      </c>
      <c r="AK775" s="238" t="s">
        <v>11562</v>
      </c>
    </row>
    <row r="776" spans="1:37" x14ac:dyDescent="0.3">
      <c r="A776" s="232" t="s">
        <v>11561</v>
      </c>
      <c r="B776" s="232" t="s">
        <v>11570</v>
      </c>
      <c r="C776" s="244" t="s">
        <v>11569</v>
      </c>
      <c r="D776" s="240" t="s">
        <v>11587</v>
      </c>
      <c r="E776" s="239" t="s">
        <v>5330</v>
      </c>
      <c r="F776" s="243" t="s">
        <v>11567</v>
      </c>
      <c r="G776" s="214">
        <v>0</v>
      </c>
      <c r="H776" s="234" t="s">
        <v>11560</v>
      </c>
      <c r="I776" s="234"/>
      <c r="J776" s="234"/>
      <c r="K776" s="234"/>
      <c r="L776" s="234"/>
      <c r="M776" s="234"/>
      <c r="N776" s="234" t="s">
        <v>11566</v>
      </c>
      <c r="O776" s="249"/>
      <c r="P776" s="249"/>
      <c r="Q776" s="226"/>
      <c r="R776" s="212" t="s">
        <v>5331</v>
      </c>
      <c r="S776" s="213" t="s">
        <v>11560</v>
      </c>
      <c r="T776" s="236" t="s">
        <v>11559</v>
      </c>
      <c r="U776" s="237" t="s">
        <v>11565</v>
      </c>
      <c r="V776" s="236" t="s">
        <v>11558</v>
      </c>
      <c r="W776" s="236" t="s">
        <v>11558</v>
      </c>
      <c r="X776" s="237" t="s">
        <v>11560</v>
      </c>
      <c r="Y776" s="237"/>
      <c r="Z776" s="237"/>
      <c r="AA776" s="225">
        <v>202409</v>
      </c>
      <c r="AB776" s="246"/>
      <c r="AC776" s="236" t="s">
        <v>11564</v>
      </c>
      <c r="AD776" s="247" t="s">
        <v>11563</v>
      </c>
      <c r="AE776" s="248">
        <v>0</v>
      </c>
      <c r="AF776" s="247" t="s">
        <v>11563</v>
      </c>
      <c r="AG776" s="242" t="s">
        <v>2</v>
      </c>
      <c r="AH776" s="9" t="s">
        <v>11560</v>
      </c>
      <c r="AI776" s="238" t="s">
        <v>11560</v>
      </c>
      <c r="AJ776" s="238" t="s">
        <v>11560</v>
      </c>
      <c r="AK776" s="238" t="s">
        <v>11562</v>
      </c>
    </row>
    <row r="777" spans="1:37" x14ac:dyDescent="0.3">
      <c r="A777" s="232" t="s">
        <v>11561</v>
      </c>
      <c r="B777" s="232" t="s">
        <v>11570</v>
      </c>
      <c r="C777" s="244" t="s">
        <v>11569</v>
      </c>
      <c r="D777" s="240" t="s">
        <v>11586</v>
      </c>
      <c r="E777" s="239" t="s">
        <v>5927</v>
      </c>
      <c r="F777" s="243" t="s">
        <v>11567</v>
      </c>
      <c r="G777" s="214">
        <v>0</v>
      </c>
      <c r="H777" s="234" t="s">
        <v>11560</v>
      </c>
      <c r="I777" s="234"/>
      <c r="J777" s="234"/>
      <c r="K777" s="234"/>
      <c r="L777" s="234"/>
      <c r="M777" s="234"/>
      <c r="N777" s="234" t="s">
        <v>11566</v>
      </c>
      <c r="O777" s="249"/>
      <c r="P777" s="249"/>
      <c r="Q777" s="226"/>
      <c r="R777" s="212" t="s">
        <v>2</v>
      </c>
      <c r="S777" s="213" t="s">
        <v>11560</v>
      </c>
      <c r="T777" s="236" t="s">
        <v>11559</v>
      </c>
      <c r="U777" s="237" t="s">
        <v>11565</v>
      </c>
      <c r="V777" s="236" t="s">
        <v>11558</v>
      </c>
      <c r="W777" s="236" t="s">
        <v>11558</v>
      </c>
      <c r="X777" s="237" t="s">
        <v>11560</v>
      </c>
      <c r="Y777" s="237"/>
      <c r="Z777" s="237"/>
      <c r="AA777" s="225">
        <v>202409</v>
      </c>
      <c r="AB777" s="246"/>
      <c r="AC777" s="236" t="s">
        <v>11564</v>
      </c>
      <c r="AD777" s="247" t="s">
        <v>11563</v>
      </c>
      <c r="AE777" s="248">
        <v>0</v>
      </c>
      <c r="AF777" s="247" t="s">
        <v>11563</v>
      </c>
      <c r="AG777" s="242" t="s">
        <v>2</v>
      </c>
      <c r="AH777" s="9" t="s">
        <v>11560</v>
      </c>
      <c r="AI777" s="238" t="s">
        <v>11560</v>
      </c>
      <c r="AJ777" s="238" t="s">
        <v>11560</v>
      </c>
      <c r="AK777" s="238" t="s">
        <v>11562</v>
      </c>
    </row>
    <row r="778" spans="1:37" x14ac:dyDescent="0.3">
      <c r="A778" s="232" t="s">
        <v>11561</v>
      </c>
      <c r="B778" s="232" t="s">
        <v>11570</v>
      </c>
      <c r="C778" s="244" t="s">
        <v>11569</v>
      </c>
      <c r="D778" s="240" t="s">
        <v>11585</v>
      </c>
      <c r="E778" s="239" t="s">
        <v>6191</v>
      </c>
      <c r="F778" s="243" t="s">
        <v>11567</v>
      </c>
      <c r="G778" s="214">
        <v>0</v>
      </c>
      <c r="H778" s="234" t="s">
        <v>11560</v>
      </c>
      <c r="I778" s="234"/>
      <c r="J778" s="234"/>
      <c r="K778" s="234"/>
      <c r="L778" s="234"/>
      <c r="M778" s="234"/>
      <c r="N778" s="234" t="s">
        <v>11566</v>
      </c>
      <c r="O778" s="249"/>
      <c r="P778" s="249"/>
      <c r="Q778" s="226"/>
      <c r="R778" s="212" t="s">
        <v>2</v>
      </c>
      <c r="S778" s="213" t="s">
        <v>11560</v>
      </c>
      <c r="T778" s="236" t="s">
        <v>11559</v>
      </c>
      <c r="U778" s="237" t="s">
        <v>11565</v>
      </c>
      <c r="V778" s="236" t="s">
        <v>11558</v>
      </c>
      <c r="W778" s="236" t="s">
        <v>11558</v>
      </c>
      <c r="X778" s="237" t="s">
        <v>11560</v>
      </c>
      <c r="Y778" s="237"/>
      <c r="Z778" s="237"/>
      <c r="AA778" s="225">
        <v>202409</v>
      </c>
      <c r="AB778" s="246"/>
      <c r="AC778" s="236" t="s">
        <v>11564</v>
      </c>
      <c r="AD778" s="247" t="s">
        <v>11563</v>
      </c>
      <c r="AE778" s="248">
        <v>0</v>
      </c>
      <c r="AF778" s="247" t="s">
        <v>11563</v>
      </c>
      <c r="AG778" s="242" t="s">
        <v>2</v>
      </c>
      <c r="AH778" s="9" t="s">
        <v>11560</v>
      </c>
      <c r="AI778" s="238" t="s">
        <v>11560</v>
      </c>
      <c r="AJ778" s="238" t="s">
        <v>11560</v>
      </c>
      <c r="AK778" s="238" t="s">
        <v>11562</v>
      </c>
    </row>
    <row r="779" spans="1:37" x14ac:dyDescent="0.3">
      <c r="A779" s="232" t="s">
        <v>11561</v>
      </c>
      <c r="B779" s="232" t="s">
        <v>11570</v>
      </c>
      <c r="C779" s="244" t="s">
        <v>11569</v>
      </c>
      <c r="D779" s="240" t="s">
        <v>11584</v>
      </c>
      <c r="E779" s="239" t="s">
        <v>5256</v>
      </c>
      <c r="F779" s="243" t="s">
        <v>11567</v>
      </c>
      <c r="G779" s="214">
        <v>0</v>
      </c>
      <c r="H779" s="234" t="s">
        <v>11560</v>
      </c>
      <c r="I779" s="234"/>
      <c r="J779" s="234"/>
      <c r="K779" s="234"/>
      <c r="L779" s="234"/>
      <c r="M779" s="234"/>
      <c r="N779" s="234" t="s">
        <v>11566</v>
      </c>
      <c r="O779" s="249"/>
      <c r="P779" s="249"/>
      <c r="Q779" s="226"/>
      <c r="R779" s="212" t="s">
        <v>2</v>
      </c>
      <c r="S779" s="213" t="s">
        <v>11560</v>
      </c>
      <c r="T779" s="236" t="s">
        <v>11559</v>
      </c>
      <c r="U779" s="237" t="s">
        <v>11565</v>
      </c>
      <c r="V779" s="236" t="s">
        <v>11558</v>
      </c>
      <c r="W779" s="236" t="s">
        <v>11558</v>
      </c>
      <c r="X779" s="237" t="s">
        <v>11560</v>
      </c>
      <c r="Y779" s="237"/>
      <c r="Z779" s="237"/>
      <c r="AA779" s="225">
        <v>202409</v>
      </c>
      <c r="AB779" s="246"/>
      <c r="AC779" s="236" t="s">
        <v>11564</v>
      </c>
      <c r="AD779" s="247" t="s">
        <v>11563</v>
      </c>
      <c r="AE779" s="248">
        <v>0</v>
      </c>
      <c r="AF779" s="247" t="s">
        <v>11563</v>
      </c>
      <c r="AG779" s="242" t="s">
        <v>2</v>
      </c>
      <c r="AH779" s="9" t="s">
        <v>11560</v>
      </c>
      <c r="AI779" s="238" t="s">
        <v>11560</v>
      </c>
      <c r="AJ779" s="238" t="s">
        <v>11560</v>
      </c>
      <c r="AK779" s="238" t="s">
        <v>11562</v>
      </c>
    </row>
    <row r="780" spans="1:37" x14ac:dyDescent="0.3">
      <c r="A780" s="232" t="s">
        <v>11561</v>
      </c>
      <c r="B780" s="232" t="s">
        <v>11570</v>
      </c>
      <c r="C780" s="244" t="s">
        <v>11569</v>
      </c>
      <c r="D780" s="240" t="s">
        <v>11583</v>
      </c>
      <c r="E780" s="239" t="s">
        <v>6217</v>
      </c>
      <c r="F780" s="243" t="s">
        <v>11567</v>
      </c>
      <c r="G780" s="214">
        <v>0</v>
      </c>
      <c r="H780" s="234" t="s">
        <v>11560</v>
      </c>
      <c r="I780" s="234"/>
      <c r="J780" s="234"/>
      <c r="K780" s="234"/>
      <c r="L780" s="234"/>
      <c r="M780" s="234"/>
      <c r="N780" s="234" t="s">
        <v>11566</v>
      </c>
      <c r="O780" s="249"/>
      <c r="P780" s="249"/>
      <c r="Q780" s="226"/>
      <c r="R780" s="212" t="s">
        <v>2</v>
      </c>
      <c r="S780" s="213" t="s">
        <v>11560</v>
      </c>
      <c r="T780" s="236" t="s">
        <v>11559</v>
      </c>
      <c r="U780" s="237" t="s">
        <v>11565</v>
      </c>
      <c r="V780" s="236" t="s">
        <v>11558</v>
      </c>
      <c r="W780" s="236" t="s">
        <v>11558</v>
      </c>
      <c r="X780" s="237" t="s">
        <v>11560</v>
      </c>
      <c r="Y780" s="237"/>
      <c r="Z780" s="237"/>
      <c r="AA780" s="225">
        <v>202409</v>
      </c>
      <c r="AB780" s="246"/>
      <c r="AC780" s="236" t="s">
        <v>11564</v>
      </c>
      <c r="AD780" s="247" t="s">
        <v>11563</v>
      </c>
      <c r="AE780" s="248">
        <v>0</v>
      </c>
      <c r="AF780" s="247" t="s">
        <v>11563</v>
      </c>
      <c r="AG780" s="242" t="s">
        <v>2</v>
      </c>
      <c r="AH780" s="9" t="s">
        <v>11560</v>
      </c>
      <c r="AI780" s="238" t="s">
        <v>11560</v>
      </c>
      <c r="AJ780" s="238" t="s">
        <v>11560</v>
      </c>
      <c r="AK780" s="238" t="s">
        <v>11562</v>
      </c>
    </row>
    <row r="781" spans="1:37" x14ac:dyDescent="0.3">
      <c r="A781" s="232" t="s">
        <v>11561</v>
      </c>
      <c r="B781" s="232" t="s">
        <v>11570</v>
      </c>
      <c r="C781" s="244" t="s">
        <v>11569</v>
      </c>
      <c r="D781" s="240" t="s">
        <v>11582</v>
      </c>
      <c r="E781" s="239" t="s">
        <v>5254</v>
      </c>
      <c r="F781" s="243" t="s">
        <v>11567</v>
      </c>
      <c r="G781" s="214">
        <v>0</v>
      </c>
      <c r="H781" s="234" t="s">
        <v>11560</v>
      </c>
      <c r="I781" s="234"/>
      <c r="J781" s="234"/>
      <c r="K781" s="234"/>
      <c r="L781" s="234"/>
      <c r="M781" s="234"/>
      <c r="N781" s="234" t="s">
        <v>11566</v>
      </c>
      <c r="O781" s="249"/>
      <c r="P781" s="249"/>
      <c r="Q781" s="226"/>
      <c r="R781" s="212" t="s">
        <v>2</v>
      </c>
      <c r="S781" s="213" t="s">
        <v>11560</v>
      </c>
      <c r="T781" s="236" t="s">
        <v>11559</v>
      </c>
      <c r="U781" s="237" t="s">
        <v>11565</v>
      </c>
      <c r="V781" s="236" t="s">
        <v>11558</v>
      </c>
      <c r="W781" s="236" t="s">
        <v>11558</v>
      </c>
      <c r="X781" s="237" t="s">
        <v>11560</v>
      </c>
      <c r="Y781" s="237"/>
      <c r="Z781" s="237"/>
      <c r="AA781" s="225">
        <v>202409</v>
      </c>
      <c r="AB781" s="246"/>
      <c r="AC781" s="236" t="s">
        <v>11564</v>
      </c>
      <c r="AD781" s="247" t="s">
        <v>11563</v>
      </c>
      <c r="AE781" s="248">
        <v>0</v>
      </c>
      <c r="AF781" s="247" t="s">
        <v>11563</v>
      </c>
      <c r="AG781" s="242" t="s">
        <v>2</v>
      </c>
      <c r="AH781" s="9" t="s">
        <v>11560</v>
      </c>
      <c r="AI781" s="238" t="s">
        <v>11560</v>
      </c>
      <c r="AJ781" s="238" t="s">
        <v>11560</v>
      </c>
      <c r="AK781" s="238" t="s">
        <v>11562</v>
      </c>
    </row>
    <row r="782" spans="1:37" x14ac:dyDescent="0.3">
      <c r="A782" s="232" t="s">
        <v>11561</v>
      </c>
      <c r="B782" s="232" t="s">
        <v>11570</v>
      </c>
      <c r="C782" s="244" t="s">
        <v>11569</v>
      </c>
      <c r="D782" s="240" t="s">
        <v>11581</v>
      </c>
      <c r="E782" s="239" t="s">
        <v>4857</v>
      </c>
      <c r="F782" s="243" t="s">
        <v>11567</v>
      </c>
      <c r="G782" s="214">
        <v>0</v>
      </c>
      <c r="H782" s="234" t="s">
        <v>11560</v>
      </c>
      <c r="I782" s="234"/>
      <c r="J782" s="234"/>
      <c r="K782" s="234"/>
      <c r="L782" s="234"/>
      <c r="M782" s="234"/>
      <c r="N782" s="234" t="s">
        <v>11566</v>
      </c>
      <c r="O782" s="249"/>
      <c r="P782" s="249"/>
      <c r="Q782" s="226"/>
      <c r="R782" s="212" t="s">
        <v>4858</v>
      </c>
      <c r="S782" s="213" t="s">
        <v>11560</v>
      </c>
      <c r="T782" s="236" t="s">
        <v>11559</v>
      </c>
      <c r="U782" s="237" t="s">
        <v>11565</v>
      </c>
      <c r="V782" s="236" t="s">
        <v>11558</v>
      </c>
      <c r="W782" s="236" t="s">
        <v>11558</v>
      </c>
      <c r="X782" s="237" t="s">
        <v>11560</v>
      </c>
      <c r="Y782" s="237"/>
      <c r="Z782" s="237"/>
      <c r="AA782" s="225">
        <v>202409</v>
      </c>
      <c r="AB782" s="246"/>
      <c r="AC782" s="236" t="s">
        <v>11564</v>
      </c>
      <c r="AD782" s="247" t="s">
        <v>11563</v>
      </c>
      <c r="AE782" s="248">
        <v>0</v>
      </c>
      <c r="AF782" s="247" t="s">
        <v>11563</v>
      </c>
      <c r="AG782" s="242" t="s">
        <v>2</v>
      </c>
      <c r="AH782" s="9" t="s">
        <v>11560</v>
      </c>
      <c r="AI782" s="238" t="s">
        <v>11560</v>
      </c>
      <c r="AJ782" s="238" t="s">
        <v>11560</v>
      </c>
      <c r="AK782" s="238" t="s">
        <v>11562</v>
      </c>
    </row>
    <row r="783" spans="1:37" x14ac:dyDescent="0.3">
      <c r="A783" s="232" t="s">
        <v>11561</v>
      </c>
      <c r="B783" s="232" t="s">
        <v>11570</v>
      </c>
      <c r="C783" s="244" t="s">
        <v>11569</v>
      </c>
      <c r="D783" s="240" t="s">
        <v>11580</v>
      </c>
      <c r="E783" s="239" t="s">
        <v>6274</v>
      </c>
      <c r="F783" s="243" t="s">
        <v>11567</v>
      </c>
      <c r="G783" s="214">
        <v>0</v>
      </c>
      <c r="H783" s="234" t="s">
        <v>11560</v>
      </c>
      <c r="I783" s="234"/>
      <c r="J783" s="234"/>
      <c r="K783" s="234"/>
      <c r="L783" s="234"/>
      <c r="M783" s="234"/>
      <c r="N783" s="234" t="s">
        <v>11566</v>
      </c>
      <c r="O783" s="249"/>
      <c r="P783" s="249"/>
      <c r="Q783" s="226"/>
      <c r="R783" s="212" t="s">
        <v>2</v>
      </c>
      <c r="S783" s="213" t="s">
        <v>11560</v>
      </c>
      <c r="T783" s="236" t="s">
        <v>11559</v>
      </c>
      <c r="U783" s="237" t="s">
        <v>11565</v>
      </c>
      <c r="V783" s="236" t="s">
        <v>11558</v>
      </c>
      <c r="W783" s="236" t="s">
        <v>11558</v>
      </c>
      <c r="X783" s="237" t="s">
        <v>11560</v>
      </c>
      <c r="Y783" s="237"/>
      <c r="Z783" s="237"/>
      <c r="AA783" s="225">
        <v>202409</v>
      </c>
      <c r="AB783" s="246"/>
      <c r="AC783" s="236" t="s">
        <v>11564</v>
      </c>
      <c r="AD783" s="247" t="s">
        <v>11563</v>
      </c>
      <c r="AE783" s="248">
        <v>0</v>
      </c>
      <c r="AF783" s="247" t="s">
        <v>11563</v>
      </c>
      <c r="AG783" s="242" t="s">
        <v>2</v>
      </c>
      <c r="AH783" s="9" t="s">
        <v>11560</v>
      </c>
      <c r="AI783" s="238" t="s">
        <v>11560</v>
      </c>
      <c r="AJ783" s="238" t="s">
        <v>11560</v>
      </c>
      <c r="AK783" s="238" t="s">
        <v>11562</v>
      </c>
    </row>
    <row r="784" spans="1:37" x14ac:dyDescent="0.3">
      <c r="A784" s="232" t="s">
        <v>11561</v>
      </c>
      <c r="B784" s="232" t="s">
        <v>11570</v>
      </c>
      <c r="C784" s="244" t="s">
        <v>11569</v>
      </c>
      <c r="D784" s="240" t="s">
        <v>11579</v>
      </c>
      <c r="E784" s="239" t="s">
        <v>11578</v>
      </c>
      <c r="F784" s="243" t="s">
        <v>11567</v>
      </c>
      <c r="G784" s="214">
        <v>0</v>
      </c>
      <c r="H784" s="234" t="s">
        <v>11560</v>
      </c>
      <c r="I784" s="234"/>
      <c r="J784" s="234"/>
      <c r="K784" s="234"/>
      <c r="L784" s="234"/>
      <c r="M784" s="234"/>
      <c r="N784" s="234" t="s">
        <v>11566</v>
      </c>
      <c r="O784" s="249"/>
      <c r="P784" s="249"/>
      <c r="Q784" s="226"/>
      <c r="R784" s="212" t="s">
        <v>2</v>
      </c>
      <c r="S784" s="213" t="s">
        <v>11560</v>
      </c>
      <c r="T784" s="236" t="s">
        <v>11559</v>
      </c>
      <c r="U784" s="237" t="s">
        <v>11565</v>
      </c>
      <c r="V784" s="236" t="s">
        <v>11558</v>
      </c>
      <c r="W784" s="236" t="s">
        <v>11558</v>
      </c>
      <c r="X784" s="237" t="s">
        <v>11560</v>
      </c>
      <c r="Y784" s="237"/>
      <c r="Z784" s="237"/>
      <c r="AA784" s="225">
        <v>202409</v>
      </c>
      <c r="AB784" s="246"/>
      <c r="AC784" s="236" t="s">
        <v>11564</v>
      </c>
      <c r="AD784" s="247" t="s">
        <v>11563</v>
      </c>
      <c r="AE784" s="248">
        <v>0</v>
      </c>
      <c r="AF784" s="247" t="s">
        <v>11563</v>
      </c>
      <c r="AG784" s="242" t="s">
        <v>2</v>
      </c>
      <c r="AH784" s="9" t="s">
        <v>11560</v>
      </c>
      <c r="AI784" s="238" t="s">
        <v>11560</v>
      </c>
      <c r="AJ784" s="238" t="s">
        <v>11560</v>
      </c>
      <c r="AK784" s="238" t="s">
        <v>11562</v>
      </c>
    </row>
    <row r="785" spans="1:37" x14ac:dyDescent="0.3">
      <c r="A785" s="232" t="s">
        <v>11561</v>
      </c>
      <c r="B785" s="232" t="s">
        <v>11570</v>
      </c>
      <c r="C785" s="244" t="s">
        <v>11569</v>
      </c>
      <c r="D785" s="240" t="s">
        <v>11577</v>
      </c>
      <c r="E785" s="239" t="s">
        <v>6509</v>
      </c>
      <c r="F785" s="243" t="s">
        <v>11567</v>
      </c>
      <c r="G785" s="214">
        <v>0</v>
      </c>
      <c r="H785" s="234" t="s">
        <v>11560</v>
      </c>
      <c r="I785" s="234"/>
      <c r="J785" s="234"/>
      <c r="K785" s="234"/>
      <c r="L785" s="234"/>
      <c r="M785" s="234"/>
      <c r="N785" s="234" t="s">
        <v>11566</v>
      </c>
      <c r="O785" s="249"/>
      <c r="P785" s="249"/>
      <c r="Q785" s="226"/>
      <c r="R785" s="212" t="s">
        <v>6510</v>
      </c>
      <c r="S785" s="213" t="s">
        <v>11560</v>
      </c>
      <c r="T785" s="236" t="s">
        <v>11559</v>
      </c>
      <c r="U785" s="237" t="s">
        <v>11565</v>
      </c>
      <c r="V785" s="236" t="s">
        <v>11558</v>
      </c>
      <c r="W785" s="236" t="s">
        <v>11558</v>
      </c>
      <c r="X785" s="237" t="s">
        <v>11560</v>
      </c>
      <c r="Y785" s="237"/>
      <c r="Z785" s="237"/>
      <c r="AA785" s="225">
        <v>202409</v>
      </c>
      <c r="AB785" s="246"/>
      <c r="AC785" s="236" t="s">
        <v>11564</v>
      </c>
      <c r="AD785" s="247" t="s">
        <v>11563</v>
      </c>
      <c r="AE785" s="248">
        <v>0</v>
      </c>
      <c r="AF785" s="247" t="s">
        <v>11563</v>
      </c>
      <c r="AG785" s="242" t="s">
        <v>2</v>
      </c>
      <c r="AH785" s="9" t="s">
        <v>11560</v>
      </c>
      <c r="AI785" s="238" t="s">
        <v>11560</v>
      </c>
      <c r="AJ785" s="238" t="s">
        <v>11560</v>
      </c>
      <c r="AK785" s="238" t="s">
        <v>11562</v>
      </c>
    </row>
    <row r="786" spans="1:37" x14ac:dyDescent="0.3">
      <c r="A786" s="232" t="s">
        <v>11561</v>
      </c>
      <c r="B786" s="232" t="s">
        <v>11570</v>
      </c>
      <c r="C786" s="244" t="s">
        <v>11569</v>
      </c>
      <c r="D786" s="240" t="s">
        <v>11576</v>
      </c>
      <c r="E786" s="239" t="s">
        <v>11575</v>
      </c>
      <c r="F786" s="243" t="s">
        <v>11567</v>
      </c>
      <c r="G786" s="214">
        <v>0</v>
      </c>
      <c r="H786" s="234" t="s">
        <v>11560</v>
      </c>
      <c r="I786" s="234"/>
      <c r="J786" s="234"/>
      <c r="K786" s="234"/>
      <c r="L786" s="234"/>
      <c r="M786" s="234"/>
      <c r="N786" s="234" t="s">
        <v>11566</v>
      </c>
      <c r="O786" s="249"/>
      <c r="P786" s="249"/>
      <c r="Q786" s="226"/>
      <c r="R786" s="212" t="s">
        <v>2</v>
      </c>
      <c r="S786" s="213" t="s">
        <v>11560</v>
      </c>
      <c r="T786" s="236" t="s">
        <v>11559</v>
      </c>
      <c r="U786" s="237" t="s">
        <v>11565</v>
      </c>
      <c r="V786" s="236" t="s">
        <v>11558</v>
      </c>
      <c r="W786" s="236" t="s">
        <v>11558</v>
      </c>
      <c r="X786" s="237" t="s">
        <v>11560</v>
      </c>
      <c r="Y786" s="237"/>
      <c r="Z786" s="237"/>
      <c r="AA786" s="225">
        <v>202409</v>
      </c>
      <c r="AB786" s="246"/>
      <c r="AC786" s="236" t="s">
        <v>11564</v>
      </c>
      <c r="AD786" s="247" t="s">
        <v>11563</v>
      </c>
      <c r="AE786" s="248">
        <v>0</v>
      </c>
      <c r="AF786" s="247" t="s">
        <v>11563</v>
      </c>
      <c r="AG786" s="242" t="s">
        <v>2</v>
      </c>
      <c r="AH786" s="9" t="s">
        <v>11560</v>
      </c>
      <c r="AI786" s="238" t="s">
        <v>11560</v>
      </c>
      <c r="AJ786" s="238" t="s">
        <v>11560</v>
      </c>
      <c r="AK786" s="238" t="s">
        <v>11562</v>
      </c>
    </row>
    <row r="787" spans="1:37" x14ac:dyDescent="0.3">
      <c r="A787" s="232" t="s">
        <v>11561</v>
      </c>
      <c r="B787" s="232" t="s">
        <v>11570</v>
      </c>
      <c r="C787" s="244" t="s">
        <v>11569</v>
      </c>
      <c r="D787" s="240" t="s">
        <v>11574</v>
      </c>
      <c r="E787" s="239" t="s">
        <v>5318</v>
      </c>
      <c r="F787" s="243" t="s">
        <v>11567</v>
      </c>
      <c r="G787" s="214">
        <v>0</v>
      </c>
      <c r="H787" s="234" t="s">
        <v>11560</v>
      </c>
      <c r="I787" s="234"/>
      <c r="J787" s="234"/>
      <c r="K787" s="234"/>
      <c r="L787" s="234"/>
      <c r="M787" s="234"/>
      <c r="N787" s="234" t="s">
        <v>11566</v>
      </c>
      <c r="O787" s="249"/>
      <c r="P787" s="249"/>
      <c r="Q787" s="226"/>
      <c r="R787" s="212" t="s">
        <v>5319</v>
      </c>
      <c r="S787" s="213" t="s">
        <v>11560</v>
      </c>
      <c r="T787" s="236" t="s">
        <v>11559</v>
      </c>
      <c r="U787" s="237" t="s">
        <v>11565</v>
      </c>
      <c r="V787" s="236" t="s">
        <v>11558</v>
      </c>
      <c r="W787" s="236" t="s">
        <v>11558</v>
      </c>
      <c r="X787" s="237" t="s">
        <v>11560</v>
      </c>
      <c r="Y787" s="237"/>
      <c r="Z787" s="237"/>
      <c r="AA787" s="225">
        <v>202409</v>
      </c>
      <c r="AB787" s="246"/>
      <c r="AC787" s="236" t="s">
        <v>11564</v>
      </c>
      <c r="AD787" s="247" t="s">
        <v>11563</v>
      </c>
      <c r="AE787" s="248">
        <v>0</v>
      </c>
      <c r="AF787" s="247" t="s">
        <v>11563</v>
      </c>
      <c r="AG787" s="242" t="s">
        <v>2</v>
      </c>
      <c r="AH787" s="9" t="s">
        <v>11560</v>
      </c>
      <c r="AI787" s="238" t="s">
        <v>11560</v>
      </c>
      <c r="AJ787" s="238" t="s">
        <v>11560</v>
      </c>
      <c r="AK787" s="238" t="s">
        <v>11562</v>
      </c>
    </row>
    <row r="788" spans="1:37" x14ac:dyDescent="0.3">
      <c r="A788" s="232" t="s">
        <v>11561</v>
      </c>
      <c r="B788" s="232" t="s">
        <v>11570</v>
      </c>
      <c r="C788" s="244" t="s">
        <v>11569</v>
      </c>
      <c r="D788" s="240" t="s">
        <v>11573</v>
      </c>
      <c r="E788" s="239" t="s">
        <v>5118</v>
      </c>
      <c r="F788" s="243" t="s">
        <v>11567</v>
      </c>
      <c r="G788" s="214">
        <v>0</v>
      </c>
      <c r="H788" s="234" t="s">
        <v>11560</v>
      </c>
      <c r="I788" s="234"/>
      <c r="J788" s="234"/>
      <c r="K788" s="234"/>
      <c r="L788" s="234"/>
      <c r="M788" s="234"/>
      <c r="N788" s="234" t="s">
        <v>11566</v>
      </c>
      <c r="O788" s="249"/>
      <c r="P788" s="249"/>
      <c r="Q788" s="226"/>
      <c r="R788" s="212" t="s">
        <v>5119</v>
      </c>
      <c r="S788" s="213" t="s">
        <v>11560</v>
      </c>
      <c r="T788" s="236" t="s">
        <v>11559</v>
      </c>
      <c r="U788" s="237" t="s">
        <v>11565</v>
      </c>
      <c r="V788" s="236" t="s">
        <v>11558</v>
      </c>
      <c r="W788" s="236" t="s">
        <v>11558</v>
      </c>
      <c r="X788" s="237" t="s">
        <v>11560</v>
      </c>
      <c r="Y788" s="237"/>
      <c r="Z788" s="237"/>
      <c r="AA788" s="225">
        <v>202409</v>
      </c>
      <c r="AB788" s="246"/>
      <c r="AC788" s="236" t="s">
        <v>11564</v>
      </c>
      <c r="AD788" s="247" t="s">
        <v>11563</v>
      </c>
      <c r="AE788" s="248">
        <v>0</v>
      </c>
      <c r="AF788" s="247" t="s">
        <v>11563</v>
      </c>
      <c r="AG788" s="242" t="s">
        <v>2</v>
      </c>
      <c r="AH788" s="9" t="s">
        <v>11560</v>
      </c>
      <c r="AI788" s="238" t="s">
        <v>11560</v>
      </c>
      <c r="AJ788" s="238" t="s">
        <v>11560</v>
      </c>
      <c r="AK788" s="238" t="s">
        <v>11562</v>
      </c>
    </row>
    <row r="789" spans="1:37" x14ac:dyDescent="0.3">
      <c r="A789" s="232" t="s">
        <v>11561</v>
      </c>
      <c r="B789" s="232" t="s">
        <v>11570</v>
      </c>
      <c r="C789" s="244" t="s">
        <v>11569</v>
      </c>
      <c r="D789" s="240" t="s">
        <v>11572</v>
      </c>
      <c r="E789" s="239" t="s">
        <v>4873</v>
      </c>
      <c r="F789" s="243" t="s">
        <v>11567</v>
      </c>
      <c r="G789" s="214">
        <v>0</v>
      </c>
      <c r="H789" s="234" t="s">
        <v>11560</v>
      </c>
      <c r="I789" s="234"/>
      <c r="J789" s="234"/>
      <c r="K789" s="234"/>
      <c r="L789" s="234"/>
      <c r="M789" s="234"/>
      <c r="N789" s="234" t="s">
        <v>11566</v>
      </c>
      <c r="O789" s="249"/>
      <c r="P789" s="249"/>
      <c r="Q789" s="226"/>
      <c r="R789" s="212" t="s">
        <v>4874</v>
      </c>
      <c r="S789" s="213" t="s">
        <v>11560</v>
      </c>
      <c r="T789" s="236" t="s">
        <v>11559</v>
      </c>
      <c r="U789" s="237" t="s">
        <v>11565</v>
      </c>
      <c r="V789" s="236" t="s">
        <v>11558</v>
      </c>
      <c r="W789" s="236" t="s">
        <v>11558</v>
      </c>
      <c r="X789" s="237" t="s">
        <v>11560</v>
      </c>
      <c r="Y789" s="237"/>
      <c r="Z789" s="237"/>
      <c r="AA789" s="225">
        <v>202409</v>
      </c>
      <c r="AB789" s="246"/>
      <c r="AC789" s="236" t="s">
        <v>11564</v>
      </c>
      <c r="AD789" s="247" t="s">
        <v>11563</v>
      </c>
      <c r="AE789" s="248">
        <v>0</v>
      </c>
      <c r="AF789" s="247" t="s">
        <v>11563</v>
      </c>
      <c r="AG789" s="242" t="s">
        <v>2</v>
      </c>
      <c r="AH789" s="9" t="s">
        <v>11560</v>
      </c>
      <c r="AI789" s="238" t="s">
        <v>11560</v>
      </c>
      <c r="AJ789" s="238" t="s">
        <v>11560</v>
      </c>
      <c r="AK789" s="238" t="s">
        <v>11562</v>
      </c>
    </row>
    <row r="790" spans="1:37" x14ac:dyDescent="0.3">
      <c r="A790" s="232" t="s">
        <v>11561</v>
      </c>
      <c r="B790" s="232" t="s">
        <v>11570</v>
      </c>
      <c r="C790" s="244" t="s">
        <v>11569</v>
      </c>
      <c r="D790" s="240" t="s">
        <v>11571</v>
      </c>
      <c r="E790" s="239" t="s">
        <v>6272</v>
      </c>
      <c r="F790" s="243" t="s">
        <v>11567</v>
      </c>
      <c r="G790" s="214">
        <v>0</v>
      </c>
      <c r="H790" s="234" t="s">
        <v>11560</v>
      </c>
      <c r="I790" s="234"/>
      <c r="J790" s="234"/>
      <c r="K790" s="234"/>
      <c r="L790" s="234"/>
      <c r="M790" s="234"/>
      <c r="N790" s="234" t="s">
        <v>11566</v>
      </c>
      <c r="O790" s="249"/>
      <c r="P790" s="249"/>
      <c r="Q790" s="226"/>
      <c r="R790" s="212" t="s">
        <v>2</v>
      </c>
      <c r="S790" s="213" t="s">
        <v>11560</v>
      </c>
      <c r="T790" s="236" t="s">
        <v>11559</v>
      </c>
      <c r="U790" s="237" t="s">
        <v>11565</v>
      </c>
      <c r="V790" s="236" t="s">
        <v>11558</v>
      </c>
      <c r="W790" s="236" t="s">
        <v>11558</v>
      </c>
      <c r="X790" s="237" t="s">
        <v>11560</v>
      </c>
      <c r="Y790" s="237"/>
      <c r="Z790" s="237"/>
      <c r="AA790" s="225">
        <v>202409</v>
      </c>
      <c r="AB790" s="246"/>
      <c r="AC790" s="236" t="s">
        <v>11564</v>
      </c>
      <c r="AD790" s="247" t="s">
        <v>11563</v>
      </c>
      <c r="AE790" s="248">
        <v>0</v>
      </c>
      <c r="AF790" s="247" t="s">
        <v>11563</v>
      </c>
      <c r="AG790" s="242" t="s">
        <v>2</v>
      </c>
      <c r="AH790" s="9" t="s">
        <v>11560</v>
      </c>
      <c r="AI790" s="238" t="s">
        <v>11560</v>
      </c>
      <c r="AJ790" s="238" t="s">
        <v>11560</v>
      </c>
      <c r="AK790" s="238" t="s">
        <v>11562</v>
      </c>
    </row>
    <row r="791" spans="1:37" x14ac:dyDescent="0.3">
      <c r="A791" s="232" t="s">
        <v>11561</v>
      </c>
      <c r="B791" s="232" t="s">
        <v>11570</v>
      </c>
      <c r="C791" s="244" t="s">
        <v>11569</v>
      </c>
      <c r="D791" s="240" t="s">
        <v>11568</v>
      </c>
      <c r="E791" s="239" t="s">
        <v>6528</v>
      </c>
      <c r="F791" s="243" t="s">
        <v>11567</v>
      </c>
      <c r="G791" s="214">
        <v>0</v>
      </c>
      <c r="H791" s="234" t="s">
        <v>11560</v>
      </c>
      <c r="I791" s="234"/>
      <c r="J791" s="234"/>
      <c r="K791" s="234"/>
      <c r="L791" s="234"/>
      <c r="M791" s="234"/>
      <c r="N791" s="234" t="s">
        <v>11566</v>
      </c>
      <c r="O791" s="249"/>
      <c r="P791" s="249"/>
      <c r="Q791" s="226"/>
      <c r="R791" s="212" t="s">
        <v>2</v>
      </c>
      <c r="S791" s="213" t="s">
        <v>11560</v>
      </c>
      <c r="T791" s="236" t="s">
        <v>11559</v>
      </c>
      <c r="U791" s="237" t="s">
        <v>11565</v>
      </c>
      <c r="V791" s="236" t="s">
        <v>11558</v>
      </c>
      <c r="W791" s="236" t="s">
        <v>11558</v>
      </c>
      <c r="X791" s="237" t="s">
        <v>11560</v>
      </c>
      <c r="Y791" s="237"/>
      <c r="Z791" s="237"/>
      <c r="AA791" s="225">
        <v>202409</v>
      </c>
      <c r="AB791" s="246"/>
      <c r="AC791" s="236" t="s">
        <v>11564</v>
      </c>
      <c r="AD791" s="247" t="s">
        <v>11563</v>
      </c>
      <c r="AE791" s="248">
        <v>0</v>
      </c>
      <c r="AF791" s="247" t="s">
        <v>11563</v>
      </c>
      <c r="AG791" s="242" t="s">
        <v>2</v>
      </c>
      <c r="AH791" s="9" t="s">
        <v>11560</v>
      </c>
      <c r="AI791" s="238" t="s">
        <v>11560</v>
      </c>
      <c r="AJ791" s="238" t="s">
        <v>11560</v>
      </c>
      <c r="AK791" s="238" t="s">
        <v>11562</v>
      </c>
    </row>
    <row r="792" spans="1:37" x14ac:dyDescent="0.3">
      <c r="A792" s="232" t="s">
        <v>11561</v>
      </c>
      <c r="B792" s="232" t="s">
        <v>11570</v>
      </c>
      <c r="C792" s="244" t="s">
        <v>11569</v>
      </c>
      <c r="D792" s="240" t="s">
        <v>13008</v>
      </c>
      <c r="E792" s="239" t="s">
        <v>10911</v>
      </c>
      <c r="F792" s="243" t="s">
        <v>11567</v>
      </c>
      <c r="G792" s="214">
        <v>0</v>
      </c>
      <c r="H792" s="234" t="s">
        <v>11560</v>
      </c>
      <c r="I792" s="234"/>
      <c r="J792" s="234"/>
      <c r="K792" s="234"/>
      <c r="L792" s="234"/>
      <c r="M792" s="234"/>
      <c r="N792" s="234" t="s">
        <v>11566</v>
      </c>
      <c r="O792" s="249"/>
      <c r="P792" s="249"/>
      <c r="Q792" s="226"/>
      <c r="R792" s="212" t="s">
        <v>2</v>
      </c>
      <c r="S792" s="213" t="s">
        <v>11560</v>
      </c>
      <c r="T792" s="236" t="s">
        <v>11559</v>
      </c>
      <c r="U792" s="237" t="s">
        <v>11565</v>
      </c>
      <c r="V792" s="236" t="s">
        <v>11558</v>
      </c>
      <c r="W792" s="236" t="s">
        <v>11558</v>
      </c>
      <c r="X792" s="237" t="s">
        <v>11560</v>
      </c>
      <c r="Y792" s="237"/>
      <c r="Z792" s="237"/>
      <c r="AA792" s="225">
        <v>202409</v>
      </c>
      <c r="AB792" s="246"/>
      <c r="AC792" s="236" t="s">
        <v>11564</v>
      </c>
      <c r="AD792" s="247" t="s">
        <v>11563</v>
      </c>
      <c r="AE792" s="248">
        <v>0</v>
      </c>
      <c r="AF792" s="247" t="s">
        <v>11563</v>
      </c>
      <c r="AG792" s="242" t="s">
        <v>2</v>
      </c>
      <c r="AH792" s="9" t="s">
        <v>11560</v>
      </c>
      <c r="AI792" s="238" t="s">
        <v>11560</v>
      </c>
      <c r="AJ792" s="238" t="s">
        <v>11560</v>
      </c>
      <c r="AK792" s="238" t="s">
        <v>11562</v>
      </c>
    </row>
  </sheetData>
  <autoFilter ref="A1:AL792"/>
  <sortState ref="A1037:AM1107">
    <sortCondition ref="D1037:D1107"/>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996"/>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4092</v>
      </c>
      <c r="B1" s="1" t="s">
        <v>4179</v>
      </c>
      <c r="C1" s="1" t="s">
        <v>4093</v>
      </c>
      <c r="D1" s="1" t="s">
        <v>4094</v>
      </c>
      <c r="E1" s="2" t="s">
        <v>4095</v>
      </c>
      <c r="F1" s="3" t="s">
        <v>4096</v>
      </c>
      <c r="G1" s="1" t="s">
        <v>4097</v>
      </c>
      <c r="H1" s="3" t="s">
        <v>4098</v>
      </c>
      <c r="I1" s="3" t="s">
        <v>4099</v>
      </c>
      <c r="J1" s="3" t="s">
        <v>4100</v>
      </c>
      <c r="K1" s="3" t="s">
        <v>4101</v>
      </c>
      <c r="L1" s="3" t="s">
        <v>4102</v>
      </c>
      <c r="M1" s="3" t="s">
        <v>4103</v>
      </c>
      <c r="N1" s="3" t="s">
        <v>4104</v>
      </c>
      <c r="O1" s="3" t="s">
        <v>4180</v>
      </c>
      <c r="P1" s="3" t="s">
        <v>4181</v>
      </c>
      <c r="Q1" s="3" t="s">
        <v>34</v>
      </c>
      <c r="R1" s="3" t="s">
        <v>3475</v>
      </c>
      <c r="S1" s="3" t="s">
        <v>4182</v>
      </c>
      <c r="T1" s="3" t="s">
        <v>47</v>
      </c>
      <c r="U1" s="3" t="s">
        <v>13012</v>
      </c>
      <c r="V1" s="3" t="s">
        <v>13013</v>
      </c>
      <c r="W1" s="3" t="s">
        <v>35</v>
      </c>
      <c r="X1" s="3" t="s">
        <v>13014</v>
      </c>
      <c r="Y1" s="3" t="s">
        <v>3478</v>
      </c>
      <c r="Z1" s="3" t="s">
        <v>13015</v>
      </c>
      <c r="AA1" s="3" t="s">
        <v>13016</v>
      </c>
      <c r="AB1" s="3" t="s">
        <v>13017</v>
      </c>
      <c r="AC1" s="3" t="s">
        <v>3479</v>
      </c>
      <c r="AD1" s="3" t="s">
        <v>13018</v>
      </c>
      <c r="AE1" s="3" t="s">
        <v>13019</v>
      </c>
      <c r="AF1" s="3" t="s">
        <v>13020</v>
      </c>
      <c r="AG1" s="3" t="s">
        <v>13021</v>
      </c>
      <c r="AH1" s="3" t="s">
        <v>13022</v>
      </c>
      <c r="AI1" s="3" t="s">
        <v>13023</v>
      </c>
      <c r="AJ1" s="3" t="s">
        <v>13024</v>
      </c>
      <c r="AK1" s="3" t="s">
        <v>41</v>
      </c>
      <c r="AL1" s="3" t="s">
        <v>13025</v>
      </c>
    </row>
    <row r="2" spans="1:38" x14ac:dyDescent="0.3">
      <c r="A2" s="232" t="s">
        <v>582</v>
      </c>
      <c r="B2" s="232" t="s">
        <v>6701</v>
      </c>
      <c r="C2" s="244" t="s">
        <v>4132</v>
      </c>
      <c r="D2" s="240" t="s">
        <v>6499</v>
      </c>
      <c r="E2" s="239" t="s">
        <v>4001</v>
      </c>
      <c r="F2" s="243" t="s">
        <v>6702</v>
      </c>
      <c r="G2" s="214">
        <v>0</v>
      </c>
      <c r="H2" s="234" t="s">
        <v>6703</v>
      </c>
      <c r="I2" s="234"/>
      <c r="J2" s="234"/>
      <c r="K2" s="234"/>
      <c r="L2" s="234"/>
      <c r="M2" s="234"/>
      <c r="N2" s="234" t="s">
        <v>4141</v>
      </c>
      <c r="O2" s="249"/>
      <c r="P2" s="249"/>
      <c r="Q2" s="226"/>
      <c r="R2" s="212" t="s">
        <v>4197</v>
      </c>
      <c r="S2" s="213" t="s">
        <v>3546</v>
      </c>
      <c r="T2" s="236">
        <v>45537</v>
      </c>
      <c r="U2" s="237" t="s">
        <v>6704</v>
      </c>
      <c r="V2" s="236" t="s">
        <v>6706</v>
      </c>
      <c r="W2" s="236" t="s">
        <v>6705</v>
      </c>
      <c r="X2" s="237" t="s">
        <v>6707</v>
      </c>
      <c r="Y2" s="237"/>
      <c r="Z2" s="237"/>
      <c r="AA2" s="225">
        <v>202409</v>
      </c>
      <c r="AB2" s="246"/>
      <c r="AC2" s="236" t="s">
        <v>6708</v>
      </c>
      <c r="AD2" s="247" t="s">
        <v>6709</v>
      </c>
      <c r="AE2" s="248">
        <v>0</v>
      </c>
      <c r="AF2" s="247" t="s">
        <v>4140</v>
      </c>
      <c r="AG2" s="242" t="str">
        <f>IFERROR(VLOOKUP(작성용!A:A,RM!A:D,4,0),"-")</f>
        <v>오윤지</v>
      </c>
      <c r="AH2" s="9" t="s">
        <v>4152</v>
      </c>
      <c r="AI2" s="238" t="s">
        <v>3546</v>
      </c>
      <c r="AJ2" s="238" t="s">
        <v>3546</v>
      </c>
      <c r="AK2" s="238" t="s">
        <v>6710</v>
      </c>
      <c r="AL2" s="238">
        <v>1</v>
      </c>
    </row>
    <row r="3" spans="1:38" x14ac:dyDescent="0.3">
      <c r="A3" s="232" t="s">
        <v>582</v>
      </c>
      <c r="B3" s="232" t="s">
        <v>6711</v>
      </c>
      <c r="C3" s="244" t="s">
        <v>6712</v>
      </c>
      <c r="D3" s="240" t="s">
        <v>6713</v>
      </c>
      <c r="E3" s="239" t="s">
        <v>4667</v>
      </c>
      <c r="F3" s="243" t="s">
        <v>6702</v>
      </c>
      <c r="G3" s="214">
        <v>0</v>
      </c>
      <c r="H3" s="234" t="s">
        <v>3546</v>
      </c>
      <c r="I3" s="234"/>
      <c r="J3" s="234"/>
      <c r="K3" s="234"/>
      <c r="L3" s="234"/>
      <c r="M3" s="234"/>
      <c r="N3" s="234" t="s">
        <v>4141</v>
      </c>
      <c r="O3" s="249"/>
      <c r="P3" s="249"/>
      <c r="Q3" s="226"/>
      <c r="R3" s="212" t="s">
        <v>4668</v>
      </c>
      <c r="S3" s="213" t="s">
        <v>6707</v>
      </c>
      <c r="T3" s="236">
        <v>45537</v>
      </c>
      <c r="U3" s="237" t="s">
        <v>4142</v>
      </c>
      <c r="V3" s="236" t="s">
        <v>6714</v>
      </c>
      <c r="W3" s="236" t="s">
        <v>6715</v>
      </c>
      <c r="X3" s="237" t="s">
        <v>6707</v>
      </c>
      <c r="Y3" s="237"/>
      <c r="Z3" s="237"/>
      <c r="AA3" s="225">
        <v>202409</v>
      </c>
      <c r="AB3" s="246"/>
      <c r="AC3" s="236" t="s">
        <v>4138</v>
      </c>
      <c r="AD3" s="247" t="s">
        <v>6716</v>
      </c>
      <c r="AE3" s="248">
        <v>0</v>
      </c>
      <c r="AF3" s="247" t="s">
        <v>4140</v>
      </c>
      <c r="AG3" s="242" t="str">
        <f>IFERROR(VLOOKUP(작성용!A:A,RM!A:D,4,0),"-")</f>
        <v>오윤지</v>
      </c>
      <c r="AH3" s="9" t="s">
        <v>4152</v>
      </c>
      <c r="AI3" s="238" t="s">
        <v>6707</v>
      </c>
      <c r="AJ3" s="238" t="s">
        <v>3546</v>
      </c>
      <c r="AK3" s="238" t="s">
        <v>6710</v>
      </c>
      <c r="AL3" s="238">
        <v>2</v>
      </c>
    </row>
    <row r="4" spans="1:38" x14ac:dyDescent="0.3">
      <c r="A4" s="232" t="s">
        <v>582</v>
      </c>
      <c r="B4" s="232" t="s">
        <v>6700</v>
      </c>
      <c r="C4" s="244" t="s">
        <v>6717</v>
      </c>
      <c r="D4" s="240" t="s">
        <v>6718</v>
      </c>
      <c r="E4" s="239" t="s">
        <v>6145</v>
      </c>
      <c r="F4" s="243" t="s">
        <v>6719</v>
      </c>
      <c r="G4" s="214">
        <v>0</v>
      </c>
      <c r="H4" s="234" t="s">
        <v>6707</v>
      </c>
      <c r="I4" s="234"/>
      <c r="J4" s="234"/>
      <c r="K4" s="234"/>
      <c r="L4" s="234"/>
      <c r="M4" s="234"/>
      <c r="N4" s="234" t="s">
        <v>6720</v>
      </c>
      <c r="O4" s="249"/>
      <c r="P4" s="249"/>
      <c r="Q4" s="226"/>
      <c r="R4" s="212" t="s">
        <v>6146</v>
      </c>
      <c r="S4" s="213" t="s">
        <v>6721</v>
      </c>
      <c r="T4" s="236">
        <v>45537</v>
      </c>
      <c r="U4" s="237" t="s">
        <v>6722</v>
      </c>
      <c r="V4" s="236" t="s">
        <v>6714</v>
      </c>
      <c r="W4" s="236" t="s">
        <v>6714</v>
      </c>
      <c r="X4" s="237" t="s">
        <v>6723</v>
      </c>
      <c r="Y4" s="237"/>
      <c r="Z4" s="237"/>
      <c r="AA4" s="225">
        <v>202409</v>
      </c>
      <c r="AB4" s="246"/>
      <c r="AC4" s="236" t="s">
        <v>6724</v>
      </c>
      <c r="AD4" s="247" t="s">
        <v>6716</v>
      </c>
      <c r="AE4" s="248">
        <v>0</v>
      </c>
      <c r="AF4" s="247" t="s">
        <v>4140</v>
      </c>
      <c r="AG4" s="242" t="str">
        <f>IFERROR(VLOOKUP(작성용!A:A,RM!A:D,4,0),"-")</f>
        <v>오윤지</v>
      </c>
      <c r="AH4" s="9" t="s">
        <v>6725</v>
      </c>
      <c r="AI4" s="238" t="s">
        <v>6721</v>
      </c>
      <c r="AJ4" s="238" t="s">
        <v>6721</v>
      </c>
      <c r="AK4" s="238" t="s">
        <v>6726</v>
      </c>
      <c r="AL4" s="238">
        <v>3</v>
      </c>
    </row>
    <row r="5" spans="1:38" x14ac:dyDescent="0.3">
      <c r="A5" s="232" t="s">
        <v>582</v>
      </c>
      <c r="B5" s="232" t="s">
        <v>6700</v>
      </c>
      <c r="C5" s="244" t="s">
        <v>6727</v>
      </c>
      <c r="D5" s="240" t="s">
        <v>6728</v>
      </c>
      <c r="E5" s="239" t="s">
        <v>4689</v>
      </c>
      <c r="F5" s="243" t="s">
        <v>6729</v>
      </c>
      <c r="G5" s="214">
        <v>0</v>
      </c>
      <c r="H5" s="234" t="s">
        <v>6721</v>
      </c>
      <c r="I5" s="234"/>
      <c r="J5" s="234"/>
      <c r="K5" s="234"/>
      <c r="L5" s="234"/>
      <c r="M5" s="234"/>
      <c r="N5" s="234" t="s">
        <v>6720</v>
      </c>
      <c r="O5" s="249"/>
      <c r="P5" s="249"/>
      <c r="Q5" s="226"/>
      <c r="R5" s="212" t="s">
        <v>4690</v>
      </c>
      <c r="S5" s="213" t="s">
        <v>3546</v>
      </c>
      <c r="T5" s="236">
        <v>45537</v>
      </c>
      <c r="U5" s="237" t="s">
        <v>6722</v>
      </c>
      <c r="V5" s="236" t="s">
        <v>6714</v>
      </c>
      <c r="W5" s="236" t="s">
        <v>6714</v>
      </c>
      <c r="X5" s="237" t="s">
        <v>6721</v>
      </c>
      <c r="Y5" s="237"/>
      <c r="Z5" s="237"/>
      <c r="AA5" s="225">
        <v>202409</v>
      </c>
      <c r="AB5" s="246"/>
      <c r="AC5" s="236" t="s">
        <v>4138</v>
      </c>
      <c r="AD5" s="247" t="s">
        <v>6709</v>
      </c>
      <c r="AE5" s="248">
        <v>0</v>
      </c>
      <c r="AF5" s="247" t="s">
        <v>6709</v>
      </c>
      <c r="AG5" s="242" t="str">
        <f>IFERROR(VLOOKUP(작성용!A:A,RM!A:D,4,0),"-")</f>
        <v>오윤지</v>
      </c>
      <c r="AH5" s="9" t="s">
        <v>6725</v>
      </c>
      <c r="AI5" s="238" t="s">
        <v>6721</v>
      </c>
      <c r="AJ5" s="238" t="s">
        <v>6721</v>
      </c>
      <c r="AK5" s="238" t="s">
        <v>6726</v>
      </c>
      <c r="AL5" s="238">
        <v>4</v>
      </c>
    </row>
    <row r="6" spans="1:38" x14ac:dyDescent="0.3">
      <c r="A6" s="232" t="s">
        <v>582</v>
      </c>
      <c r="B6" s="232" t="s">
        <v>6700</v>
      </c>
      <c r="C6" s="244" t="s">
        <v>4132</v>
      </c>
      <c r="D6" s="240" t="s">
        <v>6730</v>
      </c>
      <c r="E6" s="239" t="s">
        <v>3986</v>
      </c>
      <c r="F6" s="243" t="s">
        <v>6729</v>
      </c>
      <c r="G6" s="214">
        <v>0</v>
      </c>
      <c r="H6" s="234" t="s">
        <v>6721</v>
      </c>
      <c r="I6" s="234"/>
      <c r="J6" s="234"/>
      <c r="K6" s="234"/>
      <c r="L6" s="234"/>
      <c r="M6" s="234"/>
      <c r="N6" s="234" t="s">
        <v>6720</v>
      </c>
      <c r="O6" s="249"/>
      <c r="P6" s="249"/>
      <c r="Q6" s="226"/>
      <c r="R6" s="212" t="s">
        <v>4189</v>
      </c>
      <c r="S6" s="213" t="s">
        <v>3546</v>
      </c>
      <c r="T6" s="236">
        <v>45537</v>
      </c>
      <c r="U6" s="237" t="s">
        <v>6722</v>
      </c>
      <c r="V6" s="236" t="s">
        <v>6705</v>
      </c>
      <c r="W6" s="236" t="s">
        <v>6714</v>
      </c>
      <c r="X6" s="237" t="s">
        <v>6721</v>
      </c>
      <c r="Y6" s="237"/>
      <c r="Z6" s="237"/>
      <c r="AA6" s="225">
        <v>202409</v>
      </c>
      <c r="AB6" s="246"/>
      <c r="AC6" s="236" t="s">
        <v>4138</v>
      </c>
      <c r="AD6" s="247" t="s">
        <v>6716</v>
      </c>
      <c r="AE6" s="248">
        <v>0</v>
      </c>
      <c r="AF6" s="247" t="s">
        <v>6709</v>
      </c>
      <c r="AG6" s="242" t="str">
        <f>IFERROR(VLOOKUP(작성용!A:A,RM!A:D,4,0),"-")</f>
        <v>오윤지</v>
      </c>
      <c r="AH6" s="9" t="s">
        <v>4152</v>
      </c>
      <c r="AI6" s="238" t="s">
        <v>6721</v>
      </c>
      <c r="AJ6" s="238" t="s">
        <v>6721</v>
      </c>
      <c r="AK6" s="238" t="s">
        <v>6726</v>
      </c>
      <c r="AL6" s="238">
        <v>5</v>
      </c>
    </row>
    <row r="7" spans="1:38" x14ac:dyDescent="0.3">
      <c r="A7" s="232" t="s">
        <v>582</v>
      </c>
      <c r="B7" s="232" t="s">
        <v>6700</v>
      </c>
      <c r="C7" s="244" t="s">
        <v>6717</v>
      </c>
      <c r="D7" s="240" t="s">
        <v>6502</v>
      </c>
      <c r="E7" s="239" t="s">
        <v>6282</v>
      </c>
      <c r="F7" s="243" t="s">
        <v>6729</v>
      </c>
      <c r="G7" s="214">
        <v>0</v>
      </c>
      <c r="H7" s="234" t="s">
        <v>6707</v>
      </c>
      <c r="I7" s="234"/>
      <c r="J7" s="234"/>
      <c r="K7" s="234"/>
      <c r="L7" s="234"/>
      <c r="M7" s="234"/>
      <c r="N7" s="234" t="s">
        <v>4141</v>
      </c>
      <c r="O7" s="249"/>
      <c r="P7" s="249"/>
      <c r="Q7" s="226"/>
      <c r="R7" s="212" t="s">
        <v>6283</v>
      </c>
      <c r="S7" s="213" t="s">
        <v>6721</v>
      </c>
      <c r="T7" s="236">
        <v>45537</v>
      </c>
      <c r="U7" s="237" t="s">
        <v>6722</v>
      </c>
      <c r="V7" s="236" t="s">
        <v>6714</v>
      </c>
      <c r="W7" s="236" t="s">
        <v>6714</v>
      </c>
      <c r="X7" s="237" t="s">
        <v>6721</v>
      </c>
      <c r="Y7" s="237"/>
      <c r="Z7" s="237"/>
      <c r="AA7" s="225">
        <v>202409</v>
      </c>
      <c r="AB7" s="246"/>
      <c r="AC7" s="236" t="s">
        <v>4138</v>
      </c>
      <c r="AD7" s="247" t="s">
        <v>4140</v>
      </c>
      <c r="AE7" s="248">
        <v>0</v>
      </c>
      <c r="AF7" s="247" t="s">
        <v>6709</v>
      </c>
      <c r="AG7" s="242" t="str">
        <f>IFERROR(VLOOKUP(작성용!A:A,RM!A:D,4,0),"-")</f>
        <v>오윤지</v>
      </c>
      <c r="AH7" s="9" t="s">
        <v>6725</v>
      </c>
      <c r="AI7" s="238" t="s">
        <v>3546</v>
      </c>
      <c r="AJ7" s="238" t="s">
        <v>6721</v>
      </c>
      <c r="AK7" s="238" t="s">
        <v>6731</v>
      </c>
      <c r="AL7" s="238">
        <v>6</v>
      </c>
    </row>
    <row r="8" spans="1:38" x14ac:dyDescent="0.3">
      <c r="A8" s="232" t="s">
        <v>582</v>
      </c>
      <c r="B8" s="232" t="s">
        <v>6732</v>
      </c>
      <c r="C8" s="244" t="s">
        <v>6717</v>
      </c>
      <c r="D8" s="240" t="s">
        <v>6733</v>
      </c>
      <c r="E8" s="239" t="s">
        <v>4683</v>
      </c>
      <c r="F8" s="243" t="s">
        <v>4137</v>
      </c>
      <c r="G8" s="214">
        <v>0</v>
      </c>
      <c r="H8" s="234" t="s">
        <v>6721</v>
      </c>
      <c r="I8" s="234"/>
      <c r="J8" s="234"/>
      <c r="K8" s="234"/>
      <c r="L8" s="234"/>
      <c r="M8" s="234"/>
      <c r="N8" s="234" t="s">
        <v>4141</v>
      </c>
      <c r="O8" s="249"/>
      <c r="P8" s="249"/>
      <c r="Q8" s="226"/>
      <c r="R8" s="212" t="s">
        <v>4684</v>
      </c>
      <c r="S8" s="213" t="s">
        <v>3546</v>
      </c>
      <c r="T8" s="236">
        <v>45537</v>
      </c>
      <c r="U8" s="237" t="s">
        <v>4142</v>
      </c>
      <c r="V8" s="236" t="s">
        <v>6715</v>
      </c>
      <c r="W8" s="236" t="s">
        <v>6705</v>
      </c>
      <c r="X8" s="237" t="s">
        <v>3546</v>
      </c>
      <c r="Y8" s="237"/>
      <c r="Z8" s="237"/>
      <c r="AA8" s="225">
        <v>202409</v>
      </c>
      <c r="AB8" s="246"/>
      <c r="AC8" s="236" t="s">
        <v>4138</v>
      </c>
      <c r="AD8" s="247" t="s">
        <v>6709</v>
      </c>
      <c r="AE8" s="248">
        <v>0</v>
      </c>
      <c r="AF8" s="247" t="s">
        <v>6709</v>
      </c>
      <c r="AG8" s="242" t="str">
        <f>IFERROR(VLOOKUP(작성용!A:A,RM!A:D,4,0),"-")</f>
        <v>오윤지</v>
      </c>
      <c r="AH8" s="9" t="s">
        <v>6734</v>
      </c>
      <c r="AI8" s="238" t="s">
        <v>6721</v>
      </c>
      <c r="AJ8" s="238" t="s">
        <v>6721</v>
      </c>
      <c r="AK8" s="238" t="s">
        <v>6726</v>
      </c>
      <c r="AL8" s="238">
        <v>7</v>
      </c>
    </row>
    <row r="9" spans="1:38" x14ac:dyDescent="0.3">
      <c r="A9" s="232" t="s">
        <v>582</v>
      </c>
      <c r="B9" s="232" t="s">
        <v>6732</v>
      </c>
      <c r="C9" s="244" t="s">
        <v>6717</v>
      </c>
      <c r="D9" s="240" t="s">
        <v>6735</v>
      </c>
      <c r="E9" s="239" t="s">
        <v>3957</v>
      </c>
      <c r="F9" s="243" t="s">
        <v>6729</v>
      </c>
      <c r="G9" s="214">
        <v>0</v>
      </c>
      <c r="H9" s="234" t="s">
        <v>6721</v>
      </c>
      <c r="I9" s="234"/>
      <c r="J9" s="234"/>
      <c r="K9" s="234"/>
      <c r="L9" s="234"/>
      <c r="M9" s="234"/>
      <c r="N9" s="234" t="s">
        <v>6720</v>
      </c>
      <c r="O9" s="249"/>
      <c r="P9" s="249"/>
      <c r="Q9" s="226"/>
      <c r="R9" s="212" t="s">
        <v>4199</v>
      </c>
      <c r="S9" s="213" t="s">
        <v>6721</v>
      </c>
      <c r="T9" s="236">
        <v>45537</v>
      </c>
      <c r="U9" s="237" t="s">
        <v>6722</v>
      </c>
      <c r="V9" s="236" t="s">
        <v>6714</v>
      </c>
      <c r="W9" s="236" t="s">
        <v>6714</v>
      </c>
      <c r="X9" s="237" t="s">
        <v>6721</v>
      </c>
      <c r="Y9" s="237"/>
      <c r="Z9" s="237"/>
      <c r="AA9" s="225">
        <v>202409</v>
      </c>
      <c r="AB9" s="246"/>
      <c r="AC9" s="236" t="s">
        <v>6708</v>
      </c>
      <c r="AD9" s="247" t="s">
        <v>6709</v>
      </c>
      <c r="AE9" s="248">
        <v>0</v>
      </c>
      <c r="AF9" s="247" t="s">
        <v>4140</v>
      </c>
      <c r="AG9" s="242" t="str">
        <f>IFERROR(VLOOKUP(작성용!A:A,RM!A:D,4,0),"-")</f>
        <v>오윤지</v>
      </c>
      <c r="AH9" s="9" t="s">
        <v>6736</v>
      </c>
      <c r="AI9" s="238" t="s">
        <v>3546</v>
      </c>
      <c r="AJ9" s="238" t="s">
        <v>6721</v>
      </c>
      <c r="AK9" s="238" t="s">
        <v>6737</v>
      </c>
      <c r="AL9" s="238">
        <v>8</v>
      </c>
    </row>
    <row r="10" spans="1:38" x14ac:dyDescent="0.3">
      <c r="A10" s="232" t="s">
        <v>582</v>
      </c>
      <c r="B10" s="232" t="s">
        <v>6732</v>
      </c>
      <c r="C10" s="244" t="s">
        <v>6717</v>
      </c>
      <c r="D10" s="240" t="s">
        <v>6738</v>
      </c>
      <c r="E10" s="239" t="s">
        <v>5969</v>
      </c>
      <c r="F10" s="243" t="s">
        <v>6729</v>
      </c>
      <c r="G10" s="214">
        <v>0</v>
      </c>
      <c r="H10" s="234" t="s">
        <v>6721</v>
      </c>
      <c r="I10" s="234"/>
      <c r="J10" s="234"/>
      <c r="K10" s="234"/>
      <c r="L10" s="234"/>
      <c r="M10" s="234"/>
      <c r="N10" s="234" t="s">
        <v>4141</v>
      </c>
      <c r="O10" s="249"/>
      <c r="P10" s="249"/>
      <c r="Q10" s="226"/>
      <c r="R10" s="212" t="s">
        <v>5970</v>
      </c>
      <c r="S10" s="213" t="s">
        <v>6721</v>
      </c>
      <c r="T10" s="236">
        <v>45537</v>
      </c>
      <c r="U10" s="237" t="s">
        <v>6722</v>
      </c>
      <c r="V10" s="236" t="s">
        <v>6714</v>
      </c>
      <c r="W10" s="236" t="s">
        <v>6714</v>
      </c>
      <c r="X10" s="237" t="s">
        <v>6721</v>
      </c>
      <c r="Y10" s="237"/>
      <c r="Z10" s="237"/>
      <c r="AA10" s="225">
        <v>202409</v>
      </c>
      <c r="AB10" s="246"/>
      <c r="AC10" s="236" t="s">
        <v>6708</v>
      </c>
      <c r="AD10" s="247" t="s">
        <v>6709</v>
      </c>
      <c r="AE10" s="248">
        <v>0</v>
      </c>
      <c r="AF10" s="247" t="s">
        <v>6709</v>
      </c>
      <c r="AG10" s="242" t="str">
        <f>IFERROR(VLOOKUP(작성용!A:A,RM!A:D,4,0),"-")</f>
        <v>오윤지</v>
      </c>
      <c r="AH10" s="9" t="s">
        <v>6725</v>
      </c>
      <c r="AI10" s="238" t="s">
        <v>6721</v>
      </c>
      <c r="AJ10" s="238" t="s">
        <v>6721</v>
      </c>
      <c r="AK10" s="238" t="s">
        <v>4134</v>
      </c>
      <c r="AL10" s="238">
        <v>9</v>
      </c>
    </row>
    <row r="11" spans="1:38" x14ac:dyDescent="0.3">
      <c r="A11" s="232" t="s">
        <v>582</v>
      </c>
      <c r="B11" s="232" t="s">
        <v>6732</v>
      </c>
      <c r="C11" s="244" t="s">
        <v>6717</v>
      </c>
      <c r="D11" s="240" t="s">
        <v>6739</v>
      </c>
      <c r="E11" s="239" t="s">
        <v>3987</v>
      </c>
      <c r="F11" s="243" t="s">
        <v>6729</v>
      </c>
      <c r="G11" s="214">
        <v>0</v>
      </c>
      <c r="H11" s="234" t="s">
        <v>6721</v>
      </c>
      <c r="I11" s="234"/>
      <c r="J11" s="234"/>
      <c r="K11" s="234"/>
      <c r="L11" s="234"/>
      <c r="M11" s="234"/>
      <c r="N11" s="234" t="s">
        <v>4141</v>
      </c>
      <c r="O11" s="249"/>
      <c r="P11" s="249"/>
      <c r="Q11" s="226"/>
      <c r="R11" s="212" t="s">
        <v>4190</v>
      </c>
      <c r="S11" s="213" t="s">
        <v>6721</v>
      </c>
      <c r="T11" s="236">
        <v>45537</v>
      </c>
      <c r="U11" s="237" t="s">
        <v>6722</v>
      </c>
      <c r="V11" s="236" t="s">
        <v>6714</v>
      </c>
      <c r="W11" s="236" t="s">
        <v>6705</v>
      </c>
      <c r="X11" s="237" t="s">
        <v>6721</v>
      </c>
      <c r="Y11" s="237"/>
      <c r="Z11" s="237"/>
      <c r="AA11" s="225">
        <v>202409</v>
      </c>
      <c r="AB11" s="246"/>
      <c r="AC11" s="236" t="s">
        <v>6708</v>
      </c>
      <c r="AD11" s="247" t="s">
        <v>6709</v>
      </c>
      <c r="AE11" s="248">
        <v>0</v>
      </c>
      <c r="AF11" s="247" t="s">
        <v>6709</v>
      </c>
      <c r="AG11" s="242" t="str">
        <f>IFERROR(VLOOKUP(작성용!A:A,RM!A:D,4,0),"-")</f>
        <v>오윤지</v>
      </c>
      <c r="AH11" s="9" t="s">
        <v>6725</v>
      </c>
      <c r="AI11" s="238" t="s">
        <v>6470</v>
      </c>
      <c r="AJ11" s="238" t="s">
        <v>6721</v>
      </c>
      <c r="AK11" s="238" t="s">
        <v>6726</v>
      </c>
      <c r="AL11" s="238">
        <v>10</v>
      </c>
    </row>
    <row r="12" spans="1:38" x14ac:dyDescent="0.3">
      <c r="A12" s="232" t="s">
        <v>582</v>
      </c>
      <c r="B12" s="232" t="s">
        <v>6732</v>
      </c>
      <c r="C12" s="244" t="s">
        <v>6717</v>
      </c>
      <c r="D12" s="240" t="s">
        <v>6740</v>
      </c>
      <c r="E12" s="239" t="s">
        <v>4701</v>
      </c>
      <c r="F12" s="243" t="s">
        <v>6729</v>
      </c>
      <c r="G12" s="214">
        <v>0</v>
      </c>
      <c r="H12" s="234" t="s">
        <v>6470</v>
      </c>
      <c r="I12" s="234"/>
      <c r="J12" s="234"/>
      <c r="K12" s="234"/>
      <c r="L12" s="234"/>
      <c r="M12" s="234"/>
      <c r="N12" s="234" t="s">
        <v>6720</v>
      </c>
      <c r="O12" s="249"/>
      <c r="P12" s="249"/>
      <c r="Q12" s="226"/>
      <c r="R12" s="212" t="s">
        <v>4702</v>
      </c>
      <c r="S12" s="213" t="s">
        <v>6721</v>
      </c>
      <c r="T12" s="236">
        <v>45537</v>
      </c>
      <c r="U12" s="237" t="s">
        <v>6722</v>
      </c>
      <c r="V12" s="236" t="s">
        <v>6714</v>
      </c>
      <c r="W12" s="236" t="s">
        <v>6741</v>
      </c>
      <c r="X12" s="237" t="s">
        <v>6721</v>
      </c>
      <c r="Y12" s="237"/>
      <c r="Z12" s="237"/>
      <c r="AA12" s="225">
        <v>202409</v>
      </c>
      <c r="AB12" s="246"/>
      <c r="AC12" s="236" t="s">
        <v>4138</v>
      </c>
      <c r="AD12" s="247" t="s">
        <v>6709</v>
      </c>
      <c r="AE12" s="248">
        <v>0</v>
      </c>
      <c r="AF12" s="247" t="s">
        <v>6709</v>
      </c>
      <c r="AG12" s="242" t="str">
        <f>IFERROR(VLOOKUP(작성용!A:A,RM!A:D,4,0),"-")</f>
        <v>오윤지</v>
      </c>
      <c r="AH12" s="9" t="s">
        <v>4152</v>
      </c>
      <c r="AI12" s="238" t="s">
        <v>3546</v>
      </c>
      <c r="AJ12" s="238" t="s">
        <v>3546</v>
      </c>
      <c r="AK12" s="238" t="s">
        <v>6726</v>
      </c>
      <c r="AL12" s="238">
        <v>11</v>
      </c>
    </row>
    <row r="13" spans="1:38" x14ac:dyDescent="0.3">
      <c r="A13" s="232" t="s">
        <v>582</v>
      </c>
      <c r="B13" s="232" t="s">
        <v>6732</v>
      </c>
      <c r="C13" s="244" t="s">
        <v>6717</v>
      </c>
      <c r="D13" s="240" t="s">
        <v>6742</v>
      </c>
      <c r="E13" s="239" t="s">
        <v>3952</v>
      </c>
      <c r="F13" s="243" t="s">
        <v>6729</v>
      </c>
      <c r="G13" s="214">
        <v>0</v>
      </c>
      <c r="H13" s="234" t="s">
        <v>6721</v>
      </c>
      <c r="I13" s="234"/>
      <c r="J13" s="234"/>
      <c r="K13" s="234"/>
      <c r="L13" s="234"/>
      <c r="M13" s="234"/>
      <c r="N13" s="234" t="s">
        <v>6720</v>
      </c>
      <c r="O13" s="249"/>
      <c r="P13" s="249"/>
      <c r="Q13" s="226"/>
      <c r="R13" s="212" t="s">
        <v>4203</v>
      </c>
      <c r="S13" s="213" t="s">
        <v>6721</v>
      </c>
      <c r="T13" s="236">
        <v>45537</v>
      </c>
      <c r="U13" s="237" t="s">
        <v>6722</v>
      </c>
      <c r="V13" s="236" t="s">
        <v>6714</v>
      </c>
      <c r="W13" s="236" t="s">
        <v>6714</v>
      </c>
      <c r="X13" s="237" t="s">
        <v>6721</v>
      </c>
      <c r="Y13" s="237"/>
      <c r="Z13" s="237"/>
      <c r="AA13" s="225">
        <v>202409</v>
      </c>
      <c r="AB13" s="246"/>
      <c r="AC13" s="236" t="s">
        <v>6708</v>
      </c>
      <c r="AD13" s="247" t="s">
        <v>6709</v>
      </c>
      <c r="AE13" s="248">
        <v>0</v>
      </c>
      <c r="AF13" s="247" t="s">
        <v>6709</v>
      </c>
      <c r="AG13" s="242" t="str">
        <f>IFERROR(VLOOKUP(작성용!A:A,RM!A:D,4,0),"-")</f>
        <v>오윤지</v>
      </c>
      <c r="AH13" s="9" t="s">
        <v>6725</v>
      </c>
      <c r="AI13" s="238" t="s">
        <v>6721</v>
      </c>
      <c r="AJ13" s="238" t="s">
        <v>6721</v>
      </c>
      <c r="AK13" s="238" t="s">
        <v>6737</v>
      </c>
      <c r="AL13" s="238">
        <v>12</v>
      </c>
    </row>
    <row r="14" spans="1:38" x14ac:dyDescent="0.3">
      <c r="A14" s="232" t="s">
        <v>582</v>
      </c>
      <c r="B14" s="232" t="s">
        <v>6732</v>
      </c>
      <c r="C14" s="244" t="s">
        <v>6717</v>
      </c>
      <c r="D14" s="240" t="s">
        <v>6743</v>
      </c>
      <c r="E14" s="239" t="s">
        <v>6248</v>
      </c>
      <c r="F14" s="243" t="s">
        <v>6729</v>
      </c>
      <c r="G14" s="214">
        <v>0</v>
      </c>
      <c r="H14" s="234" t="s">
        <v>6721</v>
      </c>
      <c r="I14" s="234"/>
      <c r="J14" s="234"/>
      <c r="K14" s="234"/>
      <c r="L14" s="234"/>
      <c r="M14" s="234"/>
      <c r="N14" s="234" t="s">
        <v>6720</v>
      </c>
      <c r="O14" s="249"/>
      <c r="P14" s="249"/>
      <c r="Q14" s="226"/>
      <c r="R14" s="212" t="s">
        <v>6249</v>
      </c>
      <c r="S14" s="213" t="s">
        <v>6721</v>
      </c>
      <c r="T14" s="236">
        <v>45537</v>
      </c>
      <c r="U14" s="237" t="s">
        <v>6722</v>
      </c>
      <c r="V14" s="236" t="s">
        <v>6714</v>
      </c>
      <c r="W14" s="236" t="s">
        <v>6714</v>
      </c>
      <c r="X14" s="237" t="s">
        <v>3546</v>
      </c>
      <c r="Y14" s="237"/>
      <c r="Z14" s="237"/>
      <c r="AA14" s="225">
        <v>202409</v>
      </c>
      <c r="AB14" s="246"/>
      <c r="AC14" s="236" t="s">
        <v>6708</v>
      </c>
      <c r="AD14" s="247" t="s">
        <v>4140</v>
      </c>
      <c r="AE14" s="248">
        <v>0</v>
      </c>
      <c r="AF14" s="247" t="s">
        <v>6709</v>
      </c>
      <c r="AG14" s="242" t="str">
        <f>IFERROR(VLOOKUP(작성용!A:A,RM!A:D,4,0),"-")</f>
        <v>오윤지</v>
      </c>
      <c r="AH14" s="9" t="s">
        <v>6725</v>
      </c>
      <c r="AI14" s="238" t="s">
        <v>6721</v>
      </c>
      <c r="AJ14" s="238" t="s">
        <v>6721</v>
      </c>
      <c r="AK14" s="238" t="s">
        <v>6726</v>
      </c>
      <c r="AL14" s="238">
        <v>13</v>
      </c>
    </row>
    <row r="15" spans="1:38" x14ac:dyDescent="0.3">
      <c r="A15" s="232" t="s">
        <v>582</v>
      </c>
      <c r="B15" s="232" t="s">
        <v>6700</v>
      </c>
      <c r="C15" s="244" t="s">
        <v>6717</v>
      </c>
      <c r="D15" s="240" t="s">
        <v>6744</v>
      </c>
      <c r="E15" s="239" t="s">
        <v>6745</v>
      </c>
      <c r="F15" s="243" t="s">
        <v>6729</v>
      </c>
      <c r="G15" s="214">
        <v>0</v>
      </c>
      <c r="H15" s="234" t="s">
        <v>6721</v>
      </c>
      <c r="I15" s="234"/>
      <c r="J15" s="234"/>
      <c r="K15" s="234"/>
      <c r="L15" s="234"/>
      <c r="M15" s="234"/>
      <c r="N15" s="234" t="s">
        <v>6720</v>
      </c>
      <c r="O15" s="249"/>
      <c r="P15" s="249"/>
      <c r="Q15" s="226"/>
      <c r="R15" s="212" t="s">
        <v>6746</v>
      </c>
      <c r="S15" s="213" t="s">
        <v>6721</v>
      </c>
      <c r="T15" s="236">
        <v>45537</v>
      </c>
      <c r="U15" s="237" t="s">
        <v>6722</v>
      </c>
      <c r="V15" s="236" t="s">
        <v>6714</v>
      </c>
      <c r="W15" s="236" t="s">
        <v>6714</v>
      </c>
      <c r="X15" s="237" t="s">
        <v>6721</v>
      </c>
      <c r="Y15" s="237"/>
      <c r="Z15" s="237"/>
      <c r="AA15" s="225">
        <v>202409</v>
      </c>
      <c r="AB15" s="246"/>
      <c r="AC15" s="236" t="s">
        <v>6708</v>
      </c>
      <c r="AD15" s="247" t="s">
        <v>6709</v>
      </c>
      <c r="AE15" s="248">
        <v>0</v>
      </c>
      <c r="AF15" s="247" t="s">
        <v>6709</v>
      </c>
      <c r="AG15" s="242" t="str">
        <f>IFERROR(VLOOKUP(작성용!A:A,RM!A:D,4,0),"-")</f>
        <v>오윤지</v>
      </c>
      <c r="AH15" s="9" t="s">
        <v>6725</v>
      </c>
      <c r="AI15" s="238" t="s">
        <v>6721</v>
      </c>
      <c r="AJ15" s="238" t="s">
        <v>6721</v>
      </c>
      <c r="AK15" s="238" t="s">
        <v>6726</v>
      </c>
      <c r="AL15" s="238">
        <v>14</v>
      </c>
    </row>
    <row r="16" spans="1:38" x14ac:dyDescent="0.3">
      <c r="A16" s="232" t="s">
        <v>582</v>
      </c>
      <c r="B16" s="232" t="s">
        <v>6700</v>
      </c>
      <c r="C16" s="244" t="s">
        <v>6717</v>
      </c>
      <c r="D16" s="240" t="s">
        <v>6747</v>
      </c>
      <c r="E16" s="239" t="s">
        <v>5607</v>
      </c>
      <c r="F16" s="243" t="s">
        <v>6729</v>
      </c>
      <c r="G16" s="214">
        <v>0</v>
      </c>
      <c r="H16" s="234" t="s">
        <v>6721</v>
      </c>
      <c r="I16" s="234"/>
      <c r="J16" s="234"/>
      <c r="K16" s="234"/>
      <c r="L16" s="234"/>
      <c r="M16" s="234"/>
      <c r="N16" s="234" t="s">
        <v>6720</v>
      </c>
      <c r="O16" s="249"/>
      <c r="P16" s="249"/>
      <c r="Q16" s="226"/>
      <c r="R16" s="212" t="s">
        <v>5608</v>
      </c>
      <c r="S16" s="213" t="s">
        <v>3546</v>
      </c>
      <c r="T16" s="236">
        <v>45537</v>
      </c>
      <c r="U16" s="237" t="s">
        <v>6722</v>
      </c>
      <c r="V16" s="236" t="s">
        <v>6714</v>
      </c>
      <c r="W16" s="236" t="s">
        <v>6714</v>
      </c>
      <c r="X16" s="237" t="s">
        <v>6721</v>
      </c>
      <c r="Y16" s="237"/>
      <c r="Z16" s="237"/>
      <c r="AA16" s="225">
        <v>202409</v>
      </c>
      <c r="AB16" s="246"/>
      <c r="AC16" s="236" t="s">
        <v>6708</v>
      </c>
      <c r="AD16" s="247" t="s">
        <v>6709</v>
      </c>
      <c r="AE16" s="248">
        <v>0</v>
      </c>
      <c r="AF16" s="247" t="s">
        <v>4140</v>
      </c>
      <c r="AG16" s="242" t="str">
        <f>IFERROR(VLOOKUP(작성용!A:A,RM!A:D,4,0),"-")</f>
        <v>오윤지</v>
      </c>
      <c r="AH16" s="9" t="s">
        <v>6725</v>
      </c>
      <c r="AI16" s="238" t="s">
        <v>6721</v>
      </c>
      <c r="AJ16" s="238" t="s">
        <v>6721</v>
      </c>
      <c r="AK16" s="238" t="s">
        <v>6726</v>
      </c>
      <c r="AL16" s="238">
        <v>15</v>
      </c>
    </row>
    <row r="17" spans="1:38" x14ac:dyDescent="0.3">
      <c r="A17" s="232" t="s">
        <v>582</v>
      </c>
      <c r="B17" s="232" t="s">
        <v>6711</v>
      </c>
      <c r="C17" s="244" t="s">
        <v>6717</v>
      </c>
      <c r="D17" s="240" t="s">
        <v>6748</v>
      </c>
      <c r="E17" s="239" t="s">
        <v>3971</v>
      </c>
      <c r="F17" s="243" t="s">
        <v>6729</v>
      </c>
      <c r="G17" s="214">
        <v>0</v>
      </c>
      <c r="H17" s="234" t="s">
        <v>6721</v>
      </c>
      <c r="I17" s="234"/>
      <c r="J17" s="234"/>
      <c r="K17" s="234"/>
      <c r="L17" s="234"/>
      <c r="M17" s="234"/>
      <c r="N17" s="234" t="s">
        <v>6720</v>
      </c>
      <c r="O17" s="249"/>
      <c r="P17" s="249"/>
      <c r="Q17" s="226"/>
      <c r="R17" s="212" t="s">
        <v>4200</v>
      </c>
      <c r="S17" s="213" t="s">
        <v>6721</v>
      </c>
      <c r="T17" s="236">
        <v>45537</v>
      </c>
      <c r="U17" s="237" t="s">
        <v>4142</v>
      </c>
      <c r="V17" s="236" t="s">
        <v>6705</v>
      </c>
      <c r="W17" s="236" t="s">
        <v>6715</v>
      </c>
      <c r="X17" s="237" t="s">
        <v>6721</v>
      </c>
      <c r="Y17" s="237"/>
      <c r="Z17" s="237"/>
      <c r="AA17" s="225">
        <v>202409</v>
      </c>
      <c r="AB17" s="246"/>
      <c r="AC17" s="236" t="s">
        <v>6708</v>
      </c>
      <c r="AD17" s="247" t="s">
        <v>4140</v>
      </c>
      <c r="AE17" s="248">
        <v>0</v>
      </c>
      <c r="AF17" s="247" t="s">
        <v>6709</v>
      </c>
      <c r="AG17" s="242" t="str">
        <f>IFERROR(VLOOKUP(작성용!A:A,RM!A:D,4,0),"-")</f>
        <v>오윤지</v>
      </c>
      <c r="AH17" s="9" t="s">
        <v>6725</v>
      </c>
      <c r="AI17" s="238" t="s">
        <v>6470</v>
      </c>
      <c r="AJ17" s="238" t="s">
        <v>6721</v>
      </c>
      <c r="AK17" s="238" t="s">
        <v>6726</v>
      </c>
      <c r="AL17" s="238">
        <v>16</v>
      </c>
    </row>
    <row r="18" spans="1:38" x14ac:dyDescent="0.3">
      <c r="A18" s="232" t="s">
        <v>582</v>
      </c>
      <c r="B18" s="232" t="s">
        <v>6732</v>
      </c>
      <c r="C18" s="244" t="s">
        <v>6717</v>
      </c>
      <c r="D18" s="240" t="s">
        <v>6749</v>
      </c>
      <c r="E18" s="239" t="s">
        <v>3972</v>
      </c>
      <c r="F18" s="243" t="s">
        <v>6729</v>
      </c>
      <c r="G18" s="214">
        <v>0</v>
      </c>
      <c r="H18" s="234" t="s">
        <v>6721</v>
      </c>
      <c r="I18" s="234"/>
      <c r="J18" s="234"/>
      <c r="K18" s="234"/>
      <c r="L18" s="234"/>
      <c r="M18" s="234"/>
      <c r="N18" s="234" t="s">
        <v>6720</v>
      </c>
      <c r="O18" s="249"/>
      <c r="P18" s="249"/>
      <c r="Q18" s="226"/>
      <c r="R18" s="212" t="s">
        <v>4201</v>
      </c>
      <c r="S18" s="213" t="s">
        <v>6721</v>
      </c>
      <c r="T18" s="236">
        <v>45537</v>
      </c>
      <c r="U18" s="237" t="s">
        <v>6722</v>
      </c>
      <c r="V18" s="236" t="s">
        <v>6714</v>
      </c>
      <c r="W18" s="236" t="s">
        <v>6714</v>
      </c>
      <c r="X18" s="237" t="s">
        <v>6721</v>
      </c>
      <c r="Y18" s="237"/>
      <c r="Z18" s="237"/>
      <c r="AA18" s="225">
        <v>202409</v>
      </c>
      <c r="AB18" s="246"/>
      <c r="AC18" s="236" t="s">
        <v>6708</v>
      </c>
      <c r="AD18" s="247" t="s">
        <v>6709</v>
      </c>
      <c r="AE18" s="248">
        <v>0</v>
      </c>
      <c r="AF18" s="247" t="s">
        <v>6709</v>
      </c>
      <c r="AG18" s="242" t="str">
        <f>IFERROR(VLOOKUP(작성용!A:A,RM!A:D,4,0),"-")</f>
        <v>오윤지</v>
      </c>
      <c r="AH18" s="9" t="s">
        <v>6725</v>
      </c>
      <c r="AI18" s="238" t="s">
        <v>6703</v>
      </c>
      <c r="AJ18" s="238" t="s">
        <v>6721</v>
      </c>
      <c r="AK18" s="238" t="s">
        <v>6726</v>
      </c>
      <c r="AL18" s="238">
        <v>17</v>
      </c>
    </row>
    <row r="19" spans="1:38" x14ac:dyDescent="0.3">
      <c r="A19" s="232" t="s">
        <v>582</v>
      </c>
      <c r="B19" s="232" t="s">
        <v>6732</v>
      </c>
      <c r="C19" s="244" t="s">
        <v>6717</v>
      </c>
      <c r="D19" s="240" t="s">
        <v>6750</v>
      </c>
      <c r="E19" s="239" t="s">
        <v>3970</v>
      </c>
      <c r="F19" s="243" t="s">
        <v>6729</v>
      </c>
      <c r="G19" s="214">
        <v>0</v>
      </c>
      <c r="H19" s="234" t="s">
        <v>6721</v>
      </c>
      <c r="I19" s="234"/>
      <c r="J19" s="234"/>
      <c r="K19" s="234"/>
      <c r="L19" s="234"/>
      <c r="M19" s="234"/>
      <c r="N19" s="234" t="s">
        <v>6720</v>
      </c>
      <c r="O19" s="249"/>
      <c r="P19" s="249"/>
      <c r="Q19" s="226"/>
      <c r="R19" s="212" t="s">
        <v>4202</v>
      </c>
      <c r="S19" s="213" t="s">
        <v>6470</v>
      </c>
      <c r="T19" s="236">
        <v>45537</v>
      </c>
      <c r="U19" s="237" t="s">
        <v>6722</v>
      </c>
      <c r="V19" s="236" t="s">
        <v>6714</v>
      </c>
      <c r="W19" s="236" t="s">
        <v>6714</v>
      </c>
      <c r="X19" s="237" t="s">
        <v>6721</v>
      </c>
      <c r="Y19" s="237"/>
      <c r="Z19" s="237"/>
      <c r="AA19" s="225">
        <v>202409</v>
      </c>
      <c r="AB19" s="246"/>
      <c r="AC19" s="236" t="s">
        <v>6708</v>
      </c>
      <c r="AD19" s="247" t="s">
        <v>6709</v>
      </c>
      <c r="AE19" s="248">
        <v>0</v>
      </c>
      <c r="AF19" s="247" t="s">
        <v>6709</v>
      </c>
      <c r="AG19" s="242" t="str">
        <f>IFERROR(VLOOKUP(작성용!A:A,RM!A:D,4,0),"-")</f>
        <v>오윤지</v>
      </c>
      <c r="AH19" s="9" t="s">
        <v>6751</v>
      </c>
      <c r="AI19" s="238" t="s">
        <v>6721</v>
      </c>
      <c r="AJ19" s="238" t="s">
        <v>6721</v>
      </c>
      <c r="AK19" s="238" t="s">
        <v>6726</v>
      </c>
      <c r="AL19" s="238">
        <v>18</v>
      </c>
    </row>
    <row r="20" spans="1:38" x14ac:dyDescent="0.3">
      <c r="A20" s="232" t="s">
        <v>582</v>
      </c>
      <c r="B20" s="232" t="s">
        <v>6732</v>
      </c>
      <c r="C20" s="244" t="s">
        <v>6717</v>
      </c>
      <c r="D20" s="240" t="s">
        <v>6752</v>
      </c>
      <c r="E20" s="239" t="s">
        <v>6753</v>
      </c>
      <c r="F20" s="243" t="s">
        <v>4137</v>
      </c>
      <c r="G20" s="214">
        <v>0</v>
      </c>
      <c r="H20" s="234" t="s">
        <v>6721</v>
      </c>
      <c r="I20" s="234"/>
      <c r="J20" s="234"/>
      <c r="K20" s="234"/>
      <c r="L20" s="234"/>
      <c r="M20" s="234"/>
      <c r="N20" s="234" t="s">
        <v>6720</v>
      </c>
      <c r="O20" s="249"/>
      <c r="P20" s="249"/>
      <c r="Q20" s="226"/>
      <c r="R20" s="212" t="s">
        <v>6754</v>
      </c>
      <c r="S20" s="213" t="s">
        <v>6721</v>
      </c>
      <c r="T20" s="236">
        <v>45537</v>
      </c>
      <c r="U20" s="237" t="s">
        <v>6722</v>
      </c>
      <c r="V20" s="236" t="s">
        <v>6714</v>
      </c>
      <c r="W20" s="236" t="s">
        <v>6714</v>
      </c>
      <c r="X20" s="237" t="s">
        <v>6721</v>
      </c>
      <c r="Y20" s="237"/>
      <c r="Z20" s="237"/>
      <c r="AA20" s="225">
        <v>202409</v>
      </c>
      <c r="AB20" s="246"/>
      <c r="AC20" s="236" t="s">
        <v>6708</v>
      </c>
      <c r="AD20" s="247" t="s">
        <v>6709</v>
      </c>
      <c r="AE20" s="248">
        <v>0</v>
      </c>
      <c r="AF20" s="247" t="s">
        <v>6709</v>
      </c>
      <c r="AG20" s="242" t="str">
        <f>IFERROR(VLOOKUP(작성용!A:A,RM!A:D,4,0),"-")</f>
        <v>오윤지</v>
      </c>
      <c r="AH20" s="9" t="s">
        <v>6725</v>
      </c>
      <c r="AI20" s="238" t="s">
        <v>6721</v>
      </c>
      <c r="AJ20" s="238" t="s">
        <v>6721</v>
      </c>
      <c r="AK20" s="238" t="s">
        <v>6726</v>
      </c>
      <c r="AL20" s="238">
        <v>19</v>
      </c>
    </row>
    <row r="21" spans="1:38" x14ac:dyDescent="0.3">
      <c r="A21" s="232" t="s">
        <v>582</v>
      </c>
      <c r="B21" s="232" t="s">
        <v>6732</v>
      </c>
      <c r="C21" s="244" t="s">
        <v>6717</v>
      </c>
      <c r="D21" s="240" t="s">
        <v>6755</v>
      </c>
      <c r="E21" s="239" t="s">
        <v>6756</v>
      </c>
      <c r="F21" s="243" t="s">
        <v>6729</v>
      </c>
      <c r="G21" s="214">
        <v>0</v>
      </c>
      <c r="H21" s="234" t="s">
        <v>6721</v>
      </c>
      <c r="I21" s="234"/>
      <c r="J21" s="234"/>
      <c r="K21" s="234"/>
      <c r="L21" s="234"/>
      <c r="M21" s="234"/>
      <c r="N21" s="234" t="s">
        <v>6720</v>
      </c>
      <c r="O21" s="249"/>
      <c r="P21" s="249"/>
      <c r="Q21" s="226"/>
      <c r="R21" s="212" t="s">
        <v>6757</v>
      </c>
      <c r="S21" s="213" t="s">
        <v>6721</v>
      </c>
      <c r="T21" s="236">
        <v>45537</v>
      </c>
      <c r="U21" s="237" t="s">
        <v>6722</v>
      </c>
      <c r="V21" s="236" t="s">
        <v>6714</v>
      </c>
      <c r="W21" s="236" t="s">
        <v>6714</v>
      </c>
      <c r="X21" s="237" t="s">
        <v>6721</v>
      </c>
      <c r="Y21" s="237"/>
      <c r="Z21" s="237"/>
      <c r="AA21" s="225">
        <v>202409</v>
      </c>
      <c r="AB21" s="246"/>
      <c r="AC21" s="236" t="s">
        <v>6708</v>
      </c>
      <c r="AD21" s="247" t="s">
        <v>6709</v>
      </c>
      <c r="AE21" s="248">
        <v>0</v>
      </c>
      <c r="AF21" s="247" t="s">
        <v>6709</v>
      </c>
      <c r="AG21" s="242" t="str">
        <f>IFERROR(VLOOKUP(작성용!A:A,RM!A:D,4,0),"-")</f>
        <v>오윤지</v>
      </c>
      <c r="AH21" s="9" t="s">
        <v>6725</v>
      </c>
      <c r="AI21" s="238" t="s">
        <v>6721</v>
      </c>
      <c r="AJ21" s="238" t="s">
        <v>6721</v>
      </c>
      <c r="AK21" s="238" t="s">
        <v>6731</v>
      </c>
      <c r="AL21" s="238">
        <v>20</v>
      </c>
    </row>
    <row r="22" spans="1:38" x14ac:dyDescent="0.3">
      <c r="A22" s="232" t="s">
        <v>582</v>
      </c>
      <c r="B22" s="232" t="s">
        <v>6732</v>
      </c>
      <c r="C22" s="244" t="s">
        <v>6717</v>
      </c>
      <c r="D22" s="240" t="s">
        <v>6758</v>
      </c>
      <c r="E22" s="239" t="s">
        <v>6759</v>
      </c>
      <c r="F22" s="243" t="s">
        <v>6729</v>
      </c>
      <c r="G22" s="214">
        <v>0</v>
      </c>
      <c r="H22" s="234" t="s">
        <v>6721</v>
      </c>
      <c r="I22" s="234"/>
      <c r="J22" s="234"/>
      <c r="K22" s="234"/>
      <c r="L22" s="234"/>
      <c r="M22" s="234"/>
      <c r="N22" s="234" t="s">
        <v>6720</v>
      </c>
      <c r="O22" s="249"/>
      <c r="P22" s="249"/>
      <c r="Q22" s="226"/>
      <c r="R22" s="212" t="s">
        <v>6760</v>
      </c>
      <c r="S22" s="213" t="s">
        <v>6721</v>
      </c>
      <c r="T22" s="236">
        <v>45537</v>
      </c>
      <c r="U22" s="237" t="s">
        <v>6722</v>
      </c>
      <c r="V22" s="236" t="s">
        <v>6714</v>
      </c>
      <c r="W22" s="236" t="s">
        <v>6714</v>
      </c>
      <c r="X22" s="237" t="s">
        <v>6721</v>
      </c>
      <c r="Y22" s="237"/>
      <c r="Z22" s="237"/>
      <c r="AA22" s="225">
        <v>202409</v>
      </c>
      <c r="AB22" s="246"/>
      <c r="AC22" s="236" t="s">
        <v>6708</v>
      </c>
      <c r="AD22" s="247" t="s">
        <v>6709</v>
      </c>
      <c r="AE22" s="248">
        <v>0</v>
      </c>
      <c r="AF22" s="247" t="s">
        <v>6709</v>
      </c>
      <c r="AG22" s="242" t="str">
        <f>IFERROR(VLOOKUP(작성용!A:A,RM!A:D,4,0),"-")</f>
        <v>오윤지</v>
      </c>
      <c r="AH22" s="9" t="s">
        <v>6725</v>
      </c>
      <c r="AI22" s="238" t="s">
        <v>6721</v>
      </c>
      <c r="AJ22" s="238" t="s">
        <v>6721</v>
      </c>
      <c r="AK22" s="238" t="s">
        <v>6726</v>
      </c>
      <c r="AL22" s="238">
        <v>21</v>
      </c>
    </row>
    <row r="23" spans="1:38" x14ac:dyDescent="0.3">
      <c r="A23" s="232" t="s">
        <v>582</v>
      </c>
      <c r="B23" s="232" t="s">
        <v>6732</v>
      </c>
      <c r="C23" s="244" t="s">
        <v>6717</v>
      </c>
      <c r="D23" s="240" t="s">
        <v>6761</v>
      </c>
      <c r="E23" s="239" t="s">
        <v>4521</v>
      </c>
      <c r="F23" s="243" t="s">
        <v>6729</v>
      </c>
      <c r="G23" s="214">
        <v>0</v>
      </c>
      <c r="H23" s="234" t="s">
        <v>6721</v>
      </c>
      <c r="I23" s="234"/>
      <c r="J23" s="234"/>
      <c r="K23" s="234"/>
      <c r="L23" s="234"/>
      <c r="M23" s="234"/>
      <c r="N23" s="234" t="s">
        <v>6720</v>
      </c>
      <c r="O23" s="249"/>
      <c r="P23" s="249"/>
      <c r="Q23" s="226"/>
      <c r="R23" s="212" t="s">
        <v>4522</v>
      </c>
      <c r="S23" s="213" t="s">
        <v>6703</v>
      </c>
      <c r="T23" s="236">
        <v>45537</v>
      </c>
      <c r="U23" s="237" t="s">
        <v>6722</v>
      </c>
      <c r="V23" s="236" t="s">
        <v>6714</v>
      </c>
      <c r="W23" s="236" t="s">
        <v>6714</v>
      </c>
      <c r="X23" s="237" t="s">
        <v>6721</v>
      </c>
      <c r="Y23" s="237"/>
      <c r="Z23" s="237"/>
      <c r="AA23" s="225">
        <v>202409</v>
      </c>
      <c r="AB23" s="246"/>
      <c r="AC23" s="236" t="s">
        <v>6708</v>
      </c>
      <c r="AD23" s="247" t="s">
        <v>6709</v>
      </c>
      <c r="AE23" s="248">
        <v>0</v>
      </c>
      <c r="AF23" s="247" t="s">
        <v>6709</v>
      </c>
      <c r="AG23" s="242" t="str">
        <f>IFERROR(VLOOKUP(작성용!A:A,RM!A:D,4,0),"-")</f>
        <v>오윤지</v>
      </c>
      <c r="AH23" s="9" t="s">
        <v>6725</v>
      </c>
      <c r="AI23" s="238" t="s">
        <v>6721</v>
      </c>
      <c r="AJ23" s="238" t="s">
        <v>6721</v>
      </c>
      <c r="AK23" s="238" t="s">
        <v>6726</v>
      </c>
      <c r="AL23" s="238">
        <v>22</v>
      </c>
    </row>
    <row r="24" spans="1:38" x14ac:dyDescent="0.3">
      <c r="A24" s="232" t="s">
        <v>582</v>
      </c>
      <c r="B24" s="232" t="s">
        <v>6732</v>
      </c>
      <c r="C24" s="244" t="s">
        <v>6717</v>
      </c>
      <c r="D24" s="240" t="s">
        <v>6762</v>
      </c>
      <c r="E24" s="239" t="s">
        <v>4495</v>
      </c>
      <c r="F24" s="243" t="s">
        <v>6729</v>
      </c>
      <c r="G24" s="214">
        <v>0</v>
      </c>
      <c r="H24" s="234" t="s">
        <v>6721</v>
      </c>
      <c r="I24" s="234"/>
      <c r="J24" s="234"/>
      <c r="K24" s="234"/>
      <c r="L24" s="234"/>
      <c r="M24" s="234"/>
      <c r="N24" s="234" t="s">
        <v>6720</v>
      </c>
      <c r="O24" s="249"/>
      <c r="P24" s="249"/>
      <c r="Q24" s="226"/>
      <c r="R24" s="212" t="s">
        <v>4496</v>
      </c>
      <c r="S24" s="213" t="s">
        <v>6721</v>
      </c>
      <c r="T24" s="236">
        <v>45537</v>
      </c>
      <c r="U24" s="237" t="s">
        <v>6722</v>
      </c>
      <c r="V24" s="236" t="s">
        <v>6714</v>
      </c>
      <c r="W24" s="236" t="s">
        <v>6714</v>
      </c>
      <c r="X24" s="237" t="s">
        <v>6721</v>
      </c>
      <c r="Y24" s="237"/>
      <c r="Z24" s="237"/>
      <c r="AA24" s="225">
        <v>202409</v>
      </c>
      <c r="AB24" s="246"/>
      <c r="AC24" s="236" t="s">
        <v>6708</v>
      </c>
      <c r="AD24" s="247" t="s">
        <v>6709</v>
      </c>
      <c r="AE24" s="248">
        <v>0</v>
      </c>
      <c r="AF24" s="247" t="s">
        <v>6709</v>
      </c>
      <c r="AG24" s="242" t="str">
        <f>IFERROR(VLOOKUP(작성용!A:A,RM!A:D,4,0),"-")</f>
        <v>오윤지</v>
      </c>
      <c r="AH24" s="9" t="s">
        <v>4152</v>
      </c>
      <c r="AI24" s="238" t="s">
        <v>6721</v>
      </c>
      <c r="AJ24" s="238" t="s">
        <v>6721</v>
      </c>
      <c r="AK24" s="238" t="s">
        <v>6726</v>
      </c>
      <c r="AL24" s="238">
        <v>23</v>
      </c>
    </row>
    <row r="25" spans="1:38" x14ac:dyDescent="0.3">
      <c r="A25" s="232" t="s">
        <v>582</v>
      </c>
      <c r="B25" s="232" t="s">
        <v>6732</v>
      </c>
      <c r="C25" s="244" t="s">
        <v>6717</v>
      </c>
      <c r="D25" s="240" t="s">
        <v>6763</v>
      </c>
      <c r="E25" s="239" t="s">
        <v>6099</v>
      </c>
      <c r="F25" s="243" t="s">
        <v>6729</v>
      </c>
      <c r="G25" s="214">
        <v>0</v>
      </c>
      <c r="H25" s="234" t="s">
        <v>6721</v>
      </c>
      <c r="I25" s="234"/>
      <c r="J25" s="234"/>
      <c r="K25" s="234"/>
      <c r="L25" s="234"/>
      <c r="M25" s="234"/>
      <c r="N25" s="234" t="s">
        <v>6720</v>
      </c>
      <c r="O25" s="249"/>
      <c r="P25" s="249"/>
      <c r="Q25" s="226"/>
      <c r="R25" s="212" t="s">
        <v>6100</v>
      </c>
      <c r="S25" s="213" t="s">
        <v>6721</v>
      </c>
      <c r="T25" s="236">
        <v>45537</v>
      </c>
      <c r="U25" s="237" t="s">
        <v>6722</v>
      </c>
      <c r="V25" s="236" t="s">
        <v>6714</v>
      </c>
      <c r="W25" s="236" t="s">
        <v>6714</v>
      </c>
      <c r="X25" s="237" t="s">
        <v>6721</v>
      </c>
      <c r="Y25" s="237"/>
      <c r="Z25" s="237"/>
      <c r="AA25" s="225">
        <v>202409</v>
      </c>
      <c r="AB25" s="246"/>
      <c r="AC25" s="236" t="s">
        <v>6708</v>
      </c>
      <c r="AD25" s="247" t="s">
        <v>6709</v>
      </c>
      <c r="AE25" s="248">
        <v>0</v>
      </c>
      <c r="AF25" s="247" t="s">
        <v>6709</v>
      </c>
      <c r="AG25" s="242" t="str">
        <f>IFERROR(VLOOKUP(작성용!A:A,RM!A:D,4,0),"-")</f>
        <v>오윤지</v>
      </c>
      <c r="AH25" s="9" t="s">
        <v>6725</v>
      </c>
      <c r="AI25" s="238" t="s">
        <v>6721</v>
      </c>
      <c r="AJ25" s="238" t="s">
        <v>6721</v>
      </c>
      <c r="AK25" s="238" t="s">
        <v>6726</v>
      </c>
      <c r="AL25" s="238">
        <v>24</v>
      </c>
    </row>
    <row r="26" spans="1:38" x14ac:dyDescent="0.3">
      <c r="A26" s="232" t="s">
        <v>582</v>
      </c>
      <c r="B26" s="232" t="s">
        <v>6732</v>
      </c>
      <c r="C26" s="244" t="s">
        <v>6717</v>
      </c>
      <c r="D26" s="240" t="s">
        <v>6764</v>
      </c>
      <c r="E26" s="239" t="s">
        <v>6101</v>
      </c>
      <c r="F26" s="243" t="s">
        <v>6729</v>
      </c>
      <c r="G26" s="214">
        <v>0</v>
      </c>
      <c r="H26" s="234" t="s">
        <v>6721</v>
      </c>
      <c r="I26" s="234"/>
      <c r="J26" s="234"/>
      <c r="K26" s="234"/>
      <c r="L26" s="234"/>
      <c r="M26" s="234"/>
      <c r="N26" s="234" t="s">
        <v>6720</v>
      </c>
      <c r="O26" s="249"/>
      <c r="P26" s="249"/>
      <c r="Q26" s="226"/>
      <c r="R26" s="212" t="s">
        <v>6102</v>
      </c>
      <c r="S26" s="213" t="s">
        <v>6721</v>
      </c>
      <c r="T26" s="236">
        <v>45537</v>
      </c>
      <c r="U26" s="237" t="s">
        <v>6722</v>
      </c>
      <c r="V26" s="236" t="s">
        <v>6714</v>
      </c>
      <c r="W26" s="236" t="s">
        <v>6714</v>
      </c>
      <c r="X26" s="237" t="s">
        <v>6721</v>
      </c>
      <c r="Y26" s="237"/>
      <c r="Z26" s="237"/>
      <c r="AA26" s="225">
        <v>202409</v>
      </c>
      <c r="AB26" s="246"/>
      <c r="AC26" s="236" t="s">
        <v>6708</v>
      </c>
      <c r="AD26" s="247" t="s">
        <v>6709</v>
      </c>
      <c r="AE26" s="248">
        <v>0</v>
      </c>
      <c r="AF26" s="247" t="s">
        <v>6709</v>
      </c>
      <c r="AG26" s="242" t="str">
        <f>IFERROR(VLOOKUP(작성용!A:A,RM!A:D,4,0),"-")</f>
        <v>오윤지</v>
      </c>
      <c r="AH26" s="9" t="s">
        <v>6725</v>
      </c>
      <c r="AI26" s="238" t="s">
        <v>6721</v>
      </c>
      <c r="AJ26" s="238" t="s">
        <v>6721</v>
      </c>
      <c r="AK26" s="238" t="s">
        <v>6726</v>
      </c>
      <c r="AL26" s="238">
        <v>25</v>
      </c>
    </row>
    <row r="27" spans="1:38" x14ac:dyDescent="0.3">
      <c r="A27" s="232" t="s">
        <v>582</v>
      </c>
      <c r="B27" s="232" t="s">
        <v>6732</v>
      </c>
      <c r="C27" s="244" t="s">
        <v>6717</v>
      </c>
      <c r="D27" s="240" t="s">
        <v>6765</v>
      </c>
      <c r="E27" s="239" t="s">
        <v>6103</v>
      </c>
      <c r="F27" s="243" t="s">
        <v>6729</v>
      </c>
      <c r="G27" s="214">
        <v>0</v>
      </c>
      <c r="H27" s="234" t="s">
        <v>6721</v>
      </c>
      <c r="I27" s="234"/>
      <c r="J27" s="234"/>
      <c r="K27" s="234"/>
      <c r="L27" s="234"/>
      <c r="M27" s="234"/>
      <c r="N27" s="234" t="s">
        <v>6720</v>
      </c>
      <c r="O27" s="249"/>
      <c r="P27" s="249"/>
      <c r="Q27" s="226"/>
      <c r="R27" s="212" t="s">
        <v>6104</v>
      </c>
      <c r="S27" s="213" t="s">
        <v>6721</v>
      </c>
      <c r="T27" s="236">
        <v>45537</v>
      </c>
      <c r="U27" s="237" t="s">
        <v>6722</v>
      </c>
      <c r="V27" s="236" t="s">
        <v>6714</v>
      </c>
      <c r="W27" s="236" t="s">
        <v>6714</v>
      </c>
      <c r="X27" s="237" t="s">
        <v>6721</v>
      </c>
      <c r="Y27" s="237"/>
      <c r="Z27" s="237"/>
      <c r="AA27" s="225">
        <v>202409</v>
      </c>
      <c r="AB27" s="246"/>
      <c r="AC27" s="236" t="s">
        <v>6708</v>
      </c>
      <c r="AD27" s="247" t="s">
        <v>6709</v>
      </c>
      <c r="AE27" s="248">
        <v>0</v>
      </c>
      <c r="AF27" s="247" t="s">
        <v>6709</v>
      </c>
      <c r="AG27" s="242" t="str">
        <f>IFERROR(VLOOKUP(작성용!A:A,RM!A:D,4,0),"-")</f>
        <v>오윤지</v>
      </c>
      <c r="AH27" s="9" t="s">
        <v>6725</v>
      </c>
      <c r="AI27" s="238" t="s">
        <v>6721</v>
      </c>
      <c r="AJ27" s="238" t="s">
        <v>6721</v>
      </c>
      <c r="AK27" s="238" t="s">
        <v>6726</v>
      </c>
      <c r="AL27" s="238">
        <v>26</v>
      </c>
    </row>
    <row r="28" spans="1:38" x14ac:dyDescent="0.3">
      <c r="A28" s="232" t="s">
        <v>582</v>
      </c>
      <c r="B28" s="232" t="s">
        <v>6732</v>
      </c>
      <c r="C28" s="244" t="s">
        <v>6717</v>
      </c>
      <c r="D28" s="240" t="s">
        <v>6766</v>
      </c>
      <c r="E28" s="239" t="s">
        <v>6105</v>
      </c>
      <c r="F28" s="243" t="s">
        <v>6729</v>
      </c>
      <c r="G28" s="214">
        <v>0</v>
      </c>
      <c r="H28" s="234" t="s">
        <v>6721</v>
      </c>
      <c r="I28" s="234"/>
      <c r="J28" s="234"/>
      <c r="K28" s="234"/>
      <c r="L28" s="234"/>
      <c r="M28" s="234"/>
      <c r="N28" s="234" t="s">
        <v>6720</v>
      </c>
      <c r="O28" s="249"/>
      <c r="P28" s="249"/>
      <c r="Q28" s="226"/>
      <c r="R28" s="212" t="s">
        <v>6106</v>
      </c>
      <c r="S28" s="213" t="s">
        <v>6721</v>
      </c>
      <c r="T28" s="236">
        <v>45537</v>
      </c>
      <c r="U28" s="237" t="s">
        <v>6722</v>
      </c>
      <c r="V28" s="236" t="s">
        <v>6714</v>
      </c>
      <c r="W28" s="236" t="s">
        <v>6714</v>
      </c>
      <c r="X28" s="237" t="s">
        <v>6721</v>
      </c>
      <c r="Y28" s="237"/>
      <c r="Z28" s="237"/>
      <c r="AA28" s="225">
        <v>202409</v>
      </c>
      <c r="AB28" s="246"/>
      <c r="AC28" s="236" t="s">
        <v>6708</v>
      </c>
      <c r="AD28" s="247" t="s">
        <v>6709</v>
      </c>
      <c r="AE28" s="248">
        <v>0</v>
      </c>
      <c r="AF28" s="247" t="s">
        <v>6709</v>
      </c>
      <c r="AG28" s="242" t="str">
        <f>IFERROR(VLOOKUP(작성용!A:A,RM!A:D,4,0),"-")</f>
        <v>오윤지</v>
      </c>
      <c r="AH28" s="9" t="s">
        <v>6725</v>
      </c>
      <c r="AI28" s="238" t="s">
        <v>6721</v>
      </c>
      <c r="AJ28" s="238" t="s">
        <v>6721</v>
      </c>
      <c r="AK28" s="238" t="s">
        <v>6726</v>
      </c>
      <c r="AL28" s="238">
        <v>27</v>
      </c>
    </row>
    <row r="29" spans="1:38" x14ac:dyDescent="0.3">
      <c r="A29" s="232" t="s">
        <v>582</v>
      </c>
      <c r="B29" s="232" t="s">
        <v>6732</v>
      </c>
      <c r="C29" s="244" t="s">
        <v>6717</v>
      </c>
      <c r="D29" s="240" t="s">
        <v>6767</v>
      </c>
      <c r="E29" s="239" t="s">
        <v>6768</v>
      </c>
      <c r="F29" s="243" t="s">
        <v>6729</v>
      </c>
      <c r="G29" s="214">
        <v>0</v>
      </c>
      <c r="H29" s="234" t="s">
        <v>6721</v>
      </c>
      <c r="I29" s="234"/>
      <c r="J29" s="234"/>
      <c r="K29" s="234"/>
      <c r="L29" s="234"/>
      <c r="M29" s="234"/>
      <c r="N29" s="234" t="s">
        <v>6720</v>
      </c>
      <c r="O29" s="249"/>
      <c r="P29" s="249"/>
      <c r="Q29" s="226"/>
      <c r="R29" s="212" t="s">
        <v>6769</v>
      </c>
      <c r="S29" s="213" t="s">
        <v>6721</v>
      </c>
      <c r="T29" s="236">
        <v>45537</v>
      </c>
      <c r="U29" s="237" t="s">
        <v>6722</v>
      </c>
      <c r="V29" s="236" t="s">
        <v>6714</v>
      </c>
      <c r="W29" s="236" t="s">
        <v>6714</v>
      </c>
      <c r="X29" s="237" t="s">
        <v>6721</v>
      </c>
      <c r="Y29" s="237"/>
      <c r="Z29" s="237"/>
      <c r="AA29" s="225">
        <v>202409</v>
      </c>
      <c r="AB29" s="246"/>
      <c r="AC29" s="236" t="s">
        <v>6708</v>
      </c>
      <c r="AD29" s="247" t="s">
        <v>6709</v>
      </c>
      <c r="AE29" s="248">
        <v>0</v>
      </c>
      <c r="AF29" s="247" t="s">
        <v>6709</v>
      </c>
      <c r="AG29" s="242" t="str">
        <f>IFERROR(VLOOKUP(작성용!A:A,RM!A:D,4,0),"-")</f>
        <v>오윤지</v>
      </c>
      <c r="AH29" s="9" t="s">
        <v>6725</v>
      </c>
      <c r="AI29" s="238" t="s">
        <v>6721</v>
      </c>
      <c r="AJ29" s="238" t="s">
        <v>6721</v>
      </c>
      <c r="AK29" s="238" t="s">
        <v>6726</v>
      </c>
      <c r="AL29" s="238">
        <v>28</v>
      </c>
    </row>
    <row r="30" spans="1:38" x14ac:dyDescent="0.3">
      <c r="A30" s="232" t="s">
        <v>582</v>
      </c>
      <c r="B30" s="232" t="s">
        <v>6732</v>
      </c>
      <c r="C30" s="244" t="s">
        <v>6717</v>
      </c>
      <c r="D30" s="240" t="s">
        <v>6770</v>
      </c>
      <c r="E30" s="239" t="s">
        <v>5698</v>
      </c>
      <c r="F30" s="243" t="s">
        <v>6729</v>
      </c>
      <c r="G30" s="214">
        <v>0</v>
      </c>
      <c r="H30" s="234" t="s">
        <v>6721</v>
      </c>
      <c r="I30" s="234"/>
      <c r="J30" s="234"/>
      <c r="K30" s="234"/>
      <c r="L30" s="234"/>
      <c r="M30" s="234"/>
      <c r="N30" s="234" t="s">
        <v>6720</v>
      </c>
      <c r="O30" s="249"/>
      <c r="P30" s="249"/>
      <c r="Q30" s="226"/>
      <c r="R30" s="212" t="s">
        <v>5699</v>
      </c>
      <c r="S30" s="213" t="s">
        <v>6721</v>
      </c>
      <c r="T30" s="236">
        <v>45537</v>
      </c>
      <c r="U30" s="237" t="s">
        <v>6722</v>
      </c>
      <c r="V30" s="236" t="s">
        <v>6714</v>
      </c>
      <c r="W30" s="236" t="s">
        <v>6714</v>
      </c>
      <c r="X30" s="237" t="s">
        <v>6721</v>
      </c>
      <c r="Y30" s="237"/>
      <c r="Z30" s="237"/>
      <c r="AA30" s="225">
        <v>202409</v>
      </c>
      <c r="AB30" s="246"/>
      <c r="AC30" s="236" t="s">
        <v>6708</v>
      </c>
      <c r="AD30" s="247" t="s">
        <v>6709</v>
      </c>
      <c r="AE30" s="248">
        <v>0</v>
      </c>
      <c r="AF30" s="247" t="s">
        <v>6709</v>
      </c>
      <c r="AG30" s="242" t="str">
        <f>IFERROR(VLOOKUP(작성용!A:A,RM!A:D,4,0),"-")</f>
        <v>오윤지</v>
      </c>
      <c r="AH30" s="9" t="s">
        <v>6725</v>
      </c>
      <c r="AI30" s="238" t="s">
        <v>6721</v>
      </c>
      <c r="AJ30" s="238" t="s">
        <v>6721</v>
      </c>
      <c r="AK30" s="238" t="s">
        <v>6726</v>
      </c>
      <c r="AL30" s="238">
        <v>29</v>
      </c>
    </row>
    <row r="31" spans="1:38" x14ac:dyDescent="0.3">
      <c r="A31" s="232" t="s">
        <v>582</v>
      </c>
      <c r="B31" s="232" t="s">
        <v>6732</v>
      </c>
      <c r="C31" s="244" t="s">
        <v>6717</v>
      </c>
      <c r="D31" s="240" t="s">
        <v>6771</v>
      </c>
      <c r="E31" s="239" t="s">
        <v>6772</v>
      </c>
      <c r="F31" s="243" t="s">
        <v>6729</v>
      </c>
      <c r="G31" s="214">
        <v>0</v>
      </c>
      <c r="H31" s="234" t="s">
        <v>6721</v>
      </c>
      <c r="I31" s="234"/>
      <c r="J31" s="234"/>
      <c r="K31" s="234"/>
      <c r="L31" s="234"/>
      <c r="M31" s="234"/>
      <c r="N31" s="234" t="s">
        <v>6720</v>
      </c>
      <c r="O31" s="249"/>
      <c r="P31" s="249"/>
      <c r="Q31" s="226"/>
      <c r="R31" s="212" t="s">
        <v>6773</v>
      </c>
      <c r="S31" s="213" t="s">
        <v>6721</v>
      </c>
      <c r="T31" s="236">
        <v>45537</v>
      </c>
      <c r="U31" s="237" t="s">
        <v>6722</v>
      </c>
      <c r="V31" s="236" t="s">
        <v>6714</v>
      </c>
      <c r="W31" s="236" t="s">
        <v>6714</v>
      </c>
      <c r="X31" s="237" t="s">
        <v>6721</v>
      </c>
      <c r="Y31" s="237"/>
      <c r="Z31" s="237"/>
      <c r="AA31" s="225">
        <v>202409</v>
      </c>
      <c r="AB31" s="246"/>
      <c r="AC31" s="236" t="s">
        <v>6708</v>
      </c>
      <c r="AD31" s="247" t="s">
        <v>6709</v>
      </c>
      <c r="AE31" s="248">
        <v>0</v>
      </c>
      <c r="AF31" s="247" t="s">
        <v>6709</v>
      </c>
      <c r="AG31" s="242" t="str">
        <f>IFERROR(VLOOKUP(작성용!A:A,RM!A:D,4,0),"-")</f>
        <v>오윤지</v>
      </c>
      <c r="AH31" s="9" t="s">
        <v>6725</v>
      </c>
      <c r="AI31" s="238" t="s">
        <v>6721</v>
      </c>
      <c r="AJ31" s="238" t="s">
        <v>6721</v>
      </c>
      <c r="AK31" s="238" t="s">
        <v>6726</v>
      </c>
      <c r="AL31" s="238">
        <v>30</v>
      </c>
    </row>
    <row r="32" spans="1:38" x14ac:dyDescent="0.3">
      <c r="A32" s="232" t="s">
        <v>582</v>
      </c>
      <c r="B32" s="232" t="s">
        <v>6732</v>
      </c>
      <c r="C32" s="244" t="s">
        <v>6717</v>
      </c>
      <c r="D32" s="240" t="s">
        <v>6774</v>
      </c>
      <c r="E32" s="239" t="s">
        <v>6256</v>
      </c>
      <c r="F32" s="243" t="s">
        <v>6729</v>
      </c>
      <c r="G32" s="214">
        <v>0</v>
      </c>
      <c r="H32" s="234" t="s">
        <v>6721</v>
      </c>
      <c r="I32" s="234"/>
      <c r="J32" s="234"/>
      <c r="K32" s="234"/>
      <c r="L32" s="234"/>
      <c r="M32" s="234"/>
      <c r="N32" s="234" t="s">
        <v>6720</v>
      </c>
      <c r="O32" s="249"/>
      <c r="P32" s="249"/>
      <c r="Q32" s="226"/>
      <c r="R32" s="212" t="s">
        <v>6257</v>
      </c>
      <c r="S32" s="213" t="s">
        <v>6721</v>
      </c>
      <c r="T32" s="236">
        <v>45537</v>
      </c>
      <c r="U32" s="237" t="s">
        <v>6722</v>
      </c>
      <c r="V32" s="236" t="s">
        <v>6714</v>
      </c>
      <c r="W32" s="236" t="s">
        <v>6714</v>
      </c>
      <c r="X32" s="237" t="s">
        <v>6721</v>
      </c>
      <c r="Y32" s="237"/>
      <c r="Z32" s="237"/>
      <c r="AA32" s="225">
        <v>202409</v>
      </c>
      <c r="AB32" s="246"/>
      <c r="AC32" s="236" t="s">
        <v>6708</v>
      </c>
      <c r="AD32" s="247" t="s">
        <v>6709</v>
      </c>
      <c r="AE32" s="248">
        <v>0</v>
      </c>
      <c r="AF32" s="247" t="s">
        <v>6709</v>
      </c>
      <c r="AG32" s="242" t="str">
        <f>IFERROR(VLOOKUP(작성용!A:A,RM!A:D,4,0),"-")</f>
        <v>오윤지</v>
      </c>
      <c r="AH32" s="9" t="s">
        <v>6725</v>
      </c>
      <c r="AI32" s="238" t="s">
        <v>6721</v>
      </c>
      <c r="AJ32" s="238" t="s">
        <v>6721</v>
      </c>
      <c r="AK32" s="238" t="s">
        <v>6726</v>
      </c>
      <c r="AL32" s="238">
        <v>31</v>
      </c>
    </row>
    <row r="33" spans="1:38" x14ac:dyDescent="0.3">
      <c r="A33" s="232" t="s">
        <v>582</v>
      </c>
      <c r="B33" s="232" t="s">
        <v>6732</v>
      </c>
      <c r="C33" s="244" t="s">
        <v>6717</v>
      </c>
      <c r="D33" s="240" t="s">
        <v>6775</v>
      </c>
      <c r="E33" s="239" t="s">
        <v>5757</v>
      </c>
      <c r="F33" s="243" t="s">
        <v>6729</v>
      </c>
      <c r="G33" s="214">
        <v>0</v>
      </c>
      <c r="H33" s="234" t="s">
        <v>6721</v>
      </c>
      <c r="I33" s="234"/>
      <c r="J33" s="234"/>
      <c r="K33" s="234"/>
      <c r="L33" s="234"/>
      <c r="M33" s="234"/>
      <c r="N33" s="234" t="s">
        <v>6720</v>
      </c>
      <c r="O33" s="249"/>
      <c r="P33" s="249"/>
      <c r="Q33" s="226"/>
      <c r="R33" s="212" t="s">
        <v>5758</v>
      </c>
      <c r="S33" s="213" t="s">
        <v>6721</v>
      </c>
      <c r="T33" s="236">
        <v>45537</v>
      </c>
      <c r="U33" s="237" t="s">
        <v>6722</v>
      </c>
      <c r="V33" s="236" t="s">
        <v>6714</v>
      </c>
      <c r="W33" s="236" t="s">
        <v>6714</v>
      </c>
      <c r="X33" s="237" t="s">
        <v>6721</v>
      </c>
      <c r="Y33" s="237"/>
      <c r="Z33" s="237"/>
      <c r="AA33" s="225">
        <v>202409</v>
      </c>
      <c r="AB33" s="246"/>
      <c r="AC33" s="236" t="s">
        <v>6708</v>
      </c>
      <c r="AD33" s="247" t="s">
        <v>6709</v>
      </c>
      <c r="AE33" s="248">
        <v>0</v>
      </c>
      <c r="AF33" s="247" t="s">
        <v>6709</v>
      </c>
      <c r="AG33" s="242" t="str">
        <f>IFERROR(VLOOKUP(작성용!A:A,RM!A:D,4,0),"-")</f>
        <v>오윤지</v>
      </c>
      <c r="AH33" s="9" t="s">
        <v>6725</v>
      </c>
      <c r="AI33" s="238" t="s">
        <v>6721</v>
      </c>
      <c r="AJ33" s="238" t="s">
        <v>6721</v>
      </c>
      <c r="AK33" s="238" t="s">
        <v>6726</v>
      </c>
      <c r="AL33" s="238">
        <v>32</v>
      </c>
    </row>
    <row r="34" spans="1:38" x14ac:dyDescent="0.3">
      <c r="A34" s="232" t="s">
        <v>582</v>
      </c>
      <c r="B34" s="232" t="s">
        <v>6732</v>
      </c>
      <c r="C34" s="244" t="s">
        <v>6717</v>
      </c>
      <c r="D34" s="240" t="s">
        <v>6776</v>
      </c>
      <c r="E34" s="239" t="s">
        <v>6777</v>
      </c>
      <c r="F34" s="243" t="s">
        <v>6729</v>
      </c>
      <c r="G34" s="214">
        <v>0</v>
      </c>
      <c r="H34" s="234" t="s">
        <v>6721</v>
      </c>
      <c r="I34" s="234"/>
      <c r="J34" s="234"/>
      <c r="K34" s="234"/>
      <c r="L34" s="234"/>
      <c r="M34" s="234"/>
      <c r="N34" s="234" t="s">
        <v>6720</v>
      </c>
      <c r="O34" s="249"/>
      <c r="P34" s="249"/>
      <c r="Q34" s="226"/>
      <c r="R34" s="212" t="s">
        <v>6778</v>
      </c>
      <c r="S34" s="213" t="s">
        <v>6721</v>
      </c>
      <c r="T34" s="236">
        <v>45537</v>
      </c>
      <c r="U34" s="237" t="s">
        <v>6722</v>
      </c>
      <c r="V34" s="236" t="s">
        <v>6714</v>
      </c>
      <c r="W34" s="236" t="s">
        <v>6714</v>
      </c>
      <c r="X34" s="237" t="s">
        <v>6721</v>
      </c>
      <c r="Y34" s="237"/>
      <c r="Z34" s="237"/>
      <c r="AA34" s="225">
        <v>202409</v>
      </c>
      <c r="AB34" s="246"/>
      <c r="AC34" s="236" t="s">
        <v>6708</v>
      </c>
      <c r="AD34" s="247" t="s">
        <v>6709</v>
      </c>
      <c r="AE34" s="248">
        <v>0</v>
      </c>
      <c r="AF34" s="247" t="s">
        <v>6709</v>
      </c>
      <c r="AG34" s="242" t="str">
        <f>IFERROR(VLOOKUP(작성용!A:A,RM!A:D,4,0),"-")</f>
        <v>오윤지</v>
      </c>
      <c r="AH34" s="9" t="s">
        <v>6725</v>
      </c>
      <c r="AI34" s="238" t="s">
        <v>6721</v>
      </c>
      <c r="AJ34" s="238" t="s">
        <v>6721</v>
      </c>
      <c r="AK34" s="238" t="s">
        <v>6726</v>
      </c>
      <c r="AL34" s="238">
        <v>33</v>
      </c>
    </row>
    <row r="35" spans="1:38" x14ac:dyDescent="0.3">
      <c r="A35" s="232" t="s">
        <v>582</v>
      </c>
      <c r="B35" s="232" t="s">
        <v>6732</v>
      </c>
      <c r="C35" s="244" t="s">
        <v>6717</v>
      </c>
      <c r="D35" s="240" t="s">
        <v>6779</v>
      </c>
      <c r="E35" s="239" t="s">
        <v>6780</v>
      </c>
      <c r="F35" s="243" t="s">
        <v>6729</v>
      </c>
      <c r="G35" s="214">
        <v>0</v>
      </c>
      <c r="H35" s="234" t="s">
        <v>6721</v>
      </c>
      <c r="I35" s="234"/>
      <c r="J35" s="234"/>
      <c r="K35" s="234"/>
      <c r="L35" s="234"/>
      <c r="M35" s="234"/>
      <c r="N35" s="234" t="s">
        <v>6720</v>
      </c>
      <c r="O35" s="249"/>
      <c r="P35" s="249"/>
      <c r="Q35" s="226"/>
      <c r="R35" s="212" t="s">
        <v>6781</v>
      </c>
      <c r="S35" s="213" t="s">
        <v>6721</v>
      </c>
      <c r="T35" s="236">
        <v>45537</v>
      </c>
      <c r="U35" s="237" t="s">
        <v>6722</v>
      </c>
      <c r="V35" s="236" t="s">
        <v>6705</v>
      </c>
      <c r="W35" s="236" t="s">
        <v>6714</v>
      </c>
      <c r="X35" s="237" t="s">
        <v>6721</v>
      </c>
      <c r="Y35" s="237"/>
      <c r="Z35" s="237"/>
      <c r="AA35" s="225">
        <v>202409</v>
      </c>
      <c r="AB35" s="246"/>
      <c r="AC35" s="236" t="s">
        <v>6708</v>
      </c>
      <c r="AD35" s="247" t="s">
        <v>6709</v>
      </c>
      <c r="AE35" s="248">
        <v>0</v>
      </c>
      <c r="AF35" s="247" t="s">
        <v>6709</v>
      </c>
      <c r="AG35" s="242" t="str">
        <f>IFERROR(VLOOKUP(작성용!A:A,RM!A:D,4,0),"-")</f>
        <v>오윤지</v>
      </c>
      <c r="AH35" s="9" t="s">
        <v>6725</v>
      </c>
      <c r="AI35" s="238" t="s">
        <v>6721</v>
      </c>
      <c r="AJ35" s="238" t="s">
        <v>6721</v>
      </c>
      <c r="AK35" s="238" t="s">
        <v>6726</v>
      </c>
      <c r="AL35" s="238">
        <v>34</v>
      </c>
    </row>
    <row r="36" spans="1:38" x14ac:dyDescent="0.3">
      <c r="A36" s="232" t="s">
        <v>582</v>
      </c>
      <c r="B36" s="232" t="s">
        <v>6732</v>
      </c>
      <c r="C36" s="244" t="s">
        <v>6717</v>
      </c>
      <c r="D36" s="240" t="s">
        <v>6782</v>
      </c>
      <c r="E36" s="239" t="s">
        <v>6783</v>
      </c>
      <c r="F36" s="243" t="s">
        <v>6729</v>
      </c>
      <c r="G36" s="214">
        <v>0</v>
      </c>
      <c r="H36" s="234" t="s">
        <v>6721</v>
      </c>
      <c r="I36" s="234"/>
      <c r="J36" s="234"/>
      <c r="K36" s="234"/>
      <c r="L36" s="234"/>
      <c r="M36" s="234"/>
      <c r="N36" s="234" t="s">
        <v>6720</v>
      </c>
      <c r="O36" s="249"/>
      <c r="P36" s="249"/>
      <c r="Q36" s="226"/>
      <c r="R36" s="212" t="s">
        <v>6784</v>
      </c>
      <c r="S36" s="213" t="s">
        <v>6721</v>
      </c>
      <c r="T36" s="236">
        <v>45537</v>
      </c>
      <c r="U36" s="237" t="s">
        <v>6722</v>
      </c>
      <c r="V36" s="236" t="s">
        <v>6714</v>
      </c>
      <c r="W36" s="236" t="s">
        <v>6714</v>
      </c>
      <c r="X36" s="237" t="s">
        <v>6721</v>
      </c>
      <c r="Y36" s="237"/>
      <c r="Z36" s="237"/>
      <c r="AA36" s="225">
        <v>202409</v>
      </c>
      <c r="AB36" s="246"/>
      <c r="AC36" s="236" t="s">
        <v>6708</v>
      </c>
      <c r="AD36" s="247" t="s">
        <v>6709</v>
      </c>
      <c r="AE36" s="248">
        <v>0</v>
      </c>
      <c r="AF36" s="247" t="s">
        <v>6709</v>
      </c>
      <c r="AG36" s="242" t="str">
        <f>IFERROR(VLOOKUP(작성용!A:A,RM!A:D,4,0),"-")</f>
        <v>오윤지</v>
      </c>
      <c r="AH36" s="9" t="s">
        <v>6725</v>
      </c>
      <c r="AI36" s="238" t="s">
        <v>6721</v>
      </c>
      <c r="AJ36" s="238" t="s">
        <v>6721</v>
      </c>
      <c r="AK36" s="238" t="s">
        <v>6726</v>
      </c>
      <c r="AL36" s="238">
        <v>35</v>
      </c>
    </row>
    <row r="37" spans="1:38" x14ac:dyDescent="0.3">
      <c r="A37" s="232" t="s">
        <v>582</v>
      </c>
      <c r="B37" s="232" t="s">
        <v>6732</v>
      </c>
      <c r="C37" s="244" t="s">
        <v>6717</v>
      </c>
      <c r="D37" s="240" t="s">
        <v>6785</v>
      </c>
      <c r="E37" s="239" t="s">
        <v>6786</v>
      </c>
      <c r="F37" s="243" t="s">
        <v>6729</v>
      </c>
      <c r="G37" s="214">
        <v>0</v>
      </c>
      <c r="H37" s="234" t="s">
        <v>6721</v>
      </c>
      <c r="I37" s="234"/>
      <c r="J37" s="234"/>
      <c r="K37" s="234"/>
      <c r="L37" s="234"/>
      <c r="M37" s="234"/>
      <c r="N37" s="234" t="s">
        <v>6720</v>
      </c>
      <c r="O37" s="249"/>
      <c r="P37" s="249"/>
      <c r="Q37" s="226"/>
      <c r="R37" s="212" t="s">
        <v>6787</v>
      </c>
      <c r="S37" s="213" t="s">
        <v>6721</v>
      </c>
      <c r="T37" s="236">
        <v>45537</v>
      </c>
      <c r="U37" s="237" t="s">
        <v>6722</v>
      </c>
      <c r="V37" s="236" t="s">
        <v>6714</v>
      </c>
      <c r="W37" s="236" t="s">
        <v>6714</v>
      </c>
      <c r="X37" s="237" t="s">
        <v>6721</v>
      </c>
      <c r="Y37" s="237"/>
      <c r="Z37" s="237"/>
      <c r="AA37" s="225">
        <v>202409</v>
      </c>
      <c r="AB37" s="246"/>
      <c r="AC37" s="236" t="s">
        <v>6708</v>
      </c>
      <c r="AD37" s="247" t="s">
        <v>6709</v>
      </c>
      <c r="AE37" s="248">
        <v>0</v>
      </c>
      <c r="AF37" s="247" t="s">
        <v>6709</v>
      </c>
      <c r="AG37" s="242" t="str">
        <f>IFERROR(VLOOKUP(작성용!A:A,RM!A:D,4,0),"-")</f>
        <v>오윤지</v>
      </c>
      <c r="AH37" s="9" t="s">
        <v>6725</v>
      </c>
      <c r="AI37" s="238" t="s">
        <v>6721</v>
      </c>
      <c r="AJ37" s="238" t="s">
        <v>6721</v>
      </c>
      <c r="AK37" s="238" t="s">
        <v>6726</v>
      </c>
      <c r="AL37" s="238">
        <v>36</v>
      </c>
    </row>
    <row r="38" spans="1:38" x14ac:dyDescent="0.3">
      <c r="A38" s="232" t="s">
        <v>582</v>
      </c>
      <c r="B38" s="232" t="s">
        <v>6732</v>
      </c>
      <c r="C38" s="244" t="s">
        <v>6717</v>
      </c>
      <c r="D38" s="240" t="s">
        <v>6788</v>
      </c>
      <c r="E38" s="239" t="s">
        <v>6306</v>
      </c>
      <c r="F38" s="243" t="s">
        <v>6729</v>
      </c>
      <c r="G38" s="214">
        <v>0</v>
      </c>
      <c r="H38" s="234" t="s">
        <v>6721</v>
      </c>
      <c r="I38" s="234"/>
      <c r="J38" s="234"/>
      <c r="K38" s="234"/>
      <c r="L38" s="234"/>
      <c r="M38" s="234"/>
      <c r="N38" s="234" t="s">
        <v>6720</v>
      </c>
      <c r="O38" s="249"/>
      <c r="P38" s="249"/>
      <c r="Q38" s="226"/>
      <c r="R38" s="212" t="s">
        <v>6307</v>
      </c>
      <c r="S38" s="213" t="s">
        <v>6721</v>
      </c>
      <c r="T38" s="236">
        <v>45537</v>
      </c>
      <c r="U38" s="237" t="s">
        <v>6722</v>
      </c>
      <c r="V38" s="236" t="s">
        <v>6714</v>
      </c>
      <c r="W38" s="236" t="s">
        <v>6714</v>
      </c>
      <c r="X38" s="237" t="s">
        <v>6721</v>
      </c>
      <c r="Y38" s="237"/>
      <c r="Z38" s="237"/>
      <c r="AA38" s="225">
        <v>202409</v>
      </c>
      <c r="AB38" s="246"/>
      <c r="AC38" s="236" t="s">
        <v>6708</v>
      </c>
      <c r="AD38" s="247" t="s">
        <v>6709</v>
      </c>
      <c r="AE38" s="248">
        <v>0</v>
      </c>
      <c r="AF38" s="247" t="s">
        <v>6709</v>
      </c>
      <c r="AG38" s="242" t="str">
        <f>IFERROR(VLOOKUP(작성용!A:A,RM!A:D,4,0),"-")</f>
        <v>오윤지</v>
      </c>
      <c r="AH38" s="9" t="s">
        <v>6725</v>
      </c>
      <c r="AI38" s="238" t="s">
        <v>6721</v>
      </c>
      <c r="AJ38" s="238" t="s">
        <v>6721</v>
      </c>
      <c r="AK38" s="238" t="s">
        <v>6726</v>
      </c>
      <c r="AL38" s="238">
        <v>37</v>
      </c>
    </row>
    <row r="39" spans="1:38" x14ac:dyDescent="0.3">
      <c r="A39" s="232" t="s">
        <v>582</v>
      </c>
      <c r="B39" s="232" t="s">
        <v>6732</v>
      </c>
      <c r="C39" s="244" t="s">
        <v>6717</v>
      </c>
      <c r="D39" s="240" t="s">
        <v>6789</v>
      </c>
      <c r="E39" s="239" t="s">
        <v>6286</v>
      </c>
      <c r="F39" s="243" t="s">
        <v>6729</v>
      </c>
      <c r="G39" s="214">
        <v>0</v>
      </c>
      <c r="H39" s="234" t="s">
        <v>6721</v>
      </c>
      <c r="I39" s="234"/>
      <c r="J39" s="234"/>
      <c r="K39" s="234"/>
      <c r="L39" s="234"/>
      <c r="M39" s="234"/>
      <c r="N39" s="234" t="s">
        <v>6720</v>
      </c>
      <c r="O39" s="249"/>
      <c r="P39" s="249"/>
      <c r="Q39" s="226"/>
      <c r="R39" s="212" t="s">
        <v>6287</v>
      </c>
      <c r="S39" s="213" t="s">
        <v>6721</v>
      </c>
      <c r="T39" s="236">
        <v>45537</v>
      </c>
      <c r="U39" s="237" t="s">
        <v>6722</v>
      </c>
      <c r="V39" s="236" t="s">
        <v>6714</v>
      </c>
      <c r="W39" s="236" t="s">
        <v>6714</v>
      </c>
      <c r="X39" s="237" t="s">
        <v>6721</v>
      </c>
      <c r="Y39" s="237"/>
      <c r="Z39" s="237"/>
      <c r="AA39" s="225">
        <v>202409</v>
      </c>
      <c r="AB39" s="246"/>
      <c r="AC39" s="236" t="s">
        <v>6708</v>
      </c>
      <c r="AD39" s="247" t="s">
        <v>6709</v>
      </c>
      <c r="AE39" s="248">
        <v>0</v>
      </c>
      <c r="AF39" s="247" t="s">
        <v>6709</v>
      </c>
      <c r="AG39" s="242" t="str">
        <f>IFERROR(VLOOKUP(작성용!A:A,RM!A:D,4,0),"-")</f>
        <v>오윤지</v>
      </c>
      <c r="AH39" s="9" t="s">
        <v>6725</v>
      </c>
      <c r="AI39" s="238" t="s">
        <v>6721</v>
      </c>
      <c r="AJ39" s="238" t="s">
        <v>6721</v>
      </c>
      <c r="AK39" s="238" t="s">
        <v>6726</v>
      </c>
      <c r="AL39" s="238">
        <v>38</v>
      </c>
    </row>
    <row r="40" spans="1:38" x14ac:dyDescent="0.3">
      <c r="A40" s="232" t="s">
        <v>582</v>
      </c>
      <c r="B40" s="232" t="s">
        <v>6732</v>
      </c>
      <c r="C40" s="244" t="s">
        <v>6717</v>
      </c>
      <c r="D40" s="240" t="s">
        <v>6790</v>
      </c>
      <c r="E40" s="239" t="s">
        <v>3963</v>
      </c>
      <c r="F40" s="243" t="s">
        <v>6729</v>
      </c>
      <c r="G40" s="214">
        <v>0</v>
      </c>
      <c r="H40" s="234" t="s">
        <v>6721</v>
      </c>
      <c r="I40" s="234"/>
      <c r="J40" s="234"/>
      <c r="K40" s="234"/>
      <c r="L40" s="234"/>
      <c r="M40" s="234"/>
      <c r="N40" s="234" t="s">
        <v>6720</v>
      </c>
      <c r="O40" s="249"/>
      <c r="P40" s="249"/>
      <c r="Q40" s="226"/>
      <c r="R40" s="212" t="s">
        <v>4205</v>
      </c>
      <c r="S40" s="213" t="s">
        <v>6721</v>
      </c>
      <c r="T40" s="236">
        <v>45537</v>
      </c>
      <c r="U40" s="237" t="s">
        <v>6722</v>
      </c>
      <c r="V40" s="236" t="s">
        <v>6714</v>
      </c>
      <c r="W40" s="236" t="s">
        <v>6714</v>
      </c>
      <c r="X40" s="237" t="s">
        <v>6721</v>
      </c>
      <c r="Y40" s="237"/>
      <c r="Z40" s="237"/>
      <c r="AA40" s="225">
        <v>202409</v>
      </c>
      <c r="AB40" s="246"/>
      <c r="AC40" s="236" t="s">
        <v>6708</v>
      </c>
      <c r="AD40" s="247" t="s">
        <v>6709</v>
      </c>
      <c r="AE40" s="248">
        <v>0</v>
      </c>
      <c r="AF40" s="247" t="s">
        <v>6709</v>
      </c>
      <c r="AG40" s="242" t="str">
        <f>IFERROR(VLOOKUP(작성용!A:A,RM!A:D,4,0),"-")</f>
        <v>오윤지</v>
      </c>
      <c r="AH40" s="9" t="s">
        <v>6725</v>
      </c>
      <c r="AI40" s="238" t="s">
        <v>6721</v>
      </c>
      <c r="AJ40" s="238" t="s">
        <v>6721</v>
      </c>
      <c r="AK40" s="238" t="s">
        <v>6726</v>
      </c>
      <c r="AL40" s="238">
        <v>39</v>
      </c>
    </row>
    <row r="41" spans="1:38" x14ac:dyDescent="0.3">
      <c r="A41" s="232" t="s">
        <v>582</v>
      </c>
      <c r="B41" s="232" t="s">
        <v>6732</v>
      </c>
      <c r="C41" s="244" t="s">
        <v>6717</v>
      </c>
      <c r="D41" s="240" t="s">
        <v>6791</v>
      </c>
      <c r="E41" s="239" t="s">
        <v>4759</v>
      </c>
      <c r="F41" s="243" t="s">
        <v>6729</v>
      </c>
      <c r="G41" s="214">
        <v>0</v>
      </c>
      <c r="H41" s="234" t="s">
        <v>6721</v>
      </c>
      <c r="I41" s="234"/>
      <c r="J41" s="234"/>
      <c r="K41" s="234"/>
      <c r="L41" s="234"/>
      <c r="M41" s="234"/>
      <c r="N41" s="234" t="s">
        <v>6720</v>
      </c>
      <c r="O41" s="249"/>
      <c r="P41" s="249"/>
      <c r="Q41" s="226"/>
      <c r="R41" s="212" t="s">
        <v>4760</v>
      </c>
      <c r="S41" s="213" t="s">
        <v>6721</v>
      </c>
      <c r="T41" s="236">
        <v>45537</v>
      </c>
      <c r="U41" s="237" t="s">
        <v>6722</v>
      </c>
      <c r="V41" s="236" t="s">
        <v>6714</v>
      </c>
      <c r="W41" s="236" t="s">
        <v>6714</v>
      </c>
      <c r="X41" s="237" t="s">
        <v>6721</v>
      </c>
      <c r="Y41" s="237"/>
      <c r="Z41" s="237"/>
      <c r="AA41" s="225">
        <v>202409</v>
      </c>
      <c r="AB41" s="246"/>
      <c r="AC41" s="236" t="s">
        <v>6708</v>
      </c>
      <c r="AD41" s="247" t="s">
        <v>6709</v>
      </c>
      <c r="AE41" s="248">
        <v>0</v>
      </c>
      <c r="AF41" s="247" t="s">
        <v>6709</v>
      </c>
      <c r="AG41" s="242" t="str">
        <f>IFERROR(VLOOKUP(작성용!A:A,RM!A:D,4,0),"-")</f>
        <v>오윤지</v>
      </c>
      <c r="AH41" s="9" t="s">
        <v>6725</v>
      </c>
      <c r="AI41" s="238" t="s">
        <v>6721</v>
      </c>
      <c r="AJ41" s="238" t="s">
        <v>6721</v>
      </c>
      <c r="AK41" s="238" t="s">
        <v>6726</v>
      </c>
      <c r="AL41" s="238">
        <v>40</v>
      </c>
    </row>
    <row r="42" spans="1:38" x14ac:dyDescent="0.3">
      <c r="A42" s="232" t="s">
        <v>582</v>
      </c>
      <c r="B42" s="232" t="s">
        <v>6732</v>
      </c>
      <c r="C42" s="244" t="s">
        <v>6717</v>
      </c>
      <c r="D42" s="240" t="s">
        <v>6792</v>
      </c>
      <c r="E42" s="239" t="s">
        <v>6793</v>
      </c>
      <c r="F42" s="243" t="s">
        <v>6729</v>
      </c>
      <c r="G42" s="214">
        <v>0</v>
      </c>
      <c r="H42" s="234" t="s">
        <v>6721</v>
      </c>
      <c r="I42" s="234"/>
      <c r="J42" s="234"/>
      <c r="K42" s="234"/>
      <c r="L42" s="234"/>
      <c r="M42" s="234"/>
      <c r="N42" s="234" t="s">
        <v>6720</v>
      </c>
      <c r="O42" s="249"/>
      <c r="P42" s="249"/>
      <c r="Q42" s="226"/>
      <c r="R42" s="212" t="s">
        <v>6794</v>
      </c>
      <c r="S42" s="213" t="s">
        <v>6721</v>
      </c>
      <c r="T42" s="236">
        <v>45537</v>
      </c>
      <c r="U42" s="237" t="s">
        <v>6722</v>
      </c>
      <c r="V42" s="236" t="s">
        <v>6714</v>
      </c>
      <c r="W42" s="236" t="s">
        <v>6714</v>
      </c>
      <c r="X42" s="237" t="s">
        <v>6721</v>
      </c>
      <c r="Y42" s="237"/>
      <c r="Z42" s="237"/>
      <c r="AA42" s="225">
        <v>202409</v>
      </c>
      <c r="AB42" s="246"/>
      <c r="AC42" s="236" t="s">
        <v>6708</v>
      </c>
      <c r="AD42" s="247" t="s">
        <v>6709</v>
      </c>
      <c r="AE42" s="248">
        <v>0</v>
      </c>
      <c r="AF42" s="247" t="s">
        <v>6709</v>
      </c>
      <c r="AG42" s="242" t="str">
        <f>IFERROR(VLOOKUP(작성용!A:A,RM!A:D,4,0),"-")</f>
        <v>오윤지</v>
      </c>
      <c r="AH42" s="9" t="s">
        <v>6725</v>
      </c>
      <c r="AI42" s="238" t="s">
        <v>6721</v>
      </c>
      <c r="AJ42" s="238" t="s">
        <v>6721</v>
      </c>
      <c r="AK42" s="238" t="s">
        <v>6726</v>
      </c>
      <c r="AL42" s="238">
        <v>41</v>
      </c>
    </row>
    <row r="43" spans="1:38" x14ac:dyDescent="0.3">
      <c r="A43" s="232" t="s">
        <v>582</v>
      </c>
      <c r="B43" s="232" t="s">
        <v>6732</v>
      </c>
      <c r="C43" s="244" t="s">
        <v>6717</v>
      </c>
      <c r="D43" s="240" t="s">
        <v>6795</v>
      </c>
      <c r="E43" s="239" t="s">
        <v>6260</v>
      </c>
      <c r="F43" s="243" t="s">
        <v>6729</v>
      </c>
      <c r="G43" s="214">
        <v>0</v>
      </c>
      <c r="H43" s="234" t="s">
        <v>6721</v>
      </c>
      <c r="I43" s="234"/>
      <c r="J43" s="234"/>
      <c r="K43" s="234"/>
      <c r="L43" s="234"/>
      <c r="M43" s="234"/>
      <c r="N43" s="234" t="s">
        <v>6720</v>
      </c>
      <c r="O43" s="249"/>
      <c r="P43" s="249"/>
      <c r="Q43" s="226"/>
      <c r="R43" s="212" t="s">
        <v>6261</v>
      </c>
      <c r="S43" s="213" t="s">
        <v>6721</v>
      </c>
      <c r="T43" s="236">
        <v>45537</v>
      </c>
      <c r="U43" s="237" t="s">
        <v>6722</v>
      </c>
      <c r="V43" s="236" t="s">
        <v>6714</v>
      </c>
      <c r="W43" s="236" t="s">
        <v>6714</v>
      </c>
      <c r="X43" s="237" t="s">
        <v>6721</v>
      </c>
      <c r="Y43" s="237"/>
      <c r="Z43" s="237"/>
      <c r="AA43" s="225">
        <v>202409</v>
      </c>
      <c r="AB43" s="246"/>
      <c r="AC43" s="236" t="s">
        <v>6708</v>
      </c>
      <c r="AD43" s="247" t="s">
        <v>6709</v>
      </c>
      <c r="AE43" s="248">
        <v>0</v>
      </c>
      <c r="AF43" s="247" t="s">
        <v>6709</v>
      </c>
      <c r="AG43" s="242" t="str">
        <f>IFERROR(VLOOKUP(작성용!A:A,RM!A:D,4,0),"-")</f>
        <v>오윤지</v>
      </c>
      <c r="AH43" s="9" t="s">
        <v>6725</v>
      </c>
      <c r="AI43" s="238" t="s">
        <v>6721</v>
      </c>
      <c r="AJ43" s="238" t="s">
        <v>6721</v>
      </c>
      <c r="AK43" s="238" t="s">
        <v>6726</v>
      </c>
      <c r="AL43" s="238">
        <v>42</v>
      </c>
    </row>
    <row r="44" spans="1:38" x14ac:dyDescent="0.3">
      <c r="A44" s="232" t="s">
        <v>582</v>
      </c>
      <c r="B44" s="232" t="s">
        <v>6732</v>
      </c>
      <c r="C44" s="244" t="s">
        <v>6717</v>
      </c>
      <c r="D44" s="240" t="s">
        <v>6796</v>
      </c>
      <c r="E44" s="239" t="s">
        <v>4763</v>
      </c>
      <c r="F44" s="243" t="s">
        <v>6729</v>
      </c>
      <c r="G44" s="214">
        <v>0</v>
      </c>
      <c r="H44" s="234" t="s">
        <v>6721</v>
      </c>
      <c r="I44" s="234"/>
      <c r="J44" s="234"/>
      <c r="K44" s="234"/>
      <c r="L44" s="234"/>
      <c r="M44" s="234"/>
      <c r="N44" s="234" t="s">
        <v>6720</v>
      </c>
      <c r="O44" s="249"/>
      <c r="P44" s="249"/>
      <c r="Q44" s="226"/>
      <c r="R44" s="212" t="s">
        <v>4764</v>
      </c>
      <c r="S44" s="213" t="s">
        <v>6721</v>
      </c>
      <c r="T44" s="236">
        <v>45537</v>
      </c>
      <c r="U44" s="237" t="s">
        <v>6722</v>
      </c>
      <c r="V44" s="236" t="s">
        <v>6714</v>
      </c>
      <c r="W44" s="236" t="s">
        <v>6714</v>
      </c>
      <c r="X44" s="237" t="s">
        <v>6721</v>
      </c>
      <c r="Y44" s="237"/>
      <c r="Z44" s="237"/>
      <c r="AA44" s="225">
        <v>202409</v>
      </c>
      <c r="AB44" s="246"/>
      <c r="AC44" s="236" t="s">
        <v>6708</v>
      </c>
      <c r="AD44" s="247" t="s">
        <v>6709</v>
      </c>
      <c r="AE44" s="248">
        <v>0</v>
      </c>
      <c r="AF44" s="247" t="s">
        <v>6709</v>
      </c>
      <c r="AG44" s="242" t="str">
        <f>IFERROR(VLOOKUP(작성용!A:A,RM!A:D,4,0),"-")</f>
        <v>오윤지</v>
      </c>
      <c r="AH44" s="9" t="s">
        <v>6725</v>
      </c>
      <c r="AI44" s="238" t="s">
        <v>6721</v>
      </c>
      <c r="AJ44" s="238" t="s">
        <v>6721</v>
      </c>
      <c r="AK44" s="238" t="s">
        <v>6726</v>
      </c>
      <c r="AL44" s="238">
        <v>43</v>
      </c>
    </row>
    <row r="45" spans="1:38" x14ac:dyDescent="0.3">
      <c r="A45" s="232" t="s">
        <v>582</v>
      </c>
      <c r="B45" s="232" t="s">
        <v>6732</v>
      </c>
      <c r="C45" s="244" t="s">
        <v>6717</v>
      </c>
      <c r="D45" s="240" t="s">
        <v>6797</v>
      </c>
      <c r="E45" s="239" t="s">
        <v>4765</v>
      </c>
      <c r="F45" s="243" t="s">
        <v>6729</v>
      </c>
      <c r="G45" s="214">
        <v>0</v>
      </c>
      <c r="H45" s="234" t="s">
        <v>6721</v>
      </c>
      <c r="I45" s="234"/>
      <c r="J45" s="234"/>
      <c r="K45" s="234"/>
      <c r="L45" s="234"/>
      <c r="M45" s="234"/>
      <c r="N45" s="234" t="s">
        <v>6720</v>
      </c>
      <c r="O45" s="249"/>
      <c r="P45" s="249"/>
      <c r="Q45" s="226"/>
      <c r="R45" s="212" t="s">
        <v>4766</v>
      </c>
      <c r="S45" s="213" t="s">
        <v>6721</v>
      </c>
      <c r="T45" s="236">
        <v>45537</v>
      </c>
      <c r="U45" s="237" t="s">
        <v>6722</v>
      </c>
      <c r="V45" s="236" t="s">
        <v>6714</v>
      </c>
      <c r="W45" s="236" t="s">
        <v>6714</v>
      </c>
      <c r="X45" s="237" t="s">
        <v>6721</v>
      </c>
      <c r="Y45" s="237"/>
      <c r="Z45" s="237"/>
      <c r="AA45" s="225">
        <v>202409</v>
      </c>
      <c r="AB45" s="246"/>
      <c r="AC45" s="236" t="s">
        <v>6708</v>
      </c>
      <c r="AD45" s="247" t="s">
        <v>6709</v>
      </c>
      <c r="AE45" s="248">
        <v>0</v>
      </c>
      <c r="AF45" s="247" t="s">
        <v>6709</v>
      </c>
      <c r="AG45" s="242" t="str">
        <f>IFERROR(VLOOKUP(작성용!A:A,RM!A:D,4,0),"-")</f>
        <v>오윤지</v>
      </c>
      <c r="AH45" s="9" t="s">
        <v>6725</v>
      </c>
      <c r="AI45" s="238" t="s">
        <v>6721</v>
      </c>
      <c r="AJ45" s="238" t="s">
        <v>6721</v>
      </c>
      <c r="AK45" s="238" t="s">
        <v>6726</v>
      </c>
      <c r="AL45" s="238">
        <v>44</v>
      </c>
    </row>
    <row r="46" spans="1:38" x14ac:dyDescent="0.3">
      <c r="A46" s="232" t="s">
        <v>582</v>
      </c>
      <c r="B46" s="232" t="s">
        <v>6732</v>
      </c>
      <c r="C46" s="244" t="s">
        <v>6717</v>
      </c>
      <c r="D46" s="240" t="s">
        <v>6798</v>
      </c>
      <c r="E46" s="239" t="s">
        <v>4771</v>
      </c>
      <c r="F46" s="243" t="s">
        <v>6729</v>
      </c>
      <c r="G46" s="214">
        <v>0</v>
      </c>
      <c r="H46" s="234" t="s">
        <v>6721</v>
      </c>
      <c r="I46" s="234"/>
      <c r="J46" s="234"/>
      <c r="K46" s="234"/>
      <c r="L46" s="234"/>
      <c r="M46" s="234"/>
      <c r="N46" s="234" t="s">
        <v>6720</v>
      </c>
      <c r="O46" s="249"/>
      <c r="P46" s="249"/>
      <c r="Q46" s="226"/>
      <c r="R46" s="212" t="s">
        <v>4772</v>
      </c>
      <c r="S46" s="213" t="s">
        <v>6721</v>
      </c>
      <c r="T46" s="236">
        <v>45537</v>
      </c>
      <c r="U46" s="237" t="s">
        <v>6722</v>
      </c>
      <c r="V46" s="236" t="s">
        <v>6714</v>
      </c>
      <c r="W46" s="236" t="s">
        <v>6714</v>
      </c>
      <c r="X46" s="237" t="s">
        <v>6721</v>
      </c>
      <c r="Y46" s="237"/>
      <c r="Z46" s="237"/>
      <c r="AA46" s="225">
        <v>202409</v>
      </c>
      <c r="AB46" s="246"/>
      <c r="AC46" s="236" t="s">
        <v>6708</v>
      </c>
      <c r="AD46" s="247" t="s">
        <v>6709</v>
      </c>
      <c r="AE46" s="248">
        <v>0</v>
      </c>
      <c r="AF46" s="247" t="s">
        <v>6709</v>
      </c>
      <c r="AG46" s="242" t="str">
        <f>IFERROR(VLOOKUP(작성용!A:A,RM!A:D,4,0),"-")</f>
        <v>오윤지</v>
      </c>
      <c r="AH46" s="9" t="s">
        <v>6725</v>
      </c>
      <c r="AI46" s="238" t="s">
        <v>6721</v>
      </c>
      <c r="AJ46" s="238" t="s">
        <v>6721</v>
      </c>
      <c r="AK46" s="238" t="s">
        <v>6726</v>
      </c>
      <c r="AL46" s="238">
        <v>45</v>
      </c>
    </row>
    <row r="47" spans="1:38" x14ac:dyDescent="0.3">
      <c r="A47" s="232" t="s">
        <v>582</v>
      </c>
      <c r="B47" s="232" t="s">
        <v>6732</v>
      </c>
      <c r="C47" s="244" t="s">
        <v>6717</v>
      </c>
      <c r="D47" s="240" t="s">
        <v>6799</v>
      </c>
      <c r="E47" s="239" t="s">
        <v>6115</v>
      </c>
      <c r="F47" s="243" t="s">
        <v>6729</v>
      </c>
      <c r="G47" s="214">
        <v>0</v>
      </c>
      <c r="H47" s="234" t="s">
        <v>6721</v>
      </c>
      <c r="I47" s="234"/>
      <c r="J47" s="234"/>
      <c r="K47" s="234"/>
      <c r="L47" s="234"/>
      <c r="M47" s="234"/>
      <c r="N47" s="234" t="s">
        <v>6720</v>
      </c>
      <c r="O47" s="249"/>
      <c r="P47" s="249"/>
      <c r="Q47" s="226"/>
      <c r="R47" s="212" t="s">
        <v>6116</v>
      </c>
      <c r="S47" s="213" t="s">
        <v>6721</v>
      </c>
      <c r="T47" s="236">
        <v>45537</v>
      </c>
      <c r="U47" s="237" t="s">
        <v>6722</v>
      </c>
      <c r="V47" s="236" t="s">
        <v>6714</v>
      </c>
      <c r="W47" s="236" t="s">
        <v>6714</v>
      </c>
      <c r="X47" s="237" t="s">
        <v>6721</v>
      </c>
      <c r="Y47" s="237"/>
      <c r="Z47" s="237"/>
      <c r="AA47" s="225">
        <v>202409</v>
      </c>
      <c r="AB47" s="246"/>
      <c r="AC47" s="236" t="s">
        <v>6708</v>
      </c>
      <c r="AD47" s="247" t="s">
        <v>6709</v>
      </c>
      <c r="AE47" s="248">
        <v>0</v>
      </c>
      <c r="AF47" s="247" t="s">
        <v>6709</v>
      </c>
      <c r="AG47" s="242" t="str">
        <f>IFERROR(VLOOKUP(작성용!A:A,RM!A:D,4,0),"-")</f>
        <v>오윤지</v>
      </c>
      <c r="AH47" s="9" t="s">
        <v>6725</v>
      </c>
      <c r="AI47" s="238" t="s">
        <v>6721</v>
      </c>
      <c r="AJ47" s="238" t="s">
        <v>6721</v>
      </c>
      <c r="AK47" s="238" t="s">
        <v>6726</v>
      </c>
      <c r="AL47" s="238">
        <v>46</v>
      </c>
    </row>
    <row r="48" spans="1:38" x14ac:dyDescent="0.3">
      <c r="A48" s="232" t="s">
        <v>582</v>
      </c>
      <c r="B48" s="232" t="s">
        <v>6732</v>
      </c>
      <c r="C48" s="244" t="s">
        <v>6717</v>
      </c>
      <c r="D48" s="240" t="s">
        <v>6800</v>
      </c>
      <c r="E48" s="239" t="s">
        <v>6121</v>
      </c>
      <c r="F48" s="243" t="s">
        <v>6729</v>
      </c>
      <c r="G48" s="214">
        <v>0</v>
      </c>
      <c r="H48" s="234" t="s">
        <v>6721</v>
      </c>
      <c r="I48" s="234"/>
      <c r="J48" s="234"/>
      <c r="K48" s="234"/>
      <c r="L48" s="234"/>
      <c r="M48" s="234"/>
      <c r="N48" s="234" t="s">
        <v>6720</v>
      </c>
      <c r="O48" s="249"/>
      <c r="P48" s="249"/>
      <c r="Q48" s="226"/>
      <c r="R48" s="212" t="s">
        <v>6122</v>
      </c>
      <c r="S48" s="213" t="s">
        <v>6721</v>
      </c>
      <c r="T48" s="236">
        <v>45537</v>
      </c>
      <c r="U48" s="237" t="s">
        <v>6722</v>
      </c>
      <c r="V48" s="236" t="s">
        <v>6714</v>
      </c>
      <c r="W48" s="236" t="s">
        <v>6714</v>
      </c>
      <c r="X48" s="237" t="s">
        <v>6721</v>
      </c>
      <c r="Y48" s="237"/>
      <c r="Z48" s="237"/>
      <c r="AA48" s="225">
        <v>202409</v>
      </c>
      <c r="AB48" s="246"/>
      <c r="AC48" s="236" t="s">
        <v>6708</v>
      </c>
      <c r="AD48" s="247" t="s">
        <v>6709</v>
      </c>
      <c r="AE48" s="248">
        <v>0</v>
      </c>
      <c r="AF48" s="247" t="s">
        <v>6709</v>
      </c>
      <c r="AG48" s="242" t="str">
        <f>IFERROR(VLOOKUP(작성용!A:A,RM!A:D,4,0),"-")</f>
        <v>오윤지</v>
      </c>
      <c r="AH48" s="9" t="s">
        <v>6725</v>
      </c>
      <c r="AI48" s="238" t="s">
        <v>6721</v>
      </c>
      <c r="AJ48" s="238" t="s">
        <v>6721</v>
      </c>
      <c r="AK48" s="238" t="s">
        <v>6726</v>
      </c>
      <c r="AL48" s="238">
        <v>47</v>
      </c>
    </row>
    <row r="49" spans="1:38" x14ac:dyDescent="0.3">
      <c r="A49" s="232" t="s">
        <v>582</v>
      </c>
      <c r="B49" s="232" t="s">
        <v>6732</v>
      </c>
      <c r="C49" s="244" t="s">
        <v>6717</v>
      </c>
      <c r="D49" s="240" t="s">
        <v>6801</v>
      </c>
      <c r="E49" s="239" t="s">
        <v>6109</v>
      </c>
      <c r="F49" s="243" t="s">
        <v>6729</v>
      </c>
      <c r="G49" s="214">
        <v>0</v>
      </c>
      <c r="H49" s="234" t="s">
        <v>6721</v>
      </c>
      <c r="I49" s="234"/>
      <c r="J49" s="234"/>
      <c r="K49" s="234"/>
      <c r="L49" s="234"/>
      <c r="M49" s="234"/>
      <c r="N49" s="234" t="s">
        <v>6720</v>
      </c>
      <c r="O49" s="249"/>
      <c r="P49" s="249"/>
      <c r="Q49" s="226"/>
      <c r="R49" s="212" t="s">
        <v>6110</v>
      </c>
      <c r="S49" s="213" t="s">
        <v>6721</v>
      </c>
      <c r="T49" s="236">
        <v>45537</v>
      </c>
      <c r="U49" s="237" t="s">
        <v>6722</v>
      </c>
      <c r="V49" s="236" t="s">
        <v>6714</v>
      </c>
      <c r="W49" s="236" t="s">
        <v>6714</v>
      </c>
      <c r="X49" s="237" t="s">
        <v>6721</v>
      </c>
      <c r="Y49" s="237"/>
      <c r="Z49" s="237"/>
      <c r="AA49" s="225">
        <v>202409</v>
      </c>
      <c r="AB49" s="246"/>
      <c r="AC49" s="236" t="s">
        <v>6708</v>
      </c>
      <c r="AD49" s="247" t="s">
        <v>6709</v>
      </c>
      <c r="AE49" s="248">
        <v>0</v>
      </c>
      <c r="AF49" s="247" t="s">
        <v>6709</v>
      </c>
      <c r="AG49" s="242" t="str">
        <f>IFERROR(VLOOKUP(작성용!A:A,RM!A:D,4,0),"-")</f>
        <v>오윤지</v>
      </c>
      <c r="AH49" s="9" t="s">
        <v>6725</v>
      </c>
      <c r="AI49" s="238" t="s">
        <v>6721</v>
      </c>
      <c r="AJ49" s="238" t="s">
        <v>6721</v>
      </c>
      <c r="AK49" s="238" t="s">
        <v>6726</v>
      </c>
      <c r="AL49" s="238">
        <v>48</v>
      </c>
    </row>
    <row r="50" spans="1:38" x14ac:dyDescent="0.3">
      <c r="A50" s="232" t="s">
        <v>582</v>
      </c>
      <c r="B50" s="232" t="s">
        <v>6732</v>
      </c>
      <c r="C50" s="244" t="s">
        <v>6717</v>
      </c>
      <c r="D50" s="240" t="s">
        <v>6802</v>
      </c>
      <c r="E50" s="239" t="s">
        <v>6113</v>
      </c>
      <c r="F50" s="243" t="s">
        <v>6729</v>
      </c>
      <c r="G50" s="214">
        <v>0</v>
      </c>
      <c r="H50" s="234" t="s">
        <v>6721</v>
      </c>
      <c r="I50" s="234"/>
      <c r="J50" s="234"/>
      <c r="K50" s="234"/>
      <c r="L50" s="234"/>
      <c r="M50" s="234"/>
      <c r="N50" s="234" t="s">
        <v>6720</v>
      </c>
      <c r="O50" s="249"/>
      <c r="P50" s="249"/>
      <c r="Q50" s="226"/>
      <c r="R50" s="212" t="s">
        <v>6114</v>
      </c>
      <c r="S50" s="213" t="s">
        <v>6721</v>
      </c>
      <c r="T50" s="236">
        <v>45537</v>
      </c>
      <c r="U50" s="237" t="s">
        <v>6722</v>
      </c>
      <c r="V50" s="236" t="s">
        <v>6714</v>
      </c>
      <c r="W50" s="236" t="s">
        <v>6714</v>
      </c>
      <c r="X50" s="237" t="s">
        <v>6721</v>
      </c>
      <c r="Y50" s="237"/>
      <c r="Z50" s="237"/>
      <c r="AA50" s="225">
        <v>202409</v>
      </c>
      <c r="AB50" s="246"/>
      <c r="AC50" s="236" t="s">
        <v>6708</v>
      </c>
      <c r="AD50" s="247" t="s">
        <v>6709</v>
      </c>
      <c r="AE50" s="248">
        <v>0</v>
      </c>
      <c r="AF50" s="247" t="s">
        <v>6709</v>
      </c>
      <c r="AG50" s="242" t="str">
        <f>IFERROR(VLOOKUP(작성용!A:A,RM!A:D,4,0),"-")</f>
        <v>오윤지</v>
      </c>
      <c r="AH50" s="9" t="s">
        <v>6725</v>
      </c>
      <c r="AI50" s="238" t="s">
        <v>6721</v>
      </c>
      <c r="AJ50" s="238" t="s">
        <v>6721</v>
      </c>
      <c r="AK50" s="238" t="s">
        <v>6726</v>
      </c>
      <c r="AL50" s="238">
        <v>49</v>
      </c>
    </row>
    <row r="51" spans="1:38" x14ac:dyDescent="0.3">
      <c r="A51" s="232" t="s">
        <v>582</v>
      </c>
      <c r="B51" s="232" t="s">
        <v>6732</v>
      </c>
      <c r="C51" s="244" t="s">
        <v>6717</v>
      </c>
      <c r="D51" s="240" t="s">
        <v>6803</v>
      </c>
      <c r="E51" s="239" t="s">
        <v>3945</v>
      </c>
      <c r="F51" s="243" t="s">
        <v>6729</v>
      </c>
      <c r="G51" s="214">
        <v>0</v>
      </c>
      <c r="H51" s="234" t="s">
        <v>6721</v>
      </c>
      <c r="I51" s="234"/>
      <c r="J51" s="234"/>
      <c r="K51" s="234"/>
      <c r="L51" s="234"/>
      <c r="M51" s="234"/>
      <c r="N51" s="234" t="s">
        <v>6720</v>
      </c>
      <c r="O51" s="249"/>
      <c r="P51" s="249"/>
      <c r="Q51" s="226"/>
      <c r="R51" s="212" t="s">
        <v>4193</v>
      </c>
      <c r="S51" s="213" t="s">
        <v>6721</v>
      </c>
      <c r="T51" s="236">
        <v>45537</v>
      </c>
      <c r="U51" s="237" t="s">
        <v>6722</v>
      </c>
      <c r="V51" s="236" t="s">
        <v>6714</v>
      </c>
      <c r="W51" s="236" t="s">
        <v>6714</v>
      </c>
      <c r="X51" s="237" t="s">
        <v>6721</v>
      </c>
      <c r="Y51" s="237"/>
      <c r="Z51" s="237"/>
      <c r="AA51" s="225">
        <v>202409</v>
      </c>
      <c r="AB51" s="246"/>
      <c r="AC51" s="236" t="s">
        <v>6708</v>
      </c>
      <c r="AD51" s="247" t="s">
        <v>6709</v>
      </c>
      <c r="AE51" s="248">
        <v>0</v>
      </c>
      <c r="AF51" s="247" t="s">
        <v>6709</v>
      </c>
      <c r="AG51" s="242" t="str">
        <f>IFERROR(VLOOKUP(작성용!A:A,RM!A:D,4,0),"-")</f>
        <v>오윤지</v>
      </c>
      <c r="AH51" s="9" t="s">
        <v>6725</v>
      </c>
      <c r="AI51" s="238" t="s">
        <v>6721</v>
      </c>
      <c r="AJ51" s="238" t="s">
        <v>6721</v>
      </c>
      <c r="AK51" s="238" t="s">
        <v>6726</v>
      </c>
      <c r="AL51" s="238">
        <v>50</v>
      </c>
    </row>
    <row r="52" spans="1:38" x14ac:dyDescent="0.3">
      <c r="A52" s="232" t="s">
        <v>582</v>
      </c>
      <c r="B52" s="232" t="s">
        <v>6732</v>
      </c>
      <c r="C52" s="244" t="s">
        <v>6717</v>
      </c>
      <c r="D52" s="240" t="s">
        <v>6804</v>
      </c>
      <c r="E52" s="239" t="s">
        <v>3905</v>
      </c>
      <c r="F52" s="243" t="s">
        <v>6729</v>
      </c>
      <c r="G52" s="214">
        <v>0</v>
      </c>
      <c r="H52" s="234" t="s">
        <v>6721</v>
      </c>
      <c r="I52" s="234"/>
      <c r="J52" s="234"/>
      <c r="K52" s="234"/>
      <c r="L52" s="234"/>
      <c r="M52" s="234"/>
      <c r="N52" s="234" t="s">
        <v>6720</v>
      </c>
      <c r="O52" s="249"/>
      <c r="P52" s="249"/>
      <c r="Q52" s="226"/>
      <c r="R52" s="212" t="s">
        <v>4206</v>
      </c>
      <c r="S52" s="213" t="s">
        <v>6721</v>
      </c>
      <c r="T52" s="236">
        <v>45537</v>
      </c>
      <c r="U52" s="237" t="s">
        <v>6722</v>
      </c>
      <c r="V52" s="236" t="s">
        <v>6714</v>
      </c>
      <c r="W52" s="236" t="s">
        <v>6714</v>
      </c>
      <c r="X52" s="237" t="s">
        <v>6721</v>
      </c>
      <c r="Y52" s="237"/>
      <c r="Z52" s="237"/>
      <c r="AA52" s="225">
        <v>202409</v>
      </c>
      <c r="AB52" s="246"/>
      <c r="AC52" s="236" t="s">
        <v>6708</v>
      </c>
      <c r="AD52" s="247" t="s">
        <v>6709</v>
      </c>
      <c r="AE52" s="248">
        <v>0</v>
      </c>
      <c r="AF52" s="247" t="s">
        <v>6709</v>
      </c>
      <c r="AG52" s="242" t="str">
        <f>IFERROR(VLOOKUP(작성용!A:A,RM!A:D,4,0),"-")</f>
        <v>오윤지</v>
      </c>
      <c r="AH52" s="9" t="s">
        <v>6725</v>
      </c>
      <c r="AI52" s="238" t="s">
        <v>6721</v>
      </c>
      <c r="AJ52" s="238" t="s">
        <v>6721</v>
      </c>
      <c r="AK52" s="238" t="s">
        <v>6726</v>
      </c>
      <c r="AL52" s="238">
        <v>51</v>
      </c>
    </row>
    <row r="53" spans="1:38" x14ac:dyDescent="0.3">
      <c r="A53" s="232" t="s">
        <v>582</v>
      </c>
      <c r="B53" s="232" t="s">
        <v>6732</v>
      </c>
      <c r="C53" s="244" t="s">
        <v>6717</v>
      </c>
      <c r="D53" s="240" t="s">
        <v>6805</v>
      </c>
      <c r="E53" s="239" t="s">
        <v>6806</v>
      </c>
      <c r="F53" s="243" t="s">
        <v>6729</v>
      </c>
      <c r="G53" s="214">
        <v>0</v>
      </c>
      <c r="H53" s="234" t="s">
        <v>6721</v>
      </c>
      <c r="I53" s="234"/>
      <c r="J53" s="234"/>
      <c r="K53" s="234"/>
      <c r="L53" s="234"/>
      <c r="M53" s="234"/>
      <c r="N53" s="234" t="s">
        <v>6720</v>
      </c>
      <c r="O53" s="249"/>
      <c r="P53" s="249"/>
      <c r="Q53" s="226"/>
      <c r="R53" s="212" t="s">
        <v>6807</v>
      </c>
      <c r="S53" s="213" t="s">
        <v>6721</v>
      </c>
      <c r="T53" s="236">
        <v>45537</v>
      </c>
      <c r="U53" s="237" t="s">
        <v>6722</v>
      </c>
      <c r="V53" s="236" t="s">
        <v>6714</v>
      </c>
      <c r="W53" s="236" t="s">
        <v>6714</v>
      </c>
      <c r="X53" s="237" t="s">
        <v>6721</v>
      </c>
      <c r="Y53" s="237"/>
      <c r="Z53" s="237"/>
      <c r="AA53" s="225">
        <v>202409</v>
      </c>
      <c r="AB53" s="246"/>
      <c r="AC53" s="236" t="s">
        <v>6708</v>
      </c>
      <c r="AD53" s="247" t="s">
        <v>6709</v>
      </c>
      <c r="AE53" s="248">
        <v>0</v>
      </c>
      <c r="AF53" s="247" t="s">
        <v>6709</v>
      </c>
      <c r="AG53" s="242" t="str">
        <f>IFERROR(VLOOKUP(작성용!A:A,RM!A:D,4,0),"-")</f>
        <v>오윤지</v>
      </c>
      <c r="AH53" s="9" t="s">
        <v>6725</v>
      </c>
      <c r="AI53" s="238" t="s">
        <v>6721</v>
      </c>
      <c r="AJ53" s="238" t="s">
        <v>6721</v>
      </c>
      <c r="AK53" s="238" t="s">
        <v>6726</v>
      </c>
      <c r="AL53" s="238">
        <v>52</v>
      </c>
    </row>
    <row r="54" spans="1:38" x14ac:dyDescent="0.3">
      <c r="A54" s="232" t="s">
        <v>582</v>
      </c>
      <c r="B54" s="232" t="s">
        <v>6732</v>
      </c>
      <c r="C54" s="244" t="s">
        <v>6717</v>
      </c>
      <c r="D54" s="240" t="s">
        <v>6808</v>
      </c>
      <c r="E54" s="239" t="s">
        <v>6809</v>
      </c>
      <c r="F54" s="243" t="s">
        <v>6729</v>
      </c>
      <c r="G54" s="214">
        <v>0</v>
      </c>
      <c r="H54" s="234" t="s">
        <v>6721</v>
      </c>
      <c r="I54" s="234"/>
      <c r="J54" s="234"/>
      <c r="K54" s="234"/>
      <c r="L54" s="234"/>
      <c r="M54" s="234"/>
      <c r="N54" s="234" t="s">
        <v>6720</v>
      </c>
      <c r="O54" s="249"/>
      <c r="P54" s="249"/>
      <c r="Q54" s="226"/>
      <c r="R54" s="212" t="s">
        <v>6810</v>
      </c>
      <c r="S54" s="213" t="s">
        <v>6721</v>
      </c>
      <c r="T54" s="236">
        <v>45537</v>
      </c>
      <c r="U54" s="237" t="s">
        <v>6722</v>
      </c>
      <c r="V54" s="236" t="s">
        <v>6714</v>
      </c>
      <c r="W54" s="236" t="s">
        <v>6714</v>
      </c>
      <c r="X54" s="237" t="s">
        <v>6721</v>
      </c>
      <c r="Y54" s="237"/>
      <c r="Z54" s="237"/>
      <c r="AA54" s="225">
        <v>202409</v>
      </c>
      <c r="AB54" s="246"/>
      <c r="AC54" s="236" t="s">
        <v>6708</v>
      </c>
      <c r="AD54" s="247" t="s">
        <v>6709</v>
      </c>
      <c r="AE54" s="248">
        <v>0</v>
      </c>
      <c r="AF54" s="247" t="s">
        <v>6709</v>
      </c>
      <c r="AG54" s="242" t="str">
        <f>IFERROR(VLOOKUP(작성용!A:A,RM!A:D,4,0),"-")</f>
        <v>오윤지</v>
      </c>
      <c r="AH54" s="9" t="s">
        <v>6725</v>
      </c>
      <c r="AI54" s="238" t="s">
        <v>6721</v>
      </c>
      <c r="AJ54" s="238" t="s">
        <v>6721</v>
      </c>
      <c r="AK54" s="238" t="s">
        <v>6726</v>
      </c>
      <c r="AL54" s="238">
        <v>53</v>
      </c>
    </row>
    <row r="55" spans="1:38" x14ac:dyDescent="0.3">
      <c r="A55" s="232" t="s">
        <v>582</v>
      </c>
      <c r="B55" s="232" t="s">
        <v>6732</v>
      </c>
      <c r="C55" s="244" t="s">
        <v>6717</v>
      </c>
      <c r="D55" s="240" t="s">
        <v>6811</v>
      </c>
      <c r="E55" s="239" t="s">
        <v>6812</v>
      </c>
      <c r="F55" s="243" t="s">
        <v>6729</v>
      </c>
      <c r="G55" s="214">
        <v>0</v>
      </c>
      <c r="H55" s="234" t="s">
        <v>6721</v>
      </c>
      <c r="I55" s="234"/>
      <c r="J55" s="234"/>
      <c r="K55" s="234"/>
      <c r="L55" s="234"/>
      <c r="M55" s="234"/>
      <c r="N55" s="234" t="s">
        <v>6720</v>
      </c>
      <c r="O55" s="249"/>
      <c r="P55" s="249"/>
      <c r="Q55" s="226"/>
      <c r="R55" s="212" t="s">
        <v>6813</v>
      </c>
      <c r="S55" s="213" t="s">
        <v>6721</v>
      </c>
      <c r="T55" s="236">
        <v>45537</v>
      </c>
      <c r="U55" s="237" t="s">
        <v>6722</v>
      </c>
      <c r="V55" s="236" t="s">
        <v>6714</v>
      </c>
      <c r="W55" s="236" t="s">
        <v>6714</v>
      </c>
      <c r="X55" s="237" t="s">
        <v>6721</v>
      </c>
      <c r="Y55" s="237"/>
      <c r="Z55" s="237"/>
      <c r="AA55" s="225">
        <v>202409</v>
      </c>
      <c r="AB55" s="246"/>
      <c r="AC55" s="236" t="s">
        <v>6708</v>
      </c>
      <c r="AD55" s="247" t="s">
        <v>6709</v>
      </c>
      <c r="AE55" s="248">
        <v>0</v>
      </c>
      <c r="AF55" s="247" t="s">
        <v>6709</v>
      </c>
      <c r="AG55" s="242" t="str">
        <f>IFERROR(VLOOKUP(작성용!A:A,RM!A:D,4,0),"-")</f>
        <v>오윤지</v>
      </c>
      <c r="AH55" s="9" t="s">
        <v>6725</v>
      </c>
      <c r="AI55" s="238" t="s">
        <v>6721</v>
      </c>
      <c r="AJ55" s="238" t="s">
        <v>6721</v>
      </c>
      <c r="AK55" s="238" t="s">
        <v>6726</v>
      </c>
      <c r="AL55" s="238">
        <v>54</v>
      </c>
    </row>
    <row r="56" spans="1:38" x14ac:dyDescent="0.3">
      <c r="A56" s="232" t="s">
        <v>582</v>
      </c>
      <c r="B56" s="232" t="s">
        <v>6732</v>
      </c>
      <c r="C56" s="244" t="s">
        <v>6717</v>
      </c>
      <c r="D56" s="240" t="s">
        <v>6814</v>
      </c>
      <c r="E56" s="239" t="s">
        <v>5915</v>
      </c>
      <c r="F56" s="243" t="s">
        <v>6729</v>
      </c>
      <c r="G56" s="214">
        <v>0</v>
      </c>
      <c r="H56" s="234" t="s">
        <v>6721</v>
      </c>
      <c r="I56" s="234"/>
      <c r="J56" s="234"/>
      <c r="K56" s="234"/>
      <c r="L56" s="234"/>
      <c r="M56" s="234"/>
      <c r="N56" s="234" t="s">
        <v>6720</v>
      </c>
      <c r="O56" s="249"/>
      <c r="P56" s="249"/>
      <c r="Q56" s="226"/>
      <c r="R56" s="212" t="s">
        <v>5916</v>
      </c>
      <c r="S56" s="213" t="s">
        <v>6721</v>
      </c>
      <c r="T56" s="236">
        <v>45537</v>
      </c>
      <c r="U56" s="237" t="s">
        <v>6722</v>
      </c>
      <c r="V56" s="236" t="s">
        <v>6714</v>
      </c>
      <c r="W56" s="236" t="s">
        <v>6714</v>
      </c>
      <c r="X56" s="237" t="s">
        <v>6721</v>
      </c>
      <c r="Y56" s="237"/>
      <c r="Z56" s="237"/>
      <c r="AA56" s="225">
        <v>202409</v>
      </c>
      <c r="AB56" s="246"/>
      <c r="AC56" s="236" t="s">
        <v>6708</v>
      </c>
      <c r="AD56" s="247" t="s">
        <v>6709</v>
      </c>
      <c r="AE56" s="248">
        <v>0</v>
      </c>
      <c r="AF56" s="247" t="s">
        <v>6709</v>
      </c>
      <c r="AG56" s="242" t="str">
        <f>IFERROR(VLOOKUP(작성용!A:A,RM!A:D,4,0),"-")</f>
        <v>오윤지</v>
      </c>
      <c r="AH56" s="9" t="s">
        <v>6725</v>
      </c>
      <c r="AI56" s="238" t="s">
        <v>6721</v>
      </c>
      <c r="AJ56" s="238" t="s">
        <v>6721</v>
      </c>
      <c r="AK56" s="238" t="s">
        <v>6726</v>
      </c>
      <c r="AL56" s="238">
        <v>55</v>
      </c>
    </row>
    <row r="57" spans="1:38" x14ac:dyDescent="0.3">
      <c r="A57" s="232" t="s">
        <v>582</v>
      </c>
      <c r="B57" s="232" t="s">
        <v>6732</v>
      </c>
      <c r="C57" s="244" t="s">
        <v>6717</v>
      </c>
      <c r="D57" s="240" t="s">
        <v>6815</v>
      </c>
      <c r="E57" s="239" t="s">
        <v>6292</v>
      </c>
      <c r="F57" s="243" t="s">
        <v>6729</v>
      </c>
      <c r="G57" s="214">
        <v>0</v>
      </c>
      <c r="H57" s="234" t="s">
        <v>6721</v>
      </c>
      <c r="I57" s="234"/>
      <c r="J57" s="234"/>
      <c r="K57" s="234"/>
      <c r="L57" s="234"/>
      <c r="M57" s="234"/>
      <c r="N57" s="234" t="s">
        <v>6720</v>
      </c>
      <c r="O57" s="249"/>
      <c r="P57" s="249"/>
      <c r="Q57" s="226"/>
      <c r="R57" s="212" t="s">
        <v>6293</v>
      </c>
      <c r="S57" s="213" t="s">
        <v>6721</v>
      </c>
      <c r="T57" s="236">
        <v>45537</v>
      </c>
      <c r="U57" s="237" t="s">
        <v>6722</v>
      </c>
      <c r="V57" s="236" t="s">
        <v>6714</v>
      </c>
      <c r="W57" s="236" t="s">
        <v>6714</v>
      </c>
      <c r="X57" s="237" t="s">
        <v>6721</v>
      </c>
      <c r="Y57" s="237"/>
      <c r="Z57" s="237"/>
      <c r="AA57" s="225">
        <v>202409</v>
      </c>
      <c r="AB57" s="246"/>
      <c r="AC57" s="236" t="s">
        <v>6708</v>
      </c>
      <c r="AD57" s="247" t="s">
        <v>6709</v>
      </c>
      <c r="AE57" s="248">
        <v>0</v>
      </c>
      <c r="AF57" s="247" t="s">
        <v>6709</v>
      </c>
      <c r="AG57" s="242" t="str">
        <f>IFERROR(VLOOKUP(작성용!A:A,RM!A:D,4,0),"-")</f>
        <v>오윤지</v>
      </c>
      <c r="AH57" s="9" t="s">
        <v>6725</v>
      </c>
      <c r="AI57" s="238" t="s">
        <v>6721</v>
      </c>
      <c r="AJ57" s="238" t="s">
        <v>6721</v>
      </c>
      <c r="AK57" s="238" t="s">
        <v>6726</v>
      </c>
      <c r="AL57" s="238">
        <v>56</v>
      </c>
    </row>
    <row r="58" spans="1:38" x14ac:dyDescent="0.3">
      <c r="A58" s="232" t="s">
        <v>582</v>
      </c>
      <c r="B58" s="232" t="s">
        <v>6732</v>
      </c>
      <c r="C58" s="244" t="s">
        <v>6717</v>
      </c>
      <c r="D58" s="240" t="s">
        <v>6816</v>
      </c>
      <c r="E58" s="239" t="s">
        <v>6294</v>
      </c>
      <c r="F58" s="243" t="s">
        <v>6729</v>
      </c>
      <c r="G58" s="214">
        <v>0</v>
      </c>
      <c r="H58" s="234" t="s">
        <v>6721</v>
      </c>
      <c r="I58" s="234"/>
      <c r="J58" s="234"/>
      <c r="K58" s="234"/>
      <c r="L58" s="234"/>
      <c r="M58" s="234"/>
      <c r="N58" s="234" t="s">
        <v>6720</v>
      </c>
      <c r="O58" s="249"/>
      <c r="P58" s="249"/>
      <c r="Q58" s="226"/>
      <c r="R58" s="212" t="s">
        <v>6295</v>
      </c>
      <c r="S58" s="213" t="s">
        <v>6721</v>
      </c>
      <c r="T58" s="236">
        <v>45537</v>
      </c>
      <c r="U58" s="237" t="s">
        <v>6722</v>
      </c>
      <c r="V58" s="236" t="s">
        <v>6714</v>
      </c>
      <c r="W58" s="236" t="s">
        <v>6714</v>
      </c>
      <c r="X58" s="237" t="s">
        <v>6721</v>
      </c>
      <c r="Y58" s="237"/>
      <c r="Z58" s="237"/>
      <c r="AA58" s="225">
        <v>202409</v>
      </c>
      <c r="AB58" s="246"/>
      <c r="AC58" s="236" t="s">
        <v>6708</v>
      </c>
      <c r="AD58" s="247" t="s">
        <v>6709</v>
      </c>
      <c r="AE58" s="248">
        <v>0</v>
      </c>
      <c r="AF58" s="247" t="s">
        <v>6709</v>
      </c>
      <c r="AG58" s="242" t="str">
        <f>IFERROR(VLOOKUP(작성용!A:A,RM!A:D,4,0),"-")</f>
        <v>오윤지</v>
      </c>
      <c r="AH58" s="9" t="s">
        <v>6725</v>
      </c>
      <c r="AI58" s="238" t="s">
        <v>6721</v>
      </c>
      <c r="AJ58" s="238" t="s">
        <v>6721</v>
      </c>
      <c r="AK58" s="238" t="s">
        <v>6726</v>
      </c>
      <c r="AL58" s="238">
        <v>57</v>
      </c>
    </row>
    <row r="59" spans="1:38" x14ac:dyDescent="0.3">
      <c r="A59" s="232" t="s">
        <v>582</v>
      </c>
      <c r="B59" s="232" t="s">
        <v>6732</v>
      </c>
      <c r="C59" s="244" t="s">
        <v>6717</v>
      </c>
      <c r="D59" s="240" t="s">
        <v>6817</v>
      </c>
      <c r="E59" s="239" t="s">
        <v>6818</v>
      </c>
      <c r="F59" s="243" t="s">
        <v>6729</v>
      </c>
      <c r="G59" s="214">
        <v>0</v>
      </c>
      <c r="H59" s="234" t="s">
        <v>6721</v>
      </c>
      <c r="I59" s="234"/>
      <c r="J59" s="234"/>
      <c r="K59" s="234"/>
      <c r="L59" s="234"/>
      <c r="M59" s="234"/>
      <c r="N59" s="234" t="s">
        <v>6720</v>
      </c>
      <c r="O59" s="249"/>
      <c r="P59" s="249"/>
      <c r="Q59" s="226"/>
      <c r="R59" s="212" t="s">
        <v>6819</v>
      </c>
      <c r="S59" s="213" t="s">
        <v>6721</v>
      </c>
      <c r="T59" s="236">
        <v>45537</v>
      </c>
      <c r="U59" s="237" t="s">
        <v>6722</v>
      </c>
      <c r="V59" s="236" t="s">
        <v>6714</v>
      </c>
      <c r="W59" s="236" t="s">
        <v>6714</v>
      </c>
      <c r="X59" s="237" t="s">
        <v>6721</v>
      </c>
      <c r="Y59" s="237"/>
      <c r="Z59" s="237"/>
      <c r="AA59" s="225">
        <v>202409</v>
      </c>
      <c r="AB59" s="246"/>
      <c r="AC59" s="236" t="s">
        <v>6708</v>
      </c>
      <c r="AD59" s="247" t="s">
        <v>6709</v>
      </c>
      <c r="AE59" s="248">
        <v>0</v>
      </c>
      <c r="AF59" s="247" t="s">
        <v>6709</v>
      </c>
      <c r="AG59" s="242" t="str">
        <f>IFERROR(VLOOKUP(작성용!A:A,RM!A:D,4,0),"-")</f>
        <v>오윤지</v>
      </c>
      <c r="AH59" s="9" t="s">
        <v>6725</v>
      </c>
      <c r="AI59" s="238" t="s">
        <v>6721</v>
      </c>
      <c r="AJ59" s="238" t="s">
        <v>6721</v>
      </c>
      <c r="AK59" s="238" t="s">
        <v>6726</v>
      </c>
      <c r="AL59" s="238">
        <v>58</v>
      </c>
    </row>
    <row r="60" spans="1:38" x14ac:dyDescent="0.3">
      <c r="A60" s="232" t="s">
        <v>582</v>
      </c>
      <c r="B60" s="232" t="s">
        <v>6732</v>
      </c>
      <c r="C60" s="244" t="s">
        <v>6717</v>
      </c>
      <c r="D60" s="240" t="s">
        <v>6820</v>
      </c>
      <c r="E60" s="239" t="s">
        <v>4805</v>
      </c>
      <c r="F60" s="243" t="s">
        <v>6729</v>
      </c>
      <c r="G60" s="214">
        <v>0</v>
      </c>
      <c r="H60" s="234" t="s">
        <v>6721</v>
      </c>
      <c r="I60" s="234"/>
      <c r="J60" s="234"/>
      <c r="K60" s="234"/>
      <c r="L60" s="234"/>
      <c r="M60" s="234"/>
      <c r="N60" s="234" t="s">
        <v>6720</v>
      </c>
      <c r="O60" s="249"/>
      <c r="P60" s="249"/>
      <c r="Q60" s="226"/>
      <c r="R60" s="212" t="s">
        <v>4806</v>
      </c>
      <c r="S60" s="213" t="s">
        <v>6721</v>
      </c>
      <c r="T60" s="236">
        <v>45537</v>
      </c>
      <c r="U60" s="237" t="s">
        <v>6722</v>
      </c>
      <c r="V60" s="236" t="s">
        <v>6714</v>
      </c>
      <c r="W60" s="236" t="s">
        <v>6714</v>
      </c>
      <c r="X60" s="237" t="s">
        <v>6721</v>
      </c>
      <c r="Y60" s="237"/>
      <c r="Z60" s="237"/>
      <c r="AA60" s="225">
        <v>202409</v>
      </c>
      <c r="AB60" s="246"/>
      <c r="AC60" s="236" t="s">
        <v>6708</v>
      </c>
      <c r="AD60" s="247" t="s">
        <v>6709</v>
      </c>
      <c r="AE60" s="248">
        <v>0</v>
      </c>
      <c r="AF60" s="247" t="s">
        <v>6709</v>
      </c>
      <c r="AG60" s="242" t="str">
        <f>IFERROR(VLOOKUP(작성용!A:A,RM!A:D,4,0),"-")</f>
        <v>오윤지</v>
      </c>
      <c r="AH60" s="9" t="s">
        <v>6725</v>
      </c>
      <c r="AI60" s="238" t="s">
        <v>6721</v>
      </c>
      <c r="AJ60" s="238" t="s">
        <v>6721</v>
      </c>
      <c r="AK60" s="238" t="s">
        <v>6726</v>
      </c>
      <c r="AL60" s="238">
        <v>59</v>
      </c>
    </row>
    <row r="61" spans="1:38" x14ac:dyDescent="0.3">
      <c r="A61" s="232" t="s">
        <v>582</v>
      </c>
      <c r="B61" s="232" t="s">
        <v>6732</v>
      </c>
      <c r="C61" s="244" t="s">
        <v>6717</v>
      </c>
      <c r="D61" s="240" t="s">
        <v>6821</v>
      </c>
      <c r="E61" s="239" t="s">
        <v>3966</v>
      </c>
      <c r="F61" s="243" t="s">
        <v>6729</v>
      </c>
      <c r="G61" s="214">
        <v>0</v>
      </c>
      <c r="H61" s="234" t="s">
        <v>6721</v>
      </c>
      <c r="I61" s="234"/>
      <c r="J61" s="234"/>
      <c r="K61" s="234"/>
      <c r="L61" s="234"/>
      <c r="M61" s="234"/>
      <c r="N61" s="234" t="s">
        <v>6720</v>
      </c>
      <c r="O61" s="249"/>
      <c r="P61" s="249"/>
      <c r="Q61" s="226"/>
      <c r="R61" s="212" t="s">
        <v>4207</v>
      </c>
      <c r="S61" s="213" t="s">
        <v>6721</v>
      </c>
      <c r="T61" s="236">
        <v>45537</v>
      </c>
      <c r="U61" s="237" t="s">
        <v>6722</v>
      </c>
      <c r="V61" s="236" t="s">
        <v>6714</v>
      </c>
      <c r="W61" s="236" t="s">
        <v>6714</v>
      </c>
      <c r="X61" s="237" t="s">
        <v>6721</v>
      </c>
      <c r="Y61" s="237"/>
      <c r="Z61" s="237"/>
      <c r="AA61" s="225">
        <v>202409</v>
      </c>
      <c r="AB61" s="246"/>
      <c r="AC61" s="236" t="s">
        <v>6708</v>
      </c>
      <c r="AD61" s="247" t="s">
        <v>6709</v>
      </c>
      <c r="AE61" s="248">
        <v>0</v>
      </c>
      <c r="AF61" s="247" t="s">
        <v>6709</v>
      </c>
      <c r="AG61" s="242" t="str">
        <f>IFERROR(VLOOKUP(작성용!A:A,RM!A:D,4,0),"-")</f>
        <v>오윤지</v>
      </c>
      <c r="AH61" s="9" t="s">
        <v>6725</v>
      </c>
      <c r="AI61" s="238" t="s">
        <v>6721</v>
      </c>
      <c r="AJ61" s="238" t="s">
        <v>6721</v>
      </c>
      <c r="AK61" s="238" t="s">
        <v>6726</v>
      </c>
      <c r="AL61" s="238">
        <v>60</v>
      </c>
    </row>
    <row r="62" spans="1:38" x14ac:dyDescent="0.3">
      <c r="A62" s="232" t="s">
        <v>582</v>
      </c>
      <c r="B62" s="232" t="s">
        <v>6732</v>
      </c>
      <c r="C62" s="244" t="s">
        <v>6717</v>
      </c>
      <c r="D62" s="240" t="s">
        <v>6822</v>
      </c>
      <c r="E62" s="239" t="s">
        <v>6165</v>
      </c>
      <c r="F62" s="243" t="s">
        <v>6729</v>
      </c>
      <c r="G62" s="214">
        <v>0</v>
      </c>
      <c r="H62" s="234" t="s">
        <v>6721</v>
      </c>
      <c r="I62" s="234"/>
      <c r="J62" s="234"/>
      <c r="K62" s="234"/>
      <c r="L62" s="234"/>
      <c r="M62" s="234"/>
      <c r="N62" s="234" t="s">
        <v>6720</v>
      </c>
      <c r="O62" s="249"/>
      <c r="P62" s="249"/>
      <c r="Q62" s="226"/>
      <c r="R62" s="212" t="s">
        <v>6166</v>
      </c>
      <c r="S62" s="213" t="s">
        <v>6721</v>
      </c>
      <c r="T62" s="236">
        <v>45537</v>
      </c>
      <c r="U62" s="237" t="s">
        <v>6722</v>
      </c>
      <c r="V62" s="236" t="s">
        <v>6714</v>
      </c>
      <c r="W62" s="236" t="s">
        <v>6714</v>
      </c>
      <c r="X62" s="237" t="s">
        <v>6721</v>
      </c>
      <c r="Y62" s="237"/>
      <c r="Z62" s="237"/>
      <c r="AA62" s="225">
        <v>202409</v>
      </c>
      <c r="AB62" s="246"/>
      <c r="AC62" s="236" t="s">
        <v>6708</v>
      </c>
      <c r="AD62" s="247" t="s">
        <v>6709</v>
      </c>
      <c r="AE62" s="248">
        <v>0</v>
      </c>
      <c r="AF62" s="247" t="s">
        <v>6709</v>
      </c>
      <c r="AG62" s="242" t="str">
        <f>IFERROR(VLOOKUP(작성용!A:A,RM!A:D,4,0),"-")</f>
        <v>오윤지</v>
      </c>
      <c r="AH62" s="9" t="s">
        <v>6725</v>
      </c>
      <c r="AI62" s="238" t="s">
        <v>6721</v>
      </c>
      <c r="AJ62" s="238" t="s">
        <v>6721</v>
      </c>
      <c r="AK62" s="238" t="s">
        <v>6726</v>
      </c>
      <c r="AL62" s="238">
        <v>61</v>
      </c>
    </row>
    <row r="63" spans="1:38" x14ac:dyDescent="0.3">
      <c r="A63" s="232" t="s">
        <v>582</v>
      </c>
      <c r="B63" s="232" t="s">
        <v>6732</v>
      </c>
      <c r="C63" s="244" t="s">
        <v>6717</v>
      </c>
      <c r="D63" s="240" t="s">
        <v>6823</v>
      </c>
      <c r="E63" s="239" t="s">
        <v>4813</v>
      </c>
      <c r="F63" s="243" t="s">
        <v>6729</v>
      </c>
      <c r="G63" s="214">
        <v>0</v>
      </c>
      <c r="H63" s="234" t="s">
        <v>6721</v>
      </c>
      <c r="I63" s="234"/>
      <c r="J63" s="234"/>
      <c r="K63" s="234"/>
      <c r="L63" s="234"/>
      <c r="M63" s="234"/>
      <c r="N63" s="234" t="s">
        <v>6720</v>
      </c>
      <c r="O63" s="249"/>
      <c r="P63" s="249"/>
      <c r="Q63" s="226"/>
      <c r="R63" s="212" t="s">
        <v>4814</v>
      </c>
      <c r="S63" s="213" t="s">
        <v>6721</v>
      </c>
      <c r="T63" s="236">
        <v>45537</v>
      </c>
      <c r="U63" s="237" t="s">
        <v>6722</v>
      </c>
      <c r="V63" s="236" t="s">
        <v>6714</v>
      </c>
      <c r="W63" s="236" t="s">
        <v>6714</v>
      </c>
      <c r="X63" s="237" t="s">
        <v>6721</v>
      </c>
      <c r="Y63" s="237"/>
      <c r="Z63" s="237"/>
      <c r="AA63" s="225">
        <v>202409</v>
      </c>
      <c r="AB63" s="246"/>
      <c r="AC63" s="236" t="s">
        <v>6708</v>
      </c>
      <c r="AD63" s="247" t="s">
        <v>6709</v>
      </c>
      <c r="AE63" s="248">
        <v>0</v>
      </c>
      <c r="AF63" s="247" t="s">
        <v>6709</v>
      </c>
      <c r="AG63" s="242" t="str">
        <f>IFERROR(VLOOKUP(작성용!A:A,RM!A:D,4,0),"-")</f>
        <v>오윤지</v>
      </c>
      <c r="AH63" s="9" t="s">
        <v>6725</v>
      </c>
      <c r="AI63" s="238" t="s">
        <v>6721</v>
      </c>
      <c r="AJ63" s="238" t="s">
        <v>6721</v>
      </c>
      <c r="AK63" s="238" t="s">
        <v>6726</v>
      </c>
      <c r="AL63" s="238">
        <v>62</v>
      </c>
    </row>
    <row r="64" spans="1:38" x14ac:dyDescent="0.3">
      <c r="A64" s="232" t="s">
        <v>582</v>
      </c>
      <c r="B64" s="232" t="s">
        <v>6732</v>
      </c>
      <c r="C64" s="244" t="s">
        <v>6717</v>
      </c>
      <c r="D64" s="240" t="s">
        <v>6824</v>
      </c>
      <c r="E64" s="239" t="s">
        <v>6825</v>
      </c>
      <c r="F64" s="243" t="s">
        <v>6729</v>
      </c>
      <c r="G64" s="214">
        <v>0</v>
      </c>
      <c r="H64" s="234" t="s">
        <v>6721</v>
      </c>
      <c r="I64" s="234"/>
      <c r="J64" s="234"/>
      <c r="K64" s="234"/>
      <c r="L64" s="234"/>
      <c r="M64" s="234"/>
      <c r="N64" s="234" t="s">
        <v>6720</v>
      </c>
      <c r="O64" s="249"/>
      <c r="P64" s="249"/>
      <c r="Q64" s="226"/>
      <c r="R64" s="212" t="s">
        <v>6826</v>
      </c>
      <c r="S64" s="213" t="s">
        <v>6721</v>
      </c>
      <c r="T64" s="236">
        <v>45537</v>
      </c>
      <c r="U64" s="237" t="s">
        <v>6722</v>
      </c>
      <c r="V64" s="236" t="s">
        <v>6714</v>
      </c>
      <c r="W64" s="236" t="s">
        <v>6714</v>
      </c>
      <c r="X64" s="237" t="s">
        <v>6721</v>
      </c>
      <c r="Y64" s="237"/>
      <c r="Z64" s="237"/>
      <c r="AA64" s="225">
        <v>202409</v>
      </c>
      <c r="AB64" s="246"/>
      <c r="AC64" s="236" t="s">
        <v>6708</v>
      </c>
      <c r="AD64" s="247" t="s">
        <v>6709</v>
      </c>
      <c r="AE64" s="248">
        <v>0</v>
      </c>
      <c r="AF64" s="247" t="s">
        <v>6709</v>
      </c>
      <c r="AG64" s="242" t="str">
        <f>IFERROR(VLOOKUP(작성용!A:A,RM!A:D,4,0),"-")</f>
        <v>오윤지</v>
      </c>
      <c r="AH64" s="9" t="s">
        <v>6725</v>
      </c>
      <c r="AI64" s="238" t="s">
        <v>6721</v>
      </c>
      <c r="AJ64" s="238" t="s">
        <v>6721</v>
      </c>
      <c r="AK64" s="238" t="s">
        <v>6726</v>
      </c>
      <c r="AL64" s="238">
        <v>63</v>
      </c>
    </row>
    <row r="65" spans="1:38" x14ac:dyDescent="0.3">
      <c r="A65" s="232" t="s">
        <v>582</v>
      </c>
      <c r="B65" s="232" t="s">
        <v>6732</v>
      </c>
      <c r="C65" s="244" t="s">
        <v>6717</v>
      </c>
      <c r="D65" s="240" t="s">
        <v>6827</v>
      </c>
      <c r="E65" s="239" t="s">
        <v>6828</v>
      </c>
      <c r="F65" s="243" t="s">
        <v>6729</v>
      </c>
      <c r="G65" s="214">
        <v>0</v>
      </c>
      <c r="H65" s="234" t="s">
        <v>6721</v>
      </c>
      <c r="I65" s="234"/>
      <c r="J65" s="234"/>
      <c r="K65" s="234"/>
      <c r="L65" s="234"/>
      <c r="M65" s="234"/>
      <c r="N65" s="234" t="s">
        <v>6720</v>
      </c>
      <c r="O65" s="249"/>
      <c r="P65" s="249"/>
      <c r="Q65" s="226"/>
      <c r="R65" s="212" t="s">
        <v>6829</v>
      </c>
      <c r="S65" s="213" t="s">
        <v>6721</v>
      </c>
      <c r="T65" s="236">
        <v>45537</v>
      </c>
      <c r="U65" s="237" t="s">
        <v>6722</v>
      </c>
      <c r="V65" s="236" t="s">
        <v>6714</v>
      </c>
      <c r="W65" s="236" t="s">
        <v>6714</v>
      </c>
      <c r="X65" s="237" t="s">
        <v>6721</v>
      </c>
      <c r="Y65" s="237"/>
      <c r="Z65" s="237"/>
      <c r="AA65" s="225">
        <v>202409</v>
      </c>
      <c r="AB65" s="246"/>
      <c r="AC65" s="236" t="s">
        <v>6708</v>
      </c>
      <c r="AD65" s="247" t="s">
        <v>6709</v>
      </c>
      <c r="AE65" s="248">
        <v>0</v>
      </c>
      <c r="AF65" s="247" t="s">
        <v>6709</v>
      </c>
      <c r="AG65" s="242" t="str">
        <f>IFERROR(VLOOKUP(작성용!A:A,RM!A:D,4,0),"-")</f>
        <v>오윤지</v>
      </c>
      <c r="AH65" s="9" t="s">
        <v>6725</v>
      </c>
      <c r="AI65" s="238" t="s">
        <v>6721</v>
      </c>
      <c r="AJ65" s="238" t="s">
        <v>6721</v>
      </c>
      <c r="AK65" s="238" t="s">
        <v>6726</v>
      </c>
      <c r="AL65" s="238">
        <v>64</v>
      </c>
    </row>
    <row r="66" spans="1:38" x14ac:dyDescent="0.3">
      <c r="A66" s="232" t="s">
        <v>582</v>
      </c>
      <c r="B66" s="232" t="s">
        <v>6732</v>
      </c>
      <c r="C66" s="244" t="s">
        <v>6717</v>
      </c>
      <c r="D66" s="240" t="s">
        <v>6830</v>
      </c>
      <c r="E66" s="239" t="s">
        <v>6831</v>
      </c>
      <c r="F66" s="243" t="s">
        <v>6729</v>
      </c>
      <c r="G66" s="214">
        <v>0</v>
      </c>
      <c r="H66" s="234" t="s">
        <v>6721</v>
      </c>
      <c r="I66" s="234"/>
      <c r="J66" s="234"/>
      <c r="K66" s="234"/>
      <c r="L66" s="234"/>
      <c r="M66" s="234"/>
      <c r="N66" s="234" t="s">
        <v>6720</v>
      </c>
      <c r="O66" s="249"/>
      <c r="P66" s="249"/>
      <c r="Q66" s="226"/>
      <c r="R66" s="212" t="s">
        <v>6832</v>
      </c>
      <c r="S66" s="213" t="s">
        <v>6721</v>
      </c>
      <c r="T66" s="236">
        <v>45537</v>
      </c>
      <c r="U66" s="237" t="s">
        <v>6722</v>
      </c>
      <c r="V66" s="236" t="s">
        <v>6714</v>
      </c>
      <c r="W66" s="236" t="s">
        <v>6714</v>
      </c>
      <c r="X66" s="237" t="s">
        <v>6721</v>
      </c>
      <c r="Y66" s="237"/>
      <c r="Z66" s="237"/>
      <c r="AA66" s="225">
        <v>202409</v>
      </c>
      <c r="AB66" s="246"/>
      <c r="AC66" s="236" t="s">
        <v>6708</v>
      </c>
      <c r="AD66" s="247" t="s">
        <v>6709</v>
      </c>
      <c r="AE66" s="248">
        <v>0</v>
      </c>
      <c r="AF66" s="247" t="s">
        <v>6709</v>
      </c>
      <c r="AG66" s="242" t="str">
        <f>IFERROR(VLOOKUP(작성용!A:A,RM!A:D,4,0),"-")</f>
        <v>오윤지</v>
      </c>
      <c r="AH66" s="9" t="s">
        <v>6725</v>
      </c>
      <c r="AI66" s="238" t="s">
        <v>6721</v>
      </c>
      <c r="AJ66" s="238" t="s">
        <v>6721</v>
      </c>
      <c r="AK66" s="238" t="s">
        <v>6726</v>
      </c>
      <c r="AL66" s="238">
        <v>65</v>
      </c>
    </row>
    <row r="67" spans="1:38" x14ac:dyDescent="0.3">
      <c r="A67" s="232" t="s">
        <v>582</v>
      </c>
      <c r="B67" s="232" t="s">
        <v>6732</v>
      </c>
      <c r="C67" s="244" t="s">
        <v>6717</v>
      </c>
      <c r="D67" s="240" t="s">
        <v>6833</v>
      </c>
      <c r="E67" s="239" t="s">
        <v>4819</v>
      </c>
      <c r="F67" s="243" t="s">
        <v>6729</v>
      </c>
      <c r="G67" s="214">
        <v>0</v>
      </c>
      <c r="H67" s="234" t="s">
        <v>6721</v>
      </c>
      <c r="I67" s="234"/>
      <c r="J67" s="234"/>
      <c r="K67" s="234"/>
      <c r="L67" s="234"/>
      <c r="M67" s="234"/>
      <c r="N67" s="234" t="s">
        <v>6720</v>
      </c>
      <c r="O67" s="249"/>
      <c r="P67" s="249"/>
      <c r="Q67" s="226"/>
      <c r="R67" s="212" t="s">
        <v>4820</v>
      </c>
      <c r="S67" s="213" t="s">
        <v>6721</v>
      </c>
      <c r="T67" s="236">
        <v>45537</v>
      </c>
      <c r="U67" s="237" t="s">
        <v>6722</v>
      </c>
      <c r="V67" s="236" t="s">
        <v>6714</v>
      </c>
      <c r="W67" s="236" t="s">
        <v>6714</v>
      </c>
      <c r="X67" s="237" t="s">
        <v>6721</v>
      </c>
      <c r="Y67" s="237"/>
      <c r="Z67" s="237"/>
      <c r="AA67" s="225">
        <v>202409</v>
      </c>
      <c r="AB67" s="246"/>
      <c r="AC67" s="236" t="s">
        <v>6708</v>
      </c>
      <c r="AD67" s="247" t="s">
        <v>6709</v>
      </c>
      <c r="AE67" s="248">
        <v>0</v>
      </c>
      <c r="AF67" s="247" t="s">
        <v>6709</v>
      </c>
      <c r="AG67" s="242" t="str">
        <f>IFERROR(VLOOKUP(작성용!A:A,RM!A:D,4,0),"-")</f>
        <v>오윤지</v>
      </c>
      <c r="AH67" s="9" t="s">
        <v>6725</v>
      </c>
      <c r="AI67" s="238" t="s">
        <v>6721</v>
      </c>
      <c r="AJ67" s="238" t="s">
        <v>6721</v>
      </c>
      <c r="AK67" s="238" t="s">
        <v>6726</v>
      </c>
      <c r="AL67" s="238">
        <v>66</v>
      </c>
    </row>
    <row r="68" spans="1:38" x14ac:dyDescent="0.3">
      <c r="A68" s="232" t="s">
        <v>582</v>
      </c>
      <c r="B68" s="232" t="s">
        <v>6732</v>
      </c>
      <c r="C68" s="244" t="s">
        <v>6717</v>
      </c>
      <c r="D68" s="240" t="s">
        <v>6834</v>
      </c>
      <c r="E68" s="239" t="s">
        <v>6835</v>
      </c>
      <c r="F68" s="243" t="s">
        <v>6729</v>
      </c>
      <c r="G68" s="214">
        <v>0</v>
      </c>
      <c r="H68" s="234" t="s">
        <v>6721</v>
      </c>
      <c r="I68" s="234"/>
      <c r="J68" s="234"/>
      <c r="K68" s="234"/>
      <c r="L68" s="234"/>
      <c r="M68" s="234"/>
      <c r="N68" s="234" t="s">
        <v>6720</v>
      </c>
      <c r="O68" s="249"/>
      <c r="P68" s="249"/>
      <c r="Q68" s="226"/>
      <c r="R68" s="212" t="s">
        <v>6836</v>
      </c>
      <c r="S68" s="213" t="s">
        <v>6721</v>
      </c>
      <c r="T68" s="236">
        <v>45537</v>
      </c>
      <c r="U68" s="237" t="s">
        <v>6722</v>
      </c>
      <c r="V68" s="236" t="s">
        <v>6714</v>
      </c>
      <c r="W68" s="236" t="s">
        <v>6714</v>
      </c>
      <c r="X68" s="237" t="s">
        <v>6721</v>
      </c>
      <c r="Y68" s="237"/>
      <c r="Z68" s="237"/>
      <c r="AA68" s="225">
        <v>202409</v>
      </c>
      <c r="AB68" s="246"/>
      <c r="AC68" s="236" t="s">
        <v>6708</v>
      </c>
      <c r="AD68" s="247" t="s">
        <v>6709</v>
      </c>
      <c r="AE68" s="248">
        <v>0</v>
      </c>
      <c r="AF68" s="247" t="s">
        <v>6709</v>
      </c>
      <c r="AG68" s="242" t="str">
        <f>IFERROR(VLOOKUP(작성용!A:A,RM!A:D,4,0),"-")</f>
        <v>오윤지</v>
      </c>
      <c r="AH68" s="9" t="s">
        <v>6725</v>
      </c>
      <c r="AI68" s="238" t="s">
        <v>6721</v>
      </c>
      <c r="AJ68" s="238" t="s">
        <v>6721</v>
      </c>
      <c r="AK68" s="238" t="s">
        <v>6726</v>
      </c>
      <c r="AL68" s="238">
        <v>67</v>
      </c>
    </row>
    <row r="69" spans="1:38" x14ac:dyDescent="0.3">
      <c r="A69" s="232" t="s">
        <v>582</v>
      </c>
      <c r="B69" s="232" t="s">
        <v>6732</v>
      </c>
      <c r="C69" s="244" t="s">
        <v>6717</v>
      </c>
      <c r="D69" s="240" t="s">
        <v>6837</v>
      </c>
      <c r="E69" s="239" t="s">
        <v>6258</v>
      </c>
      <c r="F69" s="243" t="s">
        <v>6729</v>
      </c>
      <c r="G69" s="214">
        <v>0</v>
      </c>
      <c r="H69" s="234" t="s">
        <v>6721</v>
      </c>
      <c r="I69" s="234"/>
      <c r="J69" s="234"/>
      <c r="K69" s="234"/>
      <c r="L69" s="234"/>
      <c r="M69" s="234"/>
      <c r="N69" s="234" t="s">
        <v>6720</v>
      </c>
      <c r="O69" s="249"/>
      <c r="P69" s="249"/>
      <c r="Q69" s="226"/>
      <c r="R69" s="212" t="s">
        <v>6259</v>
      </c>
      <c r="S69" s="213" t="s">
        <v>6721</v>
      </c>
      <c r="T69" s="236">
        <v>45537</v>
      </c>
      <c r="U69" s="237" t="s">
        <v>6722</v>
      </c>
      <c r="V69" s="236" t="s">
        <v>6714</v>
      </c>
      <c r="W69" s="236" t="s">
        <v>6714</v>
      </c>
      <c r="X69" s="237" t="s">
        <v>6721</v>
      </c>
      <c r="Y69" s="237"/>
      <c r="Z69" s="237"/>
      <c r="AA69" s="225">
        <v>202409</v>
      </c>
      <c r="AB69" s="246"/>
      <c r="AC69" s="236" t="s">
        <v>6708</v>
      </c>
      <c r="AD69" s="247" t="s">
        <v>6709</v>
      </c>
      <c r="AE69" s="248">
        <v>0</v>
      </c>
      <c r="AF69" s="247" t="s">
        <v>6709</v>
      </c>
      <c r="AG69" s="242" t="str">
        <f>IFERROR(VLOOKUP(작성용!A:A,RM!A:D,4,0),"-")</f>
        <v>오윤지</v>
      </c>
      <c r="AH69" s="9" t="s">
        <v>6725</v>
      </c>
      <c r="AI69" s="238" t="s">
        <v>6721</v>
      </c>
      <c r="AJ69" s="238" t="s">
        <v>6721</v>
      </c>
      <c r="AK69" s="238" t="s">
        <v>6726</v>
      </c>
      <c r="AL69" s="238">
        <v>68</v>
      </c>
    </row>
    <row r="70" spans="1:38" x14ac:dyDescent="0.3">
      <c r="A70" s="232" t="s">
        <v>582</v>
      </c>
      <c r="B70" s="232" t="s">
        <v>6732</v>
      </c>
      <c r="C70" s="244" t="s">
        <v>6717</v>
      </c>
      <c r="D70" s="240" t="s">
        <v>6838</v>
      </c>
      <c r="E70" s="239" t="s">
        <v>6332</v>
      </c>
      <c r="F70" s="243" t="s">
        <v>6729</v>
      </c>
      <c r="G70" s="214">
        <v>0</v>
      </c>
      <c r="H70" s="234" t="s">
        <v>6721</v>
      </c>
      <c r="I70" s="234"/>
      <c r="J70" s="234"/>
      <c r="K70" s="234"/>
      <c r="L70" s="234"/>
      <c r="M70" s="234"/>
      <c r="N70" s="234" t="s">
        <v>6720</v>
      </c>
      <c r="O70" s="249"/>
      <c r="P70" s="249"/>
      <c r="Q70" s="226"/>
      <c r="R70" s="212" t="s">
        <v>6333</v>
      </c>
      <c r="S70" s="213" t="s">
        <v>6721</v>
      </c>
      <c r="T70" s="236">
        <v>45537</v>
      </c>
      <c r="U70" s="237" t="s">
        <v>6722</v>
      </c>
      <c r="V70" s="236" t="s">
        <v>6714</v>
      </c>
      <c r="W70" s="236" t="s">
        <v>6714</v>
      </c>
      <c r="X70" s="237" t="s">
        <v>6721</v>
      </c>
      <c r="Y70" s="237"/>
      <c r="Z70" s="237"/>
      <c r="AA70" s="225">
        <v>202409</v>
      </c>
      <c r="AB70" s="246"/>
      <c r="AC70" s="236" t="s">
        <v>6708</v>
      </c>
      <c r="AD70" s="247" t="s">
        <v>6709</v>
      </c>
      <c r="AE70" s="248">
        <v>0</v>
      </c>
      <c r="AF70" s="247" t="s">
        <v>6709</v>
      </c>
      <c r="AG70" s="242" t="str">
        <f>IFERROR(VLOOKUP(작성용!A:A,RM!A:D,4,0),"-")</f>
        <v>오윤지</v>
      </c>
      <c r="AH70" s="9" t="s">
        <v>6725</v>
      </c>
      <c r="AI70" s="238" t="s">
        <v>6721</v>
      </c>
      <c r="AJ70" s="238" t="s">
        <v>6721</v>
      </c>
      <c r="AK70" s="238" t="s">
        <v>6726</v>
      </c>
      <c r="AL70" s="238">
        <v>69</v>
      </c>
    </row>
    <row r="71" spans="1:38" x14ac:dyDescent="0.3">
      <c r="A71" s="232" t="s">
        <v>582</v>
      </c>
      <c r="B71" s="232" t="s">
        <v>6732</v>
      </c>
      <c r="C71" s="244" t="s">
        <v>6717</v>
      </c>
      <c r="D71" s="240" t="s">
        <v>6839</v>
      </c>
      <c r="E71" s="239" t="s">
        <v>5422</v>
      </c>
      <c r="F71" s="243" t="s">
        <v>6729</v>
      </c>
      <c r="G71" s="214">
        <v>0</v>
      </c>
      <c r="H71" s="234" t="s">
        <v>6721</v>
      </c>
      <c r="I71" s="234"/>
      <c r="J71" s="234"/>
      <c r="K71" s="234"/>
      <c r="L71" s="234"/>
      <c r="M71" s="234"/>
      <c r="N71" s="234" t="s">
        <v>6720</v>
      </c>
      <c r="O71" s="249"/>
      <c r="P71" s="249"/>
      <c r="Q71" s="226"/>
      <c r="R71" s="212" t="s">
        <v>5423</v>
      </c>
      <c r="S71" s="213" t="s">
        <v>6721</v>
      </c>
      <c r="T71" s="236">
        <v>45537</v>
      </c>
      <c r="U71" s="237" t="s">
        <v>6722</v>
      </c>
      <c r="V71" s="236" t="s">
        <v>6714</v>
      </c>
      <c r="W71" s="236" t="s">
        <v>6714</v>
      </c>
      <c r="X71" s="237" t="s">
        <v>6721</v>
      </c>
      <c r="Y71" s="237"/>
      <c r="Z71" s="237"/>
      <c r="AA71" s="225">
        <v>202409</v>
      </c>
      <c r="AB71" s="246"/>
      <c r="AC71" s="236" t="s">
        <v>6708</v>
      </c>
      <c r="AD71" s="247" t="s">
        <v>6709</v>
      </c>
      <c r="AE71" s="248">
        <v>0</v>
      </c>
      <c r="AF71" s="247" t="s">
        <v>6709</v>
      </c>
      <c r="AG71" s="242" t="str">
        <f>IFERROR(VLOOKUP(작성용!A:A,RM!A:D,4,0),"-")</f>
        <v>오윤지</v>
      </c>
      <c r="AH71" s="9" t="s">
        <v>6725</v>
      </c>
      <c r="AI71" s="238" t="s">
        <v>6721</v>
      </c>
      <c r="AJ71" s="238" t="s">
        <v>6721</v>
      </c>
      <c r="AK71" s="238" t="s">
        <v>6726</v>
      </c>
      <c r="AL71" s="238">
        <v>70</v>
      </c>
    </row>
    <row r="72" spans="1:38" x14ac:dyDescent="0.3">
      <c r="A72" s="232" t="s">
        <v>582</v>
      </c>
      <c r="B72" s="232" t="s">
        <v>6732</v>
      </c>
      <c r="C72" s="244" t="s">
        <v>6717</v>
      </c>
      <c r="D72" s="240" t="s">
        <v>6840</v>
      </c>
      <c r="E72" s="239" t="s">
        <v>6841</v>
      </c>
      <c r="F72" s="243" t="s">
        <v>6729</v>
      </c>
      <c r="G72" s="214">
        <v>0</v>
      </c>
      <c r="H72" s="234" t="s">
        <v>6721</v>
      </c>
      <c r="I72" s="234"/>
      <c r="J72" s="234"/>
      <c r="K72" s="234"/>
      <c r="L72" s="234"/>
      <c r="M72" s="234"/>
      <c r="N72" s="234" t="s">
        <v>6720</v>
      </c>
      <c r="O72" s="249"/>
      <c r="P72" s="249"/>
      <c r="Q72" s="226"/>
      <c r="R72" s="212" t="s">
        <v>6842</v>
      </c>
      <c r="S72" s="213" t="s">
        <v>6721</v>
      </c>
      <c r="T72" s="236">
        <v>45537</v>
      </c>
      <c r="U72" s="237" t="s">
        <v>6722</v>
      </c>
      <c r="V72" s="236" t="s">
        <v>6714</v>
      </c>
      <c r="W72" s="236" t="s">
        <v>6714</v>
      </c>
      <c r="X72" s="237" t="s">
        <v>6721</v>
      </c>
      <c r="Y72" s="237"/>
      <c r="Z72" s="237"/>
      <c r="AA72" s="225">
        <v>202409</v>
      </c>
      <c r="AB72" s="246"/>
      <c r="AC72" s="236" t="s">
        <v>6708</v>
      </c>
      <c r="AD72" s="247" t="s">
        <v>6709</v>
      </c>
      <c r="AE72" s="248">
        <v>0</v>
      </c>
      <c r="AF72" s="247" t="s">
        <v>6709</v>
      </c>
      <c r="AG72" s="242" t="str">
        <f>IFERROR(VLOOKUP(작성용!A:A,RM!A:D,4,0),"-")</f>
        <v>오윤지</v>
      </c>
      <c r="AH72" s="9" t="s">
        <v>6725</v>
      </c>
      <c r="AI72" s="238" t="s">
        <v>6721</v>
      </c>
      <c r="AJ72" s="238" t="s">
        <v>6721</v>
      </c>
      <c r="AK72" s="238" t="s">
        <v>6726</v>
      </c>
      <c r="AL72" s="238">
        <v>71</v>
      </c>
    </row>
    <row r="73" spans="1:38" x14ac:dyDescent="0.3">
      <c r="A73" s="232" t="s">
        <v>582</v>
      </c>
      <c r="B73" s="232" t="s">
        <v>6732</v>
      </c>
      <c r="C73" s="244" t="s">
        <v>6717</v>
      </c>
      <c r="D73" s="240" t="s">
        <v>6843</v>
      </c>
      <c r="E73" s="239" t="s">
        <v>6215</v>
      </c>
      <c r="F73" s="243" t="s">
        <v>6729</v>
      </c>
      <c r="G73" s="214">
        <v>0</v>
      </c>
      <c r="H73" s="234" t="s">
        <v>6721</v>
      </c>
      <c r="I73" s="234"/>
      <c r="J73" s="234"/>
      <c r="K73" s="234"/>
      <c r="L73" s="234"/>
      <c r="M73" s="234"/>
      <c r="N73" s="234" t="s">
        <v>6720</v>
      </c>
      <c r="O73" s="249"/>
      <c r="P73" s="249"/>
      <c r="Q73" s="226"/>
      <c r="R73" s="212" t="s">
        <v>6216</v>
      </c>
      <c r="S73" s="213" t="s">
        <v>6721</v>
      </c>
      <c r="T73" s="236">
        <v>45537</v>
      </c>
      <c r="U73" s="237" t="s">
        <v>6722</v>
      </c>
      <c r="V73" s="236" t="s">
        <v>6714</v>
      </c>
      <c r="W73" s="236" t="s">
        <v>6714</v>
      </c>
      <c r="X73" s="237" t="s">
        <v>6721</v>
      </c>
      <c r="Y73" s="237"/>
      <c r="Z73" s="237"/>
      <c r="AA73" s="225">
        <v>202409</v>
      </c>
      <c r="AB73" s="246"/>
      <c r="AC73" s="236" t="s">
        <v>6708</v>
      </c>
      <c r="AD73" s="247" t="s">
        <v>6709</v>
      </c>
      <c r="AE73" s="248">
        <v>0</v>
      </c>
      <c r="AF73" s="247" t="s">
        <v>6709</v>
      </c>
      <c r="AG73" s="242" t="str">
        <f>IFERROR(VLOOKUP(작성용!A:A,RM!A:D,4,0),"-")</f>
        <v>오윤지</v>
      </c>
      <c r="AH73" s="9" t="s">
        <v>6725</v>
      </c>
      <c r="AI73" s="238" t="s">
        <v>6721</v>
      </c>
      <c r="AJ73" s="238" t="s">
        <v>6721</v>
      </c>
      <c r="AK73" s="238" t="s">
        <v>6726</v>
      </c>
      <c r="AL73" s="238">
        <v>72</v>
      </c>
    </row>
    <row r="74" spans="1:38" x14ac:dyDescent="0.3">
      <c r="A74" s="232" t="s">
        <v>582</v>
      </c>
      <c r="B74" s="232" t="s">
        <v>6732</v>
      </c>
      <c r="C74" s="244" t="s">
        <v>6717</v>
      </c>
      <c r="D74" s="240" t="s">
        <v>6844</v>
      </c>
      <c r="E74" s="239" t="s">
        <v>6326</v>
      </c>
      <c r="F74" s="243" t="s">
        <v>6729</v>
      </c>
      <c r="G74" s="214">
        <v>0</v>
      </c>
      <c r="H74" s="234" t="s">
        <v>6721</v>
      </c>
      <c r="I74" s="234"/>
      <c r="J74" s="234"/>
      <c r="K74" s="234"/>
      <c r="L74" s="234"/>
      <c r="M74" s="234"/>
      <c r="N74" s="234" t="s">
        <v>6720</v>
      </c>
      <c r="O74" s="249"/>
      <c r="P74" s="249"/>
      <c r="Q74" s="226"/>
      <c r="R74" s="212" t="s">
        <v>6327</v>
      </c>
      <c r="S74" s="213" t="s">
        <v>6721</v>
      </c>
      <c r="T74" s="236">
        <v>45537</v>
      </c>
      <c r="U74" s="237" t="s">
        <v>6722</v>
      </c>
      <c r="V74" s="236" t="s">
        <v>6714</v>
      </c>
      <c r="W74" s="236" t="s">
        <v>6714</v>
      </c>
      <c r="X74" s="237" t="s">
        <v>6721</v>
      </c>
      <c r="Y74" s="237"/>
      <c r="Z74" s="237"/>
      <c r="AA74" s="225">
        <v>202409</v>
      </c>
      <c r="AB74" s="246"/>
      <c r="AC74" s="236" t="s">
        <v>6708</v>
      </c>
      <c r="AD74" s="247" t="s">
        <v>6709</v>
      </c>
      <c r="AE74" s="248">
        <v>0</v>
      </c>
      <c r="AF74" s="247" t="s">
        <v>6709</v>
      </c>
      <c r="AG74" s="242" t="str">
        <f>IFERROR(VLOOKUP(작성용!A:A,RM!A:D,4,0),"-")</f>
        <v>오윤지</v>
      </c>
      <c r="AH74" s="9" t="s">
        <v>6725</v>
      </c>
      <c r="AI74" s="238" t="s">
        <v>6721</v>
      </c>
      <c r="AJ74" s="238" t="s">
        <v>6721</v>
      </c>
      <c r="AK74" s="238" t="s">
        <v>6726</v>
      </c>
      <c r="AL74" s="238">
        <v>73</v>
      </c>
    </row>
    <row r="75" spans="1:38" x14ac:dyDescent="0.3">
      <c r="A75" s="232" t="s">
        <v>582</v>
      </c>
      <c r="B75" s="232" t="s">
        <v>6732</v>
      </c>
      <c r="C75" s="244" t="s">
        <v>6717</v>
      </c>
      <c r="D75" s="240" t="s">
        <v>6845</v>
      </c>
      <c r="E75" s="239" t="s">
        <v>6846</v>
      </c>
      <c r="F75" s="243" t="s">
        <v>6729</v>
      </c>
      <c r="G75" s="214">
        <v>0</v>
      </c>
      <c r="H75" s="234" t="s">
        <v>6721</v>
      </c>
      <c r="I75" s="234"/>
      <c r="J75" s="234"/>
      <c r="K75" s="234"/>
      <c r="L75" s="234"/>
      <c r="M75" s="234"/>
      <c r="N75" s="234" t="s">
        <v>6720</v>
      </c>
      <c r="O75" s="249"/>
      <c r="P75" s="249"/>
      <c r="Q75" s="226"/>
      <c r="R75" s="212" t="s">
        <v>6847</v>
      </c>
      <c r="S75" s="213" t="s">
        <v>6721</v>
      </c>
      <c r="T75" s="236">
        <v>45537</v>
      </c>
      <c r="U75" s="237" t="s">
        <v>6722</v>
      </c>
      <c r="V75" s="236" t="s">
        <v>6714</v>
      </c>
      <c r="W75" s="236" t="s">
        <v>6714</v>
      </c>
      <c r="X75" s="237" t="s">
        <v>6721</v>
      </c>
      <c r="Y75" s="237"/>
      <c r="Z75" s="237"/>
      <c r="AA75" s="225">
        <v>202409</v>
      </c>
      <c r="AB75" s="246"/>
      <c r="AC75" s="236" t="s">
        <v>6708</v>
      </c>
      <c r="AD75" s="247" t="s">
        <v>6709</v>
      </c>
      <c r="AE75" s="248">
        <v>0</v>
      </c>
      <c r="AF75" s="247" t="s">
        <v>6709</v>
      </c>
      <c r="AG75" s="242" t="str">
        <f>IFERROR(VLOOKUP(작성용!A:A,RM!A:D,4,0),"-")</f>
        <v>오윤지</v>
      </c>
      <c r="AH75" s="9" t="s">
        <v>6725</v>
      </c>
      <c r="AI75" s="238" t="s">
        <v>6721</v>
      </c>
      <c r="AJ75" s="238" t="s">
        <v>6721</v>
      </c>
      <c r="AK75" s="238" t="s">
        <v>6726</v>
      </c>
      <c r="AL75" s="238">
        <v>74</v>
      </c>
    </row>
    <row r="76" spans="1:38" x14ac:dyDescent="0.3">
      <c r="A76" s="232" t="s">
        <v>582</v>
      </c>
      <c r="B76" s="232" t="s">
        <v>6732</v>
      </c>
      <c r="C76" s="244" t="s">
        <v>6717</v>
      </c>
      <c r="D76" s="240" t="s">
        <v>6848</v>
      </c>
      <c r="E76" s="239" t="s">
        <v>6849</v>
      </c>
      <c r="F76" s="243" t="s">
        <v>6729</v>
      </c>
      <c r="G76" s="214">
        <v>0</v>
      </c>
      <c r="H76" s="234" t="s">
        <v>6721</v>
      </c>
      <c r="I76" s="234"/>
      <c r="J76" s="234"/>
      <c r="K76" s="234"/>
      <c r="L76" s="234"/>
      <c r="M76" s="234"/>
      <c r="N76" s="234" t="s">
        <v>6720</v>
      </c>
      <c r="O76" s="249"/>
      <c r="P76" s="249"/>
      <c r="Q76" s="226"/>
      <c r="R76" s="212" t="s">
        <v>6850</v>
      </c>
      <c r="S76" s="213" t="s">
        <v>6721</v>
      </c>
      <c r="T76" s="236">
        <v>45537</v>
      </c>
      <c r="U76" s="237" t="s">
        <v>6722</v>
      </c>
      <c r="V76" s="236" t="s">
        <v>6714</v>
      </c>
      <c r="W76" s="236" t="s">
        <v>6714</v>
      </c>
      <c r="X76" s="237" t="s">
        <v>6721</v>
      </c>
      <c r="Y76" s="237"/>
      <c r="Z76" s="237"/>
      <c r="AA76" s="225">
        <v>202409</v>
      </c>
      <c r="AB76" s="246"/>
      <c r="AC76" s="236" t="s">
        <v>6708</v>
      </c>
      <c r="AD76" s="247" t="s">
        <v>6709</v>
      </c>
      <c r="AE76" s="248">
        <v>0</v>
      </c>
      <c r="AF76" s="247" t="s">
        <v>6709</v>
      </c>
      <c r="AG76" s="242" t="str">
        <f>IFERROR(VLOOKUP(작성용!A:A,RM!A:D,4,0),"-")</f>
        <v>오윤지</v>
      </c>
      <c r="AH76" s="9" t="s">
        <v>6725</v>
      </c>
      <c r="AI76" s="238" t="s">
        <v>6721</v>
      </c>
      <c r="AJ76" s="238" t="s">
        <v>6721</v>
      </c>
      <c r="AK76" s="238" t="s">
        <v>6726</v>
      </c>
      <c r="AL76" s="238">
        <v>75</v>
      </c>
    </row>
    <row r="77" spans="1:38" x14ac:dyDescent="0.3">
      <c r="A77" s="232" t="s">
        <v>582</v>
      </c>
      <c r="B77" s="232" t="s">
        <v>6732</v>
      </c>
      <c r="C77" s="244" t="s">
        <v>6717</v>
      </c>
      <c r="D77" s="240" t="s">
        <v>6851</v>
      </c>
      <c r="E77" s="239" t="s">
        <v>6135</v>
      </c>
      <c r="F77" s="243" t="s">
        <v>6729</v>
      </c>
      <c r="G77" s="214">
        <v>0</v>
      </c>
      <c r="H77" s="234" t="s">
        <v>6721</v>
      </c>
      <c r="I77" s="234"/>
      <c r="J77" s="234"/>
      <c r="K77" s="234"/>
      <c r="L77" s="234"/>
      <c r="M77" s="234"/>
      <c r="N77" s="234" t="s">
        <v>6720</v>
      </c>
      <c r="O77" s="249"/>
      <c r="P77" s="249"/>
      <c r="Q77" s="226"/>
      <c r="R77" s="212" t="s">
        <v>6136</v>
      </c>
      <c r="S77" s="213" t="s">
        <v>6721</v>
      </c>
      <c r="T77" s="236">
        <v>45537</v>
      </c>
      <c r="U77" s="237" t="s">
        <v>6722</v>
      </c>
      <c r="V77" s="236" t="s">
        <v>6714</v>
      </c>
      <c r="W77" s="236" t="s">
        <v>6714</v>
      </c>
      <c r="X77" s="237" t="s">
        <v>6721</v>
      </c>
      <c r="Y77" s="237"/>
      <c r="Z77" s="237"/>
      <c r="AA77" s="225">
        <v>202409</v>
      </c>
      <c r="AB77" s="246"/>
      <c r="AC77" s="236" t="s">
        <v>6708</v>
      </c>
      <c r="AD77" s="247" t="s">
        <v>6709</v>
      </c>
      <c r="AE77" s="248">
        <v>0</v>
      </c>
      <c r="AF77" s="247" t="s">
        <v>6709</v>
      </c>
      <c r="AG77" s="242" t="str">
        <f>IFERROR(VLOOKUP(작성용!A:A,RM!A:D,4,0),"-")</f>
        <v>오윤지</v>
      </c>
      <c r="AH77" s="9" t="s">
        <v>6725</v>
      </c>
      <c r="AI77" s="238" t="s">
        <v>6721</v>
      </c>
      <c r="AJ77" s="238" t="s">
        <v>6721</v>
      </c>
      <c r="AK77" s="238" t="s">
        <v>6726</v>
      </c>
      <c r="AL77" s="238">
        <v>76</v>
      </c>
    </row>
    <row r="78" spans="1:38" x14ac:dyDescent="0.3">
      <c r="A78" s="232" t="s">
        <v>582</v>
      </c>
      <c r="B78" s="232" t="s">
        <v>6732</v>
      </c>
      <c r="C78" s="244" t="s">
        <v>6717</v>
      </c>
      <c r="D78" s="240" t="s">
        <v>6852</v>
      </c>
      <c r="E78" s="239" t="s">
        <v>6266</v>
      </c>
      <c r="F78" s="243" t="s">
        <v>6729</v>
      </c>
      <c r="G78" s="214">
        <v>0</v>
      </c>
      <c r="H78" s="234" t="s">
        <v>6721</v>
      </c>
      <c r="I78" s="234"/>
      <c r="J78" s="234"/>
      <c r="K78" s="234"/>
      <c r="L78" s="234"/>
      <c r="M78" s="234"/>
      <c r="N78" s="234" t="s">
        <v>6720</v>
      </c>
      <c r="O78" s="249"/>
      <c r="P78" s="249"/>
      <c r="Q78" s="226"/>
      <c r="R78" s="212" t="s">
        <v>6267</v>
      </c>
      <c r="S78" s="213" t="s">
        <v>6721</v>
      </c>
      <c r="T78" s="236">
        <v>45537</v>
      </c>
      <c r="U78" s="237" t="s">
        <v>6722</v>
      </c>
      <c r="V78" s="236" t="s">
        <v>6714</v>
      </c>
      <c r="W78" s="236" t="s">
        <v>6714</v>
      </c>
      <c r="X78" s="237" t="s">
        <v>6721</v>
      </c>
      <c r="Y78" s="237"/>
      <c r="Z78" s="237"/>
      <c r="AA78" s="225">
        <v>202409</v>
      </c>
      <c r="AB78" s="246"/>
      <c r="AC78" s="236" t="s">
        <v>6708</v>
      </c>
      <c r="AD78" s="247" t="s">
        <v>6709</v>
      </c>
      <c r="AE78" s="248">
        <v>0</v>
      </c>
      <c r="AF78" s="247" t="s">
        <v>6709</v>
      </c>
      <c r="AG78" s="242" t="str">
        <f>IFERROR(VLOOKUP(작성용!A:A,RM!A:D,4,0),"-")</f>
        <v>오윤지</v>
      </c>
      <c r="AH78" s="9" t="s">
        <v>6725</v>
      </c>
      <c r="AI78" s="238" t="s">
        <v>6721</v>
      </c>
      <c r="AJ78" s="238" t="s">
        <v>6721</v>
      </c>
      <c r="AK78" s="238" t="s">
        <v>6726</v>
      </c>
      <c r="AL78" s="238">
        <v>77</v>
      </c>
    </row>
    <row r="79" spans="1:38" x14ac:dyDescent="0.3">
      <c r="A79" s="232" t="s">
        <v>582</v>
      </c>
      <c r="B79" s="232" t="s">
        <v>6732</v>
      </c>
      <c r="C79" s="244" t="s">
        <v>6717</v>
      </c>
      <c r="D79" s="240" t="s">
        <v>6853</v>
      </c>
      <c r="E79" s="239" t="s">
        <v>6854</v>
      </c>
      <c r="F79" s="243" t="s">
        <v>6729</v>
      </c>
      <c r="G79" s="214">
        <v>0</v>
      </c>
      <c r="H79" s="234" t="s">
        <v>6721</v>
      </c>
      <c r="I79" s="234"/>
      <c r="J79" s="234"/>
      <c r="K79" s="234"/>
      <c r="L79" s="234"/>
      <c r="M79" s="234"/>
      <c r="N79" s="234" t="s">
        <v>6720</v>
      </c>
      <c r="O79" s="249"/>
      <c r="P79" s="249"/>
      <c r="Q79" s="226"/>
      <c r="R79" s="212" t="s">
        <v>6855</v>
      </c>
      <c r="S79" s="213" t="s">
        <v>6721</v>
      </c>
      <c r="T79" s="236">
        <v>45537</v>
      </c>
      <c r="U79" s="237" t="s">
        <v>6722</v>
      </c>
      <c r="V79" s="236" t="s">
        <v>6714</v>
      </c>
      <c r="W79" s="236" t="s">
        <v>6714</v>
      </c>
      <c r="X79" s="237" t="s">
        <v>6721</v>
      </c>
      <c r="Y79" s="237"/>
      <c r="Z79" s="237"/>
      <c r="AA79" s="225">
        <v>202409</v>
      </c>
      <c r="AB79" s="246"/>
      <c r="AC79" s="236" t="s">
        <v>6708</v>
      </c>
      <c r="AD79" s="247" t="s">
        <v>6709</v>
      </c>
      <c r="AE79" s="248">
        <v>0</v>
      </c>
      <c r="AF79" s="247" t="s">
        <v>6709</v>
      </c>
      <c r="AG79" s="242" t="str">
        <f>IFERROR(VLOOKUP(작성용!A:A,RM!A:D,4,0),"-")</f>
        <v>오윤지</v>
      </c>
      <c r="AH79" s="9" t="s">
        <v>6725</v>
      </c>
      <c r="AI79" s="238" t="s">
        <v>6721</v>
      </c>
      <c r="AJ79" s="238" t="s">
        <v>6721</v>
      </c>
      <c r="AK79" s="238" t="s">
        <v>6726</v>
      </c>
      <c r="AL79" s="238">
        <v>78</v>
      </c>
    </row>
    <row r="80" spans="1:38" x14ac:dyDescent="0.3">
      <c r="A80" s="232" t="s">
        <v>582</v>
      </c>
      <c r="B80" s="232" t="s">
        <v>6732</v>
      </c>
      <c r="C80" s="244" t="s">
        <v>6717</v>
      </c>
      <c r="D80" s="240" t="s">
        <v>6856</v>
      </c>
      <c r="E80" s="239" t="s">
        <v>6857</v>
      </c>
      <c r="F80" s="243" t="s">
        <v>6729</v>
      </c>
      <c r="G80" s="214">
        <v>0</v>
      </c>
      <c r="H80" s="234" t="s">
        <v>6721</v>
      </c>
      <c r="I80" s="234"/>
      <c r="J80" s="234"/>
      <c r="K80" s="234"/>
      <c r="L80" s="234"/>
      <c r="M80" s="234"/>
      <c r="N80" s="234" t="s">
        <v>6720</v>
      </c>
      <c r="O80" s="249"/>
      <c r="P80" s="249"/>
      <c r="Q80" s="226"/>
      <c r="R80" s="212" t="s">
        <v>6858</v>
      </c>
      <c r="S80" s="213" t="s">
        <v>6721</v>
      </c>
      <c r="T80" s="236">
        <v>45537</v>
      </c>
      <c r="U80" s="237" t="s">
        <v>6722</v>
      </c>
      <c r="V80" s="236" t="s">
        <v>6714</v>
      </c>
      <c r="W80" s="236" t="s">
        <v>6714</v>
      </c>
      <c r="X80" s="237" t="s">
        <v>6721</v>
      </c>
      <c r="Y80" s="237"/>
      <c r="Z80" s="237"/>
      <c r="AA80" s="225">
        <v>202409</v>
      </c>
      <c r="AB80" s="246"/>
      <c r="AC80" s="236" t="s">
        <v>6708</v>
      </c>
      <c r="AD80" s="247" t="s">
        <v>6709</v>
      </c>
      <c r="AE80" s="248">
        <v>0</v>
      </c>
      <c r="AF80" s="247" t="s">
        <v>6709</v>
      </c>
      <c r="AG80" s="242" t="str">
        <f>IFERROR(VLOOKUP(작성용!A:A,RM!A:D,4,0),"-")</f>
        <v>오윤지</v>
      </c>
      <c r="AH80" s="9" t="s">
        <v>6725</v>
      </c>
      <c r="AI80" s="238" t="s">
        <v>6721</v>
      </c>
      <c r="AJ80" s="238" t="s">
        <v>6721</v>
      </c>
      <c r="AK80" s="238" t="s">
        <v>6726</v>
      </c>
      <c r="AL80" s="238">
        <v>79</v>
      </c>
    </row>
    <row r="81" spans="1:38" x14ac:dyDescent="0.3">
      <c r="A81" s="232" t="s">
        <v>582</v>
      </c>
      <c r="B81" s="232" t="s">
        <v>6732</v>
      </c>
      <c r="C81" s="244" t="s">
        <v>6717</v>
      </c>
      <c r="D81" s="240" t="s">
        <v>6859</v>
      </c>
      <c r="E81" s="239" t="s">
        <v>6264</v>
      </c>
      <c r="F81" s="243" t="s">
        <v>6729</v>
      </c>
      <c r="G81" s="214">
        <v>0</v>
      </c>
      <c r="H81" s="234" t="s">
        <v>6721</v>
      </c>
      <c r="I81" s="234"/>
      <c r="J81" s="234"/>
      <c r="K81" s="234"/>
      <c r="L81" s="234"/>
      <c r="M81" s="234"/>
      <c r="N81" s="234" t="s">
        <v>6720</v>
      </c>
      <c r="O81" s="249"/>
      <c r="P81" s="249"/>
      <c r="Q81" s="226"/>
      <c r="R81" s="212" t="s">
        <v>6265</v>
      </c>
      <c r="S81" s="213" t="s">
        <v>6721</v>
      </c>
      <c r="T81" s="236">
        <v>45537</v>
      </c>
      <c r="U81" s="237" t="s">
        <v>6722</v>
      </c>
      <c r="V81" s="236" t="s">
        <v>6714</v>
      </c>
      <c r="W81" s="236" t="s">
        <v>6714</v>
      </c>
      <c r="X81" s="237" t="s">
        <v>6721</v>
      </c>
      <c r="Y81" s="237"/>
      <c r="Z81" s="237"/>
      <c r="AA81" s="225">
        <v>202409</v>
      </c>
      <c r="AB81" s="246"/>
      <c r="AC81" s="236" t="s">
        <v>6708</v>
      </c>
      <c r="AD81" s="247" t="s">
        <v>6709</v>
      </c>
      <c r="AE81" s="248">
        <v>0</v>
      </c>
      <c r="AF81" s="247" t="s">
        <v>6709</v>
      </c>
      <c r="AG81" s="242" t="str">
        <f>IFERROR(VLOOKUP(작성용!A:A,RM!A:D,4,0),"-")</f>
        <v>오윤지</v>
      </c>
      <c r="AH81" s="9" t="s">
        <v>6725</v>
      </c>
      <c r="AI81" s="238" t="s">
        <v>6721</v>
      </c>
      <c r="AJ81" s="238" t="s">
        <v>6721</v>
      </c>
      <c r="AK81" s="238" t="s">
        <v>6726</v>
      </c>
      <c r="AL81" s="238">
        <v>80</v>
      </c>
    </row>
    <row r="82" spans="1:38" x14ac:dyDescent="0.3">
      <c r="A82" s="232" t="s">
        <v>582</v>
      </c>
      <c r="B82" s="232" t="s">
        <v>6732</v>
      </c>
      <c r="C82" s="244" t="s">
        <v>6717</v>
      </c>
      <c r="D82" s="240" t="s">
        <v>6860</v>
      </c>
      <c r="E82" s="239" t="s">
        <v>4873</v>
      </c>
      <c r="F82" s="243" t="s">
        <v>6729</v>
      </c>
      <c r="G82" s="214">
        <v>0</v>
      </c>
      <c r="H82" s="234" t="s">
        <v>6721</v>
      </c>
      <c r="I82" s="234"/>
      <c r="J82" s="234"/>
      <c r="K82" s="234"/>
      <c r="L82" s="234"/>
      <c r="M82" s="234"/>
      <c r="N82" s="234" t="s">
        <v>6720</v>
      </c>
      <c r="O82" s="249"/>
      <c r="P82" s="249"/>
      <c r="Q82" s="226"/>
      <c r="R82" s="212" t="s">
        <v>4874</v>
      </c>
      <c r="S82" s="213" t="s">
        <v>6721</v>
      </c>
      <c r="T82" s="236">
        <v>45537</v>
      </c>
      <c r="U82" s="237" t="s">
        <v>6722</v>
      </c>
      <c r="V82" s="236" t="s">
        <v>6714</v>
      </c>
      <c r="W82" s="236" t="s">
        <v>6714</v>
      </c>
      <c r="X82" s="237" t="s">
        <v>6721</v>
      </c>
      <c r="Y82" s="237"/>
      <c r="Z82" s="237"/>
      <c r="AA82" s="225">
        <v>202409</v>
      </c>
      <c r="AB82" s="246"/>
      <c r="AC82" s="236" t="s">
        <v>6708</v>
      </c>
      <c r="AD82" s="247" t="s">
        <v>6709</v>
      </c>
      <c r="AE82" s="248">
        <v>0</v>
      </c>
      <c r="AF82" s="247" t="s">
        <v>6709</v>
      </c>
      <c r="AG82" s="242" t="str">
        <f>IFERROR(VLOOKUP(작성용!A:A,RM!A:D,4,0),"-")</f>
        <v>오윤지</v>
      </c>
      <c r="AH82" s="9" t="s">
        <v>6725</v>
      </c>
      <c r="AI82" s="238" t="s">
        <v>6721</v>
      </c>
      <c r="AJ82" s="238" t="s">
        <v>6721</v>
      </c>
      <c r="AK82" s="238" t="s">
        <v>6726</v>
      </c>
      <c r="AL82" s="238">
        <v>81</v>
      </c>
    </row>
    <row r="83" spans="1:38" x14ac:dyDescent="0.3">
      <c r="A83" s="232" t="s">
        <v>582</v>
      </c>
      <c r="B83" s="232" t="s">
        <v>6732</v>
      </c>
      <c r="C83" s="244" t="s">
        <v>6717</v>
      </c>
      <c r="D83" s="240" t="s">
        <v>6861</v>
      </c>
      <c r="E83" s="239" t="s">
        <v>5773</v>
      </c>
      <c r="F83" s="243" t="s">
        <v>6729</v>
      </c>
      <c r="G83" s="214">
        <v>0</v>
      </c>
      <c r="H83" s="234" t="s">
        <v>6721</v>
      </c>
      <c r="I83" s="234"/>
      <c r="J83" s="234"/>
      <c r="K83" s="234"/>
      <c r="L83" s="234"/>
      <c r="M83" s="234"/>
      <c r="N83" s="234" t="s">
        <v>6720</v>
      </c>
      <c r="O83" s="249"/>
      <c r="P83" s="249"/>
      <c r="Q83" s="226"/>
      <c r="R83" s="212" t="s">
        <v>5774</v>
      </c>
      <c r="S83" s="213" t="s">
        <v>6721</v>
      </c>
      <c r="T83" s="236">
        <v>45537</v>
      </c>
      <c r="U83" s="237" t="s">
        <v>6722</v>
      </c>
      <c r="V83" s="236" t="s">
        <v>6714</v>
      </c>
      <c r="W83" s="236" t="s">
        <v>6714</v>
      </c>
      <c r="X83" s="237" t="s">
        <v>6721</v>
      </c>
      <c r="Y83" s="237"/>
      <c r="Z83" s="237"/>
      <c r="AA83" s="225">
        <v>202409</v>
      </c>
      <c r="AB83" s="246"/>
      <c r="AC83" s="236" t="s">
        <v>6708</v>
      </c>
      <c r="AD83" s="247" t="s">
        <v>6709</v>
      </c>
      <c r="AE83" s="248">
        <v>0</v>
      </c>
      <c r="AF83" s="247" t="s">
        <v>6709</v>
      </c>
      <c r="AG83" s="242" t="str">
        <f>IFERROR(VLOOKUP(작성용!A:A,RM!A:D,4,0),"-")</f>
        <v>오윤지</v>
      </c>
      <c r="AH83" s="9" t="s">
        <v>6725</v>
      </c>
      <c r="AI83" s="238" t="s">
        <v>6721</v>
      </c>
      <c r="AJ83" s="238" t="s">
        <v>6721</v>
      </c>
      <c r="AK83" s="238" t="s">
        <v>6726</v>
      </c>
      <c r="AL83" s="238">
        <v>82</v>
      </c>
    </row>
    <row r="84" spans="1:38" x14ac:dyDescent="0.3">
      <c r="A84" s="232" t="s">
        <v>582</v>
      </c>
      <c r="B84" s="232" t="s">
        <v>6732</v>
      </c>
      <c r="C84" s="244" t="s">
        <v>6717</v>
      </c>
      <c r="D84" s="240" t="s">
        <v>6862</v>
      </c>
      <c r="E84" s="239" t="s">
        <v>6863</v>
      </c>
      <c r="F84" s="243" t="s">
        <v>6729</v>
      </c>
      <c r="G84" s="214">
        <v>0</v>
      </c>
      <c r="H84" s="234" t="s">
        <v>6721</v>
      </c>
      <c r="I84" s="234"/>
      <c r="J84" s="234"/>
      <c r="K84" s="234"/>
      <c r="L84" s="234"/>
      <c r="M84" s="234"/>
      <c r="N84" s="234" t="s">
        <v>6720</v>
      </c>
      <c r="O84" s="249"/>
      <c r="P84" s="249"/>
      <c r="Q84" s="226"/>
      <c r="R84" s="212" t="s">
        <v>6864</v>
      </c>
      <c r="S84" s="213" t="s">
        <v>6721</v>
      </c>
      <c r="T84" s="236">
        <v>45537</v>
      </c>
      <c r="U84" s="237" t="s">
        <v>6722</v>
      </c>
      <c r="V84" s="236" t="s">
        <v>6714</v>
      </c>
      <c r="W84" s="236" t="s">
        <v>6714</v>
      </c>
      <c r="X84" s="237" t="s">
        <v>6721</v>
      </c>
      <c r="Y84" s="237"/>
      <c r="Z84" s="237"/>
      <c r="AA84" s="225">
        <v>202409</v>
      </c>
      <c r="AB84" s="246"/>
      <c r="AC84" s="236" t="s">
        <v>6708</v>
      </c>
      <c r="AD84" s="247" t="s">
        <v>6709</v>
      </c>
      <c r="AE84" s="248">
        <v>0</v>
      </c>
      <c r="AF84" s="247" t="s">
        <v>6709</v>
      </c>
      <c r="AG84" s="242" t="str">
        <f>IFERROR(VLOOKUP(작성용!A:A,RM!A:D,4,0),"-")</f>
        <v>오윤지</v>
      </c>
      <c r="AH84" s="9" t="s">
        <v>6725</v>
      </c>
      <c r="AI84" s="238" t="s">
        <v>6721</v>
      </c>
      <c r="AJ84" s="238" t="s">
        <v>6721</v>
      </c>
      <c r="AK84" s="238" t="s">
        <v>6726</v>
      </c>
      <c r="AL84" s="238">
        <v>83</v>
      </c>
    </row>
    <row r="85" spans="1:38" x14ac:dyDescent="0.3">
      <c r="A85" s="232" t="s">
        <v>582</v>
      </c>
      <c r="B85" s="232" t="s">
        <v>6732</v>
      </c>
      <c r="C85" s="244" t="s">
        <v>6717</v>
      </c>
      <c r="D85" s="240" t="s">
        <v>6865</v>
      </c>
      <c r="E85" s="239" t="s">
        <v>6866</v>
      </c>
      <c r="F85" s="243" t="s">
        <v>6729</v>
      </c>
      <c r="G85" s="214">
        <v>0</v>
      </c>
      <c r="H85" s="234" t="s">
        <v>6721</v>
      </c>
      <c r="I85" s="234"/>
      <c r="J85" s="234"/>
      <c r="K85" s="234"/>
      <c r="L85" s="234"/>
      <c r="M85" s="234"/>
      <c r="N85" s="234" t="s">
        <v>6720</v>
      </c>
      <c r="O85" s="249"/>
      <c r="P85" s="249"/>
      <c r="Q85" s="226"/>
      <c r="R85" s="212" t="s">
        <v>6867</v>
      </c>
      <c r="S85" s="213" t="s">
        <v>6721</v>
      </c>
      <c r="T85" s="236">
        <v>45537</v>
      </c>
      <c r="U85" s="237" t="s">
        <v>6722</v>
      </c>
      <c r="V85" s="236" t="s">
        <v>6714</v>
      </c>
      <c r="W85" s="236" t="s">
        <v>6714</v>
      </c>
      <c r="X85" s="237" t="s">
        <v>6721</v>
      </c>
      <c r="Y85" s="237"/>
      <c r="Z85" s="237"/>
      <c r="AA85" s="225">
        <v>202409</v>
      </c>
      <c r="AB85" s="246"/>
      <c r="AC85" s="236" t="s">
        <v>6708</v>
      </c>
      <c r="AD85" s="247" t="s">
        <v>6709</v>
      </c>
      <c r="AE85" s="248">
        <v>0</v>
      </c>
      <c r="AF85" s="247" t="s">
        <v>6709</v>
      </c>
      <c r="AG85" s="242" t="str">
        <f>IFERROR(VLOOKUP(작성용!A:A,RM!A:D,4,0),"-")</f>
        <v>오윤지</v>
      </c>
      <c r="AH85" s="9" t="s">
        <v>6725</v>
      </c>
      <c r="AI85" s="238" t="s">
        <v>6721</v>
      </c>
      <c r="AJ85" s="238" t="s">
        <v>6721</v>
      </c>
      <c r="AK85" s="238" t="s">
        <v>6726</v>
      </c>
      <c r="AL85" s="238">
        <v>84</v>
      </c>
    </row>
    <row r="86" spans="1:38" x14ac:dyDescent="0.3">
      <c r="A86" s="232" t="s">
        <v>582</v>
      </c>
      <c r="B86" s="232" t="s">
        <v>6732</v>
      </c>
      <c r="C86" s="244" t="s">
        <v>6717</v>
      </c>
      <c r="D86" s="240" t="s">
        <v>6868</v>
      </c>
      <c r="E86" s="239" t="s">
        <v>6262</v>
      </c>
      <c r="F86" s="243" t="s">
        <v>6729</v>
      </c>
      <c r="G86" s="214">
        <v>0</v>
      </c>
      <c r="H86" s="234" t="s">
        <v>6721</v>
      </c>
      <c r="I86" s="234"/>
      <c r="J86" s="234"/>
      <c r="K86" s="234"/>
      <c r="L86" s="234"/>
      <c r="M86" s="234"/>
      <c r="N86" s="234" t="s">
        <v>6720</v>
      </c>
      <c r="O86" s="249"/>
      <c r="P86" s="249"/>
      <c r="Q86" s="226"/>
      <c r="R86" s="212" t="s">
        <v>6263</v>
      </c>
      <c r="S86" s="213" t="s">
        <v>6721</v>
      </c>
      <c r="T86" s="236">
        <v>45537</v>
      </c>
      <c r="U86" s="237" t="s">
        <v>6722</v>
      </c>
      <c r="V86" s="236" t="s">
        <v>6714</v>
      </c>
      <c r="W86" s="236" t="s">
        <v>6714</v>
      </c>
      <c r="X86" s="237" t="s">
        <v>6721</v>
      </c>
      <c r="Y86" s="237"/>
      <c r="Z86" s="237"/>
      <c r="AA86" s="225">
        <v>202409</v>
      </c>
      <c r="AB86" s="246"/>
      <c r="AC86" s="236" t="s">
        <v>6708</v>
      </c>
      <c r="AD86" s="247" t="s">
        <v>6709</v>
      </c>
      <c r="AE86" s="248">
        <v>0</v>
      </c>
      <c r="AF86" s="247" t="s">
        <v>6709</v>
      </c>
      <c r="AG86" s="242" t="str">
        <f>IFERROR(VLOOKUP(작성용!A:A,RM!A:D,4,0),"-")</f>
        <v>오윤지</v>
      </c>
      <c r="AH86" s="9" t="s">
        <v>6725</v>
      </c>
      <c r="AI86" s="238" t="s">
        <v>6721</v>
      </c>
      <c r="AJ86" s="238" t="s">
        <v>6721</v>
      </c>
      <c r="AK86" s="238" t="s">
        <v>6726</v>
      </c>
      <c r="AL86" s="238">
        <v>85</v>
      </c>
    </row>
    <row r="87" spans="1:38" x14ac:dyDescent="0.3">
      <c r="A87" s="232" t="s">
        <v>582</v>
      </c>
      <c r="B87" s="232" t="s">
        <v>6732</v>
      </c>
      <c r="C87" s="244" t="s">
        <v>6717</v>
      </c>
      <c r="D87" s="240" t="s">
        <v>6869</v>
      </c>
      <c r="E87" s="239" t="s">
        <v>6870</v>
      </c>
      <c r="F87" s="243" t="s">
        <v>6729</v>
      </c>
      <c r="G87" s="214">
        <v>0</v>
      </c>
      <c r="H87" s="234" t="s">
        <v>6721</v>
      </c>
      <c r="I87" s="234"/>
      <c r="J87" s="234"/>
      <c r="K87" s="234"/>
      <c r="L87" s="234"/>
      <c r="M87" s="234"/>
      <c r="N87" s="234" t="s">
        <v>6720</v>
      </c>
      <c r="O87" s="249"/>
      <c r="P87" s="249"/>
      <c r="Q87" s="226"/>
      <c r="R87" s="212" t="s">
        <v>6871</v>
      </c>
      <c r="S87" s="213" t="s">
        <v>6721</v>
      </c>
      <c r="T87" s="236">
        <v>45537</v>
      </c>
      <c r="U87" s="237" t="s">
        <v>6722</v>
      </c>
      <c r="V87" s="236" t="s">
        <v>6714</v>
      </c>
      <c r="W87" s="236" t="s">
        <v>6714</v>
      </c>
      <c r="X87" s="237" t="s">
        <v>6721</v>
      </c>
      <c r="Y87" s="237"/>
      <c r="Z87" s="237"/>
      <c r="AA87" s="225">
        <v>202409</v>
      </c>
      <c r="AB87" s="246"/>
      <c r="AC87" s="236" t="s">
        <v>6708</v>
      </c>
      <c r="AD87" s="247" t="s">
        <v>6709</v>
      </c>
      <c r="AE87" s="248">
        <v>0</v>
      </c>
      <c r="AF87" s="247" t="s">
        <v>6709</v>
      </c>
      <c r="AG87" s="242" t="str">
        <f>IFERROR(VLOOKUP(작성용!A:A,RM!A:D,4,0),"-")</f>
        <v>오윤지</v>
      </c>
      <c r="AH87" s="9" t="s">
        <v>6725</v>
      </c>
      <c r="AI87" s="238" t="s">
        <v>6721</v>
      </c>
      <c r="AJ87" s="238" t="s">
        <v>6721</v>
      </c>
      <c r="AK87" s="238" t="s">
        <v>6726</v>
      </c>
      <c r="AL87" s="238">
        <v>86</v>
      </c>
    </row>
    <row r="88" spans="1:38" x14ac:dyDescent="0.3">
      <c r="A88" s="232" t="s">
        <v>582</v>
      </c>
      <c r="B88" s="232" t="s">
        <v>6732</v>
      </c>
      <c r="C88" s="244" t="s">
        <v>6717</v>
      </c>
      <c r="D88" s="240" t="s">
        <v>6872</v>
      </c>
      <c r="E88" s="239" t="s">
        <v>5096</v>
      </c>
      <c r="F88" s="243" t="s">
        <v>6729</v>
      </c>
      <c r="G88" s="214">
        <v>0</v>
      </c>
      <c r="H88" s="234" t="s">
        <v>6721</v>
      </c>
      <c r="I88" s="234"/>
      <c r="J88" s="234"/>
      <c r="K88" s="234"/>
      <c r="L88" s="234"/>
      <c r="M88" s="234"/>
      <c r="N88" s="234" t="s">
        <v>6720</v>
      </c>
      <c r="O88" s="249"/>
      <c r="P88" s="249"/>
      <c r="Q88" s="226"/>
      <c r="R88" s="212" t="s">
        <v>5097</v>
      </c>
      <c r="S88" s="213" t="s">
        <v>6721</v>
      </c>
      <c r="T88" s="236">
        <v>45537</v>
      </c>
      <c r="U88" s="237" t="s">
        <v>6722</v>
      </c>
      <c r="V88" s="236" t="s">
        <v>6714</v>
      </c>
      <c r="W88" s="236" t="s">
        <v>6714</v>
      </c>
      <c r="X88" s="237" t="s">
        <v>6721</v>
      </c>
      <c r="Y88" s="237"/>
      <c r="Z88" s="237"/>
      <c r="AA88" s="225">
        <v>202409</v>
      </c>
      <c r="AB88" s="246"/>
      <c r="AC88" s="236" t="s">
        <v>6708</v>
      </c>
      <c r="AD88" s="247" t="s">
        <v>6709</v>
      </c>
      <c r="AE88" s="248">
        <v>0</v>
      </c>
      <c r="AF88" s="247" t="s">
        <v>6709</v>
      </c>
      <c r="AG88" s="242" t="str">
        <f>IFERROR(VLOOKUP(작성용!A:A,RM!A:D,4,0),"-")</f>
        <v>오윤지</v>
      </c>
      <c r="AH88" s="9" t="s">
        <v>6725</v>
      </c>
      <c r="AI88" s="238" t="s">
        <v>6721</v>
      </c>
      <c r="AJ88" s="238" t="s">
        <v>6721</v>
      </c>
      <c r="AK88" s="238" t="s">
        <v>6726</v>
      </c>
      <c r="AL88" s="238">
        <v>87</v>
      </c>
    </row>
    <row r="89" spans="1:38" x14ac:dyDescent="0.3">
      <c r="A89" s="232" t="s">
        <v>582</v>
      </c>
      <c r="B89" s="232" t="s">
        <v>6732</v>
      </c>
      <c r="C89" s="244" t="s">
        <v>6717</v>
      </c>
      <c r="D89" s="240" t="s">
        <v>6873</v>
      </c>
      <c r="E89" s="239" t="s">
        <v>4497</v>
      </c>
      <c r="F89" s="243" t="s">
        <v>6729</v>
      </c>
      <c r="G89" s="214">
        <v>0</v>
      </c>
      <c r="H89" s="234" t="s">
        <v>6721</v>
      </c>
      <c r="I89" s="234"/>
      <c r="J89" s="234"/>
      <c r="K89" s="234"/>
      <c r="L89" s="234"/>
      <c r="M89" s="234"/>
      <c r="N89" s="234" t="s">
        <v>6720</v>
      </c>
      <c r="O89" s="249"/>
      <c r="P89" s="249"/>
      <c r="Q89" s="226"/>
      <c r="R89" s="212" t="s">
        <v>4498</v>
      </c>
      <c r="S89" s="213" t="s">
        <v>6721</v>
      </c>
      <c r="T89" s="236">
        <v>45537</v>
      </c>
      <c r="U89" s="237" t="s">
        <v>6722</v>
      </c>
      <c r="V89" s="236" t="s">
        <v>6714</v>
      </c>
      <c r="W89" s="236" t="s">
        <v>6714</v>
      </c>
      <c r="X89" s="237" t="s">
        <v>6721</v>
      </c>
      <c r="Y89" s="237"/>
      <c r="Z89" s="237"/>
      <c r="AA89" s="225">
        <v>202409</v>
      </c>
      <c r="AB89" s="246"/>
      <c r="AC89" s="236" t="s">
        <v>6708</v>
      </c>
      <c r="AD89" s="247" t="s">
        <v>6709</v>
      </c>
      <c r="AE89" s="248">
        <v>0</v>
      </c>
      <c r="AF89" s="247" t="s">
        <v>6709</v>
      </c>
      <c r="AG89" s="242" t="str">
        <f>IFERROR(VLOOKUP(작성용!A:A,RM!A:D,4,0),"-")</f>
        <v>오윤지</v>
      </c>
      <c r="AH89" s="9" t="s">
        <v>6725</v>
      </c>
      <c r="AI89" s="238" t="s">
        <v>6721</v>
      </c>
      <c r="AJ89" s="238" t="s">
        <v>6721</v>
      </c>
      <c r="AK89" s="238" t="s">
        <v>6726</v>
      </c>
      <c r="AL89" s="238">
        <v>88</v>
      </c>
    </row>
    <row r="90" spans="1:38" x14ac:dyDescent="0.3">
      <c r="A90" s="232" t="s">
        <v>582</v>
      </c>
      <c r="B90" s="232" t="s">
        <v>6732</v>
      </c>
      <c r="C90" s="244" t="s">
        <v>6717</v>
      </c>
      <c r="D90" s="240" t="s">
        <v>6874</v>
      </c>
      <c r="E90" s="239" t="s">
        <v>4881</v>
      </c>
      <c r="F90" s="243" t="s">
        <v>6729</v>
      </c>
      <c r="G90" s="214">
        <v>0</v>
      </c>
      <c r="H90" s="234" t="s">
        <v>6721</v>
      </c>
      <c r="I90" s="234"/>
      <c r="J90" s="234"/>
      <c r="K90" s="234"/>
      <c r="L90" s="234"/>
      <c r="M90" s="234"/>
      <c r="N90" s="234" t="s">
        <v>6720</v>
      </c>
      <c r="O90" s="249"/>
      <c r="P90" s="249"/>
      <c r="Q90" s="226"/>
      <c r="R90" s="212" t="s">
        <v>4882</v>
      </c>
      <c r="S90" s="213" t="s">
        <v>6721</v>
      </c>
      <c r="T90" s="236">
        <v>45537</v>
      </c>
      <c r="U90" s="237" t="s">
        <v>6722</v>
      </c>
      <c r="V90" s="236" t="s">
        <v>6714</v>
      </c>
      <c r="W90" s="236" t="s">
        <v>6714</v>
      </c>
      <c r="X90" s="237" t="s">
        <v>6721</v>
      </c>
      <c r="Y90" s="237"/>
      <c r="Z90" s="237"/>
      <c r="AA90" s="225">
        <v>202409</v>
      </c>
      <c r="AB90" s="246"/>
      <c r="AC90" s="236" t="s">
        <v>6708</v>
      </c>
      <c r="AD90" s="247" t="s">
        <v>6709</v>
      </c>
      <c r="AE90" s="248">
        <v>0</v>
      </c>
      <c r="AF90" s="247" t="s">
        <v>6709</v>
      </c>
      <c r="AG90" s="242" t="str">
        <f>IFERROR(VLOOKUP(작성용!A:A,RM!A:D,4,0),"-")</f>
        <v>오윤지</v>
      </c>
      <c r="AH90" s="9" t="s">
        <v>6725</v>
      </c>
      <c r="AI90" s="238" t="s">
        <v>6721</v>
      </c>
      <c r="AJ90" s="238" t="s">
        <v>6721</v>
      </c>
      <c r="AK90" s="238" t="s">
        <v>6726</v>
      </c>
      <c r="AL90" s="238">
        <v>89</v>
      </c>
    </row>
    <row r="91" spans="1:38" x14ac:dyDescent="0.3">
      <c r="A91" s="232" t="s">
        <v>582</v>
      </c>
      <c r="B91" s="232" t="s">
        <v>6732</v>
      </c>
      <c r="C91" s="244" t="s">
        <v>6717</v>
      </c>
      <c r="D91" s="240" t="s">
        <v>6875</v>
      </c>
      <c r="E91" s="239" t="s">
        <v>6876</v>
      </c>
      <c r="F91" s="243" t="s">
        <v>6729</v>
      </c>
      <c r="G91" s="214">
        <v>0</v>
      </c>
      <c r="H91" s="234" t="s">
        <v>6721</v>
      </c>
      <c r="I91" s="234"/>
      <c r="J91" s="234"/>
      <c r="K91" s="234"/>
      <c r="L91" s="234"/>
      <c r="M91" s="234"/>
      <c r="N91" s="234" t="s">
        <v>6720</v>
      </c>
      <c r="O91" s="249"/>
      <c r="P91" s="249"/>
      <c r="Q91" s="226"/>
      <c r="R91" s="212" t="s">
        <v>6877</v>
      </c>
      <c r="S91" s="213" t="s">
        <v>6721</v>
      </c>
      <c r="T91" s="236">
        <v>45537</v>
      </c>
      <c r="U91" s="237" t="s">
        <v>6722</v>
      </c>
      <c r="V91" s="236" t="s">
        <v>6714</v>
      </c>
      <c r="W91" s="236" t="s">
        <v>6714</v>
      </c>
      <c r="X91" s="237" t="s">
        <v>6721</v>
      </c>
      <c r="Y91" s="237"/>
      <c r="Z91" s="237"/>
      <c r="AA91" s="225">
        <v>202409</v>
      </c>
      <c r="AB91" s="246"/>
      <c r="AC91" s="236" t="s">
        <v>6708</v>
      </c>
      <c r="AD91" s="247" t="s">
        <v>6709</v>
      </c>
      <c r="AE91" s="248">
        <v>0</v>
      </c>
      <c r="AF91" s="247" t="s">
        <v>6709</v>
      </c>
      <c r="AG91" s="242" t="str">
        <f>IFERROR(VLOOKUP(작성용!A:A,RM!A:D,4,0),"-")</f>
        <v>오윤지</v>
      </c>
      <c r="AH91" s="9" t="s">
        <v>6725</v>
      </c>
      <c r="AI91" s="238" t="s">
        <v>6721</v>
      </c>
      <c r="AJ91" s="238" t="s">
        <v>6721</v>
      </c>
      <c r="AK91" s="238" t="s">
        <v>6726</v>
      </c>
      <c r="AL91" s="238">
        <v>90</v>
      </c>
    </row>
    <row r="92" spans="1:38" x14ac:dyDescent="0.3">
      <c r="A92" s="232" t="s">
        <v>582</v>
      </c>
      <c r="B92" s="232" t="s">
        <v>6732</v>
      </c>
      <c r="C92" s="244" t="s">
        <v>6717</v>
      </c>
      <c r="D92" s="240" t="s">
        <v>6878</v>
      </c>
      <c r="E92" s="239" t="s">
        <v>4901</v>
      </c>
      <c r="F92" s="243" t="s">
        <v>6729</v>
      </c>
      <c r="G92" s="214">
        <v>0</v>
      </c>
      <c r="H92" s="234" t="s">
        <v>6721</v>
      </c>
      <c r="I92" s="234"/>
      <c r="J92" s="234"/>
      <c r="K92" s="234"/>
      <c r="L92" s="234"/>
      <c r="M92" s="234"/>
      <c r="N92" s="234" t="s">
        <v>6720</v>
      </c>
      <c r="O92" s="249"/>
      <c r="P92" s="249"/>
      <c r="Q92" s="226"/>
      <c r="R92" s="212" t="s">
        <v>4902</v>
      </c>
      <c r="S92" s="213" t="s">
        <v>6721</v>
      </c>
      <c r="T92" s="236">
        <v>45537</v>
      </c>
      <c r="U92" s="237" t="s">
        <v>6722</v>
      </c>
      <c r="V92" s="236" t="s">
        <v>6714</v>
      </c>
      <c r="W92" s="236" t="s">
        <v>6714</v>
      </c>
      <c r="X92" s="237" t="s">
        <v>6721</v>
      </c>
      <c r="Y92" s="237"/>
      <c r="Z92" s="237"/>
      <c r="AA92" s="225">
        <v>202409</v>
      </c>
      <c r="AB92" s="246"/>
      <c r="AC92" s="236" t="s">
        <v>6708</v>
      </c>
      <c r="AD92" s="247" t="s">
        <v>6709</v>
      </c>
      <c r="AE92" s="248">
        <v>0</v>
      </c>
      <c r="AF92" s="247" t="s">
        <v>6709</v>
      </c>
      <c r="AG92" s="242" t="str">
        <f>IFERROR(VLOOKUP(작성용!A:A,RM!A:D,4,0),"-")</f>
        <v>오윤지</v>
      </c>
      <c r="AH92" s="9" t="s">
        <v>6725</v>
      </c>
      <c r="AI92" s="238" t="s">
        <v>6721</v>
      </c>
      <c r="AJ92" s="238" t="s">
        <v>6721</v>
      </c>
      <c r="AK92" s="238" t="s">
        <v>6726</v>
      </c>
      <c r="AL92" s="238">
        <v>91</v>
      </c>
    </row>
    <row r="93" spans="1:38" x14ac:dyDescent="0.3">
      <c r="A93" s="232" t="s">
        <v>582</v>
      </c>
      <c r="B93" s="232" t="s">
        <v>6732</v>
      </c>
      <c r="C93" s="244" t="s">
        <v>6717</v>
      </c>
      <c r="D93" s="240" t="s">
        <v>6879</v>
      </c>
      <c r="E93" s="239" t="s">
        <v>5224</v>
      </c>
      <c r="F93" s="243" t="s">
        <v>6729</v>
      </c>
      <c r="G93" s="214">
        <v>0</v>
      </c>
      <c r="H93" s="234" t="s">
        <v>6721</v>
      </c>
      <c r="I93" s="234"/>
      <c r="J93" s="234"/>
      <c r="K93" s="234"/>
      <c r="L93" s="234"/>
      <c r="M93" s="234"/>
      <c r="N93" s="234" t="s">
        <v>6720</v>
      </c>
      <c r="O93" s="249"/>
      <c r="P93" s="249"/>
      <c r="Q93" s="226"/>
      <c r="R93" s="212" t="s">
        <v>5225</v>
      </c>
      <c r="S93" s="213" t="s">
        <v>6721</v>
      </c>
      <c r="T93" s="236">
        <v>45537</v>
      </c>
      <c r="U93" s="237" t="s">
        <v>6722</v>
      </c>
      <c r="V93" s="236" t="s">
        <v>6714</v>
      </c>
      <c r="W93" s="236" t="s">
        <v>6714</v>
      </c>
      <c r="X93" s="237" t="s">
        <v>6721</v>
      </c>
      <c r="Y93" s="237"/>
      <c r="Z93" s="237"/>
      <c r="AA93" s="225">
        <v>202409</v>
      </c>
      <c r="AB93" s="246"/>
      <c r="AC93" s="236" t="s">
        <v>6708</v>
      </c>
      <c r="AD93" s="247" t="s">
        <v>6709</v>
      </c>
      <c r="AE93" s="248">
        <v>0</v>
      </c>
      <c r="AF93" s="247" t="s">
        <v>6709</v>
      </c>
      <c r="AG93" s="242" t="str">
        <f>IFERROR(VLOOKUP(작성용!A:A,RM!A:D,4,0),"-")</f>
        <v>오윤지</v>
      </c>
      <c r="AH93" s="9" t="s">
        <v>6725</v>
      </c>
      <c r="AI93" s="238" t="s">
        <v>6721</v>
      </c>
      <c r="AJ93" s="238" t="s">
        <v>6721</v>
      </c>
      <c r="AK93" s="238" t="s">
        <v>6726</v>
      </c>
      <c r="AL93" s="238">
        <v>92</v>
      </c>
    </row>
    <row r="94" spans="1:38" x14ac:dyDescent="0.3">
      <c r="A94" s="232" t="s">
        <v>582</v>
      </c>
      <c r="B94" s="232" t="s">
        <v>6732</v>
      </c>
      <c r="C94" s="244" t="s">
        <v>6717</v>
      </c>
      <c r="D94" s="240" t="s">
        <v>6880</v>
      </c>
      <c r="E94" s="239" t="s">
        <v>3996</v>
      </c>
      <c r="F94" s="243" t="s">
        <v>6729</v>
      </c>
      <c r="G94" s="214">
        <v>0</v>
      </c>
      <c r="H94" s="234" t="s">
        <v>6721</v>
      </c>
      <c r="I94" s="234"/>
      <c r="J94" s="234"/>
      <c r="K94" s="234"/>
      <c r="L94" s="234"/>
      <c r="M94" s="234"/>
      <c r="N94" s="234" t="s">
        <v>6720</v>
      </c>
      <c r="O94" s="249"/>
      <c r="P94" s="249"/>
      <c r="Q94" s="226"/>
      <c r="R94" s="212" t="s">
        <v>4198</v>
      </c>
      <c r="S94" s="213" t="s">
        <v>6721</v>
      </c>
      <c r="T94" s="236">
        <v>45537</v>
      </c>
      <c r="U94" s="237" t="s">
        <v>6722</v>
      </c>
      <c r="V94" s="236" t="s">
        <v>6714</v>
      </c>
      <c r="W94" s="236" t="s">
        <v>6714</v>
      </c>
      <c r="X94" s="237" t="s">
        <v>6721</v>
      </c>
      <c r="Y94" s="237"/>
      <c r="Z94" s="237"/>
      <c r="AA94" s="225">
        <v>202409</v>
      </c>
      <c r="AB94" s="246"/>
      <c r="AC94" s="236" t="s">
        <v>6708</v>
      </c>
      <c r="AD94" s="247" t="s">
        <v>6709</v>
      </c>
      <c r="AE94" s="248">
        <v>0</v>
      </c>
      <c r="AF94" s="247" t="s">
        <v>6709</v>
      </c>
      <c r="AG94" s="242" t="str">
        <f>IFERROR(VLOOKUP(작성용!A:A,RM!A:D,4,0),"-")</f>
        <v>오윤지</v>
      </c>
      <c r="AH94" s="9" t="s">
        <v>6725</v>
      </c>
      <c r="AI94" s="238" t="s">
        <v>6721</v>
      </c>
      <c r="AJ94" s="238" t="s">
        <v>6721</v>
      </c>
      <c r="AK94" s="238" t="s">
        <v>6726</v>
      </c>
      <c r="AL94" s="238">
        <v>93</v>
      </c>
    </row>
    <row r="95" spans="1:38" x14ac:dyDescent="0.3">
      <c r="A95" s="232" t="s">
        <v>582</v>
      </c>
      <c r="B95" s="232" t="s">
        <v>6732</v>
      </c>
      <c r="C95" s="244" t="s">
        <v>6717</v>
      </c>
      <c r="D95" s="240" t="s">
        <v>6881</v>
      </c>
      <c r="E95" s="239" t="s">
        <v>4004</v>
      </c>
      <c r="F95" s="243" t="s">
        <v>6729</v>
      </c>
      <c r="G95" s="214">
        <v>0</v>
      </c>
      <c r="H95" s="234" t="s">
        <v>6721</v>
      </c>
      <c r="I95" s="234"/>
      <c r="J95" s="234"/>
      <c r="K95" s="234"/>
      <c r="L95" s="234"/>
      <c r="M95" s="234"/>
      <c r="N95" s="234" t="s">
        <v>6720</v>
      </c>
      <c r="O95" s="249"/>
      <c r="P95" s="249"/>
      <c r="Q95" s="226"/>
      <c r="R95" s="212" t="s">
        <v>4204</v>
      </c>
      <c r="S95" s="213" t="s">
        <v>6721</v>
      </c>
      <c r="T95" s="236">
        <v>45537</v>
      </c>
      <c r="U95" s="237" t="s">
        <v>6722</v>
      </c>
      <c r="V95" s="236" t="s">
        <v>6714</v>
      </c>
      <c r="W95" s="236" t="s">
        <v>6714</v>
      </c>
      <c r="X95" s="237" t="s">
        <v>6721</v>
      </c>
      <c r="Y95" s="237"/>
      <c r="Z95" s="237"/>
      <c r="AA95" s="225">
        <v>202409</v>
      </c>
      <c r="AB95" s="246"/>
      <c r="AC95" s="236" t="s">
        <v>6708</v>
      </c>
      <c r="AD95" s="247" t="s">
        <v>6709</v>
      </c>
      <c r="AE95" s="248">
        <v>0</v>
      </c>
      <c r="AF95" s="247" t="s">
        <v>6709</v>
      </c>
      <c r="AG95" s="242" t="str">
        <f>IFERROR(VLOOKUP(작성용!A:A,RM!A:D,4,0),"-")</f>
        <v>오윤지</v>
      </c>
      <c r="AH95" s="9" t="s">
        <v>6725</v>
      </c>
      <c r="AI95" s="238" t="s">
        <v>6721</v>
      </c>
      <c r="AJ95" s="238" t="s">
        <v>6721</v>
      </c>
      <c r="AK95" s="238" t="s">
        <v>6726</v>
      </c>
      <c r="AL95" s="238">
        <v>94</v>
      </c>
    </row>
    <row r="96" spans="1:38" x14ac:dyDescent="0.3">
      <c r="A96" s="232" t="s">
        <v>582</v>
      </c>
      <c r="B96" s="232" t="s">
        <v>6732</v>
      </c>
      <c r="C96" s="244" t="s">
        <v>6717</v>
      </c>
      <c r="D96" s="240" t="s">
        <v>6882</v>
      </c>
      <c r="E96" s="239" t="s">
        <v>5016</v>
      </c>
      <c r="F96" s="243" t="s">
        <v>6729</v>
      </c>
      <c r="G96" s="214">
        <v>0</v>
      </c>
      <c r="H96" s="234" t="s">
        <v>6721</v>
      </c>
      <c r="I96" s="234"/>
      <c r="J96" s="234"/>
      <c r="K96" s="234"/>
      <c r="L96" s="234"/>
      <c r="M96" s="234"/>
      <c r="N96" s="234" t="s">
        <v>6720</v>
      </c>
      <c r="O96" s="249"/>
      <c r="P96" s="249"/>
      <c r="Q96" s="226"/>
      <c r="R96" s="212" t="s">
        <v>5017</v>
      </c>
      <c r="S96" s="213" t="s">
        <v>6721</v>
      </c>
      <c r="T96" s="236">
        <v>45537</v>
      </c>
      <c r="U96" s="237" t="s">
        <v>6722</v>
      </c>
      <c r="V96" s="236" t="s">
        <v>6714</v>
      </c>
      <c r="W96" s="236" t="s">
        <v>6714</v>
      </c>
      <c r="X96" s="237" t="s">
        <v>6721</v>
      </c>
      <c r="Y96" s="237"/>
      <c r="Z96" s="237"/>
      <c r="AA96" s="225">
        <v>202409</v>
      </c>
      <c r="AB96" s="246"/>
      <c r="AC96" s="236" t="s">
        <v>6708</v>
      </c>
      <c r="AD96" s="247" t="s">
        <v>6709</v>
      </c>
      <c r="AE96" s="248">
        <v>0</v>
      </c>
      <c r="AF96" s="247" t="s">
        <v>6709</v>
      </c>
      <c r="AG96" s="242" t="str">
        <f>IFERROR(VLOOKUP(작성용!A:A,RM!A:D,4,0),"-")</f>
        <v>오윤지</v>
      </c>
      <c r="AH96" s="9" t="s">
        <v>6725</v>
      </c>
      <c r="AI96" s="238" t="s">
        <v>6721</v>
      </c>
      <c r="AJ96" s="238" t="s">
        <v>6721</v>
      </c>
      <c r="AK96" s="238" t="s">
        <v>6726</v>
      </c>
      <c r="AL96" s="238">
        <v>95</v>
      </c>
    </row>
    <row r="97" spans="1:38" x14ac:dyDescent="0.3">
      <c r="A97" s="232" t="s">
        <v>582</v>
      </c>
      <c r="B97" s="232" t="s">
        <v>6732</v>
      </c>
      <c r="C97" s="244" t="s">
        <v>6717</v>
      </c>
      <c r="D97" s="240" t="s">
        <v>6883</v>
      </c>
      <c r="E97" s="239" t="s">
        <v>6884</v>
      </c>
      <c r="F97" s="243" t="s">
        <v>6729</v>
      </c>
      <c r="G97" s="214">
        <v>0</v>
      </c>
      <c r="H97" s="234" t="s">
        <v>6721</v>
      </c>
      <c r="I97" s="234"/>
      <c r="J97" s="234"/>
      <c r="K97" s="234"/>
      <c r="L97" s="234"/>
      <c r="M97" s="234"/>
      <c r="N97" s="234" t="s">
        <v>6720</v>
      </c>
      <c r="O97" s="249"/>
      <c r="P97" s="249"/>
      <c r="Q97" s="226"/>
      <c r="R97" s="212" t="s">
        <v>6885</v>
      </c>
      <c r="S97" s="213" t="s">
        <v>6721</v>
      </c>
      <c r="T97" s="236">
        <v>45537</v>
      </c>
      <c r="U97" s="237" t="s">
        <v>6722</v>
      </c>
      <c r="V97" s="236" t="s">
        <v>6714</v>
      </c>
      <c r="W97" s="236" t="s">
        <v>6714</v>
      </c>
      <c r="X97" s="237" t="s">
        <v>6721</v>
      </c>
      <c r="Y97" s="237"/>
      <c r="Z97" s="237"/>
      <c r="AA97" s="225">
        <v>202409</v>
      </c>
      <c r="AB97" s="246"/>
      <c r="AC97" s="236" t="s">
        <v>6708</v>
      </c>
      <c r="AD97" s="247" t="s">
        <v>6709</v>
      </c>
      <c r="AE97" s="248">
        <v>0</v>
      </c>
      <c r="AF97" s="247" t="s">
        <v>6709</v>
      </c>
      <c r="AG97" s="242" t="str">
        <f>IFERROR(VLOOKUP(작성용!A:A,RM!A:D,4,0),"-")</f>
        <v>오윤지</v>
      </c>
      <c r="AH97" s="9" t="s">
        <v>6725</v>
      </c>
      <c r="AI97" s="238" t="s">
        <v>6721</v>
      </c>
      <c r="AJ97" s="238" t="s">
        <v>6721</v>
      </c>
      <c r="AK97" s="238" t="s">
        <v>6726</v>
      </c>
      <c r="AL97" s="238">
        <v>96</v>
      </c>
    </row>
    <row r="98" spans="1:38" x14ac:dyDescent="0.3">
      <c r="A98" s="232" t="s">
        <v>582</v>
      </c>
      <c r="B98" s="232" t="s">
        <v>6732</v>
      </c>
      <c r="C98" s="244" t="s">
        <v>6717</v>
      </c>
      <c r="D98" s="240" t="s">
        <v>6886</v>
      </c>
      <c r="E98" s="239" t="s">
        <v>6887</v>
      </c>
      <c r="F98" s="243" t="s">
        <v>6729</v>
      </c>
      <c r="G98" s="214">
        <v>0</v>
      </c>
      <c r="H98" s="234" t="s">
        <v>6721</v>
      </c>
      <c r="I98" s="234"/>
      <c r="J98" s="234"/>
      <c r="K98" s="234"/>
      <c r="L98" s="234"/>
      <c r="M98" s="234"/>
      <c r="N98" s="234" t="s">
        <v>6720</v>
      </c>
      <c r="O98" s="249"/>
      <c r="P98" s="249"/>
      <c r="Q98" s="226"/>
      <c r="R98" s="212" t="s">
        <v>6888</v>
      </c>
      <c r="S98" s="213" t="s">
        <v>6721</v>
      </c>
      <c r="T98" s="236">
        <v>45537</v>
      </c>
      <c r="U98" s="237" t="s">
        <v>6722</v>
      </c>
      <c r="V98" s="236" t="s">
        <v>6714</v>
      </c>
      <c r="W98" s="236" t="s">
        <v>6714</v>
      </c>
      <c r="X98" s="237" t="s">
        <v>6721</v>
      </c>
      <c r="Y98" s="237"/>
      <c r="Z98" s="237"/>
      <c r="AA98" s="225">
        <v>202409</v>
      </c>
      <c r="AB98" s="246"/>
      <c r="AC98" s="236" t="s">
        <v>6708</v>
      </c>
      <c r="AD98" s="247" t="s">
        <v>6709</v>
      </c>
      <c r="AE98" s="248">
        <v>0</v>
      </c>
      <c r="AF98" s="247" t="s">
        <v>6709</v>
      </c>
      <c r="AG98" s="242" t="str">
        <f>IFERROR(VLOOKUP(작성용!A:A,RM!A:D,4,0),"-")</f>
        <v>오윤지</v>
      </c>
      <c r="AH98" s="9" t="s">
        <v>6725</v>
      </c>
      <c r="AI98" s="238" t="s">
        <v>6721</v>
      </c>
      <c r="AJ98" s="238" t="s">
        <v>6721</v>
      </c>
      <c r="AK98" s="238" t="s">
        <v>6726</v>
      </c>
      <c r="AL98" s="238">
        <v>97</v>
      </c>
    </row>
    <row r="99" spans="1:38" x14ac:dyDescent="0.3">
      <c r="A99" s="232" t="s">
        <v>582</v>
      </c>
      <c r="B99" s="232" t="s">
        <v>6732</v>
      </c>
      <c r="C99" s="244" t="s">
        <v>6717</v>
      </c>
      <c r="D99" s="240" t="s">
        <v>6889</v>
      </c>
      <c r="E99" s="239" t="s">
        <v>5142</v>
      </c>
      <c r="F99" s="243" t="s">
        <v>6729</v>
      </c>
      <c r="G99" s="214">
        <v>0</v>
      </c>
      <c r="H99" s="234" t="s">
        <v>6721</v>
      </c>
      <c r="I99" s="234"/>
      <c r="J99" s="234"/>
      <c r="K99" s="234"/>
      <c r="L99" s="234"/>
      <c r="M99" s="234"/>
      <c r="N99" s="234" t="s">
        <v>6720</v>
      </c>
      <c r="O99" s="249"/>
      <c r="P99" s="249"/>
      <c r="Q99" s="226"/>
      <c r="R99" s="212" t="s">
        <v>5143</v>
      </c>
      <c r="S99" s="213" t="s">
        <v>6721</v>
      </c>
      <c r="T99" s="236">
        <v>45537</v>
      </c>
      <c r="U99" s="237" t="s">
        <v>6722</v>
      </c>
      <c r="V99" s="236" t="s">
        <v>6714</v>
      </c>
      <c r="W99" s="236" t="s">
        <v>6714</v>
      </c>
      <c r="X99" s="237" t="s">
        <v>6721</v>
      </c>
      <c r="Y99" s="237"/>
      <c r="Z99" s="237"/>
      <c r="AA99" s="225">
        <v>202409</v>
      </c>
      <c r="AB99" s="246"/>
      <c r="AC99" s="236" t="s">
        <v>6708</v>
      </c>
      <c r="AD99" s="247" t="s">
        <v>6709</v>
      </c>
      <c r="AE99" s="248">
        <v>0</v>
      </c>
      <c r="AF99" s="247" t="s">
        <v>6709</v>
      </c>
      <c r="AG99" s="242" t="str">
        <f>IFERROR(VLOOKUP(작성용!A:A,RM!A:D,4,0),"-")</f>
        <v>오윤지</v>
      </c>
      <c r="AH99" s="9" t="s">
        <v>6725</v>
      </c>
      <c r="AI99" s="238" t="s">
        <v>6721</v>
      </c>
      <c r="AJ99" s="238" t="s">
        <v>6721</v>
      </c>
      <c r="AK99" s="238" t="s">
        <v>6726</v>
      </c>
      <c r="AL99" s="238">
        <v>98</v>
      </c>
    </row>
    <row r="100" spans="1:38" x14ac:dyDescent="0.3">
      <c r="A100" s="232" t="s">
        <v>582</v>
      </c>
      <c r="B100" s="232" t="s">
        <v>6732</v>
      </c>
      <c r="C100" s="244" t="s">
        <v>6717</v>
      </c>
      <c r="D100" s="240" t="s">
        <v>6890</v>
      </c>
      <c r="E100" s="239" t="s">
        <v>6891</v>
      </c>
      <c r="F100" s="243" t="s">
        <v>6729</v>
      </c>
      <c r="G100" s="214">
        <v>0</v>
      </c>
      <c r="H100" s="234" t="s">
        <v>6721</v>
      </c>
      <c r="I100" s="234"/>
      <c r="J100" s="234"/>
      <c r="K100" s="234"/>
      <c r="L100" s="234"/>
      <c r="M100" s="234"/>
      <c r="N100" s="234" t="s">
        <v>6720</v>
      </c>
      <c r="O100" s="249"/>
      <c r="P100" s="249"/>
      <c r="Q100" s="226"/>
      <c r="R100" s="212" t="s">
        <v>6892</v>
      </c>
      <c r="S100" s="213" t="s">
        <v>6721</v>
      </c>
      <c r="T100" s="236">
        <v>45537</v>
      </c>
      <c r="U100" s="237" t="s">
        <v>6722</v>
      </c>
      <c r="V100" s="236" t="s">
        <v>6714</v>
      </c>
      <c r="W100" s="236" t="s">
        <v>6714</v>
      </c>
      <c r="X100" s="237" t="s">
        <v>6721</v>
      </c>
      <c r="Y100" s="237"/>
      <c r="Z100" s="237"/>
      <c r="AA100" s="225">
        <v>202409</v>
      </c>
      <c r="AB100" s="246"/>
      <c r="AC100" s="236" t="s">
        <v>6708</v>
      </c>
      <c r="AD100" s="247" t="s">
        <v>6709</v>
      </c>
      <c r="AE100" s="248">
        <v>0</v>
      </c>
      <c r="AF100" s="247" t="s">
        <v>6709</v>
      </c>
      <c r="AG100" s="242" t="str">
        <f>IFERROR(VLOOKUP(작성용!A:A,RM!A:D,4,0),"-")</f>
        <v>오윤지</v>
      </c>
      <c r="AH100" s="9" t="s">
        <v>6725</v>
      </c>
      <c r="AI100" s="238" t="s">
        <v>6721</v>
      </c>
      <c r="AJ100" s="238" t="s">
        <v>6721</v>
      </c>
      <c r="AK100" s="238" t="s">
        <v>6726</v>
      </c>
      <c r="AL100" s="238">
        <v>99</v>
      </c>
    </row>
    <row r="101" spans="1:38" x14ac:dyDescent="0.3">
      <c r="A101" s="232" t="s">
        <v>582</v>
      </c>
      <c r="B101" s="232" t="s">
        <v>6732</v>
      </c>
      <c r="C101" s="244" t="s">
        <v>6717</v>
      </c>
      <c r="D101" s="240" t="s">
        <v>6893</v>
      </c>
      <c r="E101" s="239" t="s">
        <v>6894</v>
      </c>
      <c r="F101" s="243" t="s">
        <v>6729</v>
      </c>
      <c r="G101" s="214">
        <v>0</v>
      </c>
      <c r="H101" s="234" t="s">
        <v>6721</v>
      </c>
      <c r="I101" s="234"/>
      <c r="J101" s="234"/>
      <c r="K101" s="234"/>
      <c r="L101" s="234"/>
      <c r="M101" s="234"/>
      <c r="N101" s="234" t="s">
        <v>6720</v>
      </c>
      <c r="O101" s="249"/>
      <c r="P101" s="249"/>
      <c r="Q101" s="226"/>
      <c r="R101" s="212" t="s">
        <v>6895</v>
      </c>
      <c r="S101" s="213" t="s">
        <v>6721</v>
      </c>
      <c r="T101" s="236">
        <v>45537</v>
      </c>
      <c r="U101" s="237" t="s">
        <v>6722</v>
      </c>
      <c r="V101" s="236" t="s">
        <v>6714</v>
      </c>
      <c r="W101" s="236" t="s">
        <v>6714</v>
      </c>
      <c r="X101" s="237" t="s">
        <v>6721</v>
      </c>
      <c r="Y101" s="237"/>
      <c r="Z101" s="237"/>
      <c r="AA101" s="225">
        <v>202409</v>
      </c>
      <c r="AB101" s="246"/>
      <c r="AC101" s="236" t="s">
        <v>6708</v>
      </c>
      <c r="AD101" s="247" t="s">
        <v>6709</v>
      </c>
      <c r="AE101" s="248">
        <v>0</v>
      </c>
      <c r="AF101" s="247" t="s">
        <v>6709</v>
      </c>
      <c r="AG101" s="242" t="str">
        <f>IFERROR(VLOOKUP(작성용!A:A,RM!A:D,4,0),"-")</f>
        <v>오윤지</v>
      </c>
      <c r="AH101" s="9" t="s">
        <v>6725</v>
      </c>
      <c r="AI101" s="238" t="s">
        <v>6721</v>
      </c>
      <c r="AJ101" s="238" t="s">
        <v>6721</v>
      </c>
      <c r="AK101" s="238" t="s">
        <v>6726</v>
      </c>
      <c r="AL101" s="238">
        <v>100</v>
      </c>
    </row>
    <row r="102" spans="1:38" x14ac:dyDescent="0.3">
      <c r="A102" s="232" t="s">
        <v>582</v>
      </c>
      <c r="B102" s="232" t="s">
        <v>6732</v>
      </c>
      <c r="C102" s="244" t="s">
        <v>6896</v>
      </c>
      <c r="D102" s="240" t="s">
        <v>6897</v>
      </c>
      <c r="E102" s="239" t="s">
        <v>6898</v>
      </c>
      <c r="F102" s="243" t="s">
        <v>6729</v>
      </c>
      <c r="G102" s="214">
        <v>0</v>
      </c>
      <c r="H102" s="234" t="s">
        <v>6721</v>
      </c>
      <c r="I102" s="234"/>
      <c r="J102" s="234"/>
      <c r="K102" s="234"/>
      <c r="L102" s="234"/>
      <c r="M102" s="234"/>
      <c r="N102" s="234" t="s">
        <v>6720</v>
      </c>
      <c r="O102" s="249"/>
      <c r="P102" s="249"/>
      <c r="Q102" s="226"/>
      <c r="R102" s="212" t="s">
        <v>6899</v>
      </c>
      <c r="S102" s="213" t="s">
        <v>6721</v>
      </c>
      <c r="T102" s="236">
        <v>45537</v>
      </c>
      <c r="U102" s="237" t="s">
        <v>6722</v>
      </c>
      <c r="V102" s="236" t="s">
        <v>6714</v>
      </c>
      <c r="W102" s="236" t="s">
        <v>6714</v>
      </c>
      <c r="X102" s="237" t="s">
        <v>6721</v>
      </c>
      <c r="Y102" s="237"/>
      <c r="Z102" s="237"/>
      <c r="AA102" s="225">
        <v>202409</v>
      </c>
      <c r="AB102" s="246"/>
      <c r="AC102" s="236" t="s">
        <v>6708</v>
      </c>
      <c r="AD102" s="247" t="s">
        <v>6709</v>
      </c>
      <c r="AE102" s="248">
        <v>0</v>
      </c>
      <c r="AF102" s="247" t="s">
        <v>6709</v>
      </c>
      <c r="AG102" s="242" t="str">
        <f>IFERROR(VLOOKUP(작성용!A:A,RM!A:D,4,0),"-")</f>
        <v>오윤지</v>
      </c>
      <c r="AH102" s="9" t="s">
        <v>6725</v>
      </c>
      <c r="AI102" s="238" t="s">
        <v>6721</v>
      </c>
      <c r="AJ102" s="238" t="s">
        <v>6721</v>
      </c>
      <c r="AK102" s="238" t="s">
        <v>6726</v>
      </c>
      <c r="AL102" s="238">
        <v>101</v>
      </c>
    </row>
    <row r="103" spans="1:38" x14ac:dyDescent="0.3">
      <c r="A103" s="232" t="s">
        <v>3331</v>
      </c>
      <c r="B103" s="232" t="s">
        <v>6900</v>
      </c>
      <c r="C103" s="244" t="s">
        <v>6901</v>
      </c>
      <c r="D103" s="240" t="s">
        <v>6900</v>
      </c>
      <c r="E103" s="239">
        <v>1101112507551</v>
      </c>
      <c r="F103" s="243" t="s">
        <v>6902</v>
      </c>
      <c r="G103" s="214">
        <v>7</v>
      </c>
      <c r="H103" s="234" t="s">
        <v>6903</v>
      </c>
      <c r="I103" s="234"/>
      <c r="J103" s="234"/>
      <c r="K103" s="234"/>
      <c r="L103" s="234"/>
      <c r="M103" s="234"/>
      <c r="N103" s="234" t="s">
        <v>6904</v>
      </c>
      <c r="O103" s="249" t="s">
        <v>6905</v>
      </c>
      <c r="P103" s="249" t="s">
        <v>6906</v>
      </c>
      <c r="Q103" s="226" t="s">
        <v>6908</v>
      </c>
      <c r="R103" s="212" t="s">
        <v>2</v>
      </c>
      <c r="S103" s="213" t="s">
        <v>6903</v>
      </c>
      <c r="T103" s="236">
        <v>45092</v>
      </c>
      <c r="U103" s="237" t="s">
        <v>6471</v>
      </c>
      <c r="V103" s="236">
        <v>45664</v>
      </c>
      <c r="W103" s="236">
        <v>45671</v>
      </c>
      <c r="X103" s="237" t="s">
        <v>6903</v>
      </c>
      <c r="Y103" s="237"/>
      <c r="Z103" s="237" t="s">
        <v>4458</v>
      </c>
      <c r="AA103" s="241">
        <v>202412</v>
      </c>
      <c r="AB103" s="246"/>
      <c r="AC103" s="236" t="s">
        <v>6909</v>
      </c>
      <c r="AD103" s="247" t="s">
        <v>6910</v>
      </c>
      <c r="AE103" s="248">
        <v>0</v>
      </c>
      <c r="AF103" s="247" t="s">
        <v>6910</v>
      </c>
      <c r="AG103" s="242" t="str">
        <f>IFERROR(VLOOKUP(작성용!A:A,RM!A:D,4,0),"-")</f>
        <v>메자닌평가팀</v>
      </c>
      <c r="AH103" s="9" t="s">
        <v>6911</v>
      </c>
      <c r="AI103" s="238" t="s">
        <v>6903</v>
      </c>
      <c r="AJ103" s="238" t="s">
        <v>6912</v>
      </c>
      <c r="AK103" s="238" t="s">
        <v>6913</v>
      </c>
      <c r="AL103" s="238">
        <v>102</v>
      </c>
    </row>
    <row r="104" spans="1:38" x14ac:dyDescent="0.3">
      <c r="A104" s="232" t="s">
        <v>3331</v>
      </c>
      <c r="B104" s="232" t="s">
        <v>6914</v>
      </c>
      <c r="C104" s="244" t="s">
        <v>6901</v>
      </c>
      <c r="D104" s="240" t="s">
        <v>6900</v>
      </c>
      <c r="E104" s="239">
        <v>1101112507551</v>
      </c>
      <c r="F104" s="243" t="s">
        <v>6915</v>
      </c>
      <c r="G104" s="214">
        <v>7</v>
      </c>
      <c r="H104" s="234" t="s">
        <v>6903</v>
      </c>
      <c r="I104" s="234"/>
      <c r="J104" s="234"/>
      <c r="K104" s="234"/>
      <c r="L104" s="234"/>
      <c r="M104" s="234"/>
      <c r="N104" s="234" t="s">
        <v>6904</v>
      </c>
      <c r="O104" s="249" t="s">
        <v>6905</v>
      </c>
      <c r="P104" s="249" t="s">
        <v>6916</v>
      </c>
      <c r="Q104" s="226" t="s">
        <v>6908</v>
      </c>
      <c r="R104" s="212" t="s">
        <v>2</v>
      </c>
      <c r="S104" s="213" t="s">
        <v>6903</v>
      </c>
      <c r="T104" s="236">
        <v>45092</v>
      </c>
      <c r="U104" s="237" t="s">
        <v>6917</v>
      </c>
      <c r="V104" s="236">
        <v>45844</v>
      </c>
      <c r="W104" s="236">
        <v>45851</v>
      </c>
      <c r="X104" s="237" t="s">
        <v>6903</v>
      </c>
      <c r="Y104" s="237"/>
      <c r="Z104" s="237" t="s">
        <v>4460</v>
      </c>
      <c r="AA104" s="241">
        <v>202506</v>
      </c>
      <c r="AB104" s="246"/>
      <c r="AC104" s="236" t="s">
        <v>6918</v>
      </c>
      <c r="AD104" s="247" t="s">
        <v>6919</v>
      </c>
      <c r="AE104" s="248">
        <v>0</v>
      </c>
      <c r="AF104" s="247" t="s">
        <v>6920</v>
      </c>
      <c r="AG104" s="242" t="str">
        <f>IFERROR(VLOOKUP(작성용!A:A,RM!A:D,4,0),"-")</f>
        <v>메자닌평가팀</v>
      </c>
      <c r="AH104" s="9" t="s">
        <v>6911</v>
      </c>
      <c r="AI104" s="238" t="s">
        <v>6721</v>
      </c>
      <c r="AJ104" s="238" t="s">
        <v>6912</v>
      </c>
      <c r="AK104" s="238" t="s">
        <v>6726</v>
      </c>
      <c r="AL104" s="238">
        <v>103</v>
      </c>
    </row>
    <row r="105" spans="1:38" x14ac:dyDescent="0.3">
      <c r="A105" s="232" t="s">
        <v>3331</v>
      </c>
      <c r="B105" s="232" t="s">
        <v>6900</v>
      </c>
      <c r="C105" s="244" t="s">
        <v>6901</v>
      </c>
      <c r="D105" s="240" t="s">
        <v>6900</v>
      </c>
      <c r="E105" s="239">
        <v>1101112507551</v>
      </c>
      <c r="F105" s="243" t="s">
        <v>6915</v>
      </c>
      <c r="G105" s="214">
        <v>7</v>
      </c>
      <c r="H105" s="234" t="s">
        <v>6903</v>
      </c>
      <c r="I105" s="234"/>
      <c r="J105" s="234"/>
      <c r="K105" s="234"/>
      <c r="L105" s="234"/>
      <c r="M105" s="234"/>
      <c r="N105" s="234" t="s">
        <v>6921</v>
      </c>
      <c r="O105" s="249" t="s">
        <v>6905</v>
      </c>
      <c r="P105" s="249" t="s">
        <v>6906</v>
      </c>
      <c r="Q105" s="226" t="s">
        <v>6907</v>
      </c>
      <c r="R105" s="212" t="s">
        <v>2</v>
      </c>
      <c r="S105" s="213" t="s">
        <v>6903</v>
      </c>
      <c r="T105" s="236">
        <v>45092</v>
      </c>
      <c r="U105" s="237" t="s">
        <v>6922</v>
      </c>
      <c r="V105" s="236">
        <v>46029</v>
      </c>
      <c r="W105" s="236">
        <v>46036</v>
      </c>
      <c r="X105" s="237" t="s">
        <v>6721</v>
      </c>
      <c r="Y105" s="237"/>
      <c r="Z105" s="237" t="s">
        <v>4461</v>
      </c>
      <c r="AA105" s="241">
        <v>202512</v>
      </c>
      <c r="AB105" s="246"/>
      <c r="AC105" s="236" t="s">
        <v>6909</v>
      </c>
      <c r="AD105" s="247" t="s">
        <v>6920</v>
      </c>
      <c r="AE105" s="248">
        <v>0</v>
      </c>
      <c r="AF105" s="247" t="s">
        <v>6920</v>
      </c>
      <c r="AG105" s="242" t="str">
        <f>IFERROR(VLOOKUP(작성용!A:A,RM!A:D,4,0),"-")</f>
        <v>메자닌평가팀</v>
      </c>
      <c r="AH105" s="9" t="s">
        <v>6923</v>
      </c>
      <c r="AI105" s="238" t="s">
        <v>6721</v>
      </c>
      <c r="AJ105" s="238" t="s">
        <v>6912</v>
      </c>
      <c r="AK105" s="238" t="s">
        <v>6726</v>
      </c>
      <c r="AL105" s="238">
        <v>104</v>
      </c>
    </row>
    <row r="106" spans="1:38" x14ac:dyDescent="0.3">
      <c r="A106" s="232" t="s">
        <v>3331</v>
      </c>
      <c r="B106" s="232" t="s">
        <v>4456</v>
      </c>
      <c r="C106" s="244" t="s">
        <v>4132</v>
      </c>
      <c r="D106" s="240" t="s">
        <v>6900</v>
      </c>
      <c r="E106" s="239">
        <v>1101112507551</v>
      </c>
      <c r="F106" s="243" t="s">
        <v>6915</v>
      </c>
      <c r="G106" s="214">
        <v>9</v>
      </c>
      <c r="H106" s="234" t="s">
        <v>6903</v>
      </c>
      <c r="I106" s="234"/>
      <c r="J106" s="234"/>
      <c r="K106" s="234"/>
      <c r="L106" s="234"/>
      <c r="M106" s="234"/>
      <c r="N106" s="234" t="s">
        <v>6924</v>
      </c>
      <c r="O106" s="249" t="s">
        <v>6905</v>
      </c>
      <c r="P106" s="249" t="s">
        <v>6916</v>
      </c>
      <c r="Q106" s="226" t="s">
        <v>6908</v>
      </c>
      <c r="R106" s="212" t="s">
        <v>2</v>
      </c>
      <c r="S106" s="213" t="s">
        <v>6903</v>
      </c>
      <c r="T106" s="236">
        <v>45394</v>
      </c>
      <c r="U106" s="237" t="s">
        <v>6925</v>
      </c>
      <c r="V106" s="236">
        <v>45664</v>
      </c>
      <c r="W106" s="236">
        <v>45671</v>
      </c>
      <c r="X106" s="237" t="s">
        <v>6903</v>
      </c>
      <c r="Y106" s="237"/>
      <c r="Z106" s="237" t="s">
        <v>4462</v>
      </c>
      <c r="AA106" s="241">
        <v>202412</v>
      </c>
      <c r="AB106" s="246"/>
      <c r="AC106" s="236" t="s">
        <v>4459</v>
      </c>
      <c r="AD106" s="247" t="s">
        <v>6910</v>
      </c>
      <c r="AE106" s="248">
        <v>0</v>
      </c>
      <c r="AF106" s="247" t="s">
        <v>6920</v>
      </c>
      <c r="AG106" s="242" t="str">
        <f>IFERROR(VLOOKUP(작성용!A:A,RM!A:D,4,0),"-")</f>
        <v>메자닌평가팀</v>
      </c>
      <c r="AH106" s="9" t="s">
        <v>3679</v>
      </c>
      <c r="AI106" s="238" t="s">
        <v>6721</v>
      </c>
      <c r="AJ106" s="238" t="s">
        <v>6912</v>
      </c>
      <c r="AK106" s="238" t="s">
        <v>6913</v>
      </c>
      <c r="AL106" s="238">
        <v>105</v>
      </c>
    </row>
    <row r="107" spans="1:38" x14ac:dyDescent="0.3">
      <c r="A107" s="232" t="s">
        <v>3331</v>
      </c>
      <c r="B107" s="232" t="s">
        <v>6900</v>
      </c>
      <c r="C107" s="244" t="s">
        <v>4132</v>
      </c>
      <c r="D107" s="240" t="s">
        <v>6900</v>
      </c>
      <c r="E107" s="239">
        <v>1101112507551</v>
      </c>
      <c r="F107" s="243" t="s">
        <v>6915</v>
      </c>
      <c r="G107" s="214">
        <v>9</v>
      </c>
      <c r="H107" s="234" t="s">
        <v>3546</v>
      </c>
      <c r="I107" s="234"/>
      <c r="J107" s="234"/>
      <c r="K107" s="234"/>
      <c r="L107" s="234"/>
      <c r="M107" s="234"/>
      <c r="N107" s="234" t="s">
        <v>6921</v>
      </c>
      <c r="O107" s="249" t="s">
        <v>6926</v>
      </c>
      <c r="P107" s="249" t="s">
        <v>6916</v>
      </c>
      <c r="Q107" s="226" t="s">
        <v>6908</v>
      </c>
      <c r="R107" s="212" t="s">
        <v>2</v>
      </c>
      <c r="S107" s="213" t="s">
        <v>6927</v>
      </c>
      <c r="T107" s="236">
        <v>45394</v>
      </c>
      <c r="U107" s="237" t="s">
        <v>6917</v>
      </c>
      <c r="V107" s="236">
        <v>45844</v>
      </c>
      <c r="W107" s="236">
        <v>45851</v>
      </c>
      <c r="X107" s="237" t="s">
        <v>3546</v>
      </c>
      <c r="Y107" s="237"/>
      <c r="Z107" s="237" t="s">
        <v>4464</v>
      </c>
      <c r="AA107" s="241">
        <v>202506</v>
      </c>
      <c r="AB107" s="246"/>
      <c r="AC107" s="236" t="s">
        <v>6928</v>
      </c>
      <c r="AD107" s="247" t="s">
        <v>6910</v>
      </c>
      <c r="AE107" s="248">
        <v>0</v>
      </c>
      <c r="AF107" s="247" t="s">
        <v>6920</v>
      </c>
      <c r="AG107" s="242" t="str">
        <f>IFERROR(VLOOKUP(작성용!A:A,RM!A:D,4,0),"-")</f>
        <v>메자닌평가팀</v>
      </c>
      <c r="AH107" s="9" t="s">
        <v>6923</v>
      </c>
      <c r="AI107" s="238" t="s">
        <v>6721</v>
      </c>
      <c r="AJ107" s="238" t="s">
        <v>6929</v>
      </c>
      <c r="AK107" s="238" t="s">
        <v>6726</v>
      </c>
      <c r="AL107" s="238">
        <v>106</v>
      </c>
    </row>
    <row r="108" spans="1:38" x14ac:dyDescent="0.3">
      <c r="A108" s="232" t="s">
        <v>3331</v>
      </c>
      <c r="B108" s="232" t="s">
        <v>6900</v>
      </c>
      <c r="C108" s="244" t="s">
        <v>6930</v>
      </c>
      <c r="D108" s="240" t="s">
        <v>6900</v>
      </c>
      <c r="E108" s="239">
        <v>1101112507551</v>
      </c>
      <c r="F108" s="243" t="s">
        <v>4411</v>
      </c>
      <c r="G108" s="214">
        <v>9</v>
      </c>
      <c r="H108" s="234" t="s">
        <v>6903</v>
      </c>
      <c r="I108" s="234"/>
      <c r="J108" s="234"/>
      <c r="K108" s="234"/>
      <c r="L108" s="234"/>
      <c r="M108" s="234"/>
      <c r="N108" s="234" t="s">
        <v>6921</v>
      </c>
      <c r="O108" s="249" t="s">
        <v>6926</v>
      </c>
      <c r="P108" s="249" t="s">
        <v>6916</v>
      </c>
      <c r="Q108" s="226" t="s">
        <v>6907</v>
      </c>
      <c r="R108" s="212" t="s">
        <v>2</v>
      </c>
      <c r="S108" s="213" t="s">
        <v>3546</v>
      </c>
      <c r="T108" s="236">
        <v>45394</v>
      </c>
      <c r="U108" s="237" t="s">
        <v>6922</v>
      </c>
      <c r="V108" s="236">
        <v>46029</v>
      </c>
      <c r="W108" s="236">
        <v>46036</v>
      </c>
      <c r="X108" s="237" t="s">
        <v>6903</v>
      </c>
      <c r="Y108" s="237"/>
      <c r="Z108" s="237" t="s">
        <v>4465</v>
      </c>
      <c r="AA108" s="241">
        <v>202512</v>
      </c>
      <c r="AB108" s="246"/>
      <c r="AC108" s="236" t="s">
        <v>6928</v>
      </c>
      <c r="AD108" s="247" t="s">
        <v>6910</v>
      </c>
      <c r="AE108" s="248">
        <v>0</v>
      </c>
      <c r="AF108" s="247" t="s">
        <v>6920</v>
      </c>
      <c r="AG108" s="242" t="str">
        <f>IFERROR(VLOOKUP(작성용!A:A,RM!A:D,4,0),"-")</f>
        <v>메자닌평가팀</v>
      </c>
      <c r="AH108" s="9" t="s">
        <v>6911</v>
      </c>
      <c r="AI108" s="238" t="s">
        <v>6721</v>
      </c>
      <c r="AJ108" s="238" t="s">
        <v>6929</v>
      </c>
      <c r="AK108" s="238" t="s">
        <v>6726</v>
      </c>
      <c r="AL108" s="238">
        <v>107</v>
      </c>
    </row>
    <row r="109" spans="1:38" x14ac:dyDescent="0.3">
      <c r="A109" s="232" t="s">
        <v>3331</v>
      </c>
      <c r="B109" s="232" t="s">
        <v>6914</v>
      </c>
      <c r="C109" s="244" t="s">
        <v>6717</v>
      </c>
      <c r="D109" s="240" t="s">
        <v>6914</v>
      </c>
      <c r="E109" s="239">
        <v>1101112507551</v>
      </c>
      <c r="F109" s="243" t="s">
        <v>6931</v>
      </c>
      <c r="G109" s="214">
        <v>9</v>
      </c>
      <c r="H109" s="234" t="s">
        <v>6721</v>
      </c>
      <c r="I109" s="234"/>
      <c r="J109" s="234"/>
      <c r="K109" s="234"/>
      <c r="L109" s="234"/>
      <c r="M109" s="234"/>
      <c r="N109" s="234" t="s">
        <v>6904</v>
      </c>
      <c r="O109" s="249" t="s">
        <v>6905</v>
      </c>
      <c r="P109" s="249" t="s">
        <v>6906</v>
      </c>
      <c r="Q109" s="226" t="s">
        <v>6932</v>
      </c>
      <c r="R109" s="212" t="s">
        <v>2</v>
      </c>
      <c r="S109" s="213" t="s">
        <v>3546</v>
      </c>
      <c r="T109" s="236">
        <v>45394</v>
      </c>
      <c r="U109" s="237" t="s">
        <v>6472</v>
      </c>
      <c r="V109" s="236">
        <v>46209</v>
      </c>
      <c r="W109" s="236">
        <v>46216</v>
      </c>
      <c r="X109" s="237" t="s">
        <v>6721</v>
      </c>
      <c r="Y109" s="237"/>
      <c r="Z109" s="237" t="s">
        <v>4466</v>
      </c>
      <c r="AA109" s="241">
        <v>202606</v>
      </c>
      <c r="AB109" s="246"/>
      <c r="AC109" s="236" t="s">
        <v>6928</v>
      </c>
      <c r="AD109" s="247" t="s">
        <v>6910</v>
      </c>
      <c r="AE109" s="248">
        <v>0</v>
      </c>
      <c r="AF109" s="247" t="s">
        <v>6920</v>
      </c>
      <c r="AG109" s="242" t="str">
        <f>IFERROR(VLOOKUP(작성용!A:A,RM!A:D,4,0),"-")</f>
        <v>메자닌평가팀</v>
      </c>
      <c r="AH109" s="9" t="s">
        <v>6923</v>
      </c>
      <c r="AI109" s="238" t="s">
        <v>6933</v>
      </c>
      <c r="AJ109" s="238" t="s">
        <v>6929</v>
      </c>
      <c r="AK109" s="238" t="s">
        <v>4134</v>
      </c>
      <c r="AL109" s="238">
        <v>108</v>
      </c>
    </row>
    <row r="110" spans="1:38" x14ac:dyDescent="0.3">
      <c r="A110" s="232" t="s">
        <v>3331</v>
      </c>
      <c r="B110" s="232" t="s">
        <v>6914</v>
      </c>
      <c r="C110" s="244" t="s">
        <v>6717</v>
      </c>
      <c r="D110" s="240" t="s">
        <v>4456</v>
      </c>
      <c r="E110" s="239">
        <v>1101112507551</v>
      </c>
      <c r="F110" s="243" t="s">
        <v>4411</v>
      </c>
      <c r="G110" s="214">
        <v>9</v>
      </c>
      <c r="H110" s="234" t="s">
        <v>6903</v>
      </c>
      <c r="I110" s="234"/>
      <c r="J110" s="234"/>
      <c r="K110" s="234"/>
      <c r="L110" s="234"/>
      <c r="M110" s="234"/>
      <c r="N110" s="234" t="s">
        <v>397</v>
      </c>
      <c r="O110" s="249" t="s">
        <v>4457</v>
      </c>
      <c r="P110" s="249" t="s">
        <v>6916</v>
      </c>
      <c r="Q110" s="226" t="s">
        <v>6934</v>
      </c>
      <c r="R110" s="212" t="s">
        <v>2</v>
      </c>
      <c r="S110" s="213" t="s">
        <v>6721</v>
      </c>
      <c r="T110" s="236">
        <v>45394</v>
      </c>
      <c r="U110" s="237" t="s">
        <v>6935</v>
      </c>
      <c r="V110" s="236">
        <v>46395</v>
      </c>
      <c r="W110" s="236">
        <v>46402</v>
      </c>
      <c r="X110" s="237" t="s">
        <v>3546</v>
      </c>
      <c r="Y110" s="237"/>
      <c r="Z110" s="237" t="s">
        <v>4467</v>
      </c>
      <c r="AA110" s="241">
        <v>202612</v>
      </c>
      <c r="AB110" s="246"/>
      <c r="AC110" s="236" t="s">
        <v>6928</v>
      </c>
      <c r="AD110" s="247" t="s">
        <v>6910</v>
      </c>
      <c r="AE110" s="248">
        <v>0</v>
      </c>
      <c r="AF110" s="247" t="s">
        <v>4463</v>
      </c>
      <c r="AG110" s="242" t="str">
        <f>IFERROR(VLOOKUP(작성용!A:A,RM!A:D,4,0),"-")</f>
        <v>메자닌평가팀</v>
      </c>
      <c r="AH110" s="9" t="s">
        <v>6911</v>
      </c>
      <c r="AI110" s="238" t="s">
        <v>6933</v>
      </c>
      <c r="AJ110" s="238" t="s">
        <v>6929</v>
      </c>
      <c r="AK110" s="238" t="s">
        <v>6936</v>
      </c>
      <c r="AL110" s="238">
        <v>109</v>
      </c>
    </row>
    <row r="111" spans="1:38" x14ac:dyDescent="0.3">
      <c r="A111" s="232" t="s">
        <v>4381</v>
      </c>
      <c r="B111" s="232" t="s">
        <v>4468</v>
      </c>
      <c r="C111" s="244" t="s">
        <v>6901</v>
      </c>
      <c r="D111" s="240" t="s">
        <v>6937</v>
      </c>
      <c r="E111" s="239">
        <v>1911110000104</v>
      </c>
      <c r="F111" s="243" t="s">
        <v>6938</v>
      </c>
      <c r="G111" s="214">
        <v>0</v>
      </c>
      <c r="H111" s="234" t="s">
        <v>6903</v>
      </c>
      <c r="I111" s="234"/>
      <c r="J111" s="234"/>
      <c r="K111" s="234"/>
      <c r="L111" s="234"/>
      <c r="M111" s="234"/>
      <c r="N111" s="234" t="s">
        <v>6939</v>
      </c>
      <c r="O111" s="249" t="s">
        <v>6940</v>
      </c>
      <c r="P111" s="249" t="s">
        <v>6941</v>
      </c>
      <c r="Q111" s="226" t="s">
        <v>4469</v>
      </c>
      <c r="R111" s="212" t="s">
        <v>2</v>
      </c>
      <c r="S111" s="213" t="s">
        <v>6721</v>
      </c>
      <c r="T111" s="236" t="s">
        <v>6942</v>
      </c>
      <c r="U111" s="237" t="s">
        <v>6943</v>
      </c>
      <c r="V111" s="236">
        <v>45537</v>
      </c>
      <c r="W111" s="236" t="s">
        <v>6944</v>
      </c>
      <c r="X111" s="237" t="s">
        <v>6721</v>
      </c>
      <c r="Y111" s="237"/>
      <c r="Z111" s="237"/>
      <c r="AA111" s="241">
        <v>202408</v>
      </c>
      <c r="AB111" s="246"/>
      <c r="AC111" s="236" t="s">
        <v>6928</v>
      </c>
      <c r="AD111" s="247" t="s">
        <v>6910</v>
      </c>
      <c r="AE111" s="248">
        <v>0</v>
      </c>
      <c r="AF111" s="247" t="s">
        <v>6920</v>
      </c>
      <c r="AG111" s="242" t="str">
        <f>IFERROR(VLOOKUP(작성용!A:A,RM!A:D,4,0),"-")</f>
        <v>메자닌평가팀</v>
      </c>
      <c r="AH111" s="9" t="s">
        <v>6923</v>
      </c>
      <c r="AI111" s="238" t="s">
        <v>6721</v>
      </c>
      <c r="AJ111" s="238" t="s">
        <v>4133</v>
      </c>
      <c r="AK111" s="238" t="s">
        <v>6726</v>
      </c>
      <c r="AL111" s="238">
        <v>110</v>
      </c>
    </row>
    <row r="112" spans="1:38" x14ac:dyDescent="0.3">
      <c r="A112" s="232" t="s">
        <v>4381</v>
      </c>
      <c r="B112" s="232" t="s">
        <v>4468</v>
      </c>
      <c r="C112" s="244" t="s">
        <v>6717</v>
      </c>
      <c r="D112" s="240" t="s">
        <v>6945</v>
      </c>
      <c r="E112" s="239">
        <v>1243110009781</v>
      </c>
      <c r="F112" s="243" t="s">
        <v>6479</v>
      </c>
      <c r="G112" s="214">
        <v>9</v>
      </c>
      <c r="H112" s="234" t="s">
        <v>3546</v>
      </c>
      <c r="I112" s="234"/>
      <c r="J112" s="234"/>
      <c r="K112" s="234"/>
      <c r="L112" s="234"/>
      <c r="M112" s="234"/>
      <c r="N112" s="234" t="s">
        <v>6946</v>
      </c>
      <c r="O112" s="249" t="s">
        <v>6940</v>
      </c>
      <c r="P112" s="249" t="s">
        <v>6947</v>
      </c>
      <c r="Q112" s="226" t="s">
        <v>6948</v>
      </c>
      <c r="R112" s="212" t="s">
        <v>2</v>
      </c>
      <c r="S112" s="213" t="s">
        <v>6903</v>
      </c>
      <c r="T112" s="236" t="s">
        <v>6949</v>
      </c>
      <c r="U112" s="237" t="s">
        <v>6950</v>
      </c>
      <c r="V112" s="236">
        <v>45537</v>
      </c>
      <c r="W112" s="236" t="s">
        <v>6944</v>
      </c>
      <c r="X112" s="237" t="s">
        <v>6903</v>
      </c>
      <c r="Y112" s="237"/>
      <c r="Z112" s="237"/>
      <c r="AA112" s="241">
        <v>202408</v>
      </c>
      <c r="AB112" s="246"/>
      <c r="AC112" s="236" t="s">
        <v>6928</v>
      </c>
      <c r="AD112" s="247" t="s">
        <v>6920</v>
      </c>
      <c r="AE112" s="248">
        <v>0</v>
      </c>
      <c r="AF112" s="247" t="s">
        <v>6910</v>
      </c>
      <c r="AG112" s="242" t="str">
        <f>IFERROR(VLOOKUP(작성용!A:A,RM!A:D,4,0),"-")</f>
        <v>메자닌평가팀</v>
      </c>
      <c r="AH112" s="9" t="s">
        <v>6911</v>
      </c>
      <c r="AI112" s="238" t="s">
        <v>6721</v>
      </c>
      <c r="AJ112" s="238" t="s">
        <v>6929</v>
      </c>
      <c r="AK112" s="238" t="s">
        <v>6726</v>
      </c>
      <c r="AL112" s="238">
        <v>111</v>
      </c>
    </row>
    <row r="113" spans="1:38" x14ac:dyDescent="0.3">
      <c r="A113" s="232" t="s">
        <v>4381</v>
      </c>
      <c r="B113" s="232" t="s">
        <v>4468</v>
      </c>
      <c r="C113" s="244" t="s">
        <v>6901</v>
      </c>
      <c r="D113" s="240" t="s">
        <v>6477</v>
      </c>
      <c r="E113" s="239">
        <v>1311110496206</v>
      </c>
      <c r="F113" s="243" t="s">
        <v>6931</v>
      </c>
      <c r="G113" s="214">
        <v>1</v>
      </c>
      <c r="H113" s="234" t="s">
        <v>6903</v>
      </c>
      <c r="I113" s="234"/>
      <c r="J113" s="234"/>
      <c r="K113" s="234"/>
      <c r="L113" s="234"/>
      <c r="M113" s="234"/>
      <c r="N113" s="234" t="s">
        <v>6946</v>
      </c>
      <c r="O113" s="249" t="s">
        <v>6951</v>
      </c>
      <c r="P113" s="249" t="s">
        <v>6474</v>
      </c>
      <c r="Q113" s="226" t="s">
        <v>6952</v>
      </c>
      <c r="R113" s="212" t="s">
        <v>2</v>
      </c>
      <c r="S113" s="213" t="s">
        <v>6903</v>
      </c>
      <c r="T113" s="236" t="s">
        <v>6942</v>
      </c>
      <c r="U113" s="237" t="s">
        <v>6475</v>
      </c>
      <c r="V113" s="236">
        <v>45537</v>
      </c>
      <c r="W113" s="236" t="s">
        <v>6953</v>
      </c>
      <c r="X113" s="237" t="s">
        <v>6721</v>
      </c>
      <c r="Y113" s="237"/>
      <c r="Z113" s="237"/>
      <c r="AA113" s="241">
        <v>202408</v>
      </c>
      <c r="AB113" s="246"/>
      <c r="AC113" s="236" t="s">
        <v>6928</v>
      </c>
      <c r="AD113" s="247" t="s">
        <v>6910</v>
      </c>
      <c r="AE113" s="248">
        <v>0</v>
      </c>
      <c r="AF113" s="247" t="s">
        <v>6920</v>
      </c>
      <c r="AG113" s="242" t="str">
        <f>IFERROR(VLOOKUP(작성용!A:A,RM!A:D,4,0),"-")</f>
        <v>메자닌평가팀</v>
      </c>
      <c r="AH113" s="9" t="s">
        <v>6911</v>
      </c>
      <c r="AI113" s="238" t="s">
        <v>6903</v>
      </c>
      <c r="AJ113" s="238" t="s">
        <v>6929</v>
      </c>
      <c r="AK113" s="238" t="s">
        <v>6936</v>
      </c>
      <c r="AL113" s="238">
        <v>112</v>
      </c>
    </row>
    <row r="114" spans="1:38" x14ac:dyDescent="0.3">
      <c r="A114" s="232" t="s">
        <v>4381</v>
      </c>
      <c r="B114" s="232" t="s">
        <v>4468</v>
      </c>
      <c r="C114" s="244" t="s">
        <v>6717</v>
      </c>
      <c r="D114" s="240" t="s">
        <v>6937</v>
      </c>
      <c r="E114" s="239">
        <v>1911110000104</v>
      </c>
      <c r="F114" s="243" t="s">
        <v>6938</v>
      </c>
      <c r="G114" s="214">
        <v>0</v>
      </c>
      <c r="H114" s="234" t="s">
        <v>6721</v>
      </c>
      <c r="I114" s="234"/>
      <c r="J114" s="234"/>
      <c r="K114" s="234"/>
      <c r="L114" s="234"/>
      <c r="M114" s="234"/>
      <c r="N114" s="234" t="s">
        <v>6939</v>
      </c>
      <c r="O114" s="249" t="s">
        <v>6951</v>
      </c>
      <c r="P114" s="249" t="s">
        <v>6941</v>
      </c>
      <c r="Q114" s="226" t="s">
        <v>6948</v>
      </c>
      <c r="R114" s="212" t="s">
        <v>2</v>
      </c>
      <c r="S114" s="213" t="s">
        <v>6721</v>
      </c>
      <c r="T114" s="236" t="s">
        <v>6942</v>
      </c>
      <c r="U114" s="237" t="s">
        <v>6722</v>
      </c>
      <c r="V114" s="236">
        <v>45566</v>
      </c>
      <c r="W114" s="236" t="s">
        <v>6954</v>
      </c>
      <c r="X114" s="237" t="s">
        <v>6721</v>
      </c>
      <c r="Y114" s="237"/>
      <c r="Z114" s="237"/>
      <c r="AA114" s="241">
        <v>202409</v>
      </c>
      <c r="AB114" s="246"/>
      <c r="AC114" s="236" t="s">
        <v>6928</v>
      </c>
      <c r="AD114" s="247" t="s">
        <v>6910</v>
      </c>
      <c r="AE114" s="248">
        <v>0</v>
      </c>
      <c r="AF114" s="247" t="s">
        <v>6910</v>
      </c>
      <c r="AG114" s="242" t="str">
        <f>IFERROR(VLOOKUP(작성용!A:A,RM!A:D,4,0),"-")</f>
        <v>메자닌평가팀</v>
      </c>
      <c r="AH114" s="9" t="s">
        <v>6911</v>
      </c>
      <c r="AI114" s="238" t="s">
        <v>6903</v>
      </c>
      <c r="AJ114" s="238" t="s">
        <v>6929</v>
      </c>
      <c r="AK114" s="238" t="s">
        <v>6726</v>
      </c>
      <c r="AL114" s="238">
        <v>113</v>
      </c>
    </row>
    <row r="115" spans="1:38" x14ac:dyDescent="0.3">
      <c r="A115" s="232" t="s">
        <v>4381</v>
      </c>
      <c r="B115" s="232" t="s">
        <v>4468</v>
      </c>
      <c r="C115" s="244" t="s">
        <v>4132</v>
      </c>
      <c r="D115" s="240" t="s">
        <v>6476</v>
      </c>
      <c r="E115" s="239">
        <v>1243110009781</v>
      </c>
      <c r="F115" s="243" t="s">
        <v>6955</v>
      </c>
      <c r="G115" s="214">
        <v>9</v>
      </c>
      <c r="H115" s="234" t="s">
        <v>6721</v>
      </c>
      <c r="I115" s="234"/>
      <c r="J115" s="234"/>
      <c r="K115" s="234"/>
      <c r="L115" s="234"/>
      <c r="M115" s="234"/>
      <c r="N115" s="234" t="s">
        <v>6946</v>
      </c>
      <c r="O115" s="249" t="s">
        <v>6473</v>
      </c>
      <c r="P115" s="249" t="s">
        <v>6947</v>
      </c>
      <c r="Q115" s="226" t="s">
        <v>6948</v>
      </c>
      <c r="R115" s="212" t="s">
        <v>2</v>
      </c>
      <c r="S115" s="213" t="s">
        <v>3546</v>
      </c>
      <c r="T115" s="236" t="s">
        <v>4470</v>
      </c>
      <c r="U115" s="237" t="s">
        <v>6722</v>
      </c>
      <c r="V115" s="236">
        <v>45566</v>
      </c>
      <c r="W115" s="236" t="s">
        <v>6956</v>
      </c>
      <c r="X115" s="237" t="s">
        <v>6721</v>
      </c>
      <c r="Y115" s="237"/>
      <c r="Z115" s="237"/>
      <c r="AA115" s="241">
        <v>202409</v>
      </c>
      <c r="AB115" s="246"/>
      <c r="AC115" s="236" t="s">
        <v>6928</v>
      </c>
      <c r="AD115" s="247" t="s">
        <v>6920</v>
      </c>
      <c r="AE115" s="248">
        <v>0</v>
      </c>
      <c r="AF115" s="247" t="s">
        <v>6910</v>
      </c>
      <c r="AG115" s="242" t="str">
        <f>IFERROR(VLOOKUP(작성용!A:A,RM!A:D,4,0),"-")</f>
        <v>메자닌평가팀</v>
      </c>
      <c r="AH115" s="9" t="s">
        <v>6923</v>
      </c>
      <c r="AI115" s="238" t="s">
        <v>6721</v>
      </c>
      <c r="AJ115" s="238" t="s">
        <v>6929</v>
      </c>
      <c r="AK115" s="238" t="s">
        <v>6726</v>
      </c>
      <c r="AL115" s="238">
        <v>114</v>
      </c>
    </row>
    <row r="116" spans="1:38" x14ac:dyDescent="0.3">
      <c r="A116" s="232" t="s">
        <v>4381</v>
      </c>
      <c r="B116" s="232" t="s">
        <v>4468</v>
      </c>
      <c r="C116" s="244" t="s">
        <v>4132</v>
      </c>
      <c r="D116" s="240" t="s">
        <v>6957</v>
      </c>
      <c r="E116" s="239">
        <v>1311110496206</v>
      </c>
      <c r="F116" s="243" t="s">
        <v>6931</v>
      </c>
      <c r="G116" s="214">
        <v>1</v>
      </c>
      <c r="H116" s="234" t="s">
        <v>6721</v>
      </c>
      <c r="I116" s="234"/>
      <c r="J116" s="234"/>
      <c r="K116" s="234"/>
      <c r="L116" s="234"/>
      <c r="M116" s="234"/>
      <c r="N116" s="234" t="s">
        <v>85</v>
      </c>
      <c r="O116" s="249" t="s">
        <v>6940</v>
      </c>
      <c r="P116" s="249" t="s">
        <v>6947</v>
      </c>
      <c r="Q116" s="226" t="s">
        <v>6948</v>
      </c>
      <c r="R116" s="212" t="s">
        <v>2</v>
      </c>
      <c r="S116" s="213" t="s">
        <v>6903</v>
      </c>
      <c r="T116" s="236" t="s">
        <v>6942</v>
      </c>
      <c r="U116" s="237" t="s">
        <v>6722</v>
      </c>
      <c r="V116" s="236">
        <v>45566</v>
      </c>
      <c r="W116" s="236" t="s">
        <v>6956</v>
      </c>
      <c r="X116" s="237" t="s">
        <v>3546</v>
      </c>
      <c r="Y116" s="237"/>
      <c r="Z116" s="237"/>
      <c r="AA116" s="241">
        <v>202409</v>
      </c>
      <c r="AB116" s="246"/>
      <c r="AC116" s="236" t="s">
        <v>6928</v>
      </c>
      <c r="AD116" s="247" t="s">
        <v>6920</v>
      </c>
      <c r="AE116" s="248">
        <v>0</v>
      </c>
      <c r="AF116" s="247" t="s">
        <v>6910</v>
      </c>
      <c r="AG116" s="242" t="str">
        <f>IFERROR(VLOOKUP(작성용!A:A,RM!A:D,4,0),"-")</f>
        <v>메자닌평가팀</v>
      </c>
      <c r="AH116" s="9" t="s">
        <v>3679</v>
      </c>
      <c r="AI116" s="238" t="s">
        <v>6721</v>
      </c>
      <c r="AJ116" s="238" t="s">
        <v>6929</v>
      </c>
      <c r="AK116" s="238" t="s">
        <v>6726</v>
      </c>
      <c r="AL116" s="238">
        <v>115</v>
      </c>
    </row>
    <row r="117" spans="1:38" x14ac:dyDescent="0.3">
      <c r="A117" s="232" t="s">
        <v>4471</v>
      </c>
      <c r="B117" s="232" t="s">
        <v>4472</v>
      </c>
      <c r="C117" s="244" t="s">
        <v>6901</v>
      </c>
      <c r="D117" s="240" t="s">
        <v>6958</v>
      </c>
      <c r="E117" s="239">
        <v>1101114465111</v>
      </c>
      <c r="F117" s="243" t="s">
        <v>6938</v>
      </c>
      <c r="G117" s="214">
        <v>0</v>
      </c>
      <c r="H117" s="234" t="s">
        <v>6903</v>
      </c>
      <c r="I117" s="234"/>
      <c r="J117" s="234"/>
      <c r="K117" s="234"/>
      <c r="L117" s="234"/>
      <c r="M117" s="234"/>
      <c r="N117" s="233" t="s">
        <v>6720</v>
      </c>
      <c r="O117" s="226" t="s">
        <v>6959</v>
      </c>
      <c r="P117" s="226" t="s">
        <v>6960</v>
      </c>
      <c r="Q117" s="226" t="s">
        <v>4473</v>
      </c>
      <c r="R117" s="212" t="s">
        <v>2</v>
      </c>
      <c r="S117" s="212" t="s">
        <v>6903</v>
      </c>
      <c r="T117" s="236">
        <v>45442</v>
      </c>
      <c r="U117" s="237" t="s">
        <v>6961</v>
      </c>
      <c r="V117" s="237">
        <v>45583</v>
      </c>
      <c r="W117" s="237">
        <v>45590</v>
      </c>
      <c r="X117" s="237" t="s">
        <v>2</v>
      </c>
      <c r="Y117" s="225"/>
      <c r="Z117" s="225" t="s">
        <v>6962</v>
      </c>
      <c r="AA117" s="246">
        <v>202410</v>
      </c>
      <c r="AB117" s="246"/>
      <c r="AC117" s="247" t="s">
        <v>6963</v>
      </c>
      <c r="AD117" s="247" t="s">
        <v>4474</v>
      </c>
      <c r="AE117" s="248">
        <v>0</v>
      </c>
      <c r="AF117" s="247" t="s">
        <v>4474</v>
      </c>
      <c r="AG117" s="242" t="str">
        <f>IFERROR(VLOOKUP(작성용!A:A,RM!A:D,4,0),"-")</f>
        <v>-</v>
      </c>
      <c r="AH117" s="238" t="s">
        <v>6903</v>
      </c>
      <c r="AI117" s="238" t="s">
        <v>6964</v>
      </c>
      <c r="AJ117" s="238" t="s">
        <v>6929</v>
      </c>
      <c r="AK117" s="238" t="s">
        <v>6726</v>
      </c>
      <c r="AL117" s="238">
        <v>116</v>
      </c>
    </row>
    <row r="118" spans="1:38" x14ac:dyDescent="0.3">
      <c r="A118" s="232" t="s">
        <v>4471</v>
      </c>
      <c r="B118" s="232" t="s">
        <v>4472</v>
      </c>
      <c r="C118" s="244" t="s">
        <v>6717</v>
      </c>
      <c r="D118" s="240" t="s">
        <v>6965</v>
      </c>
      <c r="E118" s="239">
        <v>1101114465111</v>
      </c>
      <c r="F118" s="243" t="s">
        <v>6966</v>
      </c>
      <c r="G118" s="214">
        <v>0</v>
      </c>
      <c r="H118" s="234" t="s">
        <v>6903</v>
      </c>
      <c r="I118" s="234"/>
      <c r="J118" s="234"/>
      <c r="K118" s="234"/>
      <c r="L118" s="234"/>
      <c r="M118" s="234"/>
      <c r="N118" s="233" t="s">
        <v>6720</v>
      </c>
      <c r="O118" s="226" t="s">
        <v>6959</v>
      </c>
      <c r="P118" s="226" t="s">
        <v>6960</v>
      </c>
      <c r="Q118" s="226" t="s">
        <v>4473</v>
      </c>
      <c r="R118" s="212" t="s">
        <v>2</v>
      </c>
      <c r="S118" s="212" t="s">
        <v>6903</v>
      </c>
      <c r="T118" s="236">
        <v>45442</v>
      </c>
      <c r="U118" s="237" t="s">
        <v>6967</v>
      </c>
      <c r="V118" s="237">
        <v>45679</v>
      </c>
      <c r="W118" s="237">
        <v>45686</v>
      </c>
      <c r="X118" s="237" t="s">
        <v>2</v>
      </c>
      <c r="Y118" s="225"/>
      <c r="Z118" s="225" t="s">
        <v>6968</v>
      </c>
      <c r="AA118" s="246">
        <v>202501</v>
      </c>
      <c r="AB118" s="246"/>
      <c r="AC118" s="247" t="s">
        <v>6963</v>
      </c>
      <c r="AD118" s="247" t="s">
        <v>4474</v>
      </c>
      <c r="AE118" s="248">
        <v>0</v>
      </c>
      <c r="AF118" s="247" t="s">
        <v>4474</v>
      </c>
      <c r="AG118" s="242" t="str">
        <f>IFERROR(VLOOKUP(작성용!A:A,RM!A:D,4,0),"-")</f>
        <v>-</v>
      </c>
      <c r="AH118" s="238" t="s">
        <v>6903</v>
      </c>
      <c r="AI118" s="238" t="s">
        <v>6964</v>
      </c>
      <c r="AJ118" s="238" t="s">
        <v>6929</v>
      </c>
      <c r="AK118" s="238" t="s">
        <v>6726</v>
      </c>
      <c r="AL118" s="238">
        <v>117</v>
      </c>
    </row>
    <row r="119" spans="1:38" x14ac:dyDescent="0.3">
      <c r="A119" s="232" t="s">
        <v>4381</v>
      </c>
      <c r="B119" s="232" t="s">
        <v>4468</v>
      </c>
      <c r="C119" s="244" t="s">
        <v>6901</v>
      </c>
      <c r="D119" s="240" t="s">
        <v>6969</v>
      </c>
      <c r="E119" s="239">
        <v>1601110354045</v>
      </c>
      <c r="F119" s="243" t="s">
        <v>6915</v>
      </c>
      <c r="G119" s="214">
        <v>0</v>
      </c>
      <c r="H119" s="234" t="s">
        <v>6903</v>
      </c>
      <c r="I119" s="234"/>
      <c r="J119" s="234"/>
      <c r="K119" s="234"/>
      <c r="L119" s="234"/>
      <c r="M119" s="234"/>
      <c r="N119" s="234" t="s">
        <v>6939</v>
      </c>
      <c r="O119" s="249" t="s">
        <v>6951</v>
      </c>
      <c r="P119" s="249" t="s">
        <v>6947</v>
      </c>
      <c r="Q119" s="226" t="s">
        <v>6948</v>
      </c>
      <c r="R119" s="212" t="s">
        <v>2</v>
      </c>
      <c r="S119" s="213" t="s">
        <v>6721</v>
      </c>
      <c r="T119" s="236" t="s">
        <v>6942</v>
      </c>
      <c r="U119" s="237" t="s">
        <v>6943</v>
      </c>
      <c r="V119" s="236">
        <v>45537</v>
      </c>
      <c r="W119" s="236" t="s">
        <v>6944</v>
      </c>
      <c r="X119" s="237" t="s">
        <v>3546</v>
      </c>
      <c r="Y119" s="237"/>
      <c r="Z119" s="237"/>
      <c r="AA119" s="241">
        <v>202408</v>
      </c>
      <c r="AB119" s="246"/>
      <c r="AC119" s="236" t="s">
        <v>6928</v>
      </c>
      <c r="AD119" s="247" t="s">
        <v>6910</v>
      </c>
      <c r="AE119" s="248">
        <v>0</v>
      </c>
      <c r="AF119" s="247" t="s">
        <v>6910</v>
      </c>
      <c r="AG119" s="242" t="str">
        <f>IFERROR(VLOOKUP(작성용!A:A,RM!A:D,4,0),"-")</f>
        <v>메자닌평가팀</v>
      </c>
      <c r="AH119" s="9" t="s">
        <v>6923</v>
      </c>
      <c r="AI119" s="238" t="s">
        <v>3546</v>
      </c>
      <c r="AJ119" s="238" t="s">
        <v>6929</v>
      </c>
      <c r="AK119" s="238" t="s">
        <v>6726</v>
      </c>
      <c r="AL119" s="238">
        <v>118</v>
      </c>
    </row>
    <row r="120" spans="1:38" x14ac:dyDescent="0.3">
      <c r="A120" s="232" t="s">
        <v>4381</v>
      </c>
      <c r="B120" s="232" t="s">
        <v>4468</v>
      </c>
      <c r="C120" s="244" t="s">
        <v>6717</v>
      </c>
      <c r="D120" s="240" t="s">
        <v>6970</v>
      </c>
      <c r="E120" s="239">
        <v>1601110354045</v>
      </c>
      <c r="F120" s="243" t="s">
        <v>6931</v>
      </c>
      <c r="G120" s="214">
        <v>0</v>
      </c>
      <c r="H120" s="234" t="s">
        <v>6721</v>
      </c>
      <c r="I120" s="234"/>
      <c r="J120" s="234"/>
      <c r="K120" s="234"/>
      <c r="L120" s="234"/>
      <c r="M120" s="234"/>
      <c r="N120" s="234" t="s">
        <v>6946</v>
      </c>
      <c r="O120" s="249" t="s">
        <v>6951</v>
      </c>
      <c r="P120" s="249" t="s">
        <v>6947</v>
      </c>
      <c r="Q120" s="226" t="s">
        <v>6948</v>
      </c>
      <c r="R120" s="212" t="s">
        <v>2</v>
      </c>
      <c r="S120" s="213" t="s">
        <v>6721</v>
      </c>
      <c r="T120" s="236" t="s">
        <v>6942</v>
      </c>
      <c r="U120" s="237" t="s">
        <v>6722</v>
      </c>
      <c r="V120" s="236">
        <v>45566</v>
      </c>
      <c r="W120" s="236" t="s">
        <v>6956</v>
      </c>
      <c r="X120" s="237" t="s">
        <v>6721</v>
      </c>
      <c r="Y120" s="237"/>
      <c r="Z120" s="237"/>
      <c r="AA120" s="241">
        <v>202409</v>
      </c>
      <c r="AB120" s="246"/>
      <c r="AC120" s="236" t="s">
        <v>6928</v>
      </c>
      <c r="AD120" s="247" t="s">
        <v>6910</v>
      </c>
      <c r="AE120" s="248">
        <v>0</v>
      </c>
      <c r="AF120" s="247" t="s">
        <v>6910</v>
      </c>
      <c r="AG120" s="242" t="str">
        <f>IFERROR(VLOOKUP(작성용!A:A,RM!A:D,4,0),"-")</f>
        <v>메자닌평가팀</v>
      </c>
      <c r="AH120" s="9" t="s">
        <v>6923</v>
      </c>
      <c r="AI120" s="238" t="s">
        <v>6903</v>
      </c>
      <c r="AJ120" s="238" t="s">
        <v>6929</v>
      </c>
      <c r="AK120" s="238" t="s">
        <v>6726</v>
      </c>
      <c r="AL120" s="238">
        <v>119</v>
      </c>
    </row>
    <row r="121" spans="1:38" x14ac:dyDescent="0.3">
      <c r="A121" s="223" t="s">
        <v>1282</v>
      </c>
      <c r="B121" s="223" t="s">
        <v>1283</v>
      </c>
      <c r="C121" s="244" t="s">
        <v>6717</v>
      </c>
      <c r="D121" s="240" t="s">
        <v>6971</v>
      </c>
      <c r="E121" s="239">
        <v>1101112152067</v>
      </c>
      <c r="F121" s="224" t="s">
        <v>6972</v>
      </c>
      <c r="G121" s="245">
        <v>3</v>
      </c>
      <c r="H121" s="224" t="s">
        <v>6721</v>
      </c>
      <c r="I121" s="224"/>
      <c r="J121" s="234"/>
      <c r="K121" s="224"/>
      <c r="L121" s="224"/>
      <c r="M121" s="224"/>
      <c r="N121" s="243" t="s">
        <v>6939</v>
      </c>
      <c r="O121" s="226" t="s">
        <v>6973</v>
      </c>
      <c r="P121" s="226" t="s">
        <v>6974</v>
      </c>
      <c r="Q121" s="226" t="s">
        <v>6975</v>
      </c>
      <c r="R121" s="212" t="s">
        <v>2</v>
      </c>
      <c r="S121" s="212" t="s">
        <v>6721</v>
      </c>
      <c r="T121" s="236">
        <v>45471</v>
      </c>
      <c r="U121" s="237" t="s">
        <v>6976</v>
      </c>
      <c r="V121" s="237">
        <v>45667</v>
      </c>
      <c r="W121" s="237">
        <v>45672</v>
      </c>
      <c r="X121" s="237" t="s">
        <v>2</v>
      </c>
      <c r="Y121" s="237"/>
      <c r="Z121" s="237" t="s">
        <v>6977</v>
      </c>
      <c r="AA121" s="246">
        <v>202412</v>
      </c>
      <c r="AB121" s="246"/>
      <c r="AC121" s="247" t="s">
        <v>6928</v>
      </c>
      <c r="AD121" s="247" t="s">
        <v>6920</v>
      </c>
      <c r="AE121" s="248">
        <v>0</v>
      </c>
      <c r="AF121" s="247" t="s">
        <v>6910</v>
      </c>
      <c r="AG121" s="242" t="str">
        <f>IFERROR(VLOOKUP(작성용!A:A,RM!A:D,4,0),"-")</f>
        <v>메자닌평가팀</v>
      </c>
      <c r="AH121" s="268" t="s">
        <v>6923</v>
      </c>
      <c r="AI121" s="269" t="s">
        <v>6721</v>
      </c>
      <c r="AJ121" s="238" t="s">
        <v>6929</v>
      </c>
      <c r="AK121" s="238" t="s">
        <v>4134</v>
      </c>
      <c r="AL121" s="238">
        <v>120</v>
      </c>
    </row>
    <row r="122" spans="1:38" x14ac:dyDescent="0.3">
      <c r="A122" s="223" t="s">
        <v>1282</v>
      </c>
      <c r="B122" s="223" t="s">
        <v>1283</v>
      </c>
      <c r="C122" s="244" t="s">
        <v>6901</v>
      </c>
      <c r="D122" s="240" t="s">
        <v>6978</v>
      </c>
      <c r="E122" s="239">
        <v>1101112152067</v>
      </c>
      <c r="F122" s="224" t="s">
        <v>6931</v>
      </c>
      <c r="G122" s="245">
        <v>8</v>
      </c>
      <c r="H122" s="224" t="s">
        <v>6721</v>
      </c>
      <c r="I122" s="224"/>
      <c r="J122" s="234"/>
      <c r="K122" s="224"/>
      <c r="L122" s="224"/>
      <c r="M122" s="224"/>
      <c r="N122" s="243" t="s">
        <v>6939</v>
      </c>
      <c r="O122" s="226" t="s">
        <v>6979</v>
      </c>
      <c r="P122" s="226" t="s">
        <v>6974</v>
      </c>
      <c r="Q122" s="226" t="s">
        <v>6980</v>
      </c>
      <c r="R122" s="212" t="s">
        <v>2</v>
      </c>
      <c r="S122" s="212" t="s">
        <v>6903</v>
      </c>
      <c r="T122" s="236">
        <v>45471</v>
      </c>
      <c r="U122" s="237" t="s">
        <v>6976</v>
      </c>
      <c r="V122" s="237">
        <v>45667</v>
      </c>
      <c r="W122" s="237">
        <v>45672</v>
      </c>
      <c r="X122" s="237" t="s">
        <v>2</v>
      </c>
      <c r="Y122" s="237"/>
      <c r="Z122" s="237" t="s">
        <v>6981</v>
      </c>
      <c r="AA122" s="246">
        <v>202412</v>
      </c>
      <c r="AB122" s="246"/>
      <c r="AC122" s="247" t="s">
        <v>6928</v>
      </c>
      <c r="AD122" s="247" t="s">
        <v>6910</v>
      </c>
      <c r="AE122" s="248">
        <v>0</v>
      </c>
      <c r="AF122" s="247" t="s">
        <v>6910</v>
      </c>
      <c r="AG122" s="242" t="str">
        <f>IFERROR(VLOOKUP(작성용!A:A,RM!A:D,4,0),"-")</f>
        <v>메자닌평가팀</v>
      </c>
      <c r="AH122" s="268" t="s">
        <v>6923</v>
      </c>
      <c r="AI122" s="269" t="s">
        <v>6721</v>
      </c>
      <c r="AJ122" s="238" t="s">
        <v>6929</v>
      </c>
      <c r="AK122" s="238" t="s">
        <v>6936</v>
      </c>
      <c r="AL122" s="238">
        <v>121</v>
      </c>
    </row>
    <row r="123" spans="1:38" x14ac:dyDescent="0.3">
      <c r="A123" s="223" t="s">
        <v>1282</v>
      </c>
      <c r="B123" s="223" t="s">
        <v>1283</v>
      </c>
      <c r="C123" s="244" t="s">
        <v>6717</v>
      </c>
      <c r="D123" s="240" t="s">
        <v>6978</v>
      </c>
      <c r="E123" s="239">
        <v>1101112152067</v>
      </c>
      <c r="F123" s="224" t="s">
        <v>6931</v>
      </c>
      <c r="G123" s="245">
        <v>88</v>
      </c>
      <c r="H123" s="224" t="s">
        <v>6721</v>
      </c>
      <c r="I123" s="224"/>
      <c r="J123" s="234"/>
      <c r="K123" s="224"/>
      <c r="L123" s="224"/>
      <c r="M123" s="224"/>
      <c r="N123" s="243" t="s">
        <v>6939</v>
      </c>
      <c r="O123" s="226" t="s">
        <v>6979</v>
      </c>
      <c r="P123" s="226" t="s">
        <v>6982</v>
      </c>
      <c r="Q123" s="226" t="s">
        <v>6975</v>
      </c>
      <c r="R123" s="212" t="s">
        <v>2</v>
      </c>
      <c r="S123" s="212" t="s">
        <v>6903</v>
      </c>
      <c r="T123" s="236">
        <v>45471</v>
      </c>
      <c r="U123" s="237" t="s">
        <v>6976</v>
      </c>
      <c r="V123" s="237">
        <v>45667</v>
      </c>
      <c r="W123" s="237">
        <v>45672</v>
      </c>
      <c r="X123" s="237" t="s">
        <v>2</v>
      </c>
      <c r="Y123" s="237"/>
      <c r="Z123" s="237" t="s">
        <v>6981</v>
      </c>
      <c r="AA123" s="246">
        <v>202412</v>
      </c>
      <c r="AB123" s="246"/>
      <c r="AC123" s="247" t="s">
        <v>6928</v>
      </c>
      <c r="AD123" s="247" t="s">
        <v>6910</v>
      </c>
      <c r="AE123" s="248">
        <v>0</v>
      </c>
      <c r="AF123" s="247" t="s">
        <v>6910</v>
      </c>
      <c r="AG123" s="242" t="str">
        <f>IFERROR(VLOOKUP(작성용!A:A,RM!A:D,4,0),"-")</f>
        <v>메자닌평가팀</v>
      </c>
      <c r="AH123" s="268" t="s">
        <v>6923</v>
      </c>
      <c r="AI123" s="269" t="s">
        <v>6721</v>
      </c>
      <c r="AJ123" s="238" t="s">
        <v>4133</v>
      </c>
      <c r="AK123" s="238" t="s">
        <v>6726</v>
      </c>
      <c r="AL123" s="238">
        <v>122</v>
      </c>
    </row>
    <row r="124" spans="1:38" x14ac:dyDescent="0.3">
      <c r="A124" s="232" t="s">
        <v>4381</v>
      </c>
      <c r="B124" s="232" t="s">
        <v>4468</v>
      </c>
      <c r="C124" s="244" t="s">
        <v>6901</v>
      </c>
      <c r="D124" s="240" t="s">
        <v>6983</v>
      </c>
      <c r="E124" s="239">
        <v>1101110145519</v>
      </c>
      <c r="F124" s="243" t="s">
        <v>6984</v>
      </c>
      <c r="G124" s="214">
        <v>75</v>
      </c>
      <c r="H124" s="234" t="s">
        <v>3546</v>
      </c>
      <c r="I124" s="234"/>
      <c r="J124" s="234"/>
      <c r="K124" s="234"/>
      <c r="L124" s="234"/>
      <c r="M124" s="234"/>
      <c r="N124" s="234" t="s">
        <v>6946</v>
      </c>
      <c r="O124" s="249" t="s">
        <v>6951</v>
      </c>
      <c r="P124" s="249" t="s">
        <v>6947</v>
      </c>
      <c r="Q124" s="226" t="s">
        <v>6948</v>
      </c>
      <c r="R124" s="212" t="s">
        <v>2</v>
      </c>
      <c r="S124" s="213" t="s">
        <v>6721</v>
      </c>
      <c r="T124" s="236" t="s">
        <v>6942</v>
      </c>
      <c r="U124" s="237" t="s">
        <v>6943</v>
      </c>
      <c r="V124" s="236">
        <v>45537</v>
      </c>
      <c r="W124" s="236" t="s">
        <v>6944</v>
      </c>
      <c r="X124" s="237" t="s">
        <v>6721</v>
      </c>
      <c r="Y124" s="237"/>
      <c r="Z124" s="237"/>
      <c r="AA124" s="241">
        <v>202408</v>
      </c>
      <c r="AB124" s="246"/>
      <c r="AC124" s="236" t="s">
        <v>6909</v>
      </c>
      <c r="AD124" s="247" t="s">
        <v>6910</v>
      </c>
      <c r="AE124" s="248">
        <v>0</v>
      </c>
      <c r="AF124" s="247" t="s">
        <v>6910</v>
      </c>
      <c r="AG124" s="242" t="str">
        <f>IFERROR(VLOOKUP(작성용!A:A,RM!A:D,4,0),"-")</f>
        <v>메자닌평가팀</v>
      </c>
      <c r="AH124" s="9" t="s">
        <v>6911</v>
      </c>
      <c r="AI124" s="238" t="s">
        <v>6721</v>
      </c>
      <c r="AJ124" s="238" t="s">
        <v>6929</v>
      </c>
      <c r="AK124" s="238" t="s">
        <v>6726</v>
      </c>
      <c r="AL124" s="238">
        <v>123</v>
      </c>
    </row>
    <row r="125" spans="1:38" x14ac:dyDescent="0.3">
      <c r="A125" s="232" t="s">
        <v>4381</v>
      </c>
      <c r="B125" s="232" t="s">
        <v>4468</v>
      </c>
      <c r="C125" s="244" t="s">
        <v>6717</v>
      </c>
      <c r="D125" s="240" t="s">
        <v>6481</v>
      </c>
      <c r="E125" s="239">
        <v>1101110145519</v>
      </c>
      <c r="F125" s="243" t="s">
        <v>6984</v>
      </c>
      <c r="G125" s="214">
        <v>75</v>
      </c>
      <c r="H125" s="234" t="s">
        <v>6903</v>
      </c>
      <c r="I125" s="234"/>
      <c r="J125" s="234"/>
      <c r="K125" s="234"/>
      <c r="L125" s="234"/>
      <c r="M125" s="234"/>
      <c r="N125" s="234" t="s">
        <v>6946</v>
      </c>
      <c r="O125" s="249" t="s">
        <v>6951</v>
      </c>
      <c r="P125" s="249" t="s">
        <v>6474</v>
      </c>
      <c r="Q125" s="226" t="s">
        <v>6948</v>
      </c>
      <c r="R125" s="212" t="s">
        <v>2</v>
      </c>
      <c r="S125" s="213" t="s">
        <v>6903</v>
      </c>
      <c r="T125" s="236" t="s">
        <v>6942</v>
      </c>
      <c r="U125" s="237" t="s">
        <v>6722</v>
      </c>
      <c r="V125" s="236">
        <v>45566</v>
      </c>
      <c r="W125" s="236" t="s">
        <v>6954</v>
      </c>
      <c r="X125" s="237" t="s">
        <v>6721</v>
      </c>
      <c r="Y125" s="237"/>
      <c r="Z125" s="237"/>
      <c r="AA125" s="241">
        <v>202409</v>
      </c>
      <c r="AB125" s="246"/>
      <c r="AC125" s="236" t="s">
        <v>6928</v>
      </c>
      <c r="AD125" s="247" t="s">
        <v>6910</v>
      </c>
      <c r="AE125" s="248">
        <v>0</v>
      </c>
      <c r="AF125" s="247" t="s">
        <v>6920</v>
      </c>
      <c r="AG125" s="242" t="str">
        <f>IFERROR(VLOOKUP(작성용!A:A,RM!A:D,4,0),"-")</f>
        <v>메자닌평가팀</v>
      </c>
      <c r="AH125" s="9" t="s">
        <v>6923</v>
      </c>
      <c r="AI125" s="238" t="s">
        <v>6721</v>
      </c>
      <c r="AJ125" s="238" t="s">
        <v>6929</v>
      </c>
      <c r="AK125" s="238" t="s">
        <v>6936</v>
      </c>
      <c r="AL125" s="238">
        <v>124</v>
      </c>
    </row>
    <row r="126" spans="1:38" x14ac:dyDescent="0.3">
      <c r="A126" s="232" t="s">
        <v>369</v>
      </c>
      <c r="B126" s="232" t="s">
        <v>8</v>
      </c>
      <c r="C126" s="244" t="s">
        <v>6717</v>
      </c>
      <c r="D126" s="240" t="s">
        <v>6985</v>
      </c>
      <c r="E126" s="239">
        <v>1101112405896</v>
      </c>
      <c r="F126" s="243" t="s">
        <v>4411</v>
      </c>
      <c r="G126" s="214">
        <v>0</v>
      </c>
      <c r="H126" s="234" t="s">
        <v>6721</v>
      </c>
      <c r="I126" s="234"/>
      <c r="J126" s="234"/>
      <c r="K126" s="234"/>
      <c r="L126" s="234"/>
      <c r="M126" s="234"/>
      <c r="N126" s="234" t="s">
        <v>3567</v>
      </c>
      <c r="O126" s="249" t="s">
        <v>6986</v>
      </c>
      <c r="P126" s="249" t="s">
        <v>6987</v>
      </c>
      <c r="Q126" s="226" t="s">
        <v>6484</v>
      </c>
      <c r="R126" s="212" t="s">
        <v>2</v>
      </c>
      <c r="S126" s="213" t="s">
        <v>3546</v>
      </c>
      <c r="T126" s="236">
        <v>45485</v>
      </c>
      <c r="U126" s="237" t="s">
        <v>6475</v>
      </c>
      <c r="V126" s="236">
        <v>45537</v>
      </c>
      <c r="W126" s="236" t="s">
        <v>6953</v>
      </c>
      <c r="X126" s="237" t="s">
        <v>6721</v>
      </c>
      <c r="Y126" s="237"/>
      <c r="Z126" s="237" t="s">
        <v>6988</v>
      </c>
      <c r="AA126" s="241">
        <v>202408</v>
      </c>
      <c r="AB126" s="246"/>
      <c r="AC126" s="236" t="s">
        <v>6963</v>
      </c>
      <c r="AD126" s="247" t="s">
        <v>6989</v>
      </c>
      <c r="AE126" s="248">
        <v>1</v>
      </c>
      <c r="AF126" s="247" t="s">
        <v>164</v>
      </c>
      <c r="AG126" s="242" t="s">
        <v>11555</v>
      </c>
      <c r="AH126" s="242" t="s">
        <v>3828</v>
      </c>
      <c r="AI126" s="238" t="s">
        <v>6903</v>
      </c>
      <c r="AJ126" s="238" t="s">
        <v>6929</v>
      </c>
      <c r="AK126" s="238" t="s">
        <v>6726</v>
      </c>
      <c r="AL126" s="238">
        <v>125</v>
      </c>
    </row>
    <row r="127" spans="1:38" x14ac:dyDescent="0.3">
      <c r="A127" s="232" t="s">
        <v>7</v>
      </c>
      <c r="B127" s="232" t="s">
        <v>6990</v>
      </c>
      <c r="C127" s="244" t="s">
        <v>4132</v>
      </c>
      <c r="D127" s="240" t="s">
        <v>6991</v>
      </c>
      <c r="E127" s="239">
        <v>1701110090291</v>
      </c>
      <c r="F127" s="243" t="s">
        <v>6992</v>
      </c>
      <c r="G127" s="214">
        <v>0</v>
      </c>
      <c r="H127" s="234" t="s">
        <v>3546</v>
      </c>
      <c r="I127" s="234"/>
      <c r="J127" s="234"/>
      <c r="K127" s="234"/>
      <c r="L127" s="234"/>
      <c r="M127" s="234"/>
      <c r="N127" s="234" t="s">
        <v>6946</v>
      </c>
      <c r="O127" s="249" t="s">
        <v>6986</v>
      </c>
      <c r="P127" s="249" t="s">
        <v>6987</v>
      </c>
      <c r="Q127" s="226" t="s">
        <v>6484</v>
      </c>
      <c r="R127" s="212" t="s">
        <v>2</v>
      </c>
      <c r="S127" s="213" t="s">
        <v>6721</v>
      </c>
      <c r="T127" s="236">
        <v>45485</v>
      </c>
      <c r="U127" s="237" t="s">
        <v>6722</v>
      </c>
      <c r="V127" s="236">
        <v>45566</v>
      </c>
      <c r="W127" s="236">
        <v>45575</v>
      </c>
      <c r="X127" s="237" t="s">
        <v>6903</v>
      </c>
      <c r="Y127" s="237"/>
      <c r="Z127" s="237" t="s">
        <v>6993</v>
      </c>
      <c r="AA127" s="241">
        <v>202409</v>
      </c>
      <c r="AB127" s="246"/>
      <c r="AC127" s="236" t="s">
        <v>6928</v>
      </c>
      <c r="AD127" s="247" t="s">
        <v>4463</v>
      </c>
      <c r="AE127" s="248">
        <v>0</v>
      </c>
      <c r="AF127" s="247" t="s">
        <v>6910</v>
      </c>
      <c r="AG127" s="242" t="str">
        <f>IFERROR(VLOOKUP(작성용!A:A,RM!A:D,4,0),"-")</f>
        <v>메자닌평가팀</v>
      </c>
      <c r="AH127" s="9" t="s">
        <v>6911</v>
      </c>
      <c r="AI127" s="238" t="s">
        <v>6903</v>
      </c>
      <c r="AJ127" s="238" t="s">
        <v>6912</v>
      </c>
      <c r="AK127" s="238" t="s">
        <v>6726</v>
      </c>
      <c r="AL127" s="238">
        <v>126</v>
      </c>
    </row>
    <row r="128" spans="1:38" x14ac:dyDescent="0.3">
      <c r="A128" s="232" t="s">
        <v>4381</v>
      </c>
      <c r="B128" s="232" t="s">
        <v>4468</v>
      </c>
      <c r="C128" s="244" t="s">
        <v>6901</v>
      </c>
      <c r="D128" s="240" t="s">
        <v>6486</v>
      </c>
      <c r="E128" s="239">
        <v>1350110115846</v>
      </c>
      <c r="F128" s="243" t="s">
        <v>6931</v>
      </c>
      <c r="G128" s="214">
        <v>8</v>
      </c>
      <c r="H128" s="234" t="s">
        <v>6903</v>
      </c>
      <c r="I128" s="234"/>
      <c r="J128" s="234"/>
      <c r="K128" s="234"/>
      <c r="L128" s="234"/>
      <c r="M128" s="234"/>
      <c r="N128" s="234" t="s">
        <v>6946</v>
      </c>
      <c r="O128" s="249" t="s">
        <v>6940</v>
      </c>
      <c r="P128" s="249" t="s">
        <v>6947</v>
      </c>
      <c r="Q128" s="226" t="s">
        <v>6948</v>
      </c>
      <c r="R128" s="212" t="s">
        <v>2</v>
      </c>
      <c r="S128" s="213" t="s">
        <v>3546</v>
      </c>
      <c r="T128" s="236" t="s">
        <v>4470</v>
      </c>
      <c r="U128" s="237" t="s">
        <v>6943</v>
      </c>
      <c r="V128" s="236">
        <v>45537</v>
      </c>
      <c r="W128" s="236" t="s">
        <v>6944</v>
      </c>
      <c r="X128" s="237" t="s">
        <v>6903</v>
      </c>
      <c r="Y128" s="237"/>
      <c r="Z128" s="237"/>
      <c r="AA128" s="241">
        <v>202408</v>
      </c>
      <c r="AB128" s="246"/>
      <c r="AC128" s="236" t="s">
        <v>4459</v>
      </c>
      <c r="AD128" s="247" t="s">
        <v>6910</v>
      </c>
      <c r="AE128" s="248">
        <v>0</v>
      </c>
      <c r="AF128" s="247" t="s">
        <v>6910</v>
      </c>
      <c r="AG128" s="242" t="str">
        <f>IFERROR(VLOOKUP(작성용!A:A,RM!A:D,4,0),"-")</f>
        <v>메자닌평가팀</v>
      </c>
      <c r="AH128" s="9" t="s">
        <v>6923</v>
      </c>
      <c r="AI128" s="238" t="s">
        <v>6721</v>
      </c>
      <c r="AJ128" s="238" t="s">
        <v>6929</v>
      </c>
      <c r="AK128" s="238" t="s">
        <v>6936</v>
      </c>
      <c r="AL128" s="238">
        <v>127</v>
      </c>
    </row>
    <row r="129" spans="1:38" x14ac:dyDescent="0.3">
      <c r="A129" s="232" t="s">
        <v>4381</v>
      </c>
      <c r="B129" s="232" t="s">
        <v>4468</v>
      </c>
      <c r="C129" s="244" t="s">
        <v>4132</v>
      </c>
      <c r="D129" s="240" t="s">
        <v>6486</v>
      </c>
      <c r="E129" s="239">
        <v>1350110115846</v>
      </c>
      <c r="F129" s="243" t="s">
        <v>4411</v>
      </c>
      <c r="G129" s="214">
        <v>8</v>
      </c>
      <c r="H129" s="234" t="s">
        <v>3546</v>
      </c>
      <c r="I129" s="234"/>
      <c r="J129" s="234"/>
      <c r="K129" s="234"/>
      <c r="L129" s="234"/>
      <c r="M129" s="234"/>
      <c r="N129" s="234" t="s">
        <v>85</v>
      </c>
      <c r="O129" s="249" t="s">
        <v>6951</v>
      </c>
      <c r="P129" s="249" t="s">
        <v>6474</v>
      </c>
      <c r="Q129" s="226" t="s">
        <v>6952</v>
      </c>
      <c r="R129" s="212" t="s">
        <v>2</v>
      </c>
      <c r="S129" s="213" t="s">
        <v>6721</v>
      </c>
      <c r="T129" s="236" t="s">
        <v>4470</v>
      </c>
      <c r="U129" s="237" t="s">
        <v>6994</v>
      </c>
      <c r="V129" s="236">
        <v>45566</v>
      </c>
      <c r="W129" s="236" t="s">
        <v>6954</v>
      </c>
      <c r="X129" s="237" t="s">
        <v>3546</v>
      </c>
      <c r="Y129" s="237"/>
      <c r="Z129" s="237"/>
      <c r="AA129" s="241">
        <v>202409</v>
      </c>
      <c r="AB129" s="246"/>
      <c r="AC129" s="236" t="s">
        <v>6909</v>
      </c>
      <c r="AD129" s="247" t="s">
        <v>6910</v>
      </c>
      <c r="AE129" s="248">
        <v>0</v>
      </c>
      <c r="AF129" s="247" t="s">
        <v>4463</v>
      </c>
      <c r="AG129" s="242" t="str">
        <f>IFERROR(VLOOKUP(작성용!A:A,RM!A:D,4,0),"-")</f>
        <v>메자닌평가팀</v>
      </c>
      <c r="AH129" s="9" t="s">
        <v>6923</v>
      </c>
      <c r="AI129" s="238" t="s">
        <v>3546</v>
      </c>
      <c r="AJ129" s="238" t="s">
        <v>6912</v>
      </c>
      <c r="AK129" s="238" t="s">
        <v>4134</v>
      </c>
      <c r="AL129" s="238">
        <v>128</v>
      </c>
    </row>
    <row r="130" spans="1:38" x14ac:dyDescent="0.3">
      <c r="A130" s="232" t="s">
        <v>4381</v>
      </c>
      <c r="B130" s="232" t="s">
        <v>4468</v>
      </c>
      <c r="C130" s="244" t="s">
        <v>6901</v>
      </c>
      <c r="D130" s="240" t="s">
        <v>6487</v>
      </c>
      <c r="E130" s="239">
        <v>1501110205802</v>
      </c>
      <c r="F130" s="243" t="s">
        <v>4411</v>
      </c>
      <c r="G130" s="214">
        <v>4</v>
      </c>
      <c r="H130" s="234" t="s">
        <v>6903</v>
      </c>
      <c r="I130" s="234"/>
      <c r="J130" s="234"/>
      <c r="K130" s="234"/>
      <c r="L130" s="234"/>
      <c r="M130" s="234"/>
      <c r="N130" s="234" t="s">
        <v>85</v>
      </c>
      <c r="O130" s="249" t="s">
        <v>6940</v>
      </c>
      <c r="P130" s="249" t="s">
        <v>6474</v>
      </c>
      <c r="Q130" s="226" t="s">
        <v>4469</v>
      </c>
      <c r="R130" s="212" t="s">
        <v>2</v>
      </c>
      <c r="S130" s="213" t="s">
        <v>6721</v>
      </c>
      <c r="T130" s="236" t="s">
        <v>6949</v>
      </c>
      <c r="U130" s="237" t="s">
        <v>6475</v>
      </c>
      <c r="V130" s="236">
        <v>45537</v>
      </c>
      <c r="W130" s="236" t="s">
        <v>6944</v>
      </c>
      <c r="X130" s="237" t="s">
        <v>3546</v>
      </c>
      <c r="Y130" s="237"/>
      <c r="Z130" s="237"/>
      <c r="AA130" s="241">
        <v>202408</v>
      </c>
      <c r="AB130" s="246"/>
      <c r="AC130" s="236" t="s">
        <v>4459</v>
      </c>
      <c r="AD130" s="247" t="s">
        <v>6910</v>
      </c>
      <c r="AE130" s="248">
        <v>0</v>
      </c>
      <c r="AF130" s="247" t="s">
        <v>6920</v>
      </c>
      <c r="AG130" s="242" t="str">
        <f>IFERROR(VLOOKUP(작성용!A:A,RM!A:D,4,0),"-")</f>
        <v>메자닌평가팀</v>
      </c>
      <c r="AH130" s="9" t="s">
        <v>6923</v>
      </c>
      <c r="AI130" s="238" t="s">
        <v>6903</v>
      </c>
      <c r="AJ130" s="238" t="s">
        <v>6912</v>
      </c>
      <c r="AK130" s="238" t="s">
        <v>6936</v>
      </c>
      <c r="AL130" s="238">
        <v>129</v>
      </c>
    </row>
    <row r="131" spans="1:38" x14ac:dyDescent="0.3">
      <c r="A131" s="232" t="s">
        <v>4381</v>
      </c>
      <c r="B131" s="232" t="s">
        <v>4468</v>
      </c>
      <c r="C131" s="244" t="s">
        <v>4132</v>
      </c>
      <c r="D131" s="240" t="s">
        <v>6487</v>
      </c>
      <c r="E131" s="239">
        <v>1501110205802</v>
      </c>
      <c r="F131" s="243" t="s">
        <v>6931</v>
      </c>
      <c r="G131" s="214">
        <v>4</v>
      </c>
      <c r="H131" s="234" t="s">
        <v>3546</v>
      </c>
      <c r="I131" s="234"/>
      <c r="J131" s="234"/>
      <c r="K131" s="234"/>
      <c r="L131" s="234"/>
      <c r="M131" s="234"/>
      <c r="N131" s="234" t="s">
        <v>6946</v>
      </c>
      <c r="O131" s="249" t="s">
        <v>6940</v>
      </c>
      <c r="P131" s="249" t="s">
        <v>6947</v>
      </c>
      <c r="Q131" s="226" t="s">
        <v>4469</v>
      </c>
      <c r="R131" s="212" t="s">
        <v>2</v>
      </c>
      <c r="S131" s="213" t="s">
        <v>6721</v>
      </c>
      <c r="T131" s="236" t="s">
        <v>4470</v>
      </c>
      <c r="U131" s="237" t="s">
        <v>6994</v>
      </c>
      <c r="V131" s="236">
        <v>45566</v>
      </c>
      <c r="W131" s="236" t="s">
        <v>6478</v>
      </c>
      <c r="X131" s="237" t="s">
        <v>6903</v>
      </c>
      <c r="Y131" s="237"/>
      <c r="Z131" s="237"/>
      <c r="AA131" s="241">
        <v>202409</v>
      </c>
      <c r="AB131" s="246"/>
      <c r="AC131" s="236" t="s">
        <v>4459</v>
      </c>
      <c r="AD131" s="247" t="s">
        <v>4463</v>
      </c>
      <c r="AE131" s="248">
        <v>0</v>
      </c>
      <c r="AF131" s="247" t="s">
        <v>6910</v>
      </c>
      <c r="AG131" s="242" t="str">
        <f>IFERROR(VLOOKUP(작성용!A:A,RM!A:D,4,0),"-")</f>
        <v>메자닌평가팀</v>
      </c>
      <c r="AH131" s="9" t="s">
        <v>3679</v>
      </c>
      <c r="AI131" s="238" t="s">
        <v>6903</v>
      </c>
      <c r="AJ131" s="238" t="s">
        <v>4133</v>
      </c>
      <c r="AK131" s="238" t="s">
        <v>6726</v>
      </c>
      <c r="AL131" s="238">
        <v>130</v>
      </c>
    </row>
    <row r="132" spans="1:38" x14ac:dyDescent="0.3">
      <c r="A132" s="232" t="s">
        <v>4381</v>
      </c>
      <c r="B132" s="232" t="s">
        <v>4468</v>
      </c>
      <c r="C132" s="244" t="s">
        <v>6901</v>
      </c>
      <c r="D132" s="240" t="s">
        <v>6488</v>
      </c>
      <c r="E132" s="239">
        <v>1812110008538</v>
      </c>
      <c r="F132" s="243" t="s">
        <v>6915</v>
      </c>
      <c r="G132" s="214">
        <v>4</v>
      </c>
      <c r="H132" s="234" t="s">
        <v>3546</v>
      </c>
      <c r="I132" s="234"/>
      <c r="J132" s="234"/>
      <c r="K132" s="234"/>
      <c r="L132" s="234"/>
      <c r="M132" s="234"/>
      <c r="N132" s="234" t="s">
        <v>85</v>
      </c>
      <c r="O132" s="249" t="s">
        <v>6951</v>
      </c>
      <c r="P132" s="249" t="s">
        <v>6474</v>
      </c>
      <c r="Q132" s="226" t="s">
        <v>6952</v>
      </c>
      <c r="R132" s="212" t="s">
        <v>2</v>
      </c>
      <c r="S132" s="213" t="s">
        <v>3546</v>
      </c>
      <c r="T132" s="236" t="s">
        <v>6949</v>
      </c>
      <c r="U132" s="237" t="s">
        <v>6475</v>
      </c>
      <c r="V132" s="236">
        <v>45537</v>
      </c>
      <c r="W132" s="236" t="s">
        <v>6953</v>
      </c>
      <c r="X132" s="237" t="s">
        <v>6721</v>
      </c>
      <c r="Y132" s="237"/>
      <c r="Z132" s="237"/>
      <c r="AA132" s="241">
        <v>202408</v>
      </c>
      <c r="AB132" s="246"/>
      <c r="AC132" s="236" t="s">
        <v>6909</v>
      </c>
      <c r="AD132" s="247" t="s">
        <v>6920</v>
      </c>
      <c r="AE132" s="248">
        <v>0</v>
      </c>
      <c r="AF132" s="247" t="s">
        <v>4463</v>
      </c>
      <c r="AG132" s="242" t="str">
        <f>IFERROR(VLOOKUP(작성용!A:A,RM!A:D,4,0),"-")</f>
        <v>메자닌평가팀</v>
      </c>
      <c r="AH132" s="9" t="s">
        <v>3679</v>
      </c>
      <c r="AI132" s="238" t="s">
        <v>6721</v>
      </c>
      <c r="AJ132" s="238" t="s">
        <v>6929</v>
      </c>
      <c r="AK132" s="238" t="s">
        <v>6936</v>
      </c>
      <c r="AL132" s="238">
        <v>131</v>
      </c>
    </row>
    <row r="133" spans="1:38" x14ac:dyDescent="0.3">
      <c r="A133" s="232" t="s">
        <v>4381</v>
      </c>
      <c r="B133" s="232" t="s">
        <v>4468</v>
      </c>
      <c r="C133" s="244" t="s">
        <v>6901</v>
      </c>
      <c r="D133" s="240" t="s">
        <v>6995</v>
      </c>
      <c r="E133" s="239">
        <v>1812110008538</v>
      </c>
      <c r="F133" s="243" t="s">
        <v>6931</v>
      </c>
      <c r="G133" s="214">
        <v>4</v>
      </c>
      <c r="H133" s="234" t="s">
        <v>6903</v>
      </c>
      <c r="I133" s="234"/>
      <c r="J133" s="234"/>
      <c r="K133" s="234"/>
      <c r="L133" s="234"/>
      <c r="M133" s="234"/>
      <c r="N133" s="234" t="s">
        <v>85</v>
      </c>
      <c r="O133" s="249" t="s">
        <v>6473</v>
      </c>
      <c r="P133" s="249" t="s">
        <v>6474</v>
      </c>
      <c r="Q133" s="226" t="s">
        <v>6952</v>
      </c>
      <c r="R133" s="212" t="s">
        <v>2</v>
      </c>
      <c r="S133" s="213" t="s">
        <v>6721</v>
      </c>
      <c r="T133" s="236" t="s">
        <v>6949</v>
      </c>
      <c r="U133" s="237" t="s">
        <v>6994</v>
      </c>
      <c r="V133" s="236">
        <v>45566</v>
      </c>
      <c r="W133" s="236" t="s">
        <v>6956</v>
      </c>
      <c r="X133" s="237" t="s">
        <v>3546</v>
      </c>
      <c r="Y133" s="237"/>
      <c r="Z133" s="237"/>
      <c r="AA133" s="241">
        <v>202409</v>
      </c>
      <c r="AB133" s="246"/>
      <c r="AC133" s="236" t="s">
        <v>6909</v>
      </c>
      <c r="AD133" s="247" t="s">
        <v>6910</v>
      </c>
      <c r="AE133" s="248">
        <v>0</v>
      </c>
      <c r="AF133" s="247" t="s">
        <v>6910</v>
      </c>
      <c r="AG133" s="242" t="str">
        <f>IFERROR(VLOOKUP(작성용!A:A,RM!A:D,4,0),"-")</f>
        <v>메자닌평가팀</v>
      </c>
      <c r="AH133" s="9" t="s">
        <v>6923</v>
      </c>
      <c r="AI133" s="238" t="s">
        <v>3546</v>
      </c>
      <c r="AJ133" s="238" t="s">
        <v>6912</v>
      </c>
      <c r="AK133" s="238" t="s">
        <v>6936</v>
      </c>
      <c r="AL133" s="238">
        <v>132</v>
      </c>
    </row>
    <row r="134" spans="1:38" x14ac:dyDescent="0.3">
      <c r="A134" s="232" t="s">
        <v>369</v>
      </c>
      <c r="B134" s="232" t="s">
        <v>8</v>
      </c>
      <c r="C134" s="244" t="s">
        <v>4132</v>
      </c>
      <c r="D134" s="240" t="s">
        <v>6482</v>
      </c>
      <c r="E134" s="239">
        <v>1101112405896</v>
      </c>
      <c r="F134" s="243" t="s">
        <v>6931</v>
      </c>
      <c r="G134" s="214">
        <v>0</v>
      </c>
      <c r="H134" s="234" t="s">
        <v>3546</v>
      </c>
      <c r="I134" s="234"/>
      <c r="J134" s="234"/>
      <c r="K134" s="234"/>
      <c r="L134" s="234"/>
      <c r="M134" s="234"/>
      <c r="N134" s="234" t="s">
        <v>6996</v>
      </c>
      <c r="O134" s="249" t="s">
        <v>6997</v>
      </c>
      <c r="P134" s="249" t="s">
        <v>6485</v>
      </c>
      <c r="Q134" s="226" t="s">
        <v>6484</v>
      </c>
      <c r="R134" s="212" t="s">
        <v>2</v>
      </c>
      <c r="S134" s="213" t="s">
        <v>6903</v>
      </c>
      <c r="T134" s="236">
        <v>45504</v>
      </c>
      <c r="U134" s="237" t="s">
        <v>4142</v>
      </c>
      <c r="V134" s="236">
        <v>45566</v>
      </c>
      <c r="W134" s="236">
        <v>45575</v>
      </c>
      <c r="X134" s="237" t="s">
        <v>6721</v>
      </c>
      <c r="Y134" s="237"/>
      <c r="Z134" s="237" t="s">
        <v>6998</v>
      </c>
      <c r="AA134" s="241">
        <v>202409</v>
      </c>
      <c r="AB134" s="246"/>
      <c r="AC134" s="236" t="s">
        <v>6963</v>
      </c>
      <c r="AD134" s="247" t="s">
        <v>6989</v>
      </c>
      <c r="AE134" s="248">
        <v>1</v>
      </c>
      <c r="AF134" s="247" t="s">
        <v>6999</v>
      </c>
      <c r="AG134" s="242" t="s">
        <v>11555</v>
      </c>
      <c r="AH134" s="242" t="s">
        <v>7000</v>
      </c>
      <c r="AI134" s="238" t="s">
        <v>6903</v>
      </c>
      <c r="AJ134" s="238" t="s">
        <v>6912</v>
      </c>
      <c r="AK134" s="238" t="s">
        <v>6726</v>
      </c>
      <c r="AL134" s="238">
        <v>133</v>
      </c>
    </row>
    <row r="135" spans="1:38" x14ac:dyDescent="0.3">
      <c r="A135" s="232" t="s">
        <v>371</v>
      </c>
      <c r="B135" s="232" t="s">
        <v>7001</v>
      </c>
      <c r="C135" s="270" t="s">
        <v>4135</v>
      </c>
      <c r="D135" s="222" t="s">
        <v>6489</v>
      </c>
      <c r="E135" s="215">
        <v>1101114663301</v>
      </c>
      <c r="F135" s="233" t="s">
        <v>6490</v>
      </c>
      <c r="G135" s="245">
        <v>1</v>
      </c>
      <c r="H135" s="234" t="s">
        <v>3546</v>
      </c>
      <c r="I135" s="234"/>
      <c r="J135" s="234"/>
      <c r="K135" s="234"/>
      <c r="L135" s="234"/>
      <c r="M135" s="234"/>
      <c r="N135" s="233" t="s">
        <v>85</v>
      </c>
      <c r="O135" s="233" t="s">
        <v>6491</v>
      </c>
      <c r="P135" s="233" t="s">
        <v>7003</v>
      </c>
      <c r="Q135" s="226" t="s">
        <v>4478</v>
      </c>
      <c r="R135" s="235" t="s">
        <v>3546</v>
      </c>
      <c r="S135" s="235" t="s">
        <v>3546</v>
      </c>
      <c r="T135" s="236">
        <v>45513</v>
      </c>
      <c r="U135" s="237" t="s">
        <v>4475</v>
      </c>
      <c r="V135" s="237">
        <v>45537</v>
      </c>
      <c r="W135" s="237" t="s">
        <v>6944</v>
      </c>
      <c r="X135" s="237" t="s">
        <v>3546</v>
      </c>
      <c r="Y135" s="225"/>
      <c r="Z135" s="237" t="s">
        <v>4476</v>
      </c>
      <c r="AA135" s="246">
        <v>202408</v>
      </c>
      <c r="AB135" s="246"/>
      <c r="AC135" s="247" t="s">
        <v>6963</v>
      </c>
      <c r="AD135" s="247" t="s">
        <v>7000</v>
      </c>
      <c r="AE135" s="248">
        <v>0</v>
      </c>
      <c r="AF135" s="247" t="s">
        <v>4135</v>
      </c>
      <c r="AG135" s="242" t="s">
        <v>11556</v>
      </c>
      <c r="AH135" s="242" t="s">
        <v>11556</v>
      </c>
      <c r="AI135" s="238" t="s">
        <v>6721</v>
      </c>
      <c r="AJ135" s="238" t="s">
        <v>6929</v>
      </c>
      <c r="AK135" s="238" t="s">
        <v>6726</v>
      </c>
      <c r="AL135" s="238">
        <v>134</v>
      </c>
    </row>
    <row r="136" spans="1:38" x14ac:dyDescent="0.3">
      <c r="A136" s="232" t="s">
        <v>371</v>
      </c>
      <c r="B136" s="232" t="s">
        <v>4410</v>
      </c>
      <c r="C136" s="270" t="s">
        <v>7004</v>
      </c>
      <c r="D136" s="222" t="s">
        <v>7005</v>
      </c>
      <c r="E136" s="215">
        <v>1101114663301</v>
      </c>
      <c r="F136" s="233" t="s">
        <v>4411</v>
      </c>
      <c r="G136" s="245">
        <v>1</v>
      </c>
      <c r="H136" s="234" t="s">
        <v>3546</v>
      </c>
      <c r="I136" s="234"/>
      <c r="J136" s="234"/>
      <c r="K136" s="234"/>
      <c r="L136" s="234"/>
      <c r="M136" s="234"/>
      <c r="N136" s="233" t="s">
        <v>85</v>
      </c>
      <c r="O136" s="233" t="s">
        <v>6491</v>
      </c>
      <c r="P136" s="233" t="s">
        <v>7002</v>
      </c>
      <c r="Q136" s="226" t="s">
        <v>4478</v>
      </c>
      <c r="R136" s="235" t="s">
        <v>6721</v>
      </c>
      <c r="S136" s="235" t="s">
        <v>3546</v>
      </c>
      <c r="T136" s="236">
        <v>45513</v>
      </c>
      <c r="U136" s="237" t="s">
        <v>7006</v>
      </c>
      <c r="V136" s="237">
        <v>45537</v>
      </c>
      <c r="W136" s="237" t="s">
        <v>4136</v>
      </c>
      <c r="X136" s="237" t="s">
        <v>3546</v>
      </c>
      <c r="Y136" s="225"/>
      <c r="Z136" s="237" t="s">
        <v>4476</v>
      </c>
      <c r="AA136" s="246">
        <v>202408</v>
      </c>
      <c r="AB136" s="246"/>
      <c r="AC136" s="247" t="s">
        <v>7007</v>
      </c>
      <c r="AD136" s="247" t="s">
        <v>3828</v>
      </c>
      <c r="AE136" s="248">
        <v>0</v>
      </c>
      <c r="AF136" s="247" t="s">
        <v>7004</v>
      </c>
      <c r="AG136" s="242" t="s">
        <v>11556</v>
      </c>
      <c r="AH136" s="242" t="s">
        <v>11556</v>
      </c>
      <c r="AI136" s="238" t="s">
        <v>3546</v>
      </c>
      <c r="AJ136" s="238" t="s">
        <v>4133</v>
      </c>
      <c r="AK136" s="238" t="s">
        <v>6936</v>
      </c>
      <c r="AL136" s="238">
        <v>135</v>
      </c>
    </row>
    <row r="137" spans="1:38" x14ac:dyDescent="0.3">
      <c r="A137" s="232" t="s">
        <v>369</v>
      </c>
      <c r="B137" s="232" t="s">
        <v>8</v>
      </c>
      <c r="C137" s="244" t="s">
        <v>4132</v>
      </c>
      <c r="D137" s="240" t="s">
        <v>7008</v>
      </c>
      <c r="E137" s="239">
        <v>1101112405896</v>
      </c>
      <c r="F137" s="243" t="s">
        <v>6915</v>
      </c>
      <c r="G137" s="214">
        <v>0</v>
      </c>
      <c r="H137" s="234" t="s">
        <v>6721</v>
      </c>
      <c r="I137" s="234"/>
      <c r="J137" s="234"/>
      <c r="K137" s="234"/>
      <c r="L137" s="234"/>
      <c r="M137" s="234"/>
      <c r="N137" s="234" t="s">
        <v>3567</v>
      </c>
      <c r="O137" s="249" t="s">
        <v>6483</v>
      </c>
      <c r="P137" s="249" t="s">
        <v>6987</v>
      </c>
      <c r="Q137" s="226" t="s">
        <v>7009</v>
      </c>
      <c r="R137" s="212" t="s">
        <v>2</v>
      </c>
      <c r="S137" s="213" t="s">
        <v>3546</v>
      </c>
      <c r="T137" s="236">
        <v>45516</v>
      </c>
      <c r="U137" s="237" t="s">
        <v>7010</v>
      </c>
      <c r="V137" s="236">
        <v>45597</v>
      </c>
      <c r="W137" s="237" t="s">
        <v>6953</v>
      </c>
      <c r="X137" s="237" t="s">
        <v>6721</v>
      </c>
      <c r="Y137" s="237"/>
      <c r="Z137" s="237" t="s">
        <v>4395</v>
      </c>
      <c r="AA137" s="241">
        <v>202410</v>
      </c>
      <c r="AB137" s="246"/>
      <c r="AC137" s="236" t="s">
        <v>7007</v>
      </c>
      <c r="AD137" s="247" t="s">
        <v>6989</v>
      </c>
      <c r="AE137" s="248">
        <v>1</v>
      </c>
      <c r="AF137" s="247" t="s">
        <v>6989</v>
      </c>
      <c r="AG137" s="242" t="s">
        <v>11555</v>
      </c>
      <c r="AH137" s="242" t="s">
        <v>3828</v>
      </c>
      <c r="AI137" s="238" t="s">
        <v>3546</v>
      </c>
      <c r="AJ137" s="238" t="s">
        <v>6929</v>
      </c>
      <c r="AK137" s="238" t="s">
        <v>6726</v>
      </c>
      <c r="AL137" s="238">
        <v>136</v>
      </c>
    </row>
    <row r="138" spans="1:38" x14ac:dyDescent="0.3">
      <c r="A138" s="232" t="s">
        <v>419</v>
      </c>
      <c r="B138" s="232" t="s">
        <v>7011</v>
      </c>
      <c r="C138" s="244" t="s">
        <v>4132</v>
      </c>
      <c r="D138" s="240" t="s">
        <v>7012</v>
      </c>
      <c r="E138" s="239">
        <v>1101116735067</v>
      </c>
      <c r="F138" s="243" t="s">
        <v>7013</v>
      </c>
      <c r="G138" s="214">
        <v>2</v>
      </c>
      <c r="H138" s="234" t="s">
        <v>6721</v>
      </c>
      <c r="I138" s="234"/>
      <c r="J138" s="234"/>
      <c r="K138" s="234"/>
      <c r="L138" s="234"/>
      <c r="M138" s="234"/>
      <c r="N138" s="234" t="s">
        <v>7014</v>
      </c>
      <c r="O138" s="249" t="s">
        <v>4477</v>
      </c>
      <c r="P138" s="249" t="s">
        <v>7015</v>
      </c>
      <c r="Q138" s="226" t="s">
        <v>7016</v>
      </c>
      <c r="R138" s="212" t="s">
        <v>2</v>
      </c>
      <c r="S138" s="213" t="s">
        <v>3546</v>
      </c>
      <c r="T138" s="236">
        <v>45524</v>
      </c>
      <c r="U138" s="237" t="s">
        <v>7017</v>
      </c>
      <c r="V138" s="236">
        <v>45539</v>
      </c>
      <c r="W138" s="236" t="s">
        <v>6953</v>
      </c>
      <c r="X138" s="237" t="s">
        <v>6903</v>
      </c>
      <c r="Y138" s="237"/>
      <c r="Z138" s="237" t="s">
        <v>7018</v>
      </c>
      <c r="AA138" s="241">
        <v>202408</v>
      </c>
      <c r="AB138" s="246"/>
      <c r="AC138" s="236" t="s">
        <v>7007</v>
      </c>
      <c r="AD138" s="247" t="s">
        <v>4463</v>
      </c>
      <c r="AE138" s="248">
        <v>0</v>
      </c>
      <c r="AF138" s="247" t="s">
        <v>6910</v>
      </c>
      <c r="AG138" s="242" t="str">
        <f>IFERROR(VLOOKUP(작성용!A:A,RM!A:D,4,0),"-")</f>
        <v>강성은</v>
      </c>
      <c r="AH138" s="9" t="s">
        <v>6923</v>
      </c>
      <c r="AI138" s="238" t="s">
        <v>13010</v>
      </c>
      <c r="AJ138" s="238" t="s">
        <v>6903</v>
      </c>
      <c r="AK138" s="238" t="s">
        <v>6726</v>
      </c>
      <c r="AL138" s="238">
        <v>137</v>
      </c>
    </row>
    <row r="139" spans="1:38" x14ac:dyDescent="0.3">
      <c r="A139" s="232" t="s">
        <v>419</v>
      </c>
      <c r="B139" s="232" t="s">
        <v>7011</v>
      </c>
      <c r="C139" s="244" t="s">
        <v>6901</v>
      </c>
      <c r="D139" s="240" t="s">
        <v>7020</v>
      </c>
      <c r="E139" s="239">
        <v>1345110601185</v>
      </c>
      <c r="F139" s="243" t="s">
        <v>6915</v>
      </c>
      <c r="G139" s="214">
        <v>2</v>
      </c>
      <c r="H139" s="234" t="s">
        <v>6903</v>
      </c>
      <c r="I139" s="234"/>
      <c r="J139" s="234"/>
      <c r="K139" s="234"/>
      <c r="L139" s="234"/>
      <c r="M139" s="234"/>
      <c r="N139" s="234" t="s">
        <v>7021</v>
      </c>
      <c r="O139" s="249" t="s">
        <v>7022</v>
      </c>
      <c r="P139" s="249" t="s">
        <v>7023</v>
      </c>
      <c r="Q139" s="226" t="s">
        <v>7016</v>
      </c>
      <c r="R139" s="212" t="s">
        <v>2</v>
      </c>
      <c r="S139" s="213" t="s">
        <v>3546</v>
      </c>
      <c r="T139" s="236">
        <v>45524</v>
      </c>
      <c r="U139" s="237" t="s">
        <v>7017</v>
      </c>
      <c r="V139" s="236">
        <v>45539</v>
      </c>
      <c r="W139" s="236" t="s">
        <v>6953</v>
      </c>
      <c r="X139" s="237" t="s">
        <v>6721</v>
      </c>
      <c r="Y139" s="237"/>
      <c r="Z139" s="237" t="s">
        <v>7024</v>
      </c>
      <c r="AA139" s="241">
        <v>202408</v>
      </c>
      <c r="AB139" s="246"/>
      <c r="AC139" s="236" t="s">
        <v>6480</v>
      </c>
      <c r="AD139" s="247" t="s">
        <v>7025</v>
      </c>
      <c r="AE139" s="248">
        <v>1</v>
      </c>
      <c r="AF139" s="247" t="s">
        <v>7026</v>
      </c>
      <c r="AG139" s="242" t="str">
        <f>IFERROR(VLOOKUP(작성용!A:A,RM!A:D,4,0),"-")</f>
        <v>강성은</v>
      </c>
      <c r="AH139" s="9" t="s">
        <v>6911</v>
      </c>
      <c r="AI139" s="238" t="s">
        <v>7019</v>
      </c>
      <c r="AJ139" s="238" t="s">
        <v>6721</v>
      </c>
      <c r="AK139" s="238" t="s">
        <v>6726</v>
      </c>
      <c r="AL139" s="238">
        <v>138</v>
      </c>
    </row>
    <row r="140" spans="1:38" x14ac:dyDescent="0.3">
      <c r="A140" s="232" t="s">
        <v>419</v>
      </c>
      <c r="B140" s="232" t="s">
        <v>7011</v>
      </c>
      <c r="C140" s="244" t="s">
        <v>4132</v>
      </c>
      <c r="D140" s="240" t="s">
        <v>7027</v>
      </c>
      <c r="E140" s="239">
        <v>1101117286746</v>
      </c>
      <c r="F140" s="243" t="s">
        <v>4411</v>
      </c>
      <c r="G140" s="214">
        <v>1</v>
      </c>
      <c r="H140" s="234" t="s">
        <v>6903</v>
      </c>
      <c r="I140" s="234"/>
      <c r="J140" s="234"/>
      <c r="K140" s="234"/>
      <c r="L140" s="234"/>
      <c r="M140" s="234"/>
      <c r="N140" s="234" t="s">
        <v>7021</v>
      </c>
      <c r="O140" s="249" t="s">
        <v>7022</v>
      </c>
      <c r="P140" s="249" t="s">
        <v>7015</v>
      </c>
      <c r="Q140" s="226" t="s">
        <v>6492</v>
      </c>
      <c r="R140" s="212" t="s">
        <v>2</v>
      </c>
      <c r="S140" s="213" t="s">
        <v>6903</v>
      </c>
      <c r="T140" s="236">
        <v>45524</v>
      </c>
      <c r="U140" s="237" t="s">
        <v>6943</v>
      </c>
      <c r="V140" s="236">
        <v>45539</v>
      </c>
      <c r="W140" s="236" t="s">
        <v>6944</v>
      </c>
      <c r="X140" s="237" t="s">
        <v>6903</v>
      </c>
      <c r="Y140" s="237"/>
      <c r="Z140" s="237" t="s">
        <v>7024</v>
      </c>
      <c r="AA140" s="241">
        <v>202408</v>
      </c>
      <c r="AB140" s="246"/>
      <c r="AC140" s="236" t="s">
        <v>7007</v>
      </c>
      <c r="AD140" s="247" t="s">
        <v>7028</v>
      </c>
      <c r="AE140" s="248">
        <v>1</v>
      </c>
      <c r="AF140" s="247" t="s">
        <v>7028</v>
      </c>
      <c r="AG140" s="242" t="str">
        <f>IFERROR(VLOOKUP(작성용!A:A,RM!A:D,4,0),"-")</f>
        <v>강성은</v>
      </c>
      <c r="AH140" s="9" t="s">
        <v>6911</v>
      </c>
      <c r="AI140" s="238" t="s">
        <v>13011</v>
      </c>
      <c r="AJ140" s="238" t="s">
        <v>3546</v>
      </c>
      <c r="AK140" s="238" t="s">
        <v>6936</v>
      </c>
      <c r="AL140" s="238">
        <v>139</v>
      </c>
    </row>
    <row r="141" spans="1:38" x14ac:dyDescent="0.3">
      <c r="A141" s="232" t="s">
        <v>371</v>
      </c>
      <c r="B141" s="232" t="s">
        <v>7029</v>
      </c>
      <c r="C141" s="244" t="s">
        <v>6901</v>
      </c>
      <c r="D141" s="240" t="s">
        <v>7030</v>
      </c>
      <c r="E141" s="239">
        <v>1201110746711</v>
      </c>
      <c r="F141" s="243" t="s">
        <v>7031</v>
      </c>
      <c r="G141" s="214">
        <v>0</v>
      </c>
      <c r="H141" s="234" t="s">
        <v>7032</v>
      </c>
      <c r="I141" s="234"/>
      <c r="J141" s="234"/>
      <c r="K141" s="234"/>
      <c r="L141" s="234"/>
      <c r="M141" s="234"/>
      <c r="N141" s="234" t="s">
        <v>6939</v>
      </c>
      <c r="O141" s="249" t="s">
        <v>7033</v>
      </c>
      <c r="P141" s="249" t="s">
        <v>7002</v>
      </c>
      <c r="Q141" s="226" t="s">
        <v>7034</v>
      </c>
      <c r="R141" s="212" t="s">
        <v>2</v>
      </c>
      <c r="S141" s="213" t="s">
        <v>6721</v>
      </c>
      <c r="T141" s="236">
        <v>45527</v>
      </c>
      <c r="U141" s="237" t="s">
        <v>7035</v>
      </c>
      <c r="V141" s="236">
        <v>45566</v>
      </c>
      <c r="W141" s="236">
        <v>45569</v>
      </c>
      <c r="X141" s="237" t="s">
        <v>3546</v>
      </c>
      <c r="Y141" s="237"/>
      <c r="Z141" s="237" t="s">
        <v>4396</v>
      </c>
      <c r="AA141" s="241">
        <v>202409</v>
      </c>
      <c r="AB141" s="246"/>
      <c r="AC141" s="236" t="s">
        <v>6963</v>
      </c>
      <c r="AD141" s="247" t="s">
        <v>7036</v>
      </c>
      <c r="AE141" s="248">
        <v>1</v>
      </c>
      <c r="AF141" s="247" t="s">
        <v>3589</v>
      </c>
      <c r="AG141" s="242" t="str">
        <f>IFERROR(VLOOKUP(작성용!A:A,RM!A:D,4,0),"-")</f>
        <v>채동우</v>
      </c>
      <c r="AH141" s="9" t="s">
        <v>3589</v>
      </c>
      <c r="AI141" s="238" t="s">
        <v>6903</v>
      </c>
      <c r="AJ141" s="238" t="s">
        <v>4133</v>
      </c>
      <c r="AK141" s="238" t="s">
        <v>7037</v>
      </c>
      <c r="AL141" s="238">
        <v>140</v>
      </c>
    </row>
    <row r="142" spans="1:38" x14ac:dyDescent="0.3">
      <c r="A142" s="232" t="s">
        <v>371</v>
      </c>
      <c r="B142" s="232" t="s">
        <v>4410</v>
      </c>
      <c r="C142" s="244" t="s">
        <v>7038</v>
      </c>
      <c r="D142" s="222" t="s">
        <v>6489</v>
      </c>
      <c r="E142" s="215">
        <v>1101114663301</v>
      </c>
      <c r="F142" s="233" t="s">
        <v>4411</v>
      </c>
      <c r="G142" s="214">
        <v>0</v>
      </c>
      <c r="H142" s="234" t="s">
        <v>6903</v>
      </c>
      <c r="I142" s="234"/>
      <c r="J142" s="234"/>
      <c r="K142" s="234"/>
      <c r="L142" s="234"/>
      <c r="M142" s="234"/>
      <c r="N142" s="233" t="s">
        <v>85</v>
      </c>
      <c r="O142" s="233" t="s">
        <v>7039</v>
      </c>
      <c r="P142" s="233" t="s">
        <v>7002</v>
      </c>
      <c r="Q142" s="226" t="s">
        <v>4478</v>
      </c>
      <c r="R142" s="235" t="s">
        <v>3546</v>
      </c>
      <c r="S142" s="235" t="s">
        <v>7032</v>
      </c>
      <c r="T142" s="236">
        <v>45527</v>
      </c>
      <c r="U142" s="237" t="s">
        <v>7035</v>
      </c>
      <c r="V142" s="236">
        <v>45566</v>
      </c>
      <c r="W142" s="236">
        <v>45569</v>
      </c>
      <c r="X142" s="237" t="s">
        <v>6721</v>
      </c>
      <c r="Y142" s="225"/>
      <c r="Z142" s="237" t="s">
        <v>4396</v>
      </c>
      <c r="AA142" s="241">
        <v>202409</v>
      </c>
      <c r="AB142" s="246"/>
      <c r="AC142" s="247" t="s">
        <v>7007</v>
      </c>
      <c r="AD142" s="247" t="s">
        <v>7040</v>
      </c>
      <c r="AE142" s="248">
        <v>1</v>
      </c>
      <c r="AF142" s="247" t="s">
        <v>7000</v>
      </c>
      <c r="AG142" s="242" t="str">
        <f>IFERROR(VLOOKUP(작성용!A:A,RM!A:D,4,0),"-")</f>
        <v>채동우</v>
      </c>
      <c r="AH142" s="9" t="s">
        <v>3589</v>
      </c>
      <c r="AI142" s="238" t="s">
        <v>6721</v>
      </c>
      <c r="AJ142" s="238" t="s">
        <v>4133</v>
      </c>
      <c r="AK142" s="238" t="s">
        <v>6726</v>
      </c>
      <c r="AL142" s="238">
        <v>141</v>
      </c>
    </row>
    <row r="143" spans="1:38" x14ac:dyDescent="0.3">
      <c r="A143" s="232" t="s">
        <v>7041</v>
      </c>
      <c r="B143" s="232" t="s">
        <v>7042</v>
      </c>
      <c r="C143" s="244" t="s">
        <v>4132</v>
      </c>
      <c r="D143" s="240" t="s">
        <v>7043</v>
      </c>
      <c r="E143" s="239">
        <v>1717110094696</v>
      </c>
      <c r="F143" s="243" t="s">
        <v>7044</v>
      </c>
      <c r="G143" s="214">
        <v>0</v>
      </c>
      <c r="H143" s="234" t="s">
        <v>6721</v>
      </c>
      <c r="I143" s="234"/>
      <c r="J143" s="234"/>
      <c r="K143" s="234"/>
      <c r="L143" s="234"/>
      <c r="M143" s="234"/>
      <c r="N143" s="234" t="s">
        <v>6946</v>
      </c>
      <c r="O143" s="249" t="s">
        <v>7045</v>
      </c>
      <c r="P143" s="249" t="s">
        <v>7046</v>
      </c>
      <c r="Q143" s="212" t="s">
        <v>7047</v>
      </c>
      <c r="R143" s="212" t="s">
        <v>4479</v>
      </c>
      <c r="S143" s="213" t="s">
        <v>7048</v>
      </c>
      <c r="T143" s="236" t="s">
        <v>3847</v>
      </c>
      <c r="U143" s="237" t="s">
        <v>6722</v>
      </c>
      <c r="V143" s="236">
        <v>45567</v>
      </c>
      <c r="W143" s="236">
        <v>45576</v>
      </c>
      <c r="X143" s="237" t="s">
        <v>6903</v>
      </c>
      <c r="Y143" s="237"/>
      <c r="Z143" s="237" t="s">
        <v>402</v>
      </c>
      <c r="AA143" s="241">
        <v>202409</v>
      </c>
      <c r="AB143" s="246"/>
      <c r="AC143" s="236" t="s">
        <v>6928</v>
      </c>
      <c r="AD143" s="247" t="s">
        <v>7049</v>
      </c>
      <c r="AE143" s="248">
        <v>0</v>
      </c>
      <c r="AF143" s="247" t="s">
        <v>7049</v>
      </c>
      <c r="AG143" s="242" t="str">
        <f>IFERROR(VLOOKUP(작성용!A:A,RM!A:D,4,0),"-")</f>
        <v>메자닌평가팀</v>
      </c>
      <c r="AH143" s="9" t="s">
        <v>6923</v>
      </c>
      <c r="AI143" s="238" t="s">
        <v>7050</v>
      </c>
      <c r="AJ143" s="238" t="s">
        <v>7032</v>
      </c>
      <c r="AK143" s="238" t="s">
        <v>6726</v>
      </c>
      <c r="AL143" s="238">
        <v>142</v>
      </c>
    </row>
    <row r="144" spans="1:38" x14ac:dyDescent="0.3">
      <c r="A144" s="232" t="s">
        <v>24</v>
      </c>
      <c r="B144" s="232" t="s">
        <v>3758</v>
      </c>
      <c r="C144" s="244" t="s">
        <v>6717</v>
      </c>
      <c r="D144" s="240" t="s">
        <v>7051</v>
      </c>
      <c r="E144" s="239" t="s">
        <v>4480</v>
      </c>
      <c r="F144" s="243" t="s">
        <v>6503</v>
      </c>
      <c r="G144" s="214">
        <v>0</v>
      </c>
      <c r="H144" s="234" t="s">
        <v>7052</v>
      </c>
      <c r="I144" s="234"/>
      <c r="J144" s="234"/>
      <c r="K144" s="234"/>
      <c r="L144" s="234"/>
      <c r="M144" s="234"/>
      <c r="N144" s="234" t="s">
        <v>3567</v>
      </c>
      <c r="O144" s="249" t="s">
        <v>6495</v>
      </c>
      <c r="P144" s="249" t="s">
        <v>4481</v>
      </c>
      <c r="Q144" s="226" t="s">
        <v>7054</v>
      </c>
      <c r="R144" s="212" t="s">
        <v>2</v>
      </c>
      <c r="S144" s="213" t="s">
        <v>3546</v>
      </c>
      <c r="T144" s="236" t="s">
        <v>4470</v>
      </c>
      <c r="U144" s="237" t="s">
        <v>6475</v>
      </c>
      <c r="V144" s="236">
        <v>45537</v>
      </c>
      <c r="W144" s="236" t="s">
        <v>6944</v>
      </c>
      <c r="X144" s="236">
        <v>45537</v>
      </c>
      <c r="Y144" s="237"/>
      <c r="Z144" s="237" t="s">
        <v>7055</v>
      </c>
      <c r="AA144" s="241">
        <v>202408</v>
      </c>
      <c r="AB144" s="246"/>
      <c r="AC144" s="236" t="s">
        <v>6909</v>
      </c>
      <c r="AD144" s="247" t="s">
        <v>6910</v>
      </c>
      <c r="AE144" s="248">
        <v>0</v>
      </c>
      <c r="AF144" s="247" t="s">
        <v>6910</v>
      </c>
      <c r="AG144" s="242" t="str">
        <f>IFERROR(VLOOKUP(작성용!A:A,RM!A:D,4,0),"-")</f>
        <v>메자닌평가팀</v>
      </c>
      <c r="AH144" s="9" t="s">
        <v>6923</v>
      </c>
      <c r="AI144" s="238" t="s">
        <v>3546</v>
      </c>
      <c r="AJ144" s="238" t="s">
        <v>6929</v>
      </c>
      <c r="AK144" s="238" t="s">
        <v>7037</v>
      </c>
      <c r="AL144" s="238">
        <v>143</v>
      </c>
    </row>
    <row r="145" spans="1:38" x14ac:dyDescent="0.3">
      <c r="A145" s="232" t="s">
        <v>24</v>
      </c>
      <c r="B145" s="232" t="s">
        <v>7056</v>
      </c>
      <c r="C145" s="244" t="s">
        <v>4132</v>
      </c>
      <c r="D145" s="240" t="s">
        <v>7057</v>
      </c>
      <c r="E145" s="239" t="s">
        <v>4480</v>
      </c>
      <c r="F145" s="243" t="s">
        <v>6503</v>
      </c>
      <c r="G145" s="214">
        <v>0</v>
      </c>
      <c r="H145" s="234" t="s">
        <v>7052</v>
      </c>
      <c r="I145" s="234"/>
      <c r="J145" s="234"/>
      <c r="K145" s="234"/>
      <c r="L145" s="234"/>
      <c r="M145" s="234"/>
      <c r="N145" s="234" t="s">
        <v>7058</v>
      </c>
      <c r="O145" s="249" t="s">
        <v>7059</v>
      </c>
      <c r="P145" s="249" t="s">
        <v>4481</v>
      </c>
      <c r="Q145" s="226" t="s">
        <v>7054</v>
      </c>
      <c r="R145" s="212" t="s">
        <v>2</v>
      </c>
      <c r="S145" s="213" t="s">
        <v>6903</v>
      </c>
      <c r="T145" s="236" t="s">
        <v>6942</v>
      </c>
      <c r="U145" s="237" t="s">
        <v>6722</v>
      </c>
      <c r="V145" s="236">
        <v>45566</v>
      </c>
      <c r="W145" s="236" t="s">
        <v>7060</v>
      </c>
      <c r="X145" s="236">
        <v>45566</v>
      </c>
      <c r="Y145" s="237"/>
      <c r="Z145" s="237" t="s">
        <v>7055</v>
      </c>
      <c r="AA145" s="241">
        <v>202409</v>
      </c>
      <c r="AB145" s="246"/>
      <c r="AC145" s="236" t="s">
        <v>7061</v>
      </c>
      <c r="AD145" s="247" t="s">
        <v>6910</v>
      </c>
      <c r="AE145" s="248">
        <v>0</v>
      </c>
      <c r="AF145" s="247" t="s">
        <v>6910</v>
      </c>
      <c r="AG145" s="242" t="str">
        <f>IFERROR(VLOOKUP(작성용!A:A,RM!A:D,4,0),"-")</f>
        <v>메자닌평가팀</v>
      </c>
      <c r="AH145" s="9" t="s">
        <v>3679</v>
      </c>
      <c r="AI145" s="238" t="s">
        <v>6721</v>
      </c>
      <c r="AJ145" s="238" t="s">
        <v>6912</v>
      </c>
      <c r="AK145" s="238" t="s">
        <v>4134</v>
      </c>
      <c r="AL145" s="238">
        <v>144</v>
      </c>
    </row>
    <row r="146" spans="1:38" x14ac:dyDescent="0.3">
      <c r="A146" s="232" t="s">
        <v>24</v>
      </c>
      <c r="B146" s="232" t="s">
        <v>7056</v>
      </c>
      <c r="C146" s="244" t="s">
        <v>7038</v>
      </c>
      <c r="D146" s="240" t="s">
        <v>6493</v>
      </c>
      <c r="E146" s="239" t="s">
        <v>4480</v>
      </c>
      <c r="F146" s="243" t="s">
        <v>7062</v>
      </c>
      <c r="G146" s="214">
        <v>0</v>
      </c>
      <c r="H146" s="234" t="s">
        <v>6494</v>
      </c>
      <c r="I146" s="234"/>
      <c r="J146" s="234"/>
      <c r="K146" s="234"/>
      <c r="L146" s="234"/>
      <c r="M146" s="234"/>
      <c r="N146" s="234" t="s">
        <v>6996</v>
      </c>
      <c r="O146" s="249" t="s">
        <v>7063</v>
      </c>
      <c r="P146" s="249" t="s">
        <v>7064</v>
      </c>
      <c r="Q146" s="226" t="s">
        <v>7054</v>
      </c>
      <c r="R146" s="212" t="s">
        <v>2</v>
      </c>
      <c r="S146" s="213" t="s">
        <v>6721</v>
      </c>
      <c r="T146" s="236" t="s">
        <v>7065</v>
      </c>
      <c r="U146" s="237" t="s">
        <v>7010</v>
      </c>
      <c r="V146" s="236">
        <v>45597</v>
      </c>
      <c r="W146" s="236" t="s">
        <v>4136</v>
      </c>
      <c r="X146" s="236">
        <v>45566</v>
      </c>
      <c r="Y146" s="237"/>
      <c r="Z146" s="237" t="s">
        <v>7066</v>
      </c>
      <c r="AA146" s="241">
        <v>202410</v>
      </c>
      <c r="AB146" s="246"/>
      <c r="AC146" s="236" t="s">
        <v>4459</v>
      </c>
      <c r="AD146" s="247" t="s">
        <v>6910</v>
      </c>
      <c r="AE146" s="248">
        <v>0</v>
      </c>
      <c r="AF146" s="247" t="s">
        <v>4463</v>
      </c>
      <c r="AG146" s="242" t="str">
        <f>IFERROR(VLOOKUP(작성용!A:A,RM!A:D,4,0),"-")</f>
        <v>메자닌평가팀</v>
      </c>
      <c r="AH146" s="9" t="s">
        <v>3679</v>
      </c>
      <c r="AI146" s="238" t="s">
        <v>6721</v>
      </c>
      <c r="AJ146" s="238" t="s">
        <v>6929</v>
      </c>
      <c r="AK146" s="238" t="s">
        <v>6726</v>
      </c>
      <c r="AL146" s="238">
        <v>145</v>
      </c>
    </row>
    <row r="147" spans="1:38" x14ac:dyDescent="0.3">
      <c r="A147" s="232" t="s">
        <v>24</v>
      </c>
      <c r="B147" s="232" t="s">
        <v>7056</v>
      </c>
      <c r="C147" s="244" t="s">
        <v>6717</v>
      </c>
      <c r="D147" s="240" t="s">
        <v>7051</v>
      </c>
      <c r="E147" s="239" t="s">
        <v>4480</v>
      </c>
      <c r="F147" s="243" t="s">
        <v>6503</v>
      </c>
      <c r="G147" s="214">
        <v>0</v>
      </c>
      <c r="H147" s="234" t="s">
        <v>6494</v>
      </c>
      <c r="I147" s="234"/>
      <c r="J147" s="234"/>
      <c r="K147" s="234"/>
      <c r="L147" s="234"/>
      <c r="M147" s="234"/>
      <c r="N147" s="234" t="s">
        <v>6996</v>
      </c>
      <c r="O147" s="249" t="s">
        <v>7063</v>
      </c>
      <c r="P147" s="249" t="s">
        <v>7067</v>
      </c>
      <c r="Q147" s="226" t="s">
        <v>7053</v>
      </c>
      <c r="R147" s="212" t="s">
        <v>2</v>
      </c>
      <c r="S147" s="213" t="s">
        <v>6721</v>
      </c>
      <c r="T147" s="236" t="s">
        <v>4470</v>
      </c>
      <c r="U147" s="237" t="s">
        <v>7068</v>
      </c>
      <c r="V147" s="236">
        <v>45628</v>
      </c>
      <c r="W147" s="236" t="s">
        <v>4136</v>
      </c>
      <c r="X147" s="236">
        <v>45628</v>
      </c>
      <c r="Y147" s="237"/>
      <c r="Z147" s="237" t="s">
        <v>7066</v>
      </c>
      <c r="AA147" s="241">
        <v>202411</v>
      </c>
      <c r="AB147" s="246"/>
      <c r="AC147" s="236" t="s">
        <v>6909</v>
      </c>
      <c r="AD147" s="247" t="s">
        <v>6910</v>
      </c>
      <c r="AE147" s="248">
        <v>0</v>
      </c>
      <c r="AF147" s="247" t="s">
        <v>6910</v>
      </c>
      <c r="AG147" s="242" t="str">
        <f>IFERROR(VLOOKUP(작성용!A:A,RM!A:D,4,0),"-")</f>
        <v>메자닌평가팀</v>
      </c>
      <c r="AH147" s="9" t="s">
        <v>6923</v>
      </c>
      <c r="AI147" s="238" t="s">
        <v>3546</v>
      </c>
      <c r="AJ147" s="238" t="s">
        <v>6929</v>
      </c>
      <c r="AK147" s="238" t="s">
        <v>4134</v>
      </c>
      <c r="AL147" s="238">
        <v>146</v>
      </c>
    </row>
    <row r="148" spans="1:38" x14ac:dyDescent="0.3">
      <c r="A148" s="232" t="s">
        <v>10</v>
      </c>
      <c r="B148" s="232" t="s">
        <v>6496</v>
      </c>
      <c r="C148" s="244" t="s">
        <v>4132</v>
      </c>
      <c r="D148" s="240" t="s">
        <v>7069</v>
      </c>
      <c r="E148" s="239">
        <v>1101110030463</v>
      </c>
      <c r="F148" s="243" t="s">
        <v>6497</v>
      </c>
      <c r="G148" s="214">
        <v>0</v>
      </c>
      <c r="H148" s="234" t="s">
        <v>6494</v>
      </c>
      <c r="I148" s="234"/>
      <c r="J148" s="234"/>
      <c r="K148" s="234"/>
      <c r="L148" s="234"/>
      <c r="M148" s="234"/>
      <c r="N148" s="234" t="s">
        <v>4141</v>
      </c>
      <c r="O148" s="249" t="s">
        <v>7070</v>
      </c>
      <c r="P148" s="249" t="s">
        <v>7071</v>
      </c>
      <c r="Q148" s="226" t="s">
        <v>7072</v>
      </c>
      <c r="R148" s="212" t="s">
        <v>4273</v>
      </c>
      <c r="S148" s="213" t="s">
        <v>7073</v>
      </c>
      <c r="T148" s="236" t="s">
        <v>3847</v>
      </c>
      <c r="U148" s="237" t="s">
        <v>4142</v>
      </c>
      <c r="V148" s="236">
        <v>45555</v>
      </c>
      <c r="W148" s="236">
        <v>45575</v>
      </c>
      <c r="X148" s="237" t="s">
        <v>6903</v>
      </c>
      <c r="Y148" s="237"/>
      <c r="Z148" s="237" t="s">
        <v>7074</v>
      </c>
      <c r="AA148" s="241">
        <v>202409</v>
      </c>
      <c r="AB148" s="246"/>
      <c r="AC148" s="236" t="s">
        <v>7075</v>
      </c>
      <c r="AD148" s="247" t="s">
        <v>7076</v>
      </c>
      <c r="AE148" s="248">
        <v>1</v>
      </c>
      <c r="AF148" s="247" t="s">
        <v>3533</v>
      </c>
      <c r="AG148" s="242" t="str">
        <f>IFERROR(VLOOKUP(작성용!A:A,RM!A:D,4,0),"-")</f>
        <v>변혜진</v>
      </c>
      <c r="AH148" s="9" t="s">
        <v>7077</v>
      </c>
      <c r="AI148" s="238" t="s">
        <v>3546</v>
      </c>
      <c r="AJ148" s="238" t="s">
        <v>3546</v>
      </c>
      <c r="AK148" s="238" t="s">
        <v>6726</v>
      </c>
      <c r="AL148" s="238">
        <v>147</v>
      </c>
    </row>
    <row r="149" spans="1:38" x14ac:dyDescent="0.3">
      <c r="A149" s="232" t="s">
        <v>3</v>
      </c>
      <c r="B149" s="232" t="s">
        <v>7079</v>
      </c>
      <c r="C149" s="244" t="s">
        <v>4132</v>
      </c>
      <c r="D149" s="240" t="s">
        <v>7078</v>
      </c>
      <c r="E149" s="239">
        <v>1101110769583</v>
      </c>
      <c r="F149" s="243" t="s">
        <v>7080</v>
      </c>
      <c r="G149" s="214">
        <v>6</v>
      </c>
      <c r="H149" s="234" t="s">
        <v>6903</v>
      </c>
      <c r="I149" s="234"/>
      <c r="J149" s="234"/>
      <c r="K149" s="234"/>
      <c r="L149" s="234"/>
      <c r="M149" s="234"/>
      <c r="N149" s="234" t="s">
        <v>7081</v>
      </c>
      <c r="O149" s="249" t="s">
        <v>7082</v>
      </c>
      <c r="P149" s="249" t="s">
        <v>7083</v>
      </c>
      <c r="Q149" s="226" t="s">
        <v>7084</v>
      </c>
      <c r="R149" s="212" t="s">
        <v>2</v>
      </c>
      <c r="S149" s="213" t="s">
        <v>3546</v>
      </c>
      <c r="T149" s="236" t="s">
        <v>7085</v>
      </c>
      <c r="U149" s="237" t="s">
        <v>6994</v>
      </c>
      <c r="V149" s="236">
        <v>45576</v>
      </c>
      <c r="W149" s="236">
        <v>45583</v>
      </c>
      <c r="X149" s="237" t="s">
        <v>6903</v>
      </c>
      <c r="Y149" s="237"/>
      <c r="Z149" s="237" t="s">
        <v>7066</v>
      </c>
      <c r="AA149" s="241">
        <v>202409</v>
      </c>
      <c r="AB149" s="246"/>
      <c r="AC149" s="236" t="s">
        <v>6909</v>
      </c>
      <c r="AD149" s="247" t="s">
        <v>6920</v>
      </c>
      <c r="AE149" s="248">
        <v>0</v>
      </c>
      <c r="AF149" s="247" t="s">
        <v>6920</v>
      </c>
      <c r="AG149" s="242" t="str">
        <f>IFERROR(VLOOKUP(작성용!A:A,RM!A:D,4,0),"-")</f>
        <v>메자닌평가팀</v>
      </c>
      <c r="AH149" s="9" t="s">
        <v>6911</v>
      </c>
      <c r="AI149" s="238" t="s">
        <v>6903</v>
      </c>
      <c r="AJ149" s="238" t="s">
        <v>6929</v>
      </c>
      <c r="AK149" s="238" t="s">
        <v>6936</v>
      </c>
      <c r="AL149" s="238">
        <v>148</v>
      </c>
    </row>
    <row r="150" spans="1:38" x14ac:dyDescent="0.3">
      <c r="A150" s="232" t="s">
        <v>3</v>
      </c>
      <c r="B150" s="232" t="s">
        <v>7079</v>
      </c>
      <c r="C150" s="244" t="s">
        <v>6901</v>
      </c>
      <c r="D150" s="240" t="s">
        <v>7086</v>
      </c>
      <c r="E150" s="239">
        <v>1101110769583</v>
      </c>
      <c r="F150" s="243" t="s">
        <v>7080</v>
      </c>
      <c r="G150" s="214">
        <v>1</v>
      </c>
      <c r="H150" s="234" t="s">
        <v>6903</v>
      </c>
      <c r="I150" s="234"/>
      <c r="J150" s="234"/>
      <c r="K150" s="234"/>
      <c r="L150" s="234"/>
      <c r="M150" s="234"/>
      <c r="N150" s="234" t="s">
        <v>6720</v>
      </c>
      <c r="O150" s="249" t="s">
        <v>7087</v>
      </c>
      <c r="P150" s="249" t="s">
        <v>7088</v>
      </c>
      <c r="Q150" s="226" t="s">
        <v>7084</v>
      </c>
      <c r="R150" s="212" t="s">
        <v>2</v>
      </c>
      <c r="S150" s="213" t="s">
        <v>6721</v>
      </c>
      <c r="T150" s="236" t="s">
        <v>7085</v>
      </c>
      <c r="U150" s="237" t="s">
        <v>6722</v>
      </c>
      <c r="V150" s="236">
        <v>45576</v>
      </c>
      <c r="W150" s="236">
        <v>45583</v>
      </c>
      <c r="X150" s="237" t="s">
        <v>6721</v>
      </c>
      <c r="Y150" s="237"/>
      <c r="Z150" s="237" t="s">
        <v>7055</v>
      </c>
      <c r="AA150" s="241">
        <v>202409</v>
      </c>
      <c r="AB150" s="246"/>
      <c r="AC150" s="236" t="s">
        <v>6909</v>
      </c>
      <c r="AD150" s="247" t="s">
        <v>6910</v>
      </c>
      <c r="AE150" s="248">
        <v>0</v>
      </c>
      <c r="AF150" s="247" t="s">
        <v>6910</v>
      </c>
      <c r="AG150" s="242" t="str">
        <f>IFERROR(VLOOKUP(작성용!A:A,RM!A:D,4,0),"-")</f>
        <v>메자닌평가팀</v>
      </c>
      <c r="AH150" s="9" t="s">
        <v>6923</v>
      </c>
      <c r="AI150" s="238" t="s">
        <v>6721</v>
      </c>
      <c r="AJ150" s="238" t="s">
        <v>6929</v>
      </c>
      <c r="AK150" s="238" t="s">
        <v>6726</v>
      </c>
      <c r="AL150" s="238">
        <v>149</v>
      </c>
    </row>
    <row r="151" spans="1:38" x14ac:dyDescent="0.3">
      <c r="A151" s="232" t="s">
        <v>3</v>
      </c>
      <c r="B151" s="232" t="s">
        <v>7086</v>
      </c>
      <c r="C151" s="244" t="s">
        <v>6717</v>
      </c>
      <c r="D151" s="240" t="s">
        <v>7079</v>
      </c>
      <c r="E151" s="239">
        <v>1101110769583</v>
      </c>
      <c r="F151" s="243" t="s">
        <v>7062</v>
      </c>
      <c r="G151" s="214">
        <v>2</v>
      </c>
      <c r="H151" s="234" t="s">
        <v>6903</v>
      </c>
      <c r="I151" s="234"/>
      <c r="J151" s="234"/>
      <c r="K151" s="234"/>
      <c r="L151" s="234"/>
      <c r="M151" s="234"/>
      <c r="N151" s="234" t="s">
        <v>6720</v>
      </c>
      <c r="O151" s="249" t="s">
        <v>7087</v>
      </c>
      <c r="P151" s="249" t="s">
        <v>7088</v>
      </c>
      <c r="Q151" s="226" t="s">
        <v>7084</v>
      </c>
      <c r="R151" s="212" t="s">
        <v>2</v>
      </c>
      <c r="S151" s="213" t="s">
        <v>6721</v>
      </c>
      <c r="T151" s="236" t="s">
        <v>7089</v>
      </c>
      <c r="U151" s="237" t="s">
        <v>6722</v>
      </c>
      <c r="V151" s="236">
        <v>45576</v>
      </c>
      <c r="W151" s="236">
        <v>45583</v>
      </c>
      <c r="X151" s="237" t="s">
        <v>6721</v>
      </c>
      <c r="Y151" s="237"/>
      <c r="Z151" s="237" t="s">
        <v>7066</v>
      </c>
      <c r="AA151" s="241">
        <v>202409</v>
      </c>
      <c r="AB151" s="246"/>
      <c r="AC151" s="236" t="s">
        <v>6928</v>
      </c>
      <c r="AD151" s="247" t="s">
        <v>6910</v>
      </c>
      <c r="AE151" s="248">
        <v>0</v>
      </c>
      <c r="AF151" s="247" t="s">
        <v>6910</v>
      </c>
      <c r="AG151" s="242" t="str">
        <f>IFERROR(VLOOKUP(작성용!A:A,RM!A:D,4,0),"-")</f>
        <v>메자닌평가팀</v>
      </c>
      <c r="AH151" s="9" t="s">
        <v>6911</v>
      </c>
      <c r="AI151" s="238" t="s">
        <v>6721</v>
      </c>
      <c r="AJ151" s="238" t="s">
        <v>6929</v>
      </c>
      <c r="AK151" s="238" t="s">
        <v>6726</v>
      </c>
      <c r="AL151" s="238">
        <v>150</v>
      </c>
    </row>
    <row r="152" spans="1:38" x14ac:dyDescent="0.3">
      <c r="A152" s="232" t="s">
        <v>1</v>
      </c>
      <c r="B152" s="232" t="s">
        <v>7090</v>
      </c>
      <c r="C152" s="244" t="s">
        <v>6901</v>
      </c>
      <c r="D152" s="240" t="s">
        <v>7090</v>
      </c>
      <c r="E152" s="239">
        <v>1101112017922</v>
      </c>
      <c r="F152" s="243" t="s">
        <v>6931</v>
      </c>
      <c r="G152" s="214">
        <v>2</v>
      </c>
      <c r="H152" s="234" t="s">
        <v>6721</v>
      </c>
      <c r="I152" s="234"/>
      <c r="J152" s="234"/>
      <c r="K152" s="234"/>
      <c r="L152" s="234"/>
      <c r="M152" s="234"/>
      <c r="N152" s="234" t="s">
        <v>7081</v>
      </c>
      <c r="O152" s="249" t="s">
        <v>7091</v>
      </c>
      <c r="P152" s="249" t="s">
        <v>7092</v>
      </c>
      <c r="Q152" s="226" t="s">
        <v>7093</v>
      </c>
      <c r="R152" s="212" t="s">
        <v>2</v>
      </c>
      <c r="S152" s="213" t="s">
        <v>6903</v>
      </c>
      <c r="T152" s="236">
        <v>45527</v>
      </c>
      <c r="U152" s="237" t="s">
        <v>6994</v>
      </c>
      <c r="V152" s="236">
        <v>45581</v>
      </c>
      <c r="W152" s="236">
        <v>45588</v>
      </c>
      <c r="X152" s="237" t="s">
        <v>6721</v>
      </c>
      <c r="Y152" s="237"/>
      <c r="Z152" s="237" t="s">
        <v>7066</v>
      </c>
      <c r="AA152" s="241">
        <v>202409</v>
      </c>
      <c r="AB152" s="246"/>
      <c r="AC152" s="236" t="s">
        <v>6928</v>
      </c>
      <c r="AD152" s="247" t="s">
        <v>6920</v>
      </c>
      <c r="AE152" s="248">
        <v>0</v>
      </c>
      <c r="AF152" s="247" t="s">
        <v>6910</v>
      </c>
      <c r="AG152" s="242" t="str">
        <f>IFERROR(VLOOKUP(작성용!A:A,RM!A:D,4,0),"-")</f>
        <v>메자닌평가팀</v>
      </c>
      <c r="AH152" s="9" t="s">
        <v>6923</v>
      </c>
      <c r="AI152" s="238" t="s">
        <v>6721</v>
      </c>
      <c r="AJ152" s="238" t="s">
        <v>6721</v>
      </c>
      <c r="AK152" s="238" t="s">
        <v>6726</v>
      </c>
      <c r="AL152" s="238">
        <v>151</v>
      </c>
    </row>
    <row r="153" spans="1:38" x14ac:dyDescent="0.3">
      <c r="A153" s="232" t="s">
        <v>4482</v>
      </c>
      <c r="B153" s="232" t="s">
        <v>7094</v>
      </c>
      <c r="C153" s="244" t="s">
        <v>6901</v>
      </c>
      <c r="D153" s="240" t="s">
        <v>7095</v>
      </c>
      <c r="E153" s="239">
        <v>1756110025475</v>
      </c>
      <c r="F153" s="243" t="s">
        <v>7062</v>
      </c>
      <c r="G153" s="214">
        <v>0</v>
      </c>
      <c r="H153" s="234" t="s">
        <v>6903</v>
      </c>
      <c r="I153" s="234"/>
      <c r="J153" s="234"/>
      <c r="K153" s="234"/>
      <c r="L153" s="234"/>
      <c r="M153" s="234"/>
      <c r="N153" s="234" t="s">
        <v>6939</v>
      </c>
      <c r="O153" s="249" t="s">
        <v>7096</v>
      </c>
      <c r="P153" s="249" t="s">
        <v>7097</v>
      </c>
      <c r="Q153" s="226" t="s">
        <v>7098</v>
      </c>
      <c r="R153" s="212" t="s">
        <v>2</v>
      </c>
      <c r="S153" s="213" t="s">
        <v>6721</v>
      </c>
      <c r="T153" s="236" t="s">
        <v>7085</v>
      </c>
      <c r="U153" s="236" t="s">
        <v>6994</v>
      </c>
      <c r="V153" s="236">
        <v>45572</v>
      </c>
      <c r="W153" s="236">
        <v>45580</v>
      </c>
      <c r="X153" s="237" t="s">
        <v>2</v>
      </c>
      <c r="Y153" s="237"/>
      <c r="Z153" s="237" t="s">
        <v>7066</v>
      </c>
      <c r="AA153" s="246">
        <v>202409</v>
      </c>
      <c r="AB153" s="246"/>
      <c r="AC153" s="236" t="s">
        <v>7099</v>
      </c>
      <c r="AD153" s="247" t="s">
        <v>7100</v>
      </c>
      <c r="AE153" s="248">
        <v>0</v>
      </c>
      <c r="AF153" s="247" t="s">
        <v>7100</v>
      </c>
      <c r="AG153" s="242" t="str">
        <f>IFERROR(VLOOKUP(작성용!A:A,RM!A:D,4,0),"-")</f>
        <v>-</v>
      </c>
      <c r="AH153" s="9" t="s">
        <v>6903</v>
      </c>
      <c r="AI153" s="238" t="s">
        <v>7101</v>
      </c>
      <c r="AJ153" s="238" t="s">
        <v>6929</v>
      </c>
      <c r="AK153" s="238" t="s">
        <v>6726</v>
      </c>
      <c r="AL153" s="238">
        <v>152</v>
      </c>
    </row>
    <row r="154" spans="1:38" x14ac:dyDescent="0.3">
      <c r="A154" s="232" t="s">
        <v>659</v>
      </c>
      <c r="B154" s="232" t="s">
        <v>7103</v>
      </c>
      <c r="C154" s="244" t="s">
        <v>6717</v>
      </c>
      <c r="D154" s="240" t="s">
        <v>7104</v>
      </c>
      <c r="E154" s="239" t="s">
        <v>3849</v>
      </c>
      <c r="F154" s="243" t="s">
        <v>7105</v>
      </c>
      <c r="G154" s="214">
        <v>0</v>
      </c>
      <c r="H154" s="234" t="s">
        <v>6903</v>
      </c>
      <c r="I154" s="234"/>
      <c r="J154" s="234"/>
      <c r="K154" s="234"/>
      <c r="L154" s="234"/>
      <c r="M154" s="234"/>
      <c r="N154" s="234" t="s">
        <v>6720</v>
      </c>
      <c r="O154" s="249" t="s">
        <v>7106</v>
      </c>
      <c r="P154" s="249" t="s">
        <v>7107</v>
      </c>
      <c r="Q154" s="226" t="s">
        <v>7108</v>
      </c>
      <c r="R154" s="212" t="s">
        <v>2</v>
      </c>
      <c r="S154" s="213" t="s">
        <v>6721</v>
      </c>
      <c r="T154" s="236">
        <v>45527</v>
      </c>
      <c r="U154" s="237" t="s">
        <v>6722</v>
      </c>
      <c r="V154" s="290">
        <v>45567</v>
      </c>
      <c r="W154" s="290">
        <v>45575</v>
      </c>
      <c r="X154" s="237" t="s">
        <v>6721</v>
      </c>
      <c r="Y154" s="237"/>
      <c r="Z154" s="237" t="s">
        <v>7109</v>
      </c>
      <c r="AA154" s="241">
        <v>202409</v>
      </c>
      <c r="AB154" s="246">
        <v>8</v>
      </c>
      <c r="AC154" s="236" t="s">
        <v>6963</v>
      </c>
      <c r="AD154" s="247" t="s">
        <v>7110</v>
      </c>
      <c r="AE154" s="248">
        <v>0.4</v>
      </c>
      <c r="AF154" s="247" t="s">
        <v>7110</v>
      </c>
      <c r="AG154" s="242" t="str">
        <f>IFERROR(VLOOKUP(작성용!A:A,RM!A:D,4,0),"-")</f>
        <v>김예림</v>
      </c>
      <c r="AH154" s="9" t="s">
        <v>7111</v>
      </c>
      <c r="AI154" s="238" t="s">
        <v>6721</v>
      </c>
      <c r="AJ154" s="238" t="s">
        <v>6721</v>
      </c>
      <c r="AK154" s="238" t="s">
        <v>6726</v>
      </c>
      <c r="AL154" s="238">
        <v>153</v>
      </c>
    </row>
    <row r="155" spans="1:38" x14ac:dyDescent="0.3">
      <c r="A155" s="232" t="s">
        <v>659</v>
      </c>
      <c r="B155" s="232" t="s">
        <v>7103</v>
      </c>
      <c r="C155" s="244" t="s">
        <v>6717</v>
      </c>
      <c r="D155" s="240" t="s">
        <v>7112</v>
      </c>
      <c r="E155" s="239" t="s">
        <v>3850</v>
      </c>
      <c r="F155" s="243" t="s">
        <v>7105</v>
      </c>
      <c r="G155" s="214">
        <v>0</v>
      </c>
      <c r="H155" s="234" t="s">
        <v>6721</v>
      </c>
      <c r="I155" s="234"/>
      <c r="J155" s="234"/>
      <c r="K155" s="234"/>
      <c r="L155" s="234"/>
      <c r="M155" s="234"/>
      <c r="N155" s="234" t="s">
        <v>6720</v>
      </c>
      <c r="O155" s="249" t="s">
        <v>7113</v>
      </c>
      <c r="P155" s="249" t="s">
        <v>7107</v>
      </c>
      <c r="Q155" s="226" t="s">
        <v>7114</v>
      </c>
      <c r="R155" s="212" t="s">
        <v>2</v>
      </c>
      <c r="S155" s="213" t="s">
        <v>6903</v>
      </c>
      <c r="T155" s="236">
        <v>45527</v>
      </c>
      <c r="U155" s="237" t="s">
        <v>6722</v>
      </c>
      <c r="V155" s="290">
        <v>45567</v>
      </c>
      <c r="W155" s="290">
        <v>45575</v>
      </c>
      <c r="X155" s="237" t="s">
        <v>6721</v>
      </c>
      <c r="Y155" s="237"/>
      <c r="Z155" s="237" t="s">
        <v>7109</v>
      </c>
      <c r="AA155" s="241">
        <v>202409</v>
      </c>
      <c r="AB155" s="246">
        <v>8</v>
      </c>
      <c r="AC155" s="236" t="s">
        <v>6963</v>
      </c>
      <c r="AD155" s="247" t="s">
        <v>7115</v>
      </c>
      <c r="AE155" s="248">
        <v>0.4</v>
      </c>
      <c r="AF155" s="247" t="s">
        <v>7115</v>
      </c>
      <c r="AG155" s="242" t="str">
        <f>IFERROR(VLOOKUP(작성용!A:A,RM!A:D,4,0),"-")</f>
        <v>김예림</v>
      </c>
      <c r="AH155" s="9" t="s">
        <v>7111</v>
      </c>
      <c r="AI155" s="238" t="s">
        <v>6721</v>
      </c>
      <c r="AJ155" s="238" t="s">
        <v>6721</v>
      </c>
      <c r="AK155" s="238" t="s">
        <v>6726</v>
      </c>
      <c r="AL155" s="238">
        <v>154</v>
      </c>
    </row>
    <row r="156" spans="1:38" x14ac:dyDescent="0.3">
      <c r="A156" s="232" t="s">
        <v>659</v>
      </c>
      <c r="B156" s="232" t="s">
        <v>7103</v>
      </c>
      <c r="C156" s="244" t="s">
        <v>6717</v>
      </c>
      <c r="D156" s="240" t="s">
        <v>7116</v>
      </c>
      <c r="E156" s="239" t="s">
        <v>3558</v>
      </c>
      <c r="F156" s="243" t="s">
        <v>7105</v>
      </c>
      <c r="G156" s="214">
        <v>0</v>
      </c>
      <c r="H156" s="234" t="s">
        <v>6721</v>
      </c>
      <c r="I156" s="234"/>
      <c r="J156" s="234"/>
      <c r="K156" s="234"/>
      <c r="L156" s="234"/>
      <c r="M156" s="234"/>
      <c r="N156" s="234" t="s">
        <v>6720</v>
      </c>
      <c r="O156" s="249" t="s">
        <v>7113</v>
      </c>
      <c r="P156" s="249" t="s">
        <v>7107</v>
      </c>
      <c r="Q156" s="226" t="s">
        <v>7114</v>
      </c>
      <c r="R156" s="212" t="s">
        <v>2</v>
      </c>
      <c r="S156" s="213" t="s">
        <v>6721</v>
      </c>
      <c r="T156" s="236">
        <v>45527</v>
      </c>
      <c r="U156" s="237" t="s">
        <v>6722</v>
      </c>
      <c r="V156" s="290">
        <v>45567</v>
      </c>
      <c r="W156" s="290">
        <v>45575</v>
      </c>
      <c r="X156" s="237" t="s">
        <v>6721</v>
      </c>
      <c r="Y156" s="237"/>
      <c r="Z156" s="237" t="s">
        <v>7109</v>
      </c>
      <c r="AA156" s="241">
        <v>202409</v>
      </c>
      <c r="AB156" s="246">
        <v>8</v>
      </c>
      <c r="AC156" s="236" t="s">
        <v>6963</v>
      </c>
      <c r="AD156" s="247" t="s">
        <v>7117</v>
      </c>
      <c r="AE156" s="248">
        <v>0.4</v>
      </c>
      <c r="AF156" s="247" t="s">
        <v>7117</v>
      </c>
      <c r="AG156" s="242" t="str">
        <f>IFERROR(VLOOKUP(작성용!A:A,RM!A:D,4,0),"-")</f>
        <v>김예림</v>
      </c>
      <c r="AH156" s="9" t="s">
        <v>7111</v>
      </c>
      <c r="AI156" s="238" t="s">
        <v>6903</v>
      </c>
      <c r="AJ156" s="238" t="s">
        <v>6721</v>
      </c>
      <c r="AK156" s="238" t="s">
        <v>6726</v>
      </c>
      <c r="AL156" s="238">
        <v>155</v>
      </c>
    </row>
    <row r="157" spans="1:38" x14ac:dyDescent="0.3">
      <c r="A157" s="232" t="s">
        <v>659</v>
      </c>
      <c r="B157" s="232" t="s">
        <v>7103</v>
      </c>
      <c r="C157" s="244" t="s">
        <v>6717</v>
      </c>
      <c r="D157" s="240" t="s">
        <v>7118</v>
      </c>
      <c r="E157" s="239" t="s">
        <v>3851</v>
      </c>
      <c r="F157" s="243" t="s">
        <v>6498</v>
      </c>
      <c r="G157" s="214">
        <v>0</v>
      </c>
      <c r="H157" s="234" t="s">
        <v>6721</v>
      </c>
      <c r="I157" s="234"/>
      <c r="J157" s="234"/>
      <c r="K157" s="234"/>
      <c r="L157" s="234"/>
      <c r="M157" s="234"/>
      <c r="N157" s="234" t="s">
        <v>6720</v>
      </c>
      <c r="O157" s="249" t="s">
        <v>7113</v>
      </c>
      <c r="P157" s="249" t="s">
        <v>7107</v>
      </c>
      <c r="Q157" s="226" t="s">
        <v>7114</v>
      </c>
      <c r="R157" s="212" t="s">
        <v>2</v>
      </c>
      <c r="S157" s="213" t="s">
        <v>6721</v>
      </c>
      <c r="T157" s="236">
        <v>45527</v>
      </c>
      <c r="U157" s="237" t="s">
        <v>6722</v>
      </c>
      <c r="V157" s="290">
        <v>45567</v>
      </c>
      <c r="W157" s="290">
        <v>45575</v>
      </c>
      <c r="X157" s="237" t="s">
        <v>6721</v>
      </c>
      <c r="Y157" s="237"/>
      <c r="Z157" s="237" t="s">
        <v>7109</v>
      </c>
      <c r="AA157" s="241">
        <v>202409</v>
      </c>
      <c r="AB157" s="246">
        <v>8</v>
      </c>
      <c r="AC157" s="236" t="s">
        <v>6963</v>
      </c>
      <c r="AD157" s="247" t="s">
        <v>7119</v>
      </c>
      <c r="AE157" s="248">
        <v>0.4</v>
      </c>
      <c r="AF157" s="247" t="s">
        <v>7120</v>
      </c>
      <c r="AG157" s="242" t="str">
        <f>IFERROR(VLOOKUP(작성용!A:A,RM!A:D,4,0),"-")</f>
        <v>김예림</v>
      </c>
      <c r="AH157" s="9" t="s">
        <v>7111</v>
      </c>
      <c r="AI157" s="238" t="s">
        <v>6721</v>
      </c>
      <c r="AJ157" s="238" t="s">
        <v>6721</v>
      </c>
      <c r="AK157" s="238" t="s">
        <v>6726</v>
      </c>
      <c r="AL157" s="238">
        <v>156</v>
      </c>
    </row>
    <row r="158" spans="1:38" x14ac:dyDescent="0.3">
      <c r="A158" s="232" t="s">
        <v>659</v>
      </c>
      <c r="B158" s="232" t="s">
        <v>7103</v>
      </c>
      <c r="C158" s="244" t="s">
        <v>6717</v>
      </c>
      <c r="D158" s="240" t="s">
        <v>7121</v>
      </c>
      <c r="E158" s="239" t="s">
        <v>3852</v>
      </c>
      <c r="F158" s="243" t="s">
        <v>7122</v>
      </c>
      <c r="G158" s="214">
        <v>0</v>
      </c>
      <c r="H158" s="234" t="s">
        <v>6721</v>
      </c>
      <c r="I158" s="234"/>
      <c r="J158" s="234"/>
      <c r="K158" s="234"/>
      <c r="L158" s="234"/>
      <c r="M158" s="234"/>
      <c r="N158" s="234" t="s">
        <v>6720</v>
      </c>
      <c r="O158" s="249" t="s">
        <v>7113</v>
      </c>
      <c r="P158" s="249" t="s">
        <v>7107</v>
      </c>
      <c r="Q158" s="226" t="s">
        <v>7114</v>
      </c>
      <c r="R158" s="212" t="s">
        <v>2</v>
      </c>
      <c r="S158" s="213" t="s">
        <v>6721</v>
      </c>
      <c r="T158" s="236">
        <v>45527</v>
      </c>
      <c r="U158" s="237" t="s">
        <v>6722</v>
      </c>
      <c r="V158" s="290">
        <v>45567</v>
      </c>
      <c r="W158" s="290">
        <v>45575</v>
      </c>
      <c r="X158" s="237" t="s">
        <v>6721</v>
      </c>
      <c r="Y158" s="237"/>
      <c r="Z158" s="237" t="s">
        <v>7109</v>
      </c>
      <c r="AA158" s="241">
        <v>202409</v>
      </c>
      <c r="AB158" s="246">
        <v>8</v>
      </c>
      <c r="AC158" s="236" t="s">
        <v>6963</v>
      </c>
      <c r="AD158" s="247" t="s">
        <v>7119</v>
      </c>
      <c r="AE158" s="248">
        <v>0.4</v>
      </c>
      <c r="AF158" s="247" t="s">
        <v>7119</v>
      </c>
      <c r="AG158" s="242" t="str">
        <f>IFERROR(VLOOKUP(작성용!A:A,RM!A:D,4,0),"-")</f>
        <v>김예림</v>
      </c>
      <c r="AH158" s="9" t="s">
        <v>7111</v>
      </c>
      <c r="AI158" s="238" t="s">
        <v>6721</v>
      </c>
      <c r="AJ158" s="238" t="s">
        <v>6721</v>
      </c>
      <c r="AK158" s="238" t="s">
        <v>6726</v>
      </c>
      <c r="AL158" s="238">
        <v>157</v>
      </c>
    </row>
    <row r="159" spans="1:38" x14ac:dyDescent="0.3">
      <c r="A159" s="232" t="s">
        <v>659</v>
      </c>
      <c r="B159" s="232" t="s">
        <v>7103</v>
      </c>
      <c r="C159" s="244" t="s">
        <v>6717</v>
      </c>
      <c r="D159" s="240" t="s">
        <v>7123</v>
      </c>
      <c r="E159" s="239" t="s">
        <v>3853</v>
      </c>
      <c r="F159" s="243" t="s">
        <v>7105</v>
      </c>
      <c r="G159" s="214">
        <v>0</v>
      </c>
      <c r="H159" s="234" t="s">
        <v>6721</v>
      </c>
      <c r="I159" s="234"/>
      <c r="J159" s="234"/>
      <c r="K159" s="234"/>
      <c r="L159" s="234"/>
      <c r="M159" s="234"/>
      <c r="N159" s="234" t="s">
        <v>6720</v>
      </c>
      <c r="O159" s="249" t="s">
        <v>7113</v>
      </c>
      <c r="P159" s="249" t="s">
        <v>7107</v>
      </c>
      <c r="Q159" s="226" t="s">
        <v>7108</v>
      </c>
      <c r="R159" s="212" t="s">
        <v>2</v>
      </c>
      <c r="S159" s="213" t="s">
        <v>6721</v>
      </c>
      <c r="T159" s="236">
        <v>45527</v>
      </c>
      <c r="U159" s="237" t="s">
        <v>6722</v>
      </c>
      <c r="V159" s="290">
        <v>45567</v>
      </c>
      <c r="W159" s="290">
        <v>45575</v>
      </c>
      <c r="X159" s="237" t="s">
        <v>6721</v>
      </c>
      <c r="Y159" s="237"/>
      <c r="Z159" s="237" t="s">
        <v>7109</v>
      </c>
      <c r="AA159" s="241">
        <v>202409</v>
      </c>
      <c r="AB159" s="246">
        <v>8</v>
      </c>
      <c r="AC159" s="236" t="s">
        <v>6963</v>
      </c>
      <c r="AD159" s="247" t="s">
        <v>7124</v>
      </c>
      <c r="AE159" s="248">
        <v>0.4</v>
      </c>
      <c r="AF159" s="247" t="s">
        <v>7124</v>
      </c>
      <c r="AG159" s="242" t="str">
        <f>IFERROR(VLOOKUP(작성용!A:A,RM!A:D,4,0),"-")</f>
        <v>김예림</v>
      </c>
      <c r="AH159" s="9" t="s">
        <v>7125</v>
      </c>
      <c r="AI159" s="238" t="s">
        <v>6721</v>
      </c>
      <c r="AJ159" s="238" t="s">
        <v>6721</v>
      </c>
      <c r="AK159" s="238" t="s">
        <v>6726</v>
      </c>
      <c r="AL159" s="238">
        <v>158</v>
      </c>
    </row>
    <row r="160" spans="1:38" x14ac:dyDescent="0.3">
      <c r="A160" s="232" t="s">
        <v>659</v>
      </c>
      <c r="B160" s="232" t="s">
        <v>7126</v>
      </c>
      <c r="C160" s="244" t="s">
        <v>6717</v>
      </c>
      <c r="D160" s="240" t="s">
        <v>7127</v>
      </c>
      <c r="E160" s="239" t="s">
        <v>3854</v>
      </c>
      <c r="F160" s="243" t="s">
        <v>7105</v>
      </c>
      <c r="G160" s="214">
        <v>0</v>
      </c>
      <c r="H160" s="234" t="s">
        <v>6721</v>
      </c>
      <c r="I160" s="234"/>
      <c r="J160" s="234"/>
      <c r="K160" s="234"/>
      <c r="L160" s="234"/>
      <c r="M160" s="234"/>
      <c r="N160" s="234" t="s">
        <v>6720</v>
      </c>
      <c r="O160" s="249" t="s">
        <v>7113</v>
      </c>
      <c r="P160" s="249" t="s">
        <v>7107</v>
      </c>
      <c r="Q160" s="226" t="s">
        <v>7108</v>
      </c>
      <c r="R160" s="212" t="s">
        <v>2</v>
      </c>
      <c r="S160" s="213" t="s">
        <v>6721</v>
      </c>
      <c r="T160" s="236">
        <v>45527</v>
      </c>
      <c r="U160" s="237" t="s">
        <v>6994</v>
      </c>
      <c r="V160" s="290">
        <v>45567</v>
      </c>
      <c r="W160" s="290">
        <v>45575</v>
      </c>
      <c r="X160" s="237" t="s">
        <v>6721</v>
      </c>
      <c r="Y160" s="237"/>
      <c r="Z160" s="237" t="s">
        <v>7109</v>
      </c>
      <c r="AA160" s="241">
        <v>202409</v>
      </c>
      <c r="AB160" s="246">
        <v>8</v>
      </c>
      <c r="AC160" s="236" t="s">
        <v>6963</v>
      </c>
      <c r="AD160" s="247" t="s">
        <v>7128</v>
      </c>
      <c r="AE160" s="248">
        <v>0.4</v>
      </c>
      <c r="AF160" s="247" t="s">
        <v>7129</v>
      </c>
      <c r="AG160" s="242" t="str">
        <f>IFERROR(VLOOKUP(작성용!A:A,RM!A:D,4,0),"-")</f>
        <v>김예림</v>
      </c>
      <c r="AH160" s="9" t="s">
        <v>7111</v>
      </c>
      <c r="AI160" s="238" t="s">
        <v>6721</v>
      </c>
      <c r="AJ160" s="238" t="s">
        <v>6721</v>
      </c>
      <c r="AK160" s="238" t="s">
        <v>6726</v>
      </c>
      <c r="AL160" s="238">
        <v>159</v>
      </c>
    </row>
    <row r="161" spans="1:38" x14ac:dyDescent="0.3">
      <c r="A161" s="232" t="s">
        <v>659</v>
      </c>
      <c r="B161" s="232" t="s">
        <v>7103</v>
      </c>
      <c r="C161" s="244" t="s">
        <v>6717</v>
      </c>
      <c r="D161" s="240" t="s">
        <v>7130</v>
      </c>
      <c r="E161" s="239" t="s">
        <v>3559</v>
      </c>
      <c r="F161" s="243" t="s">
        <v>7122</v>
      </c>
      <c r="G161" s="214">
        <v>0</v>
      </c>
      <c r="H161" s="234" t="s">
        <v>6721</v>
      </c>
      <c r="I161" s="234"/>
      <c r="J161" s="234"/>
      <c r="K161" s="234"/>
      <c r="L161" s="234"/>
      <c r="M161" s="234"/>
      <c r="N161" s="234" t="s">
        <v>6720</v>
      </c>
      <c r="O161" s="249" t="s">
        <v>7113</v>
      </c>
      <c r="P161" s="249" t="s">
        <v>7107</v>
      </c>
      <c r="Q161" s="226" t="s">
        <v>7114</v>
      </c>
      <c r="R161" s="212" t="s">
        <v>2</v>
      </c>
      <c r="S161" s="213" t="s">
        <v>6721</v>
      </c>
      <c r="T161" s="236">
        <v>45527</v>
      </c>
      <c r="U161" s="237" t="s">
        <v>6722</v>
      </c>
      <c r="V161" s="290">
        <v>45567</v>
      </c>
      <c r="W161" s="290">
        <v>45575</v>
      </c>
      <c r="X161" s="237" t="s">
        <v>6721</v>
      </c>
      <c r="Y161" s="237"/>
      <c r="Z161" s="237" t="s">
        <v>7109</v>
      </c>
      <c r="AA161" s="241">
        <v>202409</v>
      </c>
      <c r="AB161" s="246">
        <v>8</v>
      </c>
      <c r="AC161" s="236" t="s">
        <v>6963</v>
      </c>
      <c r="AD161" s="247" t="s">
        <v>7131</v>
      </c>
      <c r="AE161" s="248">
        <v>0.4</v>
      </c>
      <c r="AF161" s="247" t="s">
        <v>7131</v>
      </c>
      <c r="AG161" s="242" t="str">
        <f>IFERROR(VLOOKUP(작성용!A:A,RM!A:D,4,0),"-")</f>
        <v>김예림</v>
      </c>
      <c r="AH161" s="9" t="s">
        <v>7111</v>
      </c>
      <c r="AI161" s="238" t="s">
        <v>6721</v>
      </c>
      <c r="AJ161" s="238" t="s">
        <v>6721</v>
      </c>
      <c r="AK161" s="238" t="s">
        <v>6936</v>
      </c>
      <c r="AL161" s="238">
        <v>160</v>
      </c>
    </row>
    <row r="162" spans="1:38" x14ac:dyDescent="0.3">
      <c r="A162" s="232" t="s">
        <v>659</v>
      </c>
      <c r="B162" s="232" t="s">
        <v>7103</v>
      </c>
      <c r="C162" s="244" t="s">
        <v>6717</v>
      </c>
      <c r="D162" s="240" t="s">
        <v>7132</v>
      </c>
      <c r="E162" s="239" t="s">
        <v>3560</v>
      </c>
      <c r="F162" s="243" t="s">
        <v>7105</v>
      </c>
      <c r="G162" s="214">
        <v>0</v>
      </c>
      <c r="H162" s="234" t="s">
        <v>6721</v>
      </c>
      <c r="I162" s="234"/>
      <c r="J162" s="234"/>
      <c r="K162" s="234"/>
      <c r="L162" s="234"/>
      <c r="M162" s="234"/>
      <c r="N162" s="234" t="s">
        <v>6720</v>
      </c>
      <c r="O162" s="249" t="s">
        <v>7113</v>
      </c>
      <c r="P162" s="249" t="s">
        <v>7107</v>
      </c>
      <c r="Q162" s="226" t="s">
        <v>7114</v>
      </c>
      <c r="R162" s="212" t="s">
        <v>2</v>
      </c>
      <c r="S162" s="213" t="s">
        <v>6721</v>
      </c>
      <c r="T162" s="236">
        <v>45527</v>
      </c>
      <c r="U162" s="237" t="s">
        <v>6994</v>
      </c>
      <c r="V162" s="290">
        <v>45567</v>
      </c>
      <c r="W162" s="290">
        <v>45575</v>
      </c>
      <c r="X162" s="237" t="s">
        <v>6721</v>
      </c>
      <c r="Y162" s="237"/>
      <c r="Z162" s="237" t="s">
        <v>7109</v>
      </c>
      <c r="AA162" s="241">
        <v>202409</v>
      </c>
      <c r="AB162" s="246">
        <v>8</v>
      </c>
      <c r="AC162" s="236" t="s">
        <v>6963</v>
      </c>
      <c r="AD162" s="247" t="s">
        <v>7133</v>
      </c>
      <c r="AE162" s="248">
        <v>0.4</v>
      </c>
      <c r="AF162" s="247" t="s">
        <v>7133</v>
      </c>
      <c r="AG162" s="242" t="str">
        <f>IFERROR(VLOOKUP(작성용!A:A,RM!A:D,4,0),"-")</f>
        <v>김예림</v>
      </c>
      <c r="AH162" s="9" t="s">
        <v>7111</v>
      </c>
      <c r="AI162" s="238" t="s">
        <v>6721</v>
      </c>
      <c r="AJ162" s="238" t="s">
        <v>6903</v>
      </c>
      <c r="AK162" s="238" t="s">
        <v>6726</v>
      </c>
      <c r="AL162" s="238">
        <v>161</v>
      </c>
    </row>
    <row r="163" spans="1:38" x14ac:dyDescent="0.3">
      <c r="A163" s="232" t="s">
        <v>659</v>
      </c>
      <c r="B163" s="232" t="s">
        <v>7103</v>
      </c>
      <c r="C163" s="244" t="s">
        <v>6717</v>
      </c>
      <c r="D163" s="240" t="s">
        <v>7134</v>
      </c>
      <c r="E163" s="239" t="s">
        <v>3855</v>
      </c>
      <c r="F163" s="243" t="s">
        <v>7105</v>
      </c>
      <c r="G163" s="214">
        <v>0</v>
      </c>
      <c r="H163" s="234" t="s">
        <v>6721</v>
      </c>
      <c r="I163" s="234"/>
      <c r="J163" s="234"/>
      <c r="K163" s="234"/>
      <c r="L163" s="234"/>
      <c r="M163" s="234"/>
      <c r="N163" s="234" t="s">
        <v>6720</v>
      </c>
      <c r="O163" s="249" t="s">
        <v>7113</v>
      </c>
      <c r="P163" s="249" t="s">
        <v>7107</v>
      </c>
      <c r="Q163" s="226" t="s">
        <v>7114</v>
      </c>
      <c r="R163" s="212" t="s">
        <v>2</v>
      </c>
      <c r="S163" s="213" t="s">
        <v>6721</v>
      </c>
      <c r="T163" s="236">
        <v>45527</v>
      </c>
      <c r="U163" s="237" t="s">
        <v>6722</v>
      </c>
      <c r="V163" s="290">
        <v>45567</v>
      </c>
      <c r="W163" s="290">
        <v>45575</v>
      </c>
      <c r="X163" s="237" t="s">
        <v>6721</v>
      </c>
      <c r="Y163" s="237"/>
      <c r="Z163" s="237" t="s">
        <v>7109</v>
      </c>
      <c r="AA163" s="241">
        <v>202409</v>
      </c>
      <c r="AB163" s="246">
        <v>8</v>
      </c>
      <c r="AC163" s="236" t="s">
        <v>6963</v>
      </c>
      <c r="AD163" s="247" t="s">
        <v>7135</v>
      </c>
      <c r="AE163" s="248">
        <v>0.4</v>
      </c>
      <c r="AF163" s="247" t="s">
        <v>7135</v>
      </c>
      <c r="AG163" s="242" t="str">
        <f>IFERROR(VLOOKUP(작성용!A:A,RM!A:D,4,0),"-")</f>
        <v>김예림</v>
      </c>
      <c r="AH163" s="9" t="s">
        <v>7111</v>
      </c>
      <c r="AI163" s="238" t="s">
        <v>6721</v>
      </c>
      <c r="AJ163" s="238" t="s">
        <v>6721</v>
      </c>
      <c r="AK163" s="238" t="s">
        <v>6726</v>
      </c>
      <c r="AL163" s="238">
        <v>162</v>
      </c>
    </row>
    <row r="164" spans="1:38" x14ac:dyDescent="0.3">
      <c r="A164" s="232" t="s">
        <v>659</v>
      </c>
      <c r="B164" s="232" t="s">
        <v>7103</v>
      </c>
      <c r="C164" s="244" t="s">
        <v>6717</v>
      </c>
      <c r="D164" s="240" t="s">
        <v>7136</v>
      </c>
      <c r="E164" s="239" t="s">
        <v>3856</v>
      </c>
      <c r="F164" s="243" t="s">
        <v>7105</v>
      </c>
      <c r="G164" s="214">
        <v>0</v>
      </c>
      <c r="H164" s="234" t="s">
        <v>6721</v>
      </c>
      <c r="I164" s="234"/>
      <c r="J164" s="234"/>
      <c r="K164" s="234"/>
      <c r="L164" s="234"/>
      <c r="M164" s="234"/>
      <c r="N164" s="234" t="s">
        <v>6720</v>
      </c>
      <c r="O164" s="249" t="s">
        <v>7113</v>
      </c>
      <c r="P164" s="249" t="s">
        <v>7107</v>
      </c>
      <c r="Q164" s="226" t="s">
        <v>7114</v>
      </c>
      <c r="R164" s="212" t="s">
        <v>2</v>
      </c>
      <c r="S164" s="213" t="s">
        <v>6721</v>
      </c>
      <c r="T164" s="236">
        <v>45527</v>
      </c>
      <c r="U164" s="237" t="s">
        <v>6722</v>
      </c>
      <c r="V164" s="290">
        <v>45567</v>
      </c>
      <c r="W164" s="290">
        <v>45575</v>
      </c>
      <c r="X164" s="237" t="s">
        <v>6903</v>
      </c>
      <c r="Y164" s="237"/>
      <c r="Z164" s="237" t="s">
        <v>7109</v>
      </c>
      <c r="AA164" s="241">
        <v>202409</v>
      </c>
      <c r="AB164" s="246">
        <v>8</v>
      </c>
      <c r="AC164" s="236" t="s">
        <v>6963</v>
      </c>
      <c r="AD164" s="247" t="s">
        <v>7137</v>
      </c>
      <c r="AE164" s="248">
        <v>0.4</v>
      </c>
      <c r="AF164" s="247" t="s">
        <v>7137</v>
      </c>
      <c r="AG164" s="242" t="str">
        <f>IFERROR(VLOOKUP(작성용!A:A,RM!A:D,4,0),"-")</f>
        <v>김예림</v>
      </c>
      <c r="AH164" s="9" t="s">
        <v>7125</v>
      </c>
      <c r="AI164" s="238" t="s">
        <v>6721</v>
      </c>
      <c r="AJ164" s="238" t="s">
        <v>6721</v>
      </c>
      <c r="AK164" s="238" t="s">
        <v>6726</v>
      </c>
      <c r="AL164" s="238">
        <v>163</v>
      </c>
    </row>
    <row r="165" spans="1:38" x14ac:dyDescent="0.3">
      <c r="A165" s="232" t="s">
        <v>659</v>
      </c>
      <c r="B165" s="232" t="s">
        <v>7103</v>
      </c>
      <c r="C165" s="244" t="s">
        <v>6717</v>
      </c>
      <c r="D165" s="240" t="s">
        <v>7138</v>
      </c>
      <c r="E165" s="239" t="s">
        <v>3857</v>
      </c>
      <c r="F165" s="243" t="s">
        <v>7122</v>
      </c>
      <c r="G165" s="214">
        <v>0</v>
      </c>
      <c r="H165" s="234" t="s">
        <v>6721</v>
      </c>
      <c r="I165" s="234"/>
      <c r="J165" s="234"/>
      <c r="K165" s="234"/>
      <c r="L165" s="234"/>
      <c r="M165" s="234"/>
      <c r="N165" s="234" t="s">
        <v>6720</v>
      </c>
      <c r="O165" s="249" t="s">
        <v>7113</v>
      </c>
      <c r="P165" s="249" t="s">
        <v>7107</v>
      </c>
      <c r="Q165" s="226" t="s">
        <v>7114</v>
      </c>
      <c r="R165" s="212" t="s">
        <v>2</v>
      </c>
      <c r="S165" s="213" t="s">
        <v>6721</v>
      </c>
      <c r="T165" s="236">
        <v>45527</v>
      </c>
      <c r="U165" s="237" t="s">
        <v>6722</v>
      </c>
      <c r="V165" s="290">
        <v>45567</v>
      </c>
      <c r="W165" s="290">
        <v>45575</v>
      </c>
      <c r="X165" s="237" t="s">
        <v>6721</v>
      </c>
      <c r="Y165" s="237"/>
      <c r="Z165" s="237" t="s">
        <v>7109</v>
      </c>
      <c r="AA165" s="241">
        <v>202409</v>
      </c>
      <c r="AB165" s="246">
        <v>8</v>
      </c>
      <c r="AC165" s="236" t="s">
        <v>6963</v>
      </c>
      <c r="AD165" s="247" t="s">
        <v>7129</v>
      </c>
      <c r="AE165" s="248">
        <v>0.4</v>
      </c>
      <c r="AF165" s="247" t="s">
        <v>7129</v>
      </c>
      <c r="AG165" s="242" t="str">
        <f>IFERROR(VLOOKUP(작성용!A:A,RM!A:D,4,0),"-")</f>
        <v>김예림</v>
      </c>
      <c r="AH165" s="9" t="s">
        <v>7111</v>
      </c>
      <c r="AI165" s="238" t="s">
        <v>6721</v>
      </c>
      <c r="AJ165" s="238" t="s">
        <v>6721</v>
      </c>
      <c r="AK165" s="238" t="s">
        <v>6726</v>
      </c>
      <c r="AL165" s="238">
        <v>164</v>
      </c>
    </row>
    <row r="166" spans="1:38" x14ac:dyDescent="0.3">
      <c r="A166" s="232" t="s">
        <v>659</v>
      </c>
      <c r="B166" s="232" t="s">
        <v>7103</v>
      </c>
      <c r="C166" s="244" t="s">
        <v>6717</v>
      </c>
      <c r="D166" s="240" t="s">
        <v>7139</v>
      </c>
      <c r="E166" s="239" t="s">
        <v>3858</v>
      </c>
      <c r="F166" s="243" t="s">
        <v>7105</v>
      </c>
      <c r="G166" s="214">
        <v>0</v>
      </c>
      <c r="H166" s="234" t="s">
        <v>6721</v>
      </c>
      <c r="I166" s="234"/>
      <c r="J166" s="234"/>
      <c r="K166" s="234"/>
      <c r="L166" s="234"/>
      <c r="M166" s="234"/>
      <c r="N166" s="234" t="s">
        <v>6720</v>
      </c>
      <c r="O166" s="249" t="s">
        <v>7113</v>
      </c>
      <c r="P166" s="249" t="s">
        <v>7107</v>
      </c>
      <c r="Q166" s="226" t="s">
        <v>7114</v>
      </c>
      <c r="R166" s="212" t="s">
        <v>2</v>
      </c>
      <c r="S166" s="213" t="s">
        <v>6721</v>
      </c>
      <c r="T166" s="236">
        <v>45527</v>
      </c>
      <c r="U166" s="237" t="s">
        <v>6722</v>
      </c>
      <c r="V166" s="290">
        <v>45567</v>
      </c>
      <c r="W166" s="290">
        <v>45575</v>
      </c>
      <c r="X166" s="237" t="s">
        <v>6721</v>
      </c>
      <c r="Y166" s="237"/>
      <c r="Z166" s="237" t="s">
        <v>7109</v>
      </c>
      <c r="AA166" s="241">
        <v>202409</v>
      </c>
      <c r="AB166" s="246">
        <v>8</v>
      </c>
      <c r="AC166" s="236" t="s">
        <v>6963</v>
      </c>
      <c r="AD166" s="247" t="s">
        <v>7077</v>
      </c>
      <c r="AE166" s="248">
        <v>0.4</v>
      </c>
      <c r="AF166" s="247" t="s">
        <v>7077</v>
      </c>
      <c r="AG166" s="242" t="str">
        <f>IFERROR(VLOOKUP(작성용!A:A,RM!A:D,4,0),"-")</f>
        <v>김예림</v>
      </c>
      <c r="AH166" s="9" t="s">
        <v>7111</v>
      </c>
      <c r="AI166" s="238" t="s">
        <v>6721</v>
      </c>
      <c r="AJ166" s="238" t="s">
        <v>6721</v>
      </c>
      <c r="AK166" s="238" t="s">
        <v>6726</v>
      </c>
      <c r="AL166" s="238">
        <v>165</v>
      </c>
    </row>
    <row r="167" spans="1:38" x14ac:dyDescent="0.3">
      <c r="A167" s="232" t="s">
        <v>659</v>
      </c>
      <c r="B167" s="232" t="s">
        <v>7103</v>
      </c>
      <c r="C167" s="244" t="s">
        <v>6717</v>
      </c>
      <c r="D167" s="240" t="s">
        <v>7140</v>
      </c>
      <c r="E167" s="239" t="s">
        <v>3859</v>
      </c>
      <c r="F167" s="243" t="s">
        <v>7105</v>
      </c>
      <c r="G167" s="214">
        <v>0</v>
      </c>
      <c r="H167" s="234" t="s">
        <v>6721</v>
      </c>
      <c r="I167" s="234"/>
      <c r="J167" s="234"/>
      <c r="K167" s="234"/>
      <c r="L167" s="234"/>
      <c r="M167" s="234"/>
      <c r="N167" s="234" t="s">
        <v>6720</v>
      </c>
      <c r="O167" s="249" t="s">
        <v>7113</v>
      </c>
      <c r="P167" s="249" t="s">
        <v>7107</v>
      </c>
      <c r="Q167" s="226" t="s">
        <v>7114</v>
      </c>
      <c r="R167" s="212" t="s">
        <v>2</v>
      </c>
      <c r="S167" s="213" t="s">
        <v>6721</v>
      </c>
      <c r="T167" s="236">
        <v>45527</v>
      </c>
      <c r="U167" s="237" t="s">
        <v>6722</v>
      </c>
      <c r="V167" s="290">
        <v>45567</v>
      </c>
      <c r="W167" s="290">
        <v>45575</v>
      </c>
      <c r="X167" s="237" t="s">
        <v>6721</v>
      </c>
      <c r="Y167" s="237"/>
      <c r="Z167" s="237" t="s">
        <v>7109</v>
      </c>
      <c r="AA167" s="241">
        <v>202409</v>
      </c>
      <c r="AB167" s="246">
        <v>8</v>
      </c>
      <c r="AC167" s="236" t="s">
        <v>6963</v>
      </c>
      <c r="AD167" s="247" t="s">
        <v>7117</v>
      </c>
      <c r="AE167" s="248">
        <v>0.4</v>
      </c>
      <c r="AF167" s="247" t="s">
        <v>7117</v>
      </c>
      <c r="AG167" s="242" t="str">
        <f>IFERROR(VLOOKUP(작성용!A:A,RM!A:D,4,0),"-")</f>
        <v>김예림</v>
      </c>
      <c r="AH167" s="9" t="s">
        <v>7111</v>
      </c>
      <c r="AI167" s="238" t="s">
        <v>6721</v>
      </c>
      <c r="AJ167" s="238" t="s">
        <v>6721</v>
      </c>
      <c r="AK167" s="238" t="s">
        <v>6726</v>
      </c>
      <c r="AL167" s="238">
        <v>166</v>
      </c>
    </row>
    <row r="168" spans="1:38" x14ac:dyDescent="0.3">
      <c r="A168" s="232" t="s">
        <v>659</v>
      </c>
      <c r="B168" s="232" t="s">
        <v>7103</v>
      </c>
      <c r="C168" s="244" t="s">
        <v>6717</v>
      </c>
      <c r="D168" s="240" t="s">
        <v>7141</v>
      </c>
      <c r="E168" s="239" t="s">
        <v>3860</v>
      </c>
      <c r="F168" s="243" t="s">
        <v>7105</v>
      </c>
      <c r="G168" s="214">
        <v>0</v>
      </c>
      <c r="H168" s="234" t="s">
        <v>6721</v>
      </c>
      <c r="I168" s="234"/>
      <c r="J168" s="234"/>
      <c r="K168" s="234"/>
      <c r="L168" s="234"/>
      <c r="M168" s="234"/>
      <c r="N168" s="234" t="s">
        <v>6720</v>
      </c>
      <c r="O168" s="249" t="s">
        <v>7113</v>
      </c>
      <c r="P168" s="249" t="s">
        <v>7107</v>
      </c>
      <c r="Q168" s="226" t="s">
        <v>7114</v>
      </c>
      <c r="R168" s="212" t="s">
        <v>2</v>
      </c>
      <c r="S168" s="213" t="s">
        <v>6721</v>
      </c>
      <c r="T168" s="236">
        <v>45527</v>
      </c>
      <c r="U168" s="237" t="s">
        <v>6722</v>
      </c>
      <c r="V168" s="290">
        <v>45567</v>
      </c>
      <c r="W168" s="290">
        <v>45575</v>
      </c>
      <c r="X168" s="237" t="s">
        <v>6721</v>
      </c>
      <c r="Y168" s="237"/>
      <c r="Z168" s="237" t="s">
        <v>7109</v>
      </c>
      <c r="AA168" s="241">
        <v>202409</v>
      </c>
      <c r="AB168" s="246">
        <v>8</v>
      </c>
      <c r="AC168" s="236" t="s">
        <v>6963</v>
      </c>
      <c r="AD168" s="247" t="s">
        <v>7135</v>
      </c>
      <c r="AE168" s="248">
        <v>0.4</v>
      </c>
      <c r="AF168" s="247" t="s">
        <v>7135</v>
      </c>
      <c r="AG168" s="242" t="str">
        <f>IFERROR(VLOOKUP(작성용!A:A,RM!A:D,4,0),"-")</f>
        <v>김예림</v>
      </c>
      <c r="AH168" s="9" t="s">
        <v>7111</v>
      </c>
      <c r="AI168" s="238" t="s">
        <v>6721</v>
      </c>
      <c r="AJ168" s="238" t="s">
        <v>6721</v>
      </c>
      <c r="AK168" s="238" t="s">
        <v>6726</v>
      </c>
      <c r="AL168" s="238">
        <v>167</v>
      </c>
    </row>
    <row r="169" spans="1:38" x14ac:dyDescent="0.3">
      <c r="A169" s="232" t="s">
        <v>659</v>
      </c>
      <c r="B169" s="232" t="s">
        <v>7103</v>
      </c>
      <c r="C169" s="244" t="s">
        <v>6717</v>
      </c>
      <c r="D169" s="240" t="s">
        <v>7142</v>
      </c>
      <c r="E169" s="239" t="s">
        <v>3861</v>
      </c>
      <c r="F169" s="243" t="s">
        <v>7105</v>
      </c>
      <c r="G169" s="214">
        <v>0</v>
      </c>
      <c r="H169" s="234" t="s">
        <v>6721</v>
      </c>
      <c r="I169" s="234"/>
      <c r="J169" s="234"/>
      <c r="K169" s="234"/>
      <c r="L169" s="234"/>
      <c r="M169" s="234"/>
      <c r="N169" s="234" t="s">
        <v>6720</v>
      </c>
      <c r="O169" s="249" t="s">
        <v>7113</v>
      </c>
      <c r="P169" s="249" t="s">
        <v>7107</v>
      </c>
      <c r="Q169" s="226" t="s">
        <v>7114</v>
      </c>
      <c r="R169" s="212" t="s">
        <v>2</v>
      </c>
      <c r="S169" s="213" t="s">
        <v>6721</v>
      </c>
      <c r="T169" s="236">
        <v>45527</v>
      </c>
      <c r="U169" s="237" t="s">
        <v>6722</v>
      </c>
      <c r="V169" s="290">
        <v>45567</v>
      </c>
      <c r="W169" s="290">
        <v>45575</v>
      </c>
      <c r="X169" s="237" t="s">
        <v>6721</v>
      </c>
      <c r="Y169" s="237"/>
      <c r="Z169" s="237" t="s">
        <v>7109</v>
      </c>
      <c r="AA169" s="241">
        <v>202409</v>
      </c>
      <c r="AB169" s="246">
        <v>8</v>
      </c>
      <c r="AC169" s="236" t="s">
        <v>6963</v>
      </c>
      <c r="AD169" s="247" t="s">
        <v>7124</v>
      </c>
      <c r="AE169" s="248">
        <v>0.4</v>
      </c>
      <c r="AF169" s="247" t="s">
        <v>7124</v>
      </c>
      <c r="AG169" s="242" t="str">
        <f>IFERROR(VLOOKUP(작성용!A:A,RM!A:D,4,0),"-")</f>
        <v>김예림</v>
      </c>
      <c r="AH169" s="9" t="s">
        <v>7111</v>
      </c>
      <c r="AI169" s="238" t="s">
        <v>6721</v>
      </c>
      <c r="AJ169" s="238" t="s">
        <v>6721</v>
      </c>
      <c r="AK169" s="238" t="s">
        <v>6726</v>
      </c>
      <c r="AL169" s="238">
        <v>168</v>
      </c>
    </row>
    <row r="170" spans="1:38" x14ac:dyDescent="0.3">
      <c r="A170" s="232" t="s">
        <v>659</v>
      </c>
      <c r="B170" s="232" t="s">
        <v>7103</v>
      </c>
      <c r="C170" s="244" t="s">
        <v>6717</v>
      </c>
      <c r="D170" s="240" t="s">
        <v>7143</v>
      </c>
      <c r="E170" s="239" t="s">
        <v>3862</v>
      </c>
      <c r="F170" s="243" t="s">
        <v>7105</v>
      </c>
      <c r="G170" s="214">
        <v>0</v>
      </c>
      <c r="H170" s="234" t="s">
        <v>6721</v>
      </c>
      <c r="I170" s="234"/>
      <c r="J170" s="234"/>
      <c r="K170" s="234"/>
      <c r="L170" s="234"/>
      <c r="M170" s="234"/>
      <c r="N170" s="234" t="s">
        <v>6720</v>
      </c>
      <c r="O170" s="249" t="s">
        <v>7113</v>
      </c>
      <c r="P170" s="249" t="s">
        <v>7107</v>
      </c>
      <c r="Q170" s="226" t="s">
        <v>7114</v>
      </c>
      <c r="R170" s="212" t="s">
        <v>2</v>
      </c>
      <c r="S170" s="213" t="s">
        <v>6721</v>
      </c>
      <c r="T170" s="236">
        <v>45527</v>
      </c>
      <c r="U170" s="237" t="s">
        <v>6722</v>
      </c>
      <c r="V170" s="290">
        <v>45567</v>
      </c>
      <c r="W170" s="290">
        <v>45575</v>
      </c>
      <c r="X170" s="237" t="s">
        <v>6721</v>
      </c>
      <c r="Y170" s="237"/>
      <c r="Z170" s="237" t="s">
        <v>7109</v>
      </c>
      <c r="AA170" s="241">
        <v>202409</v>
      </c>
      <c r="AB170" s="246">
        <v>8</v>
      </c>
      <c r="AC170" s="236" t="s">
        <v>6963</v>
      </c>
      <c r="AD170" s="247" t="s">
        <v>7131</v>
      </c>
      <c r="AE170" s="248">
        <v>0.4</v>
      </c>
      <c r="AF170" s="247" t="s">
        <v>7131</v>
      </c>
      <c r="AG170" s="242" t="str">
        <f>IFERROR(VLOOKUP(작성용!A:A,RM!A:D,4,0),"-")</f>
        <v>김예림</v>
      </c>
      <c r="AH170" s="9" t="s">
        <v>7111</v>
      </c>
      <c r="AI170" s="238" t="s">
        <v>6721</v>
      </c>
      <c r="AJ170" s="238" t="s">
        <v>6721</v>
      </c>
      <c r="AK170" s="238" t="s">
        <v>6726</v>
      </c>
      <c r="AL170" s="238">
        <v>169</v>
      </c>
    </row>
    <row r="171" spans="1:38" x14ac:dyDescent="0.3">
      <c r="A171" s="232" t="s">
        <v>659</v>
      </c>
      <c r="B171" s="232" t="s">
        <v>7103</v>
      </c>
      <c r="C171" s="244" t="s">
        <v>6717</v>
      </c>
      <c r="D171" s="240" t="s">
        <v>7144</v>
      </c>
      <c r="E171" s="239" t="s">
        <v>3863</v>
      </c>
      <c r="F171" s="243" t="s">
        <v>7105</v>
      </c>
      <c r="G171" s="214">
        <v>0</v>
      </c>
      <c r="H171" s="234" t="s">
        <v>6721</v>
      </c>
      <c r="I171" s="234"/>
      <c r="J171" s="234"/>
      <c r="K171" s="234"/>
      <c r="L171" s="234"/>
      <c r="M171" s="234"/>
      <c r="N171" s="234" t="s">
        <v>6720</v>
      </c>
      <c r="O171" s="249" t="s">
        <v>7113</v>
      </c>
      <c r="P171" s="249" t="s">
        <v>7107</v>
      </c>
      <c r="Q171" s="226" t="s">
        <v>7114</v>
      </c>
      <c r="R171" s="212" t="s">
        <v>2</v>
      </c>
      <c r="S171" s="213" t="s">
        <v>6721</v>
      </c>
      <c r="T171" s="236">
        <v>45527</v>
      </c>
      <c r="U171" s="237" t="s">
        <v>6722</v>
      </c>
      <c r="V171" s="290">
        <v>45567</v>
      </c>
      <c r="W171" s="290">
        <v>45575</v>
      </c>
      <c r="X171" s="237" t="s">
        <v>6721</v>
      </c>
      <c r="Y171" s="237"/>
      <c r="Z171" s="237" t="s">
        <v>7109</v>
      </c>
      <c r="AA171" s="241">
        <v>202409</v>
      </c>
      <c r="AB171" s="246">
        <v>8</v>
      </c>
      <c r="AC171" s="236" t="s">
        <v>6963</v>
      </c>
      <c r="AD171" s="247" t="s">
        <v>7049</v>
      </c>
      <c r="AE171" s="248">
        <v>0.4</v>
      </c>
      <c r="AF171" s="247" t="s">
        <v>7049</v>
      </c>
      <c r="AG171" s="242" t="str">
        <f>IFERROR(VLOOKUP(작성용!A:A,RM!A:D,4,0),"-")</f>
        <v>김예림</v>
      </c>
      <c r="AH171" s="9" t="s">
        <v>7111</v>
      </c>
      <c r="AI171" s="238" t="s">
        <v>6721</v>
      </c>
      <c r="AJ171" s="238" t="s">
        <v>6721</v>
      </c>
      <c r="AK171" s="238" t="s">
        <v>6726</v>
      </c>
      <c r="AL171" s="238">
        <v>170</v>
      </c>
    </row>
    <row r="172" spans="1:38" x14ac:dyDescent="0.3">
      <c r="A172" s="232" t="s">
        <v>659</v>
      </c>
      <c r="B172" s="232" t="s">
        <v>7103</v>
      </c>
      <c r="C172" s="244" t="s">
        <v>6717</v>
      </c>
      <c r="D172" s="240" t="s">
        <v>7145</v>
      </c>
      <c r="E172" s="239" t="s">
        <v>3864</v>
      </c>
      <c r="F172" s="243" t="s">
        <v>7105</v>
      </c>
      <c r="G172" s="214">
        <v>0</v>
      </c>
      <c r="H172" s="234" t="s">
        <v>6721</v>
      </c>
      <c r="I172" s="234"/>
      <c r="J172" s="234"/>
      <c r="K172" s="234"/>
      <c r="L172" s="234"/>
      <c r="M172" s="234"/>
      <c r="N172" s="234" t="s">
        <v>6720</v>
      </c>
      <c r="O172" s="249" t="s">
        <v>7113</v>
      </c>
      <c r="P172" s="249" t="s">
        <v>7107</v>
      </c>
      <c r="Q172" s="226" t="s">
        <v>7114</v>
      </c>
      <c r="R172" s="212" t="s">
        <v>2</v>
      </c>
      <c r="S172" s="213" t="s">
        <v>6721</v>
      </c>
      <c r="T172" s="236">
        <v>45527</v>
      </c>
      <c r="U172" s="237" t="s">
        <v>6722</v>
      </c>
      <c r="V172" s="290">
        <v>45567</v>
      </c>
      <c r="W172" s="290">
        <v>45575</v>
      </c>
      <c r="X172" s="237" t="s">
        <v>6721</v>
      </c>
      <c r="Y172" s="237"/>
      <c r="Z172" s="237" t="s">
        <v>7109</v>
      </c>
      <c r="AA172" s="241">
        <v>202409</v>
      </c>
      <c r="AB172" s="246">
        <v>8</v>
      </c>
      <c r="AC172" s="236" t="s">
        <v>6963</v>
      </c>
      <c r="AD172" s="247" t="s">
        <v>7146</v>
      </c>
      <c r="AE172" s="248">
        <v>0.4</v>
      </c>
      <c r="AF172" s="247" t="s">
        <v>7146</v>
      </c>
      <c r="AG172" s="242" t="str">
        <f>IFERROR(VLOOKUP(작성용!A:A,RM!A:D,4,0),"-")</f>
        <v>김예림</v>
      </c>
      <c r="AH172" s="9" t="s">
        <v>7111</v>
      </c>
      <c r="AI172" s="238" t="s">
        <v>6721</v>
      </c>
      <c r="AJ172" s="238" t="s">
        <v>6721</v>
      </c>
      <c r="AK172" s="238" t="s">
        <v>6726</v>
      </c>
      <c r="AL172" s="238">
        <v>171</v>
      </c>
    </row>
    <row r="173" spans="1:38" x14ac:dyDescent="0.3">
      <c r="A173" s="232" t="s">
        <v>659</v>
      </c>
      <c r="B173" s="232" t="s">
        <v>7103</v>
      </c>
      <c r="C173" s="244" t="s">
        <v>6717</v>
      </c>
      <c r="D173" s="240" t="s">
        <v>7147</v>
      </c>
      <c r="E173" s="239" t="s">
        <v>3865</v>
      </c>
      <c r="F173" s="243" t="s">
        <v>7105</v>
      </c>
      <c r="G173" s="214">
        <v>0</v>
      </c>
      <c r="H173" s="234" t="s">
        <v>6721</v>
      </c>
      <c r="I173" s="234"/>
      <c r="J173" s="234"/>
      <c r="K173" s="234"/>
      <c r="L173" s="234"/>
      <c r="M173" s="234"/>
      <c r="N173" s="234" t="s">
        <v>6720</v>
      </c>
      <c r="O173" s="249" t="s">
        <v>7113</v>
      </c>
      <c r="P173" s="249" t="s">
        <v>7107</v>
      </c>
      <c r="Q173" s="226" t="s">
        <v>7114</v>
      </c>
      <c r="R173" s="212" t="s">
        <v>2</v>
      </c>
      <c r="S173" s="213" t="s">
        <v>6721</v>
      </c>
      <c r="T173" s="236">
        <v>45527</v>
      </c>
      <c r="U173" s="237" t="s">
        <v>6722</v>
      </c>
      <c r="V173" s="290">
        <v>45567</v>
      </c>
      <c r="W173" s="290">
        <v>45575</v>
      </c>
      <c r="X173" s="237" t="s">
        <v>6721</v>
      </c>
      <c r="Y173" s="237"/>
      <c r="Z173" s="237" t="s">
        <v>7109</v>
      </c>
      <c r="AA173" s="241">
        <v>202409</v>
      </c>
      <c r="AB173" s="246">
        <v>8</v>
      </c>
      <c r="AC173" s="236" t="s">
        <v>6963</v>
      </c>
      <c r="AD173" s="247" t="s">
        <v>7129</v>
      </c>
      <c r="AE173" s="248">
        <v>0.4</v>
      </c>
      <c r="AF173" s="247" t="s">
        <v>7129</v>
      </c>
      <c r="AG173" s="242" t="str">
        <f>IFERROR(VLOOKUP(작성용!A:A,RM!A:D,4,0),"-")</f>
        <v>김예림</v>
      </c>
      <c r="AH173" s="9" t="s">
        <v>7111</v>
      </c>
      <c r="AI173" s="238" t="s">
        <v>6721</v>
      </c>
      <c r="AJ173" s="238" t="s">
        <v>6721</v>
      </c>
      <c r="AK173" s="238" t="s">
        <v>6726</v>
      </c>
      <c r="AL173" s="238">
        <v>172</v>
      </c>
    </row>
    <row r="174" spans="1:38" x14ac:dyDescent="0.3">
      <c r="A174" s="232" t="s">
        <v>659</v>
      </c>
      <c r="B174" s="232" t="s">
        <v>7103</v>
      </c>
      <c r="C174" s="244" t="s">
        <v>6717</v>
      </c>
      <c r="D174" s="240" t="s">
        <v>7148</v>
      </c>
      <c r="E174" s="239" t="s">
        <v>3866</v>
      </c>
      <c r="F174" s="243" t="s">
        <v>7105</v>
      </c>
      <c r="G174" s="214">
        <v>0</v>
      </c>
      <c r="H174" s="234" t="s">
        <v>6721</v>
      </c>
      <c r="I174" s="234"/>
      <c r="J174" s="234"/>
      <c r="K174" s="234"/>
      <c r="L174" s="234"/>
      <c r="M174" s="234"/>
      <c r="N174" s="234" t="s">
        <v>6720</v>
      </c>
      <c r="O174" s="249" t="s">
        <v>7113</v>
      </c>
      <c r="P174" s="249" t="s">
        <v>7107</v>
      </c>
      <c r="Q174" s="226" t="s">
        <v>7114</v>
      </c>
      <c r="R174" s="212" t="s">
        <v>2</v>
      </c>
      <c r="S174" s="213" t="s">
        <v>6721</v>
      </c>
      <c r="T174" s="236">
        <v>45527</v>
      </c>
      <c r="U174" s="237" t="s">
        <v>6722</v>
      </c>
      <c r="V174" s="290">
        <v>45567</v>
      </c>
      <c r="W174" s="290">
        <v>45575</v>
      </c>
      <c r="X174" s="237" t="s">
        <v>6721</v>
      </c>
      <c r="Y174" s="237"/>
      <c r="Z174" s="237" t="s">
        <v>7109</v>
      </c>
      <c r="AA174" s="241">
        <v>202409</v>
      </c>
      <c r="AB174" s="246">
        <v>8</v>
      </c>
      <c r="AC174" s="236" t="s">
        <v>6963</v>
      </c>
      <c r="AD174" s="247" t="s">
        <v>7077</v>
      </c>
      <c r="AE174" s="248">
        <v>0.4</v>
      </c>
      <c r="AF174" s="247" t="s">
        <v>7077</v>
      </c>
      <c r="AG174" s="242" t="str">
        <f>IFERROR(VLOOKUP(작성용!A:A,RM!A:D,4,0),"-")</f>
        <v>김예림</v>
      </c>
      <c r="AH174" s="9" t="s">
        <v>7111</v>
      </c>
      <c r="AI174" s="238" t="s">
        <v>6721</v>
      </c>
      <c r="AJ174" s="238" t="s">
        <v>6721</v>
      </c>
      <c r="AK174" s="238" t="s">
        <v>6726</v>
      </c>
      <c r="AL174" s="238">
        <v>173</v>
      </c>
    </row>
    <row r="175" spans="1:38" x14ac:dyDescent="0.3">
      <c r="A175" s="232" t="s">
        <v>659</v>
      </c>
      <c r="B175" s="232" t="s">
        <v>7103</v>
      </c>
      <c r="C175" s="244" t="s">
        <v>6717</v>
      </c>
      <c r="D175" s="240" t="s">
        <v>7149</v>
      </c>
      <c r="E175" s="239" t="s">
        <v>3867</v>
      </c>
      <c r="F175" s="243" t="s">
        <v>7105</v>
      </c>
      <c r="G175" s="214">
        <v>0</v>
      </c>
      <c r="H175" s="234" t="s">
        <v>6721</v>
      </c>
      <c r="I175" s="234"/>
      <c r="J175" s="234"/>
      <c r="K175" s="234"/>
      <c r="L175" s="234"/>
      <c r="M175" s="234"/>
      <c r="N175" s="234" t="s">
        <v>6720</v>
      </c>
      <c r="O175" s="249" t="s">
        <v>7113</v>
      </c>
      <c r="P175" s="249" t="s">
        <v>7107</v>
      </c>
      <c r="Q175" s="226" t="s">
        <v>7114</v>
      </c>
      <c r="R175" s="212" t="s">
        <v>2</v>
      </c>
      <c r="S175" s="213" t="s">
        <v>6721</v>
      </c>
      <c r="T175" s="236">
        <v>45527</v>
      </c>
      <c r="U175" s="237" t="s">
        <v>6722</v>
      </c>
      <c r="V175" s="290">
        <v>45567</v>
      </c>
      <c r="W175" s="290">
        <v>45575</v>
      </c>
      <c r="X175" s="237" t="s">
        <v>6721</v>
      </c>
      <c r="Y175" s="237"/>
      <c r="Z175" s="237" t="s">
        <v>7109</v>
      </c>
      <c r="AA175" s="241">
        <v>202409</v>
      </c>
      <c r="AB175" s="246">
        <v>8</v>
      </c>
      <c r="AC175" s="236" t="s">
        <v>6963</v>
      </c>
      <c r="AD175" s="247" t="s">
        <v>7111</v>
      </c>
      <c r="AE175" s="248">
        <v>0.4</v>
      </c>
      <c r="AF175" s="247" t="s">
        <v>7111</v>
      </c>
      <c r="AG175" s="242" t="str">
        <f>IFERROR(VLOOKUP(작성용!A:A,RM!A:D,4,0),"-")</f>
        <v>김예림</v>
      </c>
      <c r="AH175" s="9" t="s">
        <v>7111</v>
      </c>
      <c r="AI175" s="238" t="s">
        <v>6721</v>
      </c>
      <c r="AJ175" s="238" t="s">
        <v>6721</v>
      </c>
      <c r="AK175" s="238" t="s">
        <v>6726</v>
      </c>
      <c r="AL175" s="238">
        <v>174</v>
      </c>
    </row>
    <row r="176" spans="1:38" x14ac:dyDescent="0.3">
      <c r="A176" s="232" t="s">
        <v>659</v>
      </c>
      <c r="B176" s="232" t="s">
        <v>7103</v>
      </c>
      <c r="C176" s="244" t="s">
        <v>6717</v>
      </c>
      <c r="D176" s="240" t="s">
        <v>7150</v>
      </c>
      <c r="E176" s="239" t="s">
        <v>3868</v>
      </c>
      <c r="F176" s="243" t="s">
        <v>7105</v>
      </c>
      <c r="G176" s="214">
        <v>0</v>
      </c>
      <c r="H176" s="234" t="s">
        <v>6721</v>
      </c>
      <c r="I176" s="234"/>
      <c r="J176" s="234"/>
      <c r="K176" s="234"/>
      <c r="L176" s="234"/>
      <c r="M176" s="234"/>
      <c r="N176" s="234" t="s">
        <v>6720</v>
      </c>
      <c r="O176" s="249" t="s">
        <v>7113</v>
      </c>
      <c r="P176" s="249" t="s">
        <v>7107</v>
      </c>
      <c r="Q176" s="226" t="s">
        <v>7114</v>
      </c>
      <c r="R176" s="212" t="s">
        <v>2</v>
      </c>
      <c r="S176" s="213" t="s">
        <v>6721</v>
      </c>
      <c r="T176" s="236">
        <v>45527</v>
      </c>
      <c r="U176" s="237" t="s">
        <v>6722</v>
      </c>
      <c r="V176" s="290">
        <v>45567</v>
      </c>
      <c r="W176" s="290">
        <v>45575</v>
      </c>
      <c r="X176" s="237" t="s">
        <v>6721</v>
      </c>
      <c r="Y176" s="237"/>
      <c r="Z176" s="237" t="s">
        <v>7109</v>
      </c>
      <c r="AA176" s="241">
        <v>202409</v>
      </c>
      <c r="AB176" s="246">
        <v>8</v>
      </c>
      <c r="AC176" s="236" t="s">
        <v>6963</v>
      </c>
      <c r="AD176" s="247" t="s">
        <v>7026</v>
      </c>
      <c r="AE176" s="248">
        <v>0.4</v>
      </c>
      <c r="AF176" s="247" t="s">
        <v>7026</v>
      </c>
      <c r="AG176" s="242" t="str">
        <f>IFERROR(VLOOKUP(작성용!A:A,RM!A:D,4,0),"-")</f>
        <v>김예림</v>
      </c>
      <c r="AH176" s="9" t="s">
        <v>7111</v>
      </c>
      <c r="AI176" s="238" t="s">
        <v>6721</v>
      </c>
      <c r="AJ176" s="238" t="s">
        <v>6721</v>
      </c>
      <c r="AK176" s="238" t="s">
        <v>6726</v>
      </c>
      <c r="AL176" s="238">
        <v>175</v>
      </c>
    </row>
    <row r="177" spans="1:38" x14ac:dyDescent="0.3">
      <c r="A177" s="232" t="s">
        <v>659</v>
      </c>
      <c r="B177" s="232" t="s">
        <v>7103</v>
      </c>
      <c r="C177" s="244" t="s">
        <v>6717</v>
      </c>
      <c r="D177" s="240" t="s">
        <v>7151</v>
      </c>
      <c r="E177" s="239" t="s">
        <v>3869</v>
      </c>
      <c r="F177" s="243" t="s">
        <v>7105</v>
      </c>
      <c r="G177" s="214">
        <v>0</v>
      </c>
      <c r="H177" s="234" t="s">
        <v>6721</v>
      </c>
      <c r="I177" s="234"/>
      <c r="J177" s="234"/>
      <c r="K177" s="234"/>
      <c r="L177" s="234"/>
      <c r="M177" s="234"/>
      <c r="N177" s="234" t="s">
        <v>6720</v>
      </c>
      <c r="O177" s="249" t="s">
        <v>7113</v>
      </c>
      <c r="P177" s="249" t="s">
        <v>7107</v>
      </c>
      <c r="Q177" s="226" t="s">
        <v>7114</v>
      </c>
      <c r="R177" s="212" t="s">
        <v>2</v>
      </c>
      <c r="S177" s="213" t="s">
        <v>6721</v>
      </c>
      <c r="T177" s="236">
        <v>45527</v>
      </c>
      <c r="U177" s="237" t="s">
        <v>6722</v>
      </c>
      <c r="V177" s="290">
        <v>45567</v>
      </c>
      <c r="W177" s="290">
        <v>45575</v>
      </c>
      <c r="X177" s="237" t="s">
        <v>6721</v>
      </c>
      <c r="Y177" s="237"/>
      <c r="Z177" s="237" t="s">
        <v>7109</v>
      </c>
      <c r="AA177" s="241">
        <v>202409</v>
      </c>
      <c r="AB177" s="246">
        <v>8</v>
      </c>
      <c r="AC177" s="236" t="s">
        <v>6963</v>
      </c>
      <c r="AD177" s="247" t="s">
        <v>7152</v>
      </c>
      <c r="AE177" s="248">
        <v>0.4</v>
      </c>
      <c r="AF177" s="247" t="s">
        <v>7152</v>
      </c>
      <c r="AG177" s="242" t="str">
        <f>IFERROR(VLOOKUP(작성용!A:A,RM!A:D,4,0),"-")</f>
        <v>김예림</v>
      </c>
      <c r="AH177" s="9" t="s">
        <v>7111</v>
      </c>
      <c r="AI177" s="238" t="s">
        <v>6721</v>
      </c>
      <c r="AJ177" s="238" t="s">
        <v>6721</v>
      </c>
      <c r="AK177" s="238" t="s">
        <v>6726</v>
      </c>
      <c r="AL177" s="238">
        <v>176</v>
      </c>
    </row>
    <row r="178" spans="1:38" x14ac:dyDescent="0.3">
      <c r="A178" s="232" t="s">
        <v>3870</v>
      </c>
      <c r="B178" s="232" t="s">
        <v>7103</v>
      </c>
      <c r="C178" s="244" t="s">
        <v>6717</v>
      </c>
      <c r="D178" s="240" t="s">
        <v>7153</v>
      </c>
      <c r="E178" s="239" t="s">
        <v>4483</v>
      </c>
      <c r="F178" s="243" t="s">
        <v>6729</v>
      </c>
      <c r="G178" s="214">
        <v>0</v>
      </c>
      <c r="H178" s="234" t="s">
        <v>6721</v>
      </c>
      <c r="I178" s="234"/>
      <c r="J178" s="234"/>
      <c r="K178" s="234"/>
      <c r="L178" s="234"/>
      <c r="M178" s="234"/>
      <c r="N178" s="234" t="s">
        <v>6720</v>
      </c>
      <c r="O178" s="249" t="s">
        <v>7113</v>
      </c>
      <c r="P178" s="249" t="s">
        <v>7107</v>
      </c>
      <c r="Q178" s="226" t="s">
        <v>7114</v>
      </c>
      <c r="R178" s="212" t="s">
        <v>2</v>
      </c>
      <c r="S178" s="213" t="s">
        <v>6721</v>
      </c>
      <c r="T178" s="236">
        <v>45527</v>
      </c>
      <c r="U178" s="237" t="s">
        <v>6722</v>
      </c>
      <c r="V178" s="290">
        <v>45567</v>
      </c>
      <c r="W178" s="290">
        <v>45575</v>
      </c>
      <c r="X178" s="237" t="s">
        <v>6721</v>
      </c>
      <c r="Y178" s="237"/>
      <c r="Z178" s="237" t="s">
        <v>7109</v>
      </c>
      <c r="AA178" s="241">
        <v>202409</v>
      </c>
      <c r="AB178" s="246">
        <v>8</v>
      </c>
      <c r="AC178" s="236" t="s">
        <v>6708</v>
      </c>
      <c r="AD178" s="247" t="s">
        <v>6709</v>
      </c>
      <c r="AE178" s="248">
        <v>0</v>
      </c>
      <c r="AF178" s="247" t="s">
        <v>6709</v>
      </c>
      <c r="AG178" s="242" t="str">
        <f>IFERROR(VLOOKUP(작성용!A:A,RM!A:D,4,0),"-")</f>
        <v>김예림</v>
      </c>
      <c r="AH178" s="9" t="s">
        <v>7111</v>
      </c>
      <c r="AI178" s="238" t="s">
        <v>6721</v>
      </c>
      <c r="AJ178" s="238" t="s">
        <v>6721</v>
      </c>
      <c r="AK178" s="238" t="s">
        <v>6726</v>
      </c>
      <c r="AL178" s="238">
        <v>177</v>
      </c>
    </row>
    <row r="179" spans="1:38" x14ac:dyDescent="0.3">
      <c r="A179" s="232" t="s">
        <v>659</v>
      </c>
      <c r="B179" s="232" t="s">
        <v>7103</v>
      </c>
      <c r="C179" s="244" t="s">
        <v>6717</v>
      </c>
      <c r="D179" s="240" t="s">
        <v>7154</v>
      </c>
      <c r="E179" s="239" t="s">
        <v>3871</v>
      </c>
      <c r="F179" s="243" t="s">
        <v>7105</v>
      </c>
      <c r="G179" s="214">
        <v>0</v>
      </c>
      <c r="H179" s="234" t="s">
        <v>6721</v>
      </c>
      <c r="I179" s="234"/>
      <c r="J179" s="234"/>
      <c r="K179" s="234"/>
      <c r="L179" s="234"/>
      <c r="M179" s="234"/>
      <c r="N179" s="234" t="s">
        <v>6720</v>
      </c>
      <c r="O179" s="249" t="s">
        <v>7113</v>
      </c>
      <c r="P179" s="249" t="s">
        <v>7107</v>
      </c>
      <c r="Q179" s="226" t="s">
        <v>7114</v>
      </c>
      <c r="R179" s="212" t="s">
        <v>2</v>
      </c>
      <c r="S179" s="213" t="s">
        <v>6721</v>
      </c>
      <c r="T179" s="236">
        <v>45527</v>
      </c>
      <c r="U179" s="237" t="s">
        <v>6722</v>
      </c>
      <c r="V179" s="290">
        <v>45567</v>
      </c>
      <c r="W179" s="290">
        <v>45575</v>
      </c>
      <c r="X179" s="237" t="s">
        <v>6721</v>
      </c>
      <c r="Y179" s="237"/>
      <c r="Z179" s="237" t="s">
        <v>7109</v>
      </c>
      <c r="AA179" s="241">
        <v>202409</v>
      </c>
      <c r="AB179" s="246">
        <v>8</v>
      </c>
      <c r="AC179" s="236" t="s">
        <v>6963</v>
      </c>
      <c r="AD179" s="247" t="s">
        <v>7155</v>
      </c>
      <c r="AE179" s="248">
        <v>0.4</v>
      </c>
      <c r="AF179" s="247" t="s">
        <v>7155</v>
      </c>
      <c r="AG179" s="242" t="str">
        <f>IFERROR(VLOOKUP(작성용!A:A,RM!A:D,4,0),"-")</f>
        <v>김예림</v>
      </c>
      <c r="AH179" s="9" t="s">
        <v>7111</v>
      </c>
      <c r="AI179" s="238" t="s">
        <v>6721</v>
      </c>
      <c r="AJ179" s="238" t="s">
        <v>6721</v>
      </c>
      <c r="AK179" s="238" t="s">
        <v>6726</v>
      </c>
      <c r="AL179" s="238">
        <v>178</v>
      </c>
    </row>
    <row r="180" spans="1:38" x14ac:dyDescent="0.3">
      <c r="A180" s="232" t="s">
        <v>659</v>
      </c>
      <c r="B180" s="232" t="s">
        <v>7103</v>
      </c>
      <c r="C180" s="244" t="s">
        <v>6717</v>
      </c>
      <c r="D180" s="240" t="s">
        <v>7156</v>
      </c>
      <c r="E180" s="239" t="s">
        <v>3872</v>
      </c>
      <c r="F180" s="243" t="s">
        <v>7122</v>
      </c>
      <c r="G180" s="214">
        <v>0</v>
      </c>
      <c r="H180" s="234" t="s">
        <v>6721</v>
      </c>
      <c r="I180" s="234"/>
      <c r="J180" s="234"/>
      <c r="K180" s="234"/>
      <c r="L180" s="234"/>
      <c r="M180" s="234"/>
      <c r="N180" s="234" t="s">
        <v>6720</v>
      </c>
      <c r="O180" s="249" t="s">
        <v>7113</v>
      </c>
      <c r="P180" s="249" t="s">
        <v>7107</v>
      </c>
      <c r="Q180" s="226" t="s">
        <v>7114</v>
      </c>
      <c r="R180" s="212" t="s">
        <v>2</v>
      </c>
      <c r="S180" s="213" t="s">
        <v>6721</v>
      </c>
      <c r="T180" s="236">
        <v>45527</v>
      </c>
      <c r="U180" s="237" t="s">
        <v>6722</v>
      </c>
      <c r="V180" s="290">
        <v>45567</v>
      </c>
      <c r="W180" s="290">
        <v>45575</v>
      </c>
      <c r="X180" s="237" t="s">
        <v>6721</v>
      </c>
      <c r="Y180" s="237"/>
      <c r="Z180" s="237" t="s">
        <v>7109</v>
      </c>
      <c r="AA180" s="241">
        <v>202409</v>
      </c>
      <c r="AB180" s="246">
        <v>8</v>
      </c>
      <c r="AC180" s="236" t="s">
        <v>6963</v>
      </c>
      <c r="AD180" s="247" t="s">
        <v>7131</v>
      </c>
      <c r="AE180" s="248">
        <v>0.4</v>
      </c>
      <c r="AF180" s="247" t="s">
        <v>7131</v>
      </c>
      <c r="AG180" s="242" t="str">
        <f>IFERROR(VLOOKUP(작성용!A:A,RM!A:D,4,0),"-")</f>
        <v>김예림</v>
      </c>
      <c r="AH180" s="9" t="s">
        <v>7111</v>
      </c>
      <c r="AI180" s="238" t="s">
        <v>6721</v>
      </c>
      <c r="AJ180" s="238" t="s">
        <v>6721</v>
      </c>
      <c r="AK180" s="238" t="s">
        <v>6726</v>
      </c>
      <c r="AL180" s="238">
        <v>179</v>
      </c>
    </row>
    <row r="181" spans="1:38" x14ac:dyDescent="0.3">
      <c r="A181" s="232" t="s">
        <v>659</v>
      </c>
      <c r="B181" s="232" t="s">
        <v>7103</v>
      </c>
      <c r="C181" s="244" t="s">
        <v>6717</v>
      </c>
      <c r="D181" s="240" t="s">
        <v>7157</v>
      </c>
      <c r="E181" s="239" t="s">
        <v>3873</v>
      </c>
      <c r="F181" s="243" t="s">
        <v>7105</v>
      </c>
      <c r="G181" s="214">
        <v>0</v>
      </c>
      <c r="H181" s="234" t="s">
        <v>6721</v>
      </c>
      <c r="I181" s="234"/>
      <c r="J181" s="234"/>
      <c r="K181" s="234"/>
      <c r="L181" s="234"/>
      <c r="M181" s="234"/>
      <c r="N181" s="234" t="s">
        <v>6720</v>
      </c>
      <c r="O181" s="249" t="s">
        <v>7113</v>
      </c>
      <c r="P181" s="249" t="s">
        <v>7107</v>
      </c>
      <c r="Q181" s="226" t="s">
        <v>7114</v>
      </c>
      <c r="R181" s="212" t="s">
        <v>2</v>
      </c>
      <c r="S181" s="213" t="s">
        <v>6721</v>
      </c>
      <c r="T181" s="236">
        <v>45527</v>
      </c>
      <c r="U181" s="237" t="s">
        <v>6722</v>
      </c>
      <c r="V181" s="290">
        <v>45567</v>
      </c>
      <c r="W181" s="290">
        <v>45575</v>
      </c>
      <c r="X181" s="237" t="s">
        <v>6721</v>
      </c>
      <c r="Y181" s="237"/>
      <c r="Z181" s="237" t="s">
        <v>7109</v>
      </c>
      <c r="AA181" s="241">
        <v>202409</v>
      </c>
      <c r="AB181" s="246">
        <v>8</v>
      </c>
      <c r="AC181" s="236" t="s">
        <v>6963</v>
      </c>
      <c r="AD181" s="247" t="s">
        <v>7158</v>
      </c>
      <c r="AE181" s="248">
        <v>0.4</v>
      </c>
      <c r="AF181" s="247" t="s">
        <v>7158</v>
      </c>
      <c r="AG181" s="242" t="str">
        <f>IFERROR(VLOOKUP(작성용!A:A,RM!A:D,4,0),"-")</f>
        <v>김예림</v>
      </c>
      <c r="AH181" s="9" t="s">
        <v>7111</v>
      </c>
      <c r="AI181" s="238" t="s">
        <v>6721</v>
      </c>
      <c r="AJ181" s="238" t="s">
        <v>6721</v>
      </c>
      <c r="AK181" s="238" t="s">
        <v>6726</v>
      </c>
      <c r="AL181" s="238">
        <v>180</v>
      </c>
    </row>
    <row r="182" spans="1:38" x14ac:dyDescent="0.3">
      <c r="A182" s="232" t="s">
        <v>659</v>
      </c>
      <c r="B182" s="232" t="s">
        <v>7103</v>
      </c>
      <c r="C182" s="244" t="s">
        <v>6717</v>
      </c>
      <c r="D182" s="240" t="s">
        <v>7159</v>
      </c>
      <c r="E182" s="239" t="s">
        <v>3874</v>
      </c>
      <c r="F182" s="243" t="s">
        <v>7105</v>
      </c>
      <c r="G182" s="214">
        <v>0</v>
      </c>
      <c r="H182" s="234" t="s">
        <v>6721</v>
      </c>
      <c r="I182" s="234"/>
      <c r="J182" s="234"/>
      <c r="K182" s="234"/>
      <c r="L182" s="234"/>
      <c r="M182" s="234"/>
      <c r="N182" s="234" t="s">
        <v>6720</v>
      </c>
      <c r="O182" s="249" t="s">
        <v>7113</v>
      </c>
      <c r="P182" s="249" t="s">
        <v>7107</v>
      </c>
      <c r="Q182" s="226" t="s">
        <v>7114</v>
      </c>
      <c r="R182" s="212" t="s">
        <v>2</v>
      </c>
      <c r="S182" s="213" t="s">
        <v>6721</v>
      </c>
      <c r="T182" s="236">
        <v>45527</v>
      </c>
      <c r="U182" s="237" t="s">
        <v>6722</v>
      </c>
      <c r="V182" s="290">
        <v>45567</v>
      </c>
      <c r="W182" s="290">
        <v>45575</v>
      </c>
      <c r="X182" s="237" t="s">
        <v>6721</v>
      </c>
      <c r="Y182" s="237"/>
      <c r="Z182" s="237" t="s">
        <v>7109</v>
      </c>
      <c r="AA182" s="241">
        <v>202409</v>
      </c>
      <c r="AB182" s="246">
        <v>8</v>
      </c>
      <c r="AC182" s="236" t="s">
        <v>6963</v>
      </c>
      <c r="AD182" s="247" t="s">
        <v>7160</v>
      </c>
      <c r="AE182" s="248">
        <v>0.4</v>
      </c>
      <c r="AF182" s="247" t="s">
        <v>7160</v>
      </c>
      <c r="AG182" s="242" t="str">
        <f>IFERROR(VLOOKUP(작성용!A:A,RM!A:D,4,0),"-")</f>
        <v>김예림</v>
      </c>
      <c r="AH182" s="9" t="s">
        <v>7111</v>
      </c>
      <c r="AI182" s="238" t="s">
        <v>6721</v>
      </c>
      <c r="AJ182" s="238" t="s">
        <v>6721</v>
      </c>
      <c r="AK182" s="238" t="s">
        <v>6726</v>
      </c>
      <c r="AL182" s="238">
        <v>181</v>
      </c>
    </row>
    <row r="183" spans="1:38" x14ac:dyDescent="0.3">
      <c r="A183" s="232" t="s">
        <v>659</v>
      </c>
      <c r="B183" s="232" t="s">
        <v>7103</v>
      </c>
      <c r="C183" s="244" t="s">
        <v>6717</v>
      </c>
      <c r="D183" s="240" t="s">
        <v>7161</v>
      </c>
      <c r="E183" s="239" t="s">
        <v>3875</v>
      </c>
      <c r="F183" s="243" t="s">
        <v>7105</v>
      </c>
      <c r="G183" s="214">
        <v>0</v>
      </c>
      <c r="H183" s="234" t="s">
        <v>6721</v>
      </c>
      <c r="I183" s="234"/>
      <c r="J183" s="234"/>
      <c r="K183" s="234"/>
      <c r="L183" s="234"/>
      <c r="M183" s="234"/>
      <c r="N183" s="234" t="s">
        <v>6720</v>
      </c>
      <c r="O183" s="249" t="s">
        <v>7113</v>
      </c>
      <c r="P183" s="249" t="s">
        <v>7107</v>
      </c>
      <c r="Q183" s="226" t="s">
        <v>7114</v>
      </c>
      <c r="R183" s="212" t="s">
        <v>2</v>
      </c>
      <c r="S183" s="213" t="s">
        <v>6721</v>
      </c>
      <c r="T183" s="236">
        <v>45527</v>
      </c>
      <c r="U183" s="237" t="s">
        <v>6722</v>
      </c>
      <c r="V183" s="290">
        <v>45567</v>
      </c>
      <c r="W183" s="290">
        <v>45575</v>
      </c>
      <c r="X183" s="237" t="s">
        <v>6721</v>
      </c>
      <c r="Y183" s="237"/>
      <c r="Z183" s="237" t="s">
        <v>7109</v>
      </c>
      <c r="AA183" s="241">
        <v>202409</v>
      </c>
      <c r="AB183" s="246">
        <v>8</v>
      </c>
      <c r="AC183" s="236" t="s">
        <v>6963</v>
      </c>
      <c r="AD183" s="247" t="s">
        <v>7111</v>
      </c>
      <c r="AE183" s="248">
        <v>0.4</v>
      </c>
      <c r="AF183" s="247" t="s">
        <v>7111</v>
      </c>
      <c r="AG183" s="242" t="str">
        <f>IFERROR(VLOOKUP(작성용!A:A,RM!A:D,4,0),"-")</f>
        <v>김예림</v>
      </c>
      <c r="AH183" s="9" t="s">
        <v>7111</v>
      </c>
      <c r="AI183" s="238" t="s">
        <v>6721</v>
      </c>
      <c r="AJ183" s="238" t="s">
        <v>6721</v>
      </c>
      <c r="AK183" s="238" t="s">
        <v>6726</v>
      </c>
      <c r="AL183" s="238">
        <v>182</v>
      </c>
    </row>
    <row r="184" spans="1:38" x14ac:dyDescent="0.3">
      <c r="A184" s="232" t="s">
        <v>659</v>
      </c>
      <c r="B184" s="232" t="s">
        <v>7103</v>
      </c>
      <c r="C184" s="244" t="s">
        <v>6717</v>
      </c>
      <c r="D184" s="240" t="s">
        <v>7162</v>
      </c>
      <c r="E184" s="239" t="s">
        <v>3876</v>
      </c>
      <c r="F184" s="243" t="s">
        <v>7105</v>
      </c>
      <c r="G184" s="214">
        <v>0</v>
      </c>
      <c r="H184" s="234" t="s">
        <v>6721</v>
      </c>
      <c r="I184" s="234"/>
      <c r="J184" s="234"/>
      <c r="K184" s="234"/>
      <c r="L184" s="234"/>
      <c r="M184" s="234"/>
      <c r="N184" s="234" t="s">
        <v>6720</v>
      </c>
      <c r="O184" s="249" t="s">
        <v>7113</v>
      </c>
      <c r="P184" s="249" t="s">
        <v>7107</v>
      </c>
      <c r="Q184" s="226" t="s">
        <v>7114</v>
      </c>
      <c r="R184" s="212" t="s">
        <v>2</v>
      </c>
      <c r="S184" s="213" t="s">
        <v>6721</v>
      </c>
      <c r="T184" s="236">
        <v>45527</v>
      </c>
      <c r="U184" s="237" t="s">
        <v>6722</v>
      </c>
      <c r="V184" s="290">
        <v>45567</v>
      </c>
      <c r="W184" s="290">
        <v>45575</v>
      </c>
      <c r="X184" s="237" t="s">
        <v>6721</v>
      </c>
      <c r="Y184" s="237"/>
      <c r="Z184" s="237" t="s">
        <v>7109</v>
      </c>
      <c r="AA184" s="241">
        <v>202409</v>
      </c>
      <c r="AB184" s="246">
        <v>8</v>
      </c>
      <c r="AC184" s="236" t="s">
        <v>6963</v>
      </c>
      <c r="AD184" s="247" t="s">
        <v>7160</v>
      </c>
      <c r="AE184" s="248">
        <v>0.4</v>
      </c>
      <c r="AF184" s="247" t="s">
        <v>7160</v>
      </c>
      <c r="AG184" s="242" t="str">
        <f>IFERROR(VLOOKUP(작성용!A:A,RM!A:D,4,0),"-")</f>
        <v>김예림</v>
      </c>
      <c r="AH184" s="9" t="s">
        <v>7111</v>
      </c>
      <c r="AI184" s="238" t="s">
        <v>6721</v>
      </c>
      <c r="AJ184" s="238" t="s">
        <v>6721</v>
      </c>
      <c r="AK184" s="238" t="s">
        <v>6726</v>
      </c>
      <c r="AL184" s="238">
        <v>183</v>
      </c>
    </row>
    <row r="185" spans="1:38" x14ac:dyDescent="0.3">
      <c r="A185" s="232" t="s">
        <v>659</v>
      </c>
      <c r="B185" s="232" t="s">
        <v>7103</v>
      </c>
      <c r="C185" s="244" t="s">
        <v>6717</v>
      </c>
      <c r="D185" s="240" t="s">
        <v>7163</v>
      </c>
      <c r="E185" s="239" t="s">
        <v>3877</v>
      </c>
      <c r="F185" s="243" t="s">
        <v>7105</v>
      </c>
      <c r="G185" s="214">
        <v>0</v>
      </c>
      <c r="H185" s="234" t="s">
        <v>6721</v>
      </c>
      <c r="I185" s="234"/>
      <c r="J185" s="234"/>
      <c r="K185" s="234"/>
      <c r="L185" s="234"/>
      <c r="M185" s="234"/>
      <c r="N185" s="234" t="s">
        <v>6720</v>
      </c>
      <c r="O185" s="249" t="s">
        <v>7113</v>
      </c>
      <c r="P185" s="249" t="s">
        <v>7107</v>
      </c>
      <c r="Q185" s="226" t="s">
        <v>7114</v>
      </c>
      <c r="R185" s="212" t="s">
        <v>2</v>
      </c>
      <c r="S185" s="213" t="s">
        <v>6721</v>
      </c>
      <c r="T185" s="236">
        <v>45527</v>
      </c>
      <c r="U185" s="237" t="s">
        <v>6722</v>
      </c>
      <c r="V185" s="290">
        <v>45567</v>
      </c>
      <c r="W185" s="290">
        <v>45575</v>
      </c>
      <c r="X185" s="237" t="s">
        <v>6721</v>
      </c>
      <c r="Y185" s="237"/>
      <c r="Z185" s="237" t="s">
        <v>7109</v>
      </c>
      <c r="AA185" s="241">
        <v>202409</v>
      </c>
      <c r="AB185" s="246">
        <v>8</v>
      </c>
      <c r="AC185" s="236" t="s">
        <v>6963</v>
      </c>
      <c r="AD185" s="247" t="s">
        <v>7158</v>
      </c>
      <c r="AE185" s="248">
        <v>0.4</v>
      </c>
      <c r="AF185" s="247" t="s">
        <v>7158</v>
      </c>
      <c r="AG185" s="242" t="str">
        <f>IFERROR(VLOOKUP(작성용!A:A,RM!A:D,4,0),"-")</f>
        <v>김예림</v>
      </c>
      <c r="AH185" s="9" t="s">
        <v>7111</v>
      </c>
      <c r="AI185" s="238" t="s">
        <v>6721</v>
      </c>
      <c r="AJ185" s="238" t="s">
        <v>6721</v>
      </c>
      <c r="AK185" s="238" t="s">
        <v>6726</v>
      </c>
      <c r="AL185" s="238">
        <v>184</v>
      </c>
    </row>
    <row r="186" spans="1:38" x14ac:dyDescent="0.3">
      <c r="A186" s="232" t="s">
        <v>659</v>
      </c>
      <c r="B186" s="232" t="s">
        <v>7103</v>
      </c>
      <c r="C186" s="244" t="s">
        <v>6717</v>
      </c>
      <c r="D186" s="240" t="s">
        <v>7164</v>
      </c>
      <c r="E186" s="239" t="s">
        <v>3878</v>
      </c>
      <c r="F186" s="243" t="s">
        <v>7105</v>
      </c>
      <c r="G186" s="214">
        <v>0</v>
      </c>
      <c r="H186" s="234" t="s">
        <v>6721</v>
      </c>
      <c r="I186" s="234"/>
      <c r="J186" s="234"/>
      <c r="K186" s="234"/>
      <c r="L186" s="234"/>
      <c r="M186" s="234"/>
      <c r="N186" s="234" t="s">
        <v>6720</v>
      </c>
      <c r="O186" s="249" t="s">
        <v>7113</v>
      </c>
      <c r="P186" s="249" t="s">
        <v>7107</v>
      </c>
      <c r="Q186" s="226" t="s">
        <v>7114</v>
      </c>
      <c r="R186" s="212" t="s">
        <v>2</v>
      </c>
      <c r="S186" s="213" t="s">
        <v>6721</v>
      </c>
      <c r="T186" s="236">
        <v>45527</v>
      </c>
      <c r="U186" s="237" t="s">
        <v>6722</v>
      </c>
      <c r="V186" s="290">
        <v>45567</v>
      </c>
      <c r="W186" s="290">
        <v>45575</v>
      </c>
      <c r="X186" s="237" t="s">
        <v>6721</v>
      </c>
      <c r="Y186" s="237"/>
      <c r="Z186" s="237" t="s">
        <v>7109</v>
      </c>
      <c r="AA186" s="241">
        <v>202409</v>
      </c>
      <c r="AB186" s="246">
        <v>8</v>
      </c>
      <c r="AC186" s="236" t="s">
        <v>6963</v>
      </c>
      <c r="AD186" s="247" t="s">
        <v>7077</v>
      </c>
      <c r="AE186" s="248">
        <v>0.4</v>
      </c>
      <c r="AF186" s="247" t="s">
        <v>7077</v>
      </c>
      <c r="AG186" s="242" t="str">
        <f>IFERROR(VLOOKUP(작성용!A:A,RM!A:D,4,0),"-")</f>
        <v>김예림</v>
      </c>
      <c r="AH186" s="9" t="s">
        <v>7111</v>
      </c>
      <c r="AI186" s="238" t="s">
        <v>6721</v>
      </c>
      <c r="AJ186" s="238" t="s">
        <v>6721</v>
      </c>
      <c r="AK186" s="238" t="s">
        <v>6726</v>
      </c>
      <c r="AL186" s="238">
        <v>185</v>
      </c>
    </row>
    <row r="187" spans="1:38" x14ac:dyDescent="0.3">
      <c r="A187" s="232" t="s">
        <v>659</v>
      </c>
      <c r="B187" s="232" t="s">
        <v>7103</v>
      </c>
      <c r="C187" s="244" t="s">
        <v>6717</v>
      </c>
      <c r="D187" s="240" t="s">
        <v>7165</v>
      </c>
      <c r="E187" s="239" t="s">
        <v>3879</v>
      </c>
      <c r="F187" s="243" t="s">
        <v>7105</v>
      </c>
      <c r="G187" s="214">
        <v>0</v>
      </c>
      <c r="H187" s="234" t="s">
        <v>6721</v>
      </c>
      <c r="I187" s="234"/>
      <c r="J187" s="234"/>
      <c r="K187" s="234"/>
      <c r="L187" s="234"/>
      <c r="M187" s="234"/>
      <c r="N187" s="234" t="s">
        <v>6720</v>
      </c>
      <c r="O187" s="249" t="s">
        <v>7113</v>
      </c>
      <c r="P187" s="249" t="s">
        <v>7107</v>
      </c>
      <c r="Q187" s="226" t="s">
        <v>7114</v>
      </c>
      <c r="R187" s="212" t="s">
        <v>2</v>
      </c>
      <c r="S187" s="213" t="s">
        <v>6721</v>
      </c>
      <c r="T187" s="236">
        <v>45527</v>
      </c>
      <c r="U187" s="237" t="s">
        <v>6722</v>
      </c>
      <c r="V187" s="290">
        <v>45567</v>
      </c>
      <c r="W187" s="290">
        <v>45575</v>
      </c>
      <c r="X187" s="237" t="s">
        <v>6721</v>
      </c>
      <c r="Y187" s="237"/>
      <c r="Z187" s="237" t="s">
        <v>7109</v>
      </c>
      <c r="AA187" s="241">
        <v>202409</v>
      </c>
      <c r="AB187" s="246">
        <v>8</v>
      </c>
      <c r="AC187" s="236" t="s">
        <v>6963</v>
      </c>
      <c r="AD187" s="247" t="s">
        <v>7117</v>
      </c>
      <c r="AE187" s="248">
        <v>0.4</v>
      </c>
      <c r="AF187" s="247" t="s">
        <v>7117</v>
      </c>
      <c r="AG187" s="242" t="str">
        <f>IFERROR(VLOOKUP(작성용!A:A,RM!A:D,4,0),"-")</f>
        <v>김예림</v>
      </c>
      <c r="AH187" s="9" t="s">
        <v>7111</v>
      </c>
      <c r="AI187" s="238" t="s">
        <v>6721</v>
      </c>
      <c r="AJ187" s="238" t="s">
        <v>6721</v>
      </c>
      <c r="AK187" s="238" t="s">
        <v>6726</v>
      </c>
      <c r="AL187" s="238">
        <v>186</v>
      </c>
    </row>
    <row r="188" spans="1:38" x14ac:dyDescent="0.3">
      <c r="A188" s="232" t="s">
        <v>659</v>
      </c>
      <c r="B188" s="232" t="s">
        <v>7103</v>
      </c>
      <c r="C188" s="244" t="s">
        <v>6717</v>
      </c>
      <c r="D188" s="240" t="s">
        <v>7166</v>
      </c>
      <c r="E188" s="239" t="s">
        <v>3880</v>
      </c>
      <c r="F188" s="243" t="s">
        <v>7105</v>
      </c>
      <c r="G188" s="214">
        <v>0</v>
      </c>
      <c r="H188" s="234" t="s">
        <v>6721</v>
      </c>
      <c r="I188" s="234"/>
      <c r="J188" s="234"/>
      <c r="K188" s="234"/>
      <c r="L188" s="234"/>
      <c r="M188" s="234"/>
      <c r="N188" s="234" t="s">
        <v>6720</v>
      </c>
      <c r="O188" s="249" t="s">
        <v>7113</v>
      </c>
      <c r="P188" s="249" t="s">
        <v>7107</v>
      </c>
      <c r="Q188" s="226" t="s">
        <v>7114</v>
      </c>
      <c r="R188" s="212" t="s">
        <v>2</v>
      </c>
      <c r="S188" s="213" t="s">
        <v>6721</v>
      </c>
      <c r="T188" s="236">
        <v>45527</v>
      </c>
      <c r="U188" s="237" t="s">
        <v>6722</v>
      </c>
      <c r="V188" s="290">
        <v>45567</v>
      </c>
      <c r="W188" s="290">
        <v>45575</v>
      </c>
      <c r="X188" s="237" t="s">
        <v>6721</v>
      </c>
      <c r="Y188" s="237"/>
      <c r="Z188" s="237" t="s">
        <v>7109</v>
      </c>
      <c r="AA188" s="241">
        <v>202409</v>
      </c>
      <c r="AB188" s="246">
        <v>8</v>
      </c>
      <c r="AC188" s="236" t="s">
        <v>6963</v>
      </c>
      <c r="AD188" s="247" t="s">
        <v>7133</v>
      </c>
      <c r="AE188" s="248">
        <v>0.4</v>
      </c>
      <c r="AF188" s="247" t="s">
        <v>7167</v>
      </c>
      <c r="AG188" s="242" t="str">
        <f>IFERROR(VLOOKUP(작성용!A:A,RM!A:D,4,0),"-")</f>
        <v>김예림</v>
      </c>
      <c r="AH188" s="9" t="s">
        <v>7111</v>
      </c>
      <c r="AI188" s="238" t="s">
        <v>6721</v>
      </c>
      <c r="AJ188" s="238" t="s">
        <v>6721</v>
      </c>
      <c r="AK188" s="238" t="s">
        <v>6726</v>
      </c>
      <c r="AL188" s="238">
        <v>187</v>
      </c>
    </row>
    <row r="189" spans="1:38" x14ac:dyDescent="0.3">
      <c r="A189" s="232" t="s">
        <v>3870</v>
      </c>
      <c r="B189" s="232" t="s">
        <v>7103</v>
      </c>
      <c r="C189" s="244" t="s">
        <v>6717</v>
      </c>
      <c r="D189" s="240" t="s">
        <v>7168</v>
      </c>
      <c r="E189" s="239" t="s">
        <v>4484</v>
      </c>
      <c r="F189" s="243" t="s">
        <v>6729</v>
      </c>
      <c r="G189" s="214">
        <v>0</v>
      </c>
      <c r="H189" s="234" t="s">
        <v>6721</v>
      </c>
      <c r="I189" s="234"/>
      <c r="J189" s="234"/>
      <c r="K189" s="234"/>
      <c r="L189" s="234"/>
      <c r="M189" s="234"/>
      <c r="N189" s="234" t="s">
        <v>6720</v>
      </c>
      <c r="O189" s="249" t="s">
        <v>7113</v>
      </c>
      <c r="P189" s="249" t="s">
        <v>7107</v>
      </c>
      <c r="Q189" s="226" t="s">
        <v>7114</v>
      </c>
      <c r="R189" s="212" t="s">
        <v>4485</v>
      </c>
      <c r="S189" s="213" t="s">
        <v>6721</v>
      </c>
      <c r="T189" s="236">
        <v>45527</v>
      </c>
      <c r="U189" s="237" t="s">
        <v>6722</v>
      </c>
      <c r="V189" s="290">
        <v>45567</v>
      </c>
      <c r="W189" s="290">
        <v>45575</v>
      </c>
      <c r="X189" s="237" t="s">
        <v>6721</v>
      </c>
      <c r="Y189" s="237"/>
      <c r="Z189" s="237" t="s">
        <v>7109</v>
      </c>
      <c r="AA189" s="241">
        <v>202409</v>
      </c>
      <c r="AB189" s="246">
        <v>8</v>
      </c>
      <c r="AC189" s="236" t="s">
        <v>6708</v>
      </c>
      <c r="AD189" s="247" t="s">
        <v>6709</v>
      </c>
      <c r="AE189" s="248">
        <v>0</v>
      </c>
      <c r="AF189" s="247" t="s">
        <v>6709</v>
      </c>
      <c r="AG189" s="242" t="str">
        <f>IFERROR(VLOOKUP(작성용!A:A,RM!A:D,4,0),"-")</f>
        <v>김예림</v>
      </c>
      <c r="AH189" s="9" t="s">
        <v>7111</v>
      </c>
      <c r="AI189" s="238" t="s">
        <v>6721</v>
      </c>
      <c r="AJ189" s="238" t="s">
        <v>6721</v>
      </c>
      <c r="AK189" s="238" t="s">
        <v>6726</v>
      </c>
      <c r="AL189" s="238">
        <v>188</v>
      </c>
    </row>
    <row r="190" spans="1:38" x14ac:dyDescent="0.3">
      <c r="A190" s="232" t="s">
        <v>659</v>
      </c>
      <c r="B190" s="232" t="s">
        <v>7103</v>
      </c>
      <c r="C190" s="244" t="s">
        <v>6717</v>
      </c>
      <c r="D190" s="240" t="s">
        <v>7169</v>
      </c>
      <c r="E190" s="239" t="s">
        <v>3881</v>
      </c>
      <c r="F190" s="243" t="s">
        <v>7105</v>
      </c>
      <c r="G190" s="214">
        <v>0</v>
      </c>
      <c r="H190" s="234" t="s">
        <v>6721</v>
      </c>
      <c r="I190" s="234"/>
      <c r="J190" s="234"/>
      <c r="K190" s="234"/>
      <c r="L190" s="234"/>
      <c r="M190" s="234"/>
      <c r="N190" s="234" t="s">
        <v>6720</v>
      </c>
      <c r="O190" s="249" t="s">
        <v>7113</v>
      </c>
      <c r="P190" s="249" t="s">
        <v>7107</v>
      </c>
      <c r="Q190" s="226" t="s">
        <v>7114</v>
      </c>
      <c r="R190" s="212" t="s">
        <v>2</v>
      </c>
      <c r="S190" s="213" t="s">
        <v>6721</v>
      </c>
      <c r="T190" s="236">
        <v>45527</v>
      </c>
      <c r="U190" s="237" t="s">
        <v>6722</v>
      </c>
      <c r="V190" s="290">
        <v>45567</v>
      </c>
      <c r="W190" s="290">
        <v>45575</v>
      </c>
      <c r="X190" s="237" t="s">
        <v>6721</v>
      </c>
      <c r="Y190" s="237"/>
      <c r="Z190" s="237" t="s">
        <v>7109</v>
      </c>
      <c r="AA190" s="241">
        <v>202409</v>
      </c>
      <c r="AB190" s="246">
        <v>8</v>
      </c>
      <c r="AC190" s="236" t="s">
        <v>6963</v>
      </c>
      <c r="AD190" s="247" t="s">
        <v>7146</v>
      </c>
      <c r="AE190" s="248">
        <v>0.4</v>
      </c>
      <c r="AF190" s="247" t="s">
        <v>7146</v>
      </c>
      <c r="AG190" s="242" t="str">
        <f>IFERROR(VLOOKUP(작성용!A:A,RM!A:D,4,0),"-")</f>
        <v>김예림</v>
      </c>
      <c r="AH190" s="9" t="s">
        <v>7111</v>
      </c>
      <c r="AI190" s="238" t="s">
        <v>6721</v>
      </c>
      <c r="AJ190" s="238" t="s">
        <v>6721</v>
      </c>
      <c r="AK190" s="238" t="s">
        <v>6726</v>
      </c>
      <c r="AL190" s="238">
        <v>189</v>
      </c>
    </row>
    <row r="191" spans="1:38" x14ac:dyDescent="0.3">
      <c r="A191" s="232" t="s">
        <v>2710</v>
      </c>
      <c r="B191" s="232" t="s">
        <v>7170</v>
      </c>
      <c r="C191" s="244" t="s">
        <v>6717</v>
      </c>
      <c r="D191" s="240" t="s">
        <v>7171</v>
      </c>
      <c r="E191" s="239">
        <v>1101116599570</v>
      </c>
      <c r="F191" s="243" t="s">
        <v>7172</v>
      </c>
      <c r="G191" s="214">
        <v>0</v>
      </c>
      <c r="H191" s="234" t="s">
        <v>7052</v>
      </c>
      <c r="I191" s="234"/>
      <c r="J191" s="234"/>
      <c r="K191" s="234" t="s">
        <v>3673</v>
      </c>
      <c r="L191" s="234" t="s">
        <v>3673</v>
      </c>
      <c r="M191" s="234"/>
      <c r="N191" s="234" t="s">
        <v>6946</v>
      </c>
      <c r="O191" s="249" t="s">
        <v>7173</v>
      </c>
      <c r="P191" s="249" t="s">
        <v>7174</v>
      </c>
      <c r="Q191" s="226" t="s">
        <v>7175</v>
      </c>
      <c r="R191" s="212" t="s">
        <v>2</v>
      </c>
      <c r="S191" s="213" t="s">
        <v>6721</v>
      </c>
      <c r="T191" s="236">
        <v>45527</v>
      </c>
      <c r="U191" s="237" t="s">
        <v>6722</v>
      </c>
      <c r="V191" s="236">
        <v>45569</v>
      </c>
      <c r="W191" s="236">
        <v>45575</v>
      </c>
      <c r="X191" s="237" t="s">
        <v>6721</v>
      </c>
      <c r="Y191" s="237"/>
      <c r="Z191" s="237" t="s">
        <v>7176</v>
      </c>
      <c r="AA191" s="241">
        <v>202409</v>
      </c>
      <c r="AB191" s="246"/>
      <c r="AC191" s="236" t="s">
        <v>6963</v>
      </c>
      <c r="AD191" s="247" t="s">
        <v>7117</v>
      </c>
      <c r="AE191" s="248">
        <v>1</v>
      </c>
      <c r="AF191" s="247" t="s">
        <v>7117</v>
      </c>
      <c r="AG191" s="242" t="str">
        <f>IFERROR(VLOOKUP(작성용!A:A,RM!A:D,4,0),"-")</f>
        <v>채동우</v>
      </c>
      <c r="AH191" s="9" t="s">
        <v>7117</v>
      </c>
      <c r="AI191" s="238" t="s">
        <v>6721</v>
      </c>
      <c r="AJ191" s="238" t="s">
        <v>6929</v>
      </c>
      <c r="AK191" s="238" t="s">
        <v>6726</v>
      </c>
      <c r="AL191" s="238">
        <v>190</v>
      </c>
    </row>
    <row r="192" spans="1:38" x14ac:dyDescent="0.3">
      <c r="A192" s="232" t="s">
        <v>2710</v>
      </c>
      <c r="B192" s="232" t="s">
        <v>7170</v>
      </c>
      <c r="C192" s="244" t="s">
        <v>6717</v>
      </c>
      <c r="D192" s="240" t="s">
        <v>7177</v>
      </c>
      <c r="E192" s="239">
        <v>1101130028315</v>
      </c>
      <c r="F192" s="243" t="s">
        <v>7105</v>
      </c>
      <c r="G192" s="214">
        <v>0</v>
      </c>
      <c r="H192" s="234" t="s">
        <v>7052</v>
      </c>
      <c r="I192" s="234"/>
      <c r="J192" s="234"/>
      <c r="K192" s="234" t="s">
        <v>3673</v>
      </c>
      <c r="L192" s="234" t="s">
        <v>3673</v>
      </c>
      <c r="M192" s="234"/>
      <c r="N192" s="234" t="s">
        <v>6946</v>
      </c>
      <c r="O192" s="249" t="s">
        <v>7173</v>
      </c>
      <c r="P192" s="249" t="s">
        <v>7174</v>
      </c>
      <c r="Q192" s="226" t="s">
        <v>7175</v>
      </c>
      <c r="R192" s="212" t="s">
        <v>2</v>
      </c>
      <c r="S192" s="213" t="s">
        <v>6721</v>
      </c>
      <c r="T192" s="236">
        <v>45527</v>
      </c>
      <c r="U192" s="237" t="s">
        <v>6722</v>
      </c>
      <c r="V192" s="236">
        <v>45569</v>
      </c>
      <c r="W192" s="236">
        <v>45575</v>
      </c>
      <c r="X192" s="237" t="s">
        <v>6721</v>
      </c>
      <c r="Y192" s="237"/>
      <c r="Z192" s="237" t="s">
        <v>7176</v>
      </c>
      <c r="AA192" s="241">
        <v>202409</v>
      </c>
      <c r="AB192" s="246"/>
      <c r="AC192" s="236" t="s">
        <v>6963</v>
      </c>
      <c r="AD192" s="247" t="s">
        <v>7137</v>
      </c>
      <c r="AE192" s="248">
        <v>1</v>
      </c>
      <c r="AF192" s="247" t="s">
        <v>7137</v>
      </c>
      <c r="AG192" s="242" t="str">
        <f>IFERROR(VLOOKUP(작성용!A:A,RM!A:D,4,0),"-")</f>
        <v>채동우</v>
      </c>
      <c r="AH192" s="9" t="s">
        <v>7117</v>
      </c>
      <c r="AI192" s="238" t="s">
        <v>6721</v>
      </c>
      <c r="AJ192" s="238" t="s">
        <v>6929</v>
      </c>
      <c r="AK192" s="238" t="s">
        <v>6726</v>
      </c>
      <c r="AL192" s="238">
        <v>191</v>
      </c>
    </row>
    <row r="193" spans="1:38" x14ac:dyDescent="0.3">
      <c r="A193" s="232">
        <v>6000353</v>
      </c>
      <c r="B193" s="232" t="s">
        <v>7177</v>
      </c>
      <c r="C193" s="244" t="s">
        <v>6717</v>
      </c>
      <c r="D193" s="240" t="s">
        <v>7178</v>
      </c>
      <c r="E193" s="239">
        <v>1101117659050</v>
      </c>
      <c r="F193" s="243" t="s">
        <v>7179</v>
      </c>
      <c r="G193" s="214">
        <v>0</v>
      </c>
      <c r="H193" s="234" t="s">
        <v>6721</v>
      </c>
      <c r="I193" s="234"/>
      <c r="J193" s="234"/>
      <c r="K193" s="234"/>
      <c r="L193" s="234"/>
      <c r="M193" s="234"/>
      <c r="N193" s="234" t="s">
        <v>6946</v>
      </c>
      <c r="O193" s="249"/>
      <c r="P193" s="249"/>
      <c r="Q193" s="226"/>
      <c r="R193" s="212" t="s">
        <v>2</v>
      </c>
      <c r="S193" s="213" t="s">
        <v>6721</v>
      </c>
      <c r="T193" s="236" t="s">
        <v>7180</v>
      </c>
      <c r="U193" s="237" t="s">
        <v>6722</v>
      </c>
      <c r="V193" s="236">
        <v>45569</v>
      </c>
      <c r="W193" s="236" t="s">
        <v>6944</v>
      </c>
      <c r="X193" s="237" t="s">
        <v>6721</v>
      </c>
      <c r="Y193" s="237"/>
      <c r="Z193" s="237"/>
      <c r="AA193" s="241">
        <v>202409</v>
      </c>
      <c r="AB193" s="246"/>
      <c r="AC193" s="236" t="s">
        <v>7181</v>
      </c>
      <c r="AD193" s="247" t="s">
        <v>7137</v>
      </c>
      <c r="AE193" s="248">
        <v>0</v>
      </c>
      <c r="AF193" s="247" t="s">
        <v>7137</v>
      </c>
      <c r="AG193" s="242" t="str">
        <f>IFERROR(VLOOKUP(작성용!A:A,RM!A:D,4,0),"-")</f>
        <v>-</v>
      </c>
      <c r="AH193" s="9" t="s">
        <v>6721</v>
      </c>
      <c r="AI193" s="238" t="s">
        <v>6721</v>
      </c>
      <c r="AJ193" s="238" t="s">
        <v>6721</v>
      </c>
      <c r="AK193" s="238" t="s">
        <v>7182</v>
      </c>
      <c r="AL193" s="238">
        <v>192</v>
      </c>
    </row>
    <row r="194" spans="1:38" x14ac:dyDescent="0.3">
      <c r="A194" s="232">
        <v>6000353</v>
      </c>
      <c r="B194" s="232" t="s">
        <v>7177</v>
      </c>
      <c r="C194" s="244" t="s">
        <v>6717</v>
      </c>
      <c r="D194" s="240" t="s">
        <v>7178</v>
      </c>
      <c r="E194" s="239">
        <v>1101117659050</v>
      </c>
      <c r="F194" s="243" t="s">
        <v>7044</v>
      </c>
      <c r="G194" s="214">
        <v>0</v>
      </c>
      <c r="H194" s="234" t="s">
        <v>6721</v>
      </c>
      <c r="I194" s="234"/>
      <c r="J194" s="234"/>
      <c r="K194" s="234"/>
      <c r="L194" s="234"/>
      <c r="M194" s="234"/>
      <c r="N194" s="234" t="s">
        <v>6946</v>
      </c>
      <c r="O194" s="249"/>
      <c r="P194" s="249"/>
      <c r="Q194" s="226"/>
      <c r="R194" s="212" t="s">
        <v>2</v>
      </c>
      <c r="S194" s="213" t="s">
        <v>6721</v>
      </c>
      <c r="T194" s="236" t="s">
        <v>7180</v>
      </c>
      <c r="U194" s="237" t="s">
        <v>6722</v>
      </c>
      <c r="V194" s="236">
        <v>45569</v>
      </c>
      <c r="W194" s="236" t="s">
        <v>6944</v>
      </c>
      <c r="X194" s="237" t="s">
        <v>6721</v>
      </c>
      <c r="Y194" s="237"/>
      <c r="Z194" s="237"/>
      <c r="AA194" s="241">
        <v>202409</v>
      </c>
      <c r="AB194" s="246"/>
      <c r="AC194" s="236" t="s">
        <v>7181</v>
      </c>
      <c r="AD194" s="247" t="s">
        <v>7137</v>
      </c>
      <c r="AE194" s="248">
        <v>0</v>
      </c>
      <c r="AF194" s="247" t="s">
        <v>7137</v>
      </c>
      <c r="AG194" s="242" t="str">
        <f>IFERROR(VLOOKUP(작성용!A:A,RM!A:D,4,0),"-")</f>
        <v>-</v>
      </c>
      <c r="AH194" s="9" t="s">
        <v>6721</v>
      </c>
      <c r="AI194" s="238" t="s">
        <v>6721</v>
      </c>
      <c r="AJ194" s="238" t="s">
        <v>6721</v>
      </c>
      <c r="AK194" s="238" t="s">
        <v>7182</v>
      </c>
      <c r="AL194" s="238">
        <v>193</v>
      </c>
    </row>
    <row r="195" spans="1:38" x14ac:dyDescent="0.3">
      <c r="A195" s="232">
        <v>6000353</v>
      </c>
      <c r="B195" s="232" t="s">
        <v>7177</v>
      </c>
      <c r="C195" s="244" t="s">
        <v>6717</v>
      </c>
      <c r="D195" s="240" t="s">
        <v>7183</v>
      </c>
      <c r="E195" s="239">
        <v>1101111419286</v>
      </c>
      <c r="F195" s="243" t="s">
        <v>7179</v>
      </c>
      <c r="G195" s="214">
        <v>0</v>
      </c>
      <c r="H195" s="234" t="s">
        <v>6721</v>
      </c>
      <c r="I195" s="234"/>
      <c r="J195" s="234"/>
      <c r="K195" s="234"/>
      <c r="L195" s="234"/>
      <c r="M195" s="234"/>
      <c r="N195" s="234" t="s">
        <v>6946</v>
      </c>
      <c r="O195" s="249"/>
      <c r="P195" s="249"/>
      <c r="Q195" s="226"/>
      <c r="R195" s="212" t="s">
        <v>2</v>
      </c>
      <c r="S195" s="213" t="s">
        <v>6721</v>
      </c>
      <c r="T195" s="236" t="s">
        <v>7180</v>
      </c>
      <c r="U195" s="237" t="s">
        <v>6722</v>
      </c>
      <c r="V195" s="236">
        <v>45569</v>
      </c>
      <c r="W195" s="236" t="s">
        <v>6944</v>
      </c>
      <c r="X195" s="237" t="s">
        <v>6721</v>
      </c>
      <c r="Y195" s="237"/>
      <c r="Z195" s="237"/>
      <c r="AA195" s="241">
        <v>202409</v>
      </c>
      <c r="AB195" s="246"/>
      <c r="AC195" s="236" t="s">
        <v>7181</v>
      </c>
      <c r="AD195" s="247" t="s">
        <v>7137</v>
      </c>
      <c r="AE195" s="248">
        <v>0.4</v>
      </c>
      <c r="AF195" s="247" t="s">
        <v>7137</v>
      </c>
      <c r="AG195" s="242" t="str">
        <f>IFERROR(VLOOKUP(작성용!A:A,RM!A:D,4,0),"-")</f>
        <v>-</v>
      </c>
      <c r="AH195" s="9" t="s">
        <v>6721</v>
      </c>
      <c r="AI195" s="238" t="s">
        <v>6721</v>
      </c>
      <c r="AJ195" s="238" t="s">
        <v>6721</v>
      </c>
      <c r="AK195" s="238" t="s">
        <v>7182</v>
      </c>
      <c r="AL195" s="238">
        <v>194</v>
      </c>
    </row>
    <row r="196" spans="1:38" x14ac:dyDescent="0.3">
      <c r="A196" s="232" t="s">
        <v>2337</v>
      </c>
      <c r="B196" s="232" t="s">
        <v>7184</v>
      </c>
      <c r="C196" s="244" t="s">
        <v>6717</v>
      </c>
      <c r="D196" s="240" t="s">
        <v>7185</v>
      </c>
      <c r="E196" s="239">
        <v>1949110016277</v>
      </c>
      <c r="F196" s="243" t="s">
        <v>7044</v>
      </c>
      <c r="G196" s="214">
        <v>0</v>
      </c>
      <c r="H196" s="234" t="s">
        <v>6721</v>
      </c>
      <c r="I196" s="234"/>
      <c r="J196" s="234"/>
      <c r="K196" s="234"/>
      <c r="L196" s="234"/>
      <c r="M196" s="234"/>
      <c r="N196" s="234" t="s">
        <v>6946</v>
      </c>
      <c r="O196" s="249" t="s">
        <v>7186</v>
      </c>
      <c r="P196" s="249" t="s">
        <v>7187</v>
      </c>
      <c r="Q196" s="226" t="s">
        <v>7188</v>
      </c>
      <c r="R196" s="212" t="s">
        <v>2</v>
      </c>
      <c r="S196" s="213" t="s">
        <v>6721</v>
      </c>
      <c r="T196" s="236">
        <v>45527</v>
      </c>
      <c r="U196" s="237" t="s">
        <v>6722</v>
      </c>
      <c r="V196" s="236">
        <v>45603</v>
      </c>
      <c r="W196" s="236">
        <v>45610</v>
      </c>
      <c r="X196" s="237" t="s">
        <v>2</v>
      </c>
      <c r="Y196" s="237"/>
      <c r="Z196" s="237" t="s">
        <v>7189</v>
      </c>
      <c r="AA196" s="241">
        <v>202409</v>
      </c>
      <c r="AB196" s="246"/>
      <c r="AC196" s="236" t="s">
        <v>6963</v>
      </c>
      <c r="AD196" s="247" t="s">
        <v>7129</v>
      </c>
      <c r="AE196" s="248">
        <v>1</v>
      </c>
      <c r="AF196" s="247" t="s">
        <v>7129</v>
      </c>
      <c r="AG196" s="242" t="str">
        <f>IFERROR(VLOOKUP(작성용!A:A,RM!A:D,4,0),"-")</f>
        <v>채동우</v>
      </c>
      <c r="AH196" s="9" t="s">
        <v>7117</v>
      </c>
      <c r="AI196" s="238" t="s">
        <v>6721</v>
      </c>
      <c r="AJ196" s="238" t="s">
        <v>7190</v>
      </c>
      <c r="AK196" s="238" t="s">
        <v>6726</v>
      </c>
      <c r="AL196" s="238">
        <v>195</v>
      </c>
    </row>
    <row r="197" spans="1:38" x14ac:dyDescent="0.3">
      <c r="A197" s="232" t="s">
        <v>2337</v>
      </c>
      <c r="B197" s="232" t="s">
        <v>7184</v>
      </c>
      <c r="C197" s="244" t="s">
        <v>6717</v>
      </c>
      <c r="D197" s="240" t="s">
        <v>7191</v>
      </c>
      <c r="E197" s="239">
        <v>1101113298068</v>
      </c>
      <c r="F197" s="243" t="s">
        <v>7044</v>
      </c>
      <c r="G197" s="214">
        <v>1</v>
      </c>
      <c r="H197" s="234" t="s">
        <v>6721</v>
      </c>
      <c r="I197" s="234"/>
      <c r="J197" s="234"/>
      <c r="K197" s="234"/>
      <c r="L197" s="234"/>
      <c r="M197" s="234"/>
      <c r="N197" s="234" t="s">
        <v>6946</v>
      </c>
      <c r="O197" s="249" t="s">
        <v>7186</v>
      </c>
      <c r="P197" s="249" t="s">
        <v>7187</v>
      </c>
      <c r="Q197" s="226" t="s">
        <v>7188</v>
      </c>
      <c r="R197" s="212" t="s">
        <v>2</v>
      </c>
      <c r="S197" s="213" t="s">
        <v>6721</v>
      </c>
      <c r="T197" s="236">
        <v>45527</v>
      </c>
      <c r="U197" s="237" t="s">
        <v>6722</v>
      </c>
      <c r="V197" s="236">
        <v>45603</v>
      </c>
      <c r="W197" s="236">
        <v>45610</v>
      </c>
      <c r="X197" s="237" t="s">
        <v>2</v>
      </c>
      <c r="Y197" s="237"/>
      <c r="Z197" s="237" t="s">
        <v>7189</v>
      </c>
      <c r="AA197" s="241">
        <v>202409</v>
      </c>
      <c r="AB197" s="246"/>
      <c r="AC197" s="236" t="s">
        <v>6963</v>
      </c>
      <c r="AD197" s="247" t="s">
        <v>7131</v>
      </c>
      <c r="AE197" s="248">
        <v>1</v>
      </c>
      <c r="AF197" s="247" t="s">
        <v>7131</v>
      </c>
      <c r="AG197" s="242" t="str">
        <f>IFERROR(VLOOKUP(작성용!A:A,RM!A:D,4,0),"-")</f>
        <v>채동우</v>
      </c>
      <c r="AH197" s="9" t="s">
        <v>7117</v>
      </c>
      <c r="AI197" s="238" t="s">
        <v>6721</v>
      </c>
      <c r="AJ197" s="238" t="s">
        <v>7190</v>
      </c>
      <c r="AK197" s="238" t="s">
        <v>6726</v>
      </c>
      <c r="AL197" s="238">
        <v>196</v>
      </c>
    </row>
    <row r="198" spans="1:38" x14ac:dyDescent="0.3">
      <c r="A198" s="232" t="s">
        <v>2337</v>
      </c>
      <c r="B198" s="232" t="s">
        <v>7184</v>
      </c>
      <c r="C198" s="244" t="s">
        <v>6717</v>
      </c>
      <c r="D198" s="240" t="s">
        <v>7191</v>
      </c>
      <c r="E198" s="239">
        <v>1101113298068</v>
      </c>
      <c r="F198" s="243" t="s">
        <v>7044</v>
      </c>
      <c r="G198" s="214">
        <v>2</v>
      </c>
      <c r="H198" s="234" t="s">
        <v>6721</v>
      </c>
      <c r="I198" s="234"/>
      <c r="J198" s="234"/>
      <c r="K198" s="234"/>
      <c r="L198" s="234"/>
      <c r="M198" s="234"/>
      <c r="N198" s="234" t="s">
        <v>6946</v>
      </c>
      <c r="O198" s="249" t="s">
        <v>7186</v>
      </c>
      <c r="P198" s="249" t="s">
        <v>7187</v>
      </c>
      <c r="Q198" s="226" t="s">
        <v>7188</v>
      </c>
      <c r="R198" s="212" t="s">
        <v>2</v>
      </c>
      <c r="S198" s="213" t="s">
        <v>6721</v>
      </c>
      <c r="T198" s="236">
        <v>45527</v>
      </c>
      <c r="U198" s="237" t="s">
        <v>6722</v>
      </c>
      <c r="V198" s="236">
        <v>45603</v>
      </c>
      <c r="W198" s="236">
        <v>45610</v>
      </c>
      <c r="X198" s="237" t="s">
        <v>2</v>
      </c>
      <c r="Y198" s="237"/>
      <c r="Z198" s="237" t="s">
        <v>7189</v>
      </c>
      <c r="AA198" s="241">
        <v>202409</v>
      </c>
      <c r="AB198" s="246"/>
      <c r="AC198" s="236" t="s">
        <v>6963</v>
      </c>
      <c r="AD198" s="247" t="s">
        <v>7131</v>
      </c>
      <c r="AE198" s="248">
        <v>0</v>
      </c>
      <c r="AF198" s="247" t="s">
        <v>7131</v>
      </c>
      <c r="AG198" s="242" t="str">
        <f>IFERROR(VLOOKUP(작성용!A:A,RM!A:D,4,0),"-")</f>
        <v>채동우</v>
      </c>
      <c r="AH198" s="9" t="s">
        <v>7117</v>
      </c>
      <c r="AI198" s="238" t="s">
        <v>6721</v>
      </c>
      <c r="AJ198" s="238" t="s">
        <v>7190</v>
      </c>
      <c r="AK198" s="238" t="s">
        <v>6726</v>
      </c>
      <c r="AL198" s="238">
        <v>197</v>
      </c>
    </row>
    <row r="199" spans="1:38" x14ac:dyDescent="0.3">
      <c r="A199" s="232" t="s">
        <v>2337</v>
      </c>
      <c r="B199" s="232" t="s">
        <v>7184</v>
      </c>
      <c r="C199" s="244" t="s">
        <v>6717</v>
      </c>
      <c r="D199" s="240" t="s">
        <v>7192</v>
      </c>
      <c r="E199" s="239">
        <v>1101113896341</v>
      </c>
      <c r="F199" s="243" t="s">
        <v>7179</v>
      </c>
      <c r="G199" s="214">
        <v>0</v>
      </c>
      <c r="H199" s="234" t="s">
        <v>6721</v>
      </c>
      <c r="I199" s="234"/>
      <c r="J199" s="234"/>
      <c r="K199" s="234"/>
      <c r="L199" s="234"/>
      <c r="M199" s="234"/>
      <c r="N199" s="234" t="s">
        <v>6946</v>
      </c>
      <c r="O199" s="249" t="s">
        <v>7186</v>
      </c>
      <c r="P199" s="249" t="s">
        <v>7187</v>
      </c>
      <c r="Q199" s="226" t="s">
        <v>7188</v>
      </c>
      <c r="R199" s="212" t="s">
        <v>2</v>
      </c>
      <c r="S199" s="213" t="s">
        <v>6721</v>
      </c>
      <c r="T199" s="236">
        <v>45527</v>
      </c>
      <c r="U199" s="237" t="s">
        <v>6722</v>
      </c>
      <c r="V199" s="236">
        <v>45603</v>
      </c>
      <c r="W199" s="236">
        <v>45610</v>
      </c>
      <c r="X199" s="237" t="s">
        <v>2</v>
      </c>
      <c r="Y199" s="237"/>
      <c r="Z199" s="237" t="s">
        <v>7189</v>
      </c>
      <c r="AA199" s="241">
        <v>202409</v>
      </c>
      <c r="AB199" s="246"/>
      <c r="AC199" s="236" t="s">
        <v>6963</v>
      </c>
      <c r="AD199" s="247" t="s">
        <v>7131</v>
      </c>
      <c r="AE199" s="248">
        <v>1</v>
      </c>
      <c r="AF199" s="247" t="s">
        <v>7131</v>
      </c>
      <c r="AG199" s="242" t="str">
        <f>IFERROR(VLOOKUP(작성용!A:A,RM!A:D,4,0),"-")</f>
        <v>채동우</v>
      </c>
      <c r="AH199" s="9" t="s">
        <v>7117</v>
      </c>
      <c r="AI199" s="238" t="s">
        <v>6721</v>
      </c>
      <c r="AJ199" s="238" t="s">
        <v>7190</v>
      </c>
      <c r="AK199" s="238" t="s">
        <v>6726</v>
      </c>
      <c r="AL199" s="238">
        <v>198</v>
      </c>
    </row>
    <row r="200" spans="1:38" x14ac:dyDescent="0.3">
      <c r="A200" s="232" t="s">
        <v>2337</v>
      </c>
      <c r="B200" s="232" t="s">
        <v>7184</v>
      </c>
      <c r="C200" s="244" t="s">
        <v>6717</v>
      </c>
      <c r="D200" s="240" t="s">
        <v>7193</v>
      </c>
      <c r="E200" s="239">
        <v>1741110000775</v>
      </c>
      <c r="F200" s="243" t="s">
        <v>7179</v>
      </c>
      <c r="G200" s="214">
        <v>0</v>
      </c>
      <c r="H200" s="234" t="s">
        <v>6721</v>
      </c>
      <c r="I200" s="234"/>
      <c r="J200" s="234"/>
      <c r="K200" s="234"/>
      <c r="L200" s="234"/>
      <c r="M200" s="234"/>
      <c r="N200" s="234" t="s">
        <v>6946</v>
      </c>
      <c r="O200" s="249" t="s">
        <v>7186</v>
      </c>
      <c r="P200" s="249" t="s">
        <v>7187</v>
      </c>
      <c r="Q200" s="226" t="s">
        <v>7188</v>
      </c>
      <c r="R200" s="212" t="s">
        <v>2</v>
      </c>
      <c r="S200" s="213" t="s">
        <v>6721</v>
      </c>
      <c r="T200" s="236">
        <v>45527</v>
      </c>
      <c r="U200" s="237" t="s">
        <v>6722</v>
      </c>
      <c r="V200" s="236">
        <v>45603</v>
      </c>
      <c r="W200" s="236">
        <v>45610</v>
      </c>
      <c r="X200" s="237" t="s">
        <v>2</v>
      </c>
      <c r="Y200" s="237"/>
      <c r="Z200" s="237" t="s">
        <v>7189</v>
      </c>
      <c r="AA200" s="241">
        <v>202409</v>
      </c>
      <c r="AB200" s="246"/>
      <c r="AC200" s="236" t="s">
        <v>6963</v>
      </c>
      <c r="AD200" s="247" t="s">
        <v>7100</v>
      </c>
      <c r="AE200" s="248">
        <v>1</v>
      </c>
      <c r="AF200" s="247" t="s">
        <v>7100</v>
      </c>
      <c r="AG200" s="242" t="str">
        <f>IFERROR(VLOOKUP(작성용!A:A,RM!A:D,4,0),"-")</f>
        <v>채동우</v>
      </c>
      <c r="AH200" s="9" t="s">
        <v>7117</v>
      </c>
      <c r="AI200" s="238" t="s">
        <v>6721</v>
      </c>
      <c r="AJ200" s="238" t="s">
        <v>7190</v>
      </c>
      <c r="AK200" s="238" t="s">
        <v>6726</v>
      </c>
      <c r="AL200" s="238">
        <v>199</v>
      </c>
    </row>
    <row r="201" spans="1:38" x14ac:dyDescent="0.3">
      <c r="A201" s="232" t="s">
        <v>2337</v>
      </c>
      <c r="B201" s="232" t="s">
        <v>7184</v>
      </c>
      <c r="C201" s="244" t="s">
        <v>6717</v>
      </c>
      <c r="D201" s="240" t="s">
        <v>7194</v>
      </c>
      <c r="E201" s="239">
        <v>1701110182783</v>
      </c>
      <c r="F201" s="243" t="s">
        <v>7179</v>
      </c>
      <c r="G201" s="214">
        <v>0</v>
      </c>
      <c r="H201" s="234" t="s">
        <v>6721</v>
      </c>
      <c r="I201" s="234"/>
      <c r="J201" s="234"/>
      <c r="K201" s="234"/>
      <c r="L201" s="234"/>
      <c r="M201" s="234"/>
      <c r="N201" s="234" t="s">
        <v>6946</v>
      </c>
      <c r="O201" s="249" t="s">
        <v>7186</v>
      </c>
      <c r="P201" s="249" t="s">
        <v>7187</v>
      </c>
      <c r="Q201" s="226" t="s">
        <v>7188</v>
      </c>
      <c r="R201" s="212" t="s">
        <v>2</v>
      </c>
      <c r="S201" s="213" t="s">
        <v>6721</v>
      </c>
      <c r="T201" s="236">
        <v>45527</v>
      </c>
      <c r="U201" s="237" t="s">
        <v>6722</v>
      </c>
      <c r="V201" s="236">
        <v>45603</v>
      </c>
      <c r="W201" s="236">
        <v>45610</v>
      </c>
      <c r="X201" s="237" t="s">
        <v>2</v>
      </c>
      <c r="Y201" s="237"/>
      <c r="Z201" s="237" t="s">
        <v>7189</v>
      </c>
      <c r="AA201" s="241">
        <v>202409</v>
      </c>
      <c r="AB201" s="246"/>
      <c r="AC201" s="236" t="s">
        <v>6963</v>
      </c>
      <c r="AD201" s="247" t="s">
        <v>7152</v>
      </c>
      <c r="AE201" s="248">
        <v>1</v>
      </c>
      <c r="AF201" s="247" t="s">
        <v>7152</v>
      </c>
      <c r="AG201" s="242" t="str">
        <f>IFERROR(VLOOKUP(작성용!A:A,RM!A:D,4,0),"-")</f>
        <v>채동우</v>
      </c>
      <c r="AH201" s="9" t="s">
        <v>7117</v>
      </c>
      <c r="AI201" s="238" t="s">
        <v>6721</v>
      </c>
      <c r="AJ201" s="238" t="s">
        <v>7190</v>
      </c>
      <c r="AK201" s="238" t="s">
        <v>6726</v>
      </c>
      <c r="AL201" s="238">
        <v>200</v>
      </c>
    </row>
    <row r="202" spans="1:38" x14ac:dyDescent="0.3">
      <c r="A202" s="232" t="s">
        <v>2337</v>
      </c>
      <c r="B202" s="232" t="s">
        <v>7184</v>
      </c>
      <c r="C202" s="244" t="s">
        <v>6717</v>
      </c>
      <c r="D202" s="240" t="s">
        <v>7195</v>
      </c>
      <c r="E202" s="239">
        <v>1701110619538</v>
      </c>
      <c r="F202" s="243" t="s">
        <v>7179</v>
      </c>
      <c r="G202" s="214">
        <v>0</v>
      </c>
      <c r="H202" s="234" t="s">
        <v>6721</v>
      </c>
      <c r="I202" s="234"/>
      <c r="J202" s="234"/>
      <c r="K202" s="234"/>
      <c r="L202" s="234"/>
      <c r="M202" s="234"/>
      <c r="N202" s="234" t="s">
        <v>6946</v>
      </c>
      <c r="O202" s="249" t="s">
        <v>7186</v>
      </c>
      <c r="P202" s="249" t="s">
        <v>7187</v>
      </c>
      <c r="Q202" s="226" t="s">
        <v>7188</v>
      </c>
      <c r="R202" s="212" t="s">
        <v>2</v>
      </c>
      <c r="S202" s="213" t="s">
        <v>6721</v>
      </c>
      <c r="T202" s="236">
        <v>45527</v>
      </c>
      <c r="U202" s="237" t="s">
        <v>6722</v>
      </c>
      <c r="V202" s="236">
        <v>45603</v>
      </c>
      <c r="W202" s="236">
        <v>45610</v>
      </c>
      <c r="X202" s="237" t="s">
        <v>2</v>
      </c>
      <c r="Y202" s="237"/>
      <c r="Z202" s="237" t="s">
        <v>7189</v>
      </c>
      <c r="AA202" s="241">
        <v>202409</v>
      </c>
      <c r="AB202" s="246"/>
      <c r="AC202" s="236" t="s">
        <v>6963</v>
      </c>
      <c r="AD202" s="247" t="s">
        <v>7196</v>
      </c>
      <c r="AE202" s="248">
        <v>1</v>
      </c>
      <c r="AF202" s="247" t="s">
        <v>7196</v>
      </c>
      <c r="AG202" s="242" t="str">
        <f>IFERROR(VLOOKUP(작성용!A:A,RM!A:D,4,0),"-")</f>
        <v>채동우</v>
      </c>
      <c r="AH202" s="9" t="s">
        <v>7117</v>
      </c>
      <c r="AI202" s="238" t="s">
        <v>6721</v>
      </c>
      <c r="AJ202" s="238" t="s">
        <v>7190</v>
      </c>
      <c r="AK202" s="238" t="s">
        <v>6726</v>
      </c>
      <c r="AL202" s="238">
        <v>201</v>
      </c>
    </row>
    <row r="203" spans="1:38" x14ac:dyDescent="0.3">
      <c r="A203" s="232" t="s">
        <v>2337</v>
      </c>
      <c r="B203" s="232" t="s">
        <v>7184</v>
      </c>
      <c r="C203" s="244" t="s">
        <v>6717</v>
      </c>
      <c r="D203" s="240" t="s">
        <v>7197</v>
      </c>
      <c r="E203" s="239">
        <v>1101114625385</v>
      </c>
      <c r="F203" s="243" t="s">
        <v>7044</v>
      </c>
      <c r="G203" s="214">
        <v>0</v>
      </c>
      <c r="H203" s="234" t="s">
        <v>6721</v>
      </c>
      <c r="I203" s="234"/>
      <c r="J203" s="234"/>
      <c r="K203" s="234"/>
      <c r="L203" s="234"/>
      <c r="M203" s="234"/>
      <c r="N203" s="234" t="s">
        <v>6946</v>
      </c>
      <c r="O203" s="249" t="s">
        <v>7186</v>
      </c>
      <c r="P203" s="249" t="s">
        <v>7187</v>
      </c>
      <c r="Q203" s="226" t="s">
        <v>7188</v>
      </c>
      <c r="R203" s="212" t="s">
        <v>2</v>
      </c>
      <c r="S203" s="213" t="s">
        <v>6721</v>
      </c>
      <c r="T203" s="236">
        <v>45527</v>
      </c>
      <c r="U203" s="237" t="s">
        <v>6722</v>
      </c>
      <c r="V203" s="236">
        <v>45603</v>
      </c>
      <c r="W203" s="236">
        <v>45610</v>
      </c>
      <c r="X203" s="237" t="s">
        <v>2</v>
      </c>
      <c r="Y203" s="237"/>
      <c r="Z203" s="237" t="s">
        <v>7189</v>
      </c>
      <c r="AA203" s="241">
        <v>202409</v>
      </c>
      <c r="AB203" s="246"/>
      <c r="AC203" s="236" t="s">
        <v>6963</v>
      </c>
      <c r="AD203" s="247" t="s">
        <v>7160</v>
      </c>
      <c r="AE203" s="248">
        <v>1</v>
      </c>
      <c r="AF203" s="247" t="s">
        <v>7160</v>
      </c>
      <c r="AG203" s="242" t="str">
        <f>IFERROR(VLOOKUP(작성용!A:A,RM!A:D,4,0),"-")</f>
        <v>채동우</v>
      </c>
      <c r="AH203" s="9" t="s">
        <v>7117</v>
      </c>
      <c r="AI203" s="238" t="s">
        <v>6721</v>
      </c>
      <c r="AJ203" s="238" t="s">
        <v>7190</v>
      </c>
      <c r="AK203" s="238" t="s">
        <v>6726</v>
      </c>
      <c r="AL203" s="238">
        <v>202</v>
      </c>
    </row>
    <row r="204" spans="1:38" x14ac:dyDescent="0.3">
      <c r="A204" s="232" t="s">
        <v>2337</v>
      </c>
      <c r="B204" s="232" t="s">
        <v>7184</v>
      </c>
      <c r="C204" s="244" t="s">
        <v>6717</v>
      </c>
      <c r="D204" s="240" t="s">
        <v>7197</v>
      </c>
      <c r="E204" s="239">
        <v>1101114625385</v>
      </c>
      <c r="F204" s="243" t="s">
        <v>7044</v>
      </c>
      <c r="G204" s="214">
        <v>1</v>
      </c>
      <c r="H204" s="234" t="s">
        <v>6721</v>
      </c>
      <c r="I204" s="234"/>
      <c r="J204" s="234"/>
      <c r="K204" s="234"/>
      <c r="L204" s="234"/>
      <c r="M204" s="234"/>
      <c r="N204" s="234" t="s">
        <v>6946</v>
      </c>
      <c r="O204" s="249" t="s">
        <v>7186</v>
      </c>
      <c r="P204" s="249" t="s">
        <v>7187</v>
      </c>
      <c r="Q204" s="226" t="s">
        <v>7188</v>
      </c>
      <c r="R204" s="212" t="s">
        <v>2</v>
      </c>
      <c r="S204" s="213" t="s">
        <v>6721</v>
      </c>
      <c r="T204" s="236">
        <v>45527</v>
      </c>
      <c r="U204" s="237" t="s">
        <v>6722</v>
      </c>
      <c r="V204" s="236">
        <v>45603</v>
      </c>
      <c r="W204" s="236">
        <v>45610</v>
      </c>
      <c r="X204" s="237" t="s">
        <v>2</v>
      </c>
      <c r="Y204" s="237"/>
      <c r="Z204" s="237" t="s">
        <v>7189</v>
      </c>
      <c r="AA204" s="241">
        <v>202409</v>
      </c>
      <c r="AB204" s="246"/>
      <c r="AC204" s="236" t="s">
        <v>6963</v>
      </c>
      <c r="AD204" s="247" t="s">
        <v>7160</v>
      </c>
      <c r="AE204" s="248">
        <v>0</v>
      </c>
      <c r="AF204" s="247" t="s">
        <v>7160</v>
      </c>
      <c r="AG204" s="242" t="str">
        <f>IFERROR(VLOOKUP(작성용!A:A,RM!A:D,4,0),"-")</f>
        <v>채동우</v>
      </c>
      <c r="AH204" s="9" t="s">
        <v>7117</v>
      </c>
      <c r="AI204" s="238" t="s">
        <v>6721</v>
      </c>
      <c r="AJ204" s="238" t="s">
        <v>7190</v>
      </c>
      <c r="AK204" s="238" t="s">
        <v>6726</v>
      </c>
      <c r="AL204" s="238">
        <v>203</v>
      </c>
    </row>
    <row r="205" spans="1:38" x14ac:dyDescent="0.3">
      <c r="A205" s="232" t="s">
        <v>2337</v>
      </c>
      <c r="B205" s="232" t="s">
        <v>7184</v>
      </c>
      <c r="C205" s="244" t="s">
        <v>6717</v>
      </c>
      <c r="D205" s="240" t="s">
        <v>7198</v>
      </c>
      <c r="E205" s="239">
        <v>1101114300797</v>
      </c>
      <c r="F205" s="243" t="s">
        <v>7044</v>
      </c>
      <c r="G205" s="214">
        <v>0</v>
      </c>
      <c r="H205" s="234" t="s">
        <v>6721</v>
      </c>
      <c r="I205" s="234"/>
      <c r="J205" s="234"/>
      <c r="K205" s="234"/>
      <c r="L205" s="234"/>
      <c r="M205" s="234"/>
      <c r="N205" s="234" t="s">
        <v>6946</v>
      </c>
      <c r="O205" s="249" t="s">
        <v>7186</v>
      </c>
      <c r="P205" s="249" t="s">
        <v>7187</v>
      </c>
      <c r="Q205" s="226" t="s">
        <v>7188</v>
      </c>
      <c r="R205" s="212" t="s">
        <v>2</v>
      </c>
      <c r="S205" s="213" t="s">
        <v>6721</v>
      </c>
      <c r="T205" s="236">
        <v>45527</v>
      </c>
      <c r="U205" s="237" t="s">
        <v>6722</v>
      </c>
      <c r="V205" s="236">
        <v>45603</v>
      </c>
      <c r="W205" s="236">
        <v>45610</v>
      </c>
      <c r="X205" s="237" t="s">
        <v>2</v>
      </c>
      <c r="Y205" s="237"/>
      <c r="Z205" s="237" t="s">
        <v>7189</v>
      </c>
      <c r="AA205" s="241">
        <v>202409</v>
      </c>
      <c r="AB205" s="246"/>
      <c r="AC205" s="236" t="s">
        <v>6963</v>
      </c>
      <c r="AD205" s="247" t="s">
        <v>7077</v>
      </c>
      <c r="AE205" s="248">
        <v>1</v>
      </c>
      <c r="AF205" s="247" t="s">
        <v>7077</v>
      </c>
      <c r="AG205" s="242" t="str">
        <f>IFERROR(VLOOKUP(작성용!A:A,RM!A:D,4,0),"-")</f>
        <v>채동우</v>
      </c>
      <c r="AH205" s="9" t="s">
        <v>7117</v>
      </c>
      <c r="AI205" s="238" t="s">
        <v>6721</v>
      </c>
      <c r="AJ205" s="238" t="s">
        <v>7190</v>
      </c>
      <c r="AK205" s="238" t="s">
        <v>6726</v>
      </c>
      <c r="AL205" s="238">
        <v>204</v>
      </c>
    </row>
    <row r="206" spans="1:38" x14ac:dyDescent="0.3">
      <c r="A206" s="232" t="s">
        <v>2337</v>
      </c>
      <c r="B206" s="232" t="s">
        <v>7184</v>
      </c>
      <c r="C206" s="244" t="s">
        <v>6717</v>
      </c>
      <c r="D206" s="240" t="s">
        <v>7199</v>
      </c>
      <c r="E206" s="239">
        <v>1301110057421</v>
      </c>
      <c r="F206" s="243" t="s">
        <v>6931</v>
      </c>
      <c r="G206" s="214">
        <v>0</v>
      </c>
      <c r="H206" s="234" t="s">
        <v>6721</v>
      </c>
      <c r="I206" s="234"/>
      <c r="J206" s="234"/>
      <c r="K206" s="234"/>
      <c r="L206" s="234"/>
      <c r="M206" s="234"/>
      <c r="N206" s="234" t="s">
        <v>6946</v>
      </c>
      <c r="O206" s="249" t="s">
        <v>7186</v>
      </c>
      <c r="P206" s="249" t="s">
        <v>7187</v>
      </c>
      <c r="Q206" s="226" t="s">
        <v>7188</v>
      </c>
      <c r="R206" s="212" t="s">
        <v>2</v>
      </c>
      <c r="S206" s="213" t="s">
        <v>6721</v>
      </c>
      <c r="T206" s="236">
        <v>45527</v>
      </c>
      <c r="U206" s="237" t="s">
        <v>6722</v>
      </c>
      <c r="V206" s="236">
        <v>45603</v>
      </c>
      <c r="W206" s="236">
        <v>45610</v>
      </c>
      <c r="X206" s="237" t="s">
        <v>2</v>
      </c>
      <c r="Y206" s="237"/>
      <c r="Z206" s="237" t="s">
        <v>7189</v>
      </c>
      <c r="AA206" s="241">
        <v>202409</v>
      </c>
      <c r="AB206" s="246"/>
      <c r="AC206" s="236" t="s">
        <v>6963</v>
      </c>
      <c r="AD206" s="247" t="s">
        <v>6910</v>
      </c>
      <c r="AE206" s="248">
        <v>0</v>
      </c>
      <c r="AF206" s="247" t="s">
        <v>6910</v>
      </c>
      <c r="AG206" s="242" t="str">
        <f>IFERROR(VLOOKUP(작성용!A:A,RM!A:D,4,0),"-")</f>
        <v>채동우</v>
      </c>
      <c r="AH206" s="9" t="s">
        <v>7117</v>
      </c>
      <c r="AI206" s="238" t="s">
        <v>6721</v>
      </c>
      <c r="AJ206" s="238" t="s">
        <v>7190</v>
      </c>
      <c r="AK206" s="238" t="s">
        <v>6726</v>
      </c>
      <c r="AL206" s="238">
        <v>205</v>
      </c>
    </row>
    <row r="207" spans="1:38" x14ac:dyDescent="0.3">
      <c r="A207" s="232" t="s">
        <v>2337</v>
      </c>
      <c r="B207" s="232" t="s">
        <v>7184</v>
      </c>
      <c r="C207" s="244" t="s">
        <v>6717</v>
      </c>
      <c r="D207" s="240" t="s">
        <v>7200</v>
      </c>
      <c r="E207" s="239" t="s">
        <v>3813</v>
      </c>
      <c r="F207" s="243" t="s">
        <v>7179</v>
      </c>
      <c r="G207" s="214">
        <v>0</v>
      </c>
      <c r="H207" s="234" t="s">
        <v>6721</v>
      </c>
      <c r="I207" s="234"/>
      <c r="J207" s="234"/>
      <c r="K207" s="234"/>
      <c r="L207" s="234"/>
      <c r="M207" s="234"/>
      <c r="N207" s="234" t="s">
        <v>6946</v>
      </c>
      <c r="O207" s="249" t="s">
        <v>7186</v>
      </c>
      <c r="P207" s="249" t="s">
        <v>7187</v>
      </c>
      <c r="Q207" s="226" t="s">
        <v>7188</v>
      </c>
      <c r="R207" s="212" t="s">
        <v>2</v>
      </c>
      <c r="S207" s="213" t="s">
        <v>6721</v>
      </c>
      <c r="T207" s="236">
        <v>45527</v>
      </c>
      <c r="U207" s="237" t="s">
        <v>6722</v>
      </c>
      <c r="V207" s="236">
        <v>45603</v>
      </c>
      <c r="W207" s="236">
        <v>45610</v>
      </c>
      <c r="X207" s="237" t="s">
        <v>2</v>
      </c>
      <c r="Y207" s="237"/>
      <c r="Z207" s="237" t="s">
        <v>7189</v>
      </c>
      <c r="AA207" s="241">
        <v>202409</v>
      </c>
      <c r="AB207" s="246"/>
      <c r="AC207" s="236" t="s">
        <v>6963</v>
      </c>
      <c r="AD207" s="247" t="s">
        <v>7117</v>
      </c>
      <c r="AE207" s="248">
        <v>1</v>
      </c>
      <c r="AF207" s="247" t="s">
        <v>7117</v>
      </c>
      <c r="AG207" s="242" t="str">
        <f>IFERROR(VLOOKUP(작성용!A:A,RM!A:D,4,0),"-")</f>
        <v>채동우</v>
      </c>
      <c r="AH207" s="9" t="s">
        <v>7117</v>
      </c>
      <c r="AI207" s="238" t="s">
        <v>6721</v>
      </c>
      <c r="AJ207" s="238" t="s">
        <v>7190</v>
      </c>
      <c r="AK207" s="238" t="s">
        <v>6726</v>
      </c>
      <c r="AL207" s="238">
        <v>206</v>
      </c>
    </row>
    <row r="208" spans="1:38" x14ac:dyDescent="0.3">
      <c r="A208" s="232" t="s">
        <v>2337</v>
      </c>
      <c r="B208" s="232" t="s">
        <v>7184</v>
      </c>
      <c r="C208" s="244" t="s">
        <v>6717</v>
      </c>
      <c r="D208" s="240" t="s">
        <v>7201</v>
      </c>
      <c r="E208" s="239">
        <v>1101111322786</v>
      </c>
      <c r="F208" s="243" t="s">
        <v>7179</v>
      </c>
      <c r="G208" s="214">
        <v>0</v>
      </c>
      <c r="H208" s="234" t="s">
        <v>6721</v>
      </c>
      <c r="I208" s="234"/>
      <c r="J208" s="234"/>
      <c r="K208" s="234"/>
      <c r="L208" s="234"/>
      <c r="M208" s="234"/>
      <c r="N208" s="234" t="s">
        <v>6946</v>
      </c>
      <c r="O208" s="249" t="s">
        <v>7186</v>
      </c>
      <c r="P208" s="249" t="s">
        <v>7187</v>
      </c>
      <c r="Q208" s="226" t="s">
        <v>7188</v>
      </c>
      <c r="R208" s="212" t="s">
        <v>2</v>
      </c>
      <c r="S208" s="213" t="s">
        <v>6721</v>
      </c>
      <c r="T208" s="236">
        <v>45527</v>
      </c>
      <c r="U208" s="237" t="s">
        <v>6722</v>
      </c>
      <c r="V208" s="236">
        <v>45603</v>
      </c>
      <c r="W208" s="236">
        <v>45610</v>
      </c>
      <c r="X208" s="237" t="s">
        <v>2</v>
      </c>
      <c r="Y208" s="237"/>
      <c r="Z208" s="237" t="s">
        <v>7189</v>
      </c>
      <c r="AA208" s="241">
        <v>202409</v>
      </c>
      <c r="AB208" s="246"/>
      <c r="AC208" s="236" t="s">
        <v>6963</v>
      </c>
      <c r="AD208" s="247" t="s">
        <v>7196</v>
      </c>
      <c r="AE208" s="248">
        <v>1</v>
      </c>
      <c r="AF208" s="247" t="s">
        <v>7196</v>
      </c>
      <c r="AG208" s="242" t="str">
        <f>IFERROR(VLOOKUP(작성용!A:A,RM!A:D,4,0),"-")</f>
        <v>채동우</v>
      </c>
      <c r="AH208" s="9" t="s">
        <v>7117</v>
      </c>
      <c r="AI208" s="238" t="s">
        <v>6721</v>
      </c>
      <c r="AJ208" s="238" t="s">
        <v>7190</v>
      </c>
      <c r="AK208" s="238" t="s">
        <v>6726</v>
      </c>
      <c r="AL208" s="238">
        <v>207</v>
      </c>
    </row>
    <row r="209" spans="1:38" x14ac:dyDescent="0.3">
      <c r="A209" s="232" t="s">
        <v>2337</v>
      </c>
      <c r="B209" s="232" t="s">
        <v>7184</v>
      </c>
      <c r="C209" s="244" t="s">
        <v>6717</v>
      </c>
      <c r="D209" s="240" t="s">
        <v>7201</v>
      </c>
      <c r="E209" s="239">
        <v>1101111322786</v>
      </c>
      <c r="F209" s="243" t="s">
        <v>6931</v>
      </c>
      <c r="G209" s="214">
        <v>0</v>
      </c>
      <c r="H209" s="234" t="s">
        <v>6721</v>
      </c>
      <c r="I209" s="234"/>
      <c r="J209" s="234"/>
      <c r="K209" s="234"/>
      <c r="L209" s="234"/>
      <c r="M209" s="234"/>
      <c r="N209" s="234" t="s">
        <v>6946</v>
      </c>
      <c r="O209" s="249" t="s">
        <v>7186</v>
      </c>
      <c r="P209" s="249" t="s">
        <v>7187</v>
      </c>
      <c r="Q209" s="226" t="s">
        <v>7188</v>
      </c>
      <c r="R209" s="212" t="s">
        <v>2</v>
      </c>
      <c r="S209" s="213" t="s">
        <v>6721</v>
      </c>
      <c r="T209" s="236">
        <v>45527</v>
      </c>
      <c r="U209" s="237" t="s">
        <v>6722</v>
      </c>
      <c r="V209" s="236">
        <v>45603</v>
      </c>
      <c r="W209" s="236">
        <v>45610</v>
      </c>
      <c r="X209" s="237" t="s">
        <v>2</v>
      </c>
      <c r="Y209" s="237"/>
      <c r="Z209" s="237" t="s">
        <v>7189</v>
      </c>
      <c r="AA209" s="241">
        <v>202409</v>
      </c>
      <c r="AB209" s="246"/>
      <c r="AC209" s="236" t="s">
        <v>6963</v>
      </c>
      <c r="AD209" s="247" t="s">
        <v>7196</v>
      </c>
      <c r="AE209" s="248">
        <v>0</v>
      </c>
      <c r="AF209" s="247" t="s">
        <v>7196</v>
      </c>
      <c r="AG209" s="242" t="str">
        <f>IFERROR(VLOOKUP(작성용!A:A,RM!A:D,4,0),"-")</f>
        <v>채동우</v>
      </c>
      <c r="AH209" s="9" t="s">
        <v>7117</v>
      </c>
      <c r="AI209" s="238" t="s">
        <v>6721</v>
      </c>
      <c r="AJ209" s="238" t="s">
        <v>7190</v>
      </c>
      <c r="AK209" s="238" t="s">
        <v>6726</v>
      </c>
      <c r="AL209" s="238">
        <v>208</v>
      </c>
    </row>
    <row r="210" spans="1:38" x14ac:dyDescent="0.3">
      <c r="A210" s="232" t="s">
        <v>2337</v>
      </c>
      <c r="B210" s="232" t="s">
        <v>7184</v>
      </c>
      <c r="C210" s="244" t="s">
        <v>6717</v>
      </c>
      <c r="D210" s="240" t="s">
        <v>7202</v>
      </c>
      <c r="E210" s="239">
        <v>1645110024117</v>
      </c>
      <c r="F210" s="243" t="s">
        <v>7044</v>
      </c>
      <c r="G210" s="214">
        <v>0</v>
      </c>
      <c r="H210" s="234" t="s">
        <v>6721</v>
      </c>
      <c r="I210" s="234"/>
      <c r="J210" s="234"/>
      <c r="K210" s="234"/>
      <c r="L210" s="234"/>
      <c r="M210" s="234"/>
      <c r="N210" s="234" t="s">
        <v>6946</v>
      </c>
      <c r="O210" s="249" t="s">
        <v>7186</v>
      </c>
      <c r="P210" s="249" t="s">
        <v>7187</v>
      </c>
      <c r="Q210" s="226" t="s">
        <v>7188</v>
      </c>
      <c r="R210" s="212" t="s">
        <v>2</v>
      </c>
      <c r="S210" s="213" t="s">
        <v>6721</v>
      </c>
      <c r="T210" s="236">
        <v>45527</v>
      </c>
      <c r="U210" s="237" t="s">
        <v>6722</v>
      </c>
      <c r="V210" s="236">
        <v>45603</v>
      </c>
      <c r="W210" s="236">
        <v>45610</v>
      </c>
      <c r="X210" s="237" t="s">
        <v>2</v>
      </c>
      <c r="Y210" s="237"/>
      <c r="Z210" s="237" t="s">
        <v>7189</v>
      </c>
      <c r="AA210" s="241">
        <v>202409</v>
      </c>
      <c r="AB210" s="246"/>
      <c r="AC210" s="236" t="s">
        <v>6963</v>
      </c>
      <c r="AD210" s="247" t="s">
        <v>6989</v>
      </c>
      <c r="AE210" s="248">
        <v>1</v>
      </c>
      <c r="AF210" s="247" t="s">
        <v>7167</v>
      </c>
      <c r="AG210" s="242" t="str">
        <f>IFERROR(VLOOKUP(작성용!A:A,RM!A:D,4,0),"-")</f>
        <v>채동우</v>
      </c>
      <c r="AH210" s="9" t="s">
        <v>7117</v>
      </c>
      <c r="AI210" s="238" t="s">
        <v>6721</v>
      </c>
      <c r="AJ210" s="238" t="s">
        <v>7190</v>
      </c>
      <c r="AK210" s="238" t="s">
        <v>6726</v>
      </c>
      <c r="AL210" s="238">
        <v>209</v>
      </c>
    </row>
    <row r="211" spans="1:38" x14ac:dyDescent="0.3">
      <c r="A211" s="232" t="s">
        <v>2337</v>
      </c>
      <c r="B211" s="232" t="s">
        <v>7184</v>
      </c>
      <c r="C211" s="244" t="s">
        <v>6717</v>
      </c>
      <c r="D211" s="240" t="s">
        <v>7202</v>
      </c>
      <c r="E211" s="239">
        <v>1645110024117</v>
      </c>
      <c r="F211" s="243" t="s">
        <v>7179</v>
      </c>
      <c r="G211" s="214">
        <v>0</v>
      </c>
      <c r="H211" s="234" t="s">
        <v>6721</v>
      </c>
      <c r="I211" s="234"/>
      <c r="J211" s="234"/>
      <c r="K211" s="234"/>
      <c r="L211" s="234"/>
      <c r="M211" s="234"/>
      <c r="N211" s="234" t="s">
        <v>6946</v>
      </c>
      <c r="O211" s="249" t="s">
        <v>7186</v>
      </c>
      <c r="P211" s="249" t="s">
        <v>7187</v>
      </c>
      <c r="Q211" s="226" t="s">
        <v>7188</v>
      </c>
      <c r="R211" s="212" t="s">
        <v>2</v>
      </c>
      <c r="S211" s="213" t="s">
        <v>6721</v>
      </c>
      <c r="T211" s="236">
        <v>45527</v>
      </c>
      <c r="U211" s="237" t="s">
        <v>6722</v>
      </c>
      <c r="V211" s="236">
        <v>45603</v>
      </c>
      <c r="W211" s="236">
        <v>45610</v>
      </c>
      <c r="X211" s="237" t="s">
        <v>2</v>
      </c>
      <c r="Y211" s="237"/>
      <c r="Z211" s="237" t="s">
        <v>7189</v>
      </c>
      <c r="AA211" s="241">
        <v>202409</v>
      </c>
      <c r="AB211" s="246"/>
      <c r="AC211" s="236" t="s">
        <v>6963</v>
      </c>
      <c r="AD211" s="247" t="s">
        <v>6989</v>
      </c>
      <c r="AE211" s="248">
        <v>0</v>
      </c>
      <c r="AF211" s="247" t="s">
        <v>7167</v>
      </c>
      <c r="AG211" s="242" t="str">
        <f>IFERROR(VLOOKUP(작성용!A:A,RM!A:D,4,0),"-")</f>
        <v>채동우</v>
      </c>
      <c r="AH211" s="9" t="s">
        <v>7117</v>
      </c>
      <c r="AI211" s="238" t="s">
        <v>6721</v>
      </c>
      <c r="AJ211" s="238" t="s">
        <v>7190</v>
      </c>
      <c r="AK211" s="238" t="s">
        <v>6726</v>
      </c>
      <c r="AL211" s="238">
        <v>210</v>
      </c>
    </row>
    <row r="212" spans="1:38" x14ac:dyDescent="0.3">
      <c r="A212" s="232" t="s">
        <v>2337</v>
      </c>
      <c r="B212" s="232" t="s">
        <v>7184</v>
      </c>
      <c r="C212" s="244" t="s">
        <v>6717</v>
      </c>
      <c r="D212" s="240" t="s">
        <v>7203</v>
      </c>
      <c r="E212" s="239">
        <v>1301110059360</v>
      </c>
      <c r="F212" s="243" t="s">
        <v>7044</v>
      </c>
      <c r="G212" s="214">
        <v>0</v>
      </c>
      <c r="H212" s="234" t="s">
        <v>6721</v>
      </c>
      <c r="I212" s="234"/>
      <c r="J212" s="234"/>
      <c r="K212" s="234"/>
      <c r="L212" s="234"/>
      <c r="M212" s="234"/>
      <c r="N212" s="234" t="s">
        <v>6946</v>
      </c>
      <c r="O212" s="249" t="s">
        <v>7186</v>
      </c>
      <c r="P212" s="249" t="s">
        <v>7187</v>
      </c>
      <c r="Q212" s="226" t="s">
        <v>7188</v>
      </c>
      <c r="R212" s="212" t="s">
        <v>2</v>
      </c>
      <c r="S212" s="213" t="s">
        <v>6721</v>
      </c>
      <c r="T212" s="236">
        <v>45527</v>
      </c>
      <c r="U212" s="237" t="s">
        <v>6722</v>
      </c>
      <c r="V212" s="236">
        <v>45603</v>
      </c>
      <c r="W212" s="236">
        <v>45610</v>
      </c>
      <c r="X212" s="237" t="s">
        <v>2</v>
      </c>
      <c r="Y212" s="237"/>
      <c r="Z212" s="237" t="s">
        <v>7189</v>
      </c>
      <c r="AA212" s="241">
        <v>202409</v>
      </c>
      <c r="AB212" s="246"/>
      <c r="AC212" s="236" t="s">
        <v>6963</v>
      </c>
      <c r="AD212" s="247" t="s">
        <v>7129</v>
      </c>
      <c r="AE212" s="248">
        <v>1</v>
      </c>
      <c r="AF212" s="247" t="s">
        <v>7129</v>
      </c>
      <c r="AG212" s="242" t="str">
        <f>IFERROR(VLOOKUP(작성용!A:A,RM!A:D,4,0),"-")</f>
        <v>채동우</v>
      </c>
      <c r="AH212" s="9" t="s">
        <v>7117</v>
      </c>
      <c r="AI212" s="238" t="s">
        <v>6721</v>
      </c>
      <c r="AJ212" s="238" t="s">
        <v>7190</v>
      </c>
      <c r="AK212" s="238" t="s">
        <v>6726</v>
      </c>
      <c r="AL212" s="238">
        <v>211</v>
      </c>
    </row>
    <row r="213" spans="1:38" x14ac:dyDescent="0.3">
      <c r="A213" s="232" t="s">
        <v>2337</v>
      </c>
      <c r="B213" s="232" t="s">
        <v>7184</v>
      </c>
      <c r="C213" s="244" t="s">
        <v>6717</v>
      </c>
      <c r="D213" s="240" t="s">
        <v>7203</v>
      </c>
      <c r="E213" s="239">
        <v>1301110059360</v>
      </c>
      <c r="F213" s="243" t="s">
        <v>6931</v>
      </c>
      <c r="G213" s="214">
        <v>0</v>
      </c>
      <c r="H213" s="234" t="s">
        <v>6721</v>
      </c>
      <c r="I213" s="234"/>
      <c r="J213" s="234"/>
      <c r="K213" s="234"/>
      <c r="L213" s="234"/>
      <c r="M213" s="234"/>
      <c r="N213" s="234" t="s">
        <v>6946</v>
      </c>
      <c r="O213" s="249" t="s">
        <v>7186</v>
      </c>
      <c r="P213" s="249" t="s">
        <v>7187</v>
      </c>
      <c r="Q213" s="226" t="s">
        <v>7188</v>
      </c>
      <c r="R213" s="212" t="s">
        <v>2</v>
      </c>
      <c r="S213" s="213" t="s">
        <v>6721</v>
      </c>
      <c r="T213" s="236">
        <v>45527</v>
      </c>
      <c r="U213" s="237" t="s">
        <v>6722</v>
      </c>
      <c r="V213" s="236">
        <v>45603</v>
      </c>
      <c r="W213" s="236">
        <v>45610</v>
      </c>
      <c r="X213" s="237" t="s">
        <v>2</v>
      </c>
      <c r="Y213" s="237"/>
      <c r="Z213" s="237" t="s">
        <v>7189</v>
      </c>
      <c r="AA213" s="241">
        <v>202409</v>
      </c>
      <c r="AB213" s="246"/>
      <c r="AC213" s="236" t="s">
        <v>6963</v>
      </c>
      <c r="AD213" s="247" t="s">
        <v>7129</v>
      </c>
      <c r="AE213" s="248">
        <v>0</v>
      </c>
      <c r="AF213" s="247" t="s">
        <v>7129</v>
      </c>
      <c r="AG213" s="242" t="str">
        <f>IFERROR(VLOOKUP(작성용!A:A,RM!A:D,4,0),"-")</f>
        <v>채동우</v>
      </c>
      <c r="AH213" s="9" t="s">
        <v>7117</v>
      </c>
      <c r="AI213" s="238" t="s">
        <v>6721</v>
      </c>
      <c r="AJ213" s="238" t="s">
        <v>7190</v>
      </c>
      <c r="AK213" s="238" t="s">
        <v>6726</v>
      </c>
      <c r="AL213" s="238">
        <v>212</v>
      </c>
    </row>
    <row r="214" spans="1:38" x14ac:dyDescent="0.3">
      <c r="A214" s="232" t="s">
        <v>2881</v>
      </c>
      <c r="B214" s="232" t="s">
        <v>7204</v>
      </c>
      <c r="C214" s="244" t="s">
        <v>6717</v>
      </c>
      <c r="D214" s="240" t="s">
        <v>7205</v>
      </c>
      <c r="E214" s="239" t="s">
        <v>4150</v>
      </c>
      <c r="F214" s="243" t="s">
        <v>7105</v>
      </c>
      <c r="G214" s="214">
        <v>0</v>
      </c>
      <c r="H214" s="234" t="s">
        <v>6721</v>
      </c>
      <c r="I214" s="234"/>
      <c r="J214" s="234"/>
      <c r="K214" s="234"/>
      <c r="L214" s="234"/>
      <c r="M214" s="234"/>
      <c r="N214" s="233" t="s">
        <v>6946</v>
      </c>
      <c r="O214" s="226" t="s">
        <v>7206</v>
      </c>
      <c r="P214" s="226" t="s">
        <v>7207</v>
      </c>
      <c r="Q214" s="226" t="s">
        <v>7208</v>
      </c>
      <c r="R214" s="212" t="s">
        <v>2</v>
      </c>
      <c r="S214" s="212" t="s">
        <v>6721</v>
      </c>
      <c r="T214" s="236">
        <v>45527</v>
      </c>
      <c r="U214" s="237" t="s">
        <v>6722</v>
      </c>
      <c r="V214" s="237">
        <v>45583</v>
      </c>
      <c r="W214" s="237">
        <v>45583</v>
      </c>
      <c r="X214" s="237" t="s">
        <v>2</v>
      </c>
      <c r="Y214" s="237"/>
      <c r="Z214" s="237" t="s">
        <v>7209</v>
      </c>
      <c r="AA214" s="225">
        <v>202409</v>
      </c>
      <c r="AB214" s="246"/>
      <c r="AC214" s="247" t="s">
        <v>7099</v>
      </c>
      <c r="AD214" s="247" t="s">
        <v>7100</v>
      </c>
      <c r="AE214" s="248">
        <v>1</v>
      </c>
      <c r="AF214" s="247" t="s">
        <v>7100</v>
      </c>
      <c r="AG214" s="242" t="str">
        <f>IFERROR(VLOOKUP(작성용!A:A,RM!A:D,4,0),"-")</f>
        <v>정재형</v>
      </c>
      <c r="AH214" s="9" t="s">
        <v>7026</v>
      </c>
      <c r="AI214" s="238" t="s">
        <v>6721</v>
      </c>
      <c r="AJ214" s="238" t="s">
        <v>6929</v>
      </c>
      <c r="AK214" s="238" t="s">
        <v>6726</v>
      </c>
      <c r="AL214" s="238">
        <v>213</v>
      </c>
    </row>
    <row r="215" spans="1:38" x14ac:dyDescent="0.3">
      <c r="A215" s="232" t="s">
        <v>2881</v>
      </c>
      <c r="B215" s="232" t="s">
        <v>7204</v>
      </c>
      <c r="C215" s="244" t="s">
        <v>6717</v>
      </c>
      <c r="D215" s="240" t="s">
        <v>7210</v>
      </c>
      <c r="E215" s="239">
        <v>1101111421257</v>
      </c>
      <c r="F215" s="243" t="s">
        <v>6931</v>
      </c>
      <c r="G215" s="214">
        <v>15</v>
      </c>
      <c r="H215" s="234" t="s">
        <v>6721</v>
      </c>
      <c r="I215" s="234"/>
      <c r="J215" s="234"/>
      <c r="K215" s="234"/>
      <c r="L215" s="234"/>
      <c r="M215" s="234"/>
      <c r="N215" s="233" t="s">
        <v>6946</v>
      </c>
      <c r="O215" s="226" t="s">
        <v>7206</v>
      </c>
      <c r="P215" s="226" t="s">
        <v>7207</v>
      </c>
      <c r="Q215" s="226" t="s">
        <v>7208</v>
      </c>
      <c r="R215" s="212" t="s">
        <v>2</v>
      </c>
      <c r="S215" s="212" t="s">
        <v>6721</v>
      </c>
      <c r="T215" s="236">
        <v>45527</v>
      </c>
      <c r="U215" s="237" t="s">
        <v>6722</v>
      </c>
      <c r="V215" s="237">
        <v>45583</v>
      </c>
      <c r="W215" s="237">
        <v>45583</v>
      </c>
      <c r="X215" s="237" t="s">
        <v>2</v>
      </c>
      <c r="Y215" s="237"/>
      <c r="Z215" s="237" t="s">
        <v>7209</v>
      </c>
      <c r="AA215" s="225">
        <v>202409</v>
      </c>
      <c r="AB215" s="246"/>
      <c r="AC215" s="247" t="s">
        <v>7099</v>
      </c>
      <c r="AD215" s="247" t="s">
        <v>6910</v>
      </c>
      <c r="AE215" s="248">
        <v>0</v>
      </c>
      <c r="AF215" s="247" t="s">
        <v>6910</v>
      </c>
      <c r="AG215" s="242" t="str">
        <f>IFERROR(VLOOKUP(작성용!A:A,RM!A:D,4,0),"-")</f>
        <v>정재형</v>
      </c>
      <c r="AH215" s="9" t="s">
        <v>7026</v>
      </c>
      <c r="AI215" s="238" t="s">
        <v>6721</v>
      </c>
      <c r="AJ215" s="238" t="s">
        <v>6929</v>
      </c>
      <c r="AK215" s="238" t="s">
        <v>6726</v>
      </c>
      <c r="AL215" s="238">
        <v>214</v>
      </c>
    </row>
    <row r="216" spans="1:38" x14ac:dyDescent="0.3">
      <c r="A216" s="232" t="s">
        <v>2881</v>
      </c>
      <c r="B216" s="232" t="s">
        <v>7204</v>
      </c>
      <c r="C216" s="244" t="s">
        <v>6717</v>
      </c>
      <c r="D216" s="240" t="s">
        <v>7211</v>
      </c>
      <c r="E216" s="239" t="s">
        <v>3583</v>
      </c>
      <c r="F216" s="243" t="s">
        <v>7105</v>
      </c>
      <c r="G216" s="214">
        <v>0</v>
      </c>
      <c r="H216" s="234" t="s">
        <v>6721</v>
      </c>
      <c r="I216" s="234"/>
      <c r="J216" s="234"/>
      <c r="K216" s="234"/>
      <c r="L216" s="234"/>
      <c r="M216" s="234"/>
      <c r="N216" s="233" t="s">
        <v>6946</v>
      </c>
      <c r="O216" s="226" t="s">
        <v>7206</v>
      </c>
      <c r="P216" s="226" t="s">
        <v>7207</v>
      </c>
      <c r="Q216" s="226" t="s">
        <v>7208</v>
      </c>
      <c r="R216" s="212" t="s">
        <v>2</v>
      </c>
      <c r="S216" s="212" t="s">
        <v>6721</v>
      </c>
      <c r="T216" s="236">
        <v>45527</v>
      </c>
      <c r="U216" s="237" t="s">
        <v>6722</v>
      </c>
      <c r="V216" s="237">
        <v>45583</v>
      </c>
      <c r="W216" s="237">
        <v>45583</v>
      </c>
      <c r="X216" s="237" t="s">
        <v>2</v>
      </c>
      <c r="Y216" s="237"/>
      <c r="Z216" s="237" t="s">
        <v>7209</v>
      </c>
      <c r="AA216" s="225">
        <v>202409</v>
      </c>
      <c r="AB216" s="246"/>
      <c r="AC216" s="247" t="s">
        <v>7099</v>
      </c>
      <c r="AD216" s="247" t="s">
        <v>7137</v>
      </c>
      <c r="AE216" s="248">
        <v>1</v>
      </c>
      <c r="AF216" s="247" t="s">
        <v>7137</v>
      </c>
      <c r="AG216" s="242" t="str">
        <f>IFERROR(VLOOKUP(작성용!A:A,RM!A:D,4,0),"-")</f>
        <v>정재형</v>
      </c>
      <c r="AH216" s="9" t="s">
        <v>7026</v>
      </c>
      <c r="AI216" s="238" t="s">
        <v>6721</v>
      </c>
      <c r="AJ216" s="238" t="s">
        <v>6929</v>
      </c>
      <c r="AK216" s="238" t="s">
        <v>6726</v>
      </c>
      <c r="AL216" s="238">
        <v>215</v>
      </c>
    </row>
    <row r="217" spans="1:38" x14ac:dyDescent="0.3">
      <c r="A217" s="232" t="s">
        <v>2881</v>
      </c>
      <c r="B217" s="232" t="s">
        <v>7204</v>
      </c>
      <c r="C217" s="244" t="s">
        <v>6717</v>
      </c>
      <c r="D217" s="240" t="s">
        <v>7212</v>
      </c>
      <c r="E217" s="239">
        <v>1845110003856</v>
      </c>
      <c r="F217" s="243" t="s">
        <v>6931</v>
      </c>
      <c r="G217" s="214">
        <v>0</v>
      </c>
      <c r="H217" s="234" t="s">
        <v>6721</v>
      </c>
      <c r="I217" s="234"/>
      <c r="J217" s="234"/>
      <c r="K217" s="234"/>
      <c r="L217" s="234"/>
      <c r="M217" s="234"/>
      <c r="N217" s="233" t="s">
        <v>6946</v>
      </c>
      <c r="O217" s="226" t="s">
        <v>7206</v>
      </c>
      <c r="P217" s="226" t="s">
        <v>7207</v>
      </c>
      <c r="Q217" s="226" t="s">
        <v>7208</v>
      </c>
      <c r="R217" s="212" t="s">
        <v>2</v>
      </c>
      <c r="S217" s="212" t="s">
        <v>6721</v>
      </c>
      <c r="T217" s="236">
        <v>45527</v>
      </c>
      <c r="U217" s="237" t="s">
        <v>6722</v>
      </c>
      <c r="V217" s="237">
        <v>45583</v>
      </c>
      <c r="W217" s="237">
        <v>45583</v>
      </c>
      <c r="X217" s="237" t="s">
        <v>2</v>
      </c>
      <c r="Y217" s="237"/>
      <c r="Z217" s="237" t="s">
        <v>7209</v>
      </c>
      <c r="AA217" s="225">
        <v>202409</v>
      </c>
      <c r="AB217" s="246"/>
      <c r="AC217" s="247" t="s">
        <v>7099</v>
      </c>
      <c r="AD217" s="247" t="s">
        <v>6910</v>
      </c>
      <c r="AE217" s="248">
        <v>0</v>
      </c>
      <c r="AF217" s="247" t="s">
        <v>6910</v>
      </c>
      <c r="AG217" s="242" t="str">
        <f>IFERROR(VLOOKUP(작성용!A:A,RM!A:D,4,0),"-")</f>
        <v>정재형</v>
      </c>
      <c r="AH217" s="9" t="s">
        <v>7026</v>
      </c>
      <c r="AI217" s="238" t="s">
        <v>6721</v>
      </c>
      <c r="AJ217" s="238" t="s">
        <v>6929</v>
      </c>
      <c r="AK217" s="238" t="s">
        <v>6726</v>
      </c>
      <c r="AL217" s="238">
        <v>216</v>
      </c>
    </row>
    <row r="218" spans="1:38" x14ac:dyDescent="0.3">
      <c r="A218" s="232" t="s">
        <v>2881</v>
      </c>
      <c r="B218" s="232" t="s">
        <v>7204</v>
      </c>
      <c r="C218" s="244" t="s">
        <v>6717</v>
      </c>
      <c r="D218" s="240" t="s">
        <v>7213</v>
      </c>
      <c r="E218" s="239">
        <v>1101130025387</v>
      </c>
      <c r="F218" s="243" t="s">
        <v>7105</v>
      </c>
      <c r="G218" s="214">
        <v>0</v>
      </c>
      <c r="H218" s="234" t="s">
        <v>6721</v>
      </c>
      <c r="I218" s="234"/>
      <c r="J218" s="234"/>
      <c r="K218" s="234"/>
      <c r="L218" s="234"/>
      <c r="M218" s="234"/>
      <c r="N218" s="233" t="s">
        <v>6946</v>
      </c>
      <c r="O218" s="226" t="s">
        <v>7206</v>
      </c>
      <c r="P218" s="226" t="s">
        <v>7207</v>
      </c>
      <c r="Q218" s="226" t="s">
        <v>7208</v>
      </c>
      <c r="R218" s="212" t="s">
        <v>2</v>
      </c>
      <c r="S218" s="212" t="s">
        <v>6721</v>
      </c>
      <c r="T218" s="236">
        <v>45527</v>
      </c>
      <c r="U218" s="237" t="s">
        <v>6722</v>
      </c>
      <c r="V218" s="237">
        <v>45583</v>
      </c>
      <c r="W218" s="237">
        <v>45583</v>
      </c>
      <c r="X218" s="237" t="s">
        <v>2</v>
      </c>
      <c r="Y218" s="237"/>
      <c r="Z218" s="237" t="s">
        <v>7209</v>
      </c>
      <c r="AA218" s="225">
        <v>202409</v>
      </c>
      <c r="AB218" s="246"/>
      <c r="AC218" s="247" t="s">
        <v>7099</v>
      </c>
      <c r="AD218" s="247" t="s">
        <v>7158</v>
      </c>
      <c r="AE218" s="248">
        <v>1</v>
      </c>
      <c r="AF218" s="247" t="s">
        <v>7158</v>
      </c>
      <c r="AG218" s="242" t="str">
        <f>IFERROR(VLOOKUP(작성용!A:A,RM!A:D,4,0),"-")</f>
        <v>정재형</v>
      </c>
      <c r="AH218" s="9" t="s">
        <v>7026</v>
      </c>
      <c r="AI218" s="238" t="s">
        <v>6721</v>
      </c>
      <c r="AJ218" s="238" t="s">
        <v>6929</v>
      </c>
      <c r="AK218" s="238" t="s">
        <v>6726</v>
      </c>
      <c r="AL218" s="238">
        <v>217</v>
      </c>
    </row>
    <row r="219" spans="1:38" x14ac:dyDescent="0.3">
      <c r="A219" s="232" t="s">
        <v>2881</v>
      </c>
      <c r="B219" s="232" t="s">
        <v>7204</v>
      </c>
      <c r="C219" s="244" t="s">
        <v>6717</v>
      </c>
      <c r="D219" s="240" t="s">
        <v>7214</v>
      </c>
      <c r="E219" s="239">
        <v>1101117193602</v>
      </c>
      <c r="F219" s="243" t="s">
        <v>7179</v>
      </c>
      <c r="G219" s="214">
        <v>0</v>
      </c>
      <c r="H219" s="234" t="s">
        <v>6721</v>
      </c>
      <c r="I219" s="234"/>
      <c r="J219" s="234"/>
      <c r="K219" s="234"/>
      <c r="L219" s="234"/>
      <c r="M219" s="234"/>
      <c r="N219" s="233" t="s">
        <v>6946</v>
      </c>
      <c r="O219" s="226" t="s">
        <v>7206</v>
      </c>
      <c r="P219" s="226" t="s">
        <v>7207</v>
      </c>
      <c r="Q219" s="226" t="s">
        <v>7208</v>
      </c>
      <c r="R219" s="212" t="s">
        <v>2</v>
      </c>
      <c r="S219" s="212" t="s">
        <v>6721</v>
      </c>
      <c r="T219" s="236">
        <v>45527</v>
      </c>
      <c r="U219" s="237" t="s">
        <v>6722</v>
      </c>
      <c r="V219" s="237">
        <v>45583</v>
      </c>
      <c r="W219" s="237">
        <v>45583</v>
      </c>
      <c r="X219" s="237" t="s">
        <v>2</v>
      </c>
      <c r="Y219" s="237"/>
      <c r="Z219" s="237" t="s">
        <v>7209</v>
      </c>
      <c r="AA219" s="225">
        <v>202409</v>
      </c>
      <c r="AB219" s="246"/>
      <c r="AC219" s="247" t="s">
        <v>7099</v>
      </c>
      <c r="AD219" s="247" t="s">
        <v>7158</v>
      </c>
      <c r="AE219" s="248">
        <v>1</v>
      </c>
      <c r="AF219" s="247" t="s">
        <v>7158</v>
      </c>
      <c r="AG219" s="242" t="str">
        <f>IFERROR(VLOOKUP(작성용!A:A,RM!A:D,4,0),"-")</f>
        <v>정재형</v>
      </c>
      <c r="AH219" s="9" t="s">
        <v>7026</v>
      </c>
      <c r="AI219" s="238" t="s">
        <v>6721</v>
      </c>
      <c r="AJ219" s="238" t="s">
        <v>6929</v>
      </c>
      <c r="AK219" s="238" t="s">
        <v>6726</v>
      </c>
      <c r="AL219" s="238">
        <v>218</v>
      </c>
    </row>
    <row r="220" spans="1:38" x14ac:dyDescent="0.3">
      <c r="A220" s="232" t="s">
        <v>2881</v>
      </c>
      <c r="B220" s="232" t="s">
        <v>7204</v>
      </c>
      <c r="C220" s="244" t="s">
        <v>6717</v>
      </c>
      <c r="D220" s="240" t="s">
        <v>7215</v>
      </c>
      <c r="E220" s="239">
        <v>1101111367740</v>
      </c>
      <c r="F220" s="243" t="s">
        <v>7179</v>
      </c>
      <c r="G220" s="214">
        <v>0</v>
      </c>
      <c r="H220" s="234" t="s">
        <v>6721</v>
      </c>
      <c r="I220" s="234"/>
      <c r="J220" s="234"/>
      <c r="K220" s="234"/>
      <c r="L220" s="234"/>
      <c r="M220" s="234"/>
      <c r="N220" s="233" t="s">
        <v>6946</v>
      </c>
      <c r="O220" s="226" t="s">
        <v>7206</v>
      </c>
      <c r="P220" s="226" t="s">
        <v>7207</v>
      </c>
      <c r="Q220" s="226" t="s">
        <v>7208</v>
      </c>
      <c r="R220" s="212" t="s">
        <v>2</v>
      </c>
      <c r="S220" s="212" t="s">
        <v>6721</v>
      </c>
      <c r="T220" s="236">
        <v>45527</v>
      </c>
      <c r="U220" s="237" t="s">
        <v>6722</v>
      </c>
      <c r="V220" s="237">
        <v>45583</v>
      </c>
      <c r="W220" s="237">
        <v>45583</v>
      </c>
      <c r="X220" s="237" t="s">
        <v>2</v>
      </c>
      <c r="Y220" s="237"/>
      <c r="Z220" s="237" t="s">
        <v>7209</v>
      </c>
      <c r="AA220" s="225">
        <v>202409</v>
      </c>
      <c r="AB220" s="246"/>
      <c r="AC220" s="247" t="s">
        <v>7099</v>
      </c>
      <c r="AD220" s="247" t="s">
        <v>7137</v>
      </c>
      <c r="AE220" s="248">
        <v>1</v>
      </c>
      <c r="AF220" s="247" t="s">
        <v>7137</v>
      </c>
      <c r="AG220" s="242" t="str">
        <f>IFERROR(VLOOKUP(작성용!A:A,RM!A:D,4,0),"-")</f>
        <v>정재형</v>
      </c>
      <c r="AH220" s="9" t="s">
        <v>7026</v>
      </c>
      <c r="AI220" s="238" t="s">
        <v>6721</v>
      </c>
      <c r="AJ220" s="238" t="s">
        <v>6929</v>
      </c>
      <c r="AK220" s="238" t="s">
        <v>6726</v>
      </c>
      <c r="AL220" s="238">
        <v>219</v>
      </c>
    </row>
    <row r="221" spans="1:38" x14ac:dyDescent="0.3">
      <c r="A221" s="232" t="s">
        <v>612</v>
      </c>
      <c r="B221" s="232" t="s">
        <v>7216</v>
      </c>
      <c r="C221" s="244" t="s">
        <v>6717</v>
      </c>
      <c r="D221" s="240" t="s">
        <v>7217</v>
      </c>
      <c r="E221" s="239" t="s">
        <v>3884</v>
      </c>
      <c r="F221" s="243" t="s">
        <v>7105</v>
      </c>
      <c r="G221" s="214">
        <v>0</v>
      </c>
      <c r="H221" s="234" t="s">
        <v>6721</v>
      </c>
      <c r="I221" s="234"/>
      <c r="J221" s="234"/>
      <c r="K221" s="234"/>
      <c r="L221" s="234"/>
      <c r="M221" s="234"/>
      <c r="N221" s="234" t="s">
        <v>6946</v>
      </c>
      <c r="O221" s="249" t="s">
        <v>7218</v>
      </c>
      <c r="P221" s="249" t="s">
        <v>7219</v>
      </c>
      <c r="Q221" s="226" t="s">
        <v>3882</v>
      </c>
      <c r="R221" s="212" t="s">
        <v>2</v>
      </c>
      <c r="S221" s="213" t="s">
        <v>6721</v>
      </c>
      <c r="T221" s="236">
        <v>45527</v>
      </c>
      <c r="U221" s="237" t="s">
        <v>6722</v>
      </c>
      <c r="V221" s="236">
        <v>45576</v>
      </c>
      <c r="W221" s="236">
        <v>45583</v>
      </c>
      <c r="X221" s="237" t="s">
        <v>6721</v>
      </c>
      <c r="Y221" s="237"/>
      <c r="Z221" s="237" t="s">
        <v>7220</v>
      </c>
      <c r="AA221" s="241">
        <v>202409</v>
      </c>
      <c r="AB221" s="246"/>
      <c r="AC221" s="236" t="s">
        <v>6963</v>
      </c>
      <c r="AD221" s="247" t="s">
        <v>7155</v>
      </c>
      <c r="AE221" s="248">
        <v>1</v>
      </c>
      <c r="AF221" s="247" t="s">
        <v>7155</v>
      </c>
      <c r="AG221" s="242" t="str">
        <f>IFERROR(VLOOKUP(작성용!A:A,RM!A:D,4,0),"-")</f>
        <v>이문수</v>
      </c>
      <c r="AH221" s="9" t="s">
        <v>7221</v>
      </c>
      <c r="AI221" s="238" t="s">
        <v>6721</v>
      </c>
      <c r="AJ221" s="238" t="s">
        <v>6929</v>
      </c>
      <c r="AK221" s="238" t="s">
        <v>6726</v>
      </c>
      <c r="AL221" s="238">
        <v>220</v>
      </c>
    </row>
    <row r="222" spans="1:38" x14ac:dyDescent="0.3">
      <c r="A222" s="232" t="s">
        <v>612</v>
      </c>
      <c r="B222" s="232" t="s">
        <v>7216</v>
      </c>
      <c r="C222" s="244" t="s">
        <v>6717</v>
      </c>
      <c r="D222" s="240" t="s">
        <v>7222</v>
      </c>
      <c r="E222" s="239">
        <v>1101111220641</v>
      </c>
      <c r="F222" s="243" t="s">
        <v>7179</v>
      </c>
      <c r="G222" s="214">
        <v>0</v>
      </c>
      <c r="H222" s="234" t="s">
        <v>6721</v>
      </c>
      <c r="I222" s="234"/>
      <c r="J222" s="234"/>
      <c r="K222" s="234"/>
      <c r="L222" s="234"/>
      <c r="M222" s="234"/>
      <c r="N222" s="234" t="s">
        <v>6946</v>
      </c>
      <c r="O222" s="249" t="s">
        <v>7218</v>
      </c>
      <c r="P222" s="249" t="s">
        <v>7219</v>
      </c>
      <c r="Q222" s="226" t="s">
        <v>3882</v>
      </c>
      <c r="R222" s="212" t="s">
        <v>2</v>
      </c>
      <c r="S222" s="213" t="s">
        <v>6721</v>
      </c>
      <c r="T222" s="236">
        <v>45527</v>
      </c>
      <c r="U222" s="237" t="s">
        <v>6722</v>
      </c>
      <c r="V222" s="236">
        <v>45576</v>
      </c>
      <c r="W222" s="236">
        <v>45583</v>
      </c>
      <c r="X222" s="237" t="s">
        <v>6721</v>
      </c>
      <c r="Y222" s="237"/>
      <c r="Z222" s="237" t="s">
        <v>7220</v>
      </c>
      <c r="AA222" s="241">
        <v>202409</v>
      </c>
      <c r="AB222" s="246"/>
      <c r="AC222" s="236" t="s">
        <v>6963</v>
      </c>
      <c r="AD222" s="247" t="s">
        <v>7221</v>
      </c>
      <c r="AE222" s="248">
        <v>1</v>
      </c>
      <c r="AF222" s="247" t="s">
        <v>7221</v>
      </c>
      <c r="AG222" s="242" t="str">
        <f>IFERROR(VLOOKUP(작성용!A:A,RM!A:D,4,0),"-")</f>
        <v>이문수</v>
      </c>
      <c r="AH222" s="9" t="s">
        <v>7221</v>
      </c>
      <c r="AI222" s="238" t="s">
        <v>6721</v>
      </c>
      <c r="AJ222" s="238" t="s">
        <v>6929</v>
      </c>
      <c r="AK222" s="238" t="s">
        <v>6726</v>
      </c>
      <c r="AL222" s="238">
        <v>221</v>
      </c>
    </row>
    <row r="223" spans="1:38" x14ac:dyDescent="0.3">
      <c r="A223" s="232" t="s">
        <v>612</v>
      </c>
      <c r="B223" s="232" t="s">
        <v>7216</v>
      </c>
      <c r="C223" s="244" t="s">
        <v>6717</v>
      </c>
      <c r="D223" s="240" t="s">
        <v>7223</v>
      </c>
      <c r="E223" s="239" t="s">
        <v>3883</v>
      </c>
      <c r="F223" s="243" t="s">
        <v>7105</v>
      </c>
      <c r="G223" s="214">
        <v>0</v>
      </c>
      <c r="H223" s="234" t="s">
        <v>6721</v>
      </c>
      <c r="I223" s="234"/>
      <c r="J223" s="234"/>
      <c r="K223" s="234"/>
      <c r="L223" s="234"/>
      <c r="M223" s="234"/>
      <c r="N223" s="234" t="s">
        <v>6946</v>
      </c>
      <c r="O223" s="249" t="s">
        <v>7218</v>
      </c>
      <c r="P223" s="249" t="s">
        <v>7219</v>
      </c>
      <c r="Q223" s="226" t="s">
        <v>3882</v>
      </c>
      <c r="R223" s="212" t="s">
        <v>2</v>
      </c>
      <c r="S223" s="213" t="s">
        <v>6721</v>
      </c>
      <c r="T223" s="236">
        <v>45527</v>
      </c>
      <c r="U223" s="237" t="s">
        <v>6722</v>
      </c>
      <c r="V223" s="236">
        <v>45576</v>
      </c>
      <c r="W223" s="236">
        <v>45583</v>
      </c>
      <c r="X223" s="237" t="s">
        <v>6721</v>
      </c>
      <c r="Y223" s="237"/>
      <c r="Z223" s="237" t="s">
        <v>7220</v>
      </c>
      <c r="AA223" s="241">
        <v>202409</v>
      </c>
      <c r="AB223" s="246"/>
      <c r="AC223" s="236" t="s">
        <v>6963</v>
      </c>
      <c r="AD223" s="247" t="s">
        <v>7129</v>
      </c>
      <c r="AE223" s="248">
        <v>1</v>
      </c>
      <c r="AF223" s="247" t="s">
        <v>7129</v>
      </c>
      <c r="AG223" s="242" t="str">
        <f>IFERROR(VLOOKUP(작성용!A:A,RM!A:D,4,0),"-")</f>
        <v>이문수</v>
      </c>
      <c r="AH223" s="9" t="s">
        <v>7221</v>
      </c>
      <c r="AI223" s="238" t="s">
        <v>6721</v>
      </c>
      <c r="AJ223" s="238" t="s">
        <v>6929</v>
      </c>
      <c r="AK223" s="238" t="s">
        <v>6726</v>
      </c>
      <c r="AL223" s="238">
        <v>222</v>
      </c>
    </row>
    <row r="224" spans="1:38" x14ac:dyDescent="0.3">
      <c r="A224" s="232" t="s">
        <v>612</v>
      </c>
      <c r="B224" s="232" t="s">
        <v>7216</v>
      </c>
      <c r="C224" s="244" t="s">
        <v>6717</v>
      </c>
      <c r="D224" s="240" t="s">
        <v>7224</v>
      </c>
      <c r="E224" s="239" t="s">
        <v>3885</v>
      </c>
      <c r="F224" s="243" t="s">
        <v>7105</v>
      </c>
      <c r="G224" s="214">
        <v>0</v>
      </c>
      <c r="H224" s="234" t="s">
        <v>6721</v>
      </c>
      <c r="I224" s="234"/>
      <c r="J224" s="234"/>
      <c r="K224" s="234"/>
      <c r="L224" s="234"/>
      <c r="M224" s="234"/>
      <c r="N224" s="234" t="s">
        <v>6946</v>
      </c>
      <c r="O224" s="249" t="s">
        <v>7218</v>
      </c>
      <c r="P224" s="249" t="s">
        <v>7219</v>
      </c>
      <c r="Q224" s="226" t="s">
        <v>3882</v>
      </c>
      <c r="R224" s="212" t="s">
        <v>2</v>
      </c>
      <c r="S224" s="213" t="s">
        <v>6721</v>
      </c>
      <c r="T224" s="236">
        <v>45527</v>
      </c>
      <c r="U224" s="237" t="s">
        <v>6722</v>
      </c>
      <c r="V224" s="236">
        <v>45576</v>
      </c>
      <c r="W224" s="236">
        <v>45583</v>
      </c>
      <c r="X224" s="237" t="s">
        <v>6721</v>
      </c>
      <c r="Y224" s="237"/>
      <c r="Z224" s="237" t="s">
        <v>7220</v>
      </c>
      <c r="AA224" s="241">
        <v>202409</v>
      </c>
      <c r="AB224" s="246"/>
      <c r="AC224" s="236" t="s">
        <v>6963</v>
      </c>
      <c r="AD224" s="247" t="s">
        <v>7117</v>
      </c>
      <c r="AE224" s="248">
        <v>1</v>
      </c>
      <c r="AF224" s="247" t="s">
        <v>7117</v>
      </c>
      <c r="AG224" s="242" t="str">
        <f>IFERROR(VLOOKUP(작성용!A:A,RM!A:D,4,0),"-")</f>
        <v>이문수</v>
      </c>
      <c r="AH224" s="9" t="s">
        <v>7221</v>
      </c>
      <c r="AI224" s="238" t="s">
        <v>6721</v>
      </c>
      <c r="AJ224" s="238" t="s">
        <v>6929</v>
      </c>
      <c r="AK224" s="238" t="s">
        <v>6726</v>
      </c>
      <c r="AL224" s="238">
        <v>223</v>
      </c>
    </row>
    <row r="225" spans="1:38" x14ac:dyDescent="0.3">
      <c r="A225" s="232" t="s">
        <v>612</v>
      </c>
      <c r="B225" s="232" t="s">
        <v>7216</v>
      </c>
      <c r="C225" s="244" t="s">
        <v>6717</v>
      </c>
      <c r="D225" s="240" t="s">
        <v>7225</v>
      </c>
      <c r="E225" s="239">
        <v>1342110123995</v>
      </c>
      <c r="F225" s="243" t="s">
        <v>7179</v>
      </c>
      <c r="G225" s="214">
        <v>0</v>
      </c>
      <c r="H225" s="234" t="s">
        <v>6721</v>
      </c>
      <c r="I225" s="234"/>
      <c r="J225" s="234"/>
      <c r="K225" s="234" t="s">
        <v>3673</v>
      </c>
      <c r="L225" s="234" t="s">
        <v>3673</v>
      </c>
      <c r="M225" s="234"/>
      <c r="N225" s="234" t="s">
        <v>6946</v>
      </c>
      <c r="O225" s="249" t="s">
        <v>7218</v>
      </c>
      <c r="P225" s="249" t="s">
        <v>7219</v>
      </c>
      <c r="Q225" s="226" t="s">
        <v>3882</v>
      </c>
      <c r="R225" s="212" t="s">
        <v>2</v>
      </c>
      <c r="S225" s="213" t="s">
        <v>6721</v>
      </c>
      <c r="T225" s="236">
        <v>45527</v>
      </c>
      <c r="U225" s="237" t="s">
        <v>6722</v>
      </c>
      <c r="V225" s="236">
        <v>45576</v>
      </c>
      <c r="W225" s="236">
        <v>45583</v>
      </c>
      <c r="X225" s="237" t="s">
        <v>6721</v>
      </c>
      <c r="Y225" s="237"/>
      <c r="Z225" s="237" t="s">
        <v>7220</v>
      </c>
      <c r="AA225" s="241">
        <v>202409</v>
      </c>
      <c r="AB225" s="246"/>
      <c r="AC225" s="236" t="s">
        <v>6963</v>
      </c>
      <c r="AD225" s="247" t="s">
        <v>7221</v>
      </c>
      <c r="AE225" s="248">
        <v>1</v>
      </c>
      <c r="AF225" s="247" t="s">
        <v>7221</v>
      </c>
      <c r="AG225" s="242" t="str">
        <f>IFERROR(VLOOKUP(작성용!A:A,RM!A:D,4,0),"-")</f>
        <v>이문수</v>
      </c>
      <c r="AH225" s="9" t="s">
        <v>7221</v>
      </c>
      <c r="AI225" s="238" t="s">
        <v>6721</v>
      </c>
      <c r="AJ225" s="238" t="s">
        <v>6929</v>
      </c>
      <c r="AK225" s="238" t="s">
        <v>6726</v>
      </c>
      <c r="AL225" s="238">
        <v>224</v>
      </c>
    </row>
    <row r="226" spans="1:38" x14ac:dyDescent="0.3">
      <c r="A226" s="232" t="s">
        <v>612</v>
      </c>
      <c r="B226" s="232" t="s">
        <v>7216</v>
      </c>
      <c r="C226" s="244" t="s">
        <v>6717</v>
      </c>
      <c r="D226" s="240" t="s">
        <v>7226</v>
      </c>
      <c r="E226" s="239" t="s">
        <v>3886</v>
      </c>
      <c r="F226" s="243" t="s">
        <v>7105</v>
      </c>
      <c r="G226" s="214">
        <v>0</v>
      </c>
      <c r="H226" s="234" t="s">
        <v>6721</v>
      </c>
      <c r="I226" s="234"/>
      <c r="J226" s="234"/>
      <c r="K226" s="234"/>
      <c r="L226" s="234"/>
      <c r="M226" s="234"/>
      <c r="N226" s="234" t="s">
        <v>6946</v>
      </c>
      <c r="O226" s="249" t="s">
        <v>7218</v>
      </c>
      <c r="P226" s="249" t="s">
        <v>7219</v>
      </c>
      <c r="Q226" s="226" t="s">
        <v>3882</v>
      </c>
      <c r="R226" s="212" t="s">
        <v>2</v>
      </c>
      <c r="S226" s="213" t="s">
        <v>6721</v>
      </c>
      <c r="T226" s="236">
        <v>45527</v>
      </c>
      <c r="U226" s="237" t="s">
        <v>6722</v>
      </c>
      <c r="V226" s="236">
        <v>45576</v>
      </c>
      <c r="W226" s="236">
        <v>45583</v>
      </c>
      <c r="X226" s="237" t="s">
        <v>6721</v>
      </c>
      <c r="Y226" s="237"/>
      <c r="Z226" s="237" t="s">
        <v>7220</v>
      </c>
      <c r="AA226" s="241">
        <v>202409</v>
      </c>
      <c r="AB226" s="246"/>
      <c r="AC226" s="236" t="s">
        <v>6963</v>
      </c>
      <c r="AD226" s="247" t="s">
        <v>7196</v>
      </c>
      <c r="AE226" s="248">
        <v>1</v>
      </c>
      <c r="AF226" s="247" t="s">
        <v>7196</v>
      </c>
      <c r="AG226" s="242" t="str">
        <f>IFERROR(VLOOKUP(작성용!A:A,RM!A:D,4,0),"-")</f>
        <v>이문수</v>
      </c>
      <c r="AH226" s="9" t="s">
        <v>7221</v>
      </c>
      <c r="AI226" s="238" t="s">
        <v>6721</v>
      </c>
      <c r="AJ226" s="238" t="s">
        <v>6929</v>
      </c>
      <c r="AK226" s="238" t="s">
        <v>6726</v>
      </c>
      <c r="AL226" s="238">
        <v>225</v>
      </c>
    </row>
    <row r="227" spans="1:38" x14ac:dyDescent="0.3">
      <c r="A227" s="232">
        <v>6000781</v>
      </c>
      <c r="B227" s="232" t="s">
        <v>7217</v>
      </c>
      <c r="C227" s="244" t="s">
        <v>6717</v>
      </c>
      <c r="D227" s="240" t="s">
        <v>7227</v>
      </c>
      <c r="E227" s="239">
        <v>1801110685321</v>
      </c>
      <c r="F227" s="243" t="s">
        <v>7179</v>
      </c>
      <c r="G227" s="214">
        <v>0</v>
      </c>
      <c r="H227" s="234" t="s">
        <v>6721</v>
      </c>
      <c r="I227" s="234"/>
      <c r="J227" s="234"/>
      <c r="K227" s="234"/>
      <c r="L227" s="234"/>
      <c r="M227" s="234"/>
      <c r="N227" s="234" t="s">
        <v>6946</v>
      </c>
      <c r="O227" s="249"/>
      <c r="P227" s="249"/>
      <c r="Q227" s="226"/>
      <c r="R227" s="212" t="s">
        <v>2</v>
      </c>
      <c r="S227" s="213" t="s">
        <v>6721</v>
      </c>
      <c r="T227" s="236" t="s">
        <v>4486</v>
      </c>
      <c r="U227" s="237" t="s">
        <v>6722</v>
      </c>
      <c r="V227" s="236">
        <v>45576</v>
      </c>
      <c r="W227" s="236" t="s">
        <v>6944</v>
      </c>
      <c r="X227" s="237" t="s">
        <v>2</v>
      </c>
      <c r="Y227" s="237"/>
      <c r="Z227" s="237"/>
      <c r="AA227" s="241">
        <v>202409</v>
      </c>
      <c r="AB227" s="246"/>
      <c r="AC227" s="236" t="s">
        <v>7181</v>
      </c>
      <c r="AD227" s="247" t="s">
        <v>7146</v>
      </c>
      <c r="AE227" s="248">
        <v>0</v>
      </c>
      <c r="AF227" s="247" t="s">
        <v>7146</v>
      </c>
      <c r="AG227" s="242" t="str">
        <f>IFERROR(VLOOKUP(작성용!A:A,RM!A:D,4,0),"-")</f>
        <v>-</v>
      </c>
      <c r="AH227" s="9" t="s">
        <v>6721</v>
      </c>
      <c r="AI227" s="238" t="s">
        <v>7228</v>
      </c>
      <c r="AJ227" s="238" t="s">
        <v>6721</v>
      </c>
      <c r="AK227" s="238" t="s">
        <v>7182</v>
      </c>
      <c r="AL227" s="238">
        <v>226</v>
      </c>
    </row>
    <row r="228" spans="1:38" x14ac:dyDescent="0.3">
      <c r="A228" s="232">
        <v>6000781</v>
      </c>
      <c r="B228" s="232" t="s">
        <v>7217</v>
      </c>
      <c r="C228" s="244" t="s">
        <v>6717</v>
      </c>
      <c r="D228" s="240" t="s">
        <v>7227</v>
      </c>
      <c r="E228" s="239">
        <v>1801110685321</v>
      </c>
      <c r="F228" s="243" t="s">
        <v>7044</v>
      </c>
      <c r="G228" s="214">
        <v>0</v>
      </c>
      <c r="H228" s="234" t="s">
        <v>6721</v>
      </c>
      <c r="I228" s="234"/>
      <c r="J228" s="234"/>
      <c r="K228" s="234"/>
      <c r="L228" s="234"/>
      <c r="M228" s="234"/>
      <c r="N228" s="234" t="s">
        <v>6946</v>
      </c>
      <c r="O228" s="249"/>
      <c r="P228" s="249"/>
      <c r="Q228" s="226"/>
      <c r="R228" s="212" t="s">
        <v>2</v>
      </c>
      <c r="S228" s="213" t="s">
        <v>6721</v>
      </c>
      <c r="T228" s="236" t="s">
        <v>4486</v>
      </c>
      <c r="U228" s="237" t="s">
        <v>6722</v>
      </c>
      <c r="V228" s="236">
        <v>45576</v>
      </c>
      <c r="W228" s="236" t="s">
        <v>6944</v>
      </c>
      <c r="X228" s="237" t="s">
        <v>2</v>
      </c>
      <c r="Y228" s="237"/>
      <c r="Z228" s="237"/>
      <c r="AA228" s="241">
        <v>202409</v>
      </c>
      <c r="AB228" s="246"/>
      <c r="AC228" s="236" t="s">
        <v>7181</v>
      </c>
      <c r="AD228" s="247" t="s">
        <v>7146</v>
      </c>
      <c r="AE228" s="248">
        <v>0</v>
      </c>
      <c r="AF228" s="247" t="s">
        <v>7146</v>
      </c>
      <c r="AG228" s="242" t="str">
        <f>IFERROR(VLOOKUP(작성용!A:A,RM!A:D,4,0),"-")</f>
        <v>-</v>
      </c>
      <c r="AH228" s="9" t="s">
        <v>6721</v>
      </c>
      <c r="AI228" s="238" t="s">
        <v>7228</v>
      </c>
      <c r="AJ228" s="238" t="s">
        <v>6721</v>
      </c>
      <c r="AK228" s="238" t="s">
        <v>7182</v>
      </c>
      <c r="AL228" s="238">
        <v>227</v>
      </c>
    </row>
    <row r="229" spans="1:38" x14ac:dyDescent="0.3">
      <c r="A229" s="232">
        <v>6000606</v>
      </c>
      <c r="B229" s="232" t="s">
        <v>7223</v>
      </c>
      <c r="C229" s="244" t="s">
        <v>6717</v>
      </c>
      <c r="D229" s="240" t="s">
        <v>7229</v>
      </c>
      <c r="E229" s="239">
        <v>1748110032229</v>
      </c>
      <c r="F229" s="243" t="s">
        <v>7044</v>
      </c>
      <c r="G229" s="214">
        <v>0</v>
      </c>
      <c r="H229" s="234" t="s">
        <v>6721</v>
      </c>
      <c r="I229" s="234"/>
      <c r="J229" s="234"/>
      <c r="K229" s="234"/>
      <c r="L229" s="234"/>
      <c r="M229" s="234"/>
      <c r="N229" s="234" t="s">
        <v>6946</v>
      </c>
      <c r="O229" s="249"/>
      <c r="P229" s="249"/>
      <c r="Q229" s="226"/>
      <c r="R229" s="212" t="s">
        <v>2</v>
      </c>
      <c r="S229" s="213" t="s">
        <v>6721</v>
      </c>
      <c r="T229" s="236" t="s">
        <v>7230</v>
      </c>
      <c r="U229" s="237" t="s">
        <v>6722</v>
      </c>
      <c r="V229" s="236">
        <v>45576</v>
      </c>
      <c r="W229" s="236" t="s">
        <v>6944</v>
      </c>
      <c r="X229" s="237" t="s">
        <v>6721</v>
      </c>
      <c r="Y229" s="237"/>
      <c r="Z229" s="237"/>
      <c r="AA229" s="241">
        <v>202409</v>
      </c>
      <c r="AB229" s="246"/>
      <c r="AC229" s="236" t="s">
        <v>7181</v>
      </c>
      <c r="AD229" s="247" t="s">
        <v>7077</v>
      </c>
      <c r="AE229" s="248">
        <v>0</v>
      </c>
      <c r="AF229" s="247" t="s">
        <v>7077</v>
      </c>
      <c r="AG229" s="242" t="str">
        <f>IFERROR(VLOOKUP(작성용!A:A,RM!A:D,4,0),"-")</f>
        <v>-</v>
      </c>
      <c r="AH229" s="9" t="s">
        <v>6721</v>
      </c>
      <c r="AI229" s="238" t="s">
        <v>6721</v>
      </c>
      <c r="AJ229" s="238" t="s">
        <v>6721</v>
      </c>
      <c r="AK229" s="238" t="s">
        <v>7182</v>
      </c>
      <c r="AL229" s="238">
        <v>228</v>
      </c>
    </row>
    <row r="230" spans="1:38" x14ac:dyDescent="0.3">
      <c r="A230" s="232">
        <v>6000872</v>
      </c>
      <c r="B230" s="232" t="s">
        <v>7226</v>
      </c>
      <c r="C230" s="244" t="s">
        <v>6717</v>
      </c>
      <c r="D230" s="240" t="s">
        <v>7231</v>
      </c>
      <c r="E230" s="239">
        <v>1311110246859</v>
      </c>
      <c r="F230" s="243" t="s">
        <v>6931</v>
      </c>
      <c r="G230" s="214">
        <v>0</v>
      </c>
      <c r="H230" s="234" t="s">
        <v>6721</v>
      </c>
      <c r="I230" s="234"/>
      <c r="J230" s="234"/>
      <c r="K230" s="234"/>
      <c r="L230" s="234"/>
      <c r="M230" s="234"/>
      <c r="N230" s="234" t="s">
        <v>6946</v>
      </c>
      <c r="O230" s="249"/>
      <c r="P230" s="249"/>
      <c r="Q230" s="226"/>
      <c r="R230" s="212" t="s">
        <v>2</v>
      </c>
      <c r="S230" s="213" t="s">
        <v>6721</v>
      </c>
      <c r="T230" s="236" t="s">
        <v>7230</v>
      </c>
      <c r="U230" s="237" t="s">
        <v>6722</v>
      </c>
      <c r="V230" s="236">
        <v>45576</v>
      </c>
      <c r="W230" s="236" t="s">
        <v>6944</v>
      </c>
      <c r="X230" s="237" t="s">
        <v>6721</v>
      </c>
      <c r="Y230" s="237"/>
      <c r="Z230" s="237"/>
      <c r="AA230" s="241">
        <v>202409</v>
      </c>
      <c r="AB230" s="246"/>
      <c r="AC230" s="236" t="s">
        <v>7181</v>
      </c>
      <c r="AD230" s="247" t="s">
        <v>6910</v>
      </c>
      <c r="AE230" s="248">
        <v>0</v>
      </c>
      <c r="AF230" s="247" t="s">
        <v>6910</v>
      </c>
      <c r="AG230" s="242" t="str">
        <f>IFERROR(VLOOKUP(작성용!A:A,RM!A:D,4,0),"-")</f>
        <v>-</v>
      </c>
      <c r="AH230" s="9" t="s">
        <v>6721</v>
      </c>
      <c r="AI230" s="238" t="s">
        <v>6721</v>
      </c>
      <c r="AJ230" s="238" t="s">
        <v>6721</v>
      </c>
      <c r="AK230" s="238" t="s">
        <v>7182</v>
      </c>
      <c r="AL230" s="238">
        <v>229</v>
      </c>
    </row>
    <row r="231" spans="1:38" x14ac:dyDescent="0.3">
      <c r="A231" s="232">
        <v>6000872</v>
      </c>
      <c r="B231" s="232" t="s">
        <v>7226</v>
      </c>
      <c r="C231" s="244" t="s">
        <v>6717</v>
      </c>
      <c r="D231" s="240" t="s">
        <v>7232</v>
      </c>
      <c r="E231" s="239">
        <v>1101114962092</v>
      </c>
      <c r="F231" s="243" t="s">
        <v>6931</v>
      </c>
      <c r="G231" s="214">
        <v>0</v>
      </c>
      <c r="H231" s="234" t="s">
        <v>6721</v>
      </c>
      <c r="I231" s="234"/>
      <c r="J231" s="234"/>
      <c r="K231" s="234"/>
      <c r="L231" s="234"/>
      <c r="M231" s="234"/>
      <c r="N231" s="234" t="s">
        <v>6946</v>
      </c>
      <c r="O231" s="249"/>
      <c r="P231" s="249"/>
      <c r="Q231" s="226"/>
      <c r="R231" s="212" t="s">
        <v>2</v>
      </c>
      <c r="S231" s="213" t="s">
        <v>6721</v>
      </c>
      <c r="T231" s="236" t="s">
        <v>7230</v>
      </c>
      <c r="U231" s="237" t="s">
        <v>6722</v>
      </c>
      <c r="V231" s="236">
        <v>45576</v>
      </c>
      <c r="W231" s="236" t="s">
        <v>6944</v>
      </c>
      <c r="X231" s="237" t="s">
        <v>6721</v>
      </c>
      <c r="Y231" s="237"/>
      <c r="Z231" s="237"/>
      <c r="AA231" s="241">
        <v>202409</v>
      </c>
      <c r="AB231" s="246"/>
      <c r="AC231" s="236" t="s">
        <v>7181</v>
      </c>
      <c r="AD231" s="247" t="s">
        <v>6910</v>
      </c>
      <c r="AE231" s="248">
        <v>0</v>
      </c>
      <c r="AF231" s="247" t="s">
        <v>6910</v>
      </c>
      <c r="AG231" s="242" t="str">
        <f>IFERROR(VLOOKUP(작성용!A:A,RM!A:D,4,0),"-")</f>
        <v>-</v>
      </c>
      <c r="AH231" s="9" t="s">
        <v>6721</v>
      </c>
      <c r="AI231" s="238" t="s">
        <v>6721</v>
      </c>
      <c r="AJ231" s="238" t="s">
        <v>6721</v>
      </c>
      <c r="AK231" s="238" t="s">
        <v>7182</v>
      </c>
      <c r="AL231" s="238">
        <v>230</v>
      </c>
    </row>
    <row r="232" spans="1:38" x14ac:dyDescent="0.3">
      <c r="A232" s="232" t="s">
        <v>2217</v>
      </c>
      <c r="B232" s="232" t="s">
        <v>7233</v>
      </c>
      <c r="C232" s="244" t="s">
        <v>6896</v>
      </c>
      <c r="D232" s="240" t="s">
        <v>7234</v>
      </c>
      <c r="E232" s="239">
        <v>1717110113628</v>
      </c>
      <c r="F232" s="243" t="s">
        <v>7044</v>
      </c>
      <c r="G232" s="214">
        <v>0</v>
      </c>
      <c r="H232" s="234" t="s">
        <v>6721</v>
      </c>
      <c r="I232" s="234"/>
      <c r="J232" s="234"/>
      <c r="K232" s="234"/>
      <c r="L232" s="234"/>
      <c r="M232" s="234"/>
      <c r="N232" s="234" t="s">
        <v>7066</v>
      </c>
      <c r="O232" s="249" t="s">
        <v>7235</v>
      </c>
      <c r="P232" s="249" t="s">
        <v>7236</v>
      </c>
      <c r="Q232" s="226" t="s">
        <v>4397</v>
      </c>
      <c r="R232" s="212" t="s">
        <v>2</v>
      </c>
      <c r="S232" s="213" t="s">
        <v>6721</v>
      </c>
      <c r="T232" s="236">
        <v>45527</v>
      </c>
      <c r="U232" s="237" t="s">
        <v>7237</v>
      </c>
      <c r="V232" s="236">
        <v>45545</v>
      </c>
      <c r="W232" s="236">
        <v>45545</v>
      </c>
      <c r="X232" s="237" t="s">
        <v>6721</v>
      </c>
      <c r="Y232" s="237"/>
      <c r="Z232" s="237" t="s">
        <v>4398</v>
      </c>
      <c r="AA232" s="241">
        <v>202407</v>
      </c>
      <c r="AB232" s="246"/>
      <c r="AC232" s="236" t="s">
        <v>6963</v>
      </c>
      <c r="AD232" s="247" t="s">
        <v>7111</v>
      </c>
      <c r="AE232" s="248">
        <v>1</v>
      </c>
      <c r="AF232" s="247" t="s">
        <v>7111</v>
      </c>
      <c r="AG232" s="242" t="str">
        <f>IFERROR(VLOOKUP(작성용!A:A,RM!A:D,4,0),"-")</f>
        <v>이진주</v>
      </c>
      <c r="AH232" s="9" t="s">
        <v>7100</v>
      </c>
      <c r="AI232" s="238" t="s">
        <v>6721</v>
      </c>
      <c r="AJ232" s="238" t="s">
        <v>7238</v>
      </c>
      <c r="AK232" s="238" t="s">
        <v>6726</v>
      </c>
      <c r="AL232" s="238">
        <v>231</v>
      </c>
    </row>
    <row r="233" spans="1:38" x14ac:dyDescent="0.3">
      <c r="A233" s="232" t="s">
        <v>2217</v>
      </c>
      <c r="B233" s="232" t="s">
        <v>7233</v>
      </c>
      <c r="C233" s="244" t="s">
        <v>6896</v>
      </c>
      <c r="D233" s="240" t="s">
        <v>7239</v>
      </c>
      <c r="E233" s="239">
        <v>1101117712618</v>
      </c>
      <c r="F233" s="243" t="s">
        <v>7044</v>
      </c>
      <c r="G233" s="214">
        <v>0</v>
      </c>
      <c r="H233" s="234" t="s">
        <v>6721</v>
      </c>
      <c r="I233" s="234"/>
      <c r="J233" s="234"/>
      <c r="K233" s="234"/>
      <c r="L233" s="234"/>
      <c r="M233" s="234"/>
      <c r="N233" s="234" t="s">
        <v>7066</v>
      </c>
      <c r="O233" s="249" t="s">
        <v>7235</v>
      </c>
      <c r="P233" s="249" t="s">
        <v>7236</v>
      </c>
      <c r="Q233" s="226" t="s">
        <v>4397</v>
      </c>
      <c r="R233" s="212" t="s">
        <v>2</v>
      </c>
      <c r="S233" s="213" t="s">
        <v>6721</v>
      </c>
      <c r="T233" s="236">
        <v>45527</v>
      </c>
      <c r="U233" s="237" t="s">
        <v>7237</v>
      </c>
      <c r="V233" s="236">
        <v>45545</v>
      </c>
      <c r="W233" s="236">
        <v>45545</v>
      </c>
      <c r="X233" s="237" t="s">
        <v>6721</v>
      </c>
      <c r="Y233" s="237"/>
      <c r="Z233" s="237" t="s">
        <v>4398</v>
      </c>
      <c r="AA233" s="241">
        <v>202407</v>
      </c>
      <c r="AB233" s="246"/>
      <c r="AC233" s="236" t="s">
        <v>6963</v>
      </c>
      <c r="AD233" s="247" t="s">
        <v>6989</v>
      </c>
      <c r="AE233" s="248">
        <v>1</v>
      </c>
      <c r="AF233" s="247" t="s">
        <v>6896</v>
      </c>
      <c r="AG233" s="242" t="str">
        <f>IFERROR(VLOOKUP(작성용!A:A,RM!A:D,4,0),"-")</f>
        <v>이진주</v>
      </c>
      <c r="AH233" s="9" t="s">
        <v>7100</v>
      </c>
      <c r="AI233" s="238" t="s">
        <v>6721</v>
      </c>
      <c r="AJ233" s="238" t="s">
        <v>7238</v>
      </c>
      <c r="AK233" s="238" t="s">
        <v>6726</v>
      </c>
      <c r="AL233" s="238">
        <v>232</v>
      </c>
    </row>
    <row r="234" spans="1:38" x14ac:dyDescent="0.3">
      <c r="A234" s="232" t="s">
        <v>2217</v>
      </c>
      <c r="B234" s="232" t="s">
        <v>7233</v>
      </c>
      <c r="C234" s="244" t="s">
        <v>6896</v>
      </c>
      <c r="D234" s="240" t="s">
        <v>7240</v>
      </c>
      <c r="E234" s="239">
        <v>1101114254358</v>
      </c>
      <c r="F234" s="243" t="s">
        <v>7044</v>
      </c>
      <c r="G234" s="214">
        <v>0</v>
      </c>
      <c r="H234" s="234" t="s">
        <v>6721</v>
      </c>
      <c r="I234" s="234"/>
      <c r="J234" s="234"/>
      <c r="K234" s="234"/>
      <c r="L234" s="234"/>
      <c r="M234" s="234"/>
      <c r="N234" s="234" t="s">
        <v>7066</v>
      </c>
      <c r="O234" s="249" t="s">
        <v>7235</v>
      </c>
      <c r="P234" s="249" t="s">
        <v>7236</v>
      </c>
      <c r="Q234" s="226" t="s">
        <v>4397</v>
      </c>
      <c r="R234" s="212" t="s">
        <v>2</v>
      </c>
      <c r="S234" s="213" t="s">
        <v>6721</v>
      </c>
      <c r="T234" s="236">
        <v>45527</v>
      </c>
      <c r="U234" s="237" t="s">
        <v>7237</v>
      </c>
      <c r="V234" s="236">
        <v>45545</v>
      </c>
      <c r="W234" s="236">
        <v>45545</v>
      </c>
      <c r="X234" s="237" t="s">
        <v>6721</v>
      </c>
      <c r="Y234" s="237"/>
      <c r="Z234" s="237" t="s">
        <v>4398</v>
      </c>
      <c r="AA234" s="241">
        <v>202407</v>
      </c>
      <c r="AB234" s="246"/>
      <c r="AC234" s="236" t="s">
        <v>6963</v>
      </c>
      <c r="AD234" s="247" t="s">
        <v>7100</v>
      </c>
      <c r="AE234" s="248">
        <v>1</v>
      </c>
      <c r="AF234" s="247" t="s">
        <v>6896</v>
      </c>
      <c r="AG234" s="242" t="str">
        <f>IFERROR(VLOOKUP(작성용!A:A,RM!A:D,4,0),"-")</f>
        <v>이진주</v>
      </c>
      <c r="AH234" s="9" t="s">
        <v>7100</v>
      </c>
      <c r="AI234" s="238" t="s">
        <v>6721</v>
      </c>
      <c r="AJ234" s="238" t="s">
        <v>7238</v>
      </c>
      <c r="AK234" s="238" t="s">
        <v>6726</v>
      </c>
      <c r="AL234" s="238">
        <v>233</v>
      </c>
    </row>
    <row r="235" spans="1:38" x14ac:dyDescent="0.3">
      <c r="A235" s="232" t="s">
        <v>2217</v>
      </c>
      <c r="B235" s="232" t="s">
        <v>7233</v>
      </c>
      <c r="C235" s="244" t="s">
        <v>6896</v>
      </c>
      <c r="D235" s="240" t="s">
        <v>7241</v>
      </c>
      <c r="E235" s="239">
        <v>1101116107167</v>
      </c>
      <c r="F235" s="243" t="s">
        <v>7044</v>
      </c>
      <c r="G235" s="214">
        <v>0</v>
      </c>
      <c r="H235" s="234" t="s">
        <v>6721</v>
      </c>
      <c r="I235" s="234"/>
      <c r="J235" s="234"/>
      <c r="K235" s="234"/>
      <c r="L235" s="234"/>
      <c r="M235" s="234"/>
      <c r="N235" s="234" t="s">
        <v>7066</v>
      </c>
      <c r="O235" s="249" t="s">
        <v>7235</v>
      </c>
      <c r="P235" s="249" t="s">
        <v>7236</v>
      </c>
      <c r="Q235" s="226" t="s">
        <v>4397</v>
      </c>
      <c r="R235" s="212" t="s">
        <v>2</v>
      </c>
      <c r="S235" s="213" t="s">
        <v>6721</v>
      </c>
      <c r="T235" s="236">
        <v>45527</v>
      </c>
      <c r="U235" s="237" t="s">
        <v>7237</v>
      </c>
      <c r="V235" s="236">
        <v>45545</v>
      </c>
      <c r="W235" s="236">
        <v>45545</v>
      </c>
      <c r="X235" s="237" t="s">
        <v>6721</v>
      </c>
      <c r="Y235" s="237"/>
      <c r="Z235" s="237" t="s">
        <v>4398</v>
      </c>
      <c r="AA235" s="241">
        <v>202407</v>
      </c>
      <c r="AB235" s="246"/>
      <c r="AC235" s="236" t="s">
        <v>6963</v>
      </c>
      <c r="AD235" s="247" t="s">
        <v>7155</v>
      </c>
      <c r="AE235" s="248">
        <v>1</v>
      </c>
      <c r="AF235" s="247" t="s">
        <v>7155</v>
      </c>
      <c r="AG235" s="242" t="str">
        <f>IFERROR(VLOOKUP(작성용!A:A,RM!A:D,4,0),"-")</f>
        <v>이진주</v>
      </c>
      <c r="AH235" s="9" t="s">
        <v>7100</v>
      </c>
      <c r="AI235" s="238" t="s">
        <v>6721</v>
      </c>
      <c r="AJ235" s="238" t="s">
        <v>7238</v>
      </c>
      <c r="AK235" s="238" t="s">
        <v>6726</v>
      </c>
      <c r="AL235" s="238">
        <v>234</v>
      </c>
    </row>
    <row r="236" spans="1:38" x14ac:dyDescent="0.3">
      <c r="A236" s="232" t="s">
        <v>2217</v>
      </c>
      <c r="B236" s="232" t="s">
        <v>7233</v>
      </c>
      <c r="C236" s="244" t="s">
        <v>6896</v>
      </c>
      <c r="D236" s="240" t="s">
        <v>7242</v>
      </c>
      <c r="E236" s="239">
        <v>1601110328298</v>
      </c>
      <c r="F236" s="243" t="s">
        <v>7179</v>
      </c>
      <c r="G236" s="214">
        <v>0</v>
      </c>
      <c r="H236" s="234" t="s">
        <v>6721</v>
      </c>
      <c r="I236" s="234"/>
      <c r="J236" s="234"/>
      <c r="K236" s="234"/>
      <c r="L236" s="234"/>
      <c r="M236" s="234"/>
      <c r="N236" s="234" t="s">
        <v>7066</v>
      </c>
      <c r="O236" s="249" t="s">
        <v>7235</v>
      </c>
      <c r="P236" s="249" t="s">
        <v>7236</v>
      </c>
      <c r="Q236" s="226" t="s">
        <v>4397</v>
      </c>
      <c r="R236" s="212" t="s">
        <v>2</v>
      </c>
      <c r="S236" s="213" t="s">
        <v>6721</v>
      </c>
      <c r="T236" s="236">
        <v>45527</v>
      </c>
      <c r="U236" s="237" t="s">
        <v>7237</v>
      </c>
      <c r="V236" s="236">
        <v>45545</v>
      </c>
      <c r="W236" s="236">
        <v>45545</v>
      </c>
      <c r="X236" s="237" t="s">
        <v>6721</v>
      </c>
      <c r="Y236" s="237"/>
      <c r="Z236" s="237" t="s">
        <v>4398</v>
      </c>
      <c r="AA236" s="241">
        <v>202407</v>
      </c>
      <c r="AB236" s="246"/>
      <c r="AC236" s="236" t="s">
        <v>6963</v>
      </c>
      <c r="AD236" s="247" t="s">
        <v>7146</v>
      </c>
      <c r="AE236" s="248">
        <v>1</v>
      </c>
      <c r="AF236" s="247" t="s">
        <v>7146</v>
      </c>
      <c r="AG236" s="242" t="str">
        <f>IFERROR(VLOOKUP(작성용!A:A,RM!A:D,4,0),"-")</f>
        <v>이진주</v>
      </c>
      <c r="AH236" s="9" t="s">
        <v>7100</v>
      </c>
      <c r="AI236" s="238" t="s">
        <v>6721</v>
      </c>
      <c r="AJ236" s="238" t="s">
        <v>7238</v>
      </c>
      <c r="AK236" s="238" t="s">
        <v>6726</v>
      </c>
      <c r="AL236" s="238">
        <v>235</v>
      </c>
    </row>
    <row r="237" spans="1:38" x14ac:dyDescent="0.3">
      <c r="A237" s="232" t="s">
        <v>3325</v>
      </c>
      <c r="B237" s="232" t="s">
        <v>7243</v>
      </c>
      <c r="C237" s="244" t="s">
        <v>6717</v>
      </c>
      <c r="D237" s="240" t="s">
        <v>7244</v>
      </c>
      <c r="E237" s="239">
        <v>1101116959229</v>
      </c>
      <c r="F237" s="243" t="s">
        <v>7245</v>
      </c>
      <c r="G237" s="214">
        <v>0</v>
      </c>
      <c r="H237" s="234" t="s">
        <v>6721</v>
      </c>
      <c r="I237" s="234"/>
      <c r="J237" s="234"/>
      <c r="K237" s="234"/>
      <c r="L237" s="234"/>
      <c r="M237" s="234"/>
      <c r="N237" s="234" t="s">
        <v>6946</v>
      </c>
      <c r="O237" s="249" t="s">
        <v>7246</v>
      </c>
      <c r="P237" s="249" t="s">
        <v>7247</v>
      </c>
      <c r="Q237" s="226" t="s">
        <v>7248</v>
      </c>
      <c r="R237" s="212" t="s">
        <v>2</v>
      </c>
      <c r="S237" s="213" t="s">
        <v>6721</v>
      </c>
      <c r="T237" s="236">
        <v>45529</v>
      </c>
      <c r="U237" s="237" t="s">
        <v>6722</v>
      </c>
      <c r="V237" s="236">
        <v>45568</v>
      </c>
      <c r="W237" s="236">
        <v>45570</v>
      </c>
      <c r="X237" s="237" t="s">
        <v>6721</v>
      </c>
      <c r="Y237" s="237"/>
      <c r="Z237" s="237" t="s">
        <v>7249</v>
      </c>
      <c r="AA237" s="241">
        <v>202409</v>
      </c>
      <c r="AB237" s="246"/>
      <c r="AC237" s="236" t="s">
        <v>6963</v>
      </c>
      <c r="AD237" s="247" t="s">
        <v>7111</v>
      </c>
      <c r="AE237" s="248">
        <v>1</v>
      </c>
      <c r="AF237" s="247" t="s">
        <v>7111</v>
      </c>
      <c r="AG237" s="242" t="str">
        <f>IFERROR(VLOOKUP(작성용!A:A,RM!A:D,4,0),"-")</f>
        <v>김예림</v>
      </c>
      <c r="AH237" s="9" t="s">
        <v>7111</v>
      </c>
      <c r="AI237" s="238" t="s">
        <v>6721</v>
      </c>
      <c r="AJ237" s="238" t="s">
        <v>6929</v>
      </c>
      <c r="AK237" s="238" t="s">
        <v>6726</v>
      </c>
      <c r="AL237" s="238">
        <v>236</v>
      </c>
    </row>
    <row r="238" spans="1:38" x14ac:dyDescent="0.3">
      <c r="A238" s="232" t="s">
        <v>2104</v>
      </c>
      <c r="B238" s="232" t="s">
        <v>7250</v>
      </c>
      <c r="C238" s="244" t="s">
        <v>6717</v>
      </c>
      <c r="D238" s="240" t="s">
        <v>7251</v>
      </c>
      <c r="E238" s="239">
        <v>1101114782200</v>
      </c>
      <c r="F238" s="243" t="s">
        <v>7044</v>
      </c>
      <c r="G238" s="214">
        <v>0</v>
      </c>
      <c r="H238" s="234" t="s">
        <v>6721</v>
      </c>
      <c r="I238" s="234"/>
      <c r="J238" s="234"/>
      <c r="K238" s="234"/>
      <c r="L238" s="234"/>
      <c r="M238" s="234"/>
      <c r="N238" s="234" t="s">
        <v>7252</v>
      </c>
      <c r="O238" s="249" t="s">
        <v>7253</v>
      </c>
      <c r="P238" s="249" t="s">
        <v>7254</v>
      </c>
      <c r="Q238" s="226" t="s">
        <v>7255</v>
      </c>
      <c r="R238" s="212" t="s">
        <v>2</v>
      </c>
      <c r="S238" s="213" t="s">
        <v>6721</v>
      </c>
      <c r="T238" s="236">
        <v>45530</v>
      </c>
      <c r="U238" s="237" t="s">
        <v>6722</v>
      </c>
      <c r="V238" s="236">
        <v>45581</v>
      </c>
      <c r="W238" s="236">
        <v>45588</v>
      </c>
      <c r="X238" s="237" t="s">
        <v>6721</v>
      </c>
      <c r="Y238" s="237"/>
      <c r="Z238" s="237" t="s">
        <v>7066</v>
      </c>
      <c r="AA238" s="246">
        <v>202409</v>
      </c>
      <c r="AB238" s="246"/>
      <c r="AC238" s="236" t="s">
        <v>6963</v>
      </c>
      <c r="AD238" s="247" t="s">
        <v>7111</v>
      </c>
      <c r="AE238" s="248">
        <v>1</v>
      </c>
      <c r="AF238" s="247" t="s">
        <v>7111</v>
      </c>
      <c r="AG238" s="242" t="str">
        <f>IFERROR(VLOOKUP(작성용!A:A,RM!A:D,4,0),"-")</f>
        <v>서동현</v>
      </c>
      <c r="AH238" s="9" t="s">
        <v>7160</v>
      </c>
      <c r="AI238" s="238" t="s">
        <v>6721</v>
      </c>
      <c r="AJ238" s="238" t="s">
        <v>6929</v>
      </c>
      <c r="AK238" s="238" t="s">
        <v>6726</v>
      </c>
      <c r="AL238" s="238">
        <v>237</v>
      </c>
    </row>
    <row r="239" spans="1:38" x14ac:dyDescent="0.3">
      <c r="A239" s="232" t="s">
        <v>2104</v>
      </c>
      <c r="B239" s="232" t="s">
        <v>7250</v>
      </c>
      <c r="C239" s="244" t="s">
        <v>6717</v>
      </c>
      <c r="D239" s="240" t="s">
        <v>7251</v>
      </c>
      <c r="E239" s="239">
        <v>1101114782200</v>
      </c>
      <c r="F239" s="243" t="s">
        <v>6931</v>
      </c>
      <c r="G239" s="214">
        <v>0</v>
      </c>
      <c r="H239" s="234" t="s">
        <v>6721</v>
      </c>
      <c r="I239" s="234"/>
      <c r="J239" s="234"/>
      <c r="K239" s="234"/>
      <c r="L239" s="234"/>
      <c r="M239" s="234"/>
      <c r="N239" s="234" t="s">
        <v>6720</v>
      </c>
      <c r="O239" s="249" t="s">
        <v>7253</v>
      </c>
      <c r="P239" s="249" t="s">
        <v>7254</v>
      </c>
      <c r="Q239" s="226" t="s">
        <v>7255</v>
      </c>
      <c r="R239" s="212" t="s">
        <v>2</v>
      </c>
      <c r="S239" s="213" t="s">
        <v>6721</v>
      </c>
      <c r="T239" s="236">
        <v>45530</v>
      </c>
      <c r="U239" s="237" t="s">
        <v>6722</v>
      </c>
      <c r="V239" s="236">
        <v>45581</v>
      </c>
      <c r="W239" s="236">
        <v>45588</v>
      </c>
      <c r="X239" s="237" t="s">
        <v>6721</v>
      </c>
      <c r="Y239" s="237"/>
      <c r="Z239" s="237" t="s">
        <v>7066</v>
      </c>
      <c r="AA239" s="246">
        <v>202409</v>
      </c>
      <c r="AB239" s="246"/>
      <c r="AC239" s="236" t="s">
        <v>6963</v>
      </c>
      <c r="AD239" s="247" t="s">
        <v>7111</v>
      </c>
      <c r="AE239" s="248">
        <v>0</v>
      </c>
      <c r="AF239" s="247" t="s">
        <v>7111</v>
      </c>
      <c r="AG239" s="242" t="str">
        <f>IFERROR(VLOOKUP(작성용!A:A,RM!A:D,4,0),"-")</f>
        <v>서동현</v>
      </c>
      <c r="AH239" s="9" t="s">
        <v>7160</v>
      </c>
      <c r="AI239" s="238" t="s">
        <v>6721</v>
      </c>
      <c r="AJ239" s="238" t="s">
        <v>6929</v>
      </c>
      <c r="AK239" s="238" t="s">
        <v>6726</v>
      </c>
      <c r="AL239" s="238">
        <v>238</v>
      </c>
    </row>
    <row r="240" spans="1:38" x14ac:dyDescent="0.3">
      <c r="A240" s="232" t="s">
        <v>2104</v>
      </c>
      <c r="B240" s="232" t="s">
        <v>7250</v>
      </c>
      <c r="C240" s="244" t="s">
        <v>6717</v>
      </c>
      <c r="D240" s="240" t="s">
        <v>7256</v>
      </c>
      <c r="E240" s="239">
        <v>1101130028406</v>
      </c>
      <c r="F240" s="243" t="s">
        <v>7105</v>
      </c>
      <c r="G240" s="214">
        <v>0</v>
      </c>
      <c r="H240" s="234" t="s">
        <v>6721</v>
      </c>
      <c r="I240" s="234"/>
      <c r="J240" s="234"/>
      <c r="K240" s="234"/>
      <c r="L240" s="234"/>
      <c r="M240" s="234"/>
      <c r="N240" s="234" t="s">
        <v>6720</v>
      </c>
      <c r="O240" s="249" t="s">
        <v>7253</v>
      </c>
      <c r="P240" s="249" t="s">
        <v>7254</v>
      </c>
      <c r="Q240" s="226" t="s">
        <v>7255</v>
      </c>
      <c r="R240" s="212" t="s">
        <v>2</v>
      </c>
      <c r="S240" s="213" t="s">
        <v>6721</v>
      </c>
      <c r="T240" s="236">
        <v>45530</v>
      </c>
      <c r="U240" s="237" t="s">
        <v>6722</v>
      </c>
      <c r="V240" s="236">
        <v>45581</v>
      </c>
      <c r="W240" s="236">
        <v>45588</v>
      </c>
      <c r="X240" s="237" t="s">
        <v>6721</v>
      </c>
      <c r="Y240" s="237"/>
      <c r="Z240" s="237" t="s">
        <v>7066</v>
      </c>
      <c r="AA240" s="246">
        <v>202409</v>
      </c>
      <c r="AB240" s="246"/>
      <c r="AC240" s="236" t="s">
        <v>6963</v>
      </c>
      <c r="AD240" s="247" t="s">
        <v>7135</v>
      </c>
      <c r="AE240" s="248">
        <v>1</v>
      </c>
      <c r="AF240" s="247" t="s">
        <v>7135</v>
      </c>
      <c r="AG240" s="242" t="str">
        <f>IFERROR(VLOOKUP(작성용!A:A,RM!A:D,4,0),"-")</f>
        <v>서동현</v>
      </c>
      <c r="AH240" s="9" t="s">
        <v>7160</v>
      </c>
      <c r="AI240" s="238" t="s">
        <v>6721</v>
      </c>
      <c r="AJ240" s="238" t="s">
        <v>6929</v>
      </c>
      <c r="AK240" s="238" t="s">
        <v>6726</v>
      </c>
      <c r="AL240" s="238">
        <v>239</v>
      </c>
    </row>
    <row r="241" spans="1:38" x14ac:dyDescent="0.3">
      <c r="A241" s="232" t="s">
        <v>2104</v>
      </c>
      <c r="B241" s="232" t="s">
        <v>7250</v>
      </c>
      <c r="C241" s="244" t="s">
        <v>6717</v>
      </c>
      <c r="D241" s="240" t="s">
        <v>7257</v>
      </c>
      <c r="E241" s="239">
        <v>2850110460927</v>
      </c>
      <c r="F241" s="243" t="s">
        <v>7245</v>
      </c>
      <c r="G241" s="214">
        <v>0</v>
      </c>
      <c r="H241" s="234" t="s">
        <v>6721</v>
      </c>
      <c r="I241" s="234"/>
      <c r="J241" s="234"/>
      <c r="K241" s="234"/>
      <c r="L241" s="234"/>
      <c r="M241" s="234"/>
      <c r="N241" s="234" t="s">
        <v>6720</v>
      </c>
      <c r="O241" s="249" t="s">
        <v>7253</v>
      </c>
      <c r="P241" s="249" t="s">
        <v>7254</v>
      </c>
      <c r="Q241" s="226" t="s">
        <v>7255</v>
      </c>
      <c r="R241" s="212" t="s">
        <v>2</v>
      </c>
      <c r="S241" s="213" t="s">
        <v>6721</v>
      </c>
      <c r="T241" s="236">
        <v>45530</v>
      </c>
      <c r="U241" s="237" t="s">
        <v>6722</v>
      </c>
      <c r="V241" s="236">
        <v>45581</v>
      </c>
      <c r="W241" s="236">
        <v>45588</v>
      </c>
      <c r="X241" s="237" t="s">
        <v>6721</v>
      </c>
      <c r="Y241" s="237"/>
      <c r="Z241" s="237" t="s">
        <v>7066</v>
      </c>
      <c r="AA241" s="246">
        <v>202409</v>
      </c>
      <c r="AB241" s="246"/>
      <c r="AC241" s="236" t="s">
        <v>6963</v>
      </c>
      <c r="AD241" s="247" t="s">
        <v>7160</v>
      </c>
      <c r="AE241" s="248">
        <v>1</v>
      </c>
      <c r="AF241" s="247" t="s">
        <v>7160</v>
      </c>
      <c r="AG241" s="242" t="str">
        <f>IFERROR(VLOOKUP(작성용!A:A,RM!A:D,4,0),"-")</f>
        <v>서동현</v>
      </c>
      <c r="AH241" s="9" t="s">
        <v>7160</v>
      </c>
      <c r="AI241" s="238" t="s">
        <v>6721</v>
      </c>
      <c r="AJ241" s="238" t="s">
        <v>6929</v>
      </c>
      <c r="AK241" s="238" t="s">
        <v>6726</v>
      </c>
      <c r="AL241" s="238">
        <v>240</v>
      </c>
    </row>
    <row r="242" spans="1:38" x14ac:dyDescent="0.3">
      <c r="A242" s="232" t="s">
        <v>2104</v>
      </c>
      <c r="B242" s="232" t="s">
        <v>7250</v>
      </c>
      <c r="C242" s="244" t="s">
        <v>6717</v>
      </c>
      <c r="D242" s="240" t="s">
        <v>7258</v>
      </c>
      <c r="E242" s="239">
        <v>1101118103501</v>
      </c>
      <c r="F242" s="243" t="s">
        <v>6931</v>
      </c>
      <c r="G242" s="214">
        <v>1</v>
      </c>
      <c r="H242" s="234" t="s">
        <v>6721</v>
      </c>
      <c r="I242" s="234"/>
      <c r="J242" s="234"/>
      <c r="K242" s="234"/>
      <c r="L242" s="234"/>
      <c r="M242" s="234"/>
      <c r="N242" s="234" t="s">
        <v>6720</v>
      </c>
      <c r="O242" s="249" t="s">
        <v>7253</v>
      </c>
      <c r="P242" s="249" t="s">
        <v>7254</v>
      </c>
      <c r="Q242" s="226" t="s">
        <v>7255</v>
      </c>
      <c r="R242" s="212" t="s">
        <v>2</v>
      </c>
      <c r="S242" s="213" t="s">
        <v>6721</v>
      </c>
      <c r="T242" s="236">
        <v>45530</v>
      </c>
      <c r="U242" s="237" t="s">
        <v>6722</v>
      </c>
      <c r="V242" s="236">
        <v>45581</v>
      </c>
      <c r="W242" s="236">
        <v>45588</v>
      </c>
      <c r="X242" s="237" t="s">
        <v>6721</v>
      </c>
      <c r="Y242" s="237"/>
      <c r="Z242" s="237" t="s">
        <v>7066</v>
      </c>
      <c r="AA242" s="246">
        <v>202409</v>
      </c>
      <c r="AB242" s="246"/>
      <c r="AC242" s="236" t="s">
        <v>6963</v>
      </c>
      <c r="AD242" s="247" t="s">
        <v>6910</v>
      </c>
      <c r="AE242" s="248">
        <v>0</v>
      </c>
      <c r="AF242" s="247" t="s">
        <v>6910</v>
      </c>
      <c r="AG242" s="242" t="str">
        <f>IFERROR(VLOOKUP(작성용!A:A,RM!A:D,4,0),"-")</f>
        <v>서동현</v>
      </c>
      <c r="AH242" s="9" t="s">
        <v>7160</v>
      </c>
      <c r="AI242" s="238" t="s">
        <v>6721</v>
      </c>
      <c r="AJ242" s="238" t="s">
        <v>6929</v>
      </c>
      <c r="AK242" s="238" t="s">
        <v>6726</v>
      </c>
      <c r="AL242" s="238">
        <v>241</v>
      </c>
    </row>
    <row r="243" spans="1:38" x14ac:dyDescent="0.3">
      <c r="A243" s="232" t="s">
        <v>2104</v>
      </c>
      <c r="B243" s="232" t="s">
        <v>7250</v>
      </c>
      <c r="C243" s="244" t="s">
        <v>6717</v>
      </c>
      <c r="D243" s="240" t="s">
        <v>7259</v>
      </c>
      <c r="E243" s="239">
        <v>1101118498069</v>
      </c>
      <c r="F243" s="243" t="s">
        <v>6931</v>
      </c>
      <c r="G243" s="214">
        <v>1</v>
      </c>
      <c r="H243" s="234" t="s">
        <v>6721</v>
      </c>
      <c r="I243" s="234"/>
      <c r="J243" s="234"/>
      <c r="K243" s="234"/>
      <c r="L243" s="234"/>
      <c r="M243" s="234"/>
      <c r="N243" s="234" t="s">
        <v>6720</v>
      </c>
      <c r="O243" s="249" t="s">
        <v>7253</v>
      </c>
      <c r="P243" s="249" t="s">
        <v>7254</v>
      </c>
      <c r="Q243" s="226" t="s">
        <v>7255</v>
      </c>
      <c r="R243" s="212" t="s">
        <v>2</v>
      </c>
      <c r="S243" s="213" t="s">
        <v>6721</v>
      </c>
      <c r="T243" s="236">
        <v>45530</v>
      </c>
      <c r="U243" s="237" t="s">
        <v>6722</v>
      </c>
      <c r="V243" s="236">
        <v>45581</v>
      </c>
      <c r="W243" s="236">
        <v>45588</v>
      </c>
      <c r="X243" s="237" t="s">
        <v>6721</v>
      </c>
      <c r="Y243" s="237"/>
      <c r="Z243" s="237" t="s">
        <v>7066</v>
      </c>
      <c r="AA243" s="246">
        <v>202409</v>
      </c>
      <c r="AB243" s="246"/>
      <c r="AC243" s="236" t="s">
        <v>6963</v>
      </c>
      <c r="AD243" s="247" t="s">
        <v>6910</v>
      </c>
      <c r="AE243" s="248">
        <v>0</v>
      </c>
      <c r="AF243" s="247" t="s">
        <v>6910</v>
      </c>
      <c r="AG243" s="242" t="str">
        <f>IFERROR(VLOOKUP(작성용!A:A,RM!A:D,4,0),"-")</f>
        <v>서동현</v>
      </c>
      <c r="AH243" s="9" t="s">
        <v>7160</v>
      </c>
      <c r="AI243" s="238" t="s">
        <v>6721</v>
      </c>
      <c r="AJ243" s="238" t="s">
        <v>6929</v>
      </c>
      <c r="AK243" s="238" t="s">
        <v>6726</v>
      </c>
      <c r="AL243" s="238">
        <v>242</v>
      </c>
    </row>
    <row r="244" spans="1:38" x14ac:dyDescent="0.3">
      <c r="A244" s="232" t="s">
        <v>2104</v>
      </c>
      <c r="B244" s="232" t="s">
        <v>7250</v>
      </c>
      <c r="C244" s="244" t="s">
        <v>6717</v>
      </c>
      <c r="D244" s="240" t="s">
        <v>7260</v>
      </c>
      <c r="E244" s="239">
        <v>1101130026814</v>
      </c>
      <c r="F244" s="243" t="s">
        <v>7105</v>
      </c>
      <c r="G244" s="214">
        <v>0</v>
      </c>
      <c r="H244" s="234" t="s">
        <v>6721</v>
      </c>
      <c r="I244" s="234"/>
      <c r="J244" s="234"/>
      <c r="K244" s="234"/>
      <c r="L244" s="234"/>
      <c r="M244" s="234"/>
      <c r="N244" s="234" t="s">
        <v>6720</v>
      </c>
      <c r="O244" s="249" t="s">
        <v>7253</v>
      </c>
      <c r="P244" s="249" t="s">
        <v>7254</v>
      </c>
      <c r="Q244" s="226" t="s">
        <v>7255</v>
      </c>
      <c r="R244" s="212" t="s">
        <v>2</v>
      </c>
      <c r="S244" s="213" t="s">
        <v>6721</v>
      </c>
      <c r="T244" s="236">
        <v>45530</v>
      </c>
      <c r="U244" s="237" t="s">
        <v>6722</v>
      </c>
      <c r="V244" s="236">
        <v>45581</v>
      </c>
      <c r="W244" s="236">
        <v>45588</v>
      </c>
      <c r="X244" s="237" t="s">
        <v>6721</v>
      </c>
      <c r="Y244" s="237"/>
      <c r="Z244" s="237" t="s">
        <v>7066</v>
      </c>
      <c r="AA244" s="246">
        <v>202409</v>
      </c>
      <c r="AB244" s="246"/>
      <c r="AC244" s="236" t="s">
        <v>6963</v>
      </c>
      <c r="AD244" s="247" t="s">
        <v>7155</v>
      </c>
      <c r="AE244" s="248">
        <v>1</v>
      </c>
      <c r="AF244" s="247" t="s">
        <v>7155</v>
      </c>
      <c r="AG244" s="242" t="str">
        <f>IFERROR(VLOOKUP(작성용!A:A,RM!A:D,4,0),"-")</f>
        <v>서동현</v>
      </c>
      <c r="AH244" s="9" t="s">
        <v>7160</v>
      </c>
      <c r="AI244" s="238" t="s">
        <v>6721</v>
      </c>
      <c r="AJ244" s="238" t="s">
        <v>6929</v>
      </c>
      <c r="AK244" s="238" t="s">
        <v>6726</v>
      </c>
      <c r="AL244" s="238">
        <v>243</v>
      </c>
    </row>
    <row r="245" spans="1:38" x14ac:dyDescent="0.3">
      <c r="A245" s="232" t="s">
        <v>2104</v>
      </c>
      <c r="B245" s="232" t="s">
        <v>7250</v>
      </c>
      <c r="C245" s="244" t="s">
        <v>6717</v>
      </c>
      <c r="D245" s="240" t="s">
        <v>7261</v>
      </c>
      <c r="E245" s="239">
        <v>1101117156759</v>
      </c>
      <c r="F245" s="243" t="s">
        <v>7179</v>
      </c>
      <c r="G245" s="214">
        <v>0</v>
      </c>
      <c r="H245" s="234" t="s">
        <v>6721</v>
      </c>
      <c r="I245" s="234"/>
      <c r="J245" s="234"/>
      <c r="K245" s="234"/>
      <c r="L245" s="234"/>
      <c r="M245" s="234"/>
      <c r="N245" s="234" t="s">
        <v>6720</v>
      </c>
      <c r="O245" s="249" t="s">
        <v>7253</v>
      </c>
      <c r="P245" s="249" t="s">
        <v>7254</v>
      </c>
      <c r="Q245" s="226" t="s">
        <v>7255</v>
      </c>
      <c r="R245" s="212" t="s">
        <v>2</v>
      </c>
      <c r="S245" s="213" t="s">
        <v>6721</v>
      </c>
      <c r="T245" s="236">
        <v>45530</v>
      </c>
      <c r="U245" s="237" t="s">
        <v>7262</v>
      </c>
      <c r="V245" s="236">
        <v>45581</v>
      </c>
      <c r="W245" s="236">
        <v>45588</v>
      </c>
      <c r="X245" s="237" t="s">
        <v>6721</v>
      </c>
      <c r="Y245" s="237"/>
      <c r="Z245" s="237" t="s">
        <v>7066</v>
      </c>
      <c r="AA245" s="246">
        <v>202409</v>
      </c>
      <c r="AB245" s="246"/>
      <c r="AC245" s="236" t="s">
        <v>6963</v>
      </c>
      <c r="AD245" s="247" t="s">
        <v>7152</v>
      </c>
      <c r="AE245" s="248">
        <v>1</v>
      </c>
      <c r="AF245" s="247" t="s">
        <v>7152</v>
      </c>
      <c r="AG245" s="242" t="str">
        <f>IFERROR(VLOOKUP(작성용!A:A,RM!A:D,4,0),"-")</f>
        <v>서동현</v>
      </c>
      <c r="AH245" s="9" t="s">
        <v>7160</v>
      </c>
      <c r="AI245" s="238" t="s">
        <v>6721</v>
      </c>
      <c r="AJ245" s="238" t="s">
        <v>6929</v>
      </c>
      <c r="AK245" s="238" t="s">
        <v>6726</v>
      </c>
      <c r="AL245" s="238">
        <v>244</v>
      </c>
    </row>
    <row r="246" spans="1:38" x14ac:dyDescent="0.3">
      <c r="A246" s="232">
        <v>6000895</v>
      </c>
      <c r="B246" s="232" t="s">
        <v>4382</v>
      </c>
      <c r="C246" s="244" t="s">
        <v>6717</v>
      </c>
      <c r="D246" s="240" t="s">
        <v>7263</v>
      </c>
      <c r="E246" s="239" t="s">
        <v>4383</v>
      </c>
      <c r="F246" s="243" t="s">
        <v>6931</v>
      </c>
      <c r="G246" s="214">
        <v>0</v>
      </c>
      <c r="H246" s="234" t="s">
        <v>6721</v>
      </c>
      <c r="I246" s="234"/>
      <c r="J246" s="234"/>
      <c r="K246" s="234"/>
      <c r="L246" s="234"/>
      <c r="M246" s="234"/>
      <c r="N246" s="234" t="s">
        <v>6720</v>
      </c>
      <c r="O246" s="249"/>
      <c r="P246" s="249"/>
      <c r="Q246" s="226"/>
      <c r="R246" s="212" t="s">
        <v>2</v>
      </c>
      <c r="S246" s="213" t="s">
        <v>6721</v>
      </c>
      <c r="T246" s="236" t="s">
        <v>7264</v>
      </c>
      <c r="U246" s="237" t="s">
        <v>6722</v>
      </c>
      <c r="V246" s="236">
        <v>45581</v>
      </c>
      <c r="W246" s="236" t="s">
        <v>6944</v>
      </c>
      <c r="X246" s="237" t="s">
        <v>6721</v>
      </c>
      <c r="Y246" s="237"/>
      <c r="Z246" s="237"/>
      <c r="AA246" s="246">
        <v>202409</v>
      </c>
      <c r="AB246" s="246"/>
      <c r="AC246" s="236" t="s">
        <v>7181</v>
      </c>
      <c r="AD246" s="247" t="s">
        <v>7133</v>
      </c>
      <c r="AE246" s="248">
        <v>0.4</v>
      </c>
      <c r="AF246" s="247" t="s">
        <v>7133</v>
      </c>
      <c r="AG246" s="242" t="str">
        <f>IFERROR(VLOOKUP(작성용!A:A,RM!A:D,4,0),"-")</f>
        <v>-</v>
      </c>
      <c r="AH246" s="9" t="s">
        <v>6721</v>
      </c>
      <c r="AI246" s="238" t="s">
        <v>6721</v>
      </c>
      <c r="AJ246" s="238" t="s">
        <v>6721</v>
      </c>
      <c r="AK246" s="238" t="s">
        <v>7182</v>
      </c>
      <c r="AL246" s="238">
        <v>245</v>
      </c>
    </row>
    <row r="247" spans="1:38" x14ac:dyDescent="0.3">
      <c r="A247" s="232">
        <v>6000873</v>
      </c>
      <c r="B247" s="232" t="s">
        <v>7260</v>
      </c>
      <c r="C247" s="244" t="s">
        <v>6717</v>
      </c>
      <c r="D247" s="240" t="s">
        <v>7265</v>
      </c>
      <c r="E247" s="239">
        <v>1358110193804</v>
      </c>
      <c r="F247" s="243" t="s">
        <v>7179</v>
      </c>
      <c r="G247" s="214">
        <v>0</v>
      </c>
      <c r="H247" s="234" t="s">
        <v>6721</v>
      </c>
      <c r="I247" s="234"/>
      <c r="J247" s="234"/>
      <c r="K247" s="234"/>
      <c r="L247" s="234"/>
      <c r="M247" s="234"/>
      <c r="N247" s="234" t="s">
        <v>6720</v>
      </c>
      <c r="O247" s="249"/>
      <c r="P247" s="249"/>
      <c r="Q247" s="226"/>
      <c r="R247" s="212" t="s">
        <v>2</v>
      </c>
      <c r="S247" s="213" t="s">
        <v>6721</v>
      </c>
      <c r="T247" s="236" t="s">
        <v>7264</v>
      </c>
      <c r="U247" s="237" t="s">
        <v>6722</v>
      </c>
      <c r="V247" s="236">
        <v>45581</v>
      </c>
      <c r="W247" s="236" t="s">
        <v>6944</v>
      </c>
      <c r="X247" s="237" t="s">
        <v>6721</v>
      </c>
      <c r="Y247" s="237"/>
      <c r="Z247" s="237"/>
      <c r="AA247" s="246">
        <v>202409</v>
      </c>
      <c r="AB247" s="246"/>
      <c r="AC247" s="236" t="s">
        <v>7181</v>
      </c>
      <c r="AD247" s="247" t="s">
        <v>7155</v>
      </c>
      <c r="AE247" s="248">
        <v>0.4</v>
      </c>
      <c r="AF247" s="247" t="s">
        <v>7155</v>
      </c>
      <c r="AG247" s="242" t="str">
        <f>IFERROR(VLOOKUP(작성용!A:A,RM!A:D,4,0),"-")</f>
        <v>-</v>
      </c>
      <c r="AH247" s="9" t="s">
        <v>6721</v>
      </c>
      <c r="AI247" s="238" t="s">
        <v>6721</v>
      </c>
      <c r="AJ247" s="238" t="s">
        <v>6721</v>
      </c>
      <c r="AK247" s="238" t="s">
        <v>7182</v>
      </c>
      <c r="AL247" s="238">
        <v>246</v>
      </c>
    </row>
    <row r="248" spans="1:38" x14ac:dyDescent="0.3">
      <c r="A248" s="232">
        <v>6000873</v>
      </c>
      <c r="B248" s="232" t="s">
        <v>7260</v>
      </c>
      <c r="C248" s="244" t="s">
        <v>6717</v>
      </c>
      <c r="D248" s="240" t="s">
        <v>7265</v>
      </c>
      <c r="E248" s="239">
        <v>1358110193804</v>
      </c>
      <c r="F248" s="243" t="s">
        <v>6966</v>
      </c>
      <c r="G248" s="214">
        <v>0</v>
      </c>
      <c r="H248" s="234" t="s">
        <v>6721</v>
      </c>
      <c r="I248" s="234"/>
      <c r="J248" s="234"/>
      <c r="K248" s="234"/>
      <c r="L248" s="234"/>
      <c r="M248" s="234"/>
      <c r="N248" s="234" t="s">
        <v>6720</v>
      </c>
      <c r="O248" s="249"/>
      <c r="P248" s="249"/>
      <c r="Q248" s="226"/>
      <c r="R248" s="212" t="s">
        <v>2</v>
      </c>
      <c r="S248" s="213" t="s">
        <v>6721</v>
      </c>
      <c r="T248" s="236" t="s">
        <v>7264</v>
      </c>
      <c r="U248" s="237" t="s">
        <v>6722</v>
      </c>
      <c r="V248" s="236">
        <v>45581</v>
      </c>
      <c r="W248" s="236" t="s">
        <v>6944</v>
      </c>
      <c r="X248" s="237" t="s">
        <v>6721</v>
      </c>
      <c r="Y248" s="237"/>
      <c r="Z248" s="237"/>
      <c r="AA248" s="246">
        <v>202409</v>
      </c>
      <c r="AB248" s="246"/>
      <c r="AC248" s="236" t="s">
        <v>7181</v>
      </c>
      <c r="AD248" s="247" t="s">
        <v>7155</v>
      </c>
      <c r="AE248" s="248">
        <v>0</v>
      </c>
      <c r="AF248" s="247" t="s">
        <v>7155</v>
      </c>
      <c r="AG248" s="242" t="str">
        <f>IFERROR(VLOOKUP(작성용!A:A,RM!A:D,4,0),"-")</f>
        <v>-</v>
      </c>
      <c r="AH248" s="9" t="s">
        <v>6721</v>
      </c>
      <c r="AI248" s="238" t="s">
        <v>6721</v>
      </c>
      <c r="AJ248" s="238" t="s">
        <v>6721</v>
      </c>
      <c r="AK248" s="238" t="s">
        <v>7182</v>
      </c>
      <c r="AL248" s="238">
        <v>247</v>
      </c>
    </row>
    <row r="249" spans="1:38" x14ac:dyDescent="0.3">
      <c r="A249" s="232">
        <v>6000873</v>
      </c>
      <c r="B249" s="232" t="s">
        <v>7260</v>
      </c>
      <c r="C249" s="244" t="s">
        <v>6717</v>
      </c>
      <c r="D249" s="240" t="s">
        <v>7265</v>
      </c>
      <c r="E249" s="239">
        <v>1358110193804</v>
      </c>
      <c r="F249" s="243" t="s">
        <v>6931</v>
      </c>
      <c r="G249" s="214">
        <v>0</v>
      </c>
      <c r="H249" s="234" t="s">
        <v>6721</v>
      </c>
      <c r="I249" s="234"/>
      <c r="J249" s="234"/>
      <c r="K249" s="234"/>
      <c r="L249" s="234"/>
      <c r="M249" s="234"/>
      <c r="N249" s="234" t="s">
        <v>6720</v>
      </c>
      <c r="O249" s="249"/>
      <c r="P249" s="249"/>
      <c r="Q249" s="226"/>
      <c r="R249" s="212" t="s">
        <v>2</v>
      </c>
      <c r="S249" s="213" t="s">
        <v>6721</v>
      </c>
      <c r="T249" s="236" t="s">
        <v>7264</v>
      </c>
      <c r="U249" s="237" t="s">
        <v>6722</v>
      </c>
      <c r="V249" s="236">
        <v>45581</v>
      </c>
      <c r="W249" s="236" t="s">
        <v>6944</v>
      </c>
      <c r="X249" s="237" t="s">
        <v>6721</v>
      </c>
      <c r="Y249" s="237"/>
      <c r="Z249" s="237"/>
      <c r="AA249" s="246">
        <v>202409</v>
      </c>
      <c r="AB249" s="246"/>
      <c r="AC249" s="236" t="s">
        <v>7181</v>
      </c>
      <c r="AD249" s="247" t="s">
        <v>7155</v>
      </c>
      <c r="AE249" s="248">
        <v>0</v>
      </c>
      <c r="AF249" s="247" t="s">
        <v>7155</v>
      </c>
      <c r="AG249" s="242" t="str">
        <f>IFERROR(VLOOKUP(작성용!A:A,RM!A:D,4,0),"-")</f>
        <v>-</v>
      </c>
      <c r="AH249" s="9" t="s">
        <v>6721</v>
      </c>
      <c r="AI249" s="238" t="s">
        <v>6721</v>
      </c>
      <c r="AJ249" s="238" t="s">
        <v>6721</v>
      </c>
      <c r="AK249" s="238" t="s">
        <v>7182</v>
      </c>
      <c r="AL249" s="238">
        <v>248</v>
      </c>
    </row>
    <row r="250" spans="1:38" x14ac:dyDescent="0.3">
      <c r="A250" s="232">
        <v>6000873</v>
      </c>
      <c r="B250" s="232" t="s">
        <v>7260</v>
      </c>
      <c r="C250" s="244" t="s">
        <v>6717</v>
      </c>
      <c r="D250" s="240" t="s">
        <v>7265</v>
      </c>
      <c r="E250" s="239">
        <v>1358110193804</v>
      </c>
      <c r="F250" s="243" t="s">
        <v>6966</v>
      </c>
      <c r="G250" s="214">
        <v>1</v>
      </c>
      <c r="H250" s="234" t="s">
        <v>6721</v>
      </c>
      <c r="I250" s="234"/>
      <c r="J250" s="234"/>
      <c r="K250" s="234"/>
      <c r="L250" s="234"/>
      <c r="M250" s="234"/>
      <c r="N250" s="234" t="s">
        <v>6720</v>
      </c>
      <c r="O250" s="249"/>
      <c r="P250" s="249"/>
      <c r="Q250" s="226"/>
      <c r="R250" s="212" t="s">
        <v>2</v>
      </c>
      <c r="S250" s="213" t="s">
        <v>6721</v>
      </c>
      <c r="T250" s="236" t="s">
        <v>7264</v>
      </c>
      <c r="U250" s="237" t="s">
        <v>6722</v>
      </c>
      <c r="V250" s="236">
        <v>45581</v>
      </c>
      <c r="W250" s="236" t="s">
        <v>6944</v>
      </c>
      <c r="X250" s="237" t="s">
        <v>6721</v>
      </c>
      <c r="Y250" s="237"/>
      <c r="Z250" s="237"/>
      <c r="AA250" s="246">
        <v>202409</v>
      </c>
      <c r="AB250" s="246"/>
      <c r="AC250" s="236" t="s">
        <v>7181</v>
      </c>
      <c r="AD250" s="247" t="s">
        <v>7155</v>
      </c>
      <c r="AE250" s="248">
        <v>0</v>
      </c>
      <c r="AF250" s="247" t="s">
        <v>7155</v>
      </c>
      <c r="AG250" s="242" t="str">
        <f>IFERROR(VLOOKUP(작성용!A:A,RM!A:D,4,0),"-")</f>
        <v>-</v>
      </c>
      <c r="AH250" s="9" t="s">
        <v>6721</v>
      </c>
      <c r="AI250" s="238" t="s">
        <v>6721</v>
      </c>
      <c r="AJ250" s="238" t="s">
        <v>6721</v>
      </c>
      <c r="AK250" s="238" t="s">
        <v>7182</v>
      </c>
      <c r="AL250" s="238">
        <v>249</v>
      </c>
    </row>
    <row r="251" spans="1:38" x14ac:dyDescent="0.3">
      <c r="A251" s="232">
        <v>6000873</v>
      </c>
      <c r="B251" s="232" t="s">
        <v>7260</v>
      </c>
      <c r="C251" s="244" t="s">
        <v>6717</v>
      </c>
      <c r="D251" s="240" t="s">
        <v>7265</v>
      </c>
      <c r="E251" s="239">
        <v>1358110193804</v>
      </c>
      <c r="F251" s="243" t="s">
        <v>6931</v>
      </c>
      <c r="G251" s="214">
        <v>1</v>
      </c>
      <c r="H251" s="234" t="s">
        <v>6721</v>
      </c>
      <c r="I251" s="234"/>
      <c r="J251" s="234"/>
      <c r="K251" s="234"/>
      <c r="L251" s="234"/>
      <c r="M251" s="234"/>
      <c r="N251" s="234" t="s">
        <v>6720</v>
      </c>
      <c r="O251" s="249"/>
      <c r="P251" s="249"/>
      <c r="Q251" s="226"/>
      <c r="R251" s="212" t="s">
        <v>2</v>
      </c>
      <c r="S251" s="213" t="s">
        <v>6721</v>
      </c>
      <c r="T251" s="236" t="s">
        <v>7264</v>
      </c>
      <c r="U251" s="237" t="s">
        <v>6722</v>
      </c>
      <c r="V251" s="236">
        <v>45581</v>
      </c>
      <c r="W251" s="236" t="s">
        <v>6944</v>
      </c>
      <c r="X251" s="237" t="s">
        <v>6721</v>
      </c>
      <c r="Y251" s="237"/>
      <c r="Z251" s="237"/>
      <c r="AA251" s="246">
        <v>202409</v>
      </c>
      <c r="AB251" s="246"/>
      <c r="AC251" s="236" t="s">
        <v>7181</v>
      </c>
      <c r="AD251" s="247" t="s">
        <v>7155</v>
      </c>
      <c r="AE251" s="248">
        <v>0</v>
      </c>
      <c r="AF251" s="247" t="s">
        <v>7155</v>
      </c>
      <c r="AG251" s="242" t="str">
        <f>IFERROR(VLOOKUP(작성용!A:A,RM!A:D,4,0),"-")</f>
        <v>-</v>
      </c>
      <c r="AH251" s="9" t="s">
        <v>6721</v>
      </c>
      <c r="AI251" s="238" t="s">
        <v>6721</v>
      </c>
      <c r="AJ251" s="238" t="s">
        <v>6721</v>
      </c>
      <c r="AK251" s="238" t="s">
        <v>7182</v>
      </c>
      <c r="AL251" s="238">
        <v>250</v>
      </c>
    </row>
    <row r="252" spans="1:38" x14ac:dyDescent="0.3">
      <c r="A252" s="232" t="s">
        <v>3674</v>
      </c>
      <c r="B252" s="232" t="s">
        <v>7266</v>
      </c>
      <c r="C252" s="244" t="s">
        <v>6717</v>
      </c>
      <c r="D252" s="240" t="s">
        <v>7267</v>
      </c>
      <c r="E252" s="239">
        <v>1101130031798</v>
      </c>
      <c r="F252" s="243" t="s">
        <v>7105</v>
      </c>
      <c r="G252" s="214">
        <v>0</v>
      </c>
      <c r="H252" s="234" t="s">
        <v>6721</v>
      </c>
      <c r="I252" s="234"/>
      <c r="J252" s="234"/>
      <c r="K252" s="234"/>
      <c r="L252" s="234"/>
      <c r="M252" s="234"/>
      <c r="N252" s="234" t="s">
        <v>6720</v>
      </c>
      <c r="O252" s="249" t="s">
        <v>7268</v>
      </c>
      <c r="P252" s="249" t="s">
        <v>7269</v>
      </c>
      <c r="Q252" s="226" t="s">
        <v>7270</v>
      </c>
      <c r="R252" s="212" t="s">
        <v>2</v>
      </c>
      <c r="S252" s="213" t="s">
        <v>6721</v>
      </c>
      <c r="T252" s="236">
        <v>45530</v>
      </c>
      <c r="U252" s="237" t="s">
        <v>6722</v>
      </c>
      <c r="V252" s="236">
        <v>45569</v>
      </c>
      <c r="W252" s="236">
        <v>45576</v>
      </c>
      <c r="X252" s="237" t="s">
        <v>6721</v>
      </c>
      <c r="Y252" s="237"/>
      <c r="Z252" s="237" t="s">
        <v>7066</v>
      </c>
      <c r="AA252" s="241">
        <v>202409</v>
      </c>
      <c r="AB252" s="246"/>
      <c r="AC252" s="236" t="s">
        <v>6963</v>
      </c>
      <c r="AD252" s="247" t="s">
        <v>7129</v>
      </c>
      <c r="AE252" s="248">
        <v>1</v>
      </c>
      <c r="AF252" s="247" t="s">
        <v>7129</v>
      </c>
      <c r="AG252" s="242" t="str">
        <f>IFERROR(VLOOKUP(작성용!A:A,RM!A:D,4,0),"-")</f>
        <v>강성은</v>
      </c>
      <c r="AH252" s="9" t="s">
        <v>7129</v>
      </c>
      <c r="AI252" s="238" t="s">
        <v>6721</v>
      </c>
      <c r="AJ252" s="238" t="s">
        <v>6929</v>
      </c>
      <c r="AK252" s="238" t="s">
        <v>6726</v>
      </c>
      <c r="AL252" s="238">
        <v>251</v>
      </c>
    </row>
    <row r="253" spans="1:38" x14ac:dyDescent="0.3">
      <c r="A253" s="232">
        <v>6000472</v>
      </c>
      <c r="B253" s="232" t="s">
        <v>7267</v>
      </c>
      <c r="C253" s="244" t="s">
        <v>6717</v>
      </c>
      <c r="D253" s="240" t="s">
        <v>7271</v>
      </c>
      <c r="E253" s="239">
        <v>1101112068941</v>
      </c>
      <c r="F253" s="243" t="s">
        <v>7044</v>
      </c>
      <c r="G253" s="214">
        <v>0</v>
      </c>
      <c r="H253" s="234" t="s">
        <v>6721</v>
      </c>
      <c r="I253" s="234"/>
      <c r="J253" s="234"/>
      <c r="K253" s="234"/>
      <c r="L253" s="234"/>
      <c r="M253" s="234"/>
      <c r="N253" s="234" t="s">
        <v>6720</v>
      </c>
      <c r="O253" s="249"/>
      <c r="P253" s="249"/>
      <c r="Q253" s="226"/>
      <c r="R253" s="212" t="s">
        <v>2</v>
      </c>
      <c r="S253" s="213" t="s">
        <v>6721</v>
      </c>
      <c r="T253" s="236" t="s">
        <v>7272</v>
      </c>
      <c r="U253" s="237" t="s">
        <v>6722</v>
      </c>
      <c r="V253" s="236">
        <v>45569</v>
      </c>
      <c r="W253" s="236" t="s">
        <v>6944</v>
      </c>
      <c r="X253" s="237" t="s">
        <v>6721</v>
      </c>
      <c r="Y253" s="237"/>
      <c r="Z253" s="237"/>
      <c r="AA253" s="241">
        <v>202409</v>
      </c>
      <c r="AB253" s="246"/>
      <c r="AC253" s="236" t="s">
        <v>7181</v>
      </c>
      <c r="AD253" s="247" t="s">
        <v>7129</v>
      </c>
      <c r="AE253" s="248">
        <v>0.4</v>
      </c>
      <c r="AF253" s="247" t="s">
        <v>7129</v>
      </c>
      <c r="AG253" s="242" t="str">
        <f>IFERROR(VLOOKUP(작성용!A:A,RM!A:D,4,0),"-")</f>
        <v>-</v>
      </c>
      <c r="AH253" s="9" t="s">
        <v>6721</v>
      </c>
      <c r="AI253" s="238" t="s">
        <v>6721</v>
      </c>
      <c r="AJ253" s="238" t="s">
        <v>6721</v>
      </c>
      <c r="AK253" s="238" t="s">
        <v>7182</v>
      </c>
      <c r="AL253" s="238">
        <v>252</v>
      </c>
    </row>
    <row r="254" spans="1:38" x14ac:dyDescent="0.3">
      <c r="A254" s="232">
        <v>6000472</v>
      </c>
      <c r="B254" s="232" t="s">
        <v>7267</v>
      </c>
      <c r="C254" s="244" t="s">
        <v>6717</v>
      </c>
      <c r="D254" s="240" t="s">
        <v>7273</v>
      </c>
      <c r="E254" s="239">
        <v>1801110875336</v>
      </c>
      <c r="F254" s="243" t="s">
        <v>7044</v>
      </c>
      <c r="G254" s="214">
        <v>0</v>
      </c>
      <c r="H254" s="234" t="s">
        <v>6721</v>
      </c>
      <c r="I254" s="234"/>
      <c r="J254" s="234"/>
      <c r="K254" s="234"/>
      <c r="L254" s="234"/>
      <c r="M254" s="234"/>
      <c r="N254" s="234" t="s">
        <v>6720</v>
      </c>
      <c r="O254" s="249"/>
      <c r="P254" s="249"/>
      <c r="Q254" s="226"/>
      <c r="R254" s="212" t="s">
        <v>2</v>
      </c>
      <c r="S254" s="213" t="s">
        <v>6721</v>
      </c>
      <c r="T254" s="236" t="s">
        <v>7272</v>
      </c>
      <c r="U254" s="237" t="s">
        <v>6722</v>
      </c>
      <c r="V254" s="236">
        <v>45569</v>
      </c>
      <c r="W254" s="236" t="s">
        <v>6944</v>
      </c>
      <c r="X254" s="237" t="s">
        <v>6721</v>
      </c>
      <c r="Y254" s="237"/>
      <c r="Z254" s="237"/>
      <c r="AA254" s="241">
        <v>202409</v>
      </c>
      <c r="AB254" s="246"/>
      <c r="AC254" s="236" t="s">
        <v>7181</v>
      </c>
      <c r="AD254" s="247" t="s">
        <v>7129</v>
      </c>
      <c r="AE254" s="248">
        <v>0.4</v>
      </c>
      <c r="AF254" s="247" t="s">
        <v>7129</v>
      </c>
      <c r="AG254" s="242" t="str">
        <f>IFERROR(VLOOKUP(작성용!A:A,RM!A:D,4,0),"-")</f>
        <v>-</v>
      </c>
      <c r="AH254" s="9" t="s">
        <v>6721</v>
      </c>
      <c r="AI254" s="238" t="s">
        <v>6721</v>
      </c>
      <c r="AJ254" s="238" t="s">
        <v>6721</v>
      </c>
      <c r="AK254" s="238" t="s">
        <v>7182</v>
      </c>
      <c r="AL254" s="238">
        <v>253</v>
      </c>
    </row>
    <row r="255" spans="1:38" x14ac:dyDescent="0.3">
      <c r="A255" s="232" t="s">
        <v>3433</v>
      </c>
      <c r="B255" s="232" t="s">
        <v>7274</v>
      </c>
      <c r="C255" s="244" t="s">
        <v>6717</v>
      </c>
      <c r="D255" s="240" t="s">
        <v>7275</v>
      </c>
      <c r="E255" s="239">
        <v>1101130032499</v>
      </c>
      <c r="F255" s="243" t="s">
        <v>7105</v>
      </c>
      <c r="G255" s="214">
        <v>0</v>
      </c>
      <c r="H255" s="234" t="s">
        <v>6721</v>
      </c>
      <c r="I255" s="234"/>
      <c r="J255" s="234"/>
      <c r="K255" s="234"/>
      <c r="L255" s="234"/>
      <c r="M255" s="234"/>
      <c r="N255" s="234" t="s">
        <v>6720</v>
      </c>
      <c r="O255" s="249" t="s">
        <v>7276</v>
      </c>
      <c r="P255" s="249" t="s">
        <v>7277</v>
      </c>
      <c r="Q255" s="226" t="s">
        <v>7278</v>
      </c>
      <c r="R255" s="212" t="s">
        <v>2</v>
      </c>
      <c r="S255" s="213" t="s">
        <v>6721</v>
      </c>
      <c r="T255" s="236">
        <v>45530</v>
      </c>
      <c r="U255" s="237" t="s">
        <v>6722</v>
      </c>
      <c r="V255" s="236">
        <v>45567</v>
      </c>
      <c r="W255" s="236" t="s">
        <v>7279</v>
      </c>
      <c r="X255" s="237" t="s">
        <v>2</v>
      </c>
      <c r="Y255" s="237"/>
      <c r="Z255" s="237" t="s">
        <v>7066</v>
      </c>
      <c r="AA255" s="241">
        <v>202409</v>
      </c>
      <c r="AB255" s="246"/>
      <c r="AC255" s="236" t="s">
        <v>6963</v>
      </c>
      <c r="AD255" s="247" t="s">
        <v>7152</v>
      </c>
      <c r="AE255" s="248">
        <v>1</v>
      </c>
      <c r="AF255" s="247" t="s">
        <v>7152</v>
      </c>
      <c r="AG255" s="242" t="str">
        <f>IFERROR(VLOOKUP(작성용!A:A,RM!A:D,4,0),"-")</f>
        <v>신원준</v>
      </c>
      <c r="AH255" s="9" t="s">
        <v>7115</v>
      </c>
      <c r="AI255" s="238" t="s">
        <v>6721</v>
      </c>
      <c r="AJ255" s="238" t="s">
        <v>6929</v>
      </c>
      <c r="AK255" s="238" t="s">
        <v>6726</v>
      </c>
      <c r="AL255" s="238">
        <v>254</v>
      </c>
    </row>
    <row r="256" spans="1:38" x14ac:dyDescent="0.3">
      <c r="A256" s="232" t="s">
        <v>3433</v>
      </c>
      <c r="B256" s="232" t="s">
        <v>7274</v>
      </c>
      <c r="C256" s="244" t="s">
        <v>6717</v>
      </c>
      <c r="D256" s="240" t="s">
        <v>7280</v>
      </c>
      <c r="E256" s="239" t="s">
        <v>3845</v>
      </c>
      <c r="F256" s="243" t="s">
        <v>7105</v>
      </c>
      <c r="G256" s="214">
        <v>0</v>
      </c>
      <c r="H256" s="234" t="s">
        <v>6721</v>
      </c>
      <c r="I256" s="234"/>
      <c r="J256" s="234"/>
      <c r="K256" s="234"/>
      <c r="L256" s="234"/>
      <c r="M256" s="234"/>
      <c r="N256" s="234" t="s">
        <v>6720</v>
      </c>
      <c r="O256" s="249" t="s">
        <v>7276</v>
      </c>
      <c r="P256" s="249" t="s">
        <v>7277</v>
      </c>
      <c r="Q256" s="226" t="s">
        <v>7278</v>
      </c>
      <c r="R256" s="212" t="s">
        <v>2</v>
      </c>
      <c r="S256" s="213" t="s">
        <v>6721</v>
      </c>
      <c r="T256" s="236">
        <v>45530</v>
      </c>
      <c r="U256" s="237" t="s">
        <v>6722</v>
      </c>
      <c r="V256" s="236">
        <v>45567</v>
      </c>
      <c r="W256" s="236" t="s">
        <v>7279</v>
      </c>
      <c r="X256" s="237" t="s">
        <v>2</v>
      </c>
      <c r="Y256" s="237"/>
      <c r="Z256" s="237" t="s">
        <v>7066</v>
      </c>
      <c r="AA256" s="241">
        <v>202409</v>
      </c>
      <c r="AB256" s="246"/>
      <c r="AC256" s="236" t="s">
        <v>6963</v>
      </c>
      <c r="AD256" s="247" t="s">
        <v>7077</v>
      </c>
      <c r="AE256" s="248">
        <v>1</v>
      </c>
      <c r="AF256" s="247" t="s">
        <v>7077</v>
      </c>
      <c r="AG256" s="242" t="str">
        <f>IFERROR(VLOOKUP(작성용!A:A,RM!A:D,4,0),"-")</f>
        <v>신원준</v>
      </c>
      <c r="AH256" s="9" t="s">
        <v>7115</v>
      </c>
      <c r="AI256" s="238" t="s">
        <v>6721</v>
      </c>
      <c r="AJ256" s="238" t="s">
        <v>6929</v>
      </c>
      <c r="AK256" s="238" t="s">
        <v>6726</v>
      </c>
      <c r="AL256" s="238">
        <v>255</v>
      </c>
    </row>
    <row r="257" spans="1:38" x14ac:dyDescent="0.3">
      <c r="A257" s="232" t="s">
        <v>3433</v>
      </c>
      <c r="B257" s="232" t="s">
        <v>7274</v>
      </c>
      <c r="C257" s="244" t="s">
        <v>6717</v>
      </c>
      <c r="D257" s="240" t="s">
        <v>7281</v>
      </c>
      <c r="E257" s="239">
        <v>1101130035766</v>
      </c>
      <c r="F257" s="243" t="s">
        <v>7105</v>
      </c>
      <c r="G257" s="214">
        <v>0</v>
      </c>
      <c r="H257" s="234" t="s">
        <v>6721</v>
      </c>
      <c r="I257" s="234"/>
      <c r="J257" s="234"/>
      <c r="K257" s="234"/>
      <c r="L257" s="234"/>
      <c r="M257" s="234"/>
      <c r="N257" s="234" t="s">
        <v>6720</v>
      </c>
      <c r="O257" s="249" t="s">
        <v>7276</v>
      </c>
      <c r="P257" s="249" t="s">
        <v>7277</v>
      </c>
      <c r="Q257" s="226" t="s">
        <v>7278</v>
      </c>
      <c r="R257" s="212" t="s">
        <v>2</v>
      </c>
      <c r="S257" s="213" t="s">
        <v>6721</v>
      </c>
      <c r="T257" s="236">
        <v>45530</v>
      </c>
      <c r="U257" s="237" t="s">
        <v>6722</v>
      </c>
      <c r="V257" s="236">
        <v>45567</v>
      </c>
      <c r="W257" s="236" t="s">
        <v>7279</v>
      </c>
      <c r="X257" s="237" t="s">
        <v>6721</v>
      </c>
      <c r="Y257" s="237"/>
      <c r="Z257" s="237" t="s">
        <v>7066</v>
      </c>
      <c r="AA257" s="241">
        <v>202409</v>
      </c>
      <c r="AB257" s="246"/>
      <c r="AC257" s="236" t="s">
        <v>6963</v>
      </c>
      <c r="AD257" s="247" t="s">
        <v>7115</v>
      </c>
      <c r="AE257" s="248">
        <v>1</v>
      </c>
      <c r="AF257" s="247" t="s">
        <v>7115</v>
      </c>
      <c r="AG257" s="242" t="str">
        <f>IFERROR(VLOOKUP(작성용!A:A,RM!A:D,4,0),"-")</f>
        <v>신원준</v>
      </c>
      <c r="AH257" s="9" t="s">
        <v>7115</v>
      </c>
      <c r="AI257" s="238" t="s">
        <v>6721</v>
      </c>
      <c r="AJ257" s="238" t="s">
        <v>6929</v>
      </c>
      <c r="AK257" s="238" t="s">
        <v>6726</v>
      </c>
      <c r="AL257" s="238">
        <v>256</v>
      </c>
    </row>
    <row r="258" spans="1:38" x14ac:dyDescent="0.3">
      <c r="A258" s="232" t="s">
        <v>3433</v>
      </c>
      <c r="B258" s="232" t="s">
        <v>7274</v>
      </c>
      <c r="C258" s="244" t="s">
        <v>6896</v>
      </c>
      <c r="D258" s="240" t="s">
        <v>7282</v>
      </c>
      <c r="E258" s="239">
        <v>1101130036425</v>
      </c>
      <c r="F258" s="243" t="s">
        <v>7105</v>
      </c>
      <c r="G258" s="214">
        <v>0</v>
      </c>
      <c r="H258" s="234" t="s">
        <v>6721</v>
      </c>
      <c r="I258" s="234"/>
      <c r="J258" s="234"/>
      <c r="K258" s="234"/>
      <c r="L258" s="234"/>
      <c r="M258" s="234"/>
      <c r="N258" s="234" t="s">
        <v>6720</v>
      </c>
      <c r="O258" s="249" t="s">
        <v>7276</v>
      </c>
      <c r="P258" s="249" t="s">
        <v>7277</v>
      </c>
      <c r="Q258" s="226" t="s">
        <v>7278</v>
      </c>
      <c r="R258" s="212" t="s">
        <v>2</v>
      </c>
      <c r="S258" s="213" t="s">
        <v>6721</v>
      </c>
      <c r="T258" s="236">
        <v>45530</v>
      </c>
      <c r="U258" s="237" t="s">
        <v>6722</v>
      </c>
      <c r="V258" s="236">
        <v>45567</v>
      </c>
      <c r="W258" s="236" t="s">
        <v>7279</v>
      </c>
      <c r="X258" s="237" t="s">
        <v>6721</v>
      </c>
      <c r="Y258" s="237"/>
      <c r="Z258" s="237" t="s">
        <v>7066</v>
      </c>
      <c r="AA258" s="241">
        <v>202409</v>
      </c>
      <c r="AB258" s="246"/>
      <c r="AC258" s="236" t="s">
        <v>6963</v>
      </c>
      <c r="AD258" s="247" t="s">
        <v>6989</v>
      </c>
      <c r="AE258" s="248">
        <v>1</v>
      </c>
      <c r="AF258" s="247" t="s">
        <v>6896</v>
      </c>
      <c r="AG258" s="242" t="str">
        <f>IFERROR(VLOOKUP(작성용!A:A,RM!A:D,4,0),"-")</f>
        <v>신원준</v>
      </c>
      <c r="AH258" s="9" t="s">
        <v>7115</v>
      </c>
      <c r="AI258" s="238" t="s">
        <v>6721</v>
      </c>
      <c r="AJ258" s="238" t="s">
        <v>6929</v>
      </c>
      <c r="AK258" s="238" t="s">
        <v>6726</v>
      </c>
      <c r="AL258" s="238">
        <v>257</v>
      </c>
    </row>
    <row r="259" spans="1:38" x14ac:dyDescent="0.3">
      <c r="A259" s="232">
        <v>6000532</v>
      </c>
      <c r="B259" s="232" t="s">
        <v>7275</v>
      </c>
      <c r="C259" s="244" t="s">
        <v>6717</v>
      </c>
      <c r="D259" s="240" t="s">
        <v>7283</v>
      </c>
      <c r="E259" s="239">
        <v>1812110002530</v>
      </c>
      <c r="F259" s="243" t="s">
        <v>7179</v>
      </c>
      <c r="G259" s="214">
        <v>0</v>
      </c>
      <c r="H259" s="234" t="s">
        <v>6721</v>
      </c>
      <c r="I259" s="234"/>
      <c r="J259" s="234"/>
      <c r="K259" s="234"/>
      <c r="L259" s="234"/>
      <c r="M259" s="234"/>
      <c r="N259" s="234" t="s">
        <v>6720</v>
      </c>
      <c r="O259" s="249"/>
      <c r="P259" s="249"/>
      <c r="Q259" s="226"/>
      <c r="R259" s="212" t="s">
        <v>2</v>
      </c>
      <c r="S259" s="213" t="s">
        <v>6721</v>
      </c>
      <c r="T259" s="236" t="s">
        <v>7284</v>
      </c>
      <c r="U259" s="237" t="s">
        <v>6722</v>
      </c>
      <c r="V259" s="236">
        <v>45567</v>
      </c>
      <c r="W259" s="236" t="s">
        <v>6944</v>
      </c>
      <c r="X259" s="237" t="s">
        <v>2</v>
      </c>
      <c r="Y259" s="237"/>
      <c r="Z259" s="237"/>
      <c r="AA259" s="241">
        <v>202409</v>
      </c>
      <c r="AB259" s="246"/>
      <c r="AC259" s="236" t="s">
        <v>7181</v>
      </c>
      <c r="AD259" s="247" t="s">
        <v>7152</v>
      </c>
      <c r="AE259" s="248">
        <v>0.4</v>
      </c>
      <c r="AF259" s="247" t="s">
        <v>7152</v>
      </c>
      <c r="AG259" s="242" t="str">
        <f>IFERROR(VLOOKUP(작성용!A:A,RM!A:D,4,0),"-")</f>
        <v>-</v>
      </c>
      <c r="AH259" s="9" t="s">
        <v>6721</v>
      </c>
      <c r="AI259" s="238" t="s">
        <v>6721</v>
      </c>
      <c r="AJ259" s="238" t="s">
        <v>6721</v>
      </c>
      <c r="AK259" s="238" t="s">
        <v>7182</v>
      </c>
      <c r="AL259" s="238">
        <v>258</v>
      </c>
    </row>
    <row r="260" spans="1:38" x14ac:dyDescent="0.3">
      <c r="A260" s="232">
        <v>6000786</v>
      </c>
      <c r="B260" s="232" t="s">
        <v>7280</v>
      </c>
      <c r="C260" s="244" t="s">
        <v>6717</v>
      </c>
      <c r="D260" s="240" t="s">
        <v>7285</v>
      </c>
      <c r="E260" s="239">
        <v>1401110071651</v>
      </c>
      <c r="F260" s="243" t="s">
        <v>7179</v>
      </c>
      <c r="G260" s="214">
        <v>0</v>
      </c>
      <c r="H260" s="234" t="s">
        <v>6721</v>
      </c>
      <c r="I260" s="234"/>
      <c r="J260" s="234"/>
      <c r="K260" s="234"/>
      <c r="L260" s="234"/>
      <c r="M260" s="234"/>
      <c r="N260" s="234" t="s">
        <v>6720</v>
      </c>
      <c r="O260" s="249"/>
      <c r="P260" s="249"/>
      <c r="Q260" s="226"/>
      <c r="R260" s="212" t="s">
        <v>2</v>
      </c>
      <c r="S260" s="213" t="s">
        <v>6721</v>
      </c>
      <c r="T260" s="236" t="s">
        <v>7284</v>
      </c>
      <c r="U260" s="237" t="s">
        <v>6722</v>
      </c>
      <c r="V260" s="236">
        <v>45567</v>
      </c>
      <c r="W260" s="236" t="s">
        <v>6944</v>
      </c>
      <c r="X260" s="237" t="s">
        <v>2</v>
      </c>
      <c r="Y260" s="237"/>
      <c r="Z260" s="237"/>
      <c r="AA260" s="241">
        <v>202409</v>
      </c>
      <c r="AB260" s="246"/>
      <c r="AC260" s="236" t="s">
        <v>7181</v>
      </c>
      <c r="AD260" s="247" t="s">
        <v>7117</v>
      </c>
      <c r="AE260" s="248">
        <v>0</v>
      </c>
      <c r="AF260" s="247" t="s">
        <v>7117</v>
      </c>
      <c r="AG260" s="242" t="str">
        <f>IFERROR(VLOOKUP(작성용!A:A,RM!A:D,4,0),"-")</f>
        <v>-</v>
      </c>
      <c r="AH260" s="9" t="s">
        <v>6721</v>
      </c>
      <c r="AI260" s="238" t="s">
        <v>6721</v>
      </c>
      <c r="AJ260" s="238" t="s">
        <v>6721</v>
      </c>
      <c r="AK260" s="238" t="s">
        <v>7182</v>
      </c>
      <c r="AL260" s="238">
        <v>259</v>
      </c>
    </row>
    <row r="261" spans="1:38" x14ac:dyDescent="0.3">
      <c r="A261" s="232">
        <v>6000865</v>
      </c>
      <c r="B261" s="232" t="s">
        <v>7281</v>
      </c>
      <c r="C261" s="244" t="s">
        <v>6717</v>
      </c>
      <c r="D261" s="240" t="s">
        <v>7286</v>
      </c>
      <c r="E261" s="239">
        <v>1101111361669</v>
      </c>
      <c r="F261" s="243" t="s">
        <v>7179</v>
      </c>
      <c r="G261" s="214">
        <v>0</v>
      </c>
      <c r="H261" s="234" t="s">
        <v>6721</v>
      </c>
      <c r="I261" s="234"/>
      <c r="J261" s="234"/>
      <c r="K261" s="234"/>
      <c r="L261" s="234"/>
      <c r="M261" s="234"/>
      <c r="N261" s="234" t="s">
        <v>6720</v>
      </c>
      <c r="O261" s="249"/>
      <c r="P261" s="249"/>
      <c r="Q261" s="226"/>
      <c r="R261" s="212" t="s">
        <v>2</v>
      </c>
      <c r="S261" s="213" t="s">
        <v>6721</v>
      </c>
      <c r="T261" s="236" t="s">
        <v>7284</v>
      </c>
      <c r="U261" s="237" t="s">
        <v>6722</v>
      </c>
      <c r="V261" s="236">
        <v>45567</v>
      </c>
      <c r="W261" s="236" t="s">
        <v>6944</v>
      </c>
      <c r="X261" s="237" t="s">
        <v>6721</v>
      </c>
      <c r="Y261" s="237"/>
      <c r="Z261" s="237"/>
      <c r="AA261" s="241">
        <v>202409</v>
      </c>
      <c r="AB261" s="246"/>
      <c r="AC261" s="236" t="s">
        <v>7181</v>
      </c>
      <c r="AD261" s="247" t="s">
        <v>7137</v>
      </c>
      <c r="AE261" s="248">
        <v>0.4</v>
      </c>
      <c r="AF261" s="247" t="s">
        <v>7137</v>
      </c>
      <c r="AG261" s="242" t="str">
        <f>IFERROR(VLOOKUP(작성용!A:A,RM!A:D,4,0),"-")</f>
        <v>-</v>
      </c>
      <c r="AH261" s="9" t="s">
        <v>6721</v>
      </c>
      <c r="AI261" s="238" t="s">
        <v>6721</v>
      </c>
      <c r="AJ261" s="238" t="s">
        <v>6721</v>
      </c>
      <c r="AK261" s="238" t="s">
        <v>7182</v>
      </c>
      <c r="AL261" s="238">
        <v>260</v>
      </c>
    </row>
    <row r="262" spans="1:38" x14ac:dyDescent="0.3">
      <c r="A262" s="232">
        <v>6000865</v>
      </c>
      <c r="B262" s="232" t="s">
        <v>7281</v>
      </c>
      <c r="C262" s="244" t="s">
        <v>6717</v>
      </c>
      <c r="D262" s="240" t="s">
        <v>7287</v>
      </c>
      <c r="E262" s="239" t="s">
        <v>3846</v>
      </c>
      <c r="F262" s="243" t="s">
        <v>7179</v>
      </c>
      <c r="G262" s="214">
        <v>0</v>
      </c>
      <c r="H262" s="234" t="s">
        <v>6721</v>
      </c>
      <c r="I262" s="234"/>
      <c r="J262" s="234"/>
      <c r="K262" s="234"/>
      <c r="L262" s="234"/>
      <c r="M262" s="234"/>
      <c r="N262" s="234" t="s">
        <v>6720</v>
      </c>
      <c r="O262" s="249"/>
      <c r="P262" s="249"/>
      <c r="Q262" s="226"/>
      <c r="R262" s="212" t="s">
        <v>2</v>
      </c>
      <c r="S262" s="213" t="s">
        <v>6721</v>
      </c>
      <c r="T262" s="236" t="s">
        <v>7284</v>
      </c>
      <c r="U262" s="237" t="s">
        <v>6722</v>
      </c>
      <c r="V262" s="236">
        <v>45567</v>
      </c>
      <c r="W262" s="236" t="s">
        <v>6944</v>
      </c>
      <c r="X262" s="237" t="s">
        <v>6721</v>
      </c>
      <c r="Y262" s="237"/>
      <c r="Z262" s="237"/>
      <c r="AA262" s="241">
        <v>202409</v>
      </c>
      <c r="AB262" s="246"/>
      <c r="AC262" s="236" t="s">
        <v>7181</v>
      </c>
      <c r="AD262" s="247" t="s">
        <v>7115</v>
      </c>
      <c r="AE262" s="248">
        <v>0.4</v>
      </c>
      <c r="AF262" s="247" t="s">
        <v>7115</v>
      </c>
      <c r="AG262" s="242" t="str">
        <f>IFERROR(VLOOKUP(작성용!A:A,RM!A:D,4,0),"-")</f>
        <v>-</v>
      </c>
      <c r="AH262" s="9" t="s">
        <v>6721</v>
      </c>
      <c r="AI262" s="238" t="s">
        <v>6721</v>
      </c>
      <c r="AJ262" s="238" t="s">
        <v>6721</v>
      </c>
      <c r="AK262" s="238" t="s">
        <v>7182</v>
      </c>
      <c r="AL262" s="238">
        <v>261</v>
      </c>
    </row>
    <row r="263" spans="1:38" x14ac:dyDescent="0.3">
      <c r="A263" s="232">
        <v>6000865</v>
      </c>
      <c r="B263" s="232" t="s">
        <v>7281</v>
      </c>
      <c r="C263" s="244" t="s">
        <v>6717</v>
      </c>
      <c r="D263" s="240" t="s">
        <v>7288</v>
      </c>
      <c r="E263" s="239">
        <v>1201110801119</v>
      </c>
      <c r="F263" s="243" t="s">
        <v>7179</v>
      </c>
      <c r="G263" s="214">
        <v>0</v>
      </c>
      <c r="H263" s="234" t="s">
        <v>6721</v>
      </c>
      <c r="I263" s="234"/>
      <c r="J263" s="234"/>
      <c r="K263" s="234"/>
      <c r="L263" s="234"/>
      <c r="M263" s="234"/>
      <c r="N263" s="234" t="s">
        <v>6720</v>
      </c>
      <c r="O263" s="249"/>
      <c r="P263" s="249"/>
      <c r="Q263" s="226"/>
      <c r="R263" s="212" t="s">
        <v>2</v>
      </c>
      <c r="S263" s="213" t="s">
        <v>6721</v>
      </c>
      <c r="T263" s="236" t="s">
        <v>7284</v>
      </c>
      <c r="U263" s="237" t="s">
        <v>6722</v>
      </c>
      <c r="V263" s="236">
        <v>45567</v>
      </c>
      <c r="W263" s="236" t="s">
        <v>6944</v>
      </c>
      <c r="X263" s="237" t="s">
        <v>6721</v>
      </c>
      <c r="Y263" s="237"/>
      <c r="Z263" s="237"/>
      <c r="AA263" s="241">
        <v>202409</v>
      </c>
      <c r="AB263" s="246"/>
      <c r="AC263" s="236" t="s">
        <v>7181</v>
      </c>
      <c r="AD263" s="247" t="s">
        <v>7289</v>
      </c>
      <c r="AE263" s="248">
        <v>0</v>
      </c>
      <c r="AF263" s="247" t="s">
        <v>7289</v>
      </c>
      <c r="AG263" s="242" t="str">
        <f>IFERROR(VLOOKUP(작성용!A:A,RM!A:D,4,0),"-")</f>
        <v>-</v>
      </c>
      <c r="AH263" s="9" t="s">
        <v>6721</v>
      </c>
      <c r="AI263" s="238" t="s">
        <v>6721</v>
      </c>
      <c r="AJ263" s="238" t="s">
        <v>6721</v>
      </c>
      <c r="AK263" s="238" t="s">
        <v>7182</v>
      </c>
      <c r="AL263" s="238">
        <v>262</v>
      </c>
    </row>
    <row r="264" spans="1:38" x14ac:dyDescent="0.3">
      <c r="A264" s="232">
        <v>6000865</v>
      </c>
      <c r="B264" s="232" t="s">
        <v>7281</v>
      </c>
      <c r="C264" s="244" t="s">
        <v>6717</v>
      </c>
      <c r="D264" s="240" t="s">
        <v>7290</v>
      </c>
      <c r="E264" s="239">
        <v>1101116335289</v>
      </c>
      <c r="F264" s="243" t="s">
        <v>7179</v>
      </c>
      <c r="G264" s="214">
        <v>0</v>
      </c>
      <c r="H264" s="234" t="s">
        <v>6721</v>
      </c>
      <c r="I264" s="234"/>
      <c r="J264" s="234"/>
      <c r="K264" s="234"/>
      <c r="L264" s="234"/>
      <c r="M264" s="234"/>
      <c r="N264" s="234" t="s">
        <v>6720</v>
      </c>
      <c r="O264" s="249"/>
      <c r="P264" s="249"/>
      <c r="Q264" s="226"/>
      <c r="R264" s="212" t="s">
        <v>2</v>
      </c>
      <c r="S264" s="213" t="s">
        <v>6721</v>
      </c>
      <c r="T264" s="236" t="s">
        <v>7284</v>
      </c>
      <c r="U264" s="237" t="s">
        <v>4142</v>
      </c>
      <c r="V264" s="236">
        <v>45567</v>
      </c>
      <c r="W264" s="236" t="s">
        <v>6944</v>
      </c>
      <c r="X264" s="237" t="s">
        <v>6721</v>
      </c>
      <c r="Y264" s="237"/>
      <c r="Z264" s="237"/>
      <c r="AA264" s="241">
        <v>202409</v>
      </c>
      <c r="AB264" s="246"/>
      <c r="AC264" s="236" t="s">
        <v>7181</v>
      </c>
      <c r="AD264" s="247" t="s">
        <v>7100</v>
      </c>
      <c r="AE264" s="248">
        <v>0</v>
      </c>
      <c r="AF264" s="247" t="s">
        <v>7100</v>
      </c>
      <c r="AG264" s="242" t="str">
        <f>IFERROR(VLOOKUP(작성용!A:A,RM!A:D,4,0),"-")</f>
        <v>-</v>
      </c>
      <c r="AH264" s="9" t="s">
        <v>6721</v>
      </c>
      <c r="AI264" s="238" t="s">
        <v>6721</v>
      </c>
      <c r="AJ264" s="238" t="s">
        <v>6721</v>
      </c>
      <c r="AK264" s="238" t="s">
        <v>91</v>
      </c>
      <c r="AL264" s="238">
        <v>263</v>
      </c>
    </row>
    <row r="265" spans="1:38" x14ac:dyDescent="0.3">
      <c r="A265" s="232">
        <v>6000865</v>
      </c>
      <c r="B265" s="232" t="s">
        <v>7281</v>
      </c>
      <c r="C265" s="244" t="s">
        <v>6717</v>
      </c>
      <c r="D265" s="240" t="s">
        <v>7291</v>
      </c>
      <c r="E265" s="239">
        <v>1358110113365</v>
      </c>
      <c r="F265" s="243" t="s">
        <v>7179</v>
      </c>
      <c r="G265" s="214">
        <v>0</v>
      </c>
      <c r="H265" s="234" t="s">
        <v>6721</v>
      </c>
      <c r="I265" s="234"/>
      <c r="J265" s="234"/>
      <c r="K265" s="234"/>
      <c r="L265" s="234"/>
      <c r="M265" s="234"/>
      <c r="N265" s="234" t="s">
        <v>6720</v>
      </c>
      <c r="O265" s="249"/>
      <c r="P265" s="249"/>
      <c r="Q265" s="226"/>
      <c r="R265" s="212" t="s">
        <v>2</v>
      </c>
      <c r="S265" s="213" t="s">
        <v>6721</v>
      </c>
      <c r="T265" s="236" t="s">
        <v>7284</v>
      </c>
      <c r="U265" s="237" t="s">
        <v>6722</v>
      </c>
      <c r="V265" s="236">
        <v>45567</v>
      </c>
      <c r="W265" s="236" t="s">
        <v>6944</v>
      </c>
      <c r="X265" s="237" t="s">
        <v>6721</v>
      </c>
      <c r="Y265" s="237"/>
      <c r="Z265" s="237"/>
      <c r="AA265" s="241">
        <v>202409</v>
      </c>
      <c r="AB265" s="246"/>
      <c r="AC265" s="236" t="s">
        <v>7181</v>
      </c>
      <c r="AD265" s="247" t="s">
        <v>7155</v>
      </c>
      <c r="AE265" s="248">
        <v>0.4</v>
      </c>
      <c r="AF265" s="247" t="s">
        <v>7155</v>
      </c>
      <c r="AG265" s="242" t="str">
        <f>IFERROR(VLOOKUP(작성용!A:A,RM!A:D,4,0),"-")</f>
        <v>-</v>
      </c>
      <c r="AH265" s="9" t="s">
        <v>6721</v>
      </c>
      <c r="AI265" s="238" t="s">
        <v>6721</v>
      </c>
      <c r="AJ265" s="238" t="s">
        <v>6721</v>
      </c>
      <c r="AK265" s="238" t="s">
        <v>7182</v>
      </c>
      <c r="AL265" s="238">
        <v>264</v>
      </c>
    </row>
    <row r="266" spans="1:38" x14ac:dyDescent="0.3">
      <c r="A266" s="232">
        <v>6000865</v>
      </c>
      <c r="B266" s="232" t="s">
        <v>7281</v>
      </c>
      <c r="C266" s="244" t="s">
        <v>6717</v>
      </c>
      <c r="D266" s="240" t="s">
        <v>7292</v>
      </c>
      <c r="E266" s="239">
        <v>1101115657775</v>
      </c>
      <c r="F266" s="243" t="s">
        <v>7179</v>
      </c>
      <c r="G266" s="214">
        <v>0</v>
      </c>
      <c r="H266" s="234" t="s">
        <v>6721</v>
      </c>
      <c r="I266" s="234"/>
      <c r="J266" s="234"/>
      <c r="K266" s="234"/>
      <c r="L266" s="234"/>
      <c r="M266" s="234"/>
      <c r="N266" s="234" t="s">
        <v>6720</v>
      </c>
      <c r="O266" s="249"/>
      <c r="P266" s="249"/>
      <c r="Q266" s="226"/>
      <c r="R266" s="212" t="s">
        <v>2</v>
      </c>
      <c r="S266" s="213" t="s">
        <v>6721</v>
      </c>
      <c r="T266" s="236" t="s">
        <v>7284</v>
      </c>
      <c r="U266" s="237" t="s">
        <v>6722</v>
      </c>
      <c r="V266" s="236">
        <v>45567</v>
      </c>
      <c r="W266" s="236" t="s">
        <v>6944</v>
      </c>
      <c r="X266" s="237" t="s">
        <v>6721</v>
      </c>
      <c r="Y266" s="237"/>
      <c r="Z266" s="237"/>
      <c r="AA266" s="241">
        <v>202409</v>
      </c>
      <c r="AB266" s="246"/>
      <c r="AC266" s="236" t="s">
        <v>7181</v>
      </c>
      <c r="AD266" s="247" t="s">
        <v>7133</v>
      </c>
      <c r="AE266" s="248">
        <v>0.4</v>
      </c>
      <c r="AF266" s="247" t="s">
        <v>7133</v>
      </c>
      <c r="AG266" s="242" t="str">
        <f>IFERROR(VLOOKUP(작성용!A:A,RM!A:D,4,0),"-")</f>
        <v>-</v>
      </c>
      <c r="AH266" s="9" t="s">
        <v>6721</v>
      </c>
      <c r="AI266" s="238" t="s">
        <v>6721</v>
      </c>
      <c r="AJ266" s="238" t="s">
        <v>6721</v>
      </c>
      <c r="AK266" s="238" t="s">
        <v>7182</v>
      </c>
      <c r="AL266" s="238">
        <v>265</v>
      </c>
    </row>
    <row r="267" spans="1:38" x14ac:dyDescent="0.3">
      <c r="A267" s="223" t="s">
        <v>20</v>
      </c>
      <c r="B267" s="223" t="s">
        <v>7293</v>
      </c>
      <c r="C267" s="244" t="s">
        <v>6717</v>
      </c>
      <c r="D267" s="240" t="s">
        <v>7294</v>
      </c>
      <c r="E267" s="239" t="s">
        <v>3958</v>
      </c>
      <c r="F267" s="243" t="s">
        <v>6729</v>
      </c>
      <c r="G267" s="214">
        <v>0</v>
      </c>
      <c r="H267" s="224" t="s">
        <v>6721</v>
      </c>
      <c r="I267" s="224"/>
      <c r="J267" s="234"/>
      <c r="K267" s="224"/>
      <c r="L267" s="224"/>
      <c r="M267" s="224"/>
      <c r="N267" s="243" t="s">
        <v>6720</v>
      </c>
      <c r="O267" s="226" t="s">
        <v>7295</v>
      </c>
      <c r="P267" s="226" t="s">
        <v>7296</v>
      </c>
      <c r="Q267" s="226" t="s">
        <v>7297</v>
      </c>
      <c r="R267" s="212" t="s">
        <v>4212</v>
      </c>
      <c r="S267" s="212" t="s">
        <v>7298</v>
      </c>
      <c r="T267" s="236">
        <v>45530</v>
      </c>
      <c r="U267" s="237" t="s">
        <v>6722</v>
      </c>
      <c r="V267" s="237">
        <v>45555</v>
      </c>
      <c r="W267" s="291">
        <v>45582</v>
      </c>
      <c r="X267" s="237" t="s">
        <v>6721</v>
      </c>
      <c r="Y267" s="225"/>
      <c r="Z267" s="225" t="s">
        <v>13167</v>
      </c>
      <c r="AA267" s="246">
        <v>202409</v>
      </c>
      <c r="AB267" s="246">
        <v>8</v>
      </c>
      <c r="AC267" s="247" t="s">
        <v>6708</v>
      </c>
      <c r="AD267" s="247" t="s">
        <v>6709</v>
      </c>
      <c r="AE267" s="248">
        <v>0</v>
      </c>
      <c r="AF267" s="247" t="s">
        <v>6709</v>
      </c>
      <c r="AG267" s="242" t="str">
        <f>IFERROR(VLOOKUP(작성용!A:A,RM!A:D,4,0),"-")</f>
        <v>서동현/조용원</v>
      </c>
      <c r="AH267" s="9" t="s">
        <v>13165</v>
      </c>
      <c r="AI267" s="238" t="s">
        <v>13166</v>
      </c>
      <c r="AJ267" s="238" t="s">
        <v>6721</v>
      </c>
      <c r="AK267" s="238" t="s">
        <v>6726</v>
      </c>
      <c r="AL267" s="238">
        <v>266</v>
      </c>
    </row>
    <row r="268" spans="1:38" x14ac:dyDescent="0.3">
      <c r="A268" s="223" t="s">
        <v>20</v>
      </c>
      <c r="B268" s="223" t="s">
        <v>7293</v>
      </c>
      <c r="C268" s="244" t="s">
        <v>6717</v>
      </c>
      <c r="D268" s="240" t="s">
        <v>7299</v>
      </c>
      <c r="E268" s="239" t="s">
        <v>4487</v>
      </c>
      <c r="F268" s="243" t="s">
        <v>6729</v>
      </c>
      <c r="G268" s="214">
        <v>0</v>
      </c>
      <c r="H268" s="224" t="s">
        <v>6721</v>
      </c>
      <c r="I268" s="224"/>
      <c r="J268" s="234"/>
      <c r="K268" s="224"/>
      <c r="L268" s="224"/>
      <c r="M268" s="224"/>
      <c r="N268" s="243" t="s">
        <v>6720</v>
      </c>
      <c r="O268" s="226" t="s">
        <v>7295</v>
      </c>
      <c r="P268" s="226" t="s">
        <v>7296</v>
      </c>
      <c r="Q268" s="226" t="s">
        <v>7297</v>
      </c>
      <c r="R268" s="212" t="s">
        <v>4488</v>
      </c>
      <c r="S268" s="212" t="s">
        <v>7300</v>
      </c>
      <c r="T268" s="236">
        <v>45530</v>
      </c>
      <c r="U268" s="237" t="s">
        <v>6722</v>
      </c>
      <c r="V268" s="237">
        <v>45555</v>
      </c>
      <c r="W268" s="291">
        <v>45582</v>
      </c>
      <c r="X268" s="237" t="s">
        <v>6721</v>
      </c>
      <c r="Y268" s="225"/>
      <c r="Z268" s="225" t="s">
        <v>13167</v>
      </c>
      <c r="AA268" s="246">
        <v>202409</v>
      </c>
      <c r="AB268" s="246">
        <v>8</v>
      </c>
      <c r="AC268" s="247" t="s">
        <v>6708</v>
      </c>
      <c r="AD268" s="247" t="s">
        <v>6709</v>
      </c>
      <c r="AE268" s="248">
        <v>0</v>
      </c>
      <c r="AF268" s="247" t="s">
        <v>6709</v>
      </c>
      <c r="AG268" s="242" t="str">
        <f>IFERROR(VLOOKUP(작성용!A:A,RM!A:D,4,0),"-")</f>
        <v>서동현/조용원</v>
      </c>
      <c r="AH268" s="9" t="s">
        <v>13165</v>
      </c>
      <c r="AI268" s="238" t="s">
        <v>13166</v>
      </c>
      <c r="AJ268" s="238" t="s">
        <v>6721</v>
      </c>
      <c r="AK268" s="238" t="s">
        <v>6726</v>
      </c>
      <c r="AL268" s="238">
        <v>267</v>
      </c>
    </row>
    <row r="269" spans="1:38" x14ac:dyDescent="0.3">
      <c r="A269" s="223" t="s">
        <v>20</v>
      </c>
      <c r="B269" s="223" t="s">
        <v>7293</v>
      </c>
      <c r="C269" s="244" t="s">
        <v>6717</v>
      </c>
      <c r="D269" s="240" t="s">
        <v>7301</v>
      </c>
      <c r="E269" s="239" t="s">
        <v>4489</v>
      </c>
      <c r="F269" s="243" t="s">
        <v>6729</v>
      </c>
      <c r="G269" s="214">
        <v>0</v>
      </c>
      <c r="H269" s="224" t="s">
        <v>6721</v>
      </c>
      <c r="I269" s="224"/>
      <c r="J269" s="234"/>
      <c r="K269" s="224"/>
      <c r="L269" s="224"/>
      <c r="M269" s="224"/>
      <c r="N269" s="243" t="s">
        <v>6720</v>
      </c>
      <c r="O269" s="226" t="s">
        <v>7295</v>
      </c>
      <c r="P269" s="226" t="s">
        <v>7296</v>
      </c>
      <c r="Q269" s="226" t="s">
        <v>7297</v>
      </c>
      <c r="R269" s="212" t="s">
        <v>4490</v>
      </c>
      <c r="S269" s="212" t="s">
        <v>7302</v>
      </c>
      <c r="T269" s="236">
        <v>45530</v>
      </c>
      <c r="U269" s="237" t="s">
        <v>6722</v>
      </c>
      <c r="V269" s="237">
        <v>45555</v>
      </c>
      <c r="W269" s="291">
        <v>45582</v>
      </c>
      <c r="X269" s="237" t="s">
        <v>6721</v>
      </c>
      <c r="Y269" s="225"/>
      <c r="Z269" s="225" t="s">
        <v>13167</v>
      </c>
      <c r="AA269" s="246">
        <v>202409</v>
      </c>
      <c r="AB269" s="246">
        <v>8</v>
      </c>
      <c r="AC269" s="247" t="s">
        <v>6708</v>
      </c>
      <c r="AD269" s="247" t="s">
        <v>6709</v>
      </c>
      <c r="AE269" s="248">
        <v>0</v>
      </c>
      <c r="AF269" s="247" t="s">
        <v>6709</v>
      </c>
      <c r="AG269" s="242" t="str">
        <f>IFERROR(VLOOKUP(작성용!A:A,RM!A:D,4,0),"-")</f>
        <v>서동현/조용원</v>
      </c>
      <c r="AH269" s="9" t="s">
        <v>13165</v>
      </c>
      <c r="AI269" s="238" t="s">
        <v>13166</v>
      </c>
      <c r="AJ269" s="238" t="s">
        <v>6721</v>
      </c>
      <c r="AK269" s="238" t="s">
        <v>6726</v>
      </c>
      <c r="AL269" s="238">
        <v>268</v>
      </c>
    </row>
    <row r="270" spans="1:38" x14ac:dyDescent="0.3">
      <c r="A270" s="223" t="s">
        <v>20</v>
      </c>
      <c r="B270" s="223" t="s">
        <v>7293</v>
      </c>
      <c r="C270" s="244" t="s">
        <v>6717</v>
      </c>
      <c r="D270" s="240" t="s">
        <v>7303</v>
      </c>
      <c r="E270" s="239" t="s">
        <v>4491</v>
      </c>
      <c r="F270" s="243" t="s">
        <v>6729</v>
      </c>
      <c r="G270" s="214">
        <v>0</v>
      </c>
      <c r="H270" s="224" t="s">
        <v>6721</v>
      </c>
      <c r="I270" s="224"/>
      <c r="J270" s="234"/>
      <c r="K270" s="224"/>
      <c r="L270" s="224"/>
      <c r="M270" s="224"/>
      <c r="N270" s="243" t="s">
        <v>6720</v>
      </c>
      <c r="O270" s="226" t="s">
        <v>7295</v>
      </c>
      <c r="P270" s="226" t="s">
        <v>7296</v>
      </c>
      <c r="Q270" s="226" t="s">
        <v>7297</v>
      </c>
      <c r="R270" s="212" t="s">
        <v>4492</v>
      </c>
      <c r="S270" s="212" t="s">
        <v>7304</v>
      </c>
      <c r="T270" s="236">
        <v>45530</v>
      </c>
      <c r="U270" s="237" t="s">
        <v>6722</v>
      </c>
      <c r="V270" s="237">
        <v>45555</v>
      </c>
      <c r="W270" s="291">
        <v>45582</v>
      </c>
      <c r="X270" s="237" t="s">
        <v>6721</v>
      </c>
      <c r="Y270" s="225"/>
      <c r="Z270" s="225" t="s">
        <v>13167</v>
      </c>
      <c r="AA270" s="246">
        <v>202409</v>
      </c>
      <c r="AB270" s="246">
        <v>8</v>
      </c>
      <c r="AC270" s="247" t="s">
        <v>6708</v>
      </c>
      <c r="AD270" s="247" t="s">
        <v>6709</v>
      </c>
      <c r="AE270" s="248">
        <v>0</v>
      </c>
      <c r="AF270" s="247" t="s">
        <v>6709</v>
      </c>
      <c r="AG270" s="242" t="str">
        <f>IFERROR(VLOOKUP(작성용!A:A,RM!A:D,4,0),"-")</f>
        <v>서동현/조용원</v>
      </c>
      <c r="AH270" s="9" t="s">
        <v>13165</v>
      </c>
      <c r="AI270" s="238" t="s">
        <v>13166</v>
      </c>
      <c r="AJ270" s="238" t="s">
        <v>6721</v>
      </c>
      <c r="AK270" s="238" t="s">
        <v>6726</v>
      </c>
      <c r="AL270" s="238">
        <v>269</v>
      </c>
    </row>
    <row r="271" spans="1:38" x14ac:dyDescent="0.3">
      <c r="A271" s="223" t="s">
        <v>20</v>
      </c>
      <c r="B271" s="223" t="s">
        <v>7293</v>
      </c>
      <c r="C271" s="244" t="s">
        <v>6717</v>
      </c>
      <c r="D271" s="240" t="s">
        <v>7305</v>
      </c>
      <c r="E271" s="239" t="s">
        <v>4493</v>
      </c>
      <c r="F271" s="243" t="s">
        <v>6729</v>
      </c>
      <c r="G271" s="214">
        <v>0</v>
      </c>
      <c r="H271" s="224" t="s">
        <v>6721</v>
      </c>
      <c r="I271" s="224"/>
      <c r="J271" s="234"/>
      <c r="K271" s="224"/>
      <c r="L271" s="224"/>
      <c r="M271" s="224"/>
      <c r="N271" s="243" t="s">
        <v>6720</v>
      </c>
      <c r="O271" s="226" t="s">
        <v>7295</v>
      </c>
      <c r="P271" s="226" t="s">
        <v>7296</v>
      </c>
      <c r="Q271" s="226" t="s">
        <v>7297</v>
      </c>
      <c r="R271" s="212" t="s">
        <v>4494</v>
      </c>
      <c r="S271" s="212" t="s">
        <v>7306</v>
      </c>
      <c r="T271" s="236">
        <v>45530</v>
      </c>
      <c r="U271" s="237" t="s">
        <v>6722</v>
      </c>
      <c r="V271" s="237">
        <v>45555</v>
      </c>
      <c r="W271" s="291">
        <v>45582</v>
      </c>
      <c r="X271" s="237" t="s">
        <v>6721</v>
      </c>
      <c r="Y271" s="225"/>
      <c r="Z271" s="225" t="s">
        <v>13167</v>
      </c>
      <c r="AA271" s="246">
        <v>202409</v>
      </c>
      <c r="AB271" s="246">
        <v>8</v>
      </c>
      <c r="AC271" s="247" t="s">
        <v>6708</v>
      </c>
      <c r="AD271" s="247" t="s">
        <v>6709</v>
      </c>
      <c r="AE271" s="248">
        <v>0</v>
      </c>
      <c r="AF271" s="247" t="s">
        <v>6709</v>
      </c>
      <c r="AG271" s="242" t="str">
        <f>IFERROR(VLOOKUP(작성용!A:A,RM!A:D,4,0),"-")</f>
        <v>서동현/조용원</v>
      </c>
      <c r="AH271" s="9" t="s">
        <v>13165</v>
      </c>
      <c r="AI271" s="238" t="s">
        <v>13166</v>
      </c>
      <c r="AJ271" s="238" t="s">
        <v>6721</v>
      </c>
      <c r="AK271" s="238" t="s">
        <v>6726</v>
      </c>
      <c r="AL271" s="238">
        <v>270</v>
      </c>
    </row>
    <row r="272" spans="1:38" x14ac:dyDescent="0.3">
      <c r="A272" s="223" t="s">
        <v>20</v>
      </c>
      <c r="B272" s="223" t="s">
        <v>7293</v>
      </c>
      <c r="C272" s="244" t="s">
        <v>6717</v>
      </c>
      <c r="D272" s="240" t="s">
        <v>6762</v>
      </c>
      <c r="E272" s="239" t="s">
        <v>4495</v>
      </c>
      <c r="F272" s="243" t="s">
        <v>6729</v>
      </c>
      <c r="G272" s="214">
        <v>0</v>
      </c>
      <c r="H272" s="224" t="s">
        <v>6721</v>
      </c>
      <c r="I272" s="224"/>
      <c r="J272" s="234"/>
      <c r="K272" s="224"/>
      <c r="L272" s="224"/>
      <c r="M272" s="224"/>
      <c r="N272" s="243" t="s">
        <v>6720</v>
      </c>
      <c r="O272" s="226" t="s">
        <v>7295</v>
      </c>
      <c r="P272" s="226" t="s">
        <v>7296</v>
      </c>
      <c r="Q272" s="226" t="s">
        <v>7297</v>
      </c>
      <c r="R272" s="212" t="s">
        <v>4496</v>
      </c>
      <c r="S272" s="212" t="s">
        <v>7307</v>
      </c>
      <c r="T272" s="236">
        <v>45530</v>
      </c>
      <c r="U272" s="237" t="s">
        <v>6722</v>
      </c>
      <c r="V272" s="237">
        <v>45555</v>
      </c>
      <c r="W272" s="291">
        <v>45582</v>
      </c>
      <c r="X272" s="237" t="s">
        <v>6721</v>
      </c>
      <c r="Y272" s="225"/>
      <c r="Z272" s="225" t="s">
        <v>13167</v>
      </c>
      <c r="AA272" s="246">
        <v>202409</v>
      </c>
      <c r="AB272" s="246">
        <v>8</v>
      </c>
      <c r="AC272" s="247" t="s">
        <v>6708</v>
      </c>
      <c r="AD272" s="247" t="s">
        <v>6709</v>
      </c>
      <c r="AE272" s="248">
        <v>0</v>
      </c>
      <c r="AF272" s="247" t="s">
        <v>6709</v>
      </c>
      <c r="AG272" s="242" t="str">
        <f>IFERROR(VLOOKUP(작성용!A:A,RM!A:D,4,0),"-")</f>
        <v>서동현/조용원</v>
      </c>
      <c r="AH272" s="9" t="s">
        <v>13165</v>
      </c>
      <c r="AI272" s="238" t="s">
        <v>13166</v>
      </c>
      <c r="AJ272" s="238" t="s">
        <v>6721</v>
      </c>
      <c r="AK272" s="238" t="s">
        <v>6726</v>
      </c>
      <c r="AL272" s="238">
        <v>271</v>
      </c>
    </row>
    <row r="273" spans="1:38" x14ac:dyDescent="0.3">
      <c r="A273" s="223" t="s">
        <v>20</v>
      </c>
      <c r="B273" s="223" t="s">
        <v>7293</v>
      </c>
      <c r="C273" s="244" t="s">
        <v>6717</v>
      </c>
      <c r="D273" s="240" t="s">
        <v>7308</v>
      </c>
      <c r="E273" s="239" t="s">
        <v>3997</v>
      </c>
      <c r="F273" s="243" t="s">
        <v>6729</v>
      </c>
      <c r="G273" s="214">
        <v>0</v>
      </c>
      <c r="H273" s="224" t="s">
        <v>6721</v>
      </c>
      <c r="I273" s="224"/>
      <c r="J273" s="234"/>
      <c r="K273" s="224"/>
      <c r="L273" s="224"/>
      <c r="M273" s="224"/>
      <c r="N273" s="243" t="s">
        <v>6720</v>
      </c>
      <c r="O273" s="226" t="s">
        <v>7295</v>
      </c>
      <c r="P273" s="226" t="s">
        <v>7296</v>
      </c>
      <c r="Q273" s="226" t="s">
        <v>7297</v>
      </c>
      <c r="R273" s="212" t="s">
        <v>4328</v>
      </c>
      <c r="S273" s="212" t="s">
        <v>7309</v>
      </c>
      <c r="T273" s="236">
        <v>45530</v>
      </c>
      <c r="U273" s="237" t="s">
        <v>6722</v>
      </c>
      <c r="V273" s="237">
        <v>45555</v>
      </c>
      <c r="W273" s="291">
        <v>45582</v>
      </c>
      <c r="X273" s="237" t="s">
        <v>6721</v>
      </c>
      <c r="Y273" s="225"/>
      <c r="Z273" s="225" t="s">
        <v>13167</v>
      </c>
      <c r="AA273" s="246">
        <v>202409</v>
      </c>
      <c r="AB273" s="246">
        <v>8</v>
      </c>
      <c r="AC273" s="247" t="s">
        <v>6708</v>
      </c>
      <c r="AD273" s="247" t="s">
        <v>6709</v>
      </c>
      <c r="AE273" s="248">
        <v>0</v>
      </c>
      <c r="AF273" s="247" t="s">
        <v>6709</v>
      </c>
      <c r="AG273" s="242" t="str">
        <f>IFERROR(VLOOKUP(작성용!A:A,RM!A:D,4,0),"-")</f>
        <v>서동현/조용원</v>
      </c>
      <c r="AH273" s="9" t="s">
        <v>13165</v>
      </c>
      <c r="AI273" s="238" t="s">
        <v>13166</v>
      </c>
      <c r="AJ273" s="238" t="s">
        <v>6721</v>
      </c>
      <c r="AK273" s="238" t="s">
        <v>6726</v>
      </c>
      <c r="AL273" s="238">
        <v>272</v>
      </c>
    </row>
    <row r="274" spans="1:38" x14ac:dyDescent="0.3">
      <c r="A274" s="223" t="s">
        <v>20</v>
      </c>
      <c r="B274" s="223" t="s">
        <v>7293</v>
      </c>
      <c r="C274" s="244" t="s">
        <v>6717</v>
      </c>
      <c r="D274" s="240" t="s">
        <v>6873</v>
      </c>
      <c r="E274" s="239" t="s">
        <v>4497</v>
      </c>
      <c r="F274" s="243" t="s">
        <v>6729</v>
      </c>
      <c r="G274" s="214">
        <v>0</v>
      </c>
      <c r="H274" s="224" t="s">
        <v>6721</v>
      </c>
      <c r="I274" s="224"/>
      <c r="J274" s="234"/>
      <c r="K274" s="224"/>
      <c r="L274" s="224"/>
      <c r="M274" s="224"/>
      <c r="N274" s="243" t="s">
        <v>6720</v>
      </c>
      <c r="O274" s="226" t="s">
        <v>7295</v>
      </c>
      <c r="P274" s="226" t="s">
        <v>7296</v>
      </c>
      <c r="Q274" s="226" t="s">
        <v>7297</v>
      </c>
      <c r="R274" s="212" t="s">
        <v>4498</v>
      </c>
      <c r="S274" s="212" t="s">
        <v>7310</v>
      </c>
      <c r="T274" s="236">
        <v>45530</v>
      </c>
      <c r="U274" s="237" t="s">
        <v>6722</v>
      </c>
      <c r="V274" s="237">
        <v>45555</v>
      </c>
      <c r="W274" s="291">
        <v>45582</v>
      </c>
      <c r="X274" s="237" t="s">
        <v>6721</v>
      </c>
      <c r="Y274" s="225"/>
      <c r="Z274" s="225" t="s">
        <v>13167</v>
      </c>
      <c r="AA274" s="246">
        <v>202409</v>
      </c>
      <c r="AB274" s="246">
        <v>8</v>
      </c>
      <c r="AC274" s="247" t="s">
        <v>6708</v>
      </c>
      <c r="AD274" s="247" t="s">
        <v>6709</v>
      </c>
      <c r="AE274" s="248">
        <v>0</v>
      </c>
      <c r="AF274" s="247" t="s">
        <v>6709</v>
      </c>
      <c r="AG274" s="242" t="str">
        <f>IFERROR(VLOOKUP(작성용!A:A,RM!A:D,4,0),"-")</f>
        <v>서동현/조용원</v>
      </c>
      <c r="AH274" s="9" t="s">
        <v>13165</v>
      </c>
      <c r="AI274" s="238" t="s">
        <v>13166</v>
      </c>
      <c r="AJ274" s="238" t="s">
        <v>6721</v>
      </c>
      <c r="AK274" s="238" t="s">
        <v>6726</v>
      </c>
      <c r="AL274" s="238">
        <v>273</v>
      </c>
    </row>
    <row r="275" spans="1:38" x14ac:dyDescent="0.3">
      <c r="A275" s="223" t="s">
        <v>20</v>
      </c>
      <c r="B275" s="223" t="s">
        <v>7293</v>
      </c>
      <c r="C275" s="244" t="s">
        <v>6717</v>
      </c>
      <c r="D275" s="240" t="s">
        <v>7311</v>
      </c>
      <c r="E275" s="239" t="s">
        <v>4499</v>
      </c>
      <c r="F275" s="243" t="s">
        <v>6729</v>
      </c>
      <c r="G275" s="214">
        <v>0</v>
      </c>
      <c r="H275" s="224" t="s">
        <v>6721</v>
      </c>
      <c r="I275" s="224"/>
      <c r="J275" s="234"/>
      <c r="K275" s="224"/>
      <c r="L275" s="224"/>
      <c r="M275" s="224"/>
      <c r="N275" s="243" t="s">
        <v>6720</v>
      </c>
      <c r="O275" s="226" t="s">
        <v>7295</v>
      </c>
      <c r="P275" s="226" t="s">
        <v>7296</v>
      </c>
      <c r="Q275" s="226" t="s">
        <v>7297</v>
      </c>
      <c r="R275" s="212" t="s">
        <v>4500</v>
      </c>
      <c r="S275" s="212" t="s">
        <v>7312</v>
      </c>
      <c r="T275" s="236">
        <v>45530</v>
      </c>
      <c r="U275" s="237" t="s">
        <v>6722</v>
      </c>
      <c r="V275" s="237">
        <v>45555</v>
      </c>
      <c r="W275" s="291">
        <v>45582</v>
      </c>
      <c r="X275" s="237" t="s">
        <v>6721</v>
      </c>
      <c r="Y275" s="225"/>
      <c r="Z275" s="225" t="s">
        <v>13167</v>
      </c>
      <c r="AA275" s="246">
        <v>202409</v>
      </c>
      <c r="AB275" s="246">
        <v>8</v>
      </c>
      <c r="AC275" s="247" t="s">
        <v>6708</v>
      </c>
      <c r="AD275" s="247" t="s">
        <v>6709</v>
      </c>
      <c r="AE275" s="248">
        <v>0</v>
      </c>
      <c r="AF275" s="247" t="s">
        <v>6709</v>
      </c>
      <c r="AG275" s="242" t="str">
        <f>IFERROR(VLOOKUP(작성용!A:A,RM!A:D,4,0),"-")</f>
        <v>서동현/조용원</v>
      </c>
      <c r="AH275" s="9" t="s">
        <v>13165</v>
      </c>
      <c r="AI275" s="238" t="s">
        <v>13166</v>
      </c>
      <c r="AJ275" s="238" t="s">
        <v>6721</v>
      </c>
      <c r="AK275" s="238" t="s">
        <v>6726</v>
      </c>
      <c r="AL275" s="238">
        <v>274</v>
      </c>
    </row>
    <row r="276" spans="1:38" x14ac:dyDescent="0.3">
      <c r="A276" s="223" t="s">
        <v>20</v>
      </c>
      <c r="B276" s="223" t="s">
        <v>7293</v>
      </c>
      <c r="C276" s="244" t="s">
        <v>6717</v>
      </c>
      <c r="D276" s="240" t="s">
        <v>7313</v>
      </c>
      <c r="E276" s="239" t="s">
        <v>4501</v>
      </c>
      <c r="F276" s="243" t="s">
        <v>6729</v>
      </c>
      <c r="G276" s="214">
        <v>0</v>
      </c>
      <c r="H276" s="224" t="s">
        <v>6721</v>
      </c>
      <c r="I276" s="224"/>
      <c r="J276" s="234"/>
      <c r="K276" s="224"/>
      <c r="L276" s="224"/>
      <c r="M276" s="224"/>
      <c r="N276" s="243" t="s">
        <v>6720</v>
      </c>
      <c r="O276" s="226" t="s">
        <v>7295</v>
      </c>
      <c r="P276" s="226" t="s">
        <v>7296</v>
      </c>
      <c r="Q276" s="226" t="s">
        <v>7297</v>
      </c>
      <c r="R276" s="212" t="s">
        <v>2</v>
      </c>
      <c r="S276" s="212" t="s">
        <v>7314</v>
      </c>
      <c r="T276" s="236">
        <v>45530</v>
      </c>
      <c r="U276" s="237" t="s">
        <v>6722</v>
      </c>
      <c r="V276" s="237">
        <v>45555</v>
      </c>
      <c r="W276" s="291">
        <v>45582</v>
      </c>
      <c r="X276" s="237" t="s">
        <v>6721</v>
      </c>
      <c r="Y276" s="225"/>
      <c r="Z276" s="225" t="s">
        <v>13167</v>
      </c>
      <c r="AA276" s="246">
        <v>202409</v>
      </c>
      <c r="AB276" s="246">
        <v>8</v>
      </c>
      <c r="AC276" s="247" t="s">
        <v>6708</v>
      </c>
      <c r="AD276" s="247" t="s">
        <v>6709</v>
      </c>
      <c r="AE276" s="248">
        <v>0</v>
      </c>
      <c r="AF276" s="247" t="s">
        <v>6709</v>
      </c>
      <c r="AG276" s="242" t="str">
        <f>IFERROR(VLOOKUP(작성용!A:A,RM!A:D,4,0),"-")</f>
        <v>서동현/조용원</v>
      </c>
      <c r="AH276" s="9" t="s">
        <v>13165</v>
      </c>
      <c r="AI276" s="238" t="s">
        <v>13166</v>
      </c>
      <c r="AJ276" s="238" t="s">
        <v>6721</v>
      </c>
      <c r="AK276" s="238" t="s">
        <v>6726</v>
      </c>
      <c r="AL276" s="238">
        <v>275</v>
      </c>
    </row>
    <row r="277" spans="1:38" x14ac:dyDescent="0.3">
      <c r="A277" s="223" t="s">
        <v>20</v>
      </c>
      <c r="B277" s="223" t="s">
        <v>7293</v>
      </c>
      <c r="C277" s="244" t="s">
        <v>6717</v>
      </c>
      <c r="D277" s="240" t="s">
        <v>7315</v>
      </c>
      <c r="E277" s="239" t="s">
        <v>4502</v>
      </c>
      <c r="F277" s="243" t="s">
        <v>6729</v>
      </c>
      <c r="G277" s="214">
        <v>0</v>
      </c>
      <c r="H277" s="224" t="s">
        <v>6721</v>
      </c>
      <c r="I277" s="224"/>
      <c r="J277" s="234"/>
      <c r="K277" s="224"/>
      <c r="L277" s="224"/>
      <c r="M277" s="224"/>
      <c r="N277" s="243" t="s">
        <v>6720</v>
      </c>
      <c r="O277" s="226" t="s">
        <v>7295</v>
      </c>
      <c r="P277" s="226" t="s">
        <v>7296</v>
      </c>
      <c r="Q277" s="226" t="s">
        <v>7297</v>
      </c>
      <c r="R277" s="212" t="s">
        <v>2</v>
      </c>
      <c r="S277" s="212" t="s">
        <v>7316</v>
      </c>
      <c r="T277" s="236">
        <v>45530</v>
      </c>
      <c r="U277" s="237" t="s">
        <v>6722</v>
      </c>
      <c r="V277" s="237">
        <v>45555</v>
      </c>
      <c r="W277" s="291">
        <v>45582</v>
      </c>
      <c r="X277" s="237" t="s">
        <v>6721</v>
      </c>
      <c r="Y277" s="225"/>
      <c r="Z277" s="225" t="s">
        <v>13167</v>
      </c>
      <c r="AA277" s="246">
        <v>202409</v>
      </c>
      <c r="AB277" s="246">
        <v>8</v>
      </c>
      <c r="AC277" s="247" t="s">
        <v>6708</v>
      </c>
      <c r="AD277" s="247" t="s">
        <v>6709</v>
      </c>
      <c r="AE277" s="248">
        <v>0</v>
      </c>
      <c r="AF277" s="247" t="s">
        <v>6709</v>
      </c>
      <c r="AG277" s="242" t="str">
        <f>IFERROR(VLOOKUP(작성용!A:A,RM!A:D,4,0),"-")</f>
        <v>서동현/조용원</v>
      </c>
      <c r="AH277" s="9" t="s">
        <v>13165</v>
      </c>
      <c r="AI277" s="238" t="s">
        <v>13166</v>
      </c>
      <c r="AJ277" s="238" t="s">
        <v>6721</v>
      </c>
      <c r="AK277" s="238" t="s">
        <v>6726</v>
      </c>
      <c r="AL277" s="238">
        <v>276</v>
      </c>
    </row>
    <row r="278" spans="1:38" x14ac:dyDescent="0.3">
      <c r="A278" s="223" t="s">
        <v>20</v>
      </c>
      <c r="B278" s="223" t="s">
        <v>7293</v>
      </c>
      <c r="C278" s="244" t="s">
        <v>6717</v>
      </c>
      <c r="D278" s="240" t="s">
        <v>7317</v>
      </c>
      <c r="E278" s="239" t="s">
        <v>4503</v>
      </c>
      <c r="F278" s="243" t="s">
        <v>6729</v>
      </c>
      <c r="G278" s="214">
        <v>0</v>
      </c>
      <c r="H278" s="224" t="s">
        <v>6721</v>
      </c>
      <c r="I278" s="224"/>
      <c r="J278" s="234"/>
      <c r="K278" s="224"/>
      <c r="L278" s="224"/>
      <c r="M278" s="224"/>
      <c r="N278" s="243" t="s">
        <v>6720</v>
      </c>
      <c r="O278" s="226" t="s">
        <v>7295</v>
      </c>
      <c r="P278" s="226" t="s">
        <v>7296</v>
      </c>
      <c r="Q278" s="226" t="s">
        <v>7297</v>
      </c>
      <c r="R278" s="212" t="s">
        <v>4504</v>
      </c>
      <c r="S278" s="212" t="s">
        <v>7318</v>
      </c>
      <c r="T278" s="236">
        <v>45530</v>
      </c>
      <c r="U278" s="237" t="s">
        <v>6722</v>
      </c>
      <c r="V278" s="237">
        <v>45555</v>
      </c>
      <c r="W278" s="291">
        <v>45582</v>
      </c>
      <c r="X278" s="237" t="s">
        <v>6721</v>
      </c>
      <c r="Y278" s="225"/>
      <c r="Z278" s="225" t="s">
        <v>13167</v>
      </c>
      <c r="AA278" s="246">
        <v>202409</v>
      </c>
      <c r="AB278" s="246">
        <v>8</v>
      </c>
      <c r="AC278" s="247" t="s">
        <v>6708</v>
      </c>
      <c r="AD278" s="247" t="s">
        <v>6709</v>
      </c>
      <c r="AE278" s="248">
        <v>0</v>
      </c>
      <c r="AF278" s="247" t="s">
        <v>6709</v>
      </c>
      <c r="AG278" s="242" t="str">
        <f>IFERROR(VLOOKUP(작성용!A:A,RM!A:D,4,0),"-")</f>
        <v>서동현/조용원</v>
      </c>
      <c r="AH278" s="9" t="s">
        <v>13165</v>
      </c>
      <c r="AI278" s="238" t="s">
        <v>13166</v>
      </c>
      <c r="AJ278" s="238" t="s">
        <v>6721</v>
      </c>
      <c r="AK278" s="238" t="s">
        <v>6726</v>
      </c>
      <c r="AL278" s="238">
        <v>277</v>
      </c>
    </row>
    <row r="279" spans="1:38" x14ac:dyDescent="0.3">
      <c r="A279" s="223" t="s">
        <v>20</v>
      </c>
      <c r="B279" s="223" t="s">
        <v>7293</v>
      </c>
      <c r="C279" s="244" t="s">
        <v>6717</v>
      </c>
      <c r="D279" s="240" t="s">
        <v>7319</v>
      </c>
      <c r="E279" s="239" t="s">
        <v>4505</v>
      </c>
      <c r="F279" s="243" t="s">
        <v>6729</v>
      </c>
      <c r="G279" s="214">
        <v>0</v>
      </c>
      <c r="H279" s="224" t="s">
        <v>6721</v>
      </c>
      <c r="I279" s="224"/>
      <c r="J279" s="234"/>
      <c r="K279" s="224"/>
      <c r="L279" s="224"/>
      <c r="M279" s="224"/>
      <c r="N279" s="243" t="s">
        <v>6720</v>
      </c>
      <c r="O279" s="226" t="s">
        <v>7295</v>
      </c>
      <c r="P279" s="226" t="s">
        <v>7296</v>
      </c>
      <c r="Q279" s="226" t="s">
        <v>7297</v>
      </c>
      <c r="R279" s="212" t="s">
        <v>4506</v>
      </c>
      <c r="S279" s="212" t="s">
        <v>7320</v>
      </c>
      <c r="T279" s="236">
        <v>45530</v>
      </c>
      <c r="U279" s="237" t="s">
        <v>6722</v>
      </c>
      <c r="V279" s="237">
        <v>45555</v>
      </c>
      <c r="W279" s="291">
        <v>45582</v>
      </c>
      <c r="X279" s="237" t="s">
        <v>6721</v>
      </c>
      <c r="Y279" s="225"/>
      <c r="Z279" s="225" t="s">
        <v>13167</v>
      </c>
      <c r="AA279" s="246">
        <v>202409</v>
      </c>
      <c r="AB279" s="246">
        <v>8</v>
      </c>
      <c r="AC279" s="247" t="s">
        <v>6708</v>
      </c>
      <c r="AD279" s="247" t="s">
        <v>6709</v>
      </c>
      <c r="AE279" s="248">
        <v>0</v>
      </c>
      <c r="AF279" s="247" t="s">
        <v>6709</v>
      </c>
      <c r="AG279" s="242" t="str">
        <f>IFERROR(VLOOKUP(작성용!A:A,RM!A:D,4,0),"-")</f>
        <v>서동현/조용원</v>
      </c>
      <c r="AH279" s="9" t="s">
        <v>13165</v>
      </c>
      <c r="AI279" s="238" t="s">
        <v>13166</v>
      </c>
      <c r="AJ279" s="238" t="s">
        <v>6721</v>
      </c>
      <c r="AK279" s="238" t="s">
        <v>6726</v>
      </c>
      <c r="AL279" s="238">
        <v>278</v>
      </c>
    </row>
    <row r="280" spans="1:38" x14ac:dyDescent="0.3">
      <c r="A280" s="223" t="s">
        <v>20</v>
      </c>
      <c r="B280" s="223" t="s">
        <v>7293</v>
      </c>
      <c r="C280" s="244" t="s">
        <v>6717</v>
      </c>
      <c r="D280" s="240" t="s">
        <v>7321</v>
      </c>
      <c r="E280" s="239" t="s">
        <v>4507</v>
      </c>
      <c r="F280" s="243" t="s">
        <v>6729</v>
      </c>
      <c r="G280" s="214">
        <v>0</v>
      </c>
      <c r="H280" s="224" t="s">
        <v>6721</v>
      </c>
      <c r="I280" s="224"/>
      <c r="J280" s="234"/>
      <c r="K280" s="224"/>
      <c r="L280" s="224"/>
      <c r="M280" s="224"/>
      <c r="N280" s="243" t="s">
        <v>6720</v>
      </c>
      <c r="O280" s="226" t="s">
        <v>7295</v>
      </c>
      <c r="P280" s="226" t="s">
        <v>7296</v>
      </c>
      <c r="Q280" s="226" t="s">
        <v>7297</v>
      </c>
      <c r="R280" s="212" t="s">
        <v>4508</v>
      </c>
      <c r="S280" s="212" t="s">
        <v>7322</v>
      </c>
      <c r="T280" s="236">
        <v>45530</v>
      </c>
      <c r="U280" s="237" t="s">
        <v>6722</v>
      </c>
      <c r="V280" s="237">
        <v>45555</v>
      </c>
      <c r="W280" s="291">
        <v>45582</v>
      </c>
      <c r="X280" s="237" t="s">
        <v>6721</v>
      </c>
      <c r="Y280" s="225"/>
      <c r="Z280" s="225" t="s">
        <v>13167</v>
      </c>
      <c r="AA280" s="246">
        <v>202409</v>
      </c>
      <c r="AB280" s="246">
        <v>8</v>
      </c>
      <c r="AC280" s="247" t="s">
        <v>6708</v>
      </c>
      <c r="AD280" s="247" t="s">
        <v>6709</v>
      </c>
      <c r="AE280" s="248">
        <v>0</v>
      </c>
      <c r="AF280" s="247" t="s">
        <v>6709</v>
      </c>
      <c r="AG280" s="242" t="str">
        <f>IFERROR(VLOOKUP(작성용!A:A,RM!A:D,4,0),"-")</f>
        <v>서동현/조용원</v>
      </c>
      <c r="AH280" s="9" t="s">
        <v>13165</v>
      </c>
      <c r="AI280" s="238" t="s">
        <v>13166</v>
      </c>
      <c r="AJ280" s="238" t="s">
        <v>6721</v>
      </c>
      <c r="AK280" s="238" t="s">
        <v>6726</v>
      </c>
      <c r="AL280" s="238">
        <v>279</v>
      </c>
    </row>
    <row r="281" spans="1:38" x14ac:dyDescent="0.3">
      <c r="A281" s="223" t="s">
        <v>20</v>
      </c>
      <c r="B281" s="223" t="s">
        <v>7293</v>
      </c>
      <c r="C281" s="244" t="s">
        <v>6717</v>
      </c>
      <c r="D281" s="240" t="s">
        <v>7323</v>
      </c>
      <c r="E281" s="239" t="s">
        <v>4509</v>
      </c>
      <c r="F281" s="243" t="s">
        <v>6729</v>
      </c>
      <c r="G281" s="214">
        <v>0</v>
      </c>
      <c r="H281" s="224" t="s">
        <v>6721</v>
      </c>
      <c r="I281" s="224"/>
      <c r="J281" s="234"/>
      <c r="K281" s="224"/>
      <c r="L281" s="224"/>
      <c r="M281" s="224"/>
      <c r="N281" s="243" t="s">
        <v>6720</v>
      </c>
      <c r="O281" s="226" t="s">
        <v>7295</v>
      </c>
      <c r="P281" s="226" t="s">
        <v>7296</v>
      </c>
      <c r="Q281" s="226" t="s">
        <v>7297</v>
      </c>
      <c r="R281" s="212" t="s">
        <v>4510</v>
      </c>
      <c r="S281" s="212" t="s">
        <v>7324</v>
      </c>
      <c r="T281" s="236">
        <v>45530</v>
      </c>
      <c r="U281" s="237" t="s">
        <v>6722</v>
      </c>
      <c r="V281" s="237">
        <v>45555</v>
      </c>
      <c r="W281" s="291">
        <v>45582</v>
      </c>
      <c r="X281" s="237" t="s">
        <v>6721</v>
      </c>
      <c r="Y281" s="225"/>
      <c r="Z281" s="225" t="s">
        <v>13167</v>
      </c>
      <c r="AA281" s="246">
        <v>202409</v>
      </c>
      <c r="AB281" s="246">
        <v>8</v>
      </c>
      <c r="AC281" s="247" t="s">
        <v>6708</v>
      </c>
      <c r="AD281" s="247" t="s">
        <v>6709</v>
      </c>
      <c r="AE281" s="248">
        <v>0</v>
      </c>
      <c r="AF281" s="247" t="s">
        <v>6709</v>
      </c>
      <c r="AG281" s="242" t="str">
        <f>IFERROR(VLOOKUP(작성용!A:A,RM!A:D,4,0),"-")</f>
        <v>서동현/조용원</v>
      </c>
      <c r="AH281" s="9" t="s">
        <v>13165</v>
      </c>
      <c r="AI281" s="238" t="s">
        <v>13166</v>
      </c>
      <c r="AJ281" s="238" t="s">
        <v>6721</v>
      </c>
      <c r="AK281" s="238" t="s">
        <v>6726</v>
      </c>
      <c r="AL281" s="238">
        <v>280</v>
      </c>
    </row>
    <row r="282" spans="1:38" x14ac:dyDescent="0.3">
      <c r="A282" s="223" t="s">
        <v>20</v>
      </c>
      <c r="B282" s="223" t="s">
        <v>7293</v>
      </c>
      <c r="C282" s="244" t="s">
        <v>6717</v>
      </c>
      <c r="D282" s="240" t="s">
        <v>7325</v>
      </c>
      <c r="E282" s="239" t="s">
        <v>4511</v>
      </c>
      <c r="F282" s="243" t="s">
        <v>6729</v>
      </c>
      <c r="G282" s="214">
        <v>0</v>
      </c>
      <c r="H282" s="224" t="s">
        <v>6721</v>
      </c>
      <c r="I282" s="224"/>
      <c r="J282" s="234"/>
      <c r="K282" s="224"/>
      <c r="L282" s="224"/>
      <c r="M282" s="224"/>
      <c r="N282" s="243" t="s">
        <v>6720</v>
      </c>
      <c r="O282" s="226" t="s">
        <v>7295</v>
      </c>
      <c r="P282" s="226" t="s">
        <v>7296</v>
      </c>
      <c r="Q282" s="226" t="s">
        <v>7297</v>
      </c>
      <c r="R282" s="212" t="s">
        <v>4512</v>
      </c>
      <c r="S282" s="212" t="s">
        <v>7326</v>
      </c>
      <c r="T282" s="236">
        <v>45530</v>
      </c>
      <c r="U282" s="237" t="s">
        <v>6722</v>
      </c>
      <c r="V282" s="237">
        <v>45555</v>
      </c>
      <c r="W282" s="291">
        <v>45582</v>
      </c>
      <c r="X282" s="237" t="s">
        <v>6721</v>
      </c>
      <c r="Y282" s="225"/>
      <c r="Z282" s="225" t="s">
        <v>13167</v>
      </c>
      <c r="AA282" s="246">
        <v>202409</v>
      </c>
      <c r="AB282" s="246">
        <v>8</v>
      </c>
      <c r="AC282" s="247" t="s">
        <v>6708</v>
      </c>
      <c r="AD282" s="247" t="s">
        <v>6709</v>
      </c>
      <c r="AE282" s="248">
        <v>0</v>
      </c>
      <c r="AF282" s="247" t="s">
        <v>6709</v>
      </c>
      <c r="AG282" s="242" t="str">
        <f>IFERROR(VLOOKUP(작성용!A:A,RM!A:D,4,0),"-")</f>
        <v>서동현/조용원</v>
      </c>
      <c r="AH282" s="9" t="s">
        <v>13165</v>
      </c>
      <c r="AI282" s="238" t="s">
        <v>13166</v>
      </c>
      <c r="AJ282" s="238" t="s">
        <v>6721</v>
      </c>
      <c r="AK282" s="238" t="s">
        <v>6726</v>
      </c>
      <c r="AL282" s="238">
        <v>281</v>
      </c>
    </row>
    <row r="283" spans="1:38" x14ac:dyDescent="0.3">
      <c r="A283" s="223" t="s">
        <v>20</v>
      </c>
      <c r="B283" s="223" t="s">
        <v>7293</v>
      </c>
      <c r="C283" s="244" t="s">
        <v>6717</v>
      </c>
      <c r="D283" s="240" t="s">
        <v>7327</v>
      </c>
      <c r="E283" s="239" t="s">
        <v>4513</v>
      </c>
      <c r="F283" s="243" t="s">
        <v>6729</v>
      </c>
      <c r="G283" s="214">
        <v>0</v>
      </c>
      <c r="H283" s="224" t="s">
        <v>6721</v>
      </c>
      <c r="I283" s="224"/>
      <c r="J283" s="234"/>
      <c r="K283" s="224"/>
      <c r="L283" s="224"/>
      <c r="M283" s="224"/>
      <c r="N283" s="243" t="s">
        <v>6720</v>
      </c>
      <c r="O283" s="226" t="s">
        <v>7295</v>
      </c>
      <c r="P283" s="226" t="s">
        <v>7296</v>
      </c>
      <c r="Q283" s="226" t="s">
        <v>7297</v>
      </c>
      <c r="R283" s="212" t="s">
        <v>4514</v>
      </c>
      <c r="S283" s="212" t="s">
        <v>7328</v>
      </c>
      <c r="T283" s="236">
        <v>45530</v>
      </c>
      <c r="U283" s="237" t="s">
        <v>6722</v>
      </c>
      <c r="V283" s="237">
        <v>45555</v>
      </c>
      <c r="W283" s="291">
        <v>45582</v>
      </c>
      <c r="X283" s="237" t="s">
        <v>6721</v>
      </c>
      <c r="Y283" s="225"/>
      <c r="Z283" s="225" t="s">
        <v>13167</v>
      </c>
      <c r="AA283" s="246">
        <v>202409</v>
      </c>
      <c r="AB283" s="246">
        <v>8</v>
      </c>
      <c r="AC283" s="247" t="s">
        <v>6708</v>
      </c>
      <c r="AD283" s="247" t="s">
        <v>6709</v>
      </c>
      <c r="AE283" s="248">
        <v>0</v>
      </c>
      <c r="AF283" s="247" t="s">
        <v>6709</v>
      </c>
      <c r="AG283" s="242" t="str">
        <f>IFERROR(VLOOKUP(작성용!A:A,RM!A:D,4,0),"-")</f>
        <v>서동현/조용원</v>
      </c>
      <c r="AH283" s="9" t="s">
        <v>13165</v>
      </c>
      <c r="AI283" s="238" t="s">
        <v>13166</v>
      </c>
      <c r="AJ283" s="238" t="s">
        <v>6721</v>
      </c>
      <c r="AK283" s="238" t="s">
        <v>6726</v>
      </c>
      <c r="AL283" s="238">
        <v>282</v>
      </c>
    </row>
    <row r="284" spans="1:38" x14ac:dyDescent="0.3">
      <c r="A284" s="223" t="s">
        <v>20</v>
      </c>
      <c r="B284" s="223" t="s">
        <v>7293</v>
      </c>
      <c r="C284" s="244" t="s">
        <v>6717</v>
      </c>
      <c r="D284" s="240" t="s">
        <v>7329</v>
      </c>
      <c r="E284" s="239" t="s">
        <v>4515</v>
      </c>
      <c r="F284" s="243" t="s">
        <v>6729</v>
      </c>
      <c r="G284" s="214">
        <v>0</v>
      </c>
      <c r="H284" s="224" t="s">
        <v>6721</v>
      </c>
      <c r="I284" s="224"/>
      <c r="J284" s="234"/>
      <c r="K284" s="224"/>
      <c r="L284" s="224"/>
      <c r="M284" s="224"/>
      <c r="N284" s="243" t="s">
        <v>6720</v>
      </c>
      <c r="O284" s="226" t="s">
        <v>7295</v>
      </c>
      <c r="P284" s="226" t="s">
        <v>7296</v>
      </c>
      <c r="Q284" s="226" t="s">
        <v>7297</v>
      </c>
      <c r="R284" s="212" t="s">
        <v>4516</v>
      </c>
      <c r="S284" s="212" t="s">
        <v>7330</v>
      </c>
      <c r="T284" s="236">
        <v>45530</v>
      </c>
      <c r="U284" s="237" t="s">
        <v>6722</v>
      </c>
      <c r="V284" s="237">
        <v>45555</v>
      </c>
      <c r="W284" s="291">
        <v>45582</v>
      </c>
      <c r="X284" s="237" t="s">
        <v>6721</v>
      </c>
      <c r="Y284" s="225"/>
      <c r="Z284" s="225" t="s">
        <v>13167</v>
      </c>
      <c r="AA284" s="246">
        <v>202409</v>
      </c>
      <c r="AB284" s="246">
        <v>8</v>
      </c>
      <c r="AC284" s="247" t="s">
        <v>6708</v>
      </c>
      <c r="AD284" s="247" t="s">
        <v>6709</v>
      </c>
      <c r="AE284" s="248">
        <v>0</v>
      </c>
      <c r="AF284" s="247" t="s">
        <v>6709</v>
      </c>
      <c r="AG284" s="242" t="str">
        <f>IFERROR(VLOOKUP(작성용!A:A,RM!A:D,4,0),"-")</f>
        <v>서동현/조용원</v>
      </c>
      <c r="AH284" s="9" t="s">
        <v>13165</v>
      </c>
      <c r="AI284" s="238" t="s">
        <v>13166</v>
      </c>
      <c r="AJ284" s="238" t="s">
        <v>6721</v>
      </c>
      <c r="AK284" s="238" t="s">
        <v>6726</v>
      </c>
      <c r="AL284" s="238">
        <v>283</v>
      </c>
    </row>
    <row r="285" spans="1:38" x14ac:dyDescent="0.3">
      <c r="A285" s="223" t="s">
        <v>20</v>
      </c>
      <c r="B285" s="223" t="s">
        <v>7293</v>
      </c>
      <c r="C285" s="244" t="s">
        <v>6717</v>
      </c>
      <c r="D285" s="240" t="s">
        <v>13259</v>
      </c>
      <c r="E285" s="239" t="s">
        <v>3896</v>
      </c>
      <c r="F285" s="243" t="s">
        <v>6729</v>
      </c>
      <c r="G285" s="214">
        <v>0</v>
      </c>
      <c r="H285" s="224" t="s">
        <v>6721</v>
      </c>
      <c r="I285" s="224"/>
      <c r="J285" s="234"/>
      <c r="K285" s="224"/>
      <c r="L285" s="224"/>
      <c r="M285" s="224"/>
      <c r="N285" s="243" t="s">
        <v>6720</v>
      </c>
      <c r="O285" s="226" t="s">
        <v>7295</v>
      </c>
      <c r="P285" s="226" t="s">
        <v>7296</v>
      </c>
      <c r="Q285" s="226" t="s">
        <v>7297</v>
      </c>
      <c r="R285" s="212" t="s">
        <v>2</v>
      </c>
      <c r="S285" s="212" t="s">
        <v>7331</v>
      </c>
      <c r="T285" s="236">
        <v>45530</v>
      </c>
      <c r="U285" s="237" t="s">
        <v>6722</v>
      </c>
      <c r="V285" s="237">
        <v>45555</v>
      </c>
      <c r="W285" s="291">
        <v>45582</v>
      </c>
      <c r="X285" s="237" t="s">
        <v>6721</v>
      </c>
      <c r="Y285" s="225"/>
      <c r="Z285" s="225" t="s">
        <v>13167</v>
      </c>
      <c r="AA285" s="246">
        <v>202409</v>
      </c>
      <c r="AB285" s="246">
        <v>8</v>
      </c>
      <c r="AC285" s="247" t="s">
        <v>6708</v>
      </c>
      <c r="AD285" s="247" t="s">
        <v>6709</v>
      </c>
      <c r="AE285" s="248">
        <v>0</v>
      </c>
      <c r="AF285" s="247" t="s">
        <v>6709</v>
      </c>
      <c r="AG285" s="242" t="str">
        <f>IFERROR(VLOOKUP(작성용!A:A,RM!A:D,4,0),"-")</f>
        <v>서동현/조용원</v>
      </c>
      <c r="AH285" s="9" t="s">
        <v>13165</v>
      </c>
      <c r="AI285" s="238" t="s">
        <v>13166</v>
      </c>
      <c r="AJ285" s="238" t="s">
        <v>6721</v>
      </c>
      <c r="AK285" s="238" t="s">
        <v>6726</v>
      </c>
      <c r="AL285" s="238">
        <v>284</v>
      </c>
    </row>
    <row r="286" spans="1:38" x14ac:dyDescent="0.3">
      <c r="A286" s="223" t="s">
        <v>20</v>
      </c>
      <c r="B286" s="223" t="s">
        <v>7293</v>
      </c>
      <c r="C286" s="244" t="s">
        <v>6717</v>
      </c>
      <c r="D286" s="240" t="s">
        <v>7332</v>
      </c>
      <c r="E286" s="239" t="s">
        <v>4517</v>
      </c>
      <c r="F286" s="243" t="s">
        <v>6729</v>
      </c>
      <c r="G286" s="214">
        <v>0</v>
      </c>
      <c r="H286" s="224" t="s">
        <v>6721</v>
      </c>
      <c r="I286" s="224"/>
      <c r="J286" s="234"/>
      <c r="K286" s="224"/>
      <c r="L286" s="224"/>
      <c r="M286" s="224"/>
      <c r="N286" s="243" t="s">
        <v>6720</v>
      </c>
      <c r="O286" s="226" t="s">
        <v>7295</v>
      </c>
      <c r="P286" s="226" t="s">
        <v>7296</v>
      </c>
      <c r="Q286" s="226" t="s">
        <v>7297</v>
      </c>
      <c r="R286" s="212" t="s">
        <v>4518</v>
      </c>
      <c r="S286" s="212" t="s">
        <v>7333</v>
      </c>
      <c r="T286" s="236">
        <v>45530</v>
      </c>
      <c r="U286" s="237" t="s">
        <v>6722</v>
      </c>
      <c r="V286" s="237">
        <v>45555</v>
      </c>
      <c r="W286" s="291">
        <v>45582</v>
      </c>
      <c r="X286" s="237" t="s">
        <v>6721</v>
      </c>
      <c r="Y286" s="225"/>
      <c r="Z286" s="225" t="s">
        <v>13167</v>
      </c>
      <c r="AA286" s="246">
        <v>202409</v>
      </c>
      <c r="AB286" s="246">
        <v>8</v>
      </c>
      <c r="AC286" s="247" t="s">
        <v>6708</v>
      </c>
      <c r="AD286" s="247" t="s">
        <v>6709</v>
      </c>
      <c r="AE286" s="248">
        <v>0</v>
      </c>
      <c r="AF286" s="247" t="s">
        <v>6709</v>
      </c>
      <c r="AG286" s="242" t="str">
        <f>IFERROR(VLOOKUP(작성용!A:A,RM!A:D,4,0),"-")</f>
        <v>서동현/조용원</v>
      </c>
      <c r="AH286" s="9" t="s">
        <v>13165</v>
      </c>
      <c r="AI286" s="238" t="s">
        <v>13166</v>
      </c>
      <c r="AJ286" s="238" t="s">
        <v>6721</v>
      </c>
      <c r="AK286" s="238" t="s">
        <v>6726</v>
      </c>
      <c r="AL286" s="238">
        <v>285</v>
      </c>
    </row>
    <row r="287" spans="1:38" x14ac:dyDescent="0.3">
      <c r="A287" s="223" t="s">
        <v>20</v>
      </c>
      <c r="B287" s="223" t="s">
        <v>7293</v>
      </c>
      <c r="C287" s="244" t="s">
        <v>6717</v>
      </c>
      <c r="D287" s="240" t="s">
        <v>7334</v>
      </c>
      <c r="E287" s="239" t="s">
        <v>4519</v>
      </c>
      <c r="F287" s="243" t="s">
        <v>6729</v>
      </c>
      <c r="G287" s="214">
        <v>0</v>
      </c>
      <c r="H287" s="224" t="s">
        <v>6721</v>
      </c>
      <c r="I287" s="224"/>
      <c r="J287" s="234"/>
      <c r="K287" s="224"/>
      <c r="L287" s="224"/>
      <c r="M287" s="224"/>
      <c r="N287" s="243" t="s">
        <v>6720</v>
      </c>
      <c r="O287" s="226" t="s">
        <v>7295</v>
      </c>
      <c r="P287" s="226" t="s">
        <v>7296</v>
      </c>
      <c r="Q287" s="226" t="s">
        <v>7297</v>
      </c>
      <c r="R287" s="212" t="s">
        <v>4520</v>
      </c>
      <c r="S287" s="212" t="s">
        <v>7335</v>
      </c>
      <c r="T287" s="236">
        <v>45530</v>
      </c>
      <c r="U287" s="237" t="s">
        <v>6722</v>
      </c>
      <c r="V287" s="237">
        <v>45555</v>
      </c>
      <c r="W287" s="291">
        <v>45582</v>
      </c>
      <c r="X287" s="237" t="s">
        <v>6721</v>
      </c>
      <c r="Y287" s="225"/>
      <c r="Z287" s="225" t="s">
        <v>13167</v>
      </c>
      <c r="AA287" s="246">
        <v>202409</v>
      </c>
      <c r="AB287" s="246">
        <v>8</v>
      </c>
      <c r="AC287" s="247" t="s">
        <v>6708</v>
      </c>
      <c r="AD287" s="247" t="s">
        <v>6709</v>
      </c>
      <c r="AE287" s="248">
        <v>0</v>
      </c>
      <c r="AF287" s="247" t="s">
        <v>6709</v>
      </c>
      <c r="AG287" s="242" t="str">
        <f>IFERROR(VLOOKUP(작성용!A:A,RM!A:D,4,0),"-")</f>
        <v>서동현/조용원</v>
      </c>
      <c r="AH287" s="9" t="s">
        <v>13165</v>
      </c>
      <c r="AI287" s="238" t="s">
        <v>13166</v>
      </c>
      <c r="AJ287" s="238" t="s">
        <v>6721</v>
      </c>
      <c r="AK287" s="238" t="s">
        <v>6726</v>
      </c>
      <c r="AL287" s="238">
        <v>286</v>
      </c>
    </row>
    <row r="288" spans="1:38" x14ac:dyDescent="0.3">
      <c r="A288" s="223" t="s">
        <v>20</v>
      </c>
      <c r="B288" s="223" t="s">
        <v>7293</v>
      </c>
      <c r="C288" s="244" t="s">
        <v>6717</v>
      </c>
      <c r="D288" s="240" t="s">
        <v>6761</v>
      </c>
      <c r="E288" s="239" t="s">
        <v>4521</v>
      </c>
      <c r="F288" s="243" t="s">
        <v>6729</v>
      </c>
      <c r="G288" s="214">
        <v>0</v>
      </c>
      <c r="H288" s="224" t="s">
        <v>6721</v>
      </c>
      <c r="I288" s="224"/>
      <c r="J288" s="234"/>
      <c r="K288" s="224"/>
      <c r="L288" s="224"/>
      <c r="M288" s="224"/>
      <c r="N288" s="243" t="s">
        <v>6720</v>
      </c>
      <c r="O288" s="226" t="s">
        <v>7295</v>
      </c>
      <c r="P288" s="226" t="s">
        <v>7296</v>
      </c>
      <c r="Q288" s="226" t="s">
        <v>7297</v>
      </c>
      <c r="R288" s="212" t="s">
        <v>4522</v>
      </c>
      <c r="S288" s="212" t="s">
        <v>7336</v>
      </c>
      <c r="T288" s="236">
        <v>45530</v>
      </c>
      <c r="U288" s="237" t="s">
        <v>6722</v>
      </c>
      <c r="V288" s="237">
        <v>45555</v>
      </c>
      <c r="W288" s="291">
        <v>45582</v>
      </c>
      <c r="X288" s="237" t="s">
        <v>6721</v>
      </c>
      <c r="Y288" s="225"/>
      <c r="Z288" s="225" t="s">
        <v>13167</v>
      </c>
      <c r="AA288" s="246">
        <v>202409</v>
      </c>
      <c r="AB288" s="246">
        <v>8</v>
      </c>
      <c r="AC288" s="247" t="s">
        <v>6708</v>
      </c>
      <c r="AD288" s="247" t="s">
        <v>6709</v>
      </c>
      <c r="AE288" s="248">
        <v>0</v>
      </c>
      <c r="AF288" s="247" t="s">
        <v>6709</v>
      </c>
      <c r="AG288" s="242" t="str">
        <f>IFERROR(VLOOKUP(작성용!A:A,RM!A:D,4,0),"-")</f>
        <v>서동현/조용원</v>
      </c>
      <c r="AH288" s="9" t="s">
        <v>13165</v>
      </c>
      <c r="AI288" s="238" t="s">
        <v>13166</v>
      </c>
      <c r="AJ288" s="238" t="s">
        <v>6721</v>
      </c>
      <c r="AK288" s="238" t="s">
        <v>6726</v>
      </c>
      <c r="AL288" s="238">
        <v>287</v>
      </c>
    </row>
    <row r="289" spans="1:38" x14ac:dyDescent="0.3">
      <c r="A289" s="223" t="s">
        <v>20</v>
      </c>
      <c r="B289" s="223" t="s">
        <v>7293</v>
      </c>
      <c r="C289" s="244" t="s">
        <v>6717</v>
      </c>
      <c r="D289" s="240" t="s">
        <v>7337</v>
      </c>
      <c r="E289" s="239" t="s">
        <v>4523</v>
      </c>
      <c r="F289" s="243" t="s">
        <v>6729</v>
      </c>
      <c r="G289" s="214">
        <v>0</v>
      </c>
      <c r="H289" s="224" t="s">
        <v>6721</v>
      </c>
      <c r="I289" s="224"/>
      <c r="J289" s="234"/>
      <c r="K289" s="224"/>
      <c r="L289" s="224"/>
      <c r="M289" s="224"/>
      <c r="N289" s="243" t="s">
        <v>6720</v>
      </c>
      <c r="O289" s="226" t="s">
        <v>7295</v>
      </c>
      <c r="P289" s="226" t="s">
        <v>7296</v>
      </c>
      <c r="Q289" s="226" t="s">
        <v>7297</v>
      </c>
      <c r="R289" s="212" t="s">
        <v>4524</v>
      </c>
      <c r="S289" s="212" t="s">
        <v>7338</v>
      </c>
      <c r="T289" s="236">
        <v>45530</v>
      </c>
      <c r="U289" s="237" t="s">
        <v>6722</v>
      </c>
      <c r="V289" s="237">
        <v>45555</v>
      </c>
      <c r="W289" s="291">
        <v>45582</v>
      </c>
      <c r="X289" s="237" t="s">
        <v>6721</v>
      </c>
      <c r="Y289" s="225"/>
      <c r="Z289" s="225" t="s">
        <v>13167</v>
      </c>
      <c r="AA289" s="246">
        <v>202409</v>
      </c>
      <c r="AB289" s="246">
        <v>8</v>
      </c>
      <c r="AC289" s="247" t="s">
        <v>6708</v>
      </c>
      <c r="AD289" s="247" t="s">
        <v>6709</v>
      </c>
      <c r="AE289" s="248">
        <v>0</v>
      </c>
      <c r="AF289" s="247" t="s">
        <v>6709</v>
      </c>
      <c r="AG289" s="242" t="str">
        <f>IFERROR(VLOOKUP(작성용!A:A,RM!A:D,4,0),"-")</f>
        <v>서동현/조용원</v>
      </c>
      <c r="AH289" s="9" t="s">
        <v>13165</v>
      </c>
      <c r="AI289" s="238" t="s">
        <v>13166</v>
      </c>
      <c r="AJ289" s="238" t="s">
        <v>6721</v>
      </c>
      <c r="AK289" s="238" t="s">
        <v>6726</v>
      </c>
      <c r="AL289" s="238">
        <v>288</v>
      </c>
    </row>
    <row r="290" spans="1:38" x14ac:dyDescent="0.3">
      <c r="A290" s="223" t="s">
        <v>20</v>
      </c>
      <c r="B290" s="223" t="s">
        <v>7293</v>
      </c>
      <c r="C290" s="244" t="s">
        <v>6717</v>
      </c>
      <c r="D290" s="240" t="s">
        <v>7339</v>
      </c>
      <c r="E290" s="239" t="s">
        <v>4525</v>
      </c>
      <c r="F290" s="243" t="s">
        <v>6729</v>
      </c>
      <c r="G290" s="214">
        <v>0</v>
      </c>
      <c r="H290" s="224" t="s">
        <v>6721</v>
      </c>
      <c r="I290" s="224"/>
      <c r="J290" s="234"/>
      <c r="K290" s="224"/>
      <c r="L290" s="224"/>
      <c r="M290" s="224"/>
      <c r="N290" s="243" t="s">
        <v>6720</v>
      </c>
      <c r="O290" s="226" t="s">
        <v>7295</v>
      </c>
      <c r="P290" s="226" t="s">
        <v>7296</v>
      </c>
      <c r="Q290" s="226" t="s">
        <v>7297</v>
      </c>
      <c r="R290" s="212" t="s">
        <v>4526</v>
      </c>
      <c r="S290" s="212" t="s">
        <v>7340</v>
      </c>
      <c r="T290" s="236">
        <v>45530</v>
      </c>
      <c r="U290" s="237" t="s">
        <v>6722</v>
      </c>
      <c r="V290" s="237">
        <v>45555</v>
      </c>
      <c r="W290" s="291">
        <v>45582</v>
      </c>
      <c r="X290" s="237" t="s">
        <v>6721</v>
      </c>
      <c r="Y290" s="225"/>
      <c r="Z290" s="225" t="s">
        <v>13167</v>
      </c>
      <c r="AA290" s="246">
        <v>202409</v>
      </c>
      <c r="AB290" s="246">
        <v>8</v>
      </c>
      <c r="AC290" s="247" t="s">
        <v>6708</v>
      </c>
      <c r="AD290" s="247" t="s">
        <v>6709</v>
      </c>
      <c r="AE290" s="248">
        <v>0</v>
      </c>
      <c r="AF290" s="247" t="s">
        <v>6709</v>
      </c>
      <c r="AG290" s="242" t="str">
        <f>IFERROR(VLOOKUP(작성용!A:A,RM!A:D,4,0),"-")</f>
        <v>서동현/조용원</v>
      </c>
      <c r="AH290" s="9" t="s">
        <v>13165</v>
      </c>
      <c r="AI290" s="238" t="s">
        <v>13166</v>
      </c>
      <c r="AJ290" s="238" t="s">
        <v>6721</v>
      </c>
      <c r="AK290" s="238" t="s">
        <v>6726</v>
      </c>
      <c r="AL290" s="238">
        <v>289</v>
      </c>
    </row>
    <row r="291" spans="1:38" x14ac:dyDescent="0.3">
      <c r="A291" s="223" t="s">
        <v>20</v>
      </c>
      <c r="B291" s="223" t="s">
        <v>7293</v>
      </c>
      <c r="C291" s="244" t="s">
        <v>6717</v>
      </c>
      <c r="D291" s="240" t="s">
        <v>7341</v>
      </c>
      <c r="E291" s="239" t="s">
        <v>4527</v>
      </c>
      <c r="F291" s="243" t="s">
        <v>6729</v>
      </c>
      <c r="G291" s="214">
        <v>0</v>
      </c>
      <c r="H291" s="224" t="s">
        <v>6721</v>
      </c>
      <c r="I291" s="224"/>
      <c r="J291" s="234"/>
      <c r="K291" s="224"/>
      <c r="L291" s="224"/>
      <c r="M291" s="224"/>
      <c r="N291" s="243" t="s">
        <v>6720</v>
      </c>
      <c r="O291" s="226" t="s">
        <v>7295</v>
      </c>
      <c r="P291" s="226" t="s">
        <v>7296</v>
      </c>
      <c r="Q291" s="226" t="s">
        <v>7297</v>
      </c>
      <c r="R291" s="212" t="s">
        <v>2</v>
      </c>
      <c r="S291" s="212" t="s">
        <v>7342</v>
      </c>
      <c r="T291" s="236">
        <v>45530</v>
      </c>
      <c r="U291" s="237" t="s">
        <v>6722</v>
      </c>
      <c r="V291" s="237">
        <v>45555</v>
      </c>
      <c r="W291" s="291">
        <v>45582</v>
      </c>
      <c r="X291" s="237" t="s">
        <v>6721</v>
      </c>
      <c r="Y291" s="225"/>
      <c r="Z291" s="225" t="s">
        <v>13167</v>
      </c>
      <c r="AA291" s="246">
        <v>202409</v>
      </c>
      <c r="AB291" s="246">
        <v>8</v>
      </c>
      <c r="AC291" s="247" t="s">
        <v>6708</v>
      </c>
      <c r="AD291" s="247" t="s">
        <v>6709</v>
      </c>
      <c r="AE291" s="248">
        <v>0</v>
      </c>
      <c r="AF291" s="247" t="s">
        <v>6709</v>
      </c>
      <c r="AG291" s="242" t="str">
        <f>IFERROR(VLOOKUP(작성용!A:A,RM!A:D,4,0),"-")</f>
        <v>서동현/조용원</v>
      </c>
      <c r="AH291" s="9" t="s">
        <v>13165</v>
      </c>
      <c r="AI291" s="238" t="s">
        <v>13166</v>
      </c>
      <c r="AJ291" s="238" t="s">
        <v>6721</v>
      </c>
      <c r="AK291" s="238" t="s">
        <v>6726</v>
      </c>
      <c r="AL291" s="238">
        <v>290</v>
      </c>
    </row>
    <row r="292" spans="1:38" x14ac:dyDescent="0.3">
      <c r="A292" s="223" t="s">
        <v>20</v>
      </c>
      <c r="B292" s="223" t="s">
        <v>7293</v>
      </c>
      <c r="C292" s="244" t="s">
        <v>6717</v>
      </c>
      <c r="D292" s="240" t="s">
        <v>7343</v>
      </c>
      <c r="E292" s="239" t="s">
        <v>4528</v>
      </c>
      <c r="F292" s="243" t="s">
        <v>6729</v>
      </c>
      <c r="G292" s="214">
        <v>0</v>
      </c>
      <c r="H292" s="224" t="s">
        <v>6721</v>
      </c>
      <c r="I292" s="224"/>
      <c r="J292" s="234"/>
      <c r="K292" s="224"/>
      <c r="L292" s="224"/>
      <c r="M292" s="224"/>
      <c r="N292" s="243" t="s">
        <v>6720</v>
      </c>
      <c r="O292" s="226" t="s">
        <v>7295</v>
      </c>
      <c r="P292" s="226" t="s">
        <v>7296</v>
      </c>
      <c r="Q292" s="226" t="s">
        <v>7297</v>
      </c>
      <c r="R292" s="212" t="s">
        <v>4529</v>
      </c>
      <c r="S292" s="212" t="s">
        <v>7344</v>
      </c>
      <c r="T292" s="236">
        <v>45530</v>
      </c>
      <c r="U292" s="237" t="s">
        <v>6722</v>
      </c>
      <c r="V292" s="237">
        <v>45555</v>
      </c>
      <c r="W292" s="291">
        <v>45582</v>
      </c>
      <c r="X292" s="237" t="s">
        <v>6721</v>
      </c>
      <c r="Y292" s="225"/>
      <c r="Z292" s="225" t="s">
        <v>13167</v>
      </c>
      <c r="AA292" s="246">
        <v>202409</v>
      </c>
      <c r="AB292" s="246">
        <v>8</v>
      </c>
      <c r="AC292" s="247" t="s">
        <v>6708</v>
      </c>
      <c r="AD292" s="247" t="s">
        <v>6709</v>
      </c>
      <c r="AE292" s="248">
        <v>0</v>
      </c>
      <c r="AF292" s="247" t="s">
        <v>6709</v>
      </c>
      <c r="AG292" s="242" t="str">
        <f>IFERROR(VLOOKUP(작성용!A:A,RM!A:D,4,0),"-")</f>
        <v>서동현/조용원</v>
      </c>
      <c r="AH292" s="9" t="s">
        <v>13165</v>
      </c>
      <c r="AI292" s="238" t="s">
        <v>13166</v>
      </c>
      <c r="AJ292" s="238" t="s">
        <v>6721</v>
      </c>
      <c r="AK292" s="238" t="s">
        <v>6726</v>
      </c>
      <c r="AL292" s="238">
        <v>291</v>
      </c>
    </row>
    <row r="293" spans="1:38" x14ac:dyDescent="0.3">
      <c r="A293" s="223" t="s">
        <v>20</v>
      </c>
      <c r="B293" s="223" t="s">
        <v>7293</v>
      </c>
      <c r="C293" s="244" t="s">
        <v>6717</v>
      </c>
      <c r="D293" s="240" t="s">
        <v>7345</v>
      </c>
      <c r="E293" s="239" t="s">
        <v>4530</v>
      </c>
      <c r="F293" s="243" t="s">
        <v>6729</v>
      </c>
      <c r="G293" s="214">
        <v>0</v>
      </c>
      <c r="H293" s="224" t="s">
        <v>6721</v>
      </c>
      <c r="I293" s="224"/>
      <c r="J293" s="234"/>
      <c r="K293" s="224"/>
      <c r="L293" s="224"/>
      <c r="M293" s="224"/>
      <c r="N293" s="243" t="s">
        <v>6720</v>
      </c>
      <c r="O293" s="226" t="s">
        <v>7295</v>
      </c>
      <c r="P293" s="226" t="s">
        <v>7296</v>
      </c>
      <c r="Q293" s="226" t="s">
        <v>7297</v>
      </c>
      <c r="R293" s="212" t="s">
        <v>4531</v>
      </c>
      <c r="S293" s="212" t="s">
        <v>7346</v>
      </c>
      <c r="T293" s="236">
        <v>45530</v>
      </c>
      <c r="U293" s="237" t="s">
        <v>6722</v>
      </c>
      <c r="V293" s="237">
        <v>45555</v>
      </c>
      <c r="W293" s="291">
        <v>45582</v>
      </c>
      <c r="X293" s="237" t="s">
        <v>6721</v>
      </c>
      <c r="Y293" s="225"/>
      <c r="Z293" s="225" t="s">
        <v>13167</v>
      </c>
      <c r="AA293" s="246">
        <v>202409</v>
      </c>
      <c r="AB293" s="246">
        <v>8</v>
      </c>
      <c r="AC293" s="247" t="s">
        <v>6708</v>
      </c>
      <c r="AD293" s="247" t="s">
        <v>6709</v>
      </c>
      <c r="AE293" s="248">
        <v>0</v>
      </c>
      <c r="AF293" s="247" t="s">
        <v>6709</v>
      </c>
      <c r="AG293" s="242" t="str">
        <f>IFERROR(VLOOKUP(작성용!A:A,RM!A:D,4,0),"-")</f>
        <v>서동현/조용원</v>
      </c>
      <c r="AH293" s="9" t="s">
        <v>13165</v>
      </c>
      <c r="AI293" s="238" t="s">
        <v>13166</v>
      </c>
      <c r="AJ293" s="238" t="s">
        <v>6721</v>
      </c>
      <c r="AK293" s="238" t="s">
        <v>6726</v>
      </c>
      <c r="AL293" s="238">
        <v>292</v>
      </c>
    </row>
    <row r="294" spans="1:38" x14ac:dyDescent="0.3">
      <c r="A294" s="223" t="s">
        <v>20</v>
      </c>
      <c r="B294" s="223" t="s">
        <v>7293</v>
      </c>
      <c r="C294" s="244" t="s">
        <v>6717</v>
      </c>
      <c r="D294" s="240" t="s">
        <v>7347</v>
      </c>
      <c r="E294" s="239" t="s">
        <v>4532</v>
      </c>
      <c r="F294" s="243" t="s">
        <v>6729</v>
      </c>
      <c r="G294" s="214">
        <v>0</v>
      </c>
      <c r="H294" s="224" t="s">
        <v>6721</v>
      </c>
      <c r="I294" s="224"/>
      <c r="J294" s="234"/>
      <c r="K294" s="224"/>
      <c r="L294" s="224"/>
      <c r="M294" s="224"/>
      <c r="N294" s="243" t="s">
        <v>6720</v>
      </c>
      <c r="O294" s="226" t="s">
        <v>7295</v>
      </c>
      <c r="P294" s="226" t="s">
        <v>7296</v>
      </c>
      <c r="Q294" s="226" t="s">
        <v>7297</v>
      </c>
      <c r="R294" s="212" t="s">
        <v>4533</v>
      </c>
      <c r="S294" s="212" t="s">
        <v>7348</v>
      </c>
      <c r="T294" s="236">
        <v>45530</v>
      </c>
      <c r="U294" s="237" t="s">
        <v>6722</v>
      </c>
      <c r="V294" s="237">
        <v>45555</v>
      </c>
      <c r="W294" s="291">
        <v>45582</v>
      </c>
      <c r="X294" s="237" t="s">
        <v>6721</v>
      </c>
      <c r="Y294" s="225"/>
      <c r="Z294" s="225" t="s">
        <v>13167</v>
      </c>
      <c r="AA294" s="246">
        <v>202409</v>
      </c>
      <c r="AB294" s="246">
        <v>8</v>
      </c>
      <c r="AC294" s="247" t="s">
        <v>6708</v>
      </c>
      <c r="AD294" s="247" t="s">
        <v>6709</v>
      </c>
      <c r="AE294" s="248">
        <v>0</v>
      </c>
      <c r="AF294" s="247" t="s">
        <v>6709</v>
      </c>
      <c r="AG294" s="242" t="str">
        <f>IFERROR(VLOOKUP(작성용!A:A,RM!A:D,4,0),"-")</f>
        <v>서동현/조용원</v>
      </c>
      <c r="AH294" s="9" t="s">
        <v>13165</v>
      </c>
      <c r="AI294" s="238" t="s">
        <v>13166</v>
      </c>
      <c r="AJ294" s="238" t="s">
        <v>6721</v>
      </c>
      <c r="AK294" s="238" t="s">
        <v>6726</v>
      </c>
      <c r="AL294" s="238">
        <v>293</v>
      </c>
    </row>
    <row r="295" spans="1:38" x14ac:dyDescent="0.3">
      <c r="A295" s="223" t="s">
        <v>20</v>
      </c>
      <c r="B295" s="223" t="s">
        <v>7293</v>
      </c>
      <c r="C295" s="244" t="s">
        <v>6717</v>
      </c>
      <c r="D295" s="240" t="s">
        <v>6742</v>
      </c>
      <c r="E295" s="239" t="s">
        <v>3952</v>
      </c>
      <c r="F295" s="243" t="s">
        <v>6729</v>
      </c>
      <c r="G295" s="214">
        <v>0</v>
      </c>
      <c r="H295" s="224" t="s">
        <v>6721</v>
      </c>
      <c r="I295" s="224"/>
      <c r="J295" s="234"/>
      <c r="K295" s="224"/>
      <c r="L295" s="224"/>
      <c r="M295" s="224"/>
      <c r="N295" s="243" t="s">
        <v>6720</v>
      </c>
      <c r="O295" s="226" t="s">
        <v>7295</v>
      </c>
      <c r="P295" s="226" t="s">
        <v>7296</v>
      </c>
      <c r="Q295" s="226" t="s">
        <v>7297</v>
      </c>
      <c r="R295" s="212" t="s">
        <v>4203</v>
      </c>
      <c r="S295" s="212" t="s">
        <v>7349</v>
      </c>
      <c r="T295" s="236">
        <v>45530</v>
      </c>
      <c r="U295" s="237" t="s">
        <v>6722</v>
      </c>
      <c r="V295" s="237">
        <v>45555</v>
      </c>
      <c r="W295" s="291">
        <v>45582</v>
      </c>
      <c r="X295" s="237" t="s">
        <v>6721</v>
      </c>
      <c r="Y295" s="225"/>
      <c r="Z295" s="225" t="s">
        <v>13167</v>
      </c>
      <c r="AA295" s="246">
        <v>202409</v>
      </c>
      <c r="AB295" s="246">
        <v>8</v>
      </c>
      <c r="AC295" s="247" t="s">
        <v>6708</v>
      </c>
      <c r="AD295" s="247" t="s">
        <v>6709</v>
      </c>
      <c r="AE295" s="248">
        <v>0</v>
      </c>
      <c r="AF295" s="247" t="s">
        <v>6709</v>
      </c>
      <c r="AG295" s="242" t="str">
        <f>IFERROR(VLOOKUP(작성용!A:A,RM!A:D,4,0),"-")</f>
        <v>서동현/조용원</v>
      </c>
      <c r="AH295" s="9" t="s">
        <v>13165</v>
      </c>
      <c r="AI295" s="238" t="s">
        <v>13166</v>
      </c>
      <c r="AJ295" s="238" t="s">
        <v>6721</v>
      </c>
      <c r="AK295" s="238" t="s">
        <v>6726</v>
      </c>
      <c r="AL295" s="238">
        <v>294</v>
      </c>
    </row>
    <row r="296" spans="1:38" x14ac:dyDescent="0.3">
      <c r="A296" s="223" t="s">
        <v>20</v>
      </c>
      <c r="B296" s="223" t="s">
        <v>7293</v>
      </c>
      <c r="C296" s="244" t="s">
        <v>6717</v>
      </c>
      <c r="D296" s="240" t="s">
        <v>7350</v>
      </c>
      <c r="E296" s="239" t="s">
        <v>4534</v>
      </c>
      <c r="F296" s="243" t="s">
        <v>6729</v>
      </c>
      <c r="G296" s="214">
        <v>0</v>
      </c>
      <c r="H296" s="224" t="s">
        <v>6721</v>
      </c>
      <c r="I296" s="224"/>
      <c r="J296" s="234"/>
      <c r="K296" s="224"/>
      <c r="L296" s="224"/>
      <c r="M296" s="224"/>
      <c r="N296" s="243" t="s">
        <v>6720</v>
      </c>
      <c r="O296" s="226" t="s">
        <v>7295</v>
      </c>
      <c r="P296" s="226" t="s">
        <v>7296</v>
      </c>
      <c r="Q296" s="226" t="s">
        <v>7297</v>
      </c>
      <c r="R296" s="212" t="s">
        <v>4535</v>
      </c>
      <c r="S296" s="212" t="s">
        <v>7351</v>
      </c>
      <c r="T296" s="236">
        <v>45530</v>
      </c>
      <c r="U296" s="237" t="s">
        <v>6722</v>
      </c>
      <c r="V296" s="237">
        <v>45555</v>
      </c>
      <c r="W296" s="291">
        <v>45582</v>
      </c>
      <c r="X296" s="237" t="s">
        <v>6721</v>
      </c>
      <c r="Y296" s="225"/>
      <c r="Z296" s="225" t="s">
        <v>13167</v>
      </c>
      <c r="AA296" s="246">
        <v>202409</v>
      </c>
      <c r="AB296" s="246">
        <v>8</v>
      </c>
      <c r="AC296" s="247" t="s">
        <v>6708</v>
      </c>
      <c r="AD296" s="247" t="s">
        <v>6709</v>
      </c>
      <c r="AE296" s="248">
        <v>0</v>
      </c>
      <c r="AF296" s="247" t="s">
        <v>6709</v>
      </c>
      <c r="AG296" s="242" t="str">
        <f>IFERROR(VLOOKUP(작성용!A:A,RM!A:D,4,0),"-")</f>
        <v>서동현/조용원</v>
      </c>
      <c r="AH296" s="9" t="s">
        <v>13165</v>
      </c>
      <c r="AI296" s="238" t="s">
        <v>13166</v>
      </c>
      <c r="AJ296" s="238" t="s">
        <v>6721</v>
      </c>
      <c r="AK296" s="238" t="s">
        <v>6726</v>
      </c>
      <c r="AL296" s="238">
        <v>295</v>
      </c>
    </row>
    <row r="297" spans="1:38" x14ac:dyDescent="0.3">
      <c r="A297" s="223" t="s">
        <v>20</v>
      </c>
      <c r="B297" s="223" t="s">
        <v>7293</v>
      </c>
      <c r="C297" s="244" t="s">
        <v>6717</v>
      </c>
      <c r="D297" s="240" t="s">
        <v>7352</v>
      </c>
      <c r="E297" s="239" t="s">
        <v>4536</v>
      </c>
      <c r="F297" s="243" t="s">
        <v>6729</v>
      </c>
      <c r="G297" s="214">
        <v>0</v>
      </c>
      <c r="H297" s="224" t="s">
        <v>6721</v>
      </c>
      <c r="I297" s="224"/>
      <c r="J297" s="234"/>
      <c r="K297" s="224"/>
      <c r="L297" s="224"/>
      <c r="M297" s="224"/>
      <c r="N297" s="243" t="s">
        <v>6720</v>
      </c>
      <c r="O297" s="226" t="s">
        <v>7295</v>
      </c>
      <c r="P297" s="226" t="s">
        <v>7296</v>
      </c>
      <c r="Q297" s="226" t="s">
        <v>7297</v>
      </c>
      <c r="R297" s="212" t="s">
        <v>4537</v>
      </c>
      <c r="S297" s="212" t="s">
        <v>7353</v>
      </c>
      <c r="T297" s="236">
        <v>45530</v>
      </c>
      <c r="U297" s="237" t="s">
        <v>6722</v>
      </c>
      <c r="V297" s="237">
        <v>45555</v>
      </c>
      <c r="W297" s="291">
        <v>45582</v>
      </c>
      <c r="X297" s="237" t="s">
        <v>6721</v>
      </c>
      <c r="Y297" s="225"/>
      <c r="Z297" s="225" t="s">
        <v>13167</v>
      </c>
      <c r="AA297" s="246">
        <v>202409</v>
      </c>
      <c r="AB297" s="246">
        <v>8</v>
      </c>
      <c r="AC297" s="247" t="s">
        <v>6708</v>
      </c>
      <c r="AD297" s="247" t="s">
        <v>6709</v>
      </c>
      <c r="AE297" s="248">
        <v>0</v>
      </c>
      <c r="AF297" s="247" t="s">
        <v>6709</v>
      </c>
      <c r="AG297" s="242" t="str">
        <f>IFERROR(VLOOKUP(작성용!A:A,RM!A:D,4,0),"-")</f>
        <v>서동현/조용원</v>
      </c>
      <c r="AH297" s="9" t="s">
        <v>13165</v>
      </c>
      <c r="AI297" s="238" t="s">
        <v>13166</v>
      </c>
      <c r="AJ297" s="238" t="s">
        <v>6721</v>
      </c>
      <c r="AK297" s="238" t="s">
        <v>6726</v>
      </c>
      <c r="AL297" s="238">
        <v>296</v>
      </c>
    </row>
    <row r="298" spans="1:38" x14ac:dyDescent="0.3">
      <c r="A298" s="223" t="s">
        <v>20</v>
      </c>
      <c r="B298" s="223" t="s">
        <v>7293</v>
      </c>
      <c r="C298" s="244" t="s">
        <v>6717</v>
      </c>
      <c r="D298" s="240" t="s">
        <v>7354</v>
      </c>
      <c r="E298" s="239" t="s">
        <v>4538</v>
      </c>
      <c r="F298" s="243" t="s">
        <v>6729</v>
      </c>
      <c r="G298" s="214">
        <v>0</v>
      </c>
      <c r="H298" s="224" t="s">
        <v>6721</v>
      </c>
      <c r="I298" s="224"/>
      <c r="J298" s="234"/>
      <c r="K298" s="224"/>
      <c r="L298" s="224"/>
      <c r="M298" s="224"/>
      <c r="N298" s="243" t="s">
        <v>6720</v>
      </c>
      <c r="O298" s="226" t="s">
        <v>7295</v>
      </c>
      <c r="P298" s="226" t="s">
        <v>7296</v>
      </c>
      <c r="Q298" s="226" t="s">
        <v>7297</v>
      </c>
      <c r="R298" s="212" t="s">
        <v>4539</v>
      </c>
      <c r="S298" s="212" t="s">
        <v>7355</v>
      </c>
      <c r="T298" s="236">
        <v>45530</v>
      </c>
      <c r="U298" s="237" t="s">
        <v>6722</v>
      </c>
      <c r="V298" s="237">
        <v>45555</v>
      </c>
      <c r="W298" s="291">
        <v>45582</v>
      </c>
      <c r="X298" s="237" t="s">
        <v>6721</v>
      </c>
      <c r="Y298" s="225"/>
      <c r="Z298" s="225" t="s">
        <v>13167</v>
      </c>
      <c r="AA298" s="246">
        <v>202409</v>
      </c>
      <c r="AB298" s="246">
        <v>8</v>
      </c>
      <c r="AC298" s="247" t="s">
        <v>6708</v>
      </c>
      <c r="AD298" s="247" t="s">
        <v>6709</v>
      </c>
      <c r="AE298" s="248">
        <v>0</v>
      </c>
      <c r="AF298" s="247" t="s">
        <v>6709</v>
      </c>
      <c r="AG298" s="242" t="str">
        <f>IFERROR(VLOOKUP(작성용!A:A,RM!A:D,4,0),"-")</f>
        <v>서동현/조용원</v>
      </c>
      <c r="AH298" s="9" t="s">
        <v>13165</v>
      </c>
      <c r="AI298" s="238" t="s">
        <v>13166</v>
      </c>
      <c r="AJ298" s="238" t="s">
        <v>6721</v>
      </c>
      <c r="AK298" s="238" t="s">
        <v>6726</v>
      </c>
      <c r="AL298" s="238">
        <v>297</v>
      </c>
    </row>
    <row r="299" spans="1:38" x14ac:dyDescent="0.3">
      <c r="A299" s="223" t="s">
        <v>20</v>
      </c>
      <c r="B299" s="223" t="s">
        <v>7293</v>
      </c>
      <c r="C299" s="244" t="s">
        <v>6717</v>
      </c>
      <c r="D299" s="240" t="s">
        <v>7356</v>
      </c>
      <c r="E299" s="239" t="s">
        <v>4540</v>
      </c>
      <c r="F299" s="243" t="s">
        <v>6729</v>
      </c>
      <c r="G299" s="214">
        <v>0</v>
      </c>
      <c r="H299" s="224" t="s">
        <v>6721</v>
      </c>
      <c r="I299" s="224"/>
      <c r="J299" s="234"/>
      <c r="K299" s="224"/>
      <c r="L299" s="224"/>
      <c r="M299" s="224"/>
      <c r="N299" s="243" t="s">
        <v>6720</v>
      </c>
      <c r="O299" s="226" t="s">
        <v>7295</v>
      </c>
      <c r="P299" s="226" t="s">
        <v>7296</v>
      </c>
      <c r="Q299" s="226" t="s">
        <v>7297</v>
      </c>
      <c r="R299" s="212" t="s">
        <v>4541</v>
      </c>
      <c r="S299" s="212" t="s">
        <v>7357</v>
      </c>
      <c r="T299" s="236">
        <v>45530</v>
      </c>
      <c r="U299" s="237" t="s">
        <v>6722</v>
      </c>
      <c r="V299" s="237">
        <v>45555</v>
      </c>
      <c r="W299" s="291">
        <v>45582</v>
      </c>
      <c r="X299" s="237" t="s">
        <v>6721</v>
      </c>
      <c r="Y299" s="225"/>
      <c r="Z299" s="225" t="s">
        <v>13167</v>
      </c>
      <c r="AA299" s="246">
        <v>202409</v>
      </c>
      <c r="AB299" s="246">
        <v>8</v>
      </c>
      <c r="AC299" s="247" t="s">
        <v>6708</v>
      </c>
      <c r="AD299" s="247" t="s">
        <v>6709</v>
      </c>
      <c r="AE299" s="248">
        <v>0</v>
      </c>
      <c r="AF299" s="247" t="s">
        <v>6709</v>
      </c>
      <c r="AG299" s="242" t="str">
        <f>IFERROR(VLOOKUP(작성용!A:A,RM!A:D,4,0),"-")</f>
        <v>서동현/조용원</v>
      </c>
      <c r="AH299" s="9" t="s">
        <v>13165</v>
      </c>
      <c r="AI299" s="238" t="s">
        <v>13166</v>
      </c>
      <c r="AJ299" s="238" t="s">
        <v>6721</v>
      </c>
      <c r="AK299" s="238" t="s">
        <v>6726</v>
      </c>
      <c r="AL299" s="238">
        <v>298</v>
      </c>
    </row>
    <row r="300" spans="1:38" x14ac:dyDescent="0.3">
      <c r="A300" s="223" t="s">
        <v>20</v>
      </c>
      <c r="B300" s="223" t="s">
        <v>7293</v>
      </c>
      <c r="C300" s="244" t="s">
        <v>6717</v>
      </c>
      <c r="D300" s="240" t="s">
        <v>7358</v>
      </c>
      <c r="E300" s="239" t="s">
        <v>4542</v>
      </c>
      <c r="F300" s="243" t="s">
        <v>6729</v>
      </c>
      <c r="G300" s="214">
        <v>0</v>
      </c>
      <c r="H300" s="224" t="s">
        <v>6721</v>
      </c>
      <c r="I300" s="224"/>
      <c r="J300" s="234"/>
      <c r="K300" s="224"/>
      <c r="L300" s="224"/>
      <c r="M300" s="224"/>
      <c r="N300" s="243" t="s">
        <v>6720</v>
      </c>
      <c r="O300" s="226" t="s">
        <v>7295</v>
      </c>
      <c r="P300" s="226" t="s">
        <v>7296</v>
      </c>
      <c r="Q300" s="226" t="s">
        <v>7297</v>
      </c>
      <c r="R300" s="212" t="s">
        <v>4543</v>
      </c>
      <c r="S300" s="212" t="s">
        <v>7359</v>
      </c>
      <c r="T300" s="236">
        <v>45530</v>
      </c>
      <c r="U300" s="237" t="s">
        <v>6722</v>
      </c>
      <c r="V300" s="237">
        <v>45555</v>
      </c>
      <c r="W300" s="291">
        <v>45582</v>
      </c>
      <c r="X300" s="237" t="s">
        <v>6721</v>
      </c>
      <c r="Y300" s="225"/>
      <c r="Z300" s="225" t="s">
        <v>13167</v>
      </c>
      <c r="AA300" s="246">
        <v>202409</v>
      </c>
      <c r="AB300" s="246">
        <v>8</v>
      </c>
      <c r="AC300" s="247" t="s">
        <v>6708</v>
      </c>
      <c r="AD300" s="247" t="s">
        <v>6709</v>
      </c>
      <c r="AE300" s="248">
        <v>0</v>
      </c>
      <c r="AF300" s="247" t="s">
        <v>6709</v>
      </c>
      <c r="AG300" s="242" t="str">
        <f>IFERROR(VLOOKUP(작성용!A:A,RM!A:D,4,0),"-")</f>
        <v>서동현/조용원</v>
      </c>
      <c r="AH300" s="9" t="s">
        <v>13165</v>
      </c>
      <c r="AI300" s="238" t="s">
        <v>13166</v>
      </c>
      <c r="AJ300" s="238" t="s">
        <v>6721</v>
      </c>
      <c r="AK300" s="238" t="s">
        <v>6726</v>
      </c>
      <c r="AL300" s="238">
        <v>299</v>
      </c>
    </row>
    <row r="301" spans="1:38" x14ac:dyDescent="0.3">
      <c r="A301" s="223" t="s">
        <v>20</v>
      </c>
      <c r="B301" s="223" t="s">
        <v>7293</v>
      </c>
      <c r="C301" s="244" t="s">
        <v>6717</v>
      </c>
      <c r="D301" s="240" t="s">
        <v>7360</v>
      </c>
      <c r="E301" s="239" t="s">
        <v>4544</v>
      </c>
      <c r="F301" s="243" t="s">
        <v>6729</v>
      </c>
      <c r="G301" s="214">
        <v>0</v>
      </c>
      <c r="H301" s="224" t="s">
        <v>6721</v>
      </c>
      <c r="I301" s="224"/>
      <c r="J301" s="234"/>
      <c r="K301" s="224"/>
      <c r="L301" s="224"/>
      <c r="M301" s="224"/>
      <c r="N301" s="243" t="s">
        <v>6720</v>
      </c>
      <c r="O301" s="226" t="s">
        <v>7295</v>
      </c>
      <c r="P301" s="226" t="s">
        <v>7296</v>
      </c>
      <c r="Q301" s="226" t="s">
        <v>7297</v>
      </c>
      <c r="R301" s="212" t="s">
        <v>2</v>
      </c>
      <c r="S301" s="212" t="s">
        <v>7361</v>
      </c>
      <c r="T301" s="236">
        <v>45530</v>
      </c>
      <c r="U301" s="237" t="s">
        <v>6722</v>
      </c>
      <c r="V301" s="237">
        <v>45555</v>
      </c>
      <c r="W301" s="291">
        <v>45582</v>
      </c>
      <c r="X301" s="237" t="s">
        <v>6721</v>
      </c>
      <c r="Y301" s="225"/>
      <c r="Z301" s="225" t="s">
        <v>13167</v>
      </c>
      <c r="AA301" s="246">
        <v>202409</v>
      </c>
      <c r="AB301" s="246">
        <v>8</v>
      </c>
      <c r="AC301" s="247" t="s">
        <v>6708</v>
      </c>
      <c r="AD301" s="247" t="s">
        <v>6709</v>
      </c>
      <c r="AE301" s="248">
        <v>0</v>
      </c>
      <c r="AF301" s="247" t="s">
        <v>6709</v>
      </c>
      <c r="AG301" s="242" t="str">
        <f>IFERROR(VLOOKUP(작성용!A:A,RM!A:D,4,0),"-")</f>
        <v>서동현/조용원</v>
      </c>
      <c r="AH301" s="9" t="s">
        <v>13165</v>
      </c>
      <c r="AI301" s="238" t="s">
        <v>13166</v>
      </c>
      <c r="AJ301" s="238" t="s">
        <v>6721</v>
      </c>
      <c r="AK301" s="238" t="s">
        <v>6726</v>
      </c>
      <c r="AL301" s="238">
        <v>300</v>
      </c>
    </row>
    <row r="302" spans="1:38" x14ac:dyDescent="0.3">
      <c r="A302" s="223" t="s">
        <v>20</v>
      </c>
      <c r="B302" s="223" t="s">
        <v>7293</v>
      </c>
      <c r="C302" s="244" t="s">
        <v>6717</v>
      </c>
      <c r="D302" s="240" t="s">
        <v>6739</v>
      </c>
      <c r="E302" s="239" t="s">
        <v>3987</v>
      </c>
      <c r="F302" s="243" t="s">
        <v>6729</v>
      </c>
      <c r="G302" s="214">
        <v>0</v>
      </c>
      <c r="H302" s="224" t="s">
        <v>6721</v>
      </c>
      <c r="I302" s="224"/>
      <c r="J302" s="234"/>
      <c r="K302" s="224"/>
      <c r="L302" s="224"/>
      <c r="M302" s="224"/>
      <c r="N302" s="243" t="s">
        <v>6720</v>
      </c>
      <c r="O302" s="226" t="s">
        <v>7295</v>
      </c>
      <c r="P302" s="226" t="s">
        <v>7296</v>
      </c>
      <c r="Q302" s="226" t="s">
        <v>7297</v>
      </c>
      <c r="R302" s="212" t="s">
        <v>4190</v>
      </c>
      <c r="S302" s="212" t="s">
        <v>7362</v>
      </c>
      <c r="T302" s="236">
        <v>45530</v>
      </c>
      <c r="U302" s="237" t="s">
        <v>6722</v>
      </c>
      <c r="V302" s="237">
        <v>45555</v>
      </c>
      <c r="W302" s="291">
        <v>45582</v>
      </c>
      <c r="X302" s="237" t="s">
        <v>6721</v>
      </c>
      <c r="Y302" s="225"/>
      <c r="Z302" s="225" t="s">
        <v>13167</v>
      </c>
      <c r="AA302" s="246">
        <v>202409</v>
      </c>
      <c r="AB302" s="246">
        <v>8</v>
      </c>
      <c r="AC302" s="247" t="s">
        <v>6708</v>
      </c>
      <c r="AD302" s="247" t="s">
        <v>6709</v>
      </c>
      <c r="AE302" s="248">
        <v>0</v>
      </c>
      <c r="AF302" s="247" t="s">
        <v>6709</v>
      </c>
      <c r="AG302" s="242" t="str">
        <f>IFERROR(VLOOKUP(작성용!A:A,RM!A:D,4,0),"-")</f>
        <v>서동현/조용원</v>
      </c>
      <c r="AH302" s="9" t="s">
        <v>13165</v>
      </c>
      <c r="AI302" s="238" t="s">
        <v>13166</v>
      </c>
      <c r="AJ302" s="238" t="s">
        <v>6721</v>
      </c>
      <c r="AK302" s="238" t="s">
        <v>6726</v>
      </c>
      <c r="AL302" s="238">
        <v>301</v>
      </c>
    </row>
    <row r="303" spans="1:38" x14ac:dyDescent="0.3">
      <c r="A303" s="223" t="s">
        <v>20</v>
      </c>
      <c r="B303" s="223" t="s">
        <v>7293</v>
      </c>
      <c r="C303" s="244" t="s">
        <v>6717</v>
      </c>
      <c r="D303" s="240" t="s">
        <v>7363</v>
      </c>
      <c r="E303" s="239" t="s">
        <v>3986</v>
      </c>
      <c r="F303" s="243" t="s">
        <v>6729</v>
      </c>
      <c r="G303" s="214">
        <v>0</v>
      </c>
      <c r="H303" s="224" t="s">
        <v>6721</v>
      </c>
      <c r="I303" s="224"/>
      <c r="J303" s="234"/>
      <c r="K303" s="224"/>
      <c r="L303" s="224"/>
      <c r="M303" s="224"/>
      <c r="N303" s="243" t="s">
        <v>6720</v>
      </c>
      <c r="O303" s="226" t="s">
        <v>7295</v>
      </c>
      <c r="P303" s="226" t="s">
        <v>7296</v>
      </c>
      <c r="Q303" s="226" t="s">
        <v>7297</v>
      </c>
      <c r="R303" s="212" t="s">
        <v>4189</v>
      </c>
      <c r="S303" s="212" t="s">
        <v>7364</v>
      </c>
      <c r="T303" s="236">
        <v>45530</v>
      </c>
      <c r="U303" s="237" t="s">
        <v>6722</v>
      </c>
      <c r="V303" s="237">
        <v>45555</v>
      </c>
      <c r="W303" s="291">
        <v>45582</v>
      </c>
      <c r="X303" s="237" t="s">
        <v>6721</v>
      </c>
      <c r="Y303" s="225"/>
      <c r="Z303" s="225" t="s">
        <v>13167</v>
      </c>
      <c r="AA303" s="246">
        <v>202409</v>
      </c>
      <c r="AB303" s="246">
        <v>8</v>
      </c>
      <c r="AC303" s="247" t="s">
        <v>6708</v>
      </c>
      <c r="AD303" s="247" t="s">
        <v>6709</v>
      </c>
      <c r="AE303" s="248">
        <v>0</v>
      </c>
      <c r="AF303" s="247" t="s">
        <v>6709</v>
      </c>
      <c r="AG303" s="242" t="str">
        <f>IFERROR(VLOOKUP(작성용!A:A,RM!A:D,4,0),"-")</f>
        <v>서동현/조용원</v>
      </c>
      <c r="AH303" s="9" t="s">
        <v>13165</v>
      </c>
      <c r="AI303" s="238" t="s">
        <v>13166</v>
      </c>
      <c r="AJ303" s="238" t="s">
        <v>6721</v>
      </c>
      <c r="AK303" s="238" t="s">
        <v>6726</v>
      </c>
      <c r="AL303" s="238">
        <v>302</v>
      </c>
    </row>
    <row r="304" spans="1:38" x14ac:dyDescent="0.3">
      <c r="A304" s="223" t="s">
        <v>20</v>
      </c>
      <c r="B304" s="223" t="s">
        <v>7293</v>
      </c>
      <c r="C304" s="244" t="s">
        <v>6717</v>
      </c>
      <c r="D304" s="240" t="s">
        <v>7365</v>
      </c>
      <c r="E304" s="239" t="s">
        <v>4545</v>
      </c>
      <c r="F304" s="243" t="s">
        <v>6729</v>
      </c>
      <c r="G304" s="214">
        <v>0</v>
      </c>
      <c r="H304" s="224" t="s">
        <v>6721</v>
      </c>
      <c r="I304" s="224"/>
      <c r="J304" s="234"/>
      <c r="K304" s="224"/>
      <c r="L304" s="224"/>
      <c r="M304" s="224"/>
      <c r="N304" s="243" t="s">
        <v>6720</v>
      </c>
      <c r="O304" s="226" t="s">
        <v>7295</v>
      </c>
      <c r="P304" s="226" t="s">
        <v>7296</v>
      </c>
      <c r="Q304" s="226" t="s">
        <v>7297</v>
      </c>
      <c r="R304" s="212" t="s">
        <v>2</v>
      </c>
      <c r="S304" s="212" t="s">
        <v>7366</v>
      </c>
      <c r="T304" s="236">
        <v>45530</v>
      </c>
      <c r="U304" s="237" t="s">
        <v>6722</v>
      </c>
      <c r="V304" s="237">
        <v>45555</v>
      </c>
      <c r="W304" s="291">
        <v>45582</v>
      </c>
      <c r="X304" s="237" t="s">
        <v>6721</v>
      </c>
      <c r="Y304" s="225"/>
      <c r="Z304" s="225" t="s">
        <v>13167</v>
      </c>
      <c r="AA304" s="246">
        <v>202409</v>
      </c>
      <c r="AB304" s="246">
        <v>8</v>
      </c>
      <c r="AC304" s="247" t="s">
        <v>6708</v>
      </c>
      <c r="AD304" s="247" t="s">
        <v>6709</v>
      </c>
      <c r="AE304" s="248">
        <v>0</v>
      </c>
      <c r="AF304" s="247" t="s">
        <v>6709</v>
      </c>
      <c r="AG304" s="242" t="str">
        <f>IFERROR(VLOOKUP(작성용!A:A,RM!A:D,4,0),"-")</f>
        <v>서동현/조용원</v>
      </c>
      <c r="AH304" s="9" t="s">
        <v>13165</v>
      </c>
      <c r="AI304" s="238" t="s">
        <v>13166</v>
      </c>
      <c r="AJ304" s="238" t="s">
        <v>6721</v>
      </c>
      <c r="AK304" s="238" t="s">
        <v>6726</v>
      </c>
      <c r="AL304" s="238">
        <v>303</v>
      </c>
    </row>
    <row r="305" spans="1:38" x14ac:dyDescent="0.3">
      <c r="A305" s="223" t="s">
        <v>20</v>
      </c>
      <c r="B305" s="223" t="s">
        <v>7293</v>
      </c>
      <c r="C305" s="244" t="s">
        <v>6717</v>
      </c>
      <c r="D305" s="240" t="s">
        <v>7367</v>
      </c>
      <c r="E305" s="239" t="s">
        <v>4546</v>
      </c>
      <c r="F305" s="243" t="s">
        <v>6729</v>
      </c>
      <c r="G305" s="214">
        <v>0</v>
      </c>
      <c r="H305" s="224" t="s">
        <v>6721</v>
      </c>
      <c r="I305" s="224"/>
      <c r="J305" s="234"/>
      <c r="K305" s="224"/>
      <c r="L305" s="224"/>
      <c r="M305" s="224"/>
      <c r="N305" s="243" t="s">
        <v>6720</v>
      </c>
      <c r="O305" s="226" t="s">
        <v>7295</v>
      </c>
      <c r="P305" s="226" t="s">
        <v>7296</v>
      </c>
      <c r="Q305" s="226" t="s">
        <v>7297</v>
      </c>
      <c r="R305" s="212" t="s">
        <v>2</v>
      </c>
      <c r="S305" s="212" t="s">
        <v>7368</v>
      </c>
      <c r="T305" s="236">
        <v>45530</v>
      </c>
      <c r="U305" s="237" t="s">
        <v>6722</v>
      </c>
      <c r="V305" s="237">
        <v>45555</v>
      </c>
      <c r="W305" s="291">
        <v>45582</v>
      </c>
      <c r="X305" s="237" t="s">
        <v>6721</v>
      </c>
      <c r="Y305" s="225"/>
      <c r="Z305" s="225" t="s">
        <v>13167</v>
      </c>
      <c r="AA305" s="246">
        <v>202409</v>
      </c>
      <c r="AB305" s="246">
        <v>8</v>
      </c>
      <c r="AC305" s="247" t="s">
        <v>6708</v>
      </c>
      <c r="AD305" s="247" t="s">
        <v>6709</v>
      </c>
      <c r="AE305" s="248">
        <v>0</v>
      </c>
      <c r="AF305" s="247" t="s">
        <v>6709</v>
      </c>
      <c r="AG305" s="242" t="str">
        <f>IFERROR(VLOOKUP(작성용!A:A,RM!A:D,4,0),"-")</f>
        <v>서동현/조용원</v>
      </c>
      <c r="AH305" s="9" t="s">
        <v>13165</v>
      </c>
      <c r="AI305" s="238" t="s">
        <v>13166</v>
      </c>
      <c r="AJ305" s="238" t="s">
        <v>6721</v>
      </c>
      <c r="AK305" s="238" t="s">
        <v>6726</v>
      </c>
      <c r="AL305" s="238">
        <v>304</v>
      </c>
    </row>
    <row r="306" spans="1:38" x14ac:dyDescent="0.3">
      <c r="A306" s="223" t="s">
        <v>20</v>
      </c>
      <c r="B306" s="223" t="s">
        <v>7293</v>
      </c>
      <c r="C306" s="244" t="s">
        <v>6717</v>
      </c>
      <c r="D306" s="240" t="s">
        <v>7369</v>
      </c>
      <c r="E306" s="239" t="s">
        <v>4547</v>
      </c>
      <c r="F306" s="243" t="s">
        <v>6729</v>
      </c>
      <c r="G306" s="214">
        <v>0</v>
      </c>
      <c r="H306" s="224" t="s">
        <v>6721</v>
      </c>
      <c r="I306" s="224"/>
      <c r="J306" s="234"/>
      <c r="K306" s="224"/>
      <c r="L306" s="224"/>
      <c r="M306" s="224"/>
      <c r="N306" s="243" t="s">
        <v>6720</v>
      </c>
      <c r="O306" s="226" t="s">
        <v>7295</v>
      </c>
      <c r="P306" s="226" t="s">
        <v>7296</v>
      </c>
      <c r="Q306" s="226" t="s">
        <v>7297</v>
      </c>
      <c r="R306" s="212" t="s">
        <v>4548</v>
      </c>
      <c r="S306" s="212" t="s">
        <v>7370</v>
      </c>
      <c r="T306" s="236">
        <v>45530</v>
      </c>
      <c r="U306" s="237" t="s">
        <v>6722</v>
      </c>
      <c r="V306" s="237">
        <v>45555</v>
      </c>
      <c r="W306" s="291">
        <v>45582</v>
      </c>
      <c r="X306" s="237" t="s">
        <v>6721</v>
      </c>
      <c r="Y306" s="225"/>
      <c r="Z306" s="225" t="s">
        <v>13167</v>
      </c>
      <c r="AA306" s="246">
        <v>202409</v>
      </c>
      <c r="AB306" s="246">
        <v>8</v>
      </c>
      <c r="AC306" s="247" t="s">
        <v>6708</v>
      </c>
      <c r="AD306" s="247" t="s">
        <v>6709</v>
      </c>
      <c r="AE306" s="248">
        <v>0</v>
      </c>
      <c r="AF306" s="247" t="s">
        <v>6709</v>
      </c>
      <c r="AG306" s="242" t="str">
        <f>IFERROR(VLOOKUP(작성용!A:A,RM!A:D,4,0),"-")</f>
        <v>서동현/조용원</v>
      </c>
      <c r="AH306" s="9" t="s">
        <v>13165</v>
      </c>
      <c r="AI306" s="238" t="s">
        <v>13166</v>
      </c>
      <c r="AJ306" s="238" t="s">
        <v>6721</v>
      </c>
      <c r="AK306" s="238" t="s">
        <v>6726</v>
      </c>
      <c r="AL306" s="238">
        <v>305</v>
      </c>
    </row>
    <row r="307" spans="1:38" x14ac:dyDescent="0.3">
      <c r="A307" s="223" t="s">
        <v>20</v>
      </c>
      <c r="B307" s="223" t="s">
        <v>7293</v>
      </c>
      <c r="C307" s="244" t="s">
        <v>6717</v>
      </c>
      <c r="D307" s="240" t="s">
        <v>7371</v>
      </c>
      <c r="E307" s="239" t="s">
        <v>4549</v>
      </c>
      <c r="F307" s="243" t="s">
        <v>6729</v>
      </c>
      <c r="G307" s="214">
        <v>0</v>
      </c>
      <c r="H307" s="224" t="s">
        <v>6721</v>
      </c>
      <c r="I307" s="224"/>
      <c r="J307" s="234"/>
      <c r="K307" s="224"/>
      <c r="L307" s="224"/>
      <c r="M307" s="224"/>
      <c r="N307" s="243" t="s">
        <v>6720</v>
      </c>
      <c r="O307" s="226" t="s">
        <v>7295</v>
      </c>
      <c r="P307" s="226" t="s">
        <v>7296</v>
      </c>
      <c r="Q307" s="226" t="s">
        <v>7297</v>
      </c>
      <c r="R307" s="212" t="s">
        <v>4550</v>
      </c>
      <c r="S307" s="212" t="s">
        <v>7372</v>
      </c>
      <c r="T307" s="236">
        <v>45530</v>
      </c>
      <c r="U307" s="237" t="s">
        <v>6722</v>
      </c>
      <c r="V307" s="237">
        <v>45555</v>
      </c>
      <c r="W307" s="291">
        <v>45582</v>
      </c>
      <c r="X307" s="237" t="s">
        <v>6721</v>
      </c>
      <c r="Y307" s="225"/>
      <c r="Z307" s="225" t="s">
        <v>13167</v>
      </c>
      <c r="AA307" s="246">
        <v>202409</v>
      </c>
      <c r="AB307" s="246">
        <v>8</v>
      </c>
      <c r="AC307" s="247" t="s">
        <v>6708</v>
      </c>
      <c r="AD307" s="247" t="s">
        <v>6709</v>
      </c>
      <c r="AE307" s="248">
        <v>0</v>
      </c>
      <c r="AF307" s="247" t="s">
        <v>6709</v>
      </c>
      <c r="AG307" s="242" t="str">
        <f>IFERROR(VLOOKUP(작성용!A:A,RM!A:D,4,0),"-")</f>
        <v>서동현/조용원</v>
      </c>
      <c r="AH307" s="9" t="s">
        <v>13165</v>
      </c>
      <c r="AI307" s="238" t="s">
        <v>13166</v>
      </c>
      <c r="AJ307" s="238" t="s">
        <v>6721</v>
      </c>
      <c r="AK307" s="238" t="s">
        <v>6726</v>
      </c>
      <c r="AL307" s="238">
        <v>306</v>
      </c>
    </row>
    <row r="308" spans="1:38" x14ac:dyDescent="0.3">
      <c r="A308" s="223" t="s">
        <v>20</v>
      </c>
      <c r="B308" s="223" t="s">
        <v>7293</v>
      </c>
      <c r="C308" s="244" t="s">
        <v>6717</v>
      </c>
      <c r="D308" s="240" t="s">
        <v>7373</v>
      </c>
      <c r="E308" s="239" t="s">
        <v>4551</v>
      </c>
      <c r="F308" s="243" t="s">
        <v>6729</v>
      </c>
      <c r="G308" s="214">
        <v>0</v>
      </c>
      <c r="H308" s="224" t="s">
        <v>6721</v>
      </c>
      <c r="I308" s="224"/>
      <c r="J308" s="234"/>
      <c r="K308" s="224"/>
      <c r="L308" s="224"/>
      <c r="M308" s="224"/>
      <c r="N308" s="243" t="s">
        <v>6720</v>
      </c>
      <c r="O308" s="226" t="s">
        <v>7295</v>
      </c>
      <c r="P308" s="226" t="s">
        <v>7296</v>
      </c>
      <c r="Q308" s="226" t="s">
        <v>7297</v>
      </c>
      <c r="R308" s="212" t="s">
        <v>4552</v>
      </c>
      <c r="S308" s="212" t="s">
        <v>7374</v>
      </c>
      <c r="T308" s="236">
        <v>45530</v>
      </c>
      <c r="U308" s="237" t="s">
        <v>6722</v>
      </c>
      <c r="V308" s="237">
        <v>45555</v>
      </c>
      <c r="W308" s="291">
        <v>45582</v>
      </c>
      <c r="X308" s="237" t="s">
        <v>6721</v>
      </c>
      <c r="Y308" s="225"/>
      <c r="Z308" s="225" t="s">
        <v>13167</v>
      </c>
      <c r="AA308" s="246">
        <v>202409</v>
      </c>
      <c r="AB308" s="246">
        <v>8</v>
      </c>
      <c r="AC308" s="247" t="s">
        <v>6708</v>
      </c>
      <c r="AD308" s="247" t="s">
        <v>6709</v>
      </c>
      <c r="AE308" s="248">
        <v>0</v>
      </c>
      <c r="AF308" s="247" t="s">
        <v>6709</v>
      </c>
      <c r="AG308" s="242" t="str">
        <f>IFERROR(VLOOKUP(작성용!A:A,RM!A:D,4,0),"-")</f>
        <v>서동현/조용원</v>
      </c>
      <c r="AH308" s="9" t="s">
        <v>13165</v>
      </c>
      <c r="AI308" s="238" t="s">
        <v>13166</v>
      </c>
      <c r="AJ308" s="238" t="s">
        <v>6721</v>
      </c>
      <c r="AK308" s="238" t="s">
        <v>6726</v>
      </c>
      <c r="AL308" s="238">
        <v>307</v>
      </c>
    </row>
    <row r="309" spans="1:38" x14ac:dyDescent="0.3">
      <c r="A309" s="223" t="s">
        <v>20</v>
      </c>
      <c r="B309" s="223" t="s">
        <v>7293</v>
      </c>
      <c r="C309" s="244" t="s">
        <v>6717</v>
      </c>
      <c r="D309" s="240" t="s">
        <v>7375</v>
      </c>
      <c r="E309" s="239" t="s">
        <v>4553</v>
      </c>
      <c r="F309" s="243" t="s">
        <v>6729</v>
      </c>
      <c r="G309" s="214">
        <v>0</v>
      </c>
      <c r="H309" s="224" t="s">
        <v>6721</v>
      </c>
      <c r="I309" s="224"/>
      <c r="J309" s="234"/>
      <c r="K309" s="224"/>
      <c r="L309" s="224"/>
      <c r="M309" s="224"/>
      <c r="N309" s="243" t="s">
        <v>6720</v>
      </c>
      <c r="O309" s="226" t="s">
        <v>7295</v>
      </c>
      <c r="P309" s="226" t="s">
        <v>7296</v>
      </c>
      <c r="Q309" s="226" t="s">
        <v>7297</v>
      </c>
      <c r="R309" s="212" t="s">
        <v>2</v>
      </c>
      <c r="S309" s="212" t="s">
        <v>7376</v>
      </c>
      <c r="T309" s="236">
        <v>45530</v>
      </c>
      <c r="U309" s="237" t="s">
        <v>6722</v>
      </c>
      <c r="V309" s="237">
        <v>45555</v>
      </c>
      <c r="W309" s="291">
        <v>45582</v>
      </c>
      <c r="X309" s="237" t="s">
        <v>6721</v>
      </c>
      <c r="Y309" s="225"/>
      <c r="Z309" s="225" t="s">
        <v>13167</v>
      </c>
      <c r="AA309" s="246">
        <v>202409</v>
      </c>
      <c r="AB309" s="246">
        <v>8</v>
      </c>
      <c r="AC309" s="247" t="s">
        <v>6708</v>
      </c>
      <c r="AD309" s="247" t="s">
        <v>6709</v>
      </c>
      <c r="AE309" s="248">
        <v>0</v>
      </c>
      <c r="AF309" s="247" t="s">
        <v>6709</v>
      </c>
      <c r="AG309" s="242" t="str">
        <f>IFERROR(VLOOKUP(작성용!A:A,RM!A:D,4,0),"-")</f>
        <v>서동현/조용원</v>
      </c>
      <c r="AH309" s="9" t="s">
        <v>13165</v>
      </c>
      <c r="AI309" s="238" t="s">
        <v>13166</v>
      </c>
      <c r="AJ309" s="238" t="s">
        <v>6721</v>
      </c>
      <c r="AK309" s="238" t="s">
        <v>6726</v>
      </c>
      <c r="AL309" s="238">
        <v>308</v>
      </c>
    </row>
    <row r="310" spans="1:38" x14ac:dyDescent="0.3">
      <c r="A310" s="223" t="s">
        <v>20</v>
      </c>
      <c r="B310" s="223" t="s">
        <v>7293</v>
      </c>
      <c r="C310" s="244" t="s">
        <v>6717</v>
      </c>
      <c r="D310" s="240" t="s">
        <v>7377</v>
      </c>
      <c r="E310" s="239" t="s">
        <v>4554</v>
      </c>
      <c r="F310" s="243" t="s">
        <v>6729</v>
      </c>
      <c r="G310" s="214">
        <v>0</v>
      </c>
      <c r="H310" s="224" t="s">
        <v>6721</v>
      </c>
      <c r="I310" s="224"/>
      <c r="J310" s="234"/>
      <c r="K310" s="224"/>
      <c r="L310" s="224"/>
      <c r="M310" s="224"/>
      <c r="N310" s="243" t="s">
        <v>6720</v>
      </c>
      <c r="O310" s="226" t="s">
        <v>7295</v>
      </c>
      <c r="P310" s="226" t="s">
        <v>7296</v>
      </c>
      <c r="Q310" s="226" t="s">
        <v>7297</v>
      </c>
      <c r="R310" s="212" t="s">
        <v>2</v>
      </c>
      <c r="S310" s="212" t="s">
        <v>7378</v>
      </c>
      <c r="T310" s="236">
        <v>45530</v>
      </c>
      <c r="U310" s="237" t="s">
        <v>6722</v>
      </c>
      <c r="V310" s="237">
        <v>45555</v>
      </c>
      <c r="W310" s="291">
        <v>45582</v>
      </c>
      <c r="X310" s="237" t="s">
        <v>6721</v>
      </c>
      <c r="Y310" s="225"/>
      <c r="Z310" s="225" t="s">
        <v>13167</v>
      </c>
      <c r="AA310" s="246">
        <v>202409</v>
      </c>
      <c r="AB310" s="246">
        <v>8</v>
      </c>
      <c r="AC310" s="247" t="s">
        <v>6708</v>
      </c>
      <c r="AD310" s="247" t="s">
        <v>6709</v>
      </c>
      <c r="AE310" s="248">
        <v>0</v>
      </c>
      <c r="AF310" s="247" t="s">
        <v>6709</v>
      </c>
      <c r="AG310" s="242" t="str">
        <f>IFERROR(VLOOKUP(작성용!A:A,RM!A:D,4,0),"-")</f>
        <v>서동현/조용원</v>
      </c>
      <c r="AH310" s="9" t="s">
        <v>13165</v>
      </c>
      <c r="AI310" s="238" t="s">
        <v>13166</v>
      </c>
      <c r="AJ310" s="238" t="s">
        <v>6721</v>
      </c>
      <c r="AK310" s="238" t="s">
        <v>6726</v>
      </c>
      <c r="AL310" s="238">
        <v>309</v>
      </c>
    </row>
    <row r="311" spans="1:38" x14ac:dyDescent="0.3">
      <c r="A311" s="223" t="s">
        <v>20</v>
      </c>
      <c r="B311" s="223" t="s">
        <v>7293</v>
      </c>
      <c r="C311" s="244" t="s">
        <v>6717</v>
      </c>
      <c r="D311" s="240" t="s">
        <v>7379</v>
      </c>
      <c r="E311" s="239" t="s">
        <v>4555</v>
      </c>
      <c r="F311" s="243" t="s">
        <v>6729</v>
      </c>
      <c r="G311" s="214">
        <v>0</v>
      </c>
      <c r="H311" s="224" t="s">
        <v>6721</v>
      </c>
      <c r="I311" s="224"/>
      <c r="J311" s="234"/>
      <c r="K311" s="224"/>
      <c r="L311" s="224"/>
      <c r="M311" s="224"/>
      <c r="N311" s="243" t="s">
        <v>6720</v>
      </c>
      <c r="O311" s="226" t="s">
        <v>7295</v>
      </c>
      <c r="P311" s="226" t="s">
        <v>7296</v>
      </c>
      <c r="Q311" s="226" t="s">
        <v>7297</v>
      </c>
      <c r="R311" s="212" t="s">
        <v>2</v>
      </c>
      <c r="S311" s="212" t="s">
        <v>7380</v>
      </c>
      <c r="T311" s="236">
        <v>45530</v>
      </c>
      <c r="U311" s="237" t="s">
        <v>6722</v>
      </c>
      <c r="V311" s="237">
        <v>45555</v>
      </c>
      <c r="W311" s="291">
        <v>45582</v>
      </c>
      <c r="X311" s="237" t="s">
        <v>6721</v>
      </c>
      <c r="Y311" s="225"/>
      <c r="Z311" s="225" t="s">
        <v>13167</v>
      </c>
      <c r="AA311" s="246">
        <v>202409</v>
      </c>
      <c r="AB311" s="246">
        <v>8</v>
      </c>
      <c r="AC311" s="247" t="s">
        <v>6708</v>
      </c>
      <c r="AD311" s="247" t="s">
        <v>6709</v>
      </c>
      <c r="AE311" s="248">
        <v>0</v>
      </c>
      <c r="AF311" s="247" t="s">
        <v>6709</v>
      </c>
      <c r="AG311" s="242" t="str">
        <f>IFERROR(VLOOKUP(작성용!A:A,RM!A:D,4,0),"-")</f>
        <v>서동현/조용원</v>
      </c>
      <c r="AH311" s="9" t="s">
        <v>13165</v>
      </c>
      <c r="AI311" s="238" t="s">
        <v>13166</v>
      </c>
      <c r="AJ311" s="238" t="s">
        <v>6721</v>
      </c>
      <c r="AK311" s="238" t="s">
        <v>6726</v>
      </c>
      <c r="AL311" s="238">
        <v>310</v>
      </c>
    </row>
    <row r="312" spans="1:38" x14ac:dyDescent="0.3">
      <c r="A312" s="223" t="s">
        <v>20</v>
      </c>
      <c r="B312" s="223" t="s">
        <v>7293</v>
      </c>
      <c r="C312" s="244" t="s">
        <v>6717</v>
      </c>
      <c r="D312" s="240" t="s">
        <v>7381</v>
      </c>
      <c r="E312" s="239" t="s">
        <v>4556</v>
      </c>
      <c r="F312" s="243" t="s">
        <v>6729</v>
      </c>
      <c r="G312" s="214">
        <v>0</v>
      </c>
      <c r="H312" s="224" t="s">
        <v>6721</v>
      </c>
      <c r="I312" s="224"/>
      <c r="J312" s="234"/>
      <c r="K312" s="224"/>
      <c r="L312" s="224"/>
      <c r="M312" s="224"/>
      <c r="N312" s="243" t="s">
        <v>6720</v>
      </c>
      <c r="O312" s="226" t="s">
        <v>7295</v>
      </c>
      <c r="P312" s="226" t="s">
        <v>7296</v>
      </c>
      <c r="Q312" s="226" t="s">
        <v>7297</v>
      </c>
      <c r="R312" s="212" t="s">
        <v>2</v>
      </c>
      <c r="S312" s="212" t="s">
        <v>7382</v>
      </c>
      <c r="T312" s="236">
        <v>45530</v>
      </c>
      <c r="U312" s="237" t="s">
        <v>6722</v>
      </c>
      <c r="V312" s="237">
        <v>45555</v>
      </c>
      <c r="W312" s="291">
        <v>45582</v>
      </c>
      <c r="X312" s="237" t="s">
        <v>6721</v>
      </c>
      <c r="Y312" s="225"/>
      <c r="Z312" s="225" t="s">
        <v>13167</v>
      </c>
      <c r="AA312" s="246">
        <v>202409</v>
      </c>
      <c r="AB312" s="246">
        <v>8</v>
      </c>
      <c r="AC312" s="247" t="s">
        <v>6708</v>
      </c>
      <c r="AD312" s="247" t="s">
        <v>6709</v>
      </c>
      <c r="AE312" s="248">
        <v>0</v>
      </c>
      <c r="AF312" s="247" t="s">
        <v>6709</v>
      </c>
      <c r="AG312" s="242" t="str">
        <f>IFERROR(VLOOKUP(작성용!A:A,RM!A:D,4,0),"-")</f>
        <v>서동현/조용원</v>
      </c>
      <c r="AH312" s="9" t="s">
        <v>13165</v>
      </c>
      <c r="AI312" s="238" t="s">
        <v>13166</v>
      </c>
      <c r="AJ312" s="238" t="s">
        <v>6721</v>
      </c>
      <c r="AK312" s="238" t="s">
        <v>6726</v>
      </c>
      <c r="AL312" s="238">
        <v>311</v>
      </c>
    </row>
    <row r="313" spans="1:38" x14ac:dyDescent="0.3">
      <c r="A313" s="223" t="s">
        <v>20</v>
      </c>
      <c r="B313" s="223" t="s">
        <v>7293</v>
      </c>
      <c r="C313" s="244" t="s">
        <v>6717</v>
      </c>
      <c r="D313" s="240" t="s">
        <v>7383</v>
      </c>
      <c r="E313" s="239" t="s">
        <v>4557</v>
      </c>
      <c r="F313" s="243" t="s">
        <v>6729</v>
      </c>
      <c r="G313" s="214">
        <v>0</v>
      </c>
      <c r="H313" s="224" t="s">
        <v>6721</v>
      </c>
      <c r="I313" s="224"/>
      <c r="J313" s="234"/>
      <c r="K313" s="224"/>
      <c r="L313" s="224"/>
      <c r="M313" s="224"/>
      <c r="N313" s="243" t="s">
        <v>6720</v>
      </c>
      <c r="O313" s="226" t="s">
        <v>7295</v>
      </c>
      <c r="P313" s="226" t="s">
        <v>7296</v>
      </c>
      <c r="Q313" s="226" t="s">
        <v>7297</v>
      </c>
      <c r="R313" s="212" t="s">
        <v>2</v>
      </c>
      <c r="S313" s="212" t="s">
        <v>7384</v>
      </c>
      <c r="T313" s="236">
        <v>45530</v>
      </c>
      <c r="U313" s="237" t="s">
        <v>6722</v>
      </c>
      <c r="V313" s="237">
        <v>45555</v>
      </c>
      <c r="W313" s="291">
        <v>45582</v>
      </c>
      <c r="X313" s="237" t="s">
        <v>6721</v>
      </c>
      <c r="Y313" s="225"/>
      <c r="Z313" s="225" t="s">
        <v>13167</v>
      </c>
      <c r="AA313" s="246">
        <v>202409</v>
      </c>
      <c r="AB313" s="246">
        <v>8</v>
      </c>
      <c r="AC313" s="247" t="s">
        <v>6708</v>
      </c>
      <c r="AD313" s="247" t="s">
        <v>6709</v>
      </c>
      <c r="AE313" s="248">
        <v>0</v>
      </c>
      <c r="AF313" s="247" t="s">
        <v>6709</v>
      </c>
      <c r="AG313" s="242" t="str">
        <f>IFERROR(VLOOKUP(작성용!A:A,RM!A:D,4,0),"-")</f>
        <v>서동현/조용원</v>
      </c>
      <c r="AH313" s="9" t="s">
        <v>13165</v>
      </c>
      <c r="AI313" s="238" t="s">
        <v>13166</v>
      </c>
      <c r="AJ313" s="238" t="s">
        <v>6721</v>
      </c>
      <c r="AK313" s="238" t="s">
        <v>6726</v>
      </c>
      <c r="AL313" s="238">
        <v>312</v>
      </c>
    </row>
    <row r="314" spans="1:38" x14ac:dyDescent="0.3">
      <c r="A314" s="223" t="s">
        <v>20</v>
      </c>
      <c r="B314" s="223" t="s">
        <v>7293</v>
      </c>
      <c r="C314" s="244" t="s">
        <v>6717</v>
      </c>
      <c r="D314" s="240" t="s">
        <v>7385</v>
      </c>
      <c r="E314" s="239" t="s">
        <v>4558</v>
      </c>
      <c r="F314" s="243" t="s">
        <v>6729</v>
      </c>
      <c r="G314" s="214">
        <v>0</v>
      </c>
      <c r="H314" s="224" t="s">
        <v>6721</v>
      </c>
      <c r="I314" s="224"/>
      <c r="J314" s="234"/>
      <c r="K314" s="224"/>
      <c r="L314" s="224"/>
      <c r="M314" s="224"/>
      <c r="N314" s="243" t="s">
        <v>6720</v>
      </c>
      <c r="O314" s="226" t="s">
        <v>7295</v>
      </c>
      <c r="P314" s="226" t="s">
        <v>7296</v>
      </c>
      <c r="Q314" s="226" t="s">
        <v>7297</v>
      </c>
      <c r="R314" s="212" t="s">
        <v>4559</v>
      </c>
      <c r="S314" s="212" t="s">
        <v>7386</v>
      </c>
      <c r="T314" s="236">
        <v>45530</v>
      </c>
      <c r="U314" s="237" t="s">
        <v>6722</v>
      </c>
      <c r="V314" s="237">
        <v>45555</v>
      </c>
      <c r="W314" s="291">
        <v>45582</v>
      </c>
      <c r="X314" s="237" t="s">
        <v>6721</v>
      </c>
      <c r="Y314" s="225"/>
      <c r="Z314" s="225" t="s">
        <v>13167</v>
      </c>
      <c r="AA314" s="246">
        <v>202409</v>
      </c>
      <c r="AB314" s="246">
        <v>8</v>
      </c>
      <c r="AC314" s="247" t="s">
        <v>6708</v>
      </c>
      <c r="AD314" s="247" t="s">
        <v>6709</v>
      </c>
      <c r="AE314" s="248">
        <v>0</v>
      </c>
      <c r="AF314" s="247" t="s">
        <v>6709</v>
      </c>
      <c r="AG314" s="242" t="str">
        <f>IFERROR(VLOOKUP(작성용!A:A,RM!A:D,4,0),"-")</f>
        <v>서동현/조용원</v>
      </c>
      <c r="AH314" s="9" t="s">
        <v>13165</v>
      </c>
      <c r="AI314" s="238" t="s">
        <v>13166</v>
      </c>
      <c r="AJ314" s="238" t="s">
        <v>6721</v>
      </c>
      <c r="AK314" s="238" t="s">
        <v>6726</v>
      </c>
      <c r="AL314" s="238">
        <v>313</v>
      </c>
    </row>
    <row r="315" spans="1:38" x14ac:dyDescent="0.3">
      <c r="A315" s="223" t="s">
        <v>20</v>
      </c>
      <c r="B315" s="223" t="s">
        <v>7293</v>
      </c>
      <c r="C315" s="244" t="s">
        <v>6717</v>
      </c>
      <c r="D315" s="240" t="s">
        <v>7387</v>
      </c>
      <c r="E315" s="239" t="s">
        <v>4560</v>
      </c>
      <c r="F315" s="243" t="s">
        <v>6729</v>
      </c>
      <c r="G315" s="214">
        <v>0</v>
      </c>
      <c r="H315" s="224" t="s">
        <v>6721</v>
      </c>
      <c r="I315" s="224"/>
      <c r="J315" s="234"/>
      <c r="K315" s="224"/>
      <c r="L315" s="224"/>
      <c r="M315" s="224"/>
      <c r="N315" s="243" t="s">
        <v>6720</v>
      </c>
      <c r="O315" s="226" t="s">
        <v>7295</v>
      </c>
      <c r="P315" s="226" t="s">
        <v>7296</v>
      </c>
      <c r="Q315" s="226" t="s">
        <v>7297</v>
      </c>
      <c r="R315" s="212" t="s">
        <v>4561</v>
      </c>
      <c r="S315" s="212" t="s">
        <v>7388</v>
      </c>
      <c r="T315" s="236">
        <v>45530</v>
      </c>
      <c r="U315" s="237" t="s">
        <v>6722</v>
      </c>
      <c r="V315" s="237">
        <v>45555</v>
      </c>
      <c r="W315" s="291">
        <v>45582</v>
      </c>
      <c r="X315" s="237" t="s">
        <v>6721</v>
      </c>
      <c r="Y315" s="225"/>
      <c r="Z315" s="225" t="s">
        <v>13167</v>
      </c>
      <c r="AA315" s="246">
        <v>202409</v>
      </c>
      <c r="AB315" s="246">
        <v>8</v>
      </c>
      <c r="AC315" s="247" t="s">
        <v>6708</v>
      </c>
      <c r="AD315" s="247" t="s">
        <v>6709</v>
      </c>
      <c r="AE315" s="248">
        <v>0</v>
      </c>
      <c r="AF315" s="247" t="s">
        <v>6709</v>
      </c>
      <c r="AG315" s="242" t="str">
        <f>IFERROR(VLOOKUP(작성용!A:A,RM!A:D,4,0),"-")</f>
        <v>서동현/조용원</v>
      </c>
      <c r="AH315" s="9" t="s">
        <v>13165</v>
      </c>
      <c r="AI315" s="238" t="s">
        <v>13166</v>
      </c>
      <c r="AJ315" s="238" t="s">
        <v>6721</v>
      </c>
      <c r="AK315" s="238" t="s">
        <v>6726</v>
      </c>
      <c r="AL315" s="238">
        <v>314</v>
      </c>
    </row>
    <row r="316" spans="1:38" x14ac:dyDescent="0.3">
      <c r="A316" s="223" t="s">
        <v>20</v>
      </c>
      <c r="B316" s="223" t="s">
        <v>7293</v>
      </c>
      <c r="C316" s="244" t="s">
        <v>6717</v>
      </c>
      <c r="D316" s="240" t="s">
        <v>7389</v>
      </c>
      <c r="E316" s="239" t="s">
        <v>4562</v>
      </c>
      <c r="F316" s="243" t="s">
        <v>6729</v>
      </c>
      <c r="G316" s="214">
        <v>0</v>
      </c>
      <c r="H316" s="224" t="s">
        <v>6721</v>
      </c>
      <c r="I316" s="224"/>
      <c r="J316" s="234"/>
      <c r="K316" s="224"/>
      <c r="L316" s="224"/>
      <c r="M316" s="224"/>
      <c r="N316" s="243" t="s">
        <v>6720</v>
      </c>
      <c r="O316" s="226" t="s">
        <v>7295</v>
      </c>
      <c r="P316" s="226" t="s">
        <v>7296</v>
      </c>
      <c r="Q316" s="226" t="s">
        <v>7297</v>
      </c>
      <c r="R316" s="212" t="s">
        <v>4563</v>
      </c>
      <c r="S316" s="212" t="s">
        <v>7390</v>
      </c>
      <c r="T316" s="236">
        <v>45530</v>
      </c>
      <c r="U316" s="237" t="s">
        <v>6722</v>
      </c>
      <c r="V316" s="237">
        <v>45555</v>
      </c>
      <c r="W316" s="291">
        <v>45582</v>
      </c>
      <c r="X316" s="237" t="s">
        <v>6721</v>
      </c>
      <c r="Y316" s="225"/>
      <c r="Z316" s="225" t="s">
        <v>13167</v>
      </c>
      <c r="AA316" s="246">
        <v>202409</v>
      </c>
      <c r="AB316" s="246">
        <v>8</v>
      </c>
      <c r="AC316" s="247" t="s">
        <v>6708</v>
      </c>
      <c r="AD316" s="247" t="s">
        <v>6709</v>
      </c>
      <c r="AE316" s="248">
        <v>0</v>
      </c>
      <c r="AF316" s="247" t="s">
        <v>6709</v>
      </c>
      <c r="AG316" s="242" t="str">
        <f>IFERROR(VLOOKUP(작성용!A:A,RM!A:D,4,0),"-")</f>
        <v>서동현/조용원</v>
      </c>
      <c r="AH316" s="9" t="s">
        <v>13165</v>
      </c>
      <c r="AI316" s="238" t="s">
        <v>13166</v>
      </c>
      <c r="AJ316" s="238" t="s">
        <v>6721</v>
      </c>
      <c r="AK316" s="238" t="s">
        <v>6726</v>
      </c>
      <c r="AL316" s="238">
        <v>315</v>
      </c>
    </row>
    <row r="317" spans="1:38" x14ac:dyDescent="0.3">
      <c r="A317" s="223" t="s">
        <v>20</v>
      </c>
      <c r="B317" s="223" t="s">
        <v>7293</v>
      </c>
      <c r="C317" s="244" t="s">
        <v>6717</v>
      </c>
      <c r="D317" s="240" t="s">
        <v>7391</v>
      </c>
      <c r="E317" s="239" t="s">
        <v>4564</v>
      </c>
      <c r="F317" s="243" t="s">
        <v>6729</v>
      </c>
      <c r="G317" s="214">
        <v>0</v>
      </c>
      <c r="H317" s="224" t="s">
        <v>6721</v>
      </c>
      <c r="I317" s="224"/>
      <c r="J317" s="234"/>
      <c r="K317" s="224"/>
      <c r="L317" s="224"/>
      <c r="M317" s="224"/>
      <c r="N317" s="243" t="s">
        <v>6720</v>
      </c>
      <c r="O317" s="226" t="s">
        <v>7295</v>
      </c>
      <c r="P317" s="226" t="s">
        <v>7296</v>
      </c>
      <c r="Q317" s="226" t="s">
        <v>7297</v>
      </c>
      <c r="R317" s="212" t="s">
        <v>4565</v>
      </c>
      <c r="S317" s="212" t="s">
        <v>7392</v>
      </c>
      <c r="T317" s="236">
        <v>45530</v>
      </c>
      <c r="U317" s="237" t="s">
        <v>6722</v>
      </c>
      <c r="V317" s="237">
        <v>45555</v>
      </c>
      <c r="W317" s="291">
        <v>45582</v>
      </c>
      <c r="X317" s="237" t="s">
        <v>6721</v>
      </c>
      <c r="Y317" s="225"/>
      <c r="Z317" s="225" t="s">
        <v>13167</v>
      </c>
      <c r="AA317" s="246">
        <v>202409</v>
      </c>
      <c r="AB317" s="246">
        <v>8</v>
      </c>
      <c r="AC317" s="247" t="s">
        <v>6708</v>
      </c>
      <c r="AD317" s="247" t="s">
        <v>6709</v>
      </c>
      <c r="AE317" s="248">
        <v>0</v>
      </c>
      <c r="AF317" s="247" t="s">
        <v>6709</v>
      </c>
      <c r="AG317" s="242" t="str">
        <f>IFERROR(VLOOKUP(작성용!A:A,RM!A:D,4,0),"-")</f>
        <v>서동현/조용원</v>
      </c>
      <c r="AH317" s="9" t="s">
        <v>13165</v>
      </c>
      <c r="AI317" s="238" t="s">
        <v>13166</v>
      </c>
      <c r="AJ317" s="238" t="s">
        <v>6721</v>
      </c>
      <c r="AK317" s="238" t="s">
        <v>6726</v>
      </c>
      <c r="AL317" s="238">
        <v>316</v>
      </c>
    </row>
    <row r="318" spans="1:38" x14ac:dyDescent="0.3">
      <c r="A318" s="223" t="s">
        <v>20</v>
      </c>
      <c r="B318" s="223" t="s">
        <v>7293</v>
      </c>
      <c r="C318" s="244" t="s">
        <v>6717</v>
      </c>
      <c r="D318" s="240" t="s">
        <v>7393</v>
      </c>
      <c r="E318" s="239" t="s">
        <v>4566</v>
      </c>
      <c r="F318" s="243" t="s">
        <v>6729</v>
      </c>
      <c r="G318" s="214">
        <v>0</v>
      </c>
      <c r="H318" s="224" t="s">
        <v>6721</v>
      </c>
      <c r="I318" s="224"/>
      <c r="J318" s="234"/>
      <c r="K318" s="224"/>
      <c r="L318" s="224"/>
      <c r="M318" s="224"/>
      <c r="N318" s="243" t="s">
        <v>6720</v>
      </c>
      <c r="O318" s="226" t="s">
        <v>7295</v>
      </c>
      <c r="P318" s="226" t="s">
        <v>7296</v>
      </c>
      <c r="Q318" s="226" t="s">
        <v>7297</v>
      </c>
      <c r="R318" s="212" t="s">
        <v>4567</v>
      </c>
      <c r="S318" s="212" t="s">
        <v>7394</v>
      </c>
      <c r="T318" s="236">
        <v>45530</v>
      </c>
      <c r="U318" s="237" t="s">
        <v>6722</v>
      </c>
      <c r="V318" s="237">
        <v>45555</v>
      </c>
      <c r="W318" s="291">
        <v>45582</v>
      </c>
      <c r="X318" s="237" t="s">
        <v>6721</v>
      </c>
      <c r="Y318" s="225"/>
      <c r="Z318" s="225" t="s">
        <v>13167</v>
      </c>
      <c r="AA318" s="246">
        <v>202409</v>
      </c>
      <c r="AB318" s="246">
        <v>8</v>
      </c>
      <c r="AC318" s="247" t="s">
        <v>6708</v>
      </c>
      <c r="AD318" s="247" t="s">
        <v>6709</v>
      </c>
      <c r="AE318" s="248">
        <v>0</v>
      </c>
      <c r="AF318" s="247" t="s">
        <v>6709</v>
      </c>
      <c r="AG318" s="242" t="str">
        <f>IFERROR(VLOOKUP(작성용!A:A,RM!A:D,4,0),"-")</f>
        <v>서동현/조용원</v>
      </c>
      <c r="AH318" s="9" t="s">
        <v>13165</v>
      </c>
      <c r="AI318" s="238" t="s">
        <v>13166</v>
      </c>
      <c r="AJ318" s="238" t="s">
        <v>6721</v>
      </c>
      <c r="AK318" s="238" t="s">
        <v>6726</v>
      </c>
      <c r="AL318" s="238">
        <v>317</v>
      </c>
    </row>
    <row r="319" spans="1:38" x14ac:dyDescent="0.3">
      <c r="A319" s="223" t="s">
        <v>20</v>
      </c>
      <c r="B319" s="223" t="s">
        <v>7293</v>
      </c>
      <c r="C319" s="244" t="s">
        <v>6717</v>
      </c>
      <c r="D319" s="240" t="s">
        <v>7395</v>
      </c>
      <c r="E319" s="239" t="s">
        <v>4568</v>
      </c>
      <c r="F319" s="243" t="s">
        <v>6729</v>
      </c>
      <c r="G319" s="214">
        <v>0</v>
      </c>
      <c r="H319" s="224" t="s">
        <v>6721</v>
      </c>
      <c r="I319" s="224"/>
      <c r="J319" s="234"/>
      <c r="K319" s="224"/>
      <c r="L319" s="224"/>
      <c r="M319" s="224"/>
      <c r="N319" s="243" t="s">
        <v>6720</v>
      </c>
      <c r="O319" s="226" t="s">
        <v>7295</v>
      </c>
      <c r="P319" s="226" t="s">
        <v>7296</v>
      </c>
      <c r="Q319" s="226" t="s">
        <v>7297</v>
      </c>
      <c r="R319" s="212" t="s">
        <v>4569</v>
      </c>
      <c r="S319" s="212" t="s">
        <v>7396</v>
      </c>
      <c r="T319" s="236">
        <v>45530</v>
      </c>
      <c r="U319" s="237" t="s">
        <v>6722</v>
      </c>
      <c r="V319" s="237">
        <v>45555</v>
      </c>
      <c r="W319" s="291">
        <v>45582</v>
      </c>
      <c r="X319" s="237" t="s">
        <v>6721</v>
      </c>
      <c r="Y319" s="225"/>
      <c r="Z319" s="225" t="s">
        <v>13167</v>
      </c>
      <c r="AA319" s="246">
        <v>202409</v>
      </c>
      <c r="AB319" s="246">
        <v>8</v>
      </c>
      <c r="AC319" s="247" t="s">
        <v>6708</v>
      </c>
      <c r="AD319" s="247" t="s">
        <v>6709</v>
      </c>
      <c r="AE319" s="248">
        <v>0</v>
      </c>
      <c r="AF319" s="247" t="s">
        <v>6709</v>
      </c>
      <c r="AG319" s="242" t="str">
        <f>IFERROR(VLOOKUP(작성용!A:A,RM!A:D,4,0),"-")</f>
        <v>서동현/조용원</v>
      </c>
      <c r="AH319" s="9" t="s">
        <v>13165</v>
      </c>
      <c r="AI319" s="238" t="s">
        <v>13166</v>
      </c>
      <c r="AJ319" s="238" t="s">
        <v>6721</v>
      </c>
      <c r="AK319" s="238" t="s">
        <v>6726</v>
      </c>
      <c r="AL319" s="238">
        <v>318</v>
      </c>
    </row>
    <row r="320" spans="1:38" x14ac:dyDescent="0.3">
      <c r="A320" s="223" t="s">
        <v>20</v>
      </c>
      <c r="B320" s="223" t="s">
        <v>7293</v>
      </c>
      <c r="C320" s="244" t="s">
        <v>6717</v>
      </c>
      <c r="D320" s="240" t="s">
        <v>7397</v>
      </c>
      <c r="E320" s="239" t="s">
        <v>4570</v>
      </c>
      <c r="F320" s="243" t="s">
        <v>6729</v>
      </c>
      <c r="G320" s="214">
        <v>0</v>
      </c>
      <c r="H320" s="224" t="s">
        <v>6721</v>
      </c>
      <c r="I320" s="224"/>
      <c r="J320" s="234"/>
      <c r="K320" s="224"/>
      <c r="L320" s="224"/>
      <c r="M320" s="224"/>
      <c r="N320" s="243" t="s">
        <v>6720</v>
      </c>
      <c r="O320" s="226" t="s">
        <v>7295</v>
      </c>
      <c r="P320" s="226" t="s">
        <v>7296</v>
      </c>
      <c r="Q320" s="226" t="s">
        <v>7297</v>
      </c>
      <c r="R320" s="212" t="s">
        <v>4571</v>
      </c>
      <c r="S320" s="212" t="s">
        <v>7398</v>
      </c>
      <c r="T320" s="236">
        <v>45530</v>
      </c>
      <c r="U320" s="237" t="s">
        <v>6722</v>
      </c>
      <c r="V320" s="237">
        <v>45555</v>
      </c>
      <c r="W320" s="291">
        <v>45582</v>
      </c>
      <c r="X320" s="237" t="s">
        <v>6721</v>
      </c>
      <c r="Y320" s="225"/>
      <c r="Z320" s="225" t="s">
        <v>13167</v>
      </c>
      <c r="AA320" s="246">
        <v>202409</v>
      </c>
      <c r="AB320" s="246">
        <v>8</v>
      </c>
      <c r="AC320" s="247" t="s">
        <v>6708</v>
      </c>
      <c r="AD320" s="247" t="s">
        <v>6709</v>
      </c>
      <c r="AE320" s="248">
        <v>0</v>
      </c>
      <c r="AF320" s="247" t="s">
        <v>6709</v>
      </c>
      <c r="AG320" s="242" t="str">
        <f>IFERROR(VLOOKUP(작성용!A:A,RM!A:D,4,0),"-")</f>
        <v>서동현/조용원</v>
      </c>
      <c r="AH320" s="9" t="s">
        <v>13165</v>
      </c>
      <c r="AI320" s="238" t="s">
        <v>13166</v>
      </c>
      <c r="AJ320" s="238" t="s">
        <v>6721</v>
      </c>
      <c r="AK320" s="238" t="s">
        <v>6726</v>
      </c>
      <c r="AL320" s="238">
        <v>319</v>
      </c>
    </row>
    <row r="321" spans="1:38" x14ac:dyDescent="0.3">
      <c r="A321" s="223" t="s">
        <v>20</v>
      </c>
      <c r="B321" s="223" t="s">
        <v>7293</v>
      </c>
      <c r="C321" s="244" t="s">
        <v>6717</v>
      </c>
      <c r="D321" s="240" t="s">
        <v>7399</v>
      </c>
      <c r="E321" s="239" t="s">
        <v>4572</v>
      </c>
      <c r="F321" s="243" t="s">
        <v>6729</v>
      </c>
      <c r="G321" s="214">
        <v>0</v>
      </c>
      <c r="H321" s="224" t="s">
        <v>6721</v>
      </c>
      <c r="I321" s="224"/>
      <c r="J321" s="234"/>
      <c r="K321" s="224"/>
      <c r="L321" s="224"/>
      <c r="M321" s="224"/>
      <c r="N321" s="243" t="s">
        <v>6720</v>
      </c>
      <c r="O321" s="226" t="s">
        <v>7295</v>
      </c>
      <c r="P321" s="226" t="s">
        <v>7296</v>
      </c>
      <c r="Q321" s="226" t="s">
        <v>7297</v>
      </c>
      <c r="R321" s="212" t="s">
        <v>4573</v>
      </c>
      <c r="S321" s="212" t="s">
        <v>7400</v>
      </c>
      <c r="T321" s="236">
        <v>45530</v>
      </c>
      <c r="U321" s="237" t="s">
        <v>6722</v>
      </c>
      <c r="V321" s="237">
        <v>45555</v>
      </c>
      <c r="W321" s="291">
        <v>45582</v>
      </c>
      <c r="X321" s="237" t="s">
        <v>6721</v>
      </c>
      <c r="Y321" s="225"/>
      <c r="Z321" s="225" t="s">
        <v>13167</v>
      </c>
      <c r="AA321" s="246">
        <v>202409</v>
      </c>
      <c r="AB321" s="246">
        <v>8</v>
      </c>
      <c r="AC321" s="247" t="s">
        <v>6708</v>
      </c>
      <c r="AD321" s="247" t="s">
        <v>6709</v>
      </c>
      <c r="AE321" s="248">
        <v>0</v>
      </c>
      <c r="AF321" s="247" t="s">
        <v>6709</v>
      </c>
      <c r="AG321" s="242" t="str">
        <f>IFERROR(VLOOKUP(작성용!A:A,RM!A:D,4,0),"-")</f>
        <v>서동현/조용원</v>
      </c>
      <c r="AH321" s="9" t="s">
        <v>13165</v>
      </c>
      <c r="AI321" s="238" t="s">
        <v>13166</v>
      </c>
      <c r="AJ321" s="238" t="s">
        <v>6721</v>
      </c>
      <c r="AK321" s="238" t="s">
        <v>6726</v>
      </c>
      <c r="AL321" s="238">
        <v>320</v>
      </c>
    </row>
    <row r="322" spans="1:38" x14ac:dyDescent="0.3">
      <c r="A322" s="223" t="s">
        <v>20</v>
      </c>
      <c r="B322" s="223" t="s">
        <v>7293</v>
      </c>
      <c r="C322" s="244" t="s">
        <v>6717</v>
      </c>
      <c r="D322" s="240" t="s">
        <v>7401</v>
      </c>
      <c r="E322" s="239" t="s">
        <v>4574</v>
      </c>
      <c r="F322" s="243" t="s">
        <v>6729</v>
      </c>
      <c r="G322" s="214">
        <v>0</v>
      </c>
      <c r="H322" s="224" t="s">
        <v>6721</v>
      </c>
      <c r="I322" s="224"/>
      <c r="J322" s="234"/>
      <c r="K322" s="224"/>
      <c r="L322" s="224"/>
      <c r="M322" s="224"/>
      <c r="N322" s="243" t="s">
        <v>6720</v>
      </c>
      <c r="O322" s="226" t="s">
        <v>7295</v>
      </c>
      <c r="P322" s="226" t="s">
        <v>7296</v>
      </c>
      <c r="Q322" s="226" t="s">
        <v>7297</v>
      </c>
      <c r="R322" s="212" t="s">
        <v>4575</v>
      </c>
      <c r="S322" s="212" t="s">
        <v>7402</v>
      </c>
      <c r="T322" s="236">
        <v>45530</v>
      </c>
      <c r="U322" s="237" t="s">
        <v>6722</v>
      </c>
      <c r="V322" s="237">
        <v>45555</v>
      </c>
      <c r="W322" s="291">
        <v>45582</v>
      </c>
      <c r="X322" s="237" t="s">
        <v>6721</v>
      </c>
      <c r="Y322" s="225"/>
      <c r="Z322" s="225" t="s">
        <v>13167</v>
      </c>
      <c r="AA322" s="246">
        <v>202409</v>
      </c>
      <c r="AB322" s="246">
        <v>8</v>
      </c>
      <c r="AC322" s="247" t="s">
        <v>6708</v>
      </c>
      <c r="AD322" s="247" t="s">
        <v>6709</v>
      </c>
      <c r="AE322" s="248">
        <v>0</v>
      </c>
      <c r="AF322" s="247" t="s">
        <v>6709</v>
      </c>
      <c r="AG322" s="242" t="str">
        <f>IFERROR(VLOOKUP(작성용!A:A,RM!A:D,4,0),"-")</f>
        <v>서동현/조용원</v>
      </c>
      <c r="AH322" s="9" t="s">
        <v>13165</v>
      </c>
      <c r="AI322" s="238" t="s">
        <v>13166</v>
      </c>
      <c r="AJ322" s="238" t="s">
        <v>6721</v>
      </c>
      <c r="AK322" s="238" t="s">
        <v>6726</v>
      </c>
      <c r="AL322" s="238">
        <v>321</v>
      </c>
    </row>
    <row r="323" spans="1:38" x14ac:dyDescent="0.3">
      <c r="A323" s="223" t="s">
        <v>20</v>
      </c>
      <c r="B323" s="223" t="s">
        <v>7293</v>
      </c>
      <c r="C323" s="244" t="s">
        <v>6717</v>
      </c>
      <c r="D323" s="240" t="s">
        <v>7403</v>
      </c>
      <c r="E323" s="239" t="s">
        <v>4576</v>
      </c>
      <c r="F323" s="243" t="s">
        <v>6729</v>
      </c>
      <c r="G323" s="214">
        <v>0</v>
      </c>
      <c r="H323" s="224" t="s">
        <v>6721</v>
      </c>
      <c r="I323" s="224"/>
      <c r="J323" s="234"/>
      <c r="K323" s="224"/>
      <c r="L323" s="224"/>
      <c r="M323" s="224"/>
      <c r="N323" s="243" t="s">
        <v>6720</v>
      </c>
      <c r="O323" s="226" t="s">
        <v>7295</v>
      </c>
      <c r="P323" s="226" t="s">
        <v>7296</v>
      </c>
      <c r="Q323" s="226" t="s">
        <v>7297</v>
      </c>
      <c r="R323" s="212" t="s">
        <v>4577</v>
      </c>
      <c r="S323" s="212" t="s">
        <v>7404</v>
      </c>
      <c r="T323" s="236">
        <v>45530</v>
      </c>
      <c r="U323" s="237" t="s">
        <v>6722</v>
      </c>
      <c r="V323" s="237">
        <v>45555</v>
      </c>
      <c r="W323" s="291">
        <v>45582</v>
      </c>
      <c r="X323" s="237" t="s">
        <v>6721</v>
      </c>
      <c r="Y323" s="225"/>
      <c r="Z323" s="225" t="s">
        <v>13167</v>
      </c>
      <c r="AA323" s="246">
        <v>202409</v>
      </c>
      <c r="AB323" s="246">
        <v>8</v>
      </c>
      <c r="AC323" s="247" t="s">
        <v>6708</v>
      </c>
      <c r="AD323" s="247" t="s">
        <v>6709</v>
      </c>
      <c r="AE323" s="248">
        <v>0</v>
      </c>
      <c r="AF323" s="247" t="s">
        <v>6709</v>
      </c>
      <c r="AG323" s="242" t="str">
        <f>IFERROR(VLOOKUP(작성용!A:A,RM!A:D,4,0),"-")</f>
        <v>서동현/조용원</v>
      </c>
      <c r="AH323" s="9" t="s">
        <v>13165</v>
      </c>
      <c r="AI323" s="238" t="s">
        <v>13166</v>
      </c>
      <c r="AJ323" s="238" t="s">
        <v>6721</v>
      </c>
      <c r="AK323" s="238" t="s">
        <v>6726</v>
      </c>
      <c r="AL323" s="238">
        <v>322</v>
      </c>
    </row>
    <row r="324" spans="1:38" x14ac:dyDescent="0.3">
      <c r="A324" s="223" t="s">
        <v>20</v>
      </c>
      <c r="B324" s="223" t="s">
        <v>7293</v>
      </c>
      <c r="C324" s="244" t="s">
        <v>6717</v>
      </c>
      <c r="D324" s="240" t="s">
        <v>7405</v>
      </c>
      <c r="E324" s="239" t="s">
        <v>4578</v>
      </c>
      <c r="F324" s="243" t="s">
        <v>6729</v>
      </c>
      <c r="G324" s="214">
        <v>0</v>
      </c>
      <c r="H324" s="224" t="s">
        <v>6721</v>
      </c>
      <c r="I324" s="224"/>
      <c r="J324" s="234"/>
      <c r="K324" s="224"/>
      <c r="L324" s="224"/>
      <c r="M324" s="224"/>
      <c r="N324" s="243" t="s">
        <v>6720</v>
      </c>
      <c r="O324" s="226" t="s">
        <v>7295</v>
      </c>
      <c r="P324" s="226" t="s">
        <v>7296</v>
      </c>
      <c r="Q324" s="226" t="s">
        <v>7297</v>
      </c>
      <c r="R324" s="212" t="s">
        <v>4579</v>
      </c>
      <c r="S324" s="212" t="s">
        <v>7406</v>
      </c>
      <c r="T324" s="236">
        <v>45530</v>
      </c>
      <c r="U324" s="237" t="s">
        <v>6722</v>
      </c>
      <c r="V324" s="237">
        <v>45555</v>
      </c>
      <c r="W324" s="291">
        <v>45582</v>
      </c>
      <c r="X324" s="237" t="s">
        <v>6721</v>
      </c>
      <c r="Y324" s="225"/>
      <c r="Z324" s="225" t="s">
        <v>13167</v>
      </c>
      <c r="AA324" s="246">
        <v>202409</v>
      </c>
      <c r="AB324" s="246">
        <v>8</v>
      </c>
      <c r="AC324" s="247" t="s">
        <v>6708</v>
      </c>
      <c r="AD324" s="247" t="s">
        <v>6709</v>
      </c>
      <c r="AE324" s="248">
        <v>0</v>
      </c>
      <c r="AF324" s="247" t="s">
        <v>6709</v>
      </c>
      <c r="AG324" s="242" t="str">
        <f>IFERROR(VLOOKUP(작성용!A:A,RM!A:D,4,0),"-")</f>
        <v>서동현/조용원</v>
      </c>
      <c r="AH324" s="9" t="s">
        <v>13165</v>
      </c>
      <c r="AI324" s="238" t="s">
        <v>13166</v>
      </c>
      <c r="AJ324" s="238" t="s">
        <v>6721</v>
      </c>
      <c r="AK324" s="238" t="s">
        <v>6726</v>
      </c>
      <c r="AL324" s="238">
        <v>323</v>
      </c>
    </row>
    <row r="325" spans="1:38" x14ac:dyDescent="0.3">
      <c r="A325" s="223" t="s">
        <v>20</v>
      </c>
      <c r="B325" s="223" t="s">
        <v>7293</v>
      </c>
      <c r="C325" s="244" t="s">
        <v>6717</v>
      </c>
      <c r="D325" s="240" t="s">
        <v>7407</v>
      </c>
      <c r="E325" s="239" t="s">
        <v>4580</v>
      </c>
      <c r="F325" s="243" t="s">
        <v>6729</v>
      </c>
      <c r="G325" s="214">
        <v>0</v>
      </c>
      <c r="H325" s="224" t="s">
        <v>6721</v>
      </c>
      <c r="I325" s="224"/>
      <c r="J325" s="234"/>
      <c r="K325" s="224"/>
      <c r="L325" s="224"/>
      <c r="M325" s="224"/>
      <c r="N325" s="243" t="s">
        <v>6720</v>
      </c>
      <c r="O325" s="226" t="s">
        <v>7295</v>
      </c>
      <c r="P325" s="226" t="s">
        <v>7296</v>
      </c>
      <c r="Q325" s="226" t="s">
        <v>7297</v>
      </c>
      <c r="R325" s="212" t="s">
        <v>4581</v>
      </c>
      <c r="S325" s="212" t="s">
        <v>7408</v>
      </c>
      <c r="T325" s="236">
        <v>45530</v>
      </c>
      <c r="U325" s="237" t="s">
        <v>6722</v>
      </c>
      <c r="V325" s="237">
        <v>45555</v>
      </c>
      <c r="W325" s="291">
        <v>45582</v>
      </c>
      <c r="X325" s="237" t="s">
        <v>6721</v>
      </c>
      <c r="Y325" s="225"/>
      <c r="Z325" s="225" t="s">
        <v>13167</v>
      </c>
      <c r="AA325" s="246">
        <v>202409</v>
      </c>
      <c r="AB325" s="246">
        <v>8</v>
      </c>
      <c r="AC325" s="247" t="s">
        <v>6708</v>
      </c>
      <c r="AD325" s="247" t="s">
        <v>6709</v>
      </c>
      <c r="AE325" s="248">
        <v>0</v>
      </c>
      <c r="AF325" s="247" t="s">
        <v>6709</v>
      </c>
      <c r="AG325" s="242" t="str">
        <f>IFERROR(VLOOKUP(작성용!A:A,RM!A:D,4,0),"-")</f>
        <v>서동현/조용원</v>
      </c>
      <c r="AH325" s="9" t="s">
        <v>13165</v>
      </c>
      <c r="AI325" s="238" t="s">
        <v>13166</v>
      </c>
      <c r="AJ325" s="238" t="s">
        <v>6721</v>
      </c>
      <c r="AK325" s="238" t="s">
        <v>6726</v>
      </c>
      <c r="AL325" s="238">
        <v>324</v>
      </c>
    </row>
    <row r="326" spans="1:38" x14ac:dyDescent="0.3">
      <c r="A326" s="223" t="s">
        <v>20</v>
      </c>
      <c r="B326" s="223" t="s">
        <v>7293</v>
      </c>
      <c r="C326" s="244" t="s">
        <v>6717</v>
      </c>
      <c r="D326" s="240" t="s">
        <v>7409</v>
      </c>
      <c r="E326" s="239" t="s">
        <v>4582</v>
      </c>
      <c r="F326" s="243" t="s">
        <v>6729</v>
      </c>
      <c r="G326" s="214">
        <v>0</v>
      </c>
      <c r="H326" s="224" t="s">
        <v>6721</v>
      </c>
      <c r="I326" s="224"/>
      <c r="J326" s="234"/>
      <c r="K326" s="224"/>
      <c r="L326" s="224"/>
      <c r="M326" s="224"/>
      <c r="N326" s="243" t="s">
        <v>6720</v>
      </c>
      <c r="O326" s="226" t="s">
        <v>7295</v>
      </c>
      <c r="P326" s="226" t="s">
        <v>7296</v>
      </c>
      <c r="Q326" s="226" t="s">
        <v>7297</v>
      </c>
      <c r="R326" s="212" t="s">
        <v>2</v>
      </c>
      <c r="S326" s="212" t="s">
        <v>7410</v>
      </c>
      <c r="T326" s="236">
        <v>45530</v>
      </c>
      <c r="U326" s="237" t="s">
        <v>6722</v>
      </c>
      <c r="V326" s="237">
        <v>45555</v>
      </c>
      <c r="W326" s="291">
        <v>45582</v>
      </c>
      <c r="X326" s="237" t="s">
        <v>6721</v>
      </c>
      <c r="Y326" s="225"/>
      <c r="Z326" s="225" t="s">
        <v>13167</v>
      </c>
      <c r="AA326" s="246">
        <v>202409</v>
      </c>
      <c r="AB326" s="246">
        <v>8</v>
      </c>
      <c r="AC326" s="247" t="s">
        <v>6708</v>
      </c>
      <c r="AD326" s="247" t="s">
        <v>6709</v>
      </c>
      <c r="AE326" s="248">
        <v>0</v>
      </c>
      <c r="AF326" s="247" t="s">
        <v>6709</v>
      </c>
      <c r="AG326" s="242" t="str">
        <f>IFERROR(VLOOKUP(작성용!A:A,RM!A:D,4,0),"-")</f>
        <v>서동현/조용원</v>
      </c>
      <c r="AH326" s="9" t="s">
        <v>13165</v>
      </c>
      <c r="AI326" s="238" t="s">
        <v>13166</v>
      </c>
      <c r="AJ326" s="238" t="s">
        <v>6721</v>
      </c>
      <c r="AK326" s="238" t="s">
        <v>6726</v>
      </c>
      <c r="AL326" s="238">
        <v>325</v>
      </c>
    </row>
    <row r="327" spans="1:38" x14ac:dyDescent="0.3">
      <c r="A327" s="223" t="s">
        <v>20</v>
      </c>
      <c r="B327" s="223" t="s">
        <v>7293</v>
      </c>
      <c r="C327" s="244" t="s">
        <v>6717</v>
      </c>
      <c r="D327" s="240" t="s">
        <v>7411</v>
      </c>
      <c r="E327" s="239" t="s">
        <v>4583</v>
      </c>
      <c r="F327" s="243" t="s">
        <v>6729</v>
      </c>
      <c r="G327" s="214">
        <v>0</v>
      </c>
      <c r="H327" s="224" t="s">
        <v>6721</v>
      </c>
      <c r="I327" s="224"/>
      <c r="J327" s="234"/>
      <c r="K327" s="224"/>
      <c r="L327" s="224"/>
      <c r="M327" s="224"/>
      <c r="N327" s="243" t="s">
        <v>6720</v>
      </c>
      <c r="O327" s="226" t="s">
        <v>7295</v>
      </c>
      <c r="P327" s="226" t="s">
        <v>7296</v>
      </c>
      <c r="Q327" s="226" t="s">
        <v>7297</v>
      </c>
      <c r="R327" s="212" t="s">
        <v>2</v>
      </c>
      <c r="S327" s="212" t="s">
        <v>7412</v>
      </c>
      <c r="T327" s="236">
        <v>45530</v>
      </c>
      <c r="U327" s="237" t="s">
        <v>6722</v>
      </c>
      <c r="V327" s="237">
        <v>45555</v>
      </c>
      <c r="W327" s="291">
        <v>45582</v>
      </c>
      <c r="X327" s="237" t="s">
        <v>6721</v>
      </c>
      <c r="Y327" s="225"/>
      <c r="Z327" s="225" t="s">
        <v>13167</v>
      </c>
      <c r="AA327" s="246">
        <v>202409</v>
      </c>
      <c r="AB327" s="246">
        <v>8</v>
      </c>
      <c r="AC327" s="247" t="s">
        <v>6708</v>
      </c>
      <c r="AD327" s="247" t="s">
        <v>6709</v>
      </c>
      <c r="AE327" s="248">
        <v>0</v>
      </c>
      <c r="AF327" s="247" t="s">
        <v>6709</v>
      </c>
      <c r="AG327" s="242" t="str">
        <f>IFERROR(VLOOKUP(작성용!A:A,RM!A:D,4,0),"-")</f>
        <v>서동현/조용원</v>
      </c>
      <c r="AH327" s="9" t="s">
        <v>13165</v>
      </c>
      <c r="AI327" s="238" t="s">
        <v>13166</v>
      </c>
      <c r="AJ327" s="238" t="s">
        <v>6721</v>
      </c>
      <c r="AK327" s="238" t="s">
        <v>6726</v>
      </c>
      <c r="AL327" s="238">
        <v>326</v>
      </c>
    </row>
    <row r="328" spans="1:38" x14ac:dyDescent="0.3">
      <c r="A328" s="223" t="s">
        <v>20</v>
      </c>
      <c r="B328" s="223" t="s">
        <v>7293</v>
      </c>
      <c r="C328" s="244" t="s">
        <v>6717</v>
      </c>
      <c r="D328" s="240" t="s">
        <v>7413</v>
      </c>
      <c r="E328" s="239" t="s">
        <v>4584</v>
      </c>
      <c r="F328" s="243" t="s">
        <v>6729</v>
      </c>
      <c r="G328" s="214">
        <v>0</v>
      </c>
      <c r="H328" s="224" t="s">
        <v>6721</v>
      </c>
      <c r="I328" s="224"/>
      <c r="J328" s="234"/>
      <c r="K328" s="224"/>
      <c r="L328" s="224"/>
      <c r="M328" s="224"/>
      <c r="N328" s="243" t="s">
        <v>6720</v>
      </c>
      <c r="O328" s="226" t="s">
        <v>7295</v>
      </c>
      <c r="P328" s="226" t="s">
        <v>7296</v>
      </c>
      <c r="Q328" s="226" t="s">
        <v>7297</v>
      </c>
      <c r="R328" s="212" t="s">
        <v>2</v>
      </c>
      <c r="S328" s="212" t="s">
        <v>7414</v>
      </c>
      <c r="T328" s="236">
        <v>45530</v>
      </c>
      <c r="U328" s="237" t="s">
        <v>6722</v>
      </c>
      <c r="V328" s="237">
        <v>45555</v>
      </c>
      <c r="W328" s="291">
        <v>45582</v>
      </c>
      <c r="X328" s="237" t="s">
        <v>6721</v>
      </c>
      <c r="Y328" s="225"/>
      <c r="Z328" s="225" t="s">
        <v>13167</v>
      </c>
      <c r="AA328" s="246">
        <v>202409</v>
      </c>
      <c r="AB328" s="246">
        <v>8</v>
      </c>
      <c r="AC328" s="247" t="s">
        <v>6708</v>
      </c>
      <c r="AD328" s="247" t="s">
        <v>6709</v>
      </c>
      <c r="AE328" s="248">
        <v>0</v>
      </c>
      <c r="AF328" s="247" t="s">
        <v>6709</v>
      </c>
      <c r="AG328" s="242" t="str">
        <f>IFERROR(VLOOKUP(작성용!A:A,RM!A:D,4,0),"-")</f>
        <v>서동현/조용원</v>
      </c>
      <c r="AH328" s="9" t="s">
        <v>13165</v>
      </c>
      <c r="AI328" s="238" t="s">
        <v>13166</v>
      </c>
      <c r="AJ328" s="238" t="s">
        <v>6721</v>
      </c>
      <c r="AK328" s="238" t="s">
        <v>6726</v>
      </c>
      <c r="AL328" s="238">
        <v>327</v>
      </c>
    </row>
    <row r="329" spans="1:38" x14ac:dyDescent="0.3">
      <c r="A329" s="223" t="s">
        <v>20</v>
      </c>
      <c r="B329" s="223" t="s">
        <v>7293</v>
      </c>
      <c r="C329" s="244" t="s">
        <v>6717</v>
      </c>
      <c r="D329" s="240" t="s">
        <v>7415</v>
      </c>
      <c r="E329" s="239" t="s">
        <v>4585</v>
      </c>
      <c r="F329" s="243" t="s">
        <v>6729</v>
      </c>
      <c r="G329" s="214">
        <v>0</v>
      </c>
      <c r="H329" s="224" t="s">
        <v>6721</v>
      </c>
      <c r="I329" s="224"/>
      <c r="J329" s="234"/>
      <c r="K329" s="224"/>
      <c r="L329" s="224"/>
      <c r="M329" s="224"/>
      <c r="N329" s="243" t="s">
        <v>6720</v>
      </c>
      <c r="O329" s="226" t="s">
        <v>7295</v>
      </c>
      <c r="P329" s="226" t="s">
        <v>7296</v>
      </c>
      <c r="Q329" s="226" t="s">
        <v>7297</v>
      </c>
      <c r="R329" s="212" t="s">
        <v>2</v>
      </c>
      <c r="S329" s="212" t="s">
        <v>7416</v>
      </c>
      <c r="T329" s="236">
        <v>45530</v>
      </c>
      <c r="U329" s="237" t="s">
        <v>6722</v>
      </c>
      <c r="V329" s="237">
        <v>45555</v>
      </c>
      <c r="W329" s="291">
        <v>45582</v>
      </c>
      <c r="X329" s="237" t="s">
        <v>6721</v>
      </c>
      <c r="Y329" s="225"/>
      <c r="Z329" s="225" t="s">
        <v>13167</v>
      </c>
      <c r="AA329" s="246">
        <v>202409</v>
      </c>
      <c r="AB329" s="246">
        <v>8</v>
      </c>
      <c r="AC329" s="247" t="s">
        <v>6708</v>
      </c>
      <c r="AD329" s="247" t="s">
        <v>6709</v>
      </c>
      <c r="AE329" s="248">
        <v>0</v>
      </c>
      <c r="AF329" s="247" t="s">
        <v>6709</v>
      </c>
      <c r="AG329" s="242" t="str">
        <f>IFERROR(VLOOKUP(작성용!A:A,RM!A:D,4,0),"-")</f>
        <v>서동현/조용원</v>
      </c>
      <c r="AH329" s="9" t="s">
        <v>13165</v>
      </c>
      <c r="AI329" s="238" t="s">
        <v>13166</v>
      </c>
      <c r="AJ329" s="238" t="s">
        <v>6721</v>
      </c>
      <c r="AK329" s="238" t="s">
        <v>6726</v>
      </c>
      <c r="AL329" s="238">
        <v>328</v>
      </c>
    </row>
    <row r="330" spans="1:38" x14ac:dyDescent="0.3">
      <c r="A330" s="223" t="s">
        <v>20</v>
      </c>
      <c r="B330" s="223" t="s">
        <v>7293</v>
      </c>
      <c r="C330" s="244" t="s">
        <v>6717</v>
      </c>
      <c r="D330" s="240" t="s">
        <v>7417</v>
      </c>
      <c r="E330" s="239" t="s">
        <v>4586</v>
      </c>
      <c r="F330" s="243" t="s">
        <v>6729</v>
      </c>
      <c r="G330" s="214">
        <v>0</v>
      </c>
      <c r="H330" s="224" t="s">
        <v>6721</v>
      </c>
      <c r="I330" s="224"/>
      <c r="J330" s="234"/>
      <c r="K330" s="224"/>
      <c r="L330" s="224"/>
      <c r="M330" s="224"/>
      <c r="N330" s="243" t="s">
        <v>6720</v>
      </c>
      <c r="O330" s="226" t="s">
        <v>7295</v>
      </c>
      <c r="P330" s="226" t="s">
        <v>7296</v>
      </c>
      <c r="Q330" s="226" t="s">
        <v>7297</v>
      </c>
      <c r="R330" s="212" t="s">
        <v>2</v>
      </c>
      <c r="S330" s="212" t="s">
        <v>7418</v>
      </c>
      <c r="T330" s="236">
        <v>45530</v>
      </c>
      <c r="U330" s="237" t="s">
        <v>6722</v>
      </c>
      <c r="V330" s="237">
        <v>45555</v>
      </c>
      <c r="W330" s="291">
        <v>45582</v>
      </c>
      <c r="X330" s="237" t="s">
        <v>6721</v>
      </c>
      <c r="Y330" s="225"/>
      <c r="Z330" s="225" t="s">
        <v>13167</v>
      </c>
      <c r="AA330" s="246">
        <v>202409</v>
      </c>
      <c r="AB330" s="246">
        <v>8</v>
      </c>
      <c r="AC330" s="247" t="s">
        <v>6708</v>
      </c>
      <c r="AD330" s="247" t="s">
        <v>6709</v>
      </c>
      <c r="AE330" s="248">
        <v>0</v>
      </c>
      <c r="AF330" s="247" t="s">
        <v>6709</v>
      </c>
      <c r="AG330" s="242" t="str">
        <f>IFERROR(VLOOKUP(작성용!A:A,RM!A:D,4,0),"-")</f>
        <v>서동현/조용원</v>
      </c>
      <c r="AH330" s="9" t="s">
        <v>13165</v>
      </c>
      <c r="AI330" s="238" t="s">
        <v>13166</v>
      </c>
      <c r="AJ330" s="238" t="s">
        <v>6721</v>
      </c>
      <c r="AK330" s="238" t="s">
        <v>6726</v>
      </c>
      <c r="AL330" s="238">
        <v>329</v>
      </c>
    </row>
    <row r="331" spans="1:38" x14ac:dyDescent="0.3">
      <c r="A331" s="223" t="s">
        <v>20</v>
      </c>
      <c r="B331" s="223" t="s">
        <v>7293</v>
      </c>
      <c r="C331" s="244" t="s">
        <v>6717</v>
      </c>
      <c r="D331" s="240" t="s">
        <v>7419</v>
      </c>
      <c r="E331" s="239" t="s">
        <v>4587</v>
      </c>
      <c r="F331" s="243" t="s">
        <v>6729</v>
      </c>
      <c r="G331" s="214">
        <v>0</v>
      </c>
      <c r="H331" s="224" t="s">
        <v>6721</v>
      </c>
      <c r="I331" s="224"/>
      <c r="J331" s="234"/>
      <c r="K331" s="224"/>
      <c r="L331" s="224"/>
      <c r="M331" s="224"/>
      <c r="N331" s="243" t="s">
        <v>6720</v>
      </c>
      <c r="O331" s="226" t="s">
        <v>7295</v>
      </c>
      <c r="P331" s="226" t="s">
        <v>7296</v>
      </c>
      <c r="Q331" s="226" t="s">
        <v>7297</v>
      </c>
      <c r="R331" s="212" t="s">
        <v>2</v>
      </c>
      <c r="S331" s="212" t="s">
        <v>7420</v>
      </c>
      <c r="T331" s="236">
        <v>45530</v>
      </c>
      <c r="U331" s="237" t="s">
        <v>6722</v>
      </c>
      <c r="V331" s="237">
        <v>45555</v>
      </c>
      <c r="W331" s="291">
        <v>45582</v>
      </c>
      <c r="X331" s="237" t="s">
        <v>6721</v>
      </c>
      <c r="Y331" s="225"/>
      <c r="Z331" s="225" t="s">
        <v>13167</v>
      </c>
      <c r="AA331" s="246">
        <v>202409</v>
      </c>
      <c r="AB331" s="246">
        <v>8</v>
      </c>
      <c r="AC331" s="247" t="s">
        <v>6708</v>
      </c>
      <c r="AD331" s="247" t="s">
        <v>6709</v>
      </c>
      <c r="AE331" s="248">
        <v>0</v>
      </c>
      <c r="AF331" s="247" t="s">
        <v>6709</v>
      </c>
      <c r="AG331" s="242" t="str">
        <f>IFERROR(VLOOKUP(작성용!A:A,RM!A:D,4,0),"-")</f>
        <v>서동현/조용원</v>
      </c>
      <c r="AH331" s="9" t="s">
        <v>13165</v>
      </c>
      <c r="AI331" s="238" t="s">
        <v>13166</v>
      </c>
      <c r="AJ331" s="238" t="s">
        <v>6721</v>
      </c>
      <c r="AK331" s="238" t="s">
        <v>6726</v>
      </c>
      <c r="AL331" s="238">
        <v>330</v>
      </c>
    </row>
    <row r="332" spans="1:38" x14ac:dyDescent="0.3">
      <c r="A332" s="223" t="s">
        <v>20</v>
      </c>
      <c r="B332" s="223" t="s">
        <v>7293</v>
      </c>
      <c r="C332" s="244" t="s">
        <v>6717</v>
      </c>
      <c r="D332" s="240" t="s">
        <v>7421</v>
      </c>
      <c r="E332" s="239" t="s">
        <v>4588</v>
      </c>
      <c r="F332" s="243" t="s">
        <v>6729</v>
      </c>
      <c r="G332" s="214">
        <v>0</v>
      </c>
      <c r="H332" s="224" t="s">
        <v>6721</v>
      </c>
      <c r="I332" s="224"/>
      <c r="J332" s="234"/>
      <c r="K332" s="224"/>
      <c r="L332" s="224"/>
      <c r="M332" s="224"/>
      <c r="N332" s="243" t="s">
        <v>6720</v>
      </c>
      <c r="O332" s="226" t="s">
        <v>7295</v>
      </c>
      <c r="P332" s="226" t="s">
        <v>7296</v>
      </c>
      <c r="Q332" s="226" t="s">
        <v>7297</v>
      </c>
      <c r="R332" s="212" t="s">
        <v>2</v>
      </c>
      <c r="S332" s="212" t="s">
        <v>7422</v>
      </c>
      <c r="T332" s="236">
        <v>45530</v>
      </c>
      <c r="U332" s="237" t="s">
        <v>6722</v>
      </c>
      <c r="V332" s="237">
        <v>45555</v>
      </c>
      <c r="W332" s="291">
        <v>45582</v>
      </c>
      <c r="X332" s="237" t="s">
        <v>6721</v>
      </c>
      <c r="Y332" s="225"/>
      <c r="Z332" s="225" t="s">
        <v>13167</v>
      </c>
      <c r="AA332" s="246">
        <v>202409</v>
      </c>
      <c r="AB332" s="246">
        <v>8</v>
      </c>
      <c r="AC332" s="247" t="s">
        <v>6708</v>
      </c>
      <c r="AD332" s="247" t="s">
        <v>6709</v>
      </c>
      <c r="AE332" s="248">
        <v>0</v>
      </c>
      <c r="AF332" s="247" t="s">
        <v>6709</v>
      </c>
      <c r="AG332" s="242" t="str">
        <f>IFERROR(VLOOKUP(작성용!A:A,RM!A:D,4,0),"-")</f>
        <v>서동현/조용원</v>
      </c>
      <c r="AH332" s="9" t="s">
        <v>13165</v>
      </c>
      <c r="AI332" s="238" t="s">
        <v>13166</v>
      </c>
      <c r="AJ332" s="238" t="s">
        <v>6721</v>
      </c>
      <c r="AK332" s="238" t="s">
        <v>6726</v>
      </c>
      <c r="AL332" s="238">
        <v>331</v>
      </c>
    </row>
    <row r="333" spans="1:38" x14ac:dyDescent="0.3">
      <c r="A333" s="223" t="s">
        <v>20</v>
      </c>
      <c r="B333" s="223" t="s">
        <v>7293</v>
      </c>
      <c r="C333" s="244" t="s">
        <v>6717</v>
      </c>
      <c r="D333" s="240" t="s">
        <v>7423</v>
      </c>
      <c r="E333" s="239" t="s">
        <v>4589</v>
      </c>
      <c r="F333" s="243" t="s">
        <v>6729</v>
      </c>
      <c r="G333" s="214">
        <v>0</v>
      </c>
      <c r="H333" s="224" t="s">
        <v>6721</v>
      </c>
      <c r="I333" s="224"/>
      <c r="J333" s="234"/>
      <c r="K333" s="224"/>
      <c r="L333" s="224"/>
      <c r="M333" s="224"/>
      <c r="N333" s="243" t="s">
        <v>6720</v>
      </c>
      <c r="O333" s="226" t="s">
        <v>7295</v>
      </c>
      <c r="P333" s="226" t="s">
        <v>7296</v>
      </c>
      <c r="Q333" s="226" t="s">
        <v>7297</v>
      </c>
      <c r="R333" s="212" t="s">
        <v>2</v>
      </c>
      <c r="S333" s="212" t="s">
        <v>7424</v>
      </c>
      <c r="T333" s="236">
        <v>45530</v>
      </c>
      <c r="U333" s="237" t="s">
        <v>6722</v>
      </c>
      <c r="V333" s="237">
        <v>45555</v>
      </c>
      <c r="W333" s="291">
        <v>45582</v>
      </c>
      <c r="X333" s="237" t="s">
        <v>6721</v>
      </c>
      <c r="Y333" s="225"/>
      <c r="Z333" s="225" t="s">
        <v>13167</v>
      </c>
      <c r="AA333" s="246">
        <v>202409</v>
      </c>
      <c r="AB333" s="246">
        <v>8</v>
      </c>
      <c r="AC333" s="247" t="s">
        <v>6708</v>
      </c>
      <c r="AD333" s="247" t="s">
        <v>6709</v>
      </c>
      <c r="AE333" s="248">
        <v>0</v>
      </c>
      <c r="AF333" s="247" t="s">
        <v>6709</v>
      </c>
      <c r="AG333" s="242" t="str">
        <f>IFERROR(VLOOKUP(작성용!A:A,RM!A:D,4,0),"-")</f>
        <v>서동현/조용원</v>
      </c>
      <c r="AH333" s="9" t="s">
        <v>13165</v>
      </c>
      <c r="AI333" s="238" t="s">
        <v>13166</v>
      </c>
      <c r="AJ333" s="238" t="s">
        <v>6721</v>
      </c>
      <c r="AK333" s="238" t="s">
        <v>6726</v>
      </c>
      <c r="AL333" s="238">
        <v>332</v>
      </c>
    </row>
    <row r="334" spans="1:38" x14ac:dyDescent="0.3">
      <c r="A334" s="223" t="s">
        <v>20</v>
      </c>
      <c r="B334" s="223" t="s">
        <v>7293</v>
      </c>
      <c r="C334" s="244" t="s">
        <v>6717</v>
      </c>
      <c r="D334" s="240" t="s">
        <v>7425</v>
      </c>
      <c r="E334" s="239" t="s">
        <v>4590</v>
      </c>
      <c r="F334" s="243" t="s">
        <v>6729</v>
      </c>
      <c r="G334" s="214">
        <v>0</v>
      </c>
      <c r="H334" s="224" t="s">
        <v>6721</v>
      </c>
      <c r="I334" s="224"/>
      <c r="J334" s="234"/>
      <c r="K334" s="224"/>
      <c r="L334" s="224"/>
      <c r="M334" s="224"/>
      <c r="N334" s="243" t="s">
        <v>6720</v>
      </c>
      <c r="O334" s="226" t="s">
        <v>7295</v>
      </c>
      <c r="P334" s="226" t="s">
        <v>7296</v>
      </c>
      <c r="Q334" s="226" t="s">
        <v>7297</v>
      </c>
      <c r="R334" s="212" t="s">
        <v>2</v>
      </c>
      <c r="S334" s="212" t="s">
        <v>7426</v>
      </c>
      <c r="T334" s="236">
        <v>45530</v>
      </c>
      <c r="U334" s="237" t="s">
        <v>6722</v>
      </c>
      <c r="V334" s="237">
        <v>45555</v>
      </c>
      <c r="W334" s="291">
        <v>45582</v>
      </c>
      <c r="X334" s="237" t="s">
        <v>6721</v>
      </c>
      <c r="Y334" s="225"/>
      <c r="Z334" s="225" t="s">
        <v>13167</v>
      </c>
      <c r="AA334" s="246">
        <v>202409</v>
      </c>
      <c r="AB334" s="246">
        <v>8</v>
      </c>
      <c r="AC334" s="247" t="s">
        <v>6708</v>
      </c>
      <c r="AD334" s="247" t="s">
        <v>6709</v>
      </c>
      <c r="AE334" s="248">
        <v>0</v>
      </c>
      <c r="AF334" s="247" t="s">
        <v>6709</v>
      </c>
      <c r="AG334" s="242" t="str">
        <f>IFERROR(VLOOKUP(작성용!A:A,RM!A:D,4,0),"-")</f>
        <v>서동현/조용원</v>
      </c>
      <c r="AH334" s="9" t="s">
        <v>13165</v>
      </c>
      <c r="AI334" s="238" t="s">
        <v>13166</v>
      </c>
      <c r="AJ334" s="238" t="s">
        <v>6721</v>
      </c>
      <c r="AK334" s="238" t="s">
        <v>6726</v>
      </c>
      <c r="AL334" s="238">
        <v>333</v>
      </c>
    </row>
    <row r="335" spans="1:38" x14ac:dyDescent="0.3">
      <c r="A335" s="223" t="s">
        <v>20</v>
      </c>
      <c r="B335" s="223" t="s">
        <v>7293</v>
      </c>
      <c r="C335" s="244" t="s">
        <v>6717</v>
      </c>
      <c r="D335" s="240" t="s">
        <v>7427</v>
      </c>
      <c r="E335" s="239" t="s">
        <v>4591</v>
      </c>
      <c r="F335" s="243" t="s">
        <v>6729</v>
      </c>
      <c r="G335" s="214">
        <v>0</v>
      </c>
      <c r="H335" s="224" t="s">
        <v>6721</v>
      </c>
      <c r="I335" s="224"/>
      <c r="J335" s="234"/>
      <c r="K335" s="224"/>
      <c r="L335" s="224"/>
      <c r="M335" s="224"/>
      <c r="N335" s="243" t="s">
        <v>6720</v>
      </c>
      <c r="O335" s="226" t="s">
        <v>7295</v>
      </c>
      <c r="P335" s="226" t="s">
        <v>7296</v>
      </c>
      <c r="Q335" s="226" t="s">
        <v>7297</v>
      </c>
      <c r="R335" s="212" t="s">
        <v>2</v>
      </c>
      <c r="S335" s="212" t="s">
        <v>7428</v>
      </c>
      <c r="T335" s="236">
        <v>45530</v>
      </c>
      <c r="U335" s="237" t="s">
        <v>6722</v>
      </c>
      <c r="V335" s="237">
        <v>45555</v>
      </c>
      <c r="W335" s="291">
        <v>45582</v>
      </c>
      <c r="X335" s="237" t="s">
        <v>6721</v>
      </c>
      <c r="Y335" s="225"/>
      <c r="Z335" s="225" t="s">
        <v>13167</v>
      </c>
      <c r="AA335" s="246">
        <v>202409</v>
      </c>
      <c r="AB335" s="246">
        <v>8</v>
      </c>
      <c r="AC335" s="247" t="s">
        <v>6708</v>
      </c>
      <c r="AD335" s="247" t="s">
        <v>6709</v>
      </c>
      <c r="AE335" s="248">
        <v>0</v>
      </c>
      <c r="AF335" s="247" t="s">
        <v>6709</v>
      </c>
      <c r="AG335" s="242" t="str">
        <f>IFERROR(VLOOKUP(작성용!A:A,RM!A:D,4,0),"-")</f>
        <v>서동현/조용원</v>
      </c>
      <c r="AH335" s="9" t="s">
        <v>13165</v>
      </c>
      <c r="AI335" s="238" t="s">
        <v>13166</v>
      </c>
      <c r="AJ335" s="238" t="s">
        <v>6721</v>
      </c>
      <c r="AK335" s="238" t="s">
        <v>6726</v>
      </c>
      <c r="AL335" s="238">
        <v>334</v>
      </c>
    </row>
    <row r="336" spans="1:38" x14ac:dyDescent="0.3">
      <c r="A336" s="223" t="s">
        <v>20</v>
      </c>
      <c r="B336" s="223" t="s">
        <v>7293</v>
      </c>
      <c r="C336" s="244" t="s">
        <v>6717</v>
      </c>
      <c r="D336" s="240" t="s">
        <v>7429</v>
      </c>
      <c r="E336" s="239" t="s">
        <v>4592</v>
      </c>
      <c r="F336" s="243" t="s">
        <v>6729</v>
      </c>
      <c r="G336" s="214">
        <v>0</v>
      </c>
      <c r="H336" s="224" t="s">
        <v>6721</v>
      </c>
      <c r="I336" s="224"/>
      <c r="J336" s="234"/>
      <c r="K336" s="224"/>
      <c r="L336" s="224"/>
      <c r="M336" s="224"/>
      <c r="N336" s="243" t="s">
        <v>6720</v>
      </c>
      <c r="O336" s="226" t="s">
        <v>7295</v>
      </c>
      <c r="P336" s="226" t="s">
        <v>7296</v>
      </c>
      <c r="Q336" s="226" t="s">
        <v>7297</v>
      </c>
      <c r="R336" s="212" t="s">
        <v>2</v>
      </c>
      <c r="S336" s="212" t="s">
        <v>7430</v>
      </c>
      <c r="T336" s="236">
        <v>45530</v>
      </c>
      <c r="U336" s="237" t="s">
        <v>6722</v>
      </c>
      <c r="V336" s="237">
        <v>45555</v>
      </c>
      <c r="W336" s="291">
        <v>45582</v>
      </c>
      <c r="X336" s="237" t="s">
        <v>6721</v>
      </c>
      <c r="Y336" s="225"/>
      <c r="Z336" s="225" t="s">
        <v>13167</v>
      </c>
      <c r="AA336" s="246">
        <v>202409</v>
      </c>
      <c r="AB336" s="246">
        <v>8</v>
      </c>
      <c r="AC336" s="247" t="s">
        <v>6708</v>
      </c>
      <c r="AD336" s="247" t="s">
        <v>6709</v>
      </c>
      <c r="AE336" s="248">
        <v>0</v>
      </c>
      <c r="AF336" s="247" t="s">
        <v>6709</v>
      </c>
      <c r="AG336" s="242" t="str">
        <f>IFERROR(VLOOKUP(작성용!A:A,RM!A:D,4,0),"-")</f>
        <v>서동현/조용원</v>
      </c>
      <c r="AH336" s="9" t="s">
        <v>13165</v>
      </c>
      <c r="AI336" s="238" t="s">
        <v>13166</v>
      </c>
      <c r="AJ336" s="238" t="s">
        <v>6721</v>
      </c>
      <c r="AK336" s="238" t="s">
        <v>6726</v>
      </c>
      <c r="AL336" s="238">
        <v>335</v>
      </c>
    </row>
    <row r="337" spans="1:38" x14ac:dyDescent="0.3">
      <c r="A337" s="223" t="s">
        <v>20</v>
      </c>
      <c r="B337" s="223" t="s">
        <v>7293</v>
      </c>
      <c r="C337" s="244" t="s">
        <v>6717</v>
      </c>
      <c r="D337" s="240" t="s">
        <v>7431</v>
      </c>
      <c r="E337" s="239" t="s">
        <v>4593</v>
      </c>
      <c r="F337" s="243" t="s">
        <v>6729</v>
      </c>
      <c r="G337" s="214">
        <v>0</v>
      </c>
      <c r="H337" s="224" t="s">
        <v>6721</v>
      </c>
      <c r="I337" s="224"/>
      <c r="J337" s="234"/>
      <c r="K337" s="224"/>
      <c r="L337" s="224"/>
      <c r="M337" s="224"/>
      <c r="N337" s="243" t="s">
        <v>6720</v>
      </c>
      <c r="O337" s="226" t="s">
        <v>7295</v>
      </c>
      <c r="P337" s="226" t="s">
        <v>7296</v>
      </c>
      <c r="Q337" s="226" t="s">
        <v>7297</v>
      </c>
      <c r="R337" s="212" t="s">
        <v>4594</v>
      </c>
      <c r="S337" s="212" t="s">
        <v>7432</v>
      </c>
      <c r="T337" s="236">
        <v>45530</v>
      </c>
      <c r="U337" s="237" t="s">
        <v>6722</v>
      </c>
      <c r="V337" s="237">
        <v>45555</v>
      </c>
      <c r="W337" s="291">
        <v>45582</v>
      </c>
      <c r="X337" s="237" t="s">
        <v>6721</v>
      </c>
      <c r="Y337" s="225"/>
      <c r="Z337" s="225" t="s">
        <v>13167</v>
      </c>
      <c r="AA337" s="246">
        <v>202409</v>
      </c>
      <c r="AB337" s="246">
        <v>8</v>
      </c>
      <c r="AC337" s="247" t="s">
        <v>6708</v>
      </c>
      <c r="AD337" s="247" t="s">
        <v>6709</v>
      </c>
      <c r="AE337" s="248">
        <v>0</v>
      </c>
      <c r="AF337" s="247" t="s">
        <v>6709</v>
      </c>
      <c r="AG337" s="242" t="str">
        <f>IFERROR(VLOOKUP(작성용!A:A,RM!A:D,4,0),"-")</f>
        <v>서동현/조용원</v>
      </c>
      <c r="AH337" s="9" t="s">
        <v>13165</v>
      </c>
      <c r="AI337" s="238" t="s">
        <v>13166</v>
      </c>
      <c r="AJ337" s="238" t="s">
        <v>6721</v>
      </c>
      <c r="AK337" s="238" t="s">
        <v>6726</v>
      </c>
      <c r="AL337" s="238">
        <v>336</v>
      </c>
    </row>
    <row r="338" spans="1:38" x14ac:dyDescent="0.3">
      <c r="A338" s="223" t="s">
        <v>20</v>
      </c>
      <c r="B338" s="223" t="s">
        <v>7293</v>
      </c>
      <c r="C338" s="244" t="s">
        <v>6717</v>
      </c>
      <c r="D338" s="240" t="s">
        <v>7433</v>
      </c>
      <c r="E338" s="239" t="s">
        <v>7434</v>
      </c>
      <c r="F338" s="243" t="s">
        <v>6729</v>
      </c>
      <c r="G338" s="214">
        <v>0</v>
      </c>
      <c r="H338" s="224" t="s">
        <v>6721</v>
      </c>
      <c r="I338" s="224"/>
      <c r="J338" s="234"/>
      <c r="K338" s="224"/>
      <c r="L338" s="224"/>
      <c r="M338" s="224"/>
      <c r="N338" s="243" t="s">
        <v>6720</v>
      </c>
      <c r="O338" s="226" t="s">
        <v>7295</v>
      </c>
      <c r="P338" s="226" t="s">
        <v>7296</v>
      </c>
      <c r="Q338" s="226" t="s">
        <v>7297</v>
      </c>
      <c r="R338" s="212" t="s">
        <v>2</v>
      </c>
      <c r="S338" s="212" t="s">
        <v>7435</v>
      </c>
      <c r="T338" s="236">
        <v>45530</v>
      </c>
      <c r="U338" s="237" t="s">
        <v>6722</v>
      </c>
      <c r="V338" s="237">
        <v>45555</v>
      </c>
      <c r="W338" s="291">
        <v>45582</v>
      </c>
      <c r="X338" s="237" t="s">
        <v>6721</v>
      </c>
      <c r="Y338" s="225"/>
      <c r="Z338" s="225" t="s">
        <v>13167</v>
      </c>
      <c r="AA338" s="246">
        <v>202409</v>
      </c>
      <c r="AB338" s="246">
        <v>8</v>
      </c>
      <c r="AC338" s="247" t="s">
        <v>6708</v>
      </c>
      <c r="AD338" s="247" t="s">
        <v>6709</v>
      </c>
      <c r="AE338" s="248">
        <v>0</v>
      </c>
      <c r="AF338" s="247" t="s">
        <v>6709</v>
      </c>
      <c r="AG338" s="242" t="str">
        <f>IFERROR(VLOOKUP(작성용!A:A,RM!A:D,4,0),"-")</f>
        <v>서동현/조용원</v>
      </c>
      <c r="AH338" s="9" t="s">
        <v>13165</v>
      </c>
      <c r="AI338" s="238" t="s">
        <v>13166</v>
      </c>
      <c r="AJ338" s="238" t="s">
        <v>6721</v>
      </c>
      <c r="AK338" s="238" t="s">
        <v>6726</v>
      </c>
      <c r="AL338" s="238">
        <v>337</v>
      </c>
    </row>
    <row r="339" spans="1:38" x14ac:dyDescent="0.3">
      <c r="A339" s="223" t="s">
        <v>20</v>
      </c>
      <c r="B339" s="223" t="s">
        <v>7293</v>
      </c>
      <c r="C339" s="244" t="s">
        <v>6717</v>
      </c>
      <c r="D339" s="240" t="s">
        <v>7436</v>
      </c>
      <c r="E339" s="239" t="s">
        <v>4595</v>
      </c>
      <c r="F339" s="243" t="s">
        <v>6729</v>
      </c>
      <c r="G339" s="214">
        <v>0</v>
      </c>
      <c r="H339" s="224" t="s">
        <v>6721</v>
      </c>
      <c r="I339" s="224"/>
      <c r="J339" s="234"/>
      <c r="K339" s="224"/>
      <c r="L339" s="224"/>
      <c r="M339" s="224"/>
      <c r="N339" s="243" t="s">
        <v>6720</v>
      </c>
      <c r="O339" s="226" t="s">
        <v>7295</v>
      </c>
      <c r="P339" s="226" t="s">
        <v>7296</v>
      </c>
      <c r="Q339" s="226" t="s">
        <v>7297</v>
      </c>
      <c r="R339" s="212" t="s">
        <v>2</v>
      </c>
      <c r="S339" s="212" t="s">
        <v>7437</v>
      </c>
      <c r="T339" s="236">
        <v>45530</v>
      </c>
      <c r="U339" s="237" t="s">
        <v>6722</v>
      </c>
      <c r="V339" s="237">
        <v>45555</v>
      </c>
      <c r="W339" s="291">
        <v>45582</v>
      </c>
      <c r="X339" s="237" t="s">
        <v>6721</v>
      </c>
      <c r="Y339" s="225"/>
      <c r="Z339" s="225" t="s">
        <v>13167</v>
      </c>
      <c r="AA339" s="246">
        <v>202409</v>
      </c>
      <c r="AB339" s="246">
        <v>8</v>
      </c>
      <c r="AC339" s="247" t="s">
        <v>6708</v>
      </c>
      <c r="AD339" s="247" t="s">
        <v>6709</v>
      </c>
      <c r="AE339" s="248">
        <v>0</v>
      </c>
      <c r="AF339" s="247" t="s">
        <v>6709</v>
      </c>
      <c r="AG339" s="242" t="str">
        <f>IFERROR(VLOOKUP(작성용!A:A,RM!A:D,4,0),"-")</f>
        <v>서동현/조용원</v>
      </c>
      <c r="AH339" s="9" t="s">
        <v>13165</v>
      </c>
      <c r="AI339" s="238" t="s">
        <v>13166</v>
      </c>
      <c r="AJ339" s="238" t="s">
        <v>6721</v>
      </c>
      <c r="AK339" s="238" t="s">
        <v>6726</v>
      </c>
      <c r="AL339" s="238">
        <v>338</v>
      </c>
    </row>
    <row r="340" spans="1:38" x14ac:dyDescent="0.3">
      <c r="A340" s="223" t="s">
        <v>20</v>
      </c>
      <c r="B340" s="223" t="s">
        <v>7293</v>
      </c>
      <c r="C340" s="244" t="s">
        <v>6717</v>
      </c>
      <c r="D340" s="240" t="s">
        <v>7438</v>
      </c>
      <c r="E340" s="239" t="s">
        <v>7439</v>
      </c>
      <c r="F340" s="243" t="s">
        <v>6729</v>
      </c>
      <c r="G340" s="214">
        <v>0</v>
      </c>
      <c r="H340" s="224" t="s">
        <v>6721</v>
      </c>
      <c r="I340" s="224"/>
      <c r="J340" s="234"/>
      <c r="K340" s="224"/>
      <c r="L340" s="224"/>
      <c r="M340" s="224"/>
      <c r="N340" s="243" t="s">
        <v>6720</v>
      </c>
      <c r="O340" s="226" t="s">
        <v>7295</v>
      </c>
      <c r="P340" s="226" t="s">
        <v>7296</v>
      </c>
      <c r="Q340" s="226" t="s">
        <v>7297</v>
      </c>
      <c r="R340" s="212" t="s">
        <v>2</v>
      </c>
      <c r="S340" s="212" t="s">
        <v>7440</v>
      </c>
      <c r="T340" s="236">
        <v>45530</v>
      </c>
      <c r="U340" s="237" t="s">
        <v>6722</v>
      </c>
      <c r="V340" s="237">
        <v>45555</v>
      </c>
      <c r="W340" s="291">
        <v>45582</v>
      </c>
      <c r="X340" s="237" t="s">
        <v>6721</v>
      </c>
      <c r="Y340" s="225"/>
      <c r="Z340" s="225" t="s">
        <v>13167</v>
      </c>
      <c r="AA340" s="246">
        <v>202409</v>
      </c>
      <c r="AB340" s="246">
        <v>8</v>
      </c>
      <c r="AC340" s="247" t="s">
        <v>6708</v>
      </c>
      <c r="AD340" s="247" t="s">
        <v>6709</v>
      </c>
      <c r="AE340" s="248">
        <v>0</v>
      </c>
      <c r="AF340" s="247" t="s">
        <v>6709</v>
      </c>
      <c r="AG340" s="242" t="str">
        <f>IFERROR(VLOOKUP(작성용!A:A,RM!A:D,4,0),"-")</f>
        <v>서동현/조용원</v>
      </c>
      <c r="AH340" s="9" t="s">
        <v>13165</v>
      </c>
      <c r="AI340" s="238" t="s">
        <v>13166</v>
      </c>
      <c r="AJ340" s="238" t="s">
        <v>6721</v>
      </c>
      <c r="AK340" s="238" t="s">
        <v>6726</v>
      </c>
      <c r="AL340" s="238">
        <v>339</v>
      </c>
    </row>
    <row r="341" spans="1:38" x14ac:dyDescent="0.3">
      <c r="A341" s="223" t="s">
        <v>20</v>
      </c>
      <c r="B341" s="223" t="s">
        <v>7293</v>
      </c>
      <c r="C341" s="244" t="s">
        <v>6717</v>
      </c>
      <c r="D341" s="240" t="s">
        <v>7441</v>
      </c>
      <c r="E341" s="239" t="s">
        <v>4596</v>
      </c>
      <c r="F341" s="243" t="s">
        <v>6729</v>
      </c>
      <c r="G341" s="214">
        <v>0</v>
      </c>
      <c r="H341" s="224" t="s">
        <v>6721</v>
      </c>
      <c r="I341" s="224"/>
      <c r="J341" s="234"/>
      <c r="K341" s="224"/>
      <c r="L341" s="224"/>
      <c r="M341" s="224"/>
      <c r="N341" s="243" t="s">
        <v>6720</v>
      </c>
      <c r="O341" s="226" t="s">
        <v>7295</v>
      </c>
      <c r="P341" s="226" t="s">
        <v>7296</v>
      </c>
      <c r="Q341" s="226" t="s">
        <v>7297</v>
      </c>
      <c r="R341" s="212" t="s">
        <v>2</v>
      </c>
      <c r="S341" s="212" t="s">
        <v>7442</v>
      </c>
      <c r="T341" s="236">
        <v>45530</v>
      </c>
      <c r="U341" s="237" t="s">
        <v>6722</v>
      </c>
      <c r="V341" s="237">
        <v>45555</v>
      </c>
      <c r="W341" s="291">
        <v>45582</v>
      </c>
      <c r="X341" s="237" t="s">
        <v>6721</v>
      </c>
      <c r="Y341" s="225"/>
      <c r="Z341" s="225" t="s">
        <v>13167</v>
      </c>
      <c r="AA341" s="246">
        <v>202409</v>
      </c>
      <c r="AB341" s="246">
        <v>8</v>
      </c>
      <c r="AC341" s="247" t="s">
        <v>6708</v>
      </c>
      <c r="AD341" s="247" t="s">
        <v>6709</v>
      </c>
      <c r="AE341" s="248">
        <v>0</v>
      </c>
      <c r="AF341" s="247" t="s">
        <v>6709</v>
      </c>
      <c r="AG341" s="242" t="str">
        <f>IFERROR(VLOOKUP(작성용!A:A,RM!A:D,4,0),"-")</f>
        <v>서동현/조용원</v>
      </c>
      <c r="AH341" s="9" t="s">
        <v>13165</v>
      </c>
      <c r="AI341" s="238" t="s">
        <v>13166</v>
      </c>
      <c r="AJ341" s="238" t="s">
        <v>6721</v>
      </c>
      <c r="AK341" s="238" t="s">
        <v>6726</v>
      </c>
      <c r="AL341" s="238">
        <v>340</v>
      </c>
    </row>
    <row r="342" spans="1:38" x14ac:dyDescent="0.3">
      <c r="A342" s="223" t="s">
        <v>20</v>
      </c>
      <c r="B342" s="223" t="s">
        <v>7293</v>
      </c>
      <c r="C342" s="244" t="s">
        <v>6717</v>
      </c>
      <c r="D342" s="240" t="s">
        <v>7443</v>
      </c>
      <c r="E342" s="239" t="s">
        <v>4597</v>
      </c>
      <c r="F342" s="243" t="s">
        <v>6729</v>
      </c>
      <c r="G342" s="214">
        <v>0</v>
      </c>
      <c r="H342" s="224" t="s">
        <v>6721</v>
      </c>
      <c r="I342" s="224"/>
      <c r="J342" s="234"/>
      <c r="K342" s="224"/>
      <c r="L342" s="224"/>
      <c r="M342" s="224"/>
      <c r="N342" s="243" t="s">
        <v>6720</v>
      </c>
      <c r="O342" s="226" t="s">
        <v>7295</v>
      </c>
      <c r="P342" s="226" t="s">
        <v>7296</v>
      </c>
      <c r="Q342" s="226" t="s">
        <v>7297</v>
      </c>
      <c r="R342" s="212" t="s">
        <v>2</v>
      </c>
      <c r="S342" s="212" t="s">
        <v>7444</v>
      </c>
      <c r="T342" s="236">
        <v>45530</v>
      </c>
      <c r="U342" s="237" t="s">
        <v>6722</v>
      </c>
      <c r="V342" s="237">
        <v>45555</v>
      </c>
      <c r="W342" s="291">
        <v>45582</v>
      </c>
      <c r="X342" s="237" t="s">
        <v>6721</v>
      </c>
      <c r="Y342" s="225"/>
      <c r="Z342" s="225" t="s">
        <v>13167</v>
      </c>
      <c r="AA342" s="246">
        <v>202409</v>
      </c>
      <c r="AB342" s="246">
        <v>8</v>
      </c>
      <c r="AC342" s="247" t="s">
        <v>6708</v>
      </c>
      <c r="AD342" s="247" t="s">
        <v>6709</v>
      </c>
      <c r="AE342" s="248">
        <v>0</v>
      </c>
      <c r="AF342" s="247" t="s">
        <v>6709</v>
      </c>
      <c r="AG342" s="242" t="str">
        <f>IFERROR(VLOOKUP(작성용!A:A,RM!A:D,4,0),"-")</f>
        <v>서동현/조용원</v>
      </c>
      <c r="AH342" s="9" t="s">
        <v>13165</v>
      </c>
      <c r="AI342" s="238" t="s">
        <v>13166</v>
      </c>
      <c r="AJ342" s="238" t="s">
        <v>6721</v>
      </c>
      <c r="AK342" s="238" t="s">
        <v>6726</v>
      </c>
      <c r="AL342" s="238">
        <v>341</v>
      </c>
    </row>
    <row r="343" spans="1:38" x14ac:dyDescent="0.3">
      <c r="A343" s="223" t="s">
        <v>20</v>
      </c>
      <c r="B343" s="223" t="s">
        <v>7293</v>
      </c>
      <c r="C343" s="244" t="s">
        <v>6717</v>
      </c>
      <c r="D343" s="240" t="s">
        <v>7445</v>
      </c>
      <c r="E343" s="239" t="s">
        <v>4598</v>
      </c>
      <c r="F343" s="243" t="s">
        <v>6729</v>
      </c>
      <c r="G343" s="214">
        <v>0</v>
      </c>
      <c r="H343" s="224" t="s">
        <v>6721</v>
      </c>
      <c r="I343" s="224"/>
      <c r="J343" s="234"/>
      <c r="K343" s="224"/>
      <c r="L343" s="224"/>
      <c r="M343" s="224"/>
      <c r="N343" s="243" t="s">
        <v>6720</v>
      </c>
      <c r="O343" s="226" t="s">
        <v>7295</v>
      </c>
      <c r="P343" s="226" t="s">
        <v>7296</v>
      </c>
      <c r="Q343" s="226" t="s">
        <v>7297</v>
      </c>
      <c r="R343" s="212" t="s">
        <v>4599</v>
      </c>
      <c r="S343" s="212" t="s">
        <v>7446</v>
      </c>
      <c r="T343" s="236">
        <v>45530</v>
      </c>
      <c r="U343" s="237" t="s">
        <v>6722</v>
      </c>
      <c r="V343" s="237">
        <v>45555</v>
      </c>
      <c r="W343" s="291">
        <v>45582</v>
      </c>
      <c r="X343" s="237" t="s">
        <v>6721</v>
      </c>
      <c r="Y343" s="225"/>
      <c r="Z343" s="225" t="s">
        <v>13167</v>
      </c>
      <c r="AA343" s="246">
        <v>202409</v>
      </c>
      <c r="AB343" s="246">
        <v>8</v>
      </c>
      <c r="AC343" s="247" t="s">
        <v>6708</v>
      </c>
      <c r="AD343" s="247" t="s">
        <v>6709</v>
      </c>
      <c r="AE343" s="248">
        <v>0</v>
      </c>
      <c r="AF343" s="247" t="s">
        <v>6709</v>
      </c>
      <c r="AG343" s="242" t="str">
        <f>IFERROR(VLOOKUP(작성용!A:A,RM!A:D,4,0),"-")</f>
        <v>서동현/조용원</v>
      </c>
      <c r="AH343" s="9" t="s">
        <v>13165</v>
      </c>
      <c r="AI343" s="238" t="s">
        <v>13166</v>
      </c>
      <c r="AJ343" s="238" t="s">
        <v>6721</v>
      </c>
      <c r="AK343" s="238" t="s">
        <v>6726</v>
      </c>
      <c r="AL343" s="238">
        <v>342</v>
      </c>
    </row>
    <row r="344" spans="1:38" x14ac:dyDescent="0.3">
      <c r="A344" s="223" t="s">
        <v>20</v>
      </c>
      <c r="B344" s="223" t="s">
        <v>7293</v>
      </c>
      <c r="C344" s="244" t="s">
        <v>6717</v>
      </c>
      <c r="D344" s="240" t="s">
        <v>7447</v>
      </c>
      <c r="E344" s="239" t="s">
        <v>4600</v>
      </c>
      <c r="F344" s="243" t="s">
        <v>6729</v>
      </c>
      <c r="G344" s="214">
        <v>0</v>
      </c>
      <c r="H344" s="224" t="s">
        <v>6721</v>
      </c>
      <c r="I344" s="224"/>
      <c r="J344" s="234"/>
      <c r="K344" s="224"/>
      <c r="L344" s="224"/>
      <c r="M344" s="224"/>
      <c r="N344" s="243" t="s">
        <v>6720</v>
      </c>
      <c r="O344" s="226" t="s">
        <v>7295</v>
      </c>
      <c r="P344" s="226" t="s">
        <v>7296</v>
      </c>
      <c r="Q344" s="226" t="s">
        <v>7297</v>
      </c>
      <c r="R344" s="212" t="s">
        <v>2</v>
      </c>
      <c r="S344" s="212" t="s">
        <v>7448</v>
      </c>
      <c r="T344" s="236">
        <v>45530</v>
      </c>
      <c r="U344" s="237" t="s">
        <v>6722</v>
      </c>
      <c r="V344" s="237">
        <v>45555</v>
      </c>
      <c r="W344" s="291">
        <v>45582</v>
      </c>
      <c r="X344" s="237" t="s">
        <v>6721</v>
      </c>
      <c r="Y344" s="225"/>
      <c r="Z344" s="225" t="s">
        <v>13167</v>
      </c>
      <c r="AA344" s="246">
        <v>202409</v>
      </c>
      <c r="AB344" s="246">
        <v>8</v>
      </c>
      <c r="AC344" s="247" t="s">
        <v>6708</v>
      </c>
      <c r="AD344" s="247" t="s">
        <v>6709</v>
      </c>
      <c r="AE344" s="248">
        <v>0</v>
      </c>
      <c r="AF344" s="247" t="s">
        <v>6709</v>
      </c>
      <c r="AG344" s="242" t="str">
        <f>IFERROR(VLOOKUP(작성용!A:A,RM!A:D,4,0),"-")</f>
        <v>서동현/조용원</v>
      </c>
      <c r="AH344" s="9" t="s">
        <v>13165</v>
      </c>
      <c r="AI344" s="238" t="s">
        <v>13166</v>
      </c>
      <c r="AJ344" s="238" t="s">
        <v>6721</v>
      </c>
      <c r="AK344" s="238" t="s">
        <v>6726</v>
      </c>
      <c r="AL344" s="238">
        <v>343</v>
      </c>
    </row>
    <row r="345" spans="1:38" x14ac:dyDescent="0.3">
      <c r="A345" s="223" t="s">
        <v>20</v>
      </c>
      <c r="B345" s="223" t="s">
        <v>7293</v>
      </c>
      <c r="C345" s="244" t="s">
        <v>6717</v>
      </c>
      <c r="D345" s="240" t="s">
        <v>7449</v>
      </c>
      <c r="E345" s="239" t="s">
        <v>4601</v>
      </c>
      <c r="F345" s="243" t="s">
        <v>6729</v>
      </c>
      <c r="G345" s="214">
        <v>0</v>
      </c>
      <c r="H345" s="224" t="s">
        <v>6721</v>
      </c>
      <c r="I345" s="224"/>
      <c r="J345" s="234"/>
      <c r="K345" s="224"/>
      <c r="L345" s="224"/>
      <c r="M345" s="224"/>
      <c r="N345" s="243" t="s">
        <v>6720</v>
      </c>
      <c r="O345" s="226" t="s">
        <v>7295</v>
      </c>
      <c r="P345" s="226" t="s">
        <v>7296</v>
      </c>
      <c r="Q345" s="226" t="s">
        <v>7297</v>
      </c>
      <c r="R345" s="212" t="s">
        <v>2</v>
      </c>
      <c r="S345" s="212" t="s">
        <v>7450</v>
      </c>
      <c r="T345" s="236">
        <v>45530</v>
      </c>
      <c r="U345" s="237" t="s">
        <v>6722</v>
      </c>
      <c r="V345" s="237">
        <v>45555</v>
      </c>
      <c r="W345" s="291">
        <v>45582</v>
      </c>
      <c r="X345" s="237" t="s">
        <v>6721</v>
      </c>
      <c r="Y345" s="225"/>
      <c r="Z345" s="225" t="s">
        <v>13167</v>
      </c>
      <c r="AA345" s="246">
        <v>202409</v>
      </c>
      <c r="AB345" s="246">
        <v>8</v>
      </c>
      <c r="AC345" s="247" t="s">
        <v>6708</v>
      </c>
      <c r="AD345" s="247" t="s">
        <v>6709</v>
      </c>
      <c r="AE345" s="248">
        <v>0</v>
      </c>
      <c r="AF345" s="247" t="s">
        <v>6709</v>
      </c>
      <c r="AG345" s="242" t="str">
        <f>IFERROR(VLOOKUP(작성용!A:A,RM!A:D,4,0),"-")</f>
        <v>서동현/조용원</v>
      </c>
      <c r="AH345" s="9" t="s">
        <v>13165</v>
      </c>
      <c r="AI345" s="238" t="s">
        <v>13166</v>
      </c>
      <c r="AJ345" s="238" t="s">
        <v>6721</v>
      </c>
      <c r="AK345" s="238" t="s">
        <v>6726</v>
      </c>
      <c r="AL345" s="238">
        <v>344</v>
      </c>
    </row>
    <row r="346" spans="1:38" x14ac:dyDescent="0.3">
      <c r="A346" s="223" t="s">
        <v>20</v>
      </c>
      <c r="B346" s="223" t="s">
        <v>7293</v>
      </c>
      <c r="C346" s="244" t="s">
        <v>6717</v>
      </c>
      <c r="D346" s="240" t="s">
        <v>7451</v>
      </c>
      <c r="E346" s="239" t="s">
        <v>4602</v>
      </c>
      <c r="F346" s="243" t="s">
        <v>6729</v>
      </c>
      <c r="G346" s="214">
        <v>0</v>
      </c>
      <c r="H346" s="224" t="s">
        <v>6721</v>
      </c>
      <c r="I346" s="224"/>
      <c r="J346" s="234"/>
      <c r="K346" s="224"/>
      <c r="L346" s="224"/>
      <c r="M346" s="224"/>
      <c r="N346" s="243" t="s">
        <v>6720</v>
      </c>
      <c r="O346" s="226" t="s">
        <v>7295</v>
      </c>
      <c r="P346" s="226" t="s">
        <v>7296</v>
      </c>
      <c r="Q346" s="226" t="s">
        <v>7297</v>
      </c>
      <c r="R346" s="212" t="s">
        <v>2</v>
      </c>
      <c r="S346" s="212" t="s">
        <v>7452</v>
      </c>
      <c r="T346" s="236">
        <v>45530</v>
      </c>
      <c r="U346" s="237" t="s">
        <v>6722</v>
      </c>
      <c r="V346" s="237">
        <v>45555</v>
      </c>
      <c r="W346" s="291">
        <v>45582</v>
      </c>
      <c r="X346" s="237" t="s">
        <v>6721</v>
      </c>
      <c r="Y346" s="225"/>
      <c r="Z346" s="225" t="s">
        <v>13167</v>
      </c>
      <c r="AA346" s="246">
        <v>202409</v>
      </c>
      <c r="AB346" s="246">
        <v>8</v>
      </c>
      <c r="AC346" s="247" t="s">
        <v>6708</v>
      </c>
      <c r="AD346" s="247" t="s">
        <v>6709</v>
      </c>
      <c r="AE346" s="248">
        <v>0</v>
      </c>
      <c r="AF346" s="247" t="s">
        <v>6709</v>
      </c>
      <c r="AG346" s="242" t="str">
        <f>IFERROR(VLOOKUP(작성용!A:A,RM!A:D,4,0),"-")</f>
        <v>서동현/조용원</v>
      </c>
      <c r="AH346" s="9" t="s">
        <v>13165</v>
      </c>
      <c r="AI346" s="238" t="s">
        <v>13166</v>
      </c>
      <c r="AJ346" s="238" t="s">
        <v>6721</v>
      </c>
      <c r="AK346" s="238" t="s">
        <v>6726</v>
      </c>
      <c r="AL346" s="238">
        <v>345</v>
      </c>
    </row>
    <row r="347" spans="1:38" x14ac:dyDescent="0.3">
      <c r="A347" s="223" t="s">
        <v>20</v>
      </c>
      <c r="B347" s="223" t="s">
        <v>7293</v>
      </c>
      <c r="C347" s="244" t="s">
        <v>6717</v>
      </c>
      <c r="D347" s="240" t="s">
        <v>7453</v>
      </c>
      <c r="E347" s="239" t="s">
        <v>4603</v>
      </c>
      <c r="F347" s="243" t="s">
        <v>6729</v>
      </c>
      <c r="G347" s="214">
        <v>0</v>
      </c>
      <c r="H347" s="224" t="s">
        <v>6721</v>
      </c>
      <c r="I347" s="224"/>
      <c r="J347" s="234"/>
      <c r="K347" s="224"/>
      <c r="L347" s="224"/>
      <c r="M347" s="224"/>
      <c r="N347" s="243" t="s">
        <v>6720</v>
      </c>
      <c r="O347" s="226" t="s">
        <v>7295</v>
      </c>
      <c r="P347" s="226" t="s">
        <v>7296</v>
      </c>
      <c r="Q347" s="226" t="s">
        <v>7297</v>
      </c>
      <c r="R347" s="212" t="s">
        <v>2</v>
      </c>
      <c r="S347" s="212" t="s">
        <v>7454</v>
      </c>
      <c r="T347" s="236">
        <v>45530</v>
      </c>
      <c r="U347" s="237" t="s">
        <v>6722</v>
      </c>
      <c r="V347" s="237">
        <v>45555</v>
      </c>
      <c r="W347" s="291">
        <v>45582</v>
      </c>
      <c r="X347" s="237" t="s">
        <v>6721</v>
      </c>
      <c r="Y347" s="225"/>
      <c r="Z347" s="225" t="s">
        <v>13167</v>
      </c>
      <c r="AA347" s="246">
        <v>202409</v>
      </c>
      <c r="AB347" s="246">
        <v>8</v>
      </c>
      <c r="AC347" s="247" t="s">
        <v>6708</v>
      </c>
      <c r="AD347" s="247" t="s">
        <v>6709</v>
      </c>
      <c r="AE347" s="248">
        <v>0</v>
      </c>
      <c r="AF347" s="247" t="s">
        <v>6709</v>
      </c>
      <c r="AG347" s="242" t="str">
        <f>IFERROR(VLOOKUP(작성용!A:A,RM!A:D,4,0),"-")</f>
        <v>서동현/조용원</v>
      </c>
      <c r="AH347" s="9" t="s">
        <v>13165</v>
      </c>
      <c r="AI347" s="238" t="s">
        <v>13166</v>
      </c>
      <c r="AJ347" s="238" t="s">
        <v>6721</v>
      </c>
      <c r="AK347" s="238" t="s">
        <v>6726</v>
      </c>
      <c r="AL347" s="238">
        <v>346</v>
      </c>
    </row>
    <row r="348" spans="1:38" x14ac:dyDescent="0.3">
      <c r="A348" s="223" t="s">
        <v>20</v>
      </c>
      <c r="B348" s="223" t="s">
        <v>7293</v>
      </c>
      <c r="C348" s="244" t="s">
        <v>6717</v>
      </c>
      <c r="D348" s="240" t="s">
        <v>7455</v>
      </c>
      <c r="E348" s="239" t="s">
        <v>4604</v>
      </c>
      <c r="F348" s="243" t="s">
        <v>6729</v>
      </c>
      <c r="G348" s="214">
        <v>0</v>
      </c>
      <c r="H348" s="224" t="s">
        <v>6721</v>
      </c>
      <c r="I348" s="224"/>
      <c r="J348" s="234"/>
      <c r="K348" s="224"/>
      <c r="L348" s="224"/>
      <c r="M348" s="224"/>
      <c r="N348" s="243" t="s">
        <v>6720</v>
      </c>
      <c r="O348" s="226" t="s">
        <v>7295</v>
      </c>
      <c r="P348" s="226" t="s">
        <v>7296</v>
      </c>
      <c r="Q348" s="226" t="s">
        <v>7297</v>
      </c>
      <c r="R348" s="212" t="s">
        <v>4605</v>
      </c>
      <c r="S348" s="212" t="s">
        <v>7456</v>
      </c>
      <c r="T348" s="236">
        <v>45530</v>
      </c>
      <c r="U348" s="237" t="s">
        <v>6722</v>
      </c>
      <c r="V348" s="237">
        <v>45555</v>
      </c>
      <c r="W348" s="291">
        <v>45582</v>
      </c>
      <c r="X348" s="237" t="s">
        <v>6721</v>
      </c>
      <c r="Y348" s="225"/>
      <c r="Z348" s="225" t="s">
        <v>13167</v>
      </c>
      <c r="AA348" s="246">
        <v>202409</v>
      </c>
      <c r="AB348" s="246">
        <v>8</v>
      </c>
      <c r="AC348" s="247" t="s">
        <v>6708</v>
      </c>
      <c r="AD348" s="247" t="s">
        <v>6709</v>
      </c>
      <c r="AE348" s="248">
        <v>0</v>
      </c>
      <c r="AF348" s="247" t="s">
        <v>6709</v>
      </c>
      <c r="AG348" s="242" t="str">
        <f>IFERROR(VLOOKUP(작성용!A:A,RM!A:D,4,0),"-")</f>
        <v>서동현/조용원</v>
      </c>
      <c r="AH348" s="9" t="s">
        <v>13165</v>
      </c>
      <c r="AI348" s="238" t="s">
        <v>13166</v>
      </c>
      <c r="AJ348" s="238" t="s">
        <v>6721</v>
      </c>
      <c r="AK348" s="238" t="s">
        <v>6726</v>
      </c>
      <c r="AL348" s="238">
        <v>347</v>
      </c>
    </row>
    <row r="349" spans="1:38" x14ac:dyDescent="0.3">
      <c r="A349" s="223" t="s">
        <v>20</v>
      </c>
      <c r="B349" s="223" t="s">
        <v>7293</v>
      </c>
      <c r="C349" s="244" t="s">
        <v>6717</v>
      </c>
      <c r="D349" s="240" t="s">
        <v>7457</v>
      </c>
      <c r="E349" s="239" t="s">
        <v>7458</v>
      </c>
      <c r="F349" s="243" t="s">
        <v>6729</v>
      </c>
      <c r="G349" s="214">
        <v>0</v>
      </c>
      <c r="H349" s="224" t="s">
        <v>6721</v>
      </c>
      <c r="I349" s="224"/>
      <c r="J349" s="234"/>
      <c r="K349" s="224"/>
      <c r="L349" s="224"/>
      <c r="M349" s="224"/>
      <c r="N349" s="243" t="s">
        <v>6720</v>
      </c>
      <c r="O349" s="226" t="s">
        <v>7295</v>
      </c>
      <c r="P349" s="226" t="s">
        <v>7296</v>
      </c>
      <c r="Q349" s="226" t="s">
        <v>7297</v>
      </c>
      <c r="R349" s="212" t="s">
        <v>2</v>
      </c>
      <c r="S349" s="212" t="s">
        <v>7459</v>
      </c>
      <c r="T349" s="236">
        <v>45530</v>
      </c>
      <c r="U349" s="237" t="s">
        <v>6722</v>
      </c>
      <c r="V349" s="237">
        <v>45555</v>
      </c>
      <c r="W349" s="291">
        <v>45582</v>
      </c>
      <c r="X349" s="237" t="s">
        <v>6721</v>
      </c>
      <c r="Y349" s="225"/>
      <c r="Z349" s="225" t="s">
        <v>13167</v>
      </c>
      <c r="AA349" s="246">
        <v>202409</v>
      </c>
      <c r="AB349" s="246">
        <v>8</v>
      </c>
      <c r="AC349" s="247" t="s">
        <v>6708</v>
      </c>
      <c r="AD349" s="247" t="s">
        <v>6709</v>
      </c>
      <c r="AE349" s="248">
        <v>0</v>
      </c>
      <c r="AF349" s="247" t="s">
        <v>6709</v>
      </c>
      <c r="AG349" s="242" t="str">
        <f>IFERROR(VLOOKUP(작성용!A:A,RM!A:D,4,0),"-")</f>
        <v>서동현/조용원</v>
      </c>
      <c r="AH349" s="9" t="s">
        <v>13165</v>
      </c>
      <c r="AI349" s="238" t="s">
        <v>13166</v>
      </c>
      <c r="AJ349" s="238" t="s">
        <v>6721</v>
      </c>
      <c r="AK349" s="238" t="s">
        <v>6726</v>
      </c>
      <c r="AL349" s="238">
        <v>348</v>
      </c>
    </row>
    <row r="350" spans="1:38" x14ac:dyDescent="0.3">
      <c r="A350" s="223" t="s">
        <v>20</v>
      </c>
      <c r="B350" s="223" t="s">
        <v>7293</v>
      </c>
      <c r="C350" s="244" t="s">
        <v>6717</v>
      </c>
      <c r="D350" s="240" t="s">
        <v>7460</v>
      </c>
      <c r="E350" s="239" t="s">
        <v>4606</v>
      </c>
      <c r="F350" s="243" t="s">
        <v>6729</v>
      </c>
      <c r="G350" s="214">
        <v>0</v>
      </c>
      <c r="H350" s="224" t="s">
        <v>6721</v>
      </c>
      <c r="I350" s="224"/>
      <c r="J350" s="234"/>
      <c r="K350" s="224"/>
      <c r="L350" s="224"/>
      <c r="M350" s="224"/>
      <c r="N350" s="243" t="s">
        <v>6720</v>
      </c>
      <c r="O350" s="226" t="s">
        <v>7295</v>
      </c>
      <c r="P350" s="226" t="s">
        <v>7296</v>
      </c>
      <c r="Q350" s="226" t="s">
        <v>7297</v>
      </c>
      <c r="R350" s="212" t="s">
        <v>2</v>
      </c>
      <c r="S350" s="212" t="s">
        <v>7461</v>
      </c>
      <c r="T350" s="236">
        <v>45530</v>
      </c>
      <c r="U350" s="237" t="s">
        <v>6722</v>
      </c>
      <c r="V350" s="237">
        <v>45555</v>
      </c>
      <c r="W350" s="291">
        <v>45582</v>
      </c>
      <c r="X350" s="237" t="s">
        <v>6721</v>
      </c>
      <c r="Y350" s="225"/>
      <c r="Z350" s="225" t="s">
        <v>13167</v>
      </c>
      <c r="AA350" s="246">
        <v>202409</v>
      </c>
      <c r="AB350" s="246">
        <v>8</v>
      </c>
      <c r="AC350" s="247" t="s">
        <v>6708</v>
      </c>
      <c r="AD350" s="247" t="s">
        <v>6709</v>
      </c>
      <c r="AE350" s="248">
        <v>0</v>
      </c>
      <c r="AF350" s="247" t="s">
        <v>6709</v>
      </c>
      <c r="AG350" s="242" t="str">
        <f>IFERROR(VLOOKUP(작성용!A:A,RM!A:D,4,0),"-")</f>
        <v>서동현/조용원</v>
      </c>
      <c r="AH350" s="9" t="s">
        <v>13165</v>
      </c>
      <c r="AI350" s="238" t="s">
        <v>13166</v>
      </c>
      <c r="AJ350" s="238" t="s">
        <v>6721</v>
      </c>
      <c r="AK350" s="238" t="s">
        <v>6726</v>
      </c>
      <c r="AL350" s="238">
        <v>349</v>
      </c>
    </row>
    <row r="351" spans="1:38" x14ac:dyDescent="0.3">
      <c r="A351" s="223" t="s">
        <v>20</v>
      </c>
      <c r="B351" s="223" t="s">
        <v>7293</v>
      </c>
      <c r="C351" s="244" t="s">
        <v>6717</v>
      </c>
      <c r="D351" s="240" t="s">
        <v>7462</v>
      </c>
      <c r="E351" s="239" t="s">
        <v>3921</v>
      </c>
      <c r="F351" s="243" t="s">
        <v>6729</v>
      </c>
      <c r="G351" s="214">
        <v>0</v>
      </c>
      <c r="H351" s="224" t="s">
        <v>6721</v>
      </c>
      <c r="I351" s="224"/>
      <c r="J351" s="234"/>
      <c r="K351" s="224"/>
      <c r="L351" s="224"/>
      <c r="M351" s="224"/>
      <c r="N351" s="243" t="s">
        <v>6720</v>
      </c>
      <c r="O351" s="226" t="s">
        <v>7295</v>
      </c>
      <c r="P351" s="226" t="s">
        <v>7296</v>
      </c>
      <c r="Q351" s="226" t="s">
        <v>7297</v>
      </c>
      <c r="R351" s="212" t="s">
        <v>4255</v>
      </c>
      <c r="S351" s="212" t="s">
        <v>7463</v>
      </c>
      <c r="T351" s="236">
        <v>45530</v>
      </c>
      <c r="U351" s="237" t="s">
        <v>6722</v>
      </c>
      <c r="V351" s="237">
        <v>45555</v>
      </c>
      <c r="W351" s="291">
        <v>45582</v>
      </c>
      <c r="X351" s="237" t="s">
        <v>6721</v>
      </c>
      <c r="Y351" s="225"/>
      <c r="Z351" s="225" t="s">
        <v>13167</v>
      </c>
      <c r="AA351" s="246">
        <v>202409</v>
      </c>
      <c r="AB351" s="246">
        <v>8</v>
      </c>
      <c r="AC351" s="247" t="s">
        <v>6708</v>
      </c>
      <c r="AD351" s="247" t="s">
        <v>6709</v>
      </c>
      <c r="AE351" s="248">
        <v>0</v>
      </c>
      <c r="AF351" s="247" t="s">
        <v>6709</v>
      </c>
      <c r="AG351" s="242" t="str">
        <f>IFERROR(VLOOKUP(작성용!A:A,RM!A:D,4,0),"-")</f>
        <v>서동현/조용원</v>
      </c>
      <c r="AH351" s="9" t="s">
        <v>13165</v>
      </c>
      <c r="AI351" s="238" t="s">
        <v>13166</v>
      </c>
      <c r="AJ351" s="238" t="s">
        <v>6721</v>
      </c>
      <c r="AK351" s="238" t="s">
        <v>6726</v>
      </c>
      <c r="AL351" s="238">
        <v>350</v>
      </c>
    </row>
    <row r="352" spans="1:38" x14ac:dyDescent="0.3">
      <c r="A352" s="223" t="s">
        <v>20</v>
      </c>
      <c r="B352" s="223" t="s">
        <v>7293</v>
      </c>
      <c r="C352" s="244" t="s">
        <v>6717</v>
      </c>
      <c r="D352" s="240" t="s">
        <v>7464</v>
      </c>
      <c r="E352" s="239" t="s">
        <v>4607</v>
      </c>
      <c r="F352" s="243" t="s">
        <v>6729</v>
      </c>
      <c r="G352" s="214">
        <v>0</v>
      </c>
      <c r="H352" s="224" t="s">
        <v>6721</v>
      </c>
      <c r="I352" s="224"/>
      <c r="J352" s="234"/>
      <c r="K352" s="224"/>
      <c r="L352" s="224"/>
      <c r="M352" s="224"/>
      <c r="N352" s="243" t="s">
        <v>6720</v>
      </c>
      <c r="O352" s="226" t="s">
        <v>7295</v>
      </c>
      <c r="P352" s="226" t="s">
        <v>7296</v>
      </c>
      <c r="Q352" s="226" t="s">
        <v>7297</v>
      </c>
      <c r="R352" s="212" t="s">
        <v>4608</v>
      </c>
      <c r="S352" s="212" t="s">
        <v>7465</v>
      </c>
      <c r="T352" s="236">
        <v>45530</v>
      </c>
      <c r="U352" s="237" t="s">
        <v>6722</v>
      </c>
      <c r="V352" s="237">
        <v>45555</v>
      </c>
      <c r="W352" s="291">
        <v>45582</v>
      </c>
      <c r="X352" s="237" t="s">
        <v>6721</v>
      </c>
      <c r="Y352" s="225"/>
      <c r="Z352" s="225" t="s">
        <v>13167</v>
      </c>
      <c r="AA352" s="246">
        <v>202409</v>
      </c>
      <c r="AB352" s="246">
        <v>8</v>
      </c>
      <c r="AC352" s="247" t="s">
        <v>6708</v>
      </c>
      <c r="AD352" s="247" t="s">
        <v>6709</v>
      </c>
      <c r="AE352" s="248">
        <v>0</v>
      </c>
      <c r="AF352" s="247" t="s">
        <v>6709</v>
      </c>
      <c r="AG352" s="242" t="str">
        <f>IFERROR(VLOOKUP(작성용!A:A,RM!A:D,4,0),"-")</f>
        <v>서동현/조용원</v>
      </c>
      <c r="AH352" s="9" t="s">
        <v>13165</v>
      </c>
      <c r="AI352" s="238" t="s">
        <v>13166</v>
      </c>
      <c r="AJ352" s="238" t="s">
        <v>6721</v>
      </c>
      <c r="AK352" s="238" t="s">
        <v>6726</v>
      </c>
      <c r="AL352" s="238">
        <v>351</v>
      </c>
    </row>
    <row r="353" spans="1:38" x14ac:dyDescent="0.3">
      <c r="A353" s="223" t="s">
        <v>20</v>
      </c>
      <c r="B353" s="223" t="s">
        <v>7293</v>
      </c>
      <c r="C353" s="244" t="s">
        <v>6717</v>
      </c>
      <c r="D353" s="240" t="s">
        <v>7466</v>
      </c>
      <c r="E353" s="239" t="s">
        <v>4609</v>
      </c>
      <c r="F353" s="243" t="s">
        <v>6729</v>
      </c>
      <c r="G353" s="214">
        <v>0</v>
      </c>
      <c r="H353" s="224" t="s">
        <v>6721</v>
      </c>
      <c r="I353" s="224"/>
      <c r="J353" s="234"/>
      <c r="K353" s="224"/>
      <c r="L353" s="224"/>
      <c r="M353" s="224"/>
      <c r="N353" s="243" t="s">
        <v>6720</v>
      </c>
      <c r="O353" s="226" t="s">
        <v>7295</v>
      </c>
      <c r="P353" s="226" t="s">
        <v>7296</v>
      </c>
      <c r="Q353" s="226" t="s">
        <v>7297</v>
      </c>
      <c r="R353" s="212" t="s">
        <v>4610</v>
      </c>
      <c r="S353" s="212" t="s">
        <v>7467</v>
      </c>
      <c r="T353" s="236">
        <v>45530</v>
      </c>
      <c r="U353" s="237" t="s">
        <v>6722</v>
      </c>
      <c r="V353" s="237">
        <v>45555</v>
      </c>
      <c r="W353" s="291">
        <v>45582</v>
      </c>
      <c r="X353" s="237" t="s">
        <v>6721</v>
      </c>
      <c r="Y353" s="225"/>
      <c r="Z353" s="225" t="s">
        <v>13167</v>
      </c>
      <c r="AA353" s="246">
        <v>202409</v>
      </c>
      <c r="AB353" s="246">
        <v>8</v>
      </c>
      <c r="AC353" s="247" t="s">
        <v>6708</v>
      </c>
      <c r="AD353" s="247" t="s">
        <v>6709</v>
      </c>
      <c r="AE353" s="248">
        <v>0</v>
      </c>
      <c r="AF353" s="247" t="s">
        <v>6709</v>
      </c>
      <c r="AG353" s="242" t="str">
        <f>IFERROR(VLOOKUP(작성용!A:A,RM!A:D,4,0),"-")</f>
        <v>서동현/조용원</v>
      </c>
      <c r="AH353" s="9" t="s">
        <v>13165</v>
      </c>
      <c r="AI353" s="238" t="s">
        <v>13166</v>
      </c>
      <c r="AJ353" s="238" t="s">
        <v>6721</v>
      </c>
      <c r="AK353" s="238" t="s">
        <v>6726</v>
      </c>
      <c r="AL353" s="238">
        <v>352</v>
      </c>
    </row>
    <row r="354" spans="1:38" x14ac:dyDescent="0.3">
      <c r="A354" s="223" t="s">
        <v>20</v>
      </c>
      <c r="B354" s="223" t="s">
        <v>7293</v>
      </c>
      <c r="C354" s="244" t="s">
        <v>6717</v>
      </c>
      <c r="D354" s="240" t="s">
        <v>7468</v>
      </c>
      <c r="E354" s="239" t="s">
        <v>4611</v>
      </c>
      <c r="F354" s="243" t="s">
        <v>6729</v>
      </c>
      <c r="G354" s="214">
        <v>0</v>
      </c>
      <c r="H354" s="224" t="s">
        <v>6721</v>
      </c>
      <c r="I354" s="224"/>
      <c r="J354" s="234"/>
      <c r="K354" s="224"/>
      <c r="L354" s="224"/>
      <c r="M354" s="224"/>
      <c r="N354" s="243" t="s">
        <v>6720</v>
      </c>
      <c r="O354" s="226" t="s">
        <v>7295</v>
      </c>
      <c r="P354" s="226" t="s">
        <v>7296</v>
      </c>
      <c r="Q354" s="226" t="s">
        <v>7297</v>
      </c>
      <c r="R354" s="212" t="s">
        <v>4612</v>
      </c>
      <c r="S354" s="212" t="s">
        <v>7469</v>
      </c>
      <c r="T354" s="236">
        <v>45530</v>
      </c>
      <c r="U354" s="237" t="s">
        <v>6722</v>
      </c>
      <c r="V354" s="237">
        <v>45555</v>
      </c>
      <c r="W354" s="291">
        <v>45582</v>
      </c>
      <c r="X354" s="237" t="s">
        <v>6721</v>
      </c>
      <c r="Y354" s="225"/>
      <c r="Z354" s="225" t="s">
        <v>13167</v>
      </c>
      <c r="AA354" s="246">
        <v>202409</v>
      </c>
      <c r="AB354" s="246">
        <v>8</v>
      </c>
      <c r="AC354" s="247" t="s">
        <v>6708</v>
      </c>
      <c r="AD354" s="247" t="s">
        <v>6709</v>
      </c>
      <c r="AE354" s="248">
        <v>0</v>
      </c>
      <c r="AF354" s="247" t="s">
        <v>6709</v>
      </c>
      <c r="AG354" s="242" t="str">
        <f>IFERROR(VLOOKUP(작성용!A:A,RM!A:D,4,0),"-")</f>
        <v>서동현/조용원</v>
      </c>
      <c r="AH354" s="9" t="s">
        <v>13165</v>
      </c>
      <c r="AI354" s="238" t="s">
        <v>13166</v>
      </c>
      <c r="AJ354" s="238" t="s">
        <v>6721</v>
      </c>
      <c r="AK354" s="238" t="s">
        <v>6726</v>
      </c>
      <c r="AL354" s="238">
        <v>353</v>
      </c>
    </row>
    <row r="355" spans="1:38" x14ac:dyDescent="0.3">
      <c r="A355" s="223" t="s">
        <v>20</v>
      </c>
      <c r="B355" s="223" t="s">
        <v>7293</v>
      </c>
      <c r="C355" s="244" t="s">
        <v>6717</v>
      </c>
      <c r="D355" s="240" t="s">
        <v>7470</v>
      </c>
      <c r="E355" s="239" t="s">
        <v>7471</v>
      </c>
      <c r="F355" s="243" t="s">
        <v>6729</v>
      </c>
      <c r="G355" s="214">
        <v>0</v>
      </c>
      <c r="H355" s="224" t="s">
        <v>6721</v>
      </c>
      <c r="I355" s="224"/>
      <c r="J355" s="234"/>
      <c r="K355" s="224"/>
      <c r="L355" s="224"/>
      <c r="M355" s="224"/>
      <c r="N355" s="243" t="s">
        <v>6720</v>
      </c>
      <c r="O355" s="226" t="s">
        <v>7295</v>
      </c>
      <c r="P355" s="226" t="s">
        <v>7296</v>
      </c>
      <c r="Q355" s="226" t="s">
        <v>7297</v>
      </c>
      <c r="R355" s="212" t="s">
        <v>4613</v>
      </c>
      <c r="S355" s="212" t="s">
        <v>7472</v>
      </c>
      <c r="T355" s="236">
        <v>45530</v>
      </c>
      <c r="U355" s="237" t="s">
        <v>6722</v>
      </c>
      <c r="V355" s="237">
        <v>45555</v>
      </c>
      <c r="W355" s="291">
        <v>45582</v>
      </c>
      <c r="X355" s="237" t="s">
        <v>6721</v>
      </c>
      <c r="Y355" s="225"/>
      <c r="Z355" s="225" t="s">
        <v>13167</v>
      </c>
      <c r="AA355" s="246">
        <v>202409</v>
      </c>
      <c r="AB355" s="246">
        <v>8</v>
      </c>
      <c r="AC355" s="247" t="s">
        <v>6708</v>
      </c>
      <c r="AD355" s="247" t="s">
        <v>6709</v>
      </c>
      <c r="AE355" s="248">
        <v>0</v>
      </c>
      <c r="AF355" s="247" t="s">
        <v>6709</v>
      </c>
      <c r="AG355" s="242" t="str">
        <f>IFERROR(VLOOKUP(작성용!A:A,RM!A:D,4,0),"-")</f>
        <v>서동현/조용원</v>
      </c>
      <c r="AH355" s="9" t="s">
        <v>13165</v>
      </c>
      <c r="AI355" s="238" t="s">
        <v>13166</v>
      </c>
      <c r="AJ355" s="238" t="s">
        <v>6721</v>
      </c>
      <c r="AK355" s="238" t="s">
        <v>6726</v>
      </c>
      <c r="AL355" s="238">
        <v>354</v>
      </c>
    </row>
    <row r="356" spans="1:38" x14ac:dyDescent="0.3">
      <c r="A356" s="223" t="s">
        <v>20</v>
      </c>
      <c r="B356" s="223" t="s">
        <v>7293</v>
      </c>
      <c r="C356" s="244" t="s">
        <v>6717</v>
      </c>
      <c r="D356" s="240" t="s">
        <v>7473</v>
      </c>
      <c r="E356" s="239" t="s">
        <v>4614</v>
      </c>
      <c r="F356" s="243" t="s">
        <v>6729</v>
      </c>
      <c r="G356" s="214">
        <v>0</v>
      </c>
      <c r="H356" s="224" t="s">
        <v>6721</v>
      </c>
      <c r="I356" s="224"/>
      <c r="J356" s="234"/>
      <c r="K356" s="224"/>
      <c r="L356" s="224"/>
      <c r="M356" s="224"/>
      <c r="N356" s="243" t="s">
        <v>6720</v>
      </c>
      <c r="O356" s="226" t="s">
        <v>7295</v>
      </c>
      <c r="P356" s="226" t="s">
        <v>7296</v>
      </c>
      <c r="Q356" s="226" t="s">
        <v>7297</v>
      </c>
      <c r="R356" s="212" t="s">
        <v>4615</v>
      </c>
      <c r="S356" s="212" t="s">
        <v>7474</v>
      </c>
      <c r="T356" s="236">
        <v>45530</v>
      </c>
      <c r="U356" s="237" t="s">
        <v>6722</v>
      </c>
      <c r="V356" s="237">
        <v>45555</v>
      </c>
      <c r="W356" s="291">
        <v>45582</v>
      </c>
      <c r="X356" s="237" t="s">
        <v>6721</v>
      </c>
      <c r="Y356" s="225"/>
      <c r="Z356" s="225" t="s">
        <v>13167</v>
      </c>
      <c r="AA356" s="246">
        <v>202409</v>
      </c>
      <c r="AB356" s="246">
        <v>8</v>
      </c>
      <c r="AC356" s="247" t="s">
        <v>6708</v>
      </c>
      <c r="AD356" s="247" t="s">
        <v>6709</v>
      </c>
      <c r="AE356" s="248">
        <v>0</v>
      </c>
      <c r="AF356" s="247" t="s">
        <v>6709</v>
      </c>
      <c r="AG356" s="242" t="str">
        <f>IFERROR(VLOOKUP(작성용!A:A,RM!A:D,4,0),"-")</f>
        <v>서동현/조용원</v>
      </c>
      <c r="AH356" s="9" t="s">
        <v>13165</v>
      </c>
      <c r="AI356" s="238" t="s">
        <v>13166</v>
      </c>
      <c r="AJ356" s="238" t="s">
        <v>6721</v>
      </c>
      <c r="AK356" s="238" t="s">
        <v>6726</v>
      </c>
      <c r="AL356" s="238">
        <v>355</v>
      </c>
    </row>
    <row r="357" spans="1:38" x14ac:dyDescent="0.3">
      <c r="A357" s="223" t="s">
        <v>20</v>
      </c>
      <c r="B357" s="223" t="s">
        <v>7293</v>
      </c>
      <c r="C357" s="244" t="s">
        <v>6717</v>
      </c>
      <c r="D357" s="240" t="s">
        <v>7475</v>
      </c>
      <c r="E357" s="239" t="s">
        <v>4616</v>
      </c>
      <c r="F357" s="243" t="s">
        <v>6729</v>
      </c>
      <c r="G357" s="214">
        <v>0</v>
      </c>
      <c r="H357" s="224" t="s">
        <v>6721</v>
      </c>
      <c r="I357" s="224"/>
      <c r="J357" s="234"/>
      <c r="K357" s="224"/>
      <c r="L357" s="224"/>
      <c r="M357" s="224"/>
      <c r="N357" s="243" t="s">
        <v>6720</v>
      </c>
      <c r="O357" s="226" t="s">
        <v>7295</v>
      </c>
      <c r="P357" s="226" t="s">
        <v>7296</v>
      </c>
      <c r="Q357" s="226" t="s">
        <v>7297</v>
      </c>
      <c r="R357" s="212" t="s">
        <v>4617</v>
      </c>
      <c r="S357" s="212" t="s">
        <v>7476</v>
      </c>
      <c r="T357" s="236">
        <v>45530</v>
      </c>
      <c r="U357" s="237" t="s">
        <v>6722</v>
      </c>
      <c r="V357" s="237">
        <v>45555</v>
      </c>
      <c r="W357" s="291">
        <v>45582</v>
      </c>
      <c r="X357" s="237" t="s">
        <v>6721</v>
      </c>
      <c r="Y357" s="225"/>
      <c r="Z357" s="225" t="s">
        <v>13167</v>
      </c>
      <c r="AA357" s="246">
        <v>202409</v>
      </c>
      <c r="AB357" s="246">
        <v>8</v>
      </c>
      <c r="AC357" s="247" t="s">
        <v>6708</v>
      </c>
      <c r="AD357" s="247" t="s">
        <v>6709</v>
      </c>
      <c r="AE357" s="248">
        <v>0</v>
      </c>
      <c r="AF357" s="247" t="s">
        <v>6709</v>
      </c>
      <c r="AG357" s="242" t="str">
        <f>IFERROR(VLOOKUP(작성용!A:A,RM!A:D,4,0),"-")</f>
        <v>서동현/조용원</v>
      </c>
      <c r="AH357" s="9" t="s">
        <v>13165</v>
      </c>
      <c r="AI357" s="238" t="s">
        <v>13166</v>
      </c>
      <c r="AJ357" s="238" t="s">
        <v>6721</v>
      </c>
      <c r="AK357" s="238" t="s">
        <v>6726</v>
      </c>
      <c r="AL357" s="238">
        <v>356</v>
      </c>
    </row>
    <row r="358" spans="1:38" x14ac:dyDescent="0.3">
      <c r="A358" s="223" t="s">
        <v>20</v>
      </c>
      <c r="B358" s="223" t="s">
        <v>7293</v>
      </c>
      <c r="C358" s="244" t="s">
        <v>6717</v>
      </c>
      <c r="D358" s="240" t="s">
        <v>7477</v>
      </c>
      <c r="E358" s="239" t="s">
        <v>4618</v>
      </c>
      <c r="F358" s="243" t="s">
        <v>6729</v>
      </c>
      <c r="G358" s="214">
        <v>0</v>
      </c>
      <c r="H358" s="224" t="s">
        <v>6721</v>
      </c>
      <c r="I358" s="224"/>
      <c r="J358" s="234"/>
      <c r="K358" s="224"/>
      <c r="L358" s="224"/>
      <c r="M358" s="224"/>
      <c r="N358" s="243" t="s">
        <v>6720</v>
      </c>
      <c r="O358" s="226" t="s">
        <v>7295</v>
      </c>
      <c r="P358" s="226" t="s">
        <v>7296</v>
      </c>
      <c r="Q358" s="226" t="s">
        <v>7297</v>
      </c>
      <c r="R358" s="212" t="s">
        <v>2</v>
      </c>
      <c r="S358" s="212" t="s">
        <v>7478</v>
      </c>
      <c r="T358" s="236">
        <v>45530</v>
      </c>
      <c r="U358" s="237" t="s">
        <v>6722</v>
      </c>
      <c r="V358" s="237">
        <v>45555</v>
      </c>
      <c r="W358" s="291">
        <v>45582</v>
      </c>
      <c r="X358" s="237" t="s">
        <v>6721</v>
      </c>
      <c r="Y358" s="225"/>
      <c r="Z358" s="225" t="s">
        <v>13167</v>
      </c>
      <c r="AA358" s="246">
        <v>202409</v>
      </c>
      <c r="AB358" s="246">
        <v>8</v>
      </c>
      <c r="AC358" s="247" t="s">
        <v>6708</v>
      </c>
      <c r="AD358" s="247" t="s">
        <v>6709</v>
      </c>
      <c r="AE358" s="248">
        <v>0</v>
      </c>
      <c r="AF358" s="247" t="s">
        <v>6709</v>
      </c>
      <c r="AG358" s="242" t="str">
        <f>IFERROR(VLOOKUP(작성용!A:A,RM!A:D,4,0),"-")</f>
        <v>서동현/조용원</v>
      </c>
      <c r="AH358" s="9" t="s">
        <v>13165</v>
      </c>
      <c r="AI358" s="238" t="s">
        <v>13166</v>
      </c>
      <c r="AJ358" s="238" t="s">
        <v>6721</v>
      </c>
      <c r="AK358" s="238" t="s">
        <v>6726</v>
      </c>
      <c r="AL358" s="238">
        <v>357</v>
      </c>
    </row>
    <row r="359" spans="1:38" x14ac:dyDescent="0.3">
      <c r="A359" s="223" t="s">
        <v>20</v>
      </c>
      <c r="B359" s="223" t="s">
        <v>7293</v>
      </c>
      <c r="C359" s="244" t="s">
        <v>6717</v>
      </c>
      <c r="D359" s="240" t="s">
        <v>7479</v>
      </c>
      <c r="E359" s="239" t="s">
        <v>4619</v>
      </c>
      <c r="F359" s="243" t="s">
        <v>6729</v>
      </c>
      <c r="G359" s="214">
        <v>0</v>
      </c>
      <c r="H359" s="224" t="s">
        <v>6721</v>
      </c>
      <c r="I359" s="224"/>
      <c r="J359" s="234"/>
      <c r="K359" s="224"/>
      <c r="L359" s="224"/>
      <c r="M359" s="224"/>
      <c r="N359" s="243" t="s">
        <v>6720</v>
      </c>
      <c r="O359" s="226" t="s">
        <v>7295</v>
      </c>
      <c r="P359" s="226" t="s">
        <v>7296</v>
      </c>
      <c r="Q359" s="226" t="s">
        <v>7297</v>
      </c>
      <c r="R359" s="212" t="s">
        <v>4620</v>
      </c>
      <c r="S359" s="212" t="s">
        <v>7480</v>
      </c>
      <c r="T359" s="236">
        <v>45530</v>
      </c>
      <c r="U359" s="237" t="s">
        <v>6722</v>
      </c>
      <c r="V359" s="237">
        <v>45555</v>
      </c>
      <c r="W359" s="291">
        <v>45582</v>
      </c>
      <c r="X359" s="237" t="s">
        <v>6721</v>
      </c>
      <c r="Y359" s="225"/>
      <c r="Z359" s="225" t="s">
        <v>13167</v>
      </c>
      <c r="AA359" s="246">
        <v>202409</v>
      </c>
      <c r="AB359" s="246">
        <v>8</v>
      </c>
      <c r="AC359" s="247" t="s">
        <v>6708</v>
      </c>
      <c r="AD359" s="247" t="s">
        <v>6709</v>
      </c>
      <c r="AE359" s="248">
        <v>0</v>
      </c>
      <c r="AF359" s="247" t="s">
        <v>6709</v>
      </c>
      <c r="AG359" s="242" t="str">
        <f>IFERROR(VLOOKUP(작성용!A:A,RM!A:D,4,0),"-")</f>
        <v>서동현/조용원</v>
      </c>
      <c r="AH359" s="9" t="s">
        <v>13165</v>
      </c>
      <c r="AI359" s="238" t="s">
        <v>13166</v>
      </c>
      <c r="AJ359" s="238" t="s">
        <v>6721</v>
      </c>
      <c r="AK359" s="238" t="s">
        <v>6726</v>
      </c>
      <c r="AL359" s="238">
        <v>358</v>
      </c>
    </row>
    <row r="360" spans="1:38" x14ac:dyDescent="0.3">
      <c r="A360" s="223" t="s">
        <v>20</v>
      </c>
      <c r="B360" s="223" t="s">
        <v>7293</v>
      </c>
      <c r="C360" s="244" t="s">
        <v>6717</v>
      </c>
      <c r="D360" s="240" t="s">
        <v>7481</v>
      </c>
      <c r="E360" s="239" t="s">
        <v>4621</v>
      </c>
      <c r="F360" s="243" t="s">
        <v>6729</v>
      </c>
      <c r="G360" s="214">
        <v>0</v>
      </c>
      <c r="H360" s="224" t="s">
        <v>6721</v>
      </c>
      <c r="I360" s="224"/>
      <c r="J360" s="234"/>
      <c r="K360" s="224"/>
      <c r="L360" s="224"/>
      <c r="M360" s="224"/>
      <c r="N360" s="243" t="s">
        <v>6720</v>
      </c>
      <c r="O360" s="226" t="s">
        <v>7295</v>
      </c>
      <c r="P360" s="226" t="s">
        <v>7296</v>
      </c>
      <c r="Q360" s="226" t="s">
        <v>7297</v>
      </c>
      <c r="R360" s="212" t="s">
        <v>2</v>
      </c>
      <c r="S360" s="212" t="s">
        <v>7482</v>
      </c>
      <c r="T360" s="236">
        <v>45530</v>
      </c>
      <c r="U360" s="237" t="s">
        <v>6722</v>
      </c>
      <c r="V360" s="237">
        <v>45555</v>
      </c>
      <c r="W360" s="291">
        <v>45582</v>
      </c>
      <c r="X360" s="237" t="s">
        <v>6721</v>
      </c>
      <c r="Y360" s="225"/>
      <c r="Z360" s="225" t="s">
        <v>13167</v>
      </c>
      <c r="AA360" s="246">
        <v>202409</v>
      </c>
      <c r="AB360" s="246">
        <v>8</v>
      </c>
      <c r="AC360" s="247" t="s">
        <v>6708</v>
      </c>
      <c r="AD360" s="247" t="s">
        <v>6709</v>
      </c>
      <c r="AE360" s="248">
        <v>0</v>
      </c>
      <c r="AF360" s="247" t="s">
        <v>6709</v>
      </c>
      <c r="AG360" s="242" t="str">
        <f>IFERROR(VLOOKUP(작성용!A:A,RM!A:D,4,0),"-")</f>
        <v>서동현/조용원</v>
      </c>
      <c r="AH360" s="9" t="s">
        <v>13165</v>
      </c>
      <c r="AI360" s="238" t="s">
        <v>13166</v>
      </c>
      <c r="AJ360" s="238" t="s">
        <v>6721</v>
      </c>
      <c r="AK360" s="238" t="s">
        <v>6726</v>
      </c>
      <c r="AL360" s="238">
        <v>359</v>
      </c>
    </row>
    <row r="361" spans="1:38" x14ac:dyDescent="0.3">
      <c r="A361" s="223" t="s">
        <v>20</v>
      </c>
      <c r="B361" s="223" t="s">
        <v>7293</v>
      </c>
      <c r="C361" s="244" t="s">
        <v>6717</v>
      </c>
      <c r="D361" s="240" t="s">
        <v>7483</v>
      </c>
      <c r="E361" s="239" t="s">
        <v>4622</v>
      </c>
      <c r="F361" s="243" t="s">
        <v>6729</v>
      </c>
      <c r="G361" s="214">
        <v>0</v>
      </c>
      <c r="H361" s="224" t="s">
        <v>6721</v>
      </c>
      <c r="I361" s="224"/>
      <c r="J361" s="234"/>
      <c r="K361" s="224"/>
      <c r="L361" s="224"/>
      <c r="M361" s="224"/>
      <c r="N361" s="243" t="s">
        <v>6720</v>
      </c>
      <c r="O361" s="226" t="s">
        <v>7295</v>
      </c>
      <c r="P361" s="226" t="s">
        <v>7296</v>
      </c>
      <c r="Q361" s="226" t="s">
        <v>7297</v>
      </c>
      <c r="R361" s="212" t="s">
        <v>2</v>
      </c>
      <c r="S361" s="212" t="s">
        <v>7484</v>
      </c>
      <c r="T361" s="236">
        <v>45530</v>
      </c>
      <c r="U361" s="237" t="s">
        <v>6722</v>
      </c>
      <c r="V361" s="237">
        <v>45555</v>
      </c>
      <c r="W361" s="291">
        <v>45582</v>
      </c>
      <c r="X361" s="237" t="s">
        <v>6721</v>
      </c>
      <c r="Y361" s="225"/>
      <c r="Z361" s="225" t="s">
        <v>13167</v>
      </c>
      <c r="AA361" s="246">
        <v>202409</v>
      </c>
      <c r="AB361" s="246">
        <v>8</v>
      </c>
      <c r="AC361" s="247" t="s">
        <v>6708</v>
      </c>
      <c r="AD361" s="247" t="s">
        <v>6709</v>
      </c>
      <c r="AE361" s="248">
        <v>0</v>
      </c>
      <c r="AF361" s="247" t="s">
        <v>6709</v>
      </c>
      <c r="AG361" s="242" t="str">
        <f>IFERROR(VLOOKUP(작성용!A:A,RM!A:D,4,0),"-")</f>
        <v>서동현/조용원</v>
      </c>
      <c r="AH361" s="9" t="s">
        <v>13165</v>
      </c>
      <c r="AI361" s="238" t="s">
        <v>13166</v>
      </c>
      <c r="AJ361" s="238" t="s">
        <v>6721</v>
      </c>
      <c r="AK361" s="238" t="s">
        <v>6726</v>
      </c>
      <c r="AL361" s="238">
        <v>360</v>
      </c>
    </row>
    <row r="362" spans="1:38" x14ac:dyDescent="0.3">
      <c r="A362" s="223" t="s">
        <v>20</v>
      </c>
      <c r="B362" s="223" t="s">
        <v>7293</v>
      </c>
      <c r="C362" s="244" t="s">
        <v>6717</v>
      </c>
      <c r="D362" s="240" t="s">
        <v>7485</v>
      </c>
      <c r="E362" s="239" t="s">
        <v>7486</v>
      </c>
      <c r="F362" s="243" t="s">
        <v>6729</v>
      </c>
      <c r="G362" s="214">
        <v>0</v>
      </c>
      <c r="H362" s="224" t="s">
        <v>6721</v>
      </c>
      <c r="I362" s="224"/>
      <c r="J362" s="234"/>
      <c r="K362" s="224"/>
      <c r="L362" s="224"/>
      <c r="M362" s="224"/>
      <c r="N362" s="243" t="s">
        <v>6720</v>
      </c>
      <c r="O362" s="226" t="s">
        <v>7295</v>
      </c>
      <c r="P362" s="226" t="s">
        <v>7296</v>
      </c>
      <c r="Q362" s="226" t="s">
        <v>7297</v>
      </c>
      <c r="R362" s="212" t="s">
        <v>2</v>
      </c>
      <c r="S362" s="212" t="s">
        <v>7487</v>
      </c>
      <c r="T362" s="236">
        <v>45530</v>
      </c>
      <c r="U362" s="237" t="s">
        <v>6722</v>
      </c>
      <c r="V362" s="237">
        <v>45555</v>
      </c>
      <c r="W362" s="291">
        <v>45582</v>
      </c>
      <c r="X362" s="237" t="s">
        <v>6721</v>
      </c>
      <c r="Y362" s="225"/>
      <c r="Z362" s="225" t="s">
        <v>13167</v>
      </c>
      <c r="AA362" s="246">
        <v>202409</v>
      </c>
      <c r="AB362" s="246">
        <v>8</v>
      </c>
      <c r="AC362" s="247" t="s">
        <v>6708</v>
      </c>
      <c r="AD362" s="247" t="s">
        <v>6709</v>
      </c>
      <c r="AE362" s="248">
        <v>0</v>
      </c>
      <c r="AF362" s="247" t="s">
        <v>6709</v>
      </c>
      <c r="AG362" s="242" t="str">
        <f>IFERROR(VLOOKUP(작성용!A:A,RM!A:D,4,0),"-")</f>
        <v>서동현/조용원</v>
      </c>
      <c r="AH362" s="9" t="s">
        <v>13165</v>
      </c>
      <c r="AI362" s="238" t="s">
        <v>13166</v>
      </c>
      <c r="AJ362" s="238" t="s">
        <v>6721</v>
      </c>
      <c r="AK362" s="238" t="s">
        <v>6726</v>
      </c>
      <c r="AL362" s="238">
        <v>361</v>
      </c>
    </row>
    <row r="363" spans="1:38" x14ac:dyDescent="0.3">
      <c r="A363" s="223" t="s">
        <v>20</v>
      </c>
      <c r="B363" s="223" t="s">
        <v>7293</v>
      </c>
      <c r="C363" s="244" t="s">
        <v>6717</v>
      </c>
      <c r="D363" s="240" t="s">
        <v>7488</v>
      </c>
      <c r="E363" s="239" t="s">
        <v>4623</v>
      </c>
      <c r="F363" s="243" t="s">
        <v>6729</v>
      </c>
      <c r="G363" s="214">
        <v>0</v>
      </c>
      <c r="H363" s="224" t="s">
        <v>6721</v>
      </c>
      <c r="I363" s="224"/>
      <c r="J363" s="234"/>
      <c r="K363" s="224"/>
      <c r="L363" s="224"/>
      <c r="M363" s="224"/>
      <c r="N363" s="243" t="s">
        <v>6720</v>
      </c>
      <c r="O363" s="226" t="s">
        <v>7295</v>
      </c>
      <c r="P363" s="226" t="s">
        <v>7296</v>
      </c>
      <c r="Q363" s="226" t="s">
        <v>7297</v>
      </c>
      <c r="R363" s="212" t="s">
        <v>2</v>
      </c>
      <c r="S363" s="212" t="s">
        <v>7489</v>
      </c>
      <c r="T363" s="236">
        <v>45530</v>
      </c>
      <c r="U363" s="237" t="s">
        <v>6722</v>
      </c>
      <c r="V363" s="237">
        <v>45555</v>
      </c>
      <c r="W363" s="291">
        <v>45582</v>
      </c>
      <c r="X363" s="237" t="s">
        <v>6721</v>
      </c>
      <c r="Y363" s="225"/>
      <c r="Z363" s="225" t="s">
        <v>13167</v>
      </c>
      <c r="AA363" s="246">
        <v>202409</v>
      </c>
      <c r="AB363" s="246">
        <v>8</v>
      </c>
      <c r="AC363" s="247" t="s">
        <v>6708</v>
      </c>
      <c r="AD363" s="247" t="s">
        <v>6709</v>
      </c>
      <c r="AE363" s="248">
        <v>0</v>
      </c>
      <c r="AF363" s="247" t="s">
        <v>6709</v>
      </c>
      <c r="AG363" s="242" t="str">
        <f>IFERROR(VLOOKUP(작성용!A:A,RM!A:D,4,0),"-")</f>
        <v>서동현/조용원</v>
      </c>
      <c r="AH363" s="9" t="s">
        <v>13165</v>
      </c>
      <c r="AI363" s="238" t="s">
        <v>13166</v>
      </c>
      <c r="AJ363" s="238" t="s">
        <v>6721</v>
      </c>
      <c r="AK363" s="238" t="s">
        <v>6726</v>
      </c>
      <c r="AL363" s="238">
        <v>362</v>
      </c>
    </row>
    <row r="364" spans="1:38" x14ac:dyDescent="0.3">
      <c r="A364" s="223" t="s">
        <v>20</v>
      </c>
      <c r="B364" s="223" t="s">
        <v>7293</v>
      </c>
      <c r="C364" s="244" t="s">
        <v>6717</v>
      </c>
      <c r="D364" s="240" t="s">
        <v>7490</v>
      </c>
      <c r="E364" s="239" t="s">
        <v>4624</v>
      </c>
      <c r="F364" s="243" t="s">
        <v>6729</v>
      </c>
      <c r="G364" s="214">
        <v>99</v>
      </c>
      <c r="H364" s="224" t="s">
        <v>6721</v>
      </c>
      <c r="I364" s="224"/>
      <c r="J364" s="234"/>
      <c r="K364" s="224"/>
      <c r="L364" s="224"/>
      <c r="M364" s="224"/>
      <c r="N364" s="243" t="s">
        <v>6720</v>
      </c>
      <c r="O364" s="226" t="s">
        <v>7295</v>
      </c>
      <c r="P364" s="226" t="s">
        <v>7296</v>
      </c>
      <c r="Q364" s="226" t="s">
        <v>7297</v>
      </c>
      <c r="R364" s="212" t="s">
        <v>2</v>
      </c>
      <c r="S364" s="212" t="s">
        <v>7491</v>
      </c>
      <c r="T364" s="236">
        <v>45530</v>
      </c>
      <c r="U364" s="237" t="s">
        <v>6722</v>
      </c>
      <c r="V364" s="237">
        <v>45555</v>
      </c>
      <c r="W364" s="291">
        <v>45582</v>
      </c>
      <c r="X364" s="237" t="s">
        <v>6721</v>
      </c>
      <c r="Y364" s="225"/>
      <c r="Z364" s="225" t="s">
        <v>13167</v>
      </c>
      <c r="AA364" s="246">
        <v>202409</v>
      </c>
      <c r="AB364" s="246">
        <v>8</v>
      </c>
      <c r="AC364" s="247" t="s">
        <v>6708</v>
      </c>
      <c r="AD364" s="247" t="s">
        <v>6709</v>
      </c>
      <c r="AE364" s="248">
        <v>0</v>
      </c>
      <c r="AF364" s="247" t="s">
        <v>6709</v>
      </c>
      <c r="AG364" s="242" t="str">
        <f>IFERROR(VLOOKUP(작성용!A:A,RM!A:D,4,0),"-")</f>
        <v>서동현/조용원</v>
      </c>
      <c r="AH364" s="9" t="s">
        <v>13165</v>
      </c>
      <c r="AI364" s="238" t="s">
        <v>13166</v>
      </c>
      <c r="AJ364" s="238" t="s">
        <v>6721</v>
      </c>
      <c r="AK364" s="238" t="s">
        <v>6726</v>
      </c>
      <c r="AL364" s="238">
        <v>363</v>
      </c>
    </row>
    <row r="365" spans="1:38" x14ac:dyDescent="0.3">
      <c r="A365" s="223" t="s">
        <v>20</v>
      </c>
      <c r="B365" s="223" t="s">
        <v>7293</v>
      </c>
      <c r="C365" s="244" t="s">
        <v>6717</v>
      </c>
      <c r="D365" s="240" t="s">
        <v>7492</v>
      </c>
      <c r="E365" s="239" t="s">
        <v>4625</v>
      </c>
      <c r="F365" s="243" t="s">
        <v>6729</v>
      </c>
      <c r="G365" s="214">
        <v>0</v>
      </c>
      <c r="H365" s="224" t="s">
        <v>6721</v>
      </c>
      <c r="I365" s="224"/>
      <c r="J365" s="234"/>
      <c r="K365" s="224"/>
      <c r="L365" s="224"/>
      <c r="M365" s="224"/>
      <c r="N365" s="243" t="s">
        <v>6720</v>
      </c>
      <c r="O365" s="226" t="s">
        <v>7295</v>
      </c>
      <c r="P365" s="226" t="s">
        <v>7296</v>
      </c>
      <c r="Q365" s="226" t="s">
        <v>7297</v>
      </c>
      <c r="R365" s="212" t="s">
        <v>2</v>
      </c>
      <c r="S365" s="212" t="s">
        <v>7493</v>
      </c>
      <c r="T365" s="236">
        <v>45530</v>
      </c>
      <c r="U365" s="237" t="s">
        <v>6722</v>
      </c>
      <c r="V365" s="237">
        <v>45555</v>
      </c>
      <c r="W365" s="291">
        <v>45582</v>
      </c>
      <c r="X365" s="237" t="s">
        <v>6721</v>
      </c>
      <c r="Y365" s="225"/>
      <c r="Z365" s="225" t="s">
        <v>13167</v>
      </c>
      <c r="AA365" s="246">
        <v>202409</v>
      </c>
      <c r="AB365" s="246">
        <v>8</v>
      </c>
      <c r="AC365" s="247" t="s">
        <v>6708</v>
      </c>
      <c r="AD365" s="247" t="s">
        <v>6709</v>
      </c>
      <c r="AE365" s="248">
        <v>0</v>
      </c>
      <c r="AF365" s="247" t="s">
        <v>6709</v>
      </c>
      <c r="AG365" s="242" t="str">
        <f>IFERROR(VLOOKUP(작성용!A:A,RM!A:D,4,0),"-")</f>
        <v>서동현/조용원</v>
      </c>
      <c r="AH365" s="9" t="s">
        <v>13165</v>
      </c>
      <c r="AI365" s="238" t="s">
        <v>13166</v>
      </c>
      <c r="AJ365" s="238" t="s">
        <v>6721</v>
      </c>
      <c r="AK365" s="238" t="s">
        <v>6726</v>
      </c>
      <c r="AL365" s="238">
        <v>364</v>
      </c>
    </row>
    <row r="366" spans="1:38" x14ac:dyDescent="0.3">
      <c r="A366" s="223" t="s">
        <v>20</v>
      </c>
      <c r="B366" s="223" t="s">
        <v>7293</v>
      </c>
      <c r="C366" s="244" t="s">
        <v>6717</v>
      </c>
      <c r="D366" s="240" t="s">
        <v>7494</v>
      </c>
      <c r="E366" s="239" t="s">
        <v>4626</v>
      </c>
      <c r="F366" s="243" t="s">
        <v>6729</v>
      </c>
      <c r="G366" s="214">
        <v>0</v>
      </c>
      <c r="H366" s="224" t="s">
        <v>6721</v>
      </c>
      <c r="I366" s="224"/>
      <c r="J366" s="234"/>
      <c r="K366" s="224"/>
      <c r="L366" s="224"/>
      <c r="M366" s="224"/>
      <c r="N366" s="243" t="s">
        <v>6720</v>
      </c>
      <c r="O366" s="226" t="s">
        <v>7295</v>
      </c>
      <c r="P366" s="226" t="s">
        <v>7296</v>
      </c>
      <c r="Q366" s="226" t="s">
        <v>7297</v>
      </c>
      <c r="R366" s="212" t="s">
        <v>2</v>
      </c>
      <c r="S366" s="212" t="s">
        <v>7495</v>
      </c>
      <c r="T366" s="236">
        <v>45530</v>
      </c>
      <c r="U366" s="237" t="s">
        <v>6722</v>
      </c>
      <c r="V366" s="237">
        <v>45555</v>
      </c>
      <c r="W366" s="291">
        <v>45582</v>
      </c>
      <c r="X366" s="237" t="s">
        <v>6721</v>
      </c>
      <c r="Y366" s="225"/>
      <c r="Z366" s="225" t="s">
        <v>13167</v>
      </c>
      <c r="AA366" s="246">
        <v>202409</v>
      </c>
      <c r="AB366" s="246">
        <v>8</v>
      </c>
      <c r="AC366" s="247" t="s">
        <v>6708</v>
      </c>
      <c r="AD366" s="247" t="s">
        <v>6709</v>
      </c>
      <c r="AE366" s="248">
        <v>0</v>
      </c>
      <c r="AF366" s="247" t="s">
        <v>6709</v>
      </c>
      <c r="AG366" s="242" t="str">
        <f>IFERROR(VLOOKUP(작성용!A:A,RM!A:D,4,0),"-")</f>
        <v>서동현/조용원</v>
      </c>
      <c r="AH366" s="9" t="s">
        <v>13165</v>
      </c>
      <c r="AI366" s="238" t="s">
        <v>13166</v>
      </c>
      <c r="AJ366" s="238" t="s">
        <v>6721</v>
      </c>
      <c r="AK366" s="238" t="s">
        <v>6726</v>
      </c>
      <c r="AL366" s="238">
        <v>365</v>
      </c>
    </row>
    <row r="367" spans="1:38" x14ac:dyDescent="0.3">
      <c r="A367" s="223" t="s">
        <v>20</v>
      </c>
      <c r="B367" s="223" t="s">
        <v>7293</v>
      </c>
      <c r="C367" s="244" t="s">
        <v>6717</v>
      </c>
      <c r="D367" s="240" t="s">
        <v>7496</v>
      </c>
      <c r="E367" s="239" t="s">
        <v>4627</v>
      </c>
      <c r="F367" s="243" t="s">
        <v>6729</v>
      </c>
      <c r="G367" s="214">
        <v>0</v>
      </c>
      <c r="H367" s="224" t="s">
        <v>6721</v>
      </c>
      <c r="I367" s="224"/>
      <c r="J367" s="234"/>
      <c r="K367" s="224"/>
      <c r="L367" s="224"/>
      <c r="M367" s="224"/>
      <c r="N367" s="243" t="s">
        <v>6720</v>
      </c>
      <c r="O367" s="226" t="s">
        <v>7295</v>
      </c>
      <c r="P367" s="226" t="s">
        <v>7296</v>
      </c>
      <c r="Q367" s="226" t="s">
        <v>7297</v>
      </c>
      <c r="R367" s="212" t="s">
        <v>4628</v>
      </c>
      <c r="S367" s="212" t="s">
        <v>7497</v>
      </c>
      <c r="T367" s="236">
        <v>45530</v>
      </c>
      <c r="U367" s="237" t="s">
        <v>6722</v>
      </c>
      <c r="V367" s="237">
        <v>45555</v>
      </c>
      <c r="W367" s="291">
        <v>45582</v>
      </c>
      <c r="X367" s="237" t="s">
        <v>6721</v>
      </c>
      <c r="Y367" s="225"/>
      <c r="Z367" s="225" t="s">
        <v>13167</v>
      </c>
      <c r="AA367" s="246">
        <v>202409</v>
      </c>
      <c r="AB367" s="246">
        <v>8</v>
      </c>
      <c r="AC367" s="247" t="s">
        <v>6708</v>
      </c>
      <c r="AD367" s="247" t="s">
        <v>6709</v>
      </c>
      <c r="AE367" s="248">
        <v>0</v>
      </c>
      <c r="AF367" s="247" t="s">
        <v>6709</v>
      </c>
      <c r="AG367" s="242" t="str">
        <f>IFERROR(VLOOKUP(작성용!A:A,RM!A:D,4,0),"-")</f>
        <v>서동현/조용원</v>
      </c>
      <c r="AH367" s="9" t="s">
        <v>13165</v>
      </c>
      <c r="AI367" s="238" t="s">
        <v>13166</v>
      </c>
      <c r="AJ367" s="238" t="s">
        <v>6721</v>
      </c>
      <c r="AK367" s="238" t="s">
        <v>6726</v>
      </c>
      <c r="AL367" s="238">
        <v>366</v>
      </c>
    </row>
    <row r="368" spans="1:38" x14ac:dyDescent="0.3">
      <c r="A368" s="223" t="s">
        <v>20</v>
      </c>
      <c r="B368" s="223" t="s">
        <v>7293</v>
      </c>
      <c r="C368" s="244" t="s">
        <v>6717</v>
      </c>
      <c r="D368" s="240" t="s">
        <v>7498</v>
      </c>
      <c r="E368" s="239" t="s">
        <v>4629</v>
      </c>
      <c r="F368" s="243" t="s">
        <v>6729</v>
      </c>
      <c r="G368" s="214">
        <v>0</v>
      </c>
      <c r="H368" s="224" t="s">
        <v>6721</v>
      </c>
      <c r="I368" s="224"/>
      <c r="J368" s="234"/>
      <c r="K368" s="224"/>
      <c r="L368" s="224"/>
      <c r="M368" s="224"/>
      <c r="N368" s="243" t="s">
        <v>6720</v>
      </c>
      <c r="O368" s="226" t="s">
        <v>7295</v>
      </c>
      <c r="P368" s="226" t="s">
        <v>7296</v>
      </c>
      <c r="Q368" s="226" t="s">
        <v>7297</v>
      </c>
      <c r="R368" s="212" t="s">
        <v>4630</v>
      </c>
      <c r="S368" s="212" t="s">
        <v>7499</v>
      </c>
      <c r="T368" s="236">
        <v>45530</v>
      </c>
      <c r="U368" s="237" t="s">
        <v>6722</v>
      </c>
      <c r="V368" s="237">
        <v>45555</v>
      </c>
      <c r="W368" s="291">
        <v>45582</v>
      </c>
      <c r="X368" s="237" t="s">
        <v>6721</v>
      </c>
      <c r="Y368" s="225"/>
      <c r="Z368" s="225" t="s">
        <v>13167</v>
      </c>
      <c r="AA368" s="246">
        <v>202409</v>
      </c>
      <c r="AB368" s="246">
        <v>8</v>
      </c>
      <c r="AC368" s="247" t="s">
        <v>6708</v>
      </c>
      <c r="AD368" s="247" t="s">
        <v>6709</v>
      </c>
      <c r="AE368" s="248">
        <v>0</v>
      </c>
      <c r="AF368" s="247" t="s">
        <v>6709</v>
      </c>
      <c r="AG368" s="242" t="str">
        <f>IFERROR(VLOOKUP(작성용!A:A,RM!A:D,4,0),"-")</f>
        <v>서동현/조용원</v>
      </c>
      <c r="AH368" s="9" t="s">
        <v>13165</v>
      </c>
      <c r="AI368" s="238" t="s">
        <v>13166</v>
      </c>
      <c r="AJ368" s="238" t="s">
        <v>6721</v>
      </c>
      <c r="AK368" s="238" t="s">
        <v>6726</v>
      </c>
      <c r="AL368" s="238">
        <v>367</v>
      </c>
    </row>
    <row r="369" spans="1:38" x14ac:dyDescent="0.3">
      <c r="A369" s="223" t="s">
        <v>20</v>
      </c>
      <c r="B369" s="223" t="s">
        <v>7293</v>
      </c>
      <c r="C369" s="244" t="s">
        <v>6717</v>
      </c>
      <c r="D369" s="240" t="s">
        <v>7500</v>
      </c>
      <c r="E369" s="239" t="s">
        <v>4631</v>
      </c>
      <c r="F369" s="243" t="s">
        <v>6729</v>
      </c>
      <c r="G369" s="214">
        <v>0</v>
      </c>
      <c r="H369" s="224" t="s">
        <v>6721</v>
      </c>
      <c r="I369" s="224"/>
      <c r="J369" s="234"/>
      <c r="K369" s="224"/>
      <c r="L369" s="224"/>
      <c r="M369" s="224"/>
      <c r="N369" s="243" t="s">
        <v>6720</v>
      </c>
      <c r="O369" s="226" t="s">
        <v>7295</v>
      </c>
      <c r="P369" s="226" t="s">
        <v>7296</v>
      </c>
      <c r="Q369" s="226" t="s">
        <v>7297</v>
      </c>
      <c r="R369" s="212" t="s">
        <v>2</v>
      </c>
      <c r="S369" s="212" t="s">
        <v>7501</v>
      </c>
      <c r="T369" s="236">
        <v>45530</v>
      </c>
      <c r="U369" s="237" t="s">
        <v>6722</v>
      </c>
      <c r="V369" s="237">
        <v>45555</v>
      </c>
      <c r="W369" s="291">
        <v>45582</v>
      </c>
      <c r="X369" s="237" t="s">
        <v>6721</v>
      </c>
      <c r="Y369" s="225"/>
      <c r="Z369" s="225" t="s">
        <v>13167</v>
      </c>
      <c r="AA369" s="246">
        <v>202409</v>
      </c>
      <c r="AB369" s="246">
        <v>8</v>
      </c>
      <c r="AC369" s="247" t="s">
        <v>6708</v>
      </c>
      <c r="AD369" s="247" t="s">
        <v>6709</v>
      </c>
      <c r="AE369" s="248">
        <v>0</v>
      </c>
      <c r="AF369" s="247" t="s">
        <v>6709</v>
      </c>
      <c r="AG369" s="242" t="str">
        <f>IFERROR(VLOOKUP(작성용!A:A,RM!A:D,4,0),"-")</f>
        <v>서동현/조용원</v>
      </c>
      <c r="AH369" s="9" t="s">
        <v>13165</v>
      </c>
      <c r="AI369" s="238" t="s">
        <v>13166</v>
      </c>
      <c r="AJ369" s="238" t="s">
        <v>6721</v>
      </c>
      <c r="AK369" s="238" t="s">
        <v>6726</v>
      </c>
      <c r="AL369" s="238">
        <v>368</v>
      </c>
    </row>
    <row r="370" spans="1:38" x14ac:dyDescent="0.3">
      <c r="A370" s="223" t="s">
        <v>20</v>
      </c>
      <c r="B370" s="223" t="s">
        <v>7293</v>
      </c>
      <c r="C370" s="244" t="s">
        <v>6717</v>
      </c>
      <c r="D370" s="240" t="s">
        <v>7502</v>
      </c>
      <c r="E370" s="239" t="s">
        <v>4632</v>
      </c>
      <c r="F370" s="243" t="s">
        <v>6729</v>
      </c>
      <c r="G370" s="214">
        <v>0</v>
      </c>
      <c r="H370" s="224" t="s">
        <v>6721</v>
      </c>
      <c r="I370" s="224"/>
      <c r="J370" s="234"/>
      <c r="K370" s="224"/>
      <c r="L370" s="224"/>
      <c r="M370" s="224"/>
      <c r="N370" s="243" t="s">
        <v>6720</v>
      </c>
      <c r="O370" s="226" t="s">
        <v>7295</v>
      </c>
      <c r="P370" s="226" t="s">
        <v>7296</v>
      </c>
      <c r="Q370" s="226" t="s">
        <v>7297</v>
      </c>
      <c r="R370" s="212" t="s">
        <v>2</v>
      </c>
      <c r="S370" s="212" t="s">
        <v>7503</v>
      </c>
      <c r="T370" s="236">
        <v>45530</v>
      </c>
      <c r="U370" s="237" t="s">
        <v>6722</v>
      </c>
      <c r="V370" s="237">
        <v>45555</v>
      </c>
      <c r="W370" s="291">
        <v>45582</v>
      </c>
      <c r="X370" s="237" t="s">
        <v>6721</v>
      </c>
      <c r="Y370" s="225"/>
      <c r="Z370" s="225" t="s">
        <v>13167</v>
      </c>
      <c r="AA370" s="246">
        <v>202409</v>
      </c>
      <c r="AB370" s="246">
        <v>8</v>
      </c>
      <c r="AC370" s="247" t="s">
        <v>6708</v>
      </c>
      <c r="AD370" s="247" t="s">
        <v>6709</v>
      </c>
      <c r="AE370" s="248">
        <v>0</v>
      </c>
      <c r="AF370" s="247" t="s">
        <v>6709</v>
      </c>
      <c r="AG370" s="242" t="str">
        <f>IFERROR(VLOOKUP(작성용!A:A,RM!A:D,4,0),"-")</f>
        <v>서동현/조용원</v>
      </c>
      <c r="AH370" s="9" t="s">
        <v>13165</v>
      </c>
      <c r="AI370" s="238" t="s">
        <v>13166</v>
      </c>
      <c r="AJ370" s="238" t="s">
        <v>6721</v>
      </c>
      <c r="AK370" s="238" t="s">
        <v>6726</v>
      </c>
      <c r="AL370" s="238">
        <v>369</v>
      </c>
    </row>
    <row r="371" spans="1:38" x14ac:dyDescent="0.3">
      <c r="A371" s="223" t="s">
        <v>20</v>
      </c>
      <c r="B371" s="223" t="s">
        <v>7293</v>
      </c>
      <c r="C371" s="244" t="s">
        <v>6717</v>
      </c>
      <c r="D371" s="240" t="s">
        <v>7504</v>
      </c>
      <c r="E371" s="239" t="s">
        <v>4633</v>
      </c>
      <c r="F371" s="243" t="s">
        <v>6729</v>
      </c>
      <c r="G371" s="214">
        <v>0</v>
      </c>
      <c r="H371" s="224" t="s">
        <v>6721</v>
      </c>
      <c r="I371" s="224"/>
      <c r="J371" s="234"/>
      <c r="K371" s="224"/>
      <c r="L371" s="224"/>
      <c r="M371" s="224"/>
      <c r="N371" s="243" t="s">
        <v>6720</v>
      </c>
      <c r="O371" s="226" t="s">
        <v>7295</v>
      </c>
      <c r="P371" s="226" t="s">
        <v>7296</v>
      </c>
      <c r="Q371" s="226" t="s">
        <v>7297</v>
      </c>
      <c r="R371" s="212" t="s">
        <v>4634</v>
      </c>
      <c r="S371" s="212" t="s">
        <v>7505</v>
      </c>
      <c r="T371" s="236">
        <v>45530</v>
      </c>
      <c r="U371" s="237" t="s">
        <v>6722</v>
      </c>
      <c r="V371" s="237">
        <v>45555</v>
      </c>
      <c r="W371" s="291">
        <v>45582</v>
      </c>
      <c r="X371" s="237" t="s">
        <v>6721</v>
      </c>
      <c r="Y371" s="225"/>
      <c r="Z371" s="225" t="s">
        <v>13167</v>
      </c>
      <c r="AA371" s="246">
        <v>202409</v>
      </c>
      <c r="AB371" s="246">
        <v>8</v>
      </c>
      <c r="AC371" s="247" t="s">
        <v>6708</v>
      </c>
      <c r="AD371" s="247" t="s">
        <v>6709</v>
      </c>
      <c r="AE371" s="248">
        <v>0</v>
      </c>
      <c r="AF371" s="247" t="s">
        <v>6709</v>
      </c>
      <c r="AG371" s="242" t="str">
        <f>IFERROR(VLOOKUP(작성용!A:A,RM!A:D,4,0),"-")</f>
        <v>서동현/조용원</v>
      </c>
      <c r="AH371" s="9" t="s">
        <v>13165</v>
      </c>
      <c r="AI371" s="238" t="s">
        <v>13166</v>
      </c>
      <c r="AJ371" s="238" t="s">
        <v>6721</v>
      </c>
      <c r="AK371" s="238" t="s">
        <v>6726</v>
      </c>
      <c r="AL371" s="238">
        <v>370</v>
      </c>
    </row>
    <row r="372" spans="1:38" x14ac:dyDescent="0.3">
      <c r="A372" s="223" t="s">
        <v>20</v>
      </c>
      <c r="B372" s="223" t="s">
        <v>7293</v>
      </c>
      <c r="C372" s="244" t="s">
        <v>6717</v>
      </c>
      <c r="D372" s="240" t="s">
        <v>7506</v>
      </c>
      <c r="E372" s="239" t="s">
        <v>4635</v>
      </c>
      <c r="F372" s="243" t="s">
        <v>6729</v>
      </c>
      <c r="G372" s="214">
        <v>0</v>
      </c>
      <c r="H372" s="224" t="s">
        <v>6721</v>
      </c>
      <c r="I372" s="224"/>
      <c r="J372" s="234"/>
      <c r="K372" s="224"/>
      <c r="L372" s="224"/>
      <c r="M372" s="224"/>
      <c r="N372" s="243" t="s">
        <v>6720</v>
      </c>
      <c r="O372" s="226" t="s">
        <v>7295</v>
      </c>
      <c r="P372" s="226" t="s">
        <v>7296</v>
      </c>
      <c r="Q372" s="226" t="s">
        <v>7297</v>
      </c>
      <c r="R372" s="212" t="s">
        <v>2</v>
      </c>
      <c r="S372" s="212" t="s">
        <v>7507</v>
      </c>
      <c r="T372" s="236">
        <v>45530</v>
      </c>
      <c r="U372" s="237" t="s">
        <v>6722</v>
      </c>
      <c r="V372" s="237">
        <v>45555</v>
      </c>
      <c r="W372" s="291">
        <v>45582</v>
      </c>
      <c r="X372" s="237" t="s">
        <v>6721</v>
      </c>
      <c r="Y372" s="225"/>
      <c r="Z372" s="225" t="s">
        <v>13167</v>
      </c>
      <c r="AA372" s="246">
        <v>202409</v>
      </c>
      <c r="AB372" s="246">
        <v>8</v>
      </c>
      <c r="AC372" s="247" t="s">
        <v>6708</v>
      </c>
      <c r="AD372" s="247" t="s">
        <v>6709</v>
      </c>
      <c r="AE372" s="248">
        <v>0</v>
      </c>
      <c r="AF372" s="247" t="s">
        <v>6709</v>
      </c>
      <c r="AG372" s="242" t="str">
        <f>IFERROR(VLOOKUP(작성용!A:A,RM!A:D,4,0),"-")</f>
        <v>서동현/조용원</v>
      </c>
      <c r="AH372" s="9" t="s">
        <v>13165</v>
      </c>
      <c r="AI372" s="238" t="s">
        <v>13166</v>
      </c>
      <c r="AJ372" s="238" t="s">
        <v>6721</v>
      </c>
      <c r="AK372" s="238" t="s">
        <v>6726</v>
      </c>
      <c r="AL372" s="238">
        <v>371</v>
      </c>
    </row>
    <row r="373" spans="1:38" x14ac:dyDescent="0.3">
      <c r="A373" s="223" t="s">
        <v>20</v>
      </c>
      <c r="B373" s="223" t="s">
        <v>7293</v>
      </c>
      <c r="C373" s="244" t="s">
        <v>6717</v>
      </c>
      <c r="D373" s="240" t="s">
        <v>7508</v>
      </c>
      <c r="E373" s="239" t="s">
        <v>4636</v>
      </c>
      <c r="F373" s="243" t="s">
        <v>6729</v>
      </c>
      <c r="G373" s="214">
        <v>0</v>
      </c>
      <c r="H373" s="224" t="s">
        <v>6721</v>
      </c>
      <c r="I373" s="224"/>
      <c r="J373" s="234"/>
      <c r="K373" s="224"/>
      <c r="L373" s="224"/>
      <c r="M373" s="224"/>
      <c r="N373" s="243" t="s">
        <v>6720</v>
      </c>
      <c r="O373" s="226" t="s">
        <v>7295</v>
      </c>
      <c r="P373" s="226" t="s">
        <v>7296</v>
      </c>
      <c r="Q373" s="226" t="s">
        <v>7297</v>
      </c>
      <c r="R373" s="212" t="s">
        <v>4637</v>
      </c>
      <c r="S373" s="212" t="s">
        <v>7509</v>
      </c>
      <c r="T373" s="236">
        <v>45530</v>
      </c>
      <c r="U373" s="237" t="s">
        <v>6722</v>
      </c>
      <c r="V373" s="237">
        <v>45555</v>
      </c>
      <c r="W373" s="291">
        <v>45582</v>
      </c>
      <c r="X373" s="237" t="s">
        <v>6721</v>
      </c>
      <c r="Y373" s="225"/>
      <c r="Z373" s="225" t="s">
        <v>13167</v>
      </c>
      <c r="AA373" s="246">
        <v>202409</v>
      </c>
      <c r="AB373" s="246">
        <v>8</v>
      </c>
      <c r="AC373" s="247" t="s">
        <v>6708</v>
      </c>
      <c r="AD373" s="247" t="s">
        <v>6709</v>
      </c>
      <c r="AE373" s="248">
        <v>0</v>
      </c>
      <c r="AF373" s="247" t="s">
        <v>6709</v>
      </c>
      <c r="AG373" s="242" t="str">
        <f>IFERROR(VLOOKUP(작성용!A:A,RM!A:D,4,0),"-")</f>
        <v>서동현/조용원</v>
      </c>
      <c r="AH373" s="9" t="s">
        <v>13165</v>
      </c>
      <c r="AI373" s="238" t="s">
        <v>13166</v>
      </c>
      <c r="AJ373" s="238" t="s">
        <v>6721</v>
      </c>
      <c r="AK373" s="238" t="s">
        <v>6726</v>
      </c>
      <c r="AL373" s="238">
        <v>372</v>
      </c>
    </row>
    <row r="374" spans="1:38" x14ac:dyDescent="0.3">
      <c r="A374" s="223" t="s">
        <v>20</v>
      </c>
      <c r="B374" s="223" t="s">
        <v>7293</v>
      </c>
      <c r="C374" s="244" t="s">
        <v>6717</v>
      </c>
      <c r="D374" s="240" t="s">
        <v>7510</v>
      </c>
      <c r="E374" s="239" t="s">
        <v>4638</v>
      </c>
      <c r="F374" s="243" t="s">
        <v>6729</v>
      </c>
      <c r="G374" s="214">
        <v>0</v>
      </c>
      <c r="H374" s="224" t="s">
        <v>6721</v>
      </c>
      <c r="I374" s="224"/>
      <c r="J374" s="234"/>
      <c r="K374" s="224"/>
      <c r="L374" s="224"/>
      <c r="M374" s="224"/>
      <c r="N374" s="243" t="s">
        <v>6720</v>
      </c>
      <c r="O374" s="226" t="s">
        <v>7295</v>
      </c>
      <c r="P374" s="226" t="s">
        <v>7296</v>
      </c>
      <c r="Q374" s="226" t="s">
        <v>7297</v>
      </c>
      <c r="R374" s="212" t="s">
        <v>4639</v>
      </c>
      <c r="S374" s="212" t="s">
        <v>7511</v>
      </c>
      <c r="T374" s="236">
        <v>45530</v>
      </c>
      <c r="U374" s="237" t="s">
        <v>6722</v>
      </c>
      <c r="V374" s="237">
        <v>45555</v>
      </c>
      <c r="W374" s="291">
        <v>45582</v>
      </c>
      <c r="X374" s="237" t="s">
        <v>6721</v>
      </c>
      <c r="Y374" s="225"/>
      <c r="Z374" s="225" t="s">
        <v>13167</v>
      </c>
      <c r="AA374" s="246">
        <v>202409</v>
      </c>
      <c r="AB374" s="246">
        <v>8</v>
      </c>
      <c r="AC374" s="247" t="s">
        <v>6708</v>
      </c>
      <c r="AD374" s="247" t="s">
        <v>6709</v>
      </c>
      <c r="AE374" s="248">
        <v>0</v>
      </c>
      <c r="AF374" s="247" t="s">
        <v>6709</v>
      </c>
      <c r="AG374" s="242" t="str">
        <f>IFERROR(VLOOKUP(작성용!A:A,RM!A:D,4,0),"-")</f>
        <v>서동현/조용원</v>
      </c>
      <c r="AH374" s="9" t="s">
        <v>13165</v>
      </c>
      <c r="AI374" s="238" t="s">
        <v>13166</v>
      </c>
      <c r="AJ374" s="238" t="s">
        <v>6721</v>
      </c>
      <c r="AK374" s="238" t="s">
        <v>6726</v>
      </c>
      <c r="AL374" s="238">
        <v>373</v>
      </c>
    </row>
    <row r="375" spans="1:38" x14ac:dyDescent="0.3">
      <c r="A375" s="223" t="s">
        <v>20</v>
      </c>
      <c r="B375" s="223" t="s">
        <v>7293</v>
      </c>
      <c r="C375" s="244" t="s">
        <v>6717</v>
      </c>
      <c r="D375" s="240" t="s">
        <v>7512</v>
      </c>
      <c r="E375" s="239" t="s">
        <v>4640</v>
      </c>
      <c r="F375" s="243" t="s">
        <v>6729</v>
      </c>
      <c r="G375" s="214">
        <v>0</v>
      </c>
      <c r="H375" s="224" t="s">
        <v>6721</v>
      </c>
      <c r="I375" s="224"/>
      <c r="J375" s="234"/>
      <c r="K375" s="224"/>
      <c r="L375" s="224"/>
      <c r="M375" s="224"/>
      <c r="N375" s="243" t="s">
        <v>6720</v>
      </c>
      <c r="O375" s="226" t="s">
        <v>7295</v>
      </c>
      <c r="P375" s="226" t="s">
        <v>7296</v>
      </c>
      <c r="Q375" s="226" t="s">
        <v>7297</v>
      </c>
      <c r="R375" s="212" t="s">
        <v>4641</v>
      </c>
      <c r="S375" s="212" t="s">
        <v>7513</v>
      </c>
      <c r="T375" s="236">
        <v>45530</v>
      </c>
      <c r="U375" s="237" t="s">
        <v>6722</v>
      </c>
      <c r="V375" s="237">
        <v>45555</v>
      </c>
      <c r="W375" s="291">
        <v>45582</v>
      </c>
      <c r="X375" s="237" t="s">
        <v>6721</v>
      </c>
      <c r="Y375" s="225"/>
      <c r="Z375" s="225" t="s">
        <v>13167</v>
      </c>
      <c r="AA375" s="246">
        <v>202409</v>
      </c>
      <c r="AB375" s="246">
        <v>8</v>
      </c>
      <c r="AC375" s="247" t="s">
        <v>6708</v>
      </c>
      <c r="AD375" s="247" t="s">
        <v>6709</v>
      </c>
      <c r="AE375" s="248">
        <v>0</v>
      </c>
      <c r="AF375" s="247" t="s">
        <v>6709</v>
      </c>
      <c r="AG375" s="242" t="str">
        <f>IFERROR(VLOOKUP(작성용!A:A,RM!A:D,4,0),"-")</f>
        <v>서동현/조용원</v>
      </c>
      <c r="AH375" s="9" t="s">
        <v>13165</v>
      </c>
      <c r="AI375" s="238" t="s">
        <v>13166</v>
      </c>
      <c r="AJ375" s="238" t="s">
        <v>6721</v>
      </c>
      <c r="AK375" s="238" t="s">
        <v>6726</v>
      </c>
      <c r="AL375" s="238">
        <v>374</v>
      </c>
    </row>
    <row r="376" spans="1:38" x14ac:dyDescent="0.3">
      <c r="A376" s="223" t="s">
        <v>20</v>
      </c>
      <c r="B376" s="223" t="s">
        <v>7293</v>
      </c>
      <c r="C376" s="244" t="s">
        <v>6717</v>
      </c>
      <c r="D376" s="240" t="s">
        <v>7514</v>
      </c>
      <c r="E376" s="239" t="s">
        <v>4642</v>
      </c>
      <c r="F376" s="243" t="s">
        <v>6729</v>
      </c>
      <c r="G376" s="214">
        <v>0</v>
      </c>
      <c r="H376" s="224" t="s">
        <v>6721</v>
      </c>
      <c r="I376" s="224"/>
      <c r="J376" s="234"/>
      <c r="K376" s="224"/>
      <c r="L376" s="224"/>
      <c r="M376" s="224"/>
      <c r="N376" s="243" t="s">
        <v>6720</v>
      </c>
      <c r="O376" s="226" t="s">
        <v>7295</v>
      </c>
      <c r="P376" s="226" t="s">
        <v>7296</v>
      </c>
      <c r="Q376" s="226" t="s">
        <v>7297</v>
      </c>
      <c r="R376" s="212" t="s">
        <v>4643</v>
      </c>
      <c r="S376" s="212" t="s">
        <v>7515</v>
      </c>
      <c r="T376" s="236">
        <v>45530</v>
      </c>
      <c r="U376" s="237" t="s">
        <v>6722</v>
      </c>
      <c r="V376" s="237">
        <v>45555</v>
      </c>
      <c r="W376" s="291">
        <v>45582</v>
      </c>
      <c r="X376" s="237" t="s">
        <v>6721</v>
      </c>
      <c r="Y376" s="225"/>
      <c r="Z376" s="225" t="s">
        <v>13167</v>
      </c>
      <c r="AA376" s="246">
        <v>202409</v>
      </c>
      <c r="AB376" s="246">
        <v>8</v>
      </c>
      <c r="AC376" s="247" t="s">
        <v>6708</v>
      </c>
      <c r="AD376" s="247" t="s">
        <v>6709</v>
      </c>
      <c r="AE376" s="248">
        <v>0</v>
      </c>
      <c r="AF376" s="247" t="s">
        <v>6709</v>
      </c>
      <c r="AG376" s="242" t="str">
        <f>IFERROR(VLOOKUP(작성용!A:A,RM!A:D,4,0),"-")</f>
        <v>서동현/조용원</v>
      </c>
      <c r="AH376" s="9" t="s">
        <v>13165</v>
      </c>
      <c r="AI376" s="238" t="s">
        <v>13166</v>
      </c>
      <c r="AJ376" s="238" t="s">
        <v>6721</v>
      </c>
      <c r="AK376" s="238" t="s">
        <v>6726</v>
      </c>
      <c r="AL376" s="238">
        <v>375</v>
      </c>
    </row>
    <row r="377" spans="1:38" x14ac:dyDescent="0.3">
      <c r="A377" s="223" t="s">
        <v>20</v>
      </c>
      <c r="B377" s="223" t="s">
        <v>7293</v>
      </c>
      <c r="C377" s="244" t="s">
        <v>6717</v>
      </c>
      <c r="D377" s="240" t="s">
        <v>7516</v>
      </c>
      <c r="E377" s="239" t="s">
        <v>4644</v>
      </c>
      <c r="F377" s="243" t="s">
        <v>6729</v>
      </c>
      <c r="G377" s="214">
        <v>0</v>
      </c>
      <c r="H377" s="224" t="s">
        <v>6721</v>
      </c>
      <c r="I377" s="224"/>
      <c r="J377" s="234"/>
      <c r="K377" s="224"/>
      <c r="L377" s="224"/>
      <c r="M377" s="224"/>
      <c r="N377" s="243" t="s">
        <v>6720</v>
      </c>
      <c r="O377" s="226" t="s">
        <v>7295</v>
      </c>
      <c r="P377" s="226" t="s">
        <v>7296</v>
      </c>
      <c r="Q377" s="226" t="s">
        <v>7297</v>
      </c>
      <c r="R377" s="212" t="s">
        <v>4645</v>
      </c>
      <c r="S377" s="212" t="s">
        <v>7517</v>
      </c>
      <c r="T377" s="236">
        <v>45530</v>
      </c>
      <c r="U377" s="237" t="s">
        <v>6722</v>
      </c>
      <c r="V377" s="237">
        <v>45555</v>
      </c>
      <c r="W377" s="291">
        <v>45582</v>
      </c>
      <c r="X377" s="237" t="s">
        <v>6721</v>
      </c>
      <c r="Y377" s="225"/>
      <c r="Z377" s="225" t="s">
        <v>13167</v>
      </c>
      <c r="AA377" s="246">
        <v>202409</v>
      </c>
      <c r="AB377" s="246">
        <v>8</v>
      </c>
      <c r="AC377" s="247" t="s">
        <v>6708</v>
      </c>
      <c r="AD377" s="247" t="s">
        <v>6709</v>
      </c>
      <c r="AE377" s="248">
        <v>0</v>
      </c>
      <c r="AF377" s="247" t="s">
        <v>6709</v>
      </c>
      <c r="AG377" s="242" t="str">
        <f>IFERROR(VLOOKUP(작성용!A:A,RM!A:D,4,0),"-")</f>
        <v>서동현/조용원</v>
      </c>
      <c r="AH377" s="9" t="s">
        <v>13165</v>
      </c>
      <c r="AI377" s="238" t="s">
        <v>13166</v>
      </c>
      <c r="AJ377" s="238" t="s">
        <v>6721</v>
      </c>
      <c r="AK377" s="238" t="s">
        <v>6726</v>
      </c>
      <c r="AL377" s="238">
        <v>376</v>
      </c>
    </row>
    <row r="378" spans="1:38" x14ac:dyDescent="0.3">
      <c r="A378" s="223" t="s">
        <v>20</v>
      </c>
      <c r="B378" s="223" t="s">
        <v>7293</v>
      </c>
      <c r="C378" s="244" t="s">
        <v>6717</v>
      </c>
      <c r="D378" s="240" t="s">
        <v>7518</v>
      </c>
      <c r="E378" s="239" t="s">
        <v>4646</v>
      </c>
      <c r="F378" s="243" t="s">
        <v>6729</v>
      </c>
      <c r="G378" s="214">
        <v>0</v>
      </c>
      <c r="H378" s="224" t="s">
        <v>6721</v>
      </c>
      <c r="I378" s="224"/>
      <c r="J378" s="234"/>
      <c r="K378" s="224"/>
      <c r="L378" s="224"/>
      <c r="M378" s="224"/>
      <c r="N378" s="243" t="s">
        <v>6720</v>
      </c>
      <c r="O378" s="226" t="s">
        <v>7295</v>
      </c>
      <c r="P378" s="226" t="s">
        <v>7296</v>
      </c>
      <c r="Q378" s="226" t="s">
        <v>7297</v>
      </c>
      <c r="R378" s="212" t="s">
        <v>2</v>
      </c>
      <c r="S378" s="212" t="s">
        <v>7519</v>
      </c>
      <c r="T378" s="236">
        <v>45530</v>
      </c>
      <c r="U378" s="237" t="s">
        <v>6722</v>
      </c>
      <c r="V378" s="237">
        <v>45555</v>
      </c>
      <c r="W378" s="291">
        <v>45582</v>
      </c>
      <c r="X378" s="237" t="s">
        <v>6721</v>
      </c>
      <c r="Y378" s="225"/>
      <c r="Z378" s="225" t="s">
        <v>13167</v>
      </c>
      <c r="AA378" s="246">
        <v>202409</v>
      </c>
      <c r="AB378" s="246">
        <v>8</v>
      </c>
      <c r="AC378" s="247" t="s">
        <v>6708</v>
      </c>
      <c r="AD378" s="247" t="s">
        <v>6709</v>
      </c>
      <c r="AE378" s="248">
        <v>0</v>
      </c>
      <c r="AF378" s="247" t="s">
        <v>6709</v>
      </c>
      <c r="AG378" s="242" t="str">
        <f>IFERROR(VLOOKUP(작성용!A:A,RM!A:D,4,0),"-")</f>
        <v>서동현/조용원</v>
      </c>
      <c r="AH378" s="9" t="s">
        <v>13165</v>
      </c>
      <c r="AI378" s="238" t="s">
        <v>13166</v>
      </c>
      <c r="AJ378" s="238" t="s">
        <v>6721</v>
      </c>
      <c r="AK378" s="238" t="s">
        <v>6726</v>
      </c>
      <c r="AL378" s="238">
        <v>377</v>
      </c>
    </row>
    <row r="379" spans="1:38" x14ac:dyDescent="0.3">
      <c r="A379" s="223" t="s">
        <v>20</v>
      </c>
      <c r="B379" s="223" t="s">
        <v>7293</v>
      </c>
      <c r="C379" s="244" t="s">
        <v>6717</v>
      </c>
      <c r="D379" s="240" t="s">
        <v>7520</v>
      </c>
      <c r="E379" s="239" t="s">
        <v>4647</v>
      </c>
      <c r="F379" s="243" t="s">
        <v>6729</v>
      </c>
      <c r="G379" s="214">
        <v>0</v>
      </c>
      <c r="H379" s="224" t="s">
        <v>6721</v>
      </c>
      <c r="I379" s="224"/>
      <c r="J379" s="234"/>
      <c r="K379" s="224"/>
      <c r="L379" s="224"/>
      <c r="M379" s="224"/>
      <c r="N379" s="243" t="s">
        <v>6720</v>
      </c>
      <c r="O379" s="226" t="s">
        <v>7295</v>
      </c>
      <c r="P379" s="226" t="s">
        <v>7296</v>
      </c>
      <c r="Q379" s="226" t="s">
        <v>7297</v>
      </c>
      <c r="R379" s="212" t="s">
        <v>2</v>
      </c>
      <c r="S379" s="212" t="s">
        <v>7521</v>
      </c>
      <c r="T379" s="236">
        <v>45530</v>
      </c>
      <c r="U379" s="237" t="s">
        <v>6722</v>
      </c>
      <c r="V379" s="237">
        <v>45555</v>
      </c>
      <c r="W379" s="291">
        <v>45582</v>
      </c>
      <c r="X379" s="237" t="s">
        <v>6721</v>
      </c>
      <c r="Y379" s="225"/>
      <c r="Z379" s="225" t="s">
        <v>13167</v>
      </c>
      <c r="AA379" s="246">
        <v>202409</v>
      </c>
      <c r="AB379" s="246">
        <v>8</v>
      </c>
      <c r="AC379" s="247" t="s">
        <v>6708</v>
      </c>
      <c r="AD379" s="247" t="s">
        <v>6709</v>
      </c>
      <c r="AE379" s="248">
        <v>0</v>
      </c>
      <c r="AF379" s="247" t="s">
        <v>6709</v>
      </c>
      <c r="AG379" s="242" t="str">
        <f>IFERROR(VLOOKUP(작성용!A:A,RM!A:D,4,0),"-")</f>
        <v>서동현/조용원</v>
      </c>
      <c r="AH379" s="9" t="s">
        <v>13165</v>
      </c>
      <c r="AI379" s="238" t="s">
        <v>13166</v>
      </c>
      <c r="AJ379" s="238" t="s">
        <v>6721</v>
      </c>
      <c r="AK379" s="238" t="s">
        <v>6726</v>
      </c>
      <c r="AL379" s="238">
        <v>378</v>
      </c>
    </row>
    <row r="380" spans="1:38" x14ac:dyDescent="0.3">
      <c r="A380" s="223" t="s">
        <v>20</v>
      </c>
      <c r="B380" s="223" t="s">
        <v>7293</v>
      </c>
      <c r="C380" s="244" t="s">
        <v>6717</v>
      </c>
      <c r="D380" s="240" t="s">
        <v>7522</v>
      </c>
      <c r="E380" s="239" t="s">
        <v>4648</v>
      </c>
      <c r="F380" s="243" t="s">
        <v>6729</v>
      </c>
      <c r="G380" s="214">
        <v>0</v>
      </c>
      <c r="H380" s="224" t="s">
        <v>6721</v>
      </c>
      <c r="I380" s="224"/>
      <c r="J380" s="234"/>
      <c r="K380" s="224"/>
      <c r="L380" s="224"/>
      <c r="M380" s="224"/>
      <c r="N380" s="243" t="s">
        <v>6720</v>
      </c>
      <c r="O380" s="226" t="s">
        <v>7295</v>
      </c>
      <c r="P380" s="226" t="s">
        <v>7296</v>
      </c>
      <c r="Q380" s="226" t="s">
        <v>7297</v>
      </c>
      <c r="R380" s="212" t="s">
        <v>2</v>
      </c>
      <c r="S380" s="212" t="s">
        <v>7523</v>
      </c>
      <c r="T380" s="236">
        <v>45530</v>
      </c>
      <c r="U380" s="237" t="s">
        <v>6722</v>
      </c>
      <c r="V380" s="237">
        <v>45555</v>
      </c>
      <c r="W380" s="291">
        <v>45582</v>
      </c>
      <c r="X380" s="237" t="s">
        <v>6721</v>
      </c>
      <c r="Y380" s="225"/>
      <c r="Z380" s="225" t="s">
        <v>13167</v>
      </c>
      <c r="AA380" s="246">
        <v>202409</v>
      </c>
      <c r="AB380" s="246">
        <v>8</v>
      </c>
      <c r="AC380" s="247" t="s">
        <v>6708</v>
      </c>
      <c r="AD380" s="247" t="s">
        <v>6709</v>
      </c>
      <c r="AE380" s="248">
        <v>0</v>
      </c>
      <c r="AF380" s="247" t="s">
        <v>6709</v>
      </c>
      <c r="AG380" s="242" t="str">
        <f>IFERROR(VLOOKUP(작성용!A:A,RM!A:D,4,0),"-")</f>
        <v>서동현/조용원</v>
      </c>
      <c r="AH380" s="9" t="s">
        <v>13165</v>
      </c>
      <c r="AI380" s="238" t="s">
        <v>13166</v>
      </c>
      <c r="AJ380" s="238" t="s">
        <v>6721</v>
      </c>
      <c r="AK380" s="238" t="s">
        <v>6726</v>
      </c>
      <c r="AL380" s="238">
        <v>379</v>
      </c>
    </row>
    <row r="381" spans="1:38" x14ac:dyDescent="0.3">
      <c r="A381" s="223" t="s">
        <v>20</v>
      </c>
      <c r="B381" s="223" t="s">
        <v>7293</v>
      </c>
      <c r="C381" s="244" t="s">
        <v>6717</v>
      </c>
      <c r="D381" s="240" t="s">
        <v>7524</v>
      </c>
      <c r="E381" s="239" t="s">
        <v>4649</v>
      </c>
      <c r="F381" s="243" t="s">
        <v>6729</v>
      </c>
      <c r="G381" s="214">
        <v>0</v>
      </c>
      <c r="H381" s="224" t="s">
        <v>6721</v>
      </c>
      <c r="I381" s="224"/>
      <c r="J381" s="234"/>
      <c r="K381" s="224"/>
      <c r="L381" s="224"/>
      <c r="M381" s="224"/>
      <c r="N381" s="243" t="s">
        <v>6720</v>
      </c>
      <c r="O381" s="226" t="s">
        <v>7295</v>
      </c>
      <c r="P381" s="226" t="s">
        <v>7296</v>
      </c>
      <c r="Q381" s="226" t="s">
        <v>7297</v>
      </c>
      <c r="R381" s="212" t="s">
        <v>2</v>
      </c>
      <c r="S381" s="212" t="s">
        <v>7525</v>
      </c>
      <c r="T381" s="236">
        <v>45530</v>
      </c>
      <c r="U381" s="237" t="s">
        <v>6722</v>
      </c>
      <c r="V381" s="237">
        <v>45555</v>
      </c>
      <c r="W381" s="291">
        <v>45582</v>
      </c>
      <c r="X381" s="237" t="s">
        <v>6721</v>
      </c>
      <c r="Y381" s="225"/>
      <c r="Z381" s="225" t="s">
        <v>13167</v>
      </c>
      <c r="AA381" s="246">
        <v>202409</v>
      </c>
      <c r="AB381" s="246">
        <v>8</v>
      </c>
      <c r="AC381" s="247" t="s">
        <v>6708</v>
      </c>
      <c r="AD381" s="247" t="s">
        <v>6709</v>
      </c>
      <c r="AE381" s="248">
        <v>0</v>
      </c>
      <c r="AF381" s="247" t="s">
        <v>6709</v>
      </c>
      <c r="AG381" s="242" t="str">
        <f>IFERROR(VLOOKUP(작성용!A:A,RM!A:D,4,0),"-")</f>
        <v>서동현/조용원</v>
      </c>
      <c r="AH381" s="9" t="s">
        <v>13165</v>
      </c>
      <c r="AI381" s="238" t="s">
        <v>13166</v>
      </c>
      <c r="AJ381" s="238" t="s">
        <v>6721</v>
      </c>
      <c r="AK381" s="238" t="s">
        <v>6726</v>
      </c>
      <c r="AL381" s="238">
        <v>380</v>
      </c>
    </row>
    <row r="382" spans="1:38" x14ac:dyDescent="0.3">
      <c r="A382" s="223" t="s">
        <v>20</v>
      </c>
      <c r="B382" s="223" t="s">
        <v>7293</v>
      </c>
      <c r="C382" s="244" t="s">
        <v>6717</v>
      </c>
      <c r="D382" s="240" t="s">
        <v>7526</v>
      </c>
      <c r="E382" s="239" t="s">
        <v>4650</v>
      </c>
      <c r="F382" s="243" t="s">
        <v>6729</v>
      </c>
      <c r="G382" s="214">
        <v>0</v>
      </c>
      <c r="H382" s="224" t="s">
        <v>6721</v>
      </c>
      <c r="I382" s="224"/>
      <c r="J382" s="234"/>
      <c r="K382" s="224"/>
      <c r="L382" s="224"/>
      <c r="M382" s="224"/>
      <c r="N382" s="243" t="s">
        <v>6720</v>
      </c>
      <c r="O382" s="226" t="s">
        <v>7295</v>
      </c>
      <c r="P382" s="226" t="s">
        <v>7296</v>
      </c>
      <c r="Q382" s="226" t="s">
        <v>7297</v>
      </c>
      <c r="R382" s="212" t="s">
        <v>2</v>
      </c>
      <c r="S382" s="212" t="s">
        <v>7527</v>
      </c>
      <c r="T382" s="236">
        <v>45530</v>
      </c>
      <c r="U382" s="237" t="s">
        <v>6722</v>
      </c>
      <c r="V382" s="237">
        <v>45555</v>
      </c>
      <c r="W382" s="291">
        <v>45582</v>
      </c>
      <c r="X382" s="237" t="s">
        <v>6721</v>
      </c>
      <c r="Y382" s="225"/>
      <c r="Z382" s="225" t="s">
        <v>13167</v>
      </c>
      <c r="AA382" s="246">
        <v>202409</v>
      </c>
      <c r="AB382" s="246">
        <v>8</v>
      </c>
      <c r="AC382" s="247" t="s">
        <v>6708</v>
      </c>
      <c r="AD382" s="247" t="s">
        <v>6709</v>
      </c>
      <c r="AE382" s="248">
        <v>0</v>
      </c>
      <c r="AF382" s="247" t="s">
        <v>6709</v>
      </c>
      <c r="AG382" s="242" t="str">
        <f>IFERROR(VLOOKUP(작성용!A:A,RM!A:D,4,0),"-")</f>
        <v>서동현/조용원</v>
      </c>
      <c r="AH382" s="9" t="s">
        <v>13165</v>
      </c>
      <c r="AI382" s="238" t="s">
        <v>13166</v>
      </c>
      <c r="AJ382" s="238" t="s">
        <v>6721</v>
      </c>
      <c r="AK382" s="238" t="s">
        <v>6726</v>
      </c>
      <c r="AL382" s="238">
        <v>381</v>
      </c>
    </row>
    <row r="383" spans="1:38" x14ac:dyDescent="0.3">
      <c r="A383" s="223" t="s">
        <v>20</v>
      </c>
      <c r="B383" s="223" t="s">
        <v>7293</v>
      </c>
      <c r="C383" s="244" t="s">
        <v>6717</v>
      </c>
      <c r="D383" s="240" t="s">
        <v>7528</v>
      </c>
      <c r="E383" s="239" t="s">
        <v>4651</v>
      </c>
      <c r="F383" s="243" t="s">
        <v>6729</v>
      </c>
      <c r="G383" s="214">
        <v>0</v>
      </c>
      <c r="H383" s="224" t="s">
        <v>6721</v>
      </c>
      <c r="I383" s="224"/>
      <c r="J383" s="234"/>
      <c r="K383" s="224"/>
      <c r="L383" s="224"/>
      <c r="M383" s="224"/>
      <c r="N383" s="243" t="s">
        <v>6720</v>
      </c>
      <c r="O383" s="226" t="s">
        <v>7295</v>
      </c>
      <c r="P383" s="226" t="s">
        <v>7296</v>
      </c>
      <c r="Q383" s="226" t="s">
        <v>7297</v>
      </c>
      <c r="R383" s="212" t="s">
        <v>2</v>
      </c>
      <c r="S383" s="212" t="s">
        <v>4652</v>
      </c>
      <c r="T383" s="236">
        <v>45530</v>
      </c>
      <c r="U383" s="237" t="s">
        <v>6722</v>
      </c>
      <c r="V383" s="237">
        <v>45555</v>
      </c>
      <c r="W383" s="291">
        <v>45582</v>
      </c>
      <c r="X383" s="237" t="s">
        <v>6721</v>
      </c>
      <c r="Y383" s="225"/>
      <c r="Z383" s="225" t="s">
        <v>13167</v>
      </c>
      <c r="AA383" s="246">
        <v>202409</v>
      </c>
      <c r="AB383" s="246">
        <v>8</v>
      </c>
      <c r="AC383" s="247" t="s">
        <v>6708</v>
      </c>
      <c r="AD383" s="247" t="s">
        <v>6709</v>
      </c>
      <c r="AE383" s="248">
        <v>0</v>
      </c>
      <c r="AF383" s="247" t="s">
        <v>6709</v>
      </c>
      <c r="AG383" s="242" t="str">
        <f>IFERROR(VLOOKUP(작성용!A:A,RM!A:D,4,0),"-")</f>
        <v>서동현/조용원</v>
      </c>
      <c r="AH383" s="9" t="s">
        <v>13165</v>
      </c>
      <c r="AI383" s="238" t="s">
        <v>13166</v>
      </c>
      <c r="AJ383" s="238" t="s">
        <v>6721</v>
      </c>
      <c r="AK383" s="238" t="s">
        <v>6726</v>
      </c>
      <c r="AL383" s="238">
        <v>382</v>
      </c>
    </row>
    <row r="384" spans="1:38" x14ac:dyDescent="0.3">
      <c r="A384" s="223" t="s">
        <v>20</v>
      </c>
      <c r="B384" s="223" t="s">
        <v>7293</v>
      </c>
      <c r="C384" s="244" t="s">
        <v>6717</v>
      </c>
      <c r="D384" s="240" t="s">
        <v>7529</v>
      </c>
      <c r="E384" s="239" t="s">
        <v>7530</v>
      </c>
      <c r="F384" s="243" t="s">
        <v>6729</v>
      </c>
      <c r="G384" s="214">
        <v>0</v>
      </c>
      <c r="H384" s="224" t="s">
        <v>6721</v>
      </c>
      <c r="I384" s="224"/>
      <c r="J384" s="234"/>
      <c r="K384" s="224"/>
      <c r="L384" s="224"/>
      <c r="M384" s="224"/>
      <c r="N384" s="243" t="s">
        <v>6720</v>
      </c>
      <c r="O384" s="226" t="s">
        <v>7295</v>
      </c>
      <c r="P384" s="226" t="s">
        <v>7296</v>
      </c>
      <c r="Q384" s="226" t="s">
        <v>7297</v>
      </c>
      <c r="R384" s="212" t="s">
        <v>2</v>
      </c>
      <c r="S384" s="212" t="s">
        <v>4653</v>
      </c>
      <c r="T384" s="236">
        <v>45530</v>
      </c>
      <c r="U384" s="237" t="s">
        <v>6722</v>
      </c>
      <c r="V384" s="237">
        <v>45555</v>
      </c>
      <c r="W384" s="291">
        <v>45582</v>
      </c>
      <c r="X384" s="237" t="s">
        <v>6721</v>
      </c>
      <c r="Y384" s="225"/>
      <c r="Z384" s="225" t="s">
        <v>13167</v>
      </c>
      <c r="AA384" s="246">
        <v>202409</v>
      </c>
      <c r="AB384" s="246">
        <v>8</v>
      </c>
      <c r="AC384" s="247" t="s">
        <v>6708</v>
      </c>
      <c r="AD384" s="247" t="s">
        <v>6709</v>
      </c>
      <c r="AE384" s="248">
        <v>0</v>
      </c>
      <c r="AF384" s="247" t="s">
        <v>6709</v>
      </c>
      <c r="AG384" s="242" t="str">
        <f>IFERROR(VLOOKUP(작성용!A:A,RM!A:D,4,0),"-")</f>
        <v>서동현/조용원</v>
      </c>
      <c r="AH384" s="9" t="s">
        <v>13165</v>
      </c>
      <c r="AI384" s="238" t="s">
        <v>13166</v>
      </c>
      <c r="AJ384" s="238" t="s">
        <v>6721</v>
      </c>
      <c r="AK384" s="238" t="s">
        <v>6726</v>
      </c>
      <c r="AL384" s="238">
        <v>383</v>
      </c>
    </row>
    <row r="385" spans="1:38" x14ac:dyDescent="0.3">
      <c r="A385" s="223" t="s">
        <v>20</v>
      </c>
      <c r="B385" s="223" t="s">
        <v>7293</v>
      </c>
      <c r="C385" s="244" t="s">
        <v>6717</v>
      </c>
      <c r="D385" s="240" t="s">
        <v>7531</v>
      </c>
      <c r="E385" s="239" t="s">
        <v>4654</v>
      </c>
      <c r="F385" s="243" t="s">
        <v>6729</v>
      </c>
      <c r="G385" s="214">
        <v>0</v>
      </c>
      <c r="H385" s="224" t="s">
        <v>6721</v>
      </c>
      <c r="I385" s="224"/>
      <c r="J385" s="234"/>
      <c r="K385" s="224"/>
      <c r="L385" s="224"/>
      <c r="M385" s="224"/>
      <c r="N385" s="243" t="s">
        <v>6720</v>
      </c>
      <c r="O385" s="226" t="s">
        <v>7295</v>
      </c>
      <c r="P385" s="226" t="s">
        <v>7296</v>
      </c>
      <c r="Q385" s="226" t="s">
        <v>7297</v>
      </c>
      <c r="R385" s="212" t="s">
        <v>2</v>
      </c>
      <c r="S385" s="212" t="s">
        <v>4655</v>
      </c>
      <c r="T385" s="236">
        <v>45530</v>
      </c>
      <c r="U385" s="237" t="s">
        <v>6722</v>
      </c>
      <c r="V385" s="237">
        <v>45555</v>
      </c>
      <c r="W385" s="291">
        <v>45582</v>
      </c>
      <c r="X385" s="237" t="s">
        <v>6721</v>
      </c>
      <c r="Y385" s="225"/>
      <c r="Z385" s="225" t="s">
        <v>13167</v>
      </c>
      <c r="AA385" s="246">
        <v>202409</v>
      </c>
      <c r="AB385" s="246">
        <v>8</v>
      </c>
      <c r="AC385" s="247" t="s">
        <v>6708</v>
      </c>
      <c r="AD385" s="247" t="s">
        <v>6709</v>
      </c>
      <c r="AE385" s="248">
        <v>0</v>
      </c>
      <c r="AF385" s="247" t="s">
        <v>6709</v>
      </c>
      <c r="AG385" s="242" t="str">
        <f>IFERROR(VLOOKUP(작성용!A:A,RM!A:D,4,0),"-")</f>
        <v>서동현/조용원</v>
      </c>
      <c r="AH385" s="9" t="s">
        <v>13165</v>
      </c>
      <c r="AI385" s="238" t="s">
        <v>13166</v>
      </c>
      <c r="AJ385" s="238" t="s">
        <v>6721</v>
      </c>
      <c r="AK385" s="238" t="s">
        <v>6726</v>
      </c>
      <c r="AL385" s="238">
        <v>384</v>
      </c>
    </row>
    <row r="386" spans="1:38" x14ac:dyDescent="0.3">
      <c r="A386" s="223" t="s">
        <v>20</v>
      </c>
      <c r="B386" s="223" t="s">
        <v>7293</v>
      </c>
      <c r="C386" s="244" t="s">
        <v>6717</v>
      </c>
      <c r="D386" s="240" t="s">
        <v>7532</v>
      </c>
      <c r="E386" s="239" t="s">
        <v>4656</v>
      </c>
      <c r="F386" s="243" t="s">
        <v>6729</v>
      </c>
      <c r="G386" s="214">
        <v>0</v>
      </c>
      <c r="H386" s="224" t="s">
        <v>6721</v>
      </c>
      <c r="I386" s="224"/>
      <c r="J386" s="234"/>
      <c r="K386" s="224"/>
      <c r="L386" s="224"/>
      <c r="M386" s="224"/>
      <c r="N386" s="243" t="s">
        <v>6720</v>
      </c>
      <c r="O386" s="226" t="s">
        <v>7295</v>
      </c>
      <c r="P386" s="226" t="s">
        <v>7296</v>
      </c>
      <c r="Q386" s="226" t="s">
        <v>7297</v>
      </c>
      <c r="R386" s="212" t="s">
        <v>2</v>
      </c>
      <c r="S386" s="212" t="s">
        <v>4657</v>
      </c>
      <c r="T386" s="236">
        <v>45530</v>
      </c>
      <c r="U386" s="237" t="s">
        <v>6722</v>
      </c>
      <c r="V386" s="237">
        <v>45555</v>
      </c>
      <c r="W386" s="291">
        <v>45582</v>
      </c>
      <c r="X386" s="237" t="s">
        <v>6721</v>
      </c>
      <c r="Y386" s="225"/>
      <c r="Z386" s="225" t="s">
        <v>13167</v>
      </c>
      <c r="AA386" s="246">
        <v>202409</v>
      </c>
      <c r="AB386" s="246">
        <v>8</v>
      </c>
      <c r="AC386" s="247" t="s">
        <v>6708</v>
      </c>
      <c r="AD386" s="247" t="s">
        <v>6709</v>
      </c>
      <c r="AE386" s="248">
        <v>0</v>
      </c>
      <c r="AF386" s="247" t="s">
        <v>6709</v>
      </c>
      <c r="AG386" s="242" t="str">
        <f>IFERROR(VLOOKUP(작성용!A:A,RM!A:D,4,0),"-")</f>
        <v>서동현/조용원</v>
      </c>
      <c r="AH386" s="9" t="s">
        <v>13165</v>
      </c>
      <c r="AI386" s="238" t="s">
        <v>13166</v>
      </c>
      <c r="AJ386" s="238" t="s">
        <v>6721</v>
      </c>
      <c r="AK386" s="238" t="s">
        <v>6726</v>
      </c>
      <c r="AL386" s="238">
        <v>385</v>
      </c>
    </row>
    <row r="387" spans="1:38" x14ac:dyDescent="0.3">
      <c r="A387" s="223" t="s">
        <v>20</v>
      </c>
      <c r="B387" s="223" t="s">
        <v>7293</v>
      </c>
      <c r="C387" s="244" t="s">
        <v>6896</v>
      </c>
      <c r="D387" s="240" t="s">
        <v>7533</v>
      </c>
      <c r="E387" s="239" t="s">
        <v>4658</v>
      </c>
      <c r="F387" s="243" t="s">
        <v>6729</v>
      </c>
      <c r="G387" s="214">
        <v>0</v>
      </c>
      <c r="H387" s="224" t="s">
        <v>6721</v>
      </c>
      <c r="I387" s="224"/>
      <c r="J387" s="234"/>
      <c r="K387" s="224"/>
      <c r="L387" s="224"/>
      <c r="M387" s="224"/>
      <c r="N387" s="243" t="s">
        <v>6720</v>
      </c>
      <c r="O387" s="226" t="s">
        <v>7295</v>
      </c>
      <c r="P387" s="226" t="s">
        <v>7296</v>
      </c>
      <c r="Q387" s="226" t="s">
        <v>7297</v>
      </c>
      <c r="R387" s="212" t="s">
        <v>2</v>
      </c>
      <c r="S387" s="212" t="s">
        <v>6721</v>
      </c>
      <c r="T387" s="236">
        <v>45530</v>
      </c>
      <c r="U387" s="237" t="s">
        <v>6722</v>
      </c>
      <c r="V387" s="237">
        <v>45555</v>
      </c>
      <c r="W387" s="291">
        <v>45582</v>
      </c>
      <c r="X387" s="237" t="s">
        <v>6721</v>
      </c>
      <c r="Y387" s="225"/>
      <c r="Z387" s="225" t="s">
        <v>13167</v>
      </c>
      <c r="AA387" s="246">
        <v>202409</v>
      </c>
      <c r="AB387" s="246">
        <v>8</v>
      </c>
      <c r="AC387" s="247" t="s">
        <v>6708</v>
      </c>
      <c r="AD387" s="247" t="s">
        <v>6709</v>
      </c>
      <c r="AE387" s="248">
        <v>0</v>
      </c>
      <c r="AF387" s="247" t="s">
        <v>6709</v>
      </c>
      <c r="AG387" s="242" t="str">
        <f>IFERROR(VLOOKUP(작성용!A:A,RM!A:D,4,0),"-")</f>
        <v>서동현/조용원</v>
      </c>
      <c r="AH387" s="9" t="s">
        <v>13165</v>
      </c>
      <c r="AI387" s="238" t="s">
        <v>13166</v>
      </c>
      <c r="AJ387" s="238" t="s">
        <v>6721</v>
      </c>
      <c r="AK387" s="238" t="s">
        <v>6726</v>
      </c>
      <c r="AL387" s="238">
        <v>386</v>
      </c>
    </row>
    <row r="388" spans="1:38" x14ac:dyDescent="0.3">
      <c r="A388" s="223" t="s">
        <v>20</v>
      </c>
      <c r="B388" s="223" t="s">
        <v>7293</v>
      </c>
      <c r="C388" s="244" t="s">
        <v>6896</v>
      </c>
      <c r="D388" s="240" t="s">
        <v>7534</v>
      </c>
      <c r="E388" s="239" t="s">
        <v>4659</v>
      </c>
      <c r="F388" s="243" t="s">
        <v>6729</v>
      </c>
      <c r="G388" s="214">
        <v>0</v>
      </c>
      <c r="H388" s="224" t="s">
        <v>6721</v>
      </c>
      <c r="I388" s="224"/>
      <c r="J388" s="234"/>
      <c r="K388" s="224"/>
      <c r="L388" s="224"/>
      <c r="M388" s="224"/>
      <c r="N388" s="243" t="s">
        <v>6720</v>
      </c>
      <c r="O388" s="226" t="s">
        <v>7295</v>
      </c>
      <c r="P388" s="226" t="s">
        <v>7296</v>
      </c>
      <c r="Q388" s="226" t="s">
        <v>7297</v>
      </c>
      <c r="R388" s="212" t="s">
        <v>2</v>
      </c>
      <c r="S388" s="212" t="s">
        <v>6721</v>
      </c>
      <c r="T388" s="236">
        <v>45530</v>
      </c>
      <c r="U388" s="237" t="s">
        <v>6722</v>
      </c>
      <c r="V388" s="237">
        <v>45555</v>
      </c>
      <c r="W388" s="291">
        <v>45582</v>
      </c>
      <c r="X388" s="237" t="s">
        <v>6721</v>
      </c>
      <c r="Y388" s="225"/>
      <c r="Z388" s="225" t="s">
        <v>13167</v>
      </c>
      <c r="AA388" s="246">
        <v>202409</v>
      </c>
      <c r="AB388" s="246">
        <v>8</v>
      </c>
      <c r="AC388" s="247" t="s">
        <v>6708</v>
      </c>
      <c r="AD388" s="247" t="s">
        <v>6709</v>
      </c>
      <c r="AE388" s="248">
        <v>0</v>
      </c>
      <c r="AF388" s="247" t="s">
        <v>6709</v>
      </c>
      <c r="AG388" s="242" t="str">
        <f>IFERROR(VLOOKUP(작성용!A:A,RM!A:D,4,0),"-")</f>
        <v>서동현/조용원</v>
      </c>
      <c r="AH388" s="9" t="s">
        <v>13165</v>
      </c>
      <c r="AI388" s="238" t="s">
        <v>13166</v>
      </c>
      <c r="AJ388" s="238" t="s">
        <v>6721</v>
      </c>
      <c r="AK388" s="238" t="s">
        <v>6726</v>
      </c>
      <c r="AL388" s="238">
        <v>387</v>
      </c>
    </row>
    <row r="389" spans="1:38" x14ac:dyDescent="0.3">
      <c r="A389" s="223" t="s">
        <v>20</v>
      </c>
      <c r="B389" s="223" t="s">
        <v>7293</v>
      </c>
      <c r="C389" s="244" t="s">
        <v>6896</v>
      </c>
      <c r="D389" s="240" t="s">
        <v>7535</v>
      </c>
      <c r="E389" s="239" t="s">
        <v>4660</v>
      </c>
      <c r="F389" s="243" t="s">
        <v>6729</v>
      </c>
      <c r="G389" s="214">
        <v>0</v>
      </c>
      <c r="H389" s="224" t="s">
        <v>6721</v>
      </c>
      <c r="I389" s="224"/>
      <c r="J389" s="234"/>
      <c r="K389" s="224"/>
      <c r="L389" s="224"/>
      <c r="M389" s="224"/>
      <c r="N389" s="243" t="s">
        <v>6720</v>
      </c>
      <c r="O389" s="226" t="s">
        <v>7295</v>
      </c>
      <c r="P389" s="226" t="s">
        <v>7296</v>
      </c>
      <c r="Q389" s="226" t="s">
        <v>7297</v>
      </c>
      <c r="R389" s="212" t="s">
        <v>2</v>
      </c>
      <c r="S389" s="212" t="s">
        <v>6721</v>
      </c>
      <c r="T389" s="236">
        <v>45530</v>
      </c>
      <c r="U389" s="237" t="s">
        <v>6722</v>
      </c>
      <c r="V389" s="237">
        <v>45555</v>
      </c>
      <c r="W389" s="291">
        <v>45582</v>
      </c>
      <c r="X389" s="237" t="s">
        <v>6721</v>
      </c>
      <c r="Y389" s="225"/>
      <c r="Z389" s="225" t="s">
        <v>13167</v>
      </c>
      <c r="AA389" s="246">
        <v>202409</v>
      </c>
      <c r="AB389" s="246">
        <v>8</v>
      </c>
      <c r="AC389" s="247" t="s">
        <v>6708</v>
      </c>
      <c r="AD389" s="247" t="s">
        <v>6709</v>
      </c>
      <c r="AE389" s="248">
        <v>0</v>
      </c>
      <c r="AF389" s="247" t="s">
        <v>6709</v>
      </c>
      <c r="AG389" s="242" t="str">
        <f>IFERROR(VLOOKUP(작성용!A:A,RM!A:D,4,0),"-")</f>
        <v>서동현/조용원</v>
      </c>
      <c r="AH389" s="9" t="s">
        <v>13165</v>
      </c>
      <c r="AI389" s="238" t="s">
        <v>13166</v>
      </c>
      <c r="AJ389" s="238" t="s">
        <v>6721</v>
      </c>
      <c r="AK389" s="238" t="s">
        <v>6726</v>
      </c>
      <c r="AL389" s="238">
        <v>388</v>
      </c>
    </row>
    <row r="390" spans="1:38" x14ac:dyDescent="0.3">
      <c r="A390" s="223" t="s">
        <v>20</v>
      </c>
      <c r="B390" s="223" t="s">
        <v>7293</v>
      </c>
      <c r="C390" s="244" t="s">
        <v>6896</v>
      </c>
      <c r="D390" s="240" t="s">
        <v>7536</v>
      </c>
      <c r="E390" s="239" t="s">
        <v>4661</v>
      </c>
      <c r="F390" s="243" t="s">
        <v>6729</v>
      </c>
      <c r="G390" s="214">
        <v>0</v>
      </c>
      <c r="H390" s="224" t="s">
        <v>6721</v>
      </c>
      <c r="I390" s="224"/>
      <c r="J390" s="234"/>
      <c r="K390" s="224"/>
      <c r="L390" s="224"/>
      <c r="M390" s="224"/>
      <c r="N390" s="243" t="s">
        <v>6720</v>
      </c>
      <c r="O390" s="226" t="s">
        <v>7295</v>
      </c>
      <c r="P390" s="226" t="s">
        <v>7296</v>
      </c>
      <c r="Q390" s="226" t="s">
        <v>7297</v>
      </c>
      <c r="R390" s="212" t="s">
        <v>2</v>
      </c>
      <c r="S390" s="212" t="s">
        <v>6721</v>
      </c>
      <c r="T390" s="236">
        <v>45530</v>
      </c>
      <c r="U390" s="237" t="s">
        <v>6722</v>
      </c>
      <c r="V390" s="237">
        <v>45555</v>
      </c>
      <c r="W390" s="291">
        <v>45582</v>
      </c>
      <c r="X390" s="237" t="s">
        <v>6721</v>
      </c>
      <c r="Y390" s="225"/>
      <c r="Z390" s="225" t="s">
        <v>13167</v>
      </c>
      <c r="AA390" s="246">
        <v>202409</v>
      </c>
      <c r="AB390" s="246">
        <v>8</v>
      </c>
      <c r="AC390" s="247" t="s">
        <v>6708</v>
      </c>
      <c r="AD390" s="247" t="s">
        <v>6709</v>
      </c>
      <c r="AE390" s="248">
        <v>0</v>
      </c>
      <c r="AF390" s="247" t="s">
        <v>6709</v>
      </c>
      <c r="AG390" s="242" t="str">
        <f>IFERROR(VLOOKUP(작성용!A:A,RM!A:D,4,0),"-")</f>
        <v>서동현/조용원</v>
      </c>
      <c r="AH390" s="9" t="s">
        <v>13165</v>
      </c>
      <c r="AI390" s="238" t="s">
        <v>13166</v>
      </c>
      <c r="AJ390" s="238" t="s">
        <v>6721</v>
      </c>
      <c r="AK390" s="238" t="s">
        <v>6726</v>
      </c>
      <c r="AL390" s="238">
        <v>389</v>
      </c>
    </row>
    <row r="391" spans="1:38" x14ac:dyDescent="0.3">
      <c r="A391" s="223" t="s">
        <v>20</v>
      </c>
      <c r="B391" s="223" t="s">
        <v>7537</v>
      </c>
      <c r="C391" s="244" t="s">
        <v>6717</v>
      </c>
      <c r="D391" s="240" t="s">
        <v>7538</v>
      </c>
      <c r="E391" s="239">
        <v>1101130027979</v>
      </c>
      <c r="F391" s="243" t="s">
        <v>7105</v>
      </c>
      <c r="G391" s="214">
        <v>99</v>
      </c>
      <c r="H391" s="224" t="s">
        <v>6721</v>
      </c>
      <c r="I391" s="224"/>
      <c r="J391" s="234"/>
      <c r="K391" s="224"/>
      <c r="L391" s="224"/>
      <c r="M391" s="224"/>
      <c r="N391" s="243" t="s">
        <v>6946</v>
      </c>
      <c r="O391" s="226" t="s">
        <v>7539</v>
      </c>
      <c r="P391" s="226" t="s">
        <v>7540</v>
      </c>
      <c r="Q391" s="226" t="s">
        <v>7541</v>
      </c>
      <c r="R391" s="212" t="s">
        <v>4370</v>
      </c>
      <c r="S391" s="212" t="s">
        <v>7542</v>
      </c>
      <c r="T391" s="236">
        <v>45530</v>
      </c>
      <c r="U391" s="237" t="s">
        <v>6722</v>
      </c>
      <c r="V391" s="237">
        <v>45555</v>
      </c>
      <c r="W391" s="291">
        <v>45582</v>
      </c>
      <c r="X391" s="237" t="s">
        <v>6721</v>
      </c>
      <c r="Y391" s="225"/>
      <c r="Z391" s="225" t="s">
        <v>13168</v>
      </c>
      <c r="AA391" s="246">
        <v>202409</v>
      </c>
      <c r="AB391" s="246">
        <v>8</v>
      </c>
      <c r="AC391" s="247" t="s">
        <v>6708</v>
      </c>
      <c r="AD391" s="247" t="s">
        <v>7115</v>
      </c>
      <c r="AE391" s="248">
        <v>1</v>
      </c>
      <c r="AF391" s="247" t="s">
        <v>7115</v>
      </c>
      <c r="AG391" s="242" t="str">
        <f>IFERROR(VLOOKUP(작성용!A:A,RM!A:D,4,0),"-")</f>
        <v>서동현/조용원</v>
      </c>
      <c r="AH391" s="9" t="s">
        <v>13165</v>
      </c>
      <c r="AI391" s="238" t="s">
        <v>13166</v>
      </c>
      <c r="AJ391" s="238" t="s">
        <v>6721</v>
      </c>
      <c r="AK391" s="238" t="s">
        <v>6726</v>
      </c>
      <c r="AL391" s="238">
        <v>390</v>
      </c>
    </row>
    <row r="392" spans="1:38" x14ac:dyDescent="0.3">
      <c r="A392" s="223" t="s">
        <v>20</v>
      </c>
      <c r="B392" s="223" t="s">
        <v>7537</v>
      </c>
      <c r="C392" s="244" t="s">
        <v>6717</v>
      </c>
      <c r="D392" s="240" t="s">
        <v>7543</v>
      </c>
      <c r="E392" s="239">
        <v>1101130026707</v>
      </c>
      <c r="F392" s="243" t="s">
        <v>7105</v>
      </c>
      <c r="G392" s="214">
        <v>0</v>
      </c>
      <c r="H392" s="224" t="s">
        <v>6721</v>
      </c>
      <c r="I392" s="224"/>
      <c r="J392" s="234"/>
      <c r="K392" s="224"/>
      <c r="L392" s="224"/>
      <c r="M392" s="224"/>
      <c r="N392" s="243" t="s">
        <v>6946</v>
      </c>
      <c r="O392" s="226" t="s">
        <v>7539</v>
      </c>
      <c r="P392" s="226" t="s">
        <v>7540</v>
      </c>
      <c r="Q392" s="226" t="s">
        <v>7541</v>
      </c>
      <c r="R392" s="212" t="s">
        <v>4371</v>
      </c>
      <c r="S392" s="212" t="s">
        <v>7544</v>
      </c>
      <c r="T392" s="236">
        <v>45530</v>
      </c>
      <c r="U392" s="237" t="s">
        <v>6722</v>
      </c>
      <c r="V392" s="237">
        <v>45555</v>
      </c>
      <c r="W392" s="291">
        <v>45582</v>
      </c>
      <c r="X392" s="237" t="s">
        <v>6721</v>
      </c>
      <c r="Y392" s="225"/>
      <c r="Z392" s="225" t="s">
        <v>13168</v>
      </c>
      <c r="AA392" s="246">
        <v>202409</v>
      </c>
      <c r="AB392" s="246">
        <v>8</v>
      </c>
      <c r="AC392" s="247" t="s">
        <v>6708</v>
      </c>
      <c r="AD392" s="247" t="s">
        <v>7129</v>
      </c>
      <c r="AE392" s="248">
        <v>1</v>
      </c>
      <c r="AF392" s="247" t="s">
        <v>7129</v>
      </c>
      <c r="AG392" s="242" t="str">
        <f>IFERROR(VLOOKUP(작성용!A:A,RM!A:D,4,0),"-")</f>
        <v>서동현/조용원</v>
      </c>
      <c r="AH392" s="9" t="s">
        <v>13165</v>
      </c>
      <c r="AI392" s="238" t="s">
        <v>13166</v>
      </c>
      <c r="AJ392" s="238" t="s">
        <v>6721</v>
      </c>
      <c r="AK392" s="238" t="s">
        <v>6726</v>
      </c>
      <c r="AL392" s="238">
        <v>391</v>
      </c>
    </row>
    <row r="393" spans="1:38" x14ac:dyDescent="0.3">
      <c r="A393" s="232" t="s">
        <v>20</v>
      </c>
      <c r="B393" s="232" t="s">
        <v>7537</v>
      </c>
      <c r="C393" s="244" t="s">
        <v>6717</v>
      </c>
      <c r="D393" s="240" t="s">
        <v>7545</v>
      </c>
      <c r="E393" s="239">
        <v>1101117816725</v>
      </c>
      <c r="F393" s="243" t="s">
        <v>7245</v>
      </c>
      <c r="G393" s="214">
        <v>0</v>
      </c>
      <c r="H393" s="234" t="s">
        <v>6721</v>
      </c>
      <c r="I393" s="234"/>
      <c r="J393" s="234"/>
      <c r="K393" s="234"/>
      <c r="L393" s="234"/>
      <c r="M393" s="234"/>
      <c r="N393" s="234" t="s">
        <v>6946</v>
      </c>
      <c r="O393" s="234" t="s">
        <v>7539</v>
      </c>
      <c r="P393" s="234" t="s">
        <v>7540</v>
      </c>
      <c r="Q393" s="233" t="s">
        <v>7541</v>
      </c>
      <c r="R393" s="212" t="s">
        <v>4399</v>
      </c>
      <c r="S393" s="212" t="s">
        <v>7546</v>
      </c>
      <c r="T393" s="236">
        <v>45530</v>
      </c>
      <c r="U393" s="237" t="s">
        <v>6722</v>
      </c>
      <c r="V393" s="237">
        <v>45555</v>
      </c>
      <c r="W393" s="291">
        <v>45582</v>
      </c>
      <c r="X393" s="237" t="s">
        <v>6721</v>
      </c>
      <c r="Y393" s="225"/>
      <c r="Z393" s="225" t="s">
        <v>13168</v>
      </c>
      <c r="AA393" s="246">
        <v>202409</v>
      </c>
      <c r="AB393" s="246">
        <v>8</v>
      </c>
      <c r="AC393" s="236" t="s">
        <v>6708</v>
      </c>
      <c r="AD393" s="247" t="s">
        <v>7077</v>
      </c>
      <c r="AE393" s="248">
        <v>1</v>
      </c>
      <c r="AF393" s="247" t="s">
        <v>7077</v>
      </c>
      <c r="AG393" s="242" t="str">
        <f>IFERROR(VLOOKUP(작성용!A:A,RM!A:D,4,0),"-")</f>
        <v>서동현/조용원</v>
      </c>
      <c r="AH393" s="9" t="s">
        <v>13165</v>
      </c>
      <c r="AI393" s="238" t="s">
        <v>13166</v>
      </c>
      <c r="AJ393" s="238" t="s">
        <v>6721</v>
      </c>
      <c r="AK393" s="238" t="s">
        <v>6726</v>
      </c>
      <c r="AL393" s="238">
        <v>392</v>
      </c>
    </row>
    <row r="394" spans="1:38" x14ac:dyDescent="0.3">
      <c r="A394" s="223" t="s">
        <v>20</v>
      </c>
      <c r="B394" s="223" t="s">
        <v>7537</v>
      </c>
      <c r="C394" s="244" t="s">
        <v>6717</v>
      </c>
      <c r="D394" s="240" t="s">
        <v>7547</v>
      </c>
      <c r="E394" s="239" t="s">
        <v>4116</v>
      </c>
      <c r="F394" s="243" t="s">
        <v>7105</v>
      </c>
      <c r="G394" s="214">
        <v>0</v>
      </c>
      <c r="H394" s="224" t="s">
        <v>6721</v>
      </c>
      <c r="I394" s="224"/>
      <c r="J394" s="234"/>
      <c r="K394" s="224"/>
      <c r="L394" s="224"/>
      <c r="M394" s="224"/>
      <c r="N394" s="243" t="s">
        <v>6946</v>
      </c>
      <c r="O394" s="226" t="s">
        <v>7539</v>
      </c>
      <c r="P394" s="226" t="s">
        <v>7540</v>
      </c>
      <c r="Q394" s="226" t="s">
        <v>7541</v>
      </c>
      <c r="R394" s="212" t="s">
        <v>4372</v>
      </c>
      <c r="S394" s="212" t="s">
        <v>7548</v>
      </c>
      <c r="T394" s="236">
        <v>45530</v>
      </c>
      <c r="U394" s="237" t="s">
        <v>6722</v>
      </c>
      <c r="V394" s="237">
        <v>45555</v>
      </c>
      <c r="W394" s="291">
        <v>45582</v>
      </c>
      <c r="X394" s="237" t="s">
        <v>6721</v>
      </c>
      <c r="Y394" s="225"/>
      <c r="Z394" s="225" t="s">
        <v>13168</v>
      </c>
      <c r="AA394" s="246">
        <v>202409</v>
      </c>
      <c r="AB394" s="246">
        <v>8</v>
      </c>
      <c r="AC394" s="247" t="s">
        <v>6708</v>
      </c>
      <c r="AD394" s="247" t="s">
        <v>7049</v>
      </c>
      <c r="AE394" s="248">
        <v>1</v>
      </c>
      <c r="AF394" s="247" t="s">
        <v>7049</v>
      </c>
      <c r="AG394" s="242" t="str">
        <f>IFERROR(VLOOKUP(작성용!A:A,RM!A:D,4,0),"-")</f>
        <v>서동현/조용원</v>
      </c>
      <c r="AH394" s="9" t="s">
        <v>13165</v>
      </c>
      <c r="AI394" s="238" t="s">
        <v>13166</v>
      </c>
      <c r="AJ394" s="238" t="s">
        <v>6721</v>
      </c>
      <c r="AK394" s="238" t="s">
        <v>6726</v>
      </c>
      <c r="AL394" s="238">
        <v>393</v>
      </c>
    </row>
    <row r="395" spans="1:38" x14ac:dyDescent="0.3">
      <c r="A395" s="223" t="s">
        <v>20</v>
      </c>
      <c r="B395" s="223" t="s">
        <v>7537</v>
      </c>
      <c r="C395" s="244" t="s">
        <v>6717</v>
      </c>
      <c r="D395" s="240" t="s">
        <v>7549</v>
      </c>
      <c r="E395" s="239">
        <v>1101117915296</v>
      </c>
      <c r="F395" s="243" t="s">
        <v>7245</v>
      </c>
      <c r="G395" s="214">
        <v>0</v>
      </c>
      <c r="H395" s="224" t="s">
        <v>6721</v>
      </c>
      <c r="I395" s="224"/>
      <c r="J395" s="234"/>
      <c r="K395" s="224"/>
      <c r="L395" s="224"/>
      <c r="M395" s="224"/>
      <c r="N395" s="243" t="s">
        <v>6946</v>
      </c>
      <c r="O395" s="226" t="s">
        <v>7539</v>
      </c>
      <c r="P395" s="226" t="s">
        <v>7540</v>
      </c>
      <c r="Q395" s="226" t="s">
        <v>7541</v>
      </c>
      <c r="R395" s="212" t="s">
        <v>4368</v>
      </c>
      <c r="S395" s="212" t="s">
        <v>7550</v>
      </c>
      <c r="T395" s="236">
        <v>45530</v>
      </c>
      <c r="U395" s="237" t="s">
        <v>6722</v>
      </c>
      <c r="V395" s="237">
        <v>45555</v>
      </c>
      <c r="W395" s="291">
        <v>45582</v>
      </c>
      <c r="X395" s="237" t="s">
        <v>6721</v>
      </c>
      <c r="Y395" s="225"/>
      <c r="Z395" s="225" t="s">
        <v>13168</v>
      </c>
      <c r="AA395" s="246">
        <v>202409</v>
      </c>
      <c r="AB395" s="246">
        <v>8</v>
      </c>
      <c r="AC395" s="247" t="s">
        <v>6708</v>
      </c>
      <c r="AD395" s="247" t="s">
        <v>7111</v>
      </c>
      <c r="AE395" s="248">
        <v>1</v>
      </c>
      <c r="AF395" s="247" t="s">
        <v>7111</v>
      </c>
      <c r="AG395" s="242" t="str">
        <f>IFERROR(VLOOKUP(작성용!A:A,RM!A:D,4,0),"-")</f>
        <v>서동현/조용원</v>
      </c>
      <c r="AH395" s="9" t="s">
        <v>13165</v>
      </c>
      <c r="AI395" s="238" t="s">
        <v>13166</v>
      </c>
      <c r="AJ395" s="238" t="s">
        <v>6721</v>
      </c>
      <c r="AK395" s="238" t="s">
        <v>6726</v>
      </c>
      <c r="AL395" s="238">
        <v>394</v>
      </c>
    </row>
    <row r="396" spans="1:38" x14ac:dyDescent="0.3">
      <c r="A396" s="223" t="s">
        <v>20</v>
      </c>
      <c r="B396" s="223" t="s">
        <v>7293</v>
      </c>
      <c r="C396" s="244" t="s">
        <v>6717</v>
      </c>
      <c r="D396" s="240" t="s">
        <v>7551</v>
      </c>
      <c r="E396" s="239">
        <v>1101113503813</v>
      </c>
      <c r="F396" s="243" t="s">
        <v>7105</v>
      </c>
      <c r="G396" s="214">
        <v>0</v>
      </c>
      <c r="H396" s="224" t="s">
        <v>6721</v>
      </c>
      <c r="I396" s="224"/>
      <c r="J396" s="234"/>
      <c r="K396" s="224"/>
      <c r="L396" s="224"/>
      <c r="M396" s="224"/>
      <c r="N396" s="243" t="s">
        <v>6946</v>
      </c>
      <c r="O396" s="226" t="s">
        <v>7539</v>
      </c>
      <c r="P396" s="226" t="s">
        <v>7540</v>
      </c>
      <c r="Q396" s="226" t="s">
        <v>7541</v>
      </c>
      <c r="R396" s="212" t="s">
        <v>4662</v>
      </c>
      <c r="S396" s="212" t="s">
        <v>7552</v>
      </c>
      <c r="T396" s="236">
        <v>45530</v>
      </c>
      <c r="U396" s="237" t="s">
        <v>6722</v>
      </c>
      <c r="V396" s="237">
        <v>45555</v>
      </c>
      <c r="W396" s="291">
        <v>45582</v>
      </c>
      <c r="X396" s="237" t="s">
        <v>6721</v>
      </c>
      <c r="Y396" s="225"/>
      <c r="Z396" s="225" t="s">
        <v>13168</v>
      </c>
      <c r="AA396" s="246">
        <v>202409</v>
      </c>
      <c r="AB396" s="246">
        <v>8</v>
      </c>
      <c r="AC396" s="247" t="s">
        <v>6708</v>
      </c>
      <c r="AD396" s="247" t="s">
        <v>6709</v>
      </c>
      <c r="AE396" s="248">
        <v>0</v>
      </c>
      <c r="AF396" s="247" t="s">
        <v>6709</v>
      </c>
      <c r="AG396" s="242" t="str">
        <f>IFERROR(VLOOKUP(작성용!A:A,RM!A:D,4,0),"-")</f>
        <v>서동현/조용원</v>
      </c>
      <c r="AH396" s="9" t="s">
        <v>13165</v>
      </c>
      <c r="AI396" s="238" t="s">
        <v>13166</v>
      </c>
      <c r="AJ396" s="238" t="s">
        <v>6721</v>
      </c>
      <c r="AK396" s="238" t="s">
        <v>6726</v>
      </c>
      <c r="AL396" s="238">
        <v>395</v>
      </c>
    </row>
    <row r="397" spans="1:38" x14ac:dyDescent="0.3">
      <c r="A397" s="223" t="s">
        <v>20</v>
      </c>
      <c r="B397" s="223" t="s">
        <v>7537</v>
      </c>
      <c r="C397" s="244" t="s">
        <v>6717</v>
      </c>
      <c r="D397" s="240" t="s">
        <v>7553</v>
      </c>
      <c r="E397" s="239">
        <v>1101130031821</v>
      </c>
      <c r="F397" s="243" t="s">
        <v>7105</v>
      </c>
      <c r="G397" s="214">
        <v>0</v>
      </c>
      <c r="H397" s="224" t="s">
        <v>6721</v>
      </c>
      <c r="I397" s="224"/>
      <c r="J397" s="234"/>
      <c r="K397" s="224"/>
      <c r="L397" s="224"/>
      <c r="M397" s="224"/>
      <c r="N397" s="243" t="s">
        <v>6946</v>
      </c>
      <c r="O397" s="226" t="s">
        <v>7539</v>
      </c>
      <c r="P397" s="226" t="s">
        <v>7540</v>
      </c>
      <c r="Q397" s="226" t="s">
        <v>7541</v>
      </c>
      <c r="R397" s="212" t="s">
        <v>4373</v>
      </c>
      <c r="S397" s="212" t="s">
        <v>7554</v>
      </c>
      <c r="T397" s="236">
        <v>45530</v>
      </c>
      <c r="U397" s="237" t="s">
        <v>6722</v>
      </c>
      <c r="V397" s="237">
        <v>45555</v>
      </c>
      <c r="W397" s="291">
        <v>45582</v>
      </c>
      <c r="X397" s="237" t="s">
        <v>6721</v>
      </c>
      <c r="Y397" s="225"/>
      <c r="Z397" s="225" t="s">
        <v>13168</v>
      </c>
      <c r="AA397" s="246">
        <v>202409</v>
      </c>
      <c r="AB397" s="246">
        <v>8</v>
      </c>
      <c r="AC397" s="247" t="s">
        <v>6708</v>
      </c>
      <c r="AD397" s="247" t="s">
        <v>7100</v>
      </c>
      <c r="AE397" s="248">
        <v>0</v>
      </c>
      <c r="AF397" s="247" t="s">
        <v>7167</v>
      </c>
      <c r="AG397" s="242" t="str">
        <f>IFERROR(VLOOKUP(작성용!A:A,RM!A:D,4,0),"-")</f>
        <v>서동현/조용원</v>
      </c>
      <c r="AH397" s="9" t="s">
        <v>13165</v>
      </c>
      <c r="AI397" s="238" t="s">
        <v>13166</v>
      </c>
      <c r="AJ397" s="238" t="s">
        <v>6721</v>
      </c>
      <c r="AK397" s="238" t="s">
        <v>6726</v>
      </c>
      <c r="AL397" s="238">
        <v>396</v>
      </c>
    </row>
    <row r="398" spans="1:38" x14ac:dyDescent="0.3">
      <c r="A398" s="223" t="s">
        <v>20</v>
      </c>
      <c r="B398" s="223" t="s">
        <v>7537</v>
      </c>
      <c r="C398" s="244" t="s">
        <v>6717</v>
      </c>
      <c r="D398" s="240" t="s">
        <v>7555</v>
      </c>
      <c r="E398" s="239" t="s">
        <v>4117</v>
      </c>
      <c r="F398" s="243" t="s">
        <v>7105</v>
      </c>
      <c r="G398" s="214">
        <v>0</v>
      </c>
      <c r="H398" s="224" t="s">
        <v>6721</v>
      </c>
      <c r="I398" s="224"/>
      <c r="J398" s="234"/>
      <c r="K398" s="224"/>
      <c r="L398" s="224"/>
      <c r="M398" s="224"/>
      <c r="N398" s="243" t="s">
        <v>6946</v>
      </c>
      <c r="O398" s="226" t="s">
        <v>7539</v>
      </c>
      <c r="P398" s="226" t="s">
        <v>7540</v>
      </c>
      <c r="Q398" s="226" t="s">
        <v>7541</v>
      </c>
      <c r="R398" s="212" t="s">
        <v>4374</v>
      </c>
      <c r="S398" s="212" t="s">
        <v>7556</v>
      </c>
      <c r="T398" s="236">
        <v>45530</v>
      </c>
      <c r="U398" s="237" t="s">
        <v>6722</v>
      </c>
      <c r="V398" s="237">
        <v>45555</v>
      </c>
      <c r="W398" s="291">
        <v>45582</v>
      </c>
      <c r="X398" s="237" t="s">
        <v>6721</v>
      </c>
      <c r="Y398" s="225"/>
      <c r="Z398" s="225" t="s">
        <v>13168</v>
      </c>
      <c r="AA398" s="246">
        <v>202409</v>
      </c>
      <c r="AB398" s="246">
        <v>8</v>
      </c>
      <c r="AC398" s="247" t="s">
        <v>6708</v>
      </c>
      <c r="AD398" s="247" t="s">
        <v>7221</v>
      </c>
      <c r="AE398" s="248">
        <v>1</v>
      </c>
      <c r="AF398" s="247" t="s">
        <v>7221</v>
      </c>
      <c r="AG398" s="242" t="str">
        <f>IFERROR(VLOOKUP(작성용!A:A,RM!A:D,4,0),"-")</f>
        <v>서동현/조용원</v>
      </c>
      <c r="AH398" s="9" t="s">
        <v>13165</v>
      </c>
      <c r="AI398" s="238" t="s">
        <v>13166</v>
      </c>
      <c r="AJ398" s="238" t="s">
        <v>6721</v>
      </c>
      <c r="AK398" s="238" t="s">
        <v>6726</v>
      </c>
      <c r="AL398" s="238">
        <v>397</v>
      </c>
    </row>
    <row r="399" spans="1:38" x14ac:dyDescent="0.3">
      <c r="A399" s="223" t="s">
        <v>20</v>
      </c>
      <c r="B399" s="223" t="s">
        <v>7537</v>
      </c>
      <c r="C399" s="244" t="s">
        <v>6717</v>
      </c>
      <c r="D399" s="240" t="s">
        <v>7557</v>
      </c>
      <c r="E399" s="239">
        <v>1101117635852</v>
      </c>
      <c r="F399" s="243" t="s">
        <v>7558</v>
      </c>
      <c r="G399" s="214">
        <v>0</v>
      </c>
      <c r="H399" s="224" t="s">
        <v>6721</v>
      </c>
      <c r="I399" s="224"/>
      <c r="J399" s="234"/>
      <c r="K399" s="224"/>
      <c r="L399" s="224"/>
      <c r="M399" s="224"/>
      <c r="N399" s="243" t="s">
        <v>6946</v>
      </c>
      <c r="O399" s="226" t="s">
        <v>7539</v>
      </c>
      <c r="P399" s="226" t="s">
        <v>7540</v>
      </c>
      <c r="Q399" s="226" t="s">
        <v>7541</v>
      </c>
      <c r="R399" s="212" t="s">
        <v>4369</v>
      </c>
      <c r="S399" s="212" t="s">
        <v>7559</v>
      </c>
      <c r="T399" s="236">
        <v>45530</v>
      </c>
      <c r="U399" s="237" t="s">
        <v>6722</v>
      </c>
      <c r="V399" s="237">
        <v>45555</v>
      </c>
      <c r="W399" s="291">
        <v>45582</v>
      </c>
      <c r="X399" s="237" t="s">
        <v>6721</v>
      </c>
      <c r="Y399" s="225"/>
      <c r="Z399" s="225" t="s">
        <v>13168</v>
      </c>
      <c r="AA399" s="246">
        <v>202409</v>
      </c>
      <c r="AB399" s="246">
        <v>8</v>
      </c>
      <c r="AC399" s="247" t="s">
        <v>6708</v>
      </c>
      <c r="AD399" s="247" t="s">
        <v>7221</v>
      </c>
      <c r="AE399" s="248">
        <v>1</v>
      </c>
      <c r="AF399" s="247" t="s">
        <v>7221</v>
      </c>
      <c r="AG399" s="242" t="str">
        <f>IFERROR(VLOOKUP(작성용!A:A,RM!A:D,4,0),"-")</f>
        <v>서동현/조용원</v>
      </c>
      <c r="AH399" s="9" t="s">
        <v>13165</v>
      </c>
      <c r="AI399" s="238" t="s">
        <v>13166</v>
      </c>
      <c r="AJ399" s="238" t="s">
        <v>6721</v>
      </c>
      <c r="AK399" s="238" t="s">
        <v>6726</v>
      </c>
      <c r="AL399" s="238">
        <v>398</v>
      </c>
    </row>
    <row r="400" spans="1:38" x14ac:dyDescent="0.3">
      <c r="A400" s="223" t="s">
        <v>20</v>
      </c>
      <c r="B400" s="223" t="s">
        <v>7537</v>
      </c>
      <c r="C400" s="244" t="s">
        <v>6717</v>
      </c>
      <c r="D400" s="240" t="s">
        <v>7560</v>
      </c>
      <c r="E400" s="239" t="s">
        <v>4118</v>
      </c>
      <c r="F400" s="243" t="s">
        <v>7105</v>
      </c>
      <c r="G400" s="214">
        <v>0</v>
      </c>
      <c r="H400" s="224" t="s">
        <v>6721</v>
      </c>
      <c r="I400" s="224"/>
      <c r="J400" s="234"/>
      <c r="K400" s="224"/>
      <c r="L400" s="224"/>
      <c r="M400" s="224"/>
      <c r="N400" s="243" t="s">
        <v>6946</v>
      </c>
      <c r="O400" s="226" t="s">
        <v>7539</v>
      </c>
      <c r="P400" s="226" t="s">
        <v>7540</v>
      </c>
      <c r="Q400" s="226" t="s">
        <v>7541</v>
      </c>
      <c r="R400" s="212" t="s">
        <v>4400</v>
      </c>
      <c r="S400" s="212" t="s">
        <v>7561</v>
      </c>
      <c r="T400" s="236">
        <v>45530</v>
      </c>
      <c r="U400" s="237" t="s">
        <v>6722</v>
      </c>
      <c r="V400" s="237">
        <v>45555</v>
      </c>
      <c r="W400" s="291">
        <v>45582</v>
      </c>
      <c r="X400" s="237" t="s">
        <v>6721</v>
      </c>
      <c r="Y400" s="225"/>
      <c r="Z400" s="225" t="s">
        <v>13168</v>
      </c>
      <c r="AA400" s="246">
        <v>202409</v>
      </c>
      <c r="AB400" s="246">
        <v>8</v>
      </c>
      <c r="AC400" s="247" t="s">
        <v>6708</v>
      </c>
      <c r="AD400" s="247" t="s">
        <v>7131</v>
      </c>
      <c r="AE400" s="248">
        <v>1</v>
      </c>
      <c r="AF400" s="247" t="s">
        <v>7131</v>
      </c>
      <c r="AG400" s="242" t="str">
        <f>IFERROR(VLOOKUP(작성용!A:A,RM!A:D,4,0),"-")</f>
        <v>서동현/조용원</v>
      </c>
      <c r="AH400" s="9" t="s">
        <v>13165</v>
      </c>
      <c r="AI400" s="238" t="s">
        <v>13166</v>
      </c>
      <c r="AJ400" s="238" t="s">
        <v>6721</v>
      </c>
      <c r="AK400" s="238" t="s">
        <v>6726</v>
      </c>
      <c r="AL400" s="238">
        <v>399</v>
      </c>
    </row>
    <row r="401" spans="1:38" x14ac:dyDescent="0.3">
      <c r="A401" s="223" t="s">
        <v>20</v>
      </c>
      <c r="B401" s="223" t="s">
        <v>7537</v>
      </c>
      <c r="C401" s="244" t="s">
        <v>6717</v>
      </c>
      <c r="D401" s="240" t="s">
        <v>7562</v>
      </c>
      <c r="E401" s="239" t="s">
        <v>4119</v>
      </c>
      <c r="F401" s="243" t="s">
        <v>7105</v>
      </c>
      <c r="G401" s="214">
        <v>0</v>
      </c>
      <c r="H401" s="224" t="s">
        <v>6721</v>
      </c>
      <c r="I401" s="224"/>
      <c r="J401" s="234"/>
      <c r="K401" s="224"/>
      <c r="L401" s="224"/>
      <c r="M401" s="224"/>
      <c r="N401" s="243" t="s">
        <v>6946</v>
      </c>
      <c r="O401" s="226" t="s">
        <v>7539</v>
      </c>
      <c r="P401" s="226" t="s">
        <v>7540</v>
      </c>
      <c r="Q401" s="226" t="s">
        <v>7541</v>
      </c>
      <c r="R401" s="212" t="s">
        <v>4375</v>
      </c>
      <c r="S401" s="212" t="s">
        <v>7563</v>
      </c>
      <c r="T401" s="236">
        <v>45530</v>
      </c>
      <c r="U401" s="237" t="s">
        <v>6722</v>
      </c>
      <c r="V401" s="237">
        <v>45555</v>
      </c>
      <c r="W401" s="291">
        <v>45582</v>
      </c>
      <c r="X401" s="237" t="s">
        <v>6721</v>
      </c>
      <c r="Y401" s="225"/>
      <c r="Z401" s="225" t="s">
        <v>13168</v>
      </c>
      <c r="AA401" s="246">
        <v>202409</v>
      </c>
      <c r="AB401" s="246">
        <v>8</v>
      </c>
      <c r="AC401" s="247" t="s">
        <v>6708</v>
      </c>
      <c r="AD401" s="247" t="s">
        <v>6989</v>
      </c>
      <c r="AE401" s="248">
        <v>1</v>
      </c>
      <c r="AF401" s="247" t="s">
        <v>7167</v>
      </c>
      <c r="AG401" s="242" t="str">
        <f>IFERROR(VLOOKUP(작성용!A:A,RM!A:D,4,0),"-")</f>
        <v>서동현/조용원</v>
      </c>
      <c r="AH401" s="9" t="s">
        <v>13165</v>
      </c>
      <c r="AI401" s="238" t="s">
        <v>13166</v>
      </c>
      <c r="AJ401" s="238" t="s">
        <v>6721</v>
      </c>
      <c r="AK401" s="238" t="s">
        <v>6726</v>
      </c>
      <c r="AL401" s="238">
        <v>400</v>
      </c>
    </row>
    <row r="402" spans="1:38" x14ac:dyDescent="0.3">
      <c r="A402" s="223" t="s">
        <v>20</v>
      </c>
      <c r="B402" s="223" t="s">
        <v>7537</v>
      </c>
      <c r="C402" s="244" t="s">
        <v>6717</v>
      </c>
      <c r="D402" s="240" t="s">
        <v>7564</v>
      </c>
      <c r="E402" s="239" t="s">
        <v>4121</v>
      </c>
      <c r="F402" s="243" t="s">
        <v>7105</v>
      </c>
      <c r="G402" s="214">
        <v>0</v>
      </c>
      <c r="H402" s="224" t="s">
        <v>6721</v>
      </c>
      <c r="I402" s="224"/>
      <c r="J402" s="234"/>
      <c r="K402" s="224"/>
      <c r="L402" s="224"/>
      <c r="M402" s="224"/>
      <c r="N402" s="243" t="s">
        <v>6946</v>
      </c>
      <c r="O402" s="226" t="s">
        <v>7539</v>
      </c>
      <c r="P402" s="226" t="s">
        <v>7540</v>
      </c>
      <c r="Q402" s="226" t="s">
        <v>7541</v>
      </c>
      <c r="R402" s="212" t="s">
        <v>4377</v>
      </c>
      <c r="S402" s="212" t="s">
        <v>7565</v>
      </c>
      <c r="T402" s="236">
        <v>45530</v>
      </c>
      <c r="U402" s="237" t="s">
        <v>6722</v>
      </c>
      <c r="V402" s="237">
        <v>45555</v>
      </c>
      <c r="W402" s="291">
        <v>45582</v>
      </c>
      <c r="X402" s="237" t="s">
        <v>6721</v>
      </c>
      <c r="Y402" s="225"/>
      <c r="Z402" s="225" t="s">
        <v>13168</v>
      </c>
      <c r="AA402" s="246">
        <v>202409</v>
      </c>
      <c r="AB402" s="246">
        <v>8</v>
      </c>
      <c r="AC402" s="247" t="s">
        <v>6708</v>
      </c>
      <c r="AD402" s="247" t="s">
        <v>7289</v>
      </c>
      <c r="AE402" s="248">
        <v>1</v>
      </c>
      <c r="AF402" s="247" t="s">
        <v>7289</v>
      </c>
      <c r="AG402" s="242" t="str">
        <f>IFERROR(VLOOKUP(작성용!A:A,RM!A:D,4,0),"-")</f>
        <v>서동현/조용원</v>
      </c>
      <c r="AH402" s="9" t="s">
        <v>13165</v>
      </c>
      <c r="AI402" s="238" t="s">
        <v>13166</v>
      </c>
      <c r="AJ402" s="238" t="s">
        <v>6721</v>
      </c>
      <c r="AK402" s="238" t="s">
        <v>6726</v>
      </c>
      <c r="AL402" s="238">
        <v>401</v>
      </c>
    </row>
    <row r="403" spans="1:38" x14ac:dyDescent="0.3">
      <c r="A403" s="223" t="s">
        <v>20</v>
      </c>
      <c r="B403" s="223" t="s">
        <v>7537</v>
      </c>
      <c r="C403" s="244" t="s">
        <v>6717</v>
      </c>
      <c r="D403" s="240" t="s">
        <v>7566</v>
      </c>
      <c r="E403" s="239" t="s">
        <v>4120</v>
      </c>
      <c r="F403" s="243" t="s">
        <v>7105</v>
      </c>
      <c r="G403" s="214">
        <v>0</v>
      </c>
      <c r="H403" s="224" t="s">
        <v>6721</v>
      </c>
      <c r="I403" s="224"/>
      <c r="J403" s="234"/>
      <c r="K403" s="224"/>
      <c r="L403" s="224"/>
      <c r="M403" s="224"/>
      <c r="N403" s="243" t="s">
        <v>6946</v>
      </c>
      <c r="O403" s="226" t="s">
        <v>7539</v>
      </c>
      <c r="P403" s="226" t="s">
        <v>7540</v>
      </c>
      <c r="Q403" s="226" t="s">
        <v>7541</v>
      </c>
      <c r="R403" s="212" t="s">
        <v>4376</v>
      </c>
      <c r="S403" s="212" t="s">
        <v>7567</v>
      </c>
      <c r="T403" s="236">
        <v>45530</v>
      </c>
      <c r="U403" s="237" t="s">
        <v>6722</v>
      </c>
      <c r="V403" s="237">
        <v>45555</v>
      </c>
      <c r="W403" s="291">
        <v>45582</v>
      </c>
      <c r="X403" s="237" t="s">
        <v>6721</v>
      </c>
      <c r="Y403" s="225"/>
      <c r="Z403" s="225" t="s">
        <v>13168</v>
      </c>
      <c r="AA403" s="246">
        <v>202409</v>
      </c>
      <c r="AB403" s="246">
        <v>8</v>
      </c>
      <c r="AC403" s="247" t="s">
        <v>6708</v>
      </c>
      <c r="AD403" s="247" t="s">
        <v>7131</v>
      </c>
      <c r="AE403" s="248">
        <v>1</v>
      </c>
      <c r="AF403" s="247" t="s">
        <v>7131</v>
      </c>
      <c r="AG403" s="242" t="str">
        <f>IFERROR(VLOOKUP(작성용!A:A,RM!A:D,4,0),"-")</f>
        <v>서동현/조용원</v>
      </c>
      <c r="AH403" s="9" t="s">
        <v>13165</v>
      </c>
      <c r="AI403" s="238" t="s">
        <v>13166</v>
      </c>
      <c r="AJ403" s="238" t="s">
        <v>6721</v>
      </c>
      <c r="AK403" s="238" t="s">
        <v>6726</v>
      </c>
      <c r="AL403" s="238">
        <v>402</v>
      </c>
    </row>
    <row r="404" spans="1:38" x14ac:dyDescent="0.3">
      <c r="A404" s="223" t="s">
        <v>20</v>
      </c>
      <c r="B404" s="223" t="s">
        <v>7537</v>
      </c>
      <c r="C404" s="244" t="s">
        <v>6896</v>
      </c>
      <c r="D404" s="240" t="s">
        <v>7568</v>
      </c>
      <c r="E404" s="239">
        <v>1101130035683</v>
      </c>
      <c r="F404" s="243" t="s">
        <v>7105</v>
      </c>
      <c r="G404" s="214">
        <v>0</v>
      </c>
      <c r="H404" s="224" t="s">
        <v>6721</v>
      </c>
      <c r="I404" s="224"/>
      <c r="J404" s="234"/>
      <c r="K404" s="224"/>
      <c r="L404" s="224"/>
      <c r="M404" s="224"/>
      <c r="N404" s="243" t="s">
        <v>6946</v>
      </c>
      <c r="O404" s="226" t="s">
        <v>7539</v>
      </c>
      <c r="P404" s="226" t="s">
        <v>7540</v>
      </c>
      <c r="Q404" s="226" t="s">
        <v>7541</v>
      </c>
      <c r="R404" s="212" t="s">
        <v>4401</v>
      </c>
      <c r="S404" s="212" t="s">
        <v>7569</v>
      </c>
      <c r="T404" s="236">
        <v>45530</v>
      </c>
      <c r="U404" s="237" t="s">
        <v>6722</v>
      </c>
      <c r="V404" s="237">
        <v>45555</v>
      </c>
      <c r="W404" s="291">
        <v>45582</v>
      </c>
      <c r="X404" s="237" t="s">
        <v>6721</v>
      </c>
      <c r="Y404" s="225"/>
      <c r="Z404" s="225" t="s">
        <v>13168</v>
      </c>
      <c r="AA404" s="246">
        <v>202409</v>
      </c>
      <c r="AB404" s="246">
        <v>8</v>
      </c>
      <c r="AC404" s="247" t="s">
        <v>6708</v>
      </c>
      <c r="AD404" s="247" t="s">
        <v>7155</v>
      </c>
      <c r="AE404" s="248">
        <v>1</v>
      </c>
      <c r="AF404" s="247" t="s">
        <v>6896</v>
      </c>
      <c r="AG404" s="242" t="str">
        <f>IFERROR(VLOOKUP(작성용!A:A,RM!A:D,4,0),"-")</f>
        <v>서동현/조용원</v>
      </c>
      <c r="AH404" s="9" t="s">
        <v>13165</v>
      </c>
      <c r="AI404" s="238" t="s">
        <v>13166</v>
      </c>
      <c r="AJ404" s="238" t="s">
        <v>6721</v>
      </c>
      <c r="AK404" s="238" t="s">
        <v>6726</v>
      </c>
      <c r="AL404" s="238">
        <v>403</v>
      </c>
    </row>
    <row r="405" spans="1:38" x14ac:dyDescent="0.3">
      <c r="A405" s="223" t="s">
        <v>20</v>
      </c>
      <c r="B405" s="223" t="s">
        <v>7537</v>
      </c>
      <c r="C405" s="244" t="s">
        <v>6896</v>
      </c>
      <c r="D405" s="240" t="s">
        <v>7570</v>
      </c>
      <c r="E405" s="239" t="s">
        <v>4402</v>
      </c>
      <c r="F405" s="243" t="s">
        <v>7105</v>
      </c>
      <c r="G405" s="214">
        <v>0</v>
      </c>
      <c r="H405" s="224" t="s">
        <v>6721</v>
      </c>
      <c r="I405" s="224"/>
      <c r="J405" s="234"/>
      <c r="K405" s="224"/>
      <c r="L405" s="224"/>
      <c r="M405" s="224"/>
      <c r="N405" s="243" t="s">
        <v>6946</v>
      </c>
      <c r="O405" s="226" t="s">
        <v>7539</v>
      </c>
      <c r="P405" s="226" t="s">
        <v>7540</v>
      </c>
      <c r="Q405" s="226" t="s">
        <v>7541</v>
      </c>
      <c r="R405" s="212" t="s">
        <v>4403</v>
      </c>
      <c r="S405" s="212" t="s">
        <v>7571</v>
      </c>
      <c r="T405" s="236">
        <v>45530</v>
      </c>
      <c r="U405" s="237" t="s">
        <v>6722</v>
      </c>
      <c r="V405" s="237">
        <v>45555</v>
      </c>
      <c r="W405" s="291">
        <v>45582</v>
      </c>
      <c r="X405" s="237" t="s">
        <v>6721</v>
      </c>
      <c r="Y405" s="225"/>
      <c r="Z405" s="225" t="s">
        <v>13168</v>
      </c>
      <c r="AA405" s="246">
        <v>202409</v>
      </c>
      <c r="AB405" s="246">
        <v>8</v>
      </c>
      <c r="AC405" s="247" t="s">
        <v>6708</v>
      </c>
      <c r="AD405" s="247" t="s">
        <v>7146</v>
      </c>
      <c r="AE405" s="248">
        <v>1</v>
      </c>
      <c r="AF405" s="247" t="s">
        <v>6896</v>
      </c>
      <c r="AG405" s="242" t="str">
        <f>IFERROR(VLOOKUP(작성용!A:A,RM!A:D,4,0),"-")</f>
        <v>서동현/조용원</v>
      </c>
      <c r="AH405" s="9" t="s">
        <v>13165</v>
      </c>
      <c r="AI405" s="238" t="s">
        <v>13166</v>
      </c>
      <c r="AJ405" s="238" t="s">
        <v>6721</v>
      </c>
      <c r="AK405" s="238" t="s">
        <v>6726</v>
      </c>
      <c r="AL405" s="238">
        <v>404</v>
      </c>
    </row>
    <row r="406" spans="1:38" x14ac:dyDescent="0.3">
      <c r="A406" s="223" t="s">
        <v>20</v>
      </c>
      <c r="B406" s="223" t="s">
        <v>7537</v>
      </c>
      <c r="C406" s="244" t="s">
        <v>6896</v>
      </c>
      <c r="D406" s="240" t="s">
        <v>7572</v>
      </c>
      <c r="E406" s="239" t="s">
        <v>4404</v>
      </c>
      <c r="F406" s="243" t="s">
        <v>7105</v>
      </c>
      <c r="G406" s="214">
        <v>0</v>
      </c>
      <c r="H406" s="224" t="s">
        <v>6721</v>
      </c>
      <c r="I406" s="224"/>
      <c r="J406" s="234"/>
      <c r="K406" s="224"/>
      <c r="L406" s="224"/>
      <c r="M406" s="224"/>
      <c r="N406" s="243" t="s">
        <v>6946</v>
      </c>
      <c r="O406" s="226" t="s">
        <v>7539</v>
      </c>
      <c r="P406" s="226" t="s">
        <v>7540</v>
      </c>
      <c r="Q406" s="226" t="s">
        <v>7541</v>
      </c>
      <c r="R406" s="212" t="s">
        <v>4405</v>
      </c>
      <c r="S406" s="212" t="s">
        <v>7573</v>
      </c>
      <c r="T406" s="236">
        <v>45530</v>
      </c>
      <c r="U406" s="237" t="s">
        <v>6722</v>
      </c>
      <c r="V406" s="237">
        <v>45555</v>
      </c>
      <c r="W406" s="291">
        <v>45582</v>
      </c>
      <c r="X406" s="237" t="s">
        <v>6721</v>
      </c>
      <c r="Y406" s="225"/>
      <c r="Z406" s="225" t="s">
        <v>13168</v>
      </c>
      <c r="AA406" s="246">
        <v>202409</v>
      </c>
      <c r="AB406" s="246">
        <v>8</v>
      </c>
      <c r="AC406" s="247" t="s">
        <v>6708</v>
      </c>
      <c r="AD406" s="247" t="s">
        <v>7289</v>
      </c>
      <c r="AE406" s="248">
        <v>1</v>
      </c>
      <c r="AF406" s="247" t="s">
        <v>6896</v>
      </c>
      <c r="AG406" s="242" t="str">
        <f>IFERROR(VLOOKUP(작성용!A:A,RM!A:D,4,0),"-")</f>
        <v>서동현/조용원</v>
      </c>
      <c r="AH406" s="9" t="s">
        <v>13165</v>
      </c>
      <c r="AI406" s="238" t="s">
        <v>13166</v>
      </c>
      <c r="AJ406" s="238" t="s">
        <v>6721</v>
      </c>
      <c r="AK406" s="238" t="s">
        <v>6726</v>
      </c>
      <c r="AL406" s="238">
        <v>405</v>
      </c>
    </row>
    <row r="407" spans="1:38" x14ac:dyDescent="0.3">
      <c r="A407" s="232">
        <v>6000403</v>
      </c>
      <c r="B407" s="232" t="s">
        <v>7538</v>
      </c>
      <c r="C407" s="244" t="s">
        <v>6717</v>
      </c>
      <c r="D407" s="240" t="s">
        <v>7574</v>
      </c>
      <c r="E407" s="239">
        <v>1101111767007</v>
      </c>
      <c r="F407" s="243" t="s">
        <v>6955</v>
      </c>
      <c r="G407" s="214">
        <v>0</v>
      </c>
      <c r="H407" s="234" t="s">
        <v>6721</v>
      </c>
      <c r="I407" s="234"/>
      <c r="J407" s="234"/>
      <c r="K407" s="234"/>
      <c r="L407" s="234"/>
      <c r="M407" s="234"/>
      <c r="N407" s="234" t="s">
        <v>6720</v>
      </c>
      <c r="O407" s="249"/>
      <c r="P407" s="249"/>
      <c r="Q407" s="226"/>
      <c r="R407" s="212" t="s">
        <v>2</v>
      </c>
      <c r="S407" s="213" t="s">
        <v>6721</v>
      </c>
      <c r="T407" s="236" t="s">
        <v>7575</v>
      </c>
      <c r="U407" s="237" t="s">
        <v>6722</v>
      </c>
      <c r="V407" s="237">
        <v>45548</v>
      </c>
      <c r="W407" s="236" t="s">
        <v>6944</v>
      </c>
      <c r="X407" s="237" t="s">
        <v>6721</v>
      </c>
      <c r="Y407" s="237"/>
      <c r="Z407" s="237"/>
      <c r="AA407" s="246">
        <v>202409</v>
      </c>
      <c r="AB407" s="246"/>
      <c r="AC407" s="236" t="s">
        <v>7181</v>
      </c>
      <c r="AD407" s="247" t="s">
        <v>7158</v>
      </c>
      <c r="AE407" s="248">
        <v>0.4</v>
      </c>
      <c r="AF407" s="247" t="s">
        <v>7158</v>
      </c>
      <c r="AG407" s="242" t="str">
        <f>IFERROR(VLOOKUP(작성용!A:A,RM!A:D,4,0),"-")</f>
        <v>-</v>
      </c>
      <c r="AH407" s="9" t="s">
        <v>6721</v>
      </c>
      <c r="AI407" s="238" t="s">
        <v>6721</v>
      </c>
      <c r="AJ407" s="238" t="s">
        <v>6721</v>
      </c>
      <c r="AK407" s="238" t="s">
        <v>7182</v>
      </c>
      <c r="AL407" s="238">
        <v>406</v>
      </c>
    </row>
    <row r="408" spans="1:38" x14ac:dyDescent="0.3">
      <c r="A408" s="232">
        <v>6000403</v>
      </c>
      <c r="B408" s="232" t="s">
        <v>7538</v>
      </c>
      <c r="C408" s="244" t="s">
        <v>6717</v>
      </c>
      <c r="D408" s="240" t="s">
        <v>7576</v>
      </c>
      <c r="E408" s="239">
        <v>1601110225361</v>
      </c>
      <c r="F408" s="243" t="s">
        <v>7179</v>
      </c>
      <c r="G408" s="214">
        <v>0</v>
      </c>
      <c r="H408" s="234" t="s">
        <v>6721</v>
      </c>
      <c r="I408" s="234"/>
      <c r="J408" s="234"/>
      <c r="K408" s="234"/>
      <c r="L408" s="234"/>
      <c r="M408" s="234"/>
      <c r="N408" s="234" t="s">
        <v>6720</v>
      </c>
      <c r="O408" s="249"/>
      <c r="P408" s="249"/>
      <c r="Q408" s="226"/>
      <c r="R408" s="212" t="s">
        <v>2</v>
      </c>
      <c r="S408" s="213" t="s">
        <v>6721</v>
      </c>
      <c r="T408" s="236" t="s">
        <v>7575</v>
      </c>
      <c r="U408" s="237" t="s">
        <v>6722</v>
      </c>
      <c r="V408" s="237">
        <v>45548</v>
      </c>
      <c r="W408" s="236" t="s">
        <v>6944</v>
      </c>
      <c r="X408" s="237" t="s">
        <v>6721</v>
      </c>
      <c r="Y408" s="237"/>
      <c r="Z408" s="237"/>
      <c r="AA408" s="246">
        <v>202409</v>
      </c>
      <c r="AB408" s="246"/>
      <c r="AC408" s="236" t="s">
        <v>7181</v>
      </c>
      <c r="AD408" s="247" t="s">
        <v>7158</v>
      </c>
      <c r="AE408" s="248">
        <v>0.4</v>
      </c>
      <c r="AF408" s="247" t="s">
        <v>7158</v>
      </c>
      <c r="AG408" s="242" t="str">
        <f>IFERROR(VLOOKUP(작성용!A:A,RM!A:D,4,0),"-")</f>
        <v>-</v>
      </c>
      <c r="AH408" s="9" t="s">
        <v>6721</v>
      </c>
      <c r="AI408" s="238" t="s">
        <v>6721</v>
      </c>
      <c r="AJ408" s="238" t="s">
        <v>6721</v>
      </c>
      <c r="AK408" s="238" t="s">
        <v>7182</v>
      </c>
      <c r="AL408" s="238">
        <v>407</v>
      </c>
    </row>
    <row r="409" spans="1:38" x14ac:dyDescent="0.3">
      <c r="A409" s="232">
        <v>6000403</v>
      </c>
      <c r="B409" s="232" t="s">
        <v>7538</v>
      </c>
      <c r="C409" s="244" t="s">
        <v>6717</v>
      </c>
      <c r="D409" s="240" t="s">
        <v>7577</v>
      </c>
      <c r="E409" s="239">
        <v>1101116637768</v>
      </c>
      <c r="F409" s="243" t="s">
        <v>7044</v>
      </c>
      <c r="G409" s="214">
        <v>0</v>
      </c>
      <c r="H409" s="234" t="s">
        <v>6721</v>
      </c>
      <c r="I409" s="234"/>
      <c r="J409" s="234"/>
      <c r="K409" s="234"/>
      <c r="L409" s="234"/>
      <c r="M409" s="234"/>
      <c r="N409" s="234" t="s">
        <v>6720</v>
      </c>
      <c r="O409" s="249"/>
      <c r="P409" s="249"/>
      <c r="Q409" s="226"/>
      <c r="R409" s="212" t="s">
        <v>2</v>
      </c>
      <c r="S409" s="213" t="s">
        <v>6721</v>
      </c>
      <c r="T409" s="236" t="s">
        <v>7575</v>
      </c>
      <c r="U409" s="237" t="s">
        <v>6722</v>
      </c>
      <c r="V409" s="237">
        <v>45548</v>
      </c>
      <c r="W409" s="236" t="s">
        <v>6944</v>
      </c>
      <c r="X409" s="237" t="s">
        <v>6721</v>
      </c>
      <c r="Y409" s="237"/>
      <c r="Z409" s="237"/>
      <c r="AA409" s="246">
        <v>202409</v>
      </c>
      <c r="AB409" s="246"/>
      <c r="AC409" s="236" t="s">
        <v>7181</v>
      </c>
      <c r="AD409" s="247" t="s">
        <v>7160</v>
      </c>
      <c r="AE409" s="248">
        <v>0.4</v>
      </c>
      <c r="AF409" s="247" t="s">
        <v>7160</v>
      </c>
      <c r="AG409" s="242" t="str">
        <f>IFERROR(VLOOKUP(작성용!A:A,RM!A:D,4,0),"-")</f>
        <v>-</v>
      </c>
      <c r="AH409" s="9" t="s">
        <v>6721</v>
      </c>
      <c r="AI409" s="238" t="s">
        <v>6721</v>
      </c>
      <c r="AJ409" s="238" t="s">
        <v>6721</v>
      </c>
      <c r="AK409" s="238" t="s">
        <v>7182</v>
      </c>
      <c r="AL409" s="238">
        <v>408</v>
      </c>
    </row>
    <row r="410" spans="1:38" x14ac:dyDescent="0.3">
      <c r="A410" s="232">
        <v>6000403</v>
      </c>
      <c r="B410" s="232" t="s">
        <v>7538</v>
      </c>
      <c r="C410" s="244" t="s">
        <v>6717</v>
      </c>
      <c r="D410" s="240" t="s">
        <v>7578</v>
      </c>
      <c r="E410" s="239">
        <v>1101115676270</v>
      </c>
      <c r="F410" s="243" t="s">
        <v>7179</v>
      </c>
      <c r="G410" s="214">
        <v>0</v>
      </c>
      <c r="H410" s="234" t="s">
        <v>6721</v>
      </c>
      <c r="I410" s="234"/>
      <c r="J410" s="234"/>
      <c r="K410" s="234"/>
      <c r="L410" s="234"/>
      <c r="M410" s="234"/>
      <c r="N410" s="234" t="s">
        <v>6720</v>
      </c>
      <c r="O410" s="249"/>
      <c r="P410" s="249"/>
      <c r="Q410" s="226"/>
      <c r="R410" s="212" t="s">
        <v>2</v>
      </c>
      <c r="S410" s="213" t="s">
        <v>6721</v>
      </c>
      <c r="T410" s="236" t="s">
        <v>7575</v>
      </c>
      <c r="U410" s="237" t="s">
        <v>6722</v>
      </c>
      <c r="V410" s="237">
        <v>45548</v>
      </c>
      <c r="W410" s="236" t="s">
        <v>6944</v>
      </c>
      <c r="X410" s="237" t="s">
        <v>6721</v>
      </c>
      <c r="Y410" s="237"/>
      <c r="Z410" s="237"/>
      <c r="AA410" s="246">
        <v>202409</v>
      </c>
      <c r="AB410" s="246"/>
      <c r="AC410" s="236" t="s">
        <v>7181</v>
      </c>
      <c r="AD410" s="247" t="s">
        <v>7196</v>
      </c>
      <c r="AE410" s="248">
        <v>0.4</v>
      </c>
      <c r="AF410" s="247" t="s">
        <v>7196</v>
      </c>
      <c r="AG410" s="242" t="str">
        <f>IFERROR(VLOOKUP(작성용!A:A,RM!A:D,4,0),"-")</f>
        <v>-</v>
      </c>
      <c r="AH410" s="9" t="s">
        <v>6721</v>
      </c>
      <c r="AI410" s="238" t="s">
        <v>6721</v>
      </c>
      <c r="AJ410" s="238" t="s">
        <v>6721</v>
      </c>
      <c r="AK410" s="238" t="s">
        <v>7182</v>
      </c>
      <c r="AL410" s="238">
        <v>409</v>
      </c>
    </row>
    <row r="411" spans="1:38" x14ac:dyDescent="0.3">
      <c r="A411" s="232">
        <v>6000403</v>
      </c>
      <c r="B411" s="232" t="s">
        <v>7538</v>
      </c>
      <c r="C411" s="244" t="s">
        <v>6717</v>
      </c>
      <c r="D411" s="240" t="s">
        <v>7578</v>
      </c>
      <c r="E411" s="239">
        <v>1101115676270</v>
      </c>
      <c r="F411" s="243" t="s">
        <v>7044</v>
      </c>
      <c r="G411" s="214">
        <v>1</v>
      </c>
      <c r="H411" s="234" t="s">
        <v>6721</v>
      </c>
      <c r="I411" s="234"/>
      <c r="J411" s="234"/>
      <c r="K411" s="234"/>
      <c r="L411" s="234"/>
      <c r="M411" s="234"/>
      <c r="N411" s="234" t="s">
        <v>6720</v>
      </c>
      <c r="O411" s="249"/>
      <c r="P411" s="249"/>
      <c r="Q411" s="226"/>
      <c r="R411" s="212" t="s">
        <v>2</v>
      </c>
      <c r="S411" s="213" t="s">
        <v>6721</v>
      </c>
      <c r="T411" s="236" t="s">
        <v>7575</v>
      </c>
      <c r="U411" s="237" t="s">
        <v>6722</v>
      </c>
      <c r="V411" s="237">
        <v>45548</v>
      </c>
      <c r="W411" s="236" t="s">
        <v>6944</v>
      </c>
      <c r="X411" s="237" t="s">
        <v>6721</v>
      </c>
      <c r="Y411" s="237"/>
      <c r="Z411" s="237"/>
      <c r="AA411" s="246">
        <v>202409</v>
      </c>
      <c r="AB411" s="246"/>
      <c r="AC411" s="236" t="s">
        <v>7181</v>
      </c>
      <c r="AD411" s="247" t="s">
        <v>7196</v>
      </c>
      <c r="AE411" s="248">
        <v>0</v>
      </c>
      <c r="AF411" s="247" t="s">
        <v>7196</v>
      </c>
      <c r="AG411" s="242" t="str">
        <f>IFERROR(VLOOKUP(작성용!A:A,RM!A:D,4,0),"-")</f>
        <v>-</v>
      </c>
      <c r="AH411" s="9" t="s">
        <v>6721</v>
      </c>
      <c r="AI411" s="238" t="s">
        <v>6721</v>
      </c>
      <c r="AJ411" s="238" t="s">
        <v>6721</v>
      </c>
      <c r="AK411" s="238" t="s">
        <v>7182</v>
      </c>
      <c r="AL411" s="238">
        <v>410</v>
      </c>
    </row>
    <row r="412" spans="1:38" x14ac:dyDescent="0.3">
      <c r="A412" s="232">
        <v>6000403</v>
      </c>
      <c r="B412" s="232" t="s">
        <v>7538</v>
      </c>
      <c r="C412" s="244" t="s">
        <v>6717</v>
      </c>
      <c r="D412" s="230" t="s">
        <v>7579</v>
      </c>
      <c r="E412" s="239">
        <v>1101113259408</v>
      </c>
      <c r="F412" s="243" t="s">
        <v>6955</v>
      </c>
      <c r="G412" s="214">
        <v>0</v>
      </c>
      <c r="H412" s="234" t="s">
        <v>6721</v>
      </c>
      <c r="I412" s="234"/>
      <c r="J412" s="234"/>
      <c r="K412" s="234"/>
      <c r="L412" s="234"/>
      <c r="M412" s="234"/>
      <c r="N412" s="234" t="s">
        <v>6720</v>
      </c>
      <c r="O412" s="249"/>
      <c r="P412" s="249"/>
      <c r="Q412" s="226"/>
      <c r="R412" s="212" t="s">
        <v>2</v>
      </c>
      <c r="S412" s="213" t="s">
        <v>6721</v>
      </c>
      <c r="T412" s="236" t="s">
        <v>7575</v>
      </c>
      <c r="U412" s="237" t="s">
        <v>6722</v>
      </c>
      <c r="V412" s="237">
        <v>45548</v>
      </c>
      <c r="W412" s="236" t="s">
        <v>6944</v>
      </c>
      <c r="X412" s="237" t="s">
        <v>6721</v>
      </c>
      <c r="Y412" s="237"/>
      <c r="Z412" s="237"/>
      <c r="AA412" s="246">
        <v>202409</v>
      </c>
      <c r="AB412" s="246"/>
      <c r="AC412" s="236" t="s">
        <v>7181</v>
      </c>
      <c r="AD412" s="247" t="s">
        <v>7146</v>
      </c>
      <c r="AE412" s="248">
        <v>0</v>
      </c>
      <c r="AF412" s="247" t="s">
        <v>7146</v>
      </c>
      <c r="AG412" s="242" t="str">
        <f>IFERROR(VLOOKUP(작성용!A:A,RM!A:D,4,0),"-")</f>
        <v>-</v>
      </c>
      <c r="AH412" s="9" t="s">
        <v>6721</v>
      </c>
      <c r="AI412" s="238" t="s">
        <v>6721</v>
      </c>
      <c r="AJ412" s="238" t="s">
        <v>6721</v>
      </c>
      <c r="AK412" s="238" t="s">
        <v>7182</v>
      </c>
      <c r="AL412" s="238">
        <v>411</v>
      </c>
    </row>
    <row r="413" spans="1:38" x14ac:dyDescent="0.3">
      <c r="A413" s="232">
        <v>6000403</v>
      </c>
      <c r="B413" s="232" t="s">
        <v>7538</v>
      </c>
      <c r="C413" s="244" t="s">
        <v>6717</v>
      </c>
      <c r="D413" s="231" t="s">
        <v>7579</v>
      </c>
      <c r="E413" s="239">
        <v>1101113259408</v>
      </c>
      <c r="F413" s="243" t="s">
        <v>6931</v>
      </c>
      <c r="G413" s="214">
        <v>0</v>
      </c>
      <c r="H413" s="234" t="s">
        <v>6721</v>
      </c>
      <c r="I413" s="234"/>
      <c r="J413" s="234"/>
      <c r="K413" s="234"/>
      <c r="L413" s="234"/>
      <c r="M413" s="234"/>
      <c r="N413" s="234" t="s">
        <v>6720</v>
      </c>
      <c r="O413" s="249"/>
      <c r="P413" s="249"/>
      <c r="Q413" s="226"/>
      <c r="R413" s="212" t="s">
        <v>2</v>
      </c>
      <c r="S413" s="213" t="s">
        <v>6721</v>
      </c>
      <c r="T413" s="236" t="s">
        <v>7575</v>
      </c>
      <c r="U413" s="237" t="s">
        <v>6722</v>
      </c>
      <c r="V413" s="237">
        <v>45548</v>
      </c>
      <c r="W413" s="236" t="s">
        <v>6944</v>
      </c>
      <c r="X413" s="237" t="s">
        <v>6721</v>
      </c>
      <c r="Y413" s="237"/>
      <c r="Z413" s="237"/>
      <c r="AA413" s="246">
        <v>202409</v>
      </c>
      <c r="AB413" s="246"/>
      <c r="AC413" s="236" t="s">
        <v>7181</v>
      </c>
      <c r="AD413" s="247" t="s">
        <v>7146</v>
      </c>
      <c r="AE413" s="248">
        <v>0</v>
      </c>
      <c r="AF413" s="247" t="s">
        <v>7146</v>
      </c>
      <c r="AG413" s="242" t="str">
        <f>IFERROR(VLOOKUP(작성용!A:A,RM!A:D,4,0),"-")</f>
        <v>-</v>
      </c>
      <c r="AH413" s="9" t="s">
        <v>6721</v>
      </c>
      <c r="AI413" s="238" t="s">
        <v>6721</v>
      </c>
      <c r="AJ413" s="238" t="s">
        <v>6721</v>
      </c>
      <c r="AK413" s="238" t="s">
        <v>7182</v>
      </c>
      <c r="AL413" s="238">
        <v>412</v>
      </c>
    </row>
    <row r="414" spans="1:38" x14ac:dyDescent="0.3">
      <c r="A414" s="232">
        <v>6000403</v>
      </c>
      <c r="B414" s="232" t="s">
        <v>7538</v>
      </c>
      <c r="C414" s="244" t="s">
        <v>6717</v>
      </c>
      <c r="D414" s="231" t="s">
        <v>7579</v>
      </c>
      <c r="E414" s="239">
        <v>1101113259408</v>
      </c>
      <c r="F414" s="243" t="s">
        <v>7044</v>
      </c>
      <c r="G414" s="214">
        <v>0</v>
      </c>
      <c r="H414" s="234" t="s">
        <v>6721</v>
      </c>
      <c r="I414" s="234"/>
      <c r="J414" s="234"/>
      <c r="K414" s="234"/>
      <c r="L414" s="234"/>
      <c r="M414" s="234"/>
      <c r="N414" s="234" t="s">
        <v>6720</v>
      </c>
      <c r="O414" s="249"/>
      <c r="P414" s="249"/>
      <c r="Q414" s="226"/>
      <c r="R414" s="212" t="s">
        <v>2</v>
      </c>
      <c r="S414" s="213" t="s">
        <v>6721</v>
      </c>
      <c r="T414" s="236" t="s">
        <v>7575</v>
      </c>
      <c r="U414" s="237" t="s">
        <v>6722</v>
      </c>
      <c r="V414" s="237">
        <v>45548</v>
      </c>
      <c r="W414" s="236" t="s">
        <v>6944</v>
      </c>
      <c r="X414" s="237" t="s">
        <v>6721</v>
      </c>
      <c r="Y414" s="237"/>
      <c r="Z414" s="237"/>
      <c r="AA414" s="246">
        <v>202409</v>
      </c>
      <c r="AB414" s="246"/>
      <c r="AC414" s="236" t="s">
        <v>7181</v>
      </c>
      <c r="AD414" s="247" t="s">
        <v>7146</v>
      </c>
      <c r="AE414" s="248">
        <v>0</v>
      </c>
      <c r="AF414" s="247" t="s">
        <v>7146</v>
      </c>
      <c r="AG414" s="242" t="str">
        <f>IFERROR(VLOOKUP(작성용!A:A,RM!A:D,4,0),"-")</f>
        <v>-</v>
      </c>
      <c r="AH414" s="9" t="s">
        <v>6721</v>
      </c>
      <c r="AI414" s="238" t="s">
        <v>6721</v>
      </c>
      <c r="AJ414" s="238" t="s">
        <v>6721</v>
      </c>
      <c r="AK414" s="238" t="s">
        <v>7182</v>
      </c>
      <c r="AL414" s="238">
        <v>413</v>
      </c>
    </row>
    <row r="415" spans="1:38" x14ac:dyDescent="0.3">
      <c r="A415" s="232">
        <v>6000402</v>
      </c>
      <c r="B415" s="232" t="s">
        <v>7543</v>
      </c>
      <c r="C415" s="244" t="s">
        <v>6717</v>
      </c>
      <c r="D415" s="230" t="s">
        <v>7580</v>
      </c>
      <c r="E415" s="239">
        <v>1201110447781</v>
      </c>
      <c r="F415" s="243" t="s">
        <v>6931</v>
      </c>
      <c r="G415" s="214">
        <v>0</v>
      </c>
      <c r="H415" s="234" t="s">
        <v>6721</v>
      </c>
      <c r="I415" s="234"/>
      <c r="J415" s="234"/>
      <c r="K415" s="234"/>
      <c r="L415" s="234"/>
      <c r="M415" s="234"/>
      <c r="N415" s="234" t="s">
        <v>6720</v>
      </c>
      <c r="O415" s="249"/>
      <c r="P415" s="249"/>
      <c r="Q415" s="226"/>
      <c r="R415" s="212" t="s">
        <v>2</v>
      </c>
      <c r="S415" s="212" t="s">
        <v>6721</v>
      </c>
      <c r="T415" s="236" t="s">
        <v>7581</v>
      </c>
      <c r="U415" s="237" t="s">
        <v>6722</v>
      </c>
      <c r="V415" s="237">
        <v>45555</v>
      </c>
      <c r="W415" s="236" t="s">
        <v>6944</v>
      </c>
      <c r="X415" s="237" t="s">
        <v>6721</v>
      </c>
      <c r="Y415" s="237"/>
      <c r="Z415" s="237"/>
      <c r="AA415" s="246">
        <v>202409</v>
      </c>
      <c r="AB415" s="246"/>
      <c r="AC415" s="236" t="s">
        <v>7181</v>
      </c>
      <c r="AD415" s="247" t="s">
        <v>6910</v>
      </c>
      <c r="AE415" s="248">
        <v>0</v>
      </c>
      <c r="AF415" s="247" t="s">
        <v>6910</v>
      </c>
      <c r="AG415" s="242" t="str">
        <f>IFERROR(VLOOKUP(작성용!A:A,RM!A:D,4,0),"-")</f>
        <v>-</v>
      </c>
      <c r="AH415" s="9" t="s">
        <v>6721</v>
      </c>
      <c r="AI415" s="238" t="s">
        <v>6721</v>
      </c>
      <c r="AJ415" s="238" t="s">
        <v>6721</v>
      </c>
      <c r="AK415" s="238" t="s">
        <v>7182</v>
      </c>
      <c r="AL415" s="238">
        <v>414</v>
      </c>
    </row>
    <row r="416" spans="1:38" x14ac:dyDescent="0.3">
      <c r="A416" s="232">
        <v>6000402</v>
      </c>
      <c r="B416" s="232" t="s">
        <v>7543</v>
      </c>
      <c r="C416" s="244" t="s">
        <v>6717</v>
      </c>
      <c r="D416" s="240" t="s">
        <v>7582</v>
      </c>
      <c r="E416" s="239">
        <v>1101115714757</v>
      </c>
      <c r="F416" s="243" t="s">
        <v>7044</v>
      </c>
      <c r="G416" s="214">
        <v>2</v>
      </c>
      <c r="H416" s="234" t="s">
        <v>6721</v>
      </c>
      <c r="I416" s="234"/>
      <c r="J416" s="234"/>
      <c r="K416" s="234"/>
      <c r="L416" s="234"/>
      <c r="M416" s="234"/>
      <c r="N416" s="234" t="s">
        <v>6720</v>
      </c>
      <c r="O416" s="249"/>
      <c r="P416" s="249"/>
      <c r="Q416" s="226"/>
      <c r="R416" s="212" t="s">
        <v>2</v>
      </c>
      <c r="S416" s="212" t="s">
        <v>6721</v>
      </c>
      <c r="T416" s="236" t="s">
        <v>7581</v>
      </c>
      <c r="U416" s="237" t="s">
        <v>6722</v>
      </c>
      <c r="V416" s="237">
        <v>45555</v>
      </c>
      <c r="W416" s="236" t="s">
        <v>6944</v>
      </c>
      <c r="X416" s="237" t="s">
        <v>6721</v>
      </c>
      <c r="Y416" s="237"/>
      <c r="Z416" s="237"/>
      <c r="AA416" s="246">
        <v>202409</v>
      </c>
      <c r="AB416" s="246"/>
      <c r="AC416" s="236" t="s">
        <v>7181</v>
      </c>
      <c r="AD416" s="247" t="s">
        <v>7289</v>
      </c>
      <c r="AE416" s="248">
        <v>0.4</v>
      </c>
      <c r="AF416" s="247" t="s">
        <v>7289</v>
      </c>
      <c r="AG416" s="242" t="str">
        <f>IFERROR(VLOOKUP(작성용!A:A,RM!A:D,4,0),"-")</f>
        <v>-</v>
      </c>
      <c r="AH416" s="9" t="s">
        <v>6721</v>
      </c>
      <c r="AI416" s="238" t="s">
        <v>6721</v>
      </c>
      <c r="AJ416" s="238" t="s">
        <v>6721</v>
      </c>
      <c r="AK416" s="238" t="s">
        <v>7182</v>
      </c>
      <c r="AL416" s="238">
        <v>415</v>
      </c>
    </row>
    <row r="417" spans="1:38" x14ac:dyDescent="0.3">
      <c r="A417" s="232">
        <v>6000402</v>
      </c>
      <c r="B417" s="232" t="s">
        <v>7543</v>
      </c>
      <c r="C417" s="244" t="s">
        <v>6717</v>
      </c>
      <c r="D417" s="231" t="s">
        <v>7583</v>
      </c>
      <c r="E417" s="239">
        <v>1348110178873</v>
      </c>
      <c r="F417" s="243" t="s">
        <v>6966</v>
      </c>
      <c r="G417" s="214">
        <v>0</v>
      </c>
      <c r="H417" s="234" t="s">
        <v>6721</v>
      </c>
      <c r="I417" s="234"/>
      <c r="J417" s="234"/>
      <c r="K417" s="234"/>
      <c r="L417" s="234"/>
      <c r="M417" s="234"/>
      <c r="N417" s="234" t="s">
        <v>6720</v>
      </c>
      <c r="O417" s="249"/>
      <c r="P417" s="249"/>
      <c r="Q417" s="226"/>
      <c r="R417" s="212" t="s">
        <v>2</v>
      </c>
      <c r="S417" s="212" t="s">
        <v>6721</v>
      </c>
      <c r="T417" s="236" t="s">
        <v>7581</v>
      </c>
      <c r="U417" s="237" t="s">
        <v>6722</v>
      </c>
      <c r="V417" s="237">
        <v>45555</v>
      </c>
      <c r="W417" s="236" t="s">
        <v>6944</v>
      </c>
      <c r="X417" s="237" t="s">
        <v>6721</v>
      </c>
      <c r="Y417" s="237"/>
      <c r="Z417" s="237"/>
      <c r="AA417" s="246">
        <v>202409</v>
      </c>
      <c r="AB417" s="246"/>
      <c r="AC417" s="236" t="s">
        <v>7181</v>
      </c>
      <c r="AD417" s="247" t="s">
        <v>6910</v>
      </c>
      <c r="AE417" s="248">
        <v>0</v>
      </c>
      <c r="AF417" s="247" t="s">
        <v>6910</v>
      </c>
      <c r="AG417" s="242" t="str">
        <f>IFERROR(VLOOKUP(작성용!A:A,RM!A:D,4,0),"-")</f>
        <v>-</v>
      </c>
      <c r="AH417" s="9" t="s">
        <v>6721</v>
      </c>
      <c r="AI417" s="238" t="s">
        <v>6721</v>
      </c>
      <c r="AJ417" s="238" t="s">
        <v>6721</v>
      </c>
      <c r="AK417" s="238" t="s">
        <v>7182</v>
      </c>
      <c r="AL417" s="238">
        <v>416</v>
      </c>
    </row>
    <row r="418" spans="1:38" x14ac:dyDescent="0.3">
      <c r="A418" s="232">
        <v>6000402</v>
      </c>
      <c r="B418" s="232" t="s">
        <v>7543</v>
      </c>
      <c r="C418" s="244" t="s">
        <v>6717</v>
      </c>
      <c r="D418" s="240" t="s">
        <v>7584</v>
      </c>
      <c r="E418" s="239" t="s">
        <v>4122</v>
      </c>
      <c r="F418" s="243" t="s">
        <v>7044</v>
      </c>
      <c r="G418" s="214">
        <v>0</v>
      </c>
      <c r="H418" s="234" t="s">
        <v>6721</v>
      </c>
      <c r="I418" s="234"/>
      <c r="J418" s="234"/>
      <c r="K418" s="234"/>
      <c r="L418" s="234"/>
      <c r="M418" s="234"/>
      <c r="N418" s="234" t="s">
        <v>6720</v>
      </c>
      <c r="O418" s="249"/>
      <c r="P418" s="249"/>
      <c r="Q418" s="226"/>
      <c r="R418" s="212" t="s">
        <v>2</v>
      </c>
      <c r="S418" s="212" t="s">
        <v>6721</v>
      </c>
      <c r="T418" s="236" t="s">
        <v>7581</v>
      </c>
      <c r="U418" s="237" t="s">
        <v>6722</v>
      </c>
      <c r="V418" s="237">
        <v>45555</v>
      </c>
      <c r="W418" s="236" t="s">
        <v>6944</v>
      </c>
      <c r="X418" s="237" t="s">
        <v>6721</v>
      </c>
      <c r="Y418" s="237"/>
      <c r="Z418" s="237"/>
      <c r="AA418" s="246">
        <v>202409</v>
      </c>
      <c r="AB418" s="246"/>
      <c r="AC418" s="236" t="s">
        <v>7181</v>
      </c>
      <c r="AD418" s="247" t="s">
        <v>7100</v>
      </c>
      <c r="AE418" s="248">
        <v>0.4</v>
      </c>
      <c r="AF418" s="247" t="s">
        <v>7167</v>
      </c>
      <c r="AG418" s="242" t="str">
        <f>IFERROR(VLOOKUP(작성용!A:A,RM!A:D,4,0),"-")</f>
        <v>-</v>
      </c>
      <c r="AH418" s="9" t="s">
        <v>6721</v>
      </c>
      <c r="AI418" s="238" t="s">
        <v>6721</v>
      </c>
      <c r="AJ418" s="238" t="s">
        <v>6721</v>
      </c>
      <c r="AK418" s="238" t="s">
        <v>7182</v>
      </c>
      <c r="AL418" s="238">
        <v>417</v>
      </c>
    </row>
    <row r="419" spans="1:38" x14ac:dyDescent="0.3">
      <c r="A419" s="232">
        <v>6000402</v>
      </c>
      <c r="B419" s="232" t="s">
        <v>7543</v>
      </c>
      <c r="C419" s="244" t="s">
        <v>6717</v>
      </c>
      <c r="D419" s="231" t="s">
        <v>7585</v>
      </c>
      <c r="E419" s="239" t="s">
        <v>4663</v>
      </c>
      <c r="F419" s="243" t="s">
        <v>7179</v>
      </c>
      <c r="G419" s="214">
        <v>0</v>
      </c>
      <c r="H419" s="234" t="s">
        <v>6721</v>
      </c>
      <c r="I419" s="234"/>
      <c r="J419" s="234"/>
      <c r="K419" s="234"/>
      <c r="L419" s="234"/>
      <c r="M419" s="234"/>
      <c r="N419" s="234" t="s">
        <v>6720</v>
      </c>
      <c r="O419" s="249"/>
      <c r="P419" s="249"/>
      <c r="Q419" s="226"/>
      <c r="R419" s="212" t="s">
        <v>2</v>
      </c>
      <c r="S419" s="212" t="s">
        <v>6721</v>
      </c>
      <c r="T419" s="236" t="s">
        <v>7581</v>
      </c>
      <c r="U419" s="237" t="s">
        <v>6722</v>
      </c>
      <c r="V419" s="237">
        <v>45555</v>
      </c>
      <c r="W419" s="236" t="s">
        <v>6944</v>
      </c>
      <c r="X419" s="237" t="s">
        <v>6721</v>
      </c>
      <c r="Y419" s="237"/>
      <c r="Z419" s="237"/>
      <c r="AA419" s="246">
        <v>202409</v>
      </c>
      <c r="AB419" s="246"/>
      <c r="AC419" s="236" t="s">
        <v>7181</v>
      </c>
      <c r="AD419" s="247" t="s">
        <v>7152</v>
      </c>
      <c r="AE419" s="248">
        <v>0</v>
      </c>
      <c r="AF419" s="247" t="s">
        <v>7152</v>
      </c>
      <c r="AG419" s="242" t="str">
        <f>IFERROR(VLOOKUP(작성용!A:A,RM!A:D,4,0),"-")</f>
        <v>-</v>
      </c>
      <c r="AH419" s="9" t="s">
        <v>6721</v>
      </c>
      <c r="AI419" s="238" t="s">
        <v>6721</v>
      </c>
      <c r="AJ419" s="238" t="s">
        <v>6721</v>
      </c>
      <c r="AK419" s="238" t="s">
        <v>7182</v>
      </c>
      <c r="AL419" s="238">
        <v>418</v>
      </c>
    </row>
    <row r="420" spans="1:38" x14ac:dyDescent="0.3">
      <c r="A420" s="232">
        <v>6000402</v>
      </c>
      <c r="B420" s="232" t="s">
        <v>7543</v>
      </c>
      <c r="C420" s="244" t="s">
        <v>6717</v>
      </c>
      <c r="D420" s="240" t="s">
        <v>7586</v>
      </c>
      <c r="E420" s="239" t="s">
        <v>4123</v>
      </c>
      <c r="F420" s="243" t="s">
        <v>6966</v>
      </c>
      <c r="G420" s="214">
        <v>0</v>
      </c>
      <c r="H420" s="234" t="s">
        <v>6721</v>
      </c>
      <c r="I420" s="234"/>
      <c r="J420" s="234"/>
      <c r="K420" s="234"/>
      <c r="L420" s="234"/>
      <c r="M420" s="234"/>
      <c r="N420" s="234" t="s">
        <v>6720</v>
      </c>
      <c r="O420" s="249"/>
      <c r="P420" s="249"/>
      <c r="Q420" s="226"/>
      <c r="R420" s="212" t="s">
        <v>2</v>
      </c>
      <c r="S420" s="212" t="s">
        <v>6721</v>
      </c>
      <c r="T420" s="236" t="s">
        <v>7581</v>
      </c>
      <c r="U420" s="237" t="s">
        <v>6722</v>
      </c>
      <c r="V420" s="237">
        <v>45555</v>
      </c>
      <c r="W420" s="236" t="s">
        <v>6944</v>
      </c>
      <c r="X420" s="237" t="s">
        <v>6721</v>
      </c>
      <c r="Y420" s="237"/>
      <c r="Z420" s="237"/>
      <c r="AA420" s="246">
        <v>202409</v>
      </c>
      <c r="AB420" s="246"/>
      <c r="AC420" s="236" t="s">
        <v>7181</v>
      </c>
      <c r="AD420" s="247" t="s">
        <v>7158</v>
      </c>
      <c r="AE420" s="248">
        <v>0.4</v>
      </c>
      <c r="AF420" s="247" t="s">
        <v>7158</v>
      </c>
      <c r="AG420" s="242" t="str">
        <f>IFERROR(VLOOKUP(작성용!A:A,RM!A:D,4,0),"-")</f>
        <v>-</v>
      </c>
      <c r="AH420" s="9" t="s">
        <v>6721</v>
      </c>
      <c r="AI420" s="238" t="s">
        <v>6721</v>
      </c>
      <c r="AJ420" s="238" t="s">
        <v>6721</v>
      </c>
      <c r="AK420" s="238" t="s">
        <v>7182</v>
      </c>
      <c r="AL420" s="238">
        <v>419</v>
      </c>
    </row>
    <row r="421" spans="1:38" x14ac:dyDescent="0.3">
      <c r="A421" s="232">
        <v>6000402</v>
      </c>
      <c r="B421" s="232" t="s">
        <v>7543</v>
      </c>
      <c r="C421" s="244" t="s">
        <v>6717</v>
      </c>
      <c r="D421" s="231" t="s">
        <v>7587</v>
      </c>
      <c r="E421" s="239" t="s">
        <v>4664</v>
      </c>
      <c r="F421" s="243" t="s">
        <v>6966</v>
      </c>
      <c r="G421" s="214">
        <v>0</v>
      </c>
      <c r="H421" s="234" t="s">
        <v>6721</v>
      </c>
      <c r="I421" s="234"/>
      <c r="J421" s="234"/>
      <c r="K421" s="234"/>
      <c r="L421" s="234"/>
      <c r="M421" s="234"/>
      <c r="N421" s="234" t="s">
        <v>6720</v>
      </c>
      <c r="O421" s="249"/>
      <c r="P421" s="249"/>
      <c r="Q421" s="226"/>
      <c r="R421" s="212" t="s">
        <v>2</v>
      </c>
      <c r="S421" s="212" t="s">
        <v>6721</v>
      </c>
      <c r="T421" s="236" t="s">
        <v>7581</v>
      </c>
      <c r="U421" s="237" t="s">
        <v>6722</v>
      </c>
      <c r="V421" s="237">
        <v>45555</v>
      </c>
      <c r="W421" s="236" t="s">
        <v>6944</v>
      </c>
      <c r="X421" s="237" t="s">
        <v>6721</v>
      </c>
      <c r="Y421" s="237"/>
      <c r="Z421" s="237"/>
      <c r="AA421" s="246">
        <v>202409</v>
      </c>
      <c r="AB421" s="246"/>
      <c r="AC421" s="236" t="s">
        <v>7181</v>
      </c>
      <c r="AD421" s="247" t="s">
        <v>7129</v>
      </c>
      <c r="AE421" s="248">
        <v>0</v>
      </c>
      <c r="AF421" s="247" t="s">
        <v>7129</v>
      </c>
      <c r="AG421" s="242" t="str">
        <f>IFERROR(VLOOKUP(작성용!A:A,RM!A:D,4,0),"-")</f>
        <v>-</v>
      </c>
      <c r="AH421" s="9" t="s">
        <v>6721</v>
      </c>
      <c r="AI421" s="238" t="s">
        <v>6721</v>
      </c>
      <c r="AJ421" s="238" t="s">
        <v>6721</v>
      </c>
      <c r="AK421" s="238" t="s">
        <v>7182</v>
      </c>
      <c r="AL421" s="238">
        <v>420</v>
      </c>
    </row>
    <row r="422" spans="1:38" x14ac:dyDescent="0.3">
      <c r="A422" s="232">
        <v>6000402</v>
      </c>
      <c r="B422" s="232" t="s">
        <v>7543</v>
      </c>
      <c r="C422" s="244" t="s">
        <v>6717</v>
      </c>
      <c r="D422" s="231" t="s">
        <v>7588</v>
      </c>
      <c r="E422" s="239">
        <v>1101118144315</v>
      </c>
      <c r="F422" s="243" t="s">
        <v>7044</v>
      </c>
      <c r="G422" s="214">
        <v>0</v>
      </c>
      <c r="H422" s="234" t="s">
        <v>6721</v>
      </c>
      <c r="I422" s="234"/>
      <c r="J422" s="234"/>
      <c r="K422" s="234"/>
      <c r="L422" s="234"/>
      <c r="M422" s="234"/>
      <c r="N422" s="234" t="s">
        <v>6720</v>
      </c>
      <c r="O422" s="249"/>
      <c r="P422" s="249"/>
      <c r="Q422" s="226"/>
      <c r="R422" s="212" t="s">
        <v>2</v>
      </c>
      <c r="S422" s="212" t="s">
        <v>6721</v>
      </c>
      <c r="T422" s="236" t="s">
        <v>7581</v>
      </c>
      <c r="U422" s="237" t="s">
        <v>6722</v>
      </c>
      <c r="V422" s="237">
        <v>45555</v>
      </c>
      <c r="W422" s="236" t="s">
        <v>6944</v>
      </c>
      <c r="X422" s="237" t="s">
        <v>6721</v>
      </c>
      <c r="Y422" s="237"/>
      <c r="Z422" s="237"/>
      <c r="AA422" s="246">
        <v>202409</v>
      </c>
      <c r="AB422" s="246"/>
      <c r="AC422" s="236" t="s">
        <v>7181</v>
      </c>
      <c r="AD422" s="247" t="s">
        <v>7158</v>
      </c>
      <c r="AE422" s="248">
        <v>0</v>
      </c>
      <c r="AF422" s="247" t="s">
        <v>7158</v>
      </c>
      <c r="AG422" s="242" t="str">
        <f>IFERROR(VLOOKUP(작성용!A:A,RM!A:D,4,0),"-")</f>
        <v>-</v>
      </c>
      <c r="AH422" s="9" t="s">
        <v>6721</v>
      </c>
      <c r="AI422" s="238" t="s">
        <v>6721</v>
      </c>
      <c r="AJ422" s="238" t="s">
        <v>6721</v>
      </c>
      <c r="AK422" s="238" t="s">
        <v>7182</v>
      </c>
      <c r="AL422" s="238">
        <v>421</v>
      </c>
    </row>
    <row r="423" spans="1:38" x14ac:dyDescent="0.3">
      <c r="A423" s="232">
        <v>6000402</v>
      </c>
      <c r="B423" s="232" t="s">
        <v>7543</v>
      </c>
      <c r="C423" s="244" t="s">
        <v>6717</v>
      </c>
      <c r="D423" s="230" t="s">
        <v>7589</v>
      </c>
      <c r="E423" s="239">
        <v>1301110019083</v>
      </c>
      <c r="F423" s="243" t="s">
        <v>7013</v>
      </c>
      <c r="G423" s="214">
        <v>0</v>
      </c>
      <c r="H423" s="234" t="s">
        <v>6721</v>
      </c>
      <c r="I423" s="234"/>
      <c r="J423" s="234"/>
      <c r="K423" s="234"/>
      <c r="L423" s="234"/>
      <c r="M423" s="234"/>
      <c r="N423" s="234" t="s">
        <v>6720</v>
      </c>
      <c r="O423" s="249"/>
      <c r="P423" s="249"/>
      <c r="Q423" s="226"/>
      <c r="R423" s="212" t="s">
        <v>2</v>
      </c>
      <c r="S423" s="212" t="s">
        <v>6721</v>
      </c>
      <c r="T423" s="236" t="s">
        <v>7581</v>
      </c>
      <c r="U423" s="237" t="s">
        <v>6722</v>
      </c>
      <c r="V423" s="237">
        <v>45555</v>
      </c>
      <c r="W423" s="236" t="s">
        <v>6944</v>
      </c>
      <c r="X423" s="237" t="s">
        <v>6721</v>
      </c>
      <c r="Y423" s="237"/>
      <c r="Z423" s="237"/>
      <c r="AA423" s="246">
        <v>202409</v>
      </c>
      <c r="AB423" s="246"/>
      <c r="AC423" s="236" t="s">
        <v>7181</v>
      </c>
      <c r="AD423" s="247" t="s">
        <v>7117</v>
      </c>
      <c r="AE423" s="248">
        <v>0</v>
      </c>
      <c r="AF423" s="247" t="s">
        <v>7117</v>
      </c>
      <c r="AG423" s="242" t="str">
        <f>IFERROR(VLOOKUP(작성용!A:A,RM!A:D,4,0),"-")</f>
        <v>-</v>
      </c>
      <c r="AH423" s="9" t="s">
        <v>6721</v>
      </c>
      <c r="AI423" s="238" t="s">
        <v>6721</v>
      </c>
      <c r="AJ423" s="238" t="s">
        <v>6721</v>
      </c>
      <c r="AK423" s="238" t="s">
        <v>7182</v>
      </c>
      <c r="AL423" s="238">
        <v>422</v>
      </c>
    </row>
    <row r="424" spans="1:38" x14ac:dyDescent="0.3">
      <c r="A424" s="232">
        <v>6000402</v>
      </c>
      <c r="B424" s="232" t="s">
        <v>7543</v>
      </c>
      <c r="C424" s="244" t="s">
        <v>6717</v>
      </c>
      <c r="D424" s="231" t="s">
        <v>7590</v>
      </c>
      <c r="E424" s="239">
        <v>1801111241388</v>
      </c>
      <c r="F424" s="243" t="s">
        <v>6931</v>
      </c>
      <c r="G424" s="214">
        <v>0</v>
      </c>
      <c r="H424" s="234" t="s">
        <v>6721</v>
      </c>
      <c r="I424" s="234"/>
      <c r="J424" s="234"/>
      <c r="K424" s="234"/>
      <c r="L424" s="234"/>
      <c r="M424" s="234"/>
      <c r="N424" s="234" t="s">
        <v>6720</v>
      </c>
      <c r="O424" s="249"/>
      <c r="P424" s="249"/>
      <c r="Q424" s="226"/>
      <c r="R424" s="212" t="s">
        <v>2</v>
      </c>
      <c r="S424" s="212" t="s">
        <v>6721</v>
      </c>
      <c r="T424" s="236" t="s">
        <v>7581</v>
      </c>
      <c r="U424" s="237" t="s">
        <v>6722</v>
      </c>
      <c r="V424" s="237">
        <v>45555</v>
      </c>
      <c r="W424" s="236" t="s">
        <v>6944</v>
      </c>
      <c r="X424" s="237" t="s">
        <v>6721</v>
      </c>
      <c r="Y424" s="237"/>
      <c r="Z424" s="237"/>
      <c r="AA424" s="246">
        <v>202409</v>
      </c>
      <c r="AB424" s="246"/>
      <c r="AC424" s="236" t="s">
        <v>7181</v>
      </c>
      <c r="AD424" s="247" t="s">
        <v>7124</v>
      </c>
      <c r="AE424" s="248">
        <v>0</v>
      </c>
      <c r="AF424" s="247" t="s">
        <v>7124</v>
      </c>
      <c r="AG424" s="242" t="str">
        <f>IFERROR(VLOOKUP(작성용!A:A,RM!A:D,4,0),"-")</f>
        <v>-</v>
      </c>
      <c r="AH424" s="9" t="s">
        <v>6721</v>
      </c>
      <c r="AI424" s="238" t="s">
        <v>6721</v>
      </c>
      <c r="AJ424" s="238" t="s">
        <v>6721</v>
      </c>
      <c r="AK424" s="238" t="s">
        <v>7182</v>
      </c>
      <c r="AL424" s="238">
        <v>423</v>
      </c>
    </row>
    <row r="425" spans="1:38" x14ac:dyDescent="0.3">
      <c r="A425" s="232">
        <v>6000754</v>
      </c>
      <c r="B425" s="232" t="s">
        <v>7547</v>
      </c>
      <c r="C425" s="244" t="s">
        <v>6717</v>
      </c>
      <c r="D425" s="240" t="s">
        <v>7591</v>
      </c>
      <c r="E425" s="239">
        <v>1101112785355</v>
      </c>
      <c r="F425" s="243" t="s">
        <v>7044</v>
      </c>
      <c r="G425" s="214">
        <v>0</v>
      </c>
      <c r="H425" s="234" t="s">
        <v>6721</v>
      </c>
      <c r="I425" s="234"/>
      <c r="J425" s="234"/>
      <c r="K425" s="234"/>
      <c r="L425" s="234"/>
      <c r="M425" s="234"/>
      <c r="N425" s="234" t="s">
        <v>6946</v>
      </c>
      <c r="O425" s="249"/>
      <c r="P425" s="249"/>
      <c r="Q425" s="226"/>
      <c r="R425" s="212" t="s">
        <v>2</v>
      </c>
      <c r="S425" s="212" t="s">
        <v>6721</v>
      </c>
      <c r="T425" s="236" t="s">
        <v>7581</v>
      </c>
      <c r="U425" s="237" t="s">
        <v>6722</v>
      </c>
      <c r="V425" s="237">
        <v>45555</v>
      </c>
      <c r="W425" s="236" t="s">
        <v>6944</v>
      </c>
      <c r="X425" s="237" t="s">
        <v>6721</v>
      </c>
      <c r="Y425" s="237"/>
      <c r="Z425" s="237"/>
      <c r="AA425" s="246">
        <v>202409</v>
      </c>
      <c r="AB425" s="246"/>
      <c r="AC425" s="236" t="s">
        <v>7181</v>
      </c>
      <c r="AD425" s="247" t="s">
        <v>6910</v>
      </c>
      <c r="AE425" s="248">
        <v>0</v>
      </c>
      <c r="AF425" s="247" t="s">
        <v>6910</v>
      </c>
      <c r="AG425" s="242" t="str">
        <f>IFERROR(VLOOKUP(작성용!A:A,RM!A:D,4,0),"-")</f>
        <v>-</v>
      </c>
      <c r="AH425" s="9" t="s">
        <v>6721</v>
      </c>
      <c r="AI425" s="238" t="s">
        <v>6721</v>
      </c>
      <c r="AJ425" s="238" t="s">
        <v>6721</v>
      </c>
      <c r="AK425" s="238" t="s">
        <v>7182</v>
      </c>
      <c r="AL425" s="238">
        <v>424</v>
      </c>
    </row>
    <row r="426" spans="1:38" x14ac:dyDescent="0.3">
      <c r="A426" s="232">
        <v>6000754</v>
      </c>
      <c r="B426" s="232" t="s">
        <v>7547</v>
      </c>
      <c r="C426" s="244" t="s">
        <v>6717</v>
      </c>
      <c r="D426" s="240" t="s">
        <v>7592</v>
      </c>
      <c r="E426" s="239">
        <v>1615110263099</v>
      </c>
      <c r="F426" s="243" t="s">
        <v>7179</v>
      </c>
      <c r="G426" s="214">
        <v>0</v>
      </c>
      <c r="H426" s="234" t="s">
        <v>6721</v>
      </c>
      <c r="I426" s="234"/>
      <c r="J426" s="234"/>
      <c r="K426" s="234"/>
      <c r="L426" s="234"/>
      <c r="M426" s="234"/>
      <c r="N426" s="234" t="s">
        <v>6946</v>
      </c>
      <c r="O426" s="249"/>
      <c r="P426" s="249"/>
      <c r="Q426" s="226"/>
      <c r="R426" s="212" t="s">
        <v>2</v>
      </c>
      <c r="S426" s="212" t="s">
        <v>6721</v>
      </c>
      <c r="T426" s="236" t="s">
        <v>7581</v>
      </c>
      <c r="U426" s="237" t="s">
        <v>6722</v>
      </c>
      <c r="V426" s="237">
        <v>45555</v>
      </c>
      <c r="W426" s="236" t="s">
        <v>6944</v>
      </c>
      <c r="X426" s="237" t="s">
        <v>6721</v>
      </c>
      <c r="Y426" s="237"/>
      <c r="Z426" s="237"/>
      <c r="AA426" s="246">
        <v>202409</v>
      </c>
      <c r="AB426" s="246"/>
      <c r="AC426" s="236" t="s">
        <v>7181</v>
      </c>
      <c r="AD426" s="247" t="s">
        <v>7117</v>
      </c>
      <c r="AE426" s="248">
        <v>0</v>
      </c>
      <c r="AF426" s="247" t="s">
        <v>7117</v>
      </c>
      <c r="AG426" s="242" t="str">
        <f>IFERROR(VLOOKUP(작성용!A:A,RM!A:D,4,0),"-")</f>
        <v>-</v>
      </c>
      <c r="AH426" s="9" t="s">
        <v>6721</v>
      </c>
      <c r="AI426" s="238" t="s">
        <v>6721</v>
      </c>
      <c r="AJ426" s="238" t="s">
        <v>6721</v>
      </c>
      <c r="AK426" s="238" t="s">
        <v>7182</v>
      </c>
      <c r="AL426" s="238">
        <v>425</v>
      </c>
    </row>
    <row r="427" spans="1:38" x14ac:dyDescent="0.3">
      <c r="A427" s="232">
        <v>6000754</v>
      </c>
      <c r="B427" s="232" t="s">
        <v>7547</v>
      </c>
      <c r="C427" s="244" t="s">
        <v>6717</v>
      </c>
      <c r="D427" s="240" t="s">
        <v>7593</v>
      </c>
      <c r="E427" s="239">
        <v>1313110089958</v>
      </c>
      <c r="F427" s="243" t="s">
        <v>7179</v>
      </c>
      <c r="G427" s="214">
        <v>0</v>
      </c>
      <c r="H427" s="234" t="s">
        <v>6721</v>
      </c>
      <c r="I427" s="234"/>
      <c r="J427" s="234"/>
      <c r="K427" s="234"/>
      <c r="L427" s="234"/>
      <c r="M427" s="234"/>
      <c r="N427" s="234" t="s">
        <v>6946</v>
      </c>
      <c r="O427" s="249"/>
      <c r="P427" s="249"/>
      <c r="Q427" s="226"/>
      <c r="R427" s="212" t="s">
        <v>2</v>
      </c>
      <c r="S427" s="212" t="s">
        <v>6721</v>
      </c>
      <c r="T427" s="236" t="s">
        <v>7581</v>
      </c>
      <c r="U427" s="237" t="s">
        <v>6722</v>
      </c>
      <c r="V427" s="237">
        <v>45555</v>
      </c>
      <c r="W427" s="236" t="s">
        <v>6944</v>
      </c>
      <c r="X427" s="237" t="s">
        <v>6721</v>
      </c>
      <c r="Y427" s="237"/>
      <c r="Z427" s="237"/>
      <c r="AA427" s="246">
        <v>202409</v>
      </c>
      <c r="AB427" s="246"/>
      <c r="AC427" s="236" t="s">
        <v>7181</v>
      </c>
      <c r="AD427" s="247" t="s">
        <v>7158</v>
      </c>
      <c r="AE427" s="248">
        <v>0</v>
      </c>
      <c r="AF427" s="247" t="s">
        <v>7158</v>
      </c>
      <c r="AG427" s="242" t="str">
        <f>IFERROR(VLOOKUP(작성용!A:A,RM!A:D,4,0),"-")</f>
        <v>-</v>
      </c>
      <c r="AH427" s="9" t="s">
        <v>6721</v>
      </c>
      <c r="AI427" s="238" t="s">
        <v>6721</v>
      </c>
      <c r="AJ427" s="238" t="s">
        <v>6721</v>
      </c>
      <c r="AK427" s="238" t="s">
        <v>7182</v>
      </c>
      <c r="AL427" s="238">
        <v>426</v>
      </c>
    </row>
    <row r="428" spans="1:38" x14ac:dyDescent="0.3">
      <c r="A428" s="232">
        <v>6000754</v>
      </c>
      <c r="B428" s="232" t="s">
        <v>7547</v>
      </c>
      <c r="C428" s="244" t="s">
        <v>6717</v>
      </c>
      <c r="D428" s="240" t="s">
        <v>7594</v>
      </c>
      <c r="E428" s="239">
        <v>1801111192622</v>
      </c>
      <c r="F428" s="243" t="s">
        <v>7179</v>
      </c>
      <c r="G428" s="214">
        <v>0</v>
      </c>
      <c r="H428" s="234" t="s">
        <v>6721</v>
      </c>
      <c r="I428" s="234"/>
      <c r="J428" s="234"/>
      <c r="K428" s="234"/>
      <c r="L428" s="234"/>
      <c r="M428" s="234"/>
      <c r="N428" s="234" t="s">
        <v>6946</v>
      </c>
      <c r="O428" s="249"/>
      <c r="P428" s="249"/>
      <c r="Q428" s="226"/>
      <c r="R428" s="212" t="s">
        <v>2</v>
      </c>
      <c r="S428" s="212" t="s">
        <v>6721</v>
      </c>
      <c r="T428" s="236" t="s">
        <v>7581</v>
      </c>
      <c r="U428" s="237" t="s">
        <v>6722</v>
      </c>
      <c r="V428" s="237">
        <v>45555</v>
      </c>
      <c r="W428" s="236" t="s">
        <v>6944</v>
      </c>
      <c r="X428" s="237" t="s">
        <v>6721</v>
      </c>
      <c r="Y428" s="237"/>
      <c r="Z428" s="237"/>
      <c r="AA428" s="246">
        <v>202409</v>
      </c>
      <c r="AB428" s="246"/>
      <c r="AC428" s="236" t="s">
        <v>7181</v>
      </c>
      <c r="AD428" s="247" t="s">
        <v>7133</v>
      </c>
      <c r="AE428" s="248">
        <v>0</v>
      </c>
      <c r="AF428" s="247" t="s">
        <v>7133</v>
      </c>
      <c r="AG428" s="242" t="str">
        <f>IFERROR(VLOOKUP(작성용!A:A,RM!A:D,4,0),"-")</f>
        <v>-</v>
      </c>
      <c r="AH428" s="9" t="s">
        <v>6721</v>
      </c>
      <c r="AI428" s="238" t="s">
        <v>6721</v>
      </c>
      <c r="AJ428" s="238" t="s">
        <v>6721</v>
      </c>
      <c r="AK428" s="238" t="s">
        <v>7182</v>
      </c>
      <c r="AL428" s="238">
        <v>427</v>
      </c>
    </row>
    <row r="429" spans="1:38" x14ac:dyDescent="0.3">
      <c r="A429" s="232">
        <v>6000521</v>
      </c>
      <c r="B429" s="232" t="s">
        <v>7553</v>
      </c>
      <c r="C429" s="244" t="s">
        <v>6717</v>
      </c>
      <c r="D429" s="240" t="s">
        <v>7595</v>
      </c>
      <c r="E429" s="239">
        <v>1341110074744</v>
      </c>
      <c r="F429" s="243" t="s">
        <v>7179</v>
      </c>
      <c r="G429" s="214">
        <v>0</v>
      </c>
      <c r="H429" s="234" t="s">
        <v>6721</v>
      </c>
      <c r="I429" s="234"/>
      <c r="J429" s="234"/>
      <c r="K429" s="234"/>
      <c r="L429" s="234"/>
      <c r="M429" s="234"/>
      <c r="N429" s="234" t="s">
        <v>6946</v>
      </c>
      <c r="O429" s="249"/>
      <c r="P429" s="249"/>
      <c r="Q429" s="226"/>
      <c r="R429" s="212" t="s">
        <v>2</v>
      </c>
      <c r="S429" s="213" t="s">
        <v>6721</v>
      </c>
      <c r="T429" s="236" t="s">
        <v>7596</v>
      </c>
      <c r="U429" s="237" t="s">
        <v>6722</v>
      </c>
      <c r="V429" s="237">
        <v>45555</v>
      </c>
      <c r="W429" s="236" t="s">
        <v>6944</v>
      </c>
      <c r="X429" s="237" t="s">
        <v>6721</v>
      </c>
      <c r="Y429" s="237"/>
      <c r="Z429" s="237"/>
      <c r="AA429" s="246">
        <v>202409</v>
      </c>
      <c r="AB429" s="246"/>
      <c r="AC429" s="236" t="s">
        <v>7181</v>
      </c>
      <c r="AD429" s="247" t="s">
        <v>7221</v>
      </c>
      <c r="AE429" s="248">
        <v>0.4</v>
      </c>
      <c r="AF429" s="247" t="s">
        <v>7221</v>
      </c>
      <c r="AG429" s="242" t="str">
        <f>IFERROR(VLOOKUP(작성용!A:A,RM!A:D,4,0),"-")</f>
        <v>-</v>
      </c>
      <c r="AH429" s="9" t="s">
        <v>6721</v>
      </c>
      <c r="AI429" s="238" t="s">
        <v>6721</v>
      </c>
      <c r="AJ429" s="238" t="s">
        <v>6721</v>
      </c>
      <c r="AK429" s="238" t="s">
        <v>7182</v>
      </c>
      <c r="AL429" s="238">
        <v>428</v>
      </c>
    </row>
    <row r="430" spans="1:38" x14ac:dyDescent="0.3">
      <c r="A430" s="232">
        <v>6000521</v>
      </c>
      <c r="B430" s="232" t="s">
        <v>7553</v>
      </c>
      <c r="C430" s="244" t="s">
        <v>6717</v>
      </c>
      <c r="D430" s="230" t="s">
        <v>7597</v>
      </c>
      <c r="E430" s="239">
        <v>1101110626139</v>
      </c>
      <c r="F430" s="243" t="s">
        <v>7044</v>
      </c>
      <c r="G430" s="214">
        <v>0</v>
      </c>
      <c r="H430" s="234" t="s">
        <v>6721</v>
      </c>
      <c r="I430" s="234"/>
      <c r="J430" s="234"/>
      <c r="K430" s="234"/>
      <c r="L430" s="234"/>
      <c r="M430" s="234"/>
      <c r="N430" s="234" t="s">
        <v>6946</v>
      </c>
      <c r="O430" s="249"/>
      <c r="P430" s="249"/>
      <c r="Q430" s="226"/>
      <c r="R430" s="212" t="s">
        <v>2</v>
      </c>
      <c r="S430" s="213" t="s">
        <v>6721</v>
      </c>
      <c r="T430" s="236" t="s">
        <v>7596</v>
      </c>
      <c r="U430" s="237" t="s">
        <v>6722</v>
      </c>
      <c r="V430" s="237">
        <v>45555</v>
      </c>
      <c r="W430" s="236" t="s">
        <v>6944</v>
      </c>
      <c r="X430" s="237" t="s">
        <v>6721</v>
      </c>
      <c r="Y430" s="237"/>
      <c r="Z430" s="237"/>
      <c r="AA430" s="246">
        <v>202409</v>
      </c>
      <c r="AB430" s="246"/>
      <c r="AC430" s="236" t="s">
        <v>7181</v>
      </c>
      <c r="AD430" s="247" t="s">
        <v>7100</v>
      </c>
      <c r="AE430" s="248">
        <v>0</v>
      </c>
      <c r="AF430" s="247" t="s">
        <v>7167</v>
      </c>
      <c r="AG430" s="242" t="str">
        <f>IFERROR(VLOOKUP(작성용!A:A,RM!A:D,4,0),"-")</f>
        <v>-</v>
      </c>
      <c r="AH430" s="9" t="s">
        <v>6721</v>
      </c>
      <c r="AI430" s="238" t="s">
        <v>6721</v>
      </c>
      <c r="AJ430" s="238" t="s">
        <v>6721</v>
      </c>
      <c r="AK430" s="238" t="s">
        <v>7182</v>
      </c>
      <c r="AL430" s="238">
        <v>429</v>
      </c>
    </row>
    <row r="431" spans="1:38" x14ac:dyDescent="0.3">
      <c r="A431" s="232">
        <v>6000580</v>
      </c>
      <c r="B431" s="232" t="s">
        <v>7555</v>
      </c>
      <c r="C431" s="244" t="s">
        <v>6717</v>
      </c>
      <c r="D431" s="231" t="s">
        <v>7598</v>
      </c>
      <c r="E431" s="239">
        <v>1101114834853</v>
      </c>
      <c r="F431" s="243" t="s">
        <v>7179</v>
      </c>
      <c r="G431" s="214">
        <v>0</v>
      </c>
      <c r="H431" s="234" t="s">
        <v>6721</v>
      </c>
      <c r="I431" s="234"/>
      <c r="J431" s="234"/>
      <c r="K431" s="234"/>
      <c r="L431" s="234"/>
      <c r="M431" s="234"/>
      <c r="N431" s="234" t="s">
        <v>6720</v>
      </c>
      <c r="O431" s="249"/>
      <c r="P431" s="249"/>
      <c r="Q431" s="226"/>
      <c r="R431" s="212" t="s">
        <v>2</v>
      </c>
      <c r="S431" s="212" t="s">
        <v>6721</v>
      </c>
      <c r="T431" s="236" t="s">
        <v>7581</v>
      </c>
      <c r="U431" s="237" t="s">
        <v>6722</v>
      </c>
      <c r="V431" s="237">
        <v>45555</v>
      </c>
      <c r="W431" s="236" t="s">
        <v>6944</v>
      </c>
      <c r="X431" s="237" t="s">
        <v>6721</v>
      </c>
      <c r="Y431" s="237"/>
      <c r="Z431" s="237"/>
      <c r="AA431" s="246">
        <v>202409</v>
      </c>
      <c r="AB431" s="246"/>
      <c r="AC431" s="236" t="s">
        <v>7181</v>
      </c>
      <c r="AD431" s="247" t="s">
        <v>7119</v>
      </c>
      <c r="AE431" s="248">
        <v>0.4</v>
      </c>
      <c r="AF431" s="247" t="s">
        <v>7119</v>
      </c>
      <c r="AG431" s="242" t="str">
        <f>IFERROR(VLOOKUP(작성용!A:A,RM!A:D,4,0),"-")</f>
        <v>-</v>
      </c>
      <c r="AH431" s="9" t="s">
        <v>6721</v>
      </c>
      <c r="AI431" s="238" t="s">
        <v>6721</v>
      </c>
      <c r="AJ431" s="238" t="s">
        <v>6721</v>
      </c>
      <c r="AK431" s="238" t="s">
        <v>7182</v>
      </c>
      <c r="AL431" s="238">
        <v>430</v>
      </c>
    </row>
    <row r="432" spans="1:38" x14ac:dyDescent="0.3">
      <c r="A432" s="232">
        <v>6000580</v>
      </c>
      <c r="B432" s="232" t="s">
        <v>7555</v>
      </c>
      <c r="C432" s="244" t="s">
        <v>6717</v>
      </c>
      <c r="D432" s="231" t="s">
        <v>7599</v>
      </c>
      <c r="E432" s="239">
        <v>1101114963058</v>
      </c>
      <c r="F432" s="243" t="s">
        <v>7044</v>
      </c>
      <c r="G432" s="214">
        <v>0</v>
      </c>
      <c r="H432" s="234" t="s">
        <v>6721</v>
      </c>
      <c r="I432" s="234"/>
      <c r="J432" s="234"/>
      <c r="K432" s="234"/>
      <c r="L432" s="234"/>
      <c r="M432" s="234"/>
      <c r="N432" s="234" t="s">
        <v>6720</v>
      </c>
      <c r="O432" s="249"/>
      <c r="P432" s="249"/>
      <c r="Q432" s="226"/>
      <c r="R432" s="212" t="s">
        <v>2</v>
      </c>
      <c r="S432" s="212" t="s">
        <v>6721</v>
      </c>
      <c r="T432" s="236" t="s">
        <v>7581</v>
      </c>
      <c r="U432" s="237" t="s">
        <v>6722</v>
      </c>
      <c r="V432" s="237">
        <v>45555</v>
      </c>
      <c r="W432" s="236" t="s">
        <v>6944</v>
      </c>
      <c r="X432" s="237" t="s">
        <v>6721</v>
      </c>
      <c r="Y432" s="237"/>
      <c r="Z432" s="237"/>
      <c r="AA432" s="246">
        <v>202409</v>
      </c>
      <c r="AB432" s="246"/>
      <c r="AC432" s="236" t="s">
        <v>7181</v>
      </c>
      <c r="AD432" s="247" t="s">
        <v>7119</v>
      </c>
      <c r="AE432" s="248">
        <v>0.4</v>
      </c>
      <c r="AF432" s="247" t="s">
        <v>7119</v>
      </c>
      <c r="AG432" s="242" t="str">
        <f>IFERROR(VLOOKUP(작성용!A:A,RM!A:D,4,0),"-")</f>
        <v>-</v>
      </c>
      <c r="AH432" s="9" t="s">
        <v>6721</v>
      </c>
      <c r="AI432" s="238" t="s">
        <v>6721</v>
      </c>
      <c r="AJ432" s="238" t="s">
        <v>6721</v>
      </c>
      <c r="AK432" s="238" t="s">
        <v>7182</v>
      </c>
      <c r="AL432" s="238">
        <v>431</v>
      </c>
    </row>
    <row r="433" spans="1:38" x14ac:dyDescent="0.3">
      <c r="A433" s="232">
        <v>6000580</v>
      </c>
      <c r="B433" s="232" t="s">
        <v>7555</v>
      </c>
      <c r="C433" s="244" t="s">
        <v>6717</v>
      </c>
      <c r="D433" s="231" t="s">
        <v>7600</v>
      </c>
      <c r="E433" s="239">
        <v>1358110248774</v>
      </c>
      <c r="F433" s="243" t="s">
        <v>7179</v>
      </c>
      <c r="G433" s="214">
        <v>0</v>
      </c>
      <c r="H433" s="234" t="s">
        <v>6721</v>
      </c>
      <c r="I433" s="234"/>
      <c r="J433" s="234"/>
      <c r="K433" s="234"/>
      <c r="L433" s="234"/>
      <c r="M433" s="234"/>
      <c r="N433" s="234" t="s">
        <v>6720</v>
      </c>
      <c r="O433" s="249"/>
      <c r="P433" s="249"/>
      <c r="Q433" s="226"/>
      <c r="R433" s="212" t="s">
        <v>2</v>
      </c>
      <c r="S433" s="212" t="s">
        <v>6721</v>
      </c>
      <c r="T433" s="236" t="s">
        <v>7581</v>
      </c>
      <c r="U433" s="237" t="s">
        <v>6722</v>
      </c>
      <c r="V433" s="237">
        <v>45555</v>
      </c>
      <c r="W433" s="236" t="s">
        <v>6944</v>
      </c>
      <c r="X433" s="237" t="s">
        <v>6721</v>
      </c>
      <c r="Y433" s="237"/>
      <c r="Z433" s="237"/>
      <c r="AA433" s="246">
        <v>202409</v>
      </c>
      <c r="AB433" s="246"/>
      <c r="AC433" s="236" t="s">
        <v>7181</v>
      </c>
      <c r="AD433" s="247" t="s">
        <v>7111</v>
      </c>
      <c r="AE433" s="248">
        <v>0.4</v>
      </c>
      <c r="AF433" s="247" t="s">
        <v>7111</v>
      </c>
      <c r="AG433" s="242" t="str">
        <f>IFERROR(VLOOKUP(작성용!A:A,RM!A:D,4,0),"-")</f>
        <v>-</v>
      </c>
      <c r="AH433" s="9" t="s">
        <v>6721</v>
      </c>
      <c r="AI433" s="238" t="s">
        <v>6721</v>
      </c>
      <c r="AJ433" s="238" t="s">
        <v>6721</v>
      </c>
      <c r="AK433" s="238" t="s">
        <v>7182</v>
      </c>
      <c r="AL433" s="238">
        <v>432</v>
      </c>
    </row>
    <row r="434" spans="1:38" x14ac:dyDescent="0.3">
      <c r="A434" s="232">
        <v>6000580</v>
      </c>
      <c r="B434" s="232" t="s">
        <v>7555</v>
      </c>
      <c r="C434" s="244" t="s">
        <v>6717</v>
      </c>
      <c r="D434" s="240" t="s">
        <v>7600</v>
      </c>
      <c r="E434" s="239">
        <v>1358110248774</v>
      </c>
      <c r="F434" s="243" t="s">
        <v>7044</v>
      </c>
      <c r="G434" s="214">
        <v>1</v>
      </c>
      <c r="H434" s="234" t="s">
        <v>6721</v>
      </c>
      <c r="I434" s="234"/>
      <c r="J434" s="234"/>
      <c r="K434" s="234"/>
      <c r="L434" s="234"/>
      <c r="M434" s="234"/>
      <c r="N434" s="234" t="s">
        <v>6720</v>
      </c>
      <c r="O434" s="249"/>
      <c r="P434" s="249"/>
      <c r="Q434" s="226"/>
      <c r="R434" s="212" t="s">
        <v>2</v>
      </c>
      <c r="S434" s="212" t="s">
        <v>6721</v>
      </c>
      <c r="T434" s="236" t="s">
        <v>7581</v>
      </c>
      <c r="U434" s="237" t="s">
        <v>6722</v>
      </c>
      <c r="V434" s="237">
        <v>45555</v>
      </c>
      <c r="W434" s="236" t="s">
        <v>6944</v>
      </c>
      <c r="X434" s="237" t="s">
        <v>6721</v>
      </c>
      <c r="Y434" s="237"/>
      <c r="Z434" s="237"/>
      <c r="AA434" s="246">
        <v>202409</v>
      </c>
      <c r="AB434" s="246"/>
      <c r="AC434" s="236" t="s">
        <v>7181</v>
      </c>
      <c r="AD434" s="247" t="s">
        <v>7111</v>
      </c>
      <c r="AE434" s="248">
        <v>0</v>
      </c>
      <c r="AF434" s="247" t="s">
        <v>7111</v>
      </c>
      <c r="AG434" s="242" t="str">
        <f>IFERROR(VLOOKUP(작성용!A:A,RM!A:D,4,0),"-")</f>
        <v>-</v>
      </c>
      <c r="AH434" s="9" t="s">
        <v>6721</v>
      </c>
      <c r="AI434" s="238" t="s">
        <v>6721</v>
      </c>
      <c r="AJ434" s="238" t="s">
        <v>6721</v>
      </c>
      <c r="AK434" s="238" t="s">
        <v>7182</v>
      </c>
      <c r="AL434" s="238">
        <v>433</v>
      </c>
    </row>
    <row r="435" spans="1:38" x14ac:dyDescent="0.3">
      <c r="A435" s="232">
        <v>6000580</v>
      </c>
      <c r="B435" s="232" t="s">
        <v>7555</v>
      </c>
      <c r="C435" s="244" t="s">
        <v>6717</v>
      </c>
      <c r="D435" s="231" t="s">
        <v>7601</v>
      </c>
      <c r="E435" s="239">
        <v>1615110114458</v>
      </c>
      <c r="F435" s="243" t="s">
        <v>7179</v>
      </c>
      <c r="G435" s="214">
        <v>0</v>
      </c>
      <c r="H435" s="234" t="s">
        <v>6721</v>
      </c>
      <c r="I435" s="234"/>
      <c r="J435" s="234"/>
      <c r="K435" s="234"/>
      <c r="L435" s="234"/>
      <c r="M435" s="234"/>
      <c r="N435" s="234" t="s">
        <v>6720</v>
      </c>
      <c r="O435" s="249"/>
      <c r="P435" s="249"/>
      <c r="Q435" s="226"/>
      <c r="R435" s="212" t="s">
        <v>2</v>
      </c>
      <c r="S435" s="212" t="s">
        <v>6721</v>
      </c>
      <c r="T435" s="236" t="s">
        <v>7581</v>
      </c>
      <c r="U435" s="237" t="s">
        <v>6722</v>
      </c>
      <c r="V435" s="237">
        <v>45555</v>
      </c>
      <c r="W435" s="236" t="s">
        <v>6944</v>
      </c>
      <c r="X435" s="237" t="s">
        <v>6721</v>
      </c>
      <c r="Y435" s="237"/>
      <c r="Z435" s="237"/>
      <c r="AA435" s="246">
        <v>202409</v>
      </c>
      <c r="AB435" s="246"/>
      <c r="AC435" s="236" t="s">
        <v>7181</v>
      </c>
      <c r="AD435" s="247" t="s">
        <v>7077</v>
      </c>
      <c r="AE435" s="248">
        <v>0.4</v>
      </c>
      <c r="AF435" s="247" t="s">
        <v>7077</v>
      </c>
      <c r="AG435" s="242" t="str">
        <f>IFERROR(VLOOKUP(작성용!A:A,RM!A:D,4,0),"-")</f>
        <v>-</v>
      </c>
      <c r="AH435" s="9" t="s">
        <v>6721</v>
      </c>
      <c r="AI435" s="238" t="s">
        <v>6721</v>
      </c>
      <c r="AJ435" s="238" t="s">
        <v>6721</v>
      </c>
      <c r="AK435" s="238" t="s">
        <v>7182</v>
      </c>
      <c r="AL435" s="238">
        <v>434</v>
      </c>
    </row>
    <row r="436" spans="1:38" x14ac:dyDescent="0.3">
      <c r="A436" s="232">
        <v>6000580</v>
      </c>
      <c r="B436" s="232" t="s">
        <v>7555</v>
      </c>
      <c r="C436" s="244" t="s">
        <v>6717</v>
      </c>
      <c r="D436" s="231" t="s">
        <v>7602</v>
      </c>
      <c r="E436" s="239">
        <v>1311110354909</v>
      </c>
      <c r="F436" s="243" t="s">
        <v>7179</v>
      </c>
      <c r="G436" s="214">
        <v>0</v>
      </c>
      <c r="H436" s="234" t="s">
        <v>6721</v>
      </c>
      <c r="I436" s="234"/>
      <c r="J436" s="234"/>
      <c r="K436" s="234"/>
      <c r="L436" s="234"/>
      <c r="M436" s="234"/>
      <c r="N436" s="234" t="s">
        <v>6720</v>
      </c>
      <c r="O436" s="249"/>
      <c r="P436" s="249"/>
      <c r="Q436" s="226"/>
      <c r="R436" s="212" t="s">
        <v>2</v>
      </c>
      <c r="S436" s="212" t="s">
        <v>6721</v>
      </c>
      <c r="T436" s="236" t="s">
        <v>7581</v>
      </c>
      <c r="U436" s="237" t="s">
        <v>6722</v>
      </c>
      <c r="V436" s="237">
        <v>45555</v>
      </c>
      <c r="W436" s="236" t="s">
        <v>6944</v>
      </c>
      <c r="X436" s="237" t="s">
        <v>6721</v>
      </c>
      <c r="Y436" s="237"/>
      <c r="Z436" s="237"/>
      <c r="AA436" s="246">
        <v>202409</v>
      </c>
      <c r="AB436" s="246"/>
      <c r="AC436" s="236" t="s">
        <v>7181</v>
      </c>
      <c r="AD436" s="247" t="s">
        <v>7152</v>
      </c>
      <c r="AE436" s="248">
        <v>0.4</v>
      </c>
      <c r="AF436" s="247" t="s">
        <v>7152</v>
      </c>
      <c r="AG436" s="242" t="str">
        <f>IFERROR(VLOOKUP(작성용!A:A,RM!A:D,4,0),"-")</f>
        <v>-</v>
      </c>
      <c r="AH436" s="9" t="s">
        <v>6721</v>
      </c>
      <c r="AI436" s="238" t="s">
        <v>6721</v>
      </c>
      <c r="AJ436" s="238" t="s">
        <v>6721</v>
      </c>
      <c r="AK436" s="238" t="s">
        <v>7182</v>
      </c>
      <c r="AL436" s="238">
        <v>435</v>
      </c>
    </row>
    <row r="437" spans="1:38" x14ac:dyDescent="0.3">
      <c r="A437" s="232">
        <v>6000580</v>
      </c>
      <c r="B437" s="232" t="s">
        <v>7555</v>
      </c>
      <c r="C437" s="244" t="s">
        <v>6717</v>
      </c>
      <c r="D437" s="240" t="s">
        <v>7602</v>
      </c>
      <c r="E437" s="239">
        <v>1311110354909</v>
      </c>
      <c r="F437" s="243" t="s">
        <v>7044</v>
      </c>
      <c r="G437" s="214">
        <v>0</v>
      </c>
      <c r="H437" s="234" t="s">
        <v>6721</v>
      </c>
      <c r="I437" s="234"/>
      <c r="J437" s="234"/>
      <c r="K437" s="234"/>
      <c r="L437" s="234"/>
      <c r="M437" s="234"/>
      <c r="N437" s="234" t="s">
        <v>6720</v>
      </c>
      <c r="O437" s="249"/>
      <c r="P437" s="249"/>
      <c r="Q437" s="226"/>
      <c r="R437" s="212" t="s">
        <v>2</v>
      </c>
      <c r="S437" s="212" t="s">
        <v>6721</v>
      </c>
      <c r="T437" s="236" t="s">
        <v>7581</v>
      </c>
      <c r="U437" s="237" t="s">
        <v>6722</v>
      </c>
      <c r="V437" s="237">
        <v>45555</v>
      </c>
      <c r="W437" s="236" t="s">
        <v>6944</v>
      </c>
      <c r="X437" s="237" t="s">
        <v>6721</v>
      </c>
      <c r="Y437" s="237"/>
      <c r="Z437" s="237"/>
      <c r="AA437" s="246">
        <v>202409</v>
      </c>
      <c r="AB437" s="246"/>
      <c r="AC437" s="236" t="s">
        <v>7181</v>
      </c>
      <c r="AD437" s="247" t="s">
        <v>7152</v>
      </c>
      <c r="AE437" s="248">
        <v>0</v>
      </c>
      <c r="AF437" s="247" t="s">
        <v>7152</v>
      </c>
      <c r="AG437" s="242" t="str">
        <f>IFERROR(VLOOKUP(작성용!A:A,RM!A:D,4,0),"-")</f>
        <v>-</v>
      </c>
      <c r="AH437" s="9" t="s">
        <v>6721</v>
      </c>
      <c r="AI437" s="238" t="s">
        <v>6721</v>
      </c>
      <c r="AJ437" s="238" t="s">
        <v>6721</v>
      </c>
      <c r="AK437" s="238" t="s">
        <v>7182</v>
      </c>
      <c r="AL437" s="238">
        <v>436</v>
      </c>
    </row>
    <row r="438" spans="1:38" x14ac:dyDescent="0.3">
      <c r="A438" s="232">
        <v>6000580</v>
      </c>
      <c r="B438" s="232" t="s">
        <v>7555</v>
      </c>
      <c r="C438" s="244" t="s">
        <v>6717</v>
      </c>
      <c r="D438" s="240" t="s">
        <v>7599</v>
      </c>
      <c r="E438" s="239">
        <v>1101114963058</v>
      </c>
      <c r="F438" s="243" t="s">
        <v>7044</v>
      </c>
      <c r="G438" s="214">
        <v>8</v>
      </c>
      <c r="H438" s="234" t="s">
        <v>6721</v>
      </c>
      <c r="I438" s="234"/>
      <c r="J438" s="234"/>
      <c r="K438" s="234"/>
      <c r="L438" s="234"/>
      <c r="M438" s="234"/>
      <c r="N438" s="234" t="s">
        <v>6720</v>
      </c>
      <c r="O438" s="249"/>
      <c r="P438" s="249"/>
      <c r="Q438" s="226"/>
      <c r="R438" s="212" t="s">
        <v>2</v>
      </c>
      <c r="S438" s="212" t="s">
        <v>6721</v>
      </c>
      <c r="T438" s="236" t="s">
        <v>7581</v>
      </c>
      <c r="U438" s="237" t="s">
        <v>6722</v>
      </c>
      <c r="V438" s="237">
        <v>45555</v>
      </c>
      <c r="W438" s="236" t="s">
        <v>6944</v>
      </c>
      <c r="X438" s="237" t="s">
        <v>6721</v>
      </c>
      <c r="Y438" s="237"/>
      <c r="Z438" s="237"/>
      <c r="AA438" s="246">
        <v>202409</v>
      </c>
      <c r="AB438" s="246"/>
      <c r="AC438" s="236" t="s">
        <v>7181</v>
      </c>
      <c r="AD438" s="247" t="s">
        <v>7119</v>
      </c>
      <c r="AE438" s="248">
        <v>0</v>
      </c>
      <c r="AF438" s="247" t="s">
        <v>7119</v>
      </c>
      <c r="AG438" s="242" t="str">
        <f>IFERROR(VLOOKUP(작성용!A:A,RM!A:D,4,0),"-")</f>
        <v>-</v>
      </c>
      <c r="AH438" s="9" t="s">
        <v>6721</v>
      </c>
      <c r="AI438" s="238" t="s">
        <v>6721</v>
      </c>
      <c r="AJ438" s="238" t="s">
        <v>6721</v>
      </c>
      <c r="AK438" s="238" t="s">
        <v>7182</v>
      </c>
      <c r="AL438" s="238">
        <v>437</v>
      </c>
    </row>
    <row r="439" spans="1:38" x14ac:dyDescent="0.3">
      <c r="A439" s="232">
        <v>6000580</v>
      </c>
      <c r="B439" s="232" t="s">
        <v>7555</v>
      </c>
      <c r="C439" s="244" t="s">
        <v>6717</v>
      </c>
      <c r="D439" s="240" t="s">
        <v>7603</v>
      </c>
      <c r="E439" s="239">
        <v>1101110029721</v>
      </c>
      <c r="F439" s="243" t="s">
        <v>7604</v>
      </c>
      <c r="G439" s="214">
        <v>2</v>
      </c>
      <c r="H439" s="234" t="s">
        <v>6721</v>
      </c>
      <c r="I439" s="234"/>
      <c r="J439" s="234"/>
      <c r="K439" s="234"/>
      <c r="L439" s="234"/>
      <c r="M439" s="234"/>
      <c r="N439" s="234" t="s">
        <v>6720</v>
      </c>
      <c r="O439" s="249"/>
      <c r="P439" s="249"/>
      <c r="Q439" s="226"/>
      <c r="R439" s="212" t="s">
        <v>2</v>
      </c>
      <c r="S439" s="212" t="s">
        <v>6721</v>
      </c>
      <c r="T439" s="236" t="s">
        <v>7581</v>
      </c>
      <c r="U439" s="237" t="s">
        <v>6722</v>
      </c>
      <c r="V439" s="237">
        <v>45555</v>
      </c>
      <c r="W439" s="236" t="s">
        <v>6944</v>
      </c>
      <c r="X439" s="237" t="s">
        <v>6721</v>
      </c>
      <c r="Y439" s="237"/>
      <c r="Z439" s="237"/>
      <c r="AA439" s="246">
        <v>202409</v>
      </c>
      <c r="AB439" s="246"/>
      <c r="AC439" s="236" t="s">
        <v>7181</v>
      </c>
      <c r="AD439" s="247" t="s">
        <v>6910</v>
      </c>
      <c r="AE439" s="248">
        <v>0</v>
      </c>
      <c r="AF439" s="247" t="s">
        <v>6910</v>
      </c>
      <c r="AG439" s="242" t="str">
        <f>IFERROR(VLOOKUP(작성용!A:A,RM!A:D,4,0),"-")</f>
        <v>-</v>
      </c>
      <c r="AH439" s="9" t="s">
        <v>6721</v>
      </c>
      <c r="AI439" s="238" t="s">
        <v>6721</v>
      </c>
      <c r="AJ439" s="238" t="s">
        <v>6721</v>
      </c>
      <c r="AK439" s="238" t="s">
        <v>7182</v>
      </c>
      <c r="AL439" s="238">
        <v>438</v>
      </c>
    </row>
    <row r="440" spans="1:38" x14ac:dyDescent="0.3">
      <c r="A440" s="232">
        <v>6000580</v>
      </c>
      <c r="B440" s="232" t="s">
        <v>7555</v>
      </c>
      <c r="C440" s="244" t="s">
        <v>6717</v>
      </c>
      <c r="D440" s="240" t="s">
        <v>7605</v>
      </c>
      <c r="E440" s="239">
        <v>1101117865631</v>
      </c>
      <c r="F440" s="243" t="s">
        <v>7179</v>
      </c>
      <c r="G440" s="214">
        <v>0</v>
      </c>
      <c r="H440" s="234" t="s">
        <v>6721</v>
      </c>
      <c r="I440" s="234"/>
      <c r="J440" s="234"/>
      <c r="K440" s="234"/>
      <c r="L440" s="234"/>
      <c r="M440" s="234"/>
      <c r="N440" s="234" t="s">
        <v>6720</v>
      </c>
      <c r="O440" s="249"/>
      <c r="P440" s="249"/>
      <c r="Q440" s="226"/>
      <c r="R440" s="212" t="s">
        <v>2</v>
      </c>
      <c r="S440" s="212" t="s">
        <v>6721</v>
      </c>
      <c r="T440" s="236" t="s">
        <v>7581</v>
      </c>
      <c r="U440" s="237" t="s">
        <v>6722</v>
      </c>
      <c r="V440" s="237">
        <v>45555</v>
      </c>
      <c r="W440" s="236" t="s">
        <v>6944</v>
      </c>
      <c r="X440" s="237" t="s">
        <v>6721</v>
      </c>
      <c r="Y440" s="237"/>
      <c r="Z440" s="237"/>
      <c r="AA440" s="246">
        <v>202409</v>
      </c>
      <c r="AB440" s="246"/>
      <c r="AC440" s="236" t="s">
        <v>7181</v>
      </c>
      <c r="AD440" s="247" t="s">
        <v>7606</v>
      </c>
      <c r="AE440" s="248">
        <v>0</v>
      </c>
      <c r="AF440" s="247" t="s">
        <v>7606</v>
      </c>
      <c r="AG440" s="242" t="str">
        <f>IFERROR(VLOOKUP(작성용!A:A,RM!A:D,4,0),"-")</f>
        <v>-</v>
      </c>
      <c r="AH440" s="9" t="s">
        <v>6721</v>
      </c>
      <c r="AI440" s="238" t="s">
        <v>6721</v>
      </c>
      <c r="AJ440" s="238" t="s">
        <v>6721</v>
      </c>
      <c r="AK440" s="238" t="s">
        <v>7182</v>
      </c>
      <c r="AL440" s="238">
        <v>439</v>
      </c>
    </row>
    <row r="441" spans="1:38" x14ac:dyDescent="0.3">
      <c r="A441" s="232">
        <v>6000580</v>
      </c>
      <c r="B441" s="232" t="s">
        <v>7555</v>
      </c>
      <c r="C441" s="244" t="s">
        <v>6717</v>
      </c>
      <c r="D441" s="240" t="s">
        <v>7607</v>
      </c>
      <c r="E441" s="239">
        <v>1101116239407</v>
      </c>
      <c r="F441" s="243" t="s">
        <v>7044</v>
      </c>
      <c r="G441" s="214">
        <v>0</v>
      </c>
      <c r="H441" s="234" t="s">
        <v>6721</v>
      </c>
      <c r="I441" s="234"/>
      <c r="J441" s="234"/>
      <c r="K441" s="234"/>
      <c r="L441" s="234"/>
      <c r="M441" s="234"/>
      <c r="N441" s="234" t="s">
        <v>6720</v>
      </c>
      <c r="O441" s="249"/>
      <c r="P441" s="249"/>
      <c r="Q441" s="226"/>
      <c r="R441" s="212" t="s">
        <v>2</v>
      </c>
      <c r="S441" s="212" t="s">
        <v>6721</v>
      </c>
      <c r="T441" s="236" t="s">
        <v>7581</v>
      </c>
      <c r="U441" s="237" t="s">
        <v>6722</v>
      </c>
      <c r="V441" s="237">
        <v>45555</v>
      </c>
      <c r="W441" s="236" t="s">
        <v>6944</v>
      </c>
      <c r="X441" s="237" t="s">
        <v>6721</v>
      </c>
      <c r="Y441" s="237"/>
      <c r="Z441" s="237"/>
      <c r="AA441" s="246">
        <v>202409</v>
      </c>
      <c r="AB441" s="246"/>
      <c r="AC441" s="236" t="s">
        <v>7181</v>
      </c>
      <c r="AD441" s="247" t="s">
        <v>7049</v>
      </c>
      <c r="AE441" s="248">
        <v>0</v>
      </c>
      <c r="AF441" s="247" t="s">
        <v>7049</v>
      </c>
      <c r="AG441" s="242" t="str">
        <f>IFERROR(VLOOKUP(작성용!A:A,RM!A:D,4,0),"-")</f>
        <v>-</v>
      </c>
      <c r="AH441" s="9" t="s">
        <v>6721</v>
      </c>
      <c r="AI441" s="238" t="s">
        <v>6721</v>
      </c>
      <c r="AJ441" s="238" t="s">
        <v>6721</v>
      </c>
      <c r="AK441" s="238" t="s">
        <v>7182</v>
      </c>
      <c r="AL441" s="238">
        <v>440</v>
      </c>
    </row>
    <row r="442" spans="1:38" x14ac:dyDescent="0.3">
      <c r="A442" s="232">
        <v>6000580</v>
      </c>
      <c r="B442" s="232" t="s">
        <v>7555</v>
      </c>
      <c r="C442" s="244" t="s">
        <v>6717</v>
      </c>
      <c r="D442" s="240" t="s">
        <v>7608</v>
      </c>
      <c r="E442" s="239">
        <v>1314110350589</v>
      </c>
      <c r="F442" s="243" t="s">
        <v>7179</v>
      </c>
      <c r="G442" s="214">
        <v>0</v>
      </c>
      <c r="H442" s="234" t="s">
        <v>6721</v>
      </c>
      <c r="I442" s="234"/>
      <c r="J442" s="234"/>
      <c r="K442" s="234"/>
      <c r="L442" s="234"/>
      <c r="M442" s="234"/>
      <c r="N442" s="234" t="s">
        <v>6720</v>
      </c>
      <c r="O442" s="249"/>
      <c r="P442" s="249"/>
      <c r="Q442" s="226"/>
      <c r="R442" s="212" t="s">
        <v>2</v>
      </c>
      <c r="S442" s="212" t="s">
        <v>6721</v>
      </c>
      <c r="T442" s="236" t="s">
        <v>7581</v>
      </c>
      <c r="U442" s="237" t="s">
        <v>6722</v>
      </c>
      <c r="V442" s="237">
        <v>45555</v>
      </c>
      <c r="W442" s="236" t="s">
        <v>6944</v>
      </c>
      <c r="X442" s="237" t="s">
        <v>6721</v>
      </c>
      <c r="Y442" s="237"/>
      <c r="Z442" s="237"/>
      <c r="AA442" s="246">
        <v>202409</v>
      </c>
      <c r="AB442" s="246"/>
      <c r="AC442" s="236" t="s">
        <v>7181</v>
      </c>
      <c r="AD442" s="247" t="s">
        <v>7221</v>
      </c>
      <c r="AE442" s="248">
        <v>0</v>
      </c>
      <c r="AF442" s="247" t="s">
        <v>7221</v>
      </c>
      <c r="AG442" s="242" t="str">
        <f>IFERROR(VLOOKUP(작성용!A:A,RM!A:D,4,0),"-")</f>
        <v>-</v>
      </c>
      <c r="AH442" s="9" t="s">
        <v>6721</v>
      </c>
      <c r="AI442" s="238" t="s">
        <v>6721</v>
      </c>
      <c r="AJ442" s="238" t="s">
        <v>6721</v>
      </c>
      <c r="AK442" s="238" t="s">
        <v>7182</v>
      </c>
      <c r="AL442" s="238">
        <v>441</v>
      </c>
    </row>
    <row r="443" spans="1:38" x14ac:dyDescent="0.3">
      <c r="A443" s="232">
        <v>6000580</v>
      </c>
      <c r="B443" s="232" t="s">
        <v>7555</v>
      </c>
      <c r="C443" s="244" t="s">
        <v>6717</v>
      </c>
      <c r="D443" s="240" t="s">
        <v>7609</v>
      </c>
      <c r="E443" s="239">
        <v>1341110479035</v>
      </c>
      <c r="F443" s="243" t="s">
        <v>7179</v>
      </c>
      <c r="G443" s="214">
        <v>0</v>
      </c>
      <c r="H443" s="234" t="s">
        <v>6721</v>
      </c>
      <c r="I443" s="234"/>
      <c r="J443" s="234"/>
      <c r="K443" s="234"/>
      <c r="L443" s="234"/>
      <c r="M443" s="234"/>
      <c r="N443" s="234" t="s">
        <v>6720</v>
      </c>
      <c r="O443" s="249"/>
      <c r="P443" s="249"/>
      <c r="Q443" s="226"/>
      <c r="R443" s="212" t="s">
        <v>2</v>
      </c>
      <c r="S443" s="212" t="s">
        <v>6721</v>
      </c>
      <c r="T443" s="236" t="s">
        <v>7581</v>
      </c>
      <c r="U443" s="237" t="s">
        <v>6722</v>
      </c>
      <c r="V443" s="237">
        <v>45555</v>
      </c>
      <c r="W443" s="236" t="s">
        <v>6944</v>
      </c>
      <c r="X443" s="237" t="s">
        <v>6721</v>
      </c>
      <c r="Y443" s="237"/>
      <c r="Z443" s="237"/>
      <c r="AA443" s="246">
        <v>202409</v>
      </c>
      <c r="AB443" s="246"/>
      <c r="AC443" s="236" t="s">
        <v>7181</v>
      </c>
      <c r="AD443" s="247" t="s">
        <v>7131</v>
      </c>
      <c r="AE443" s="248">
        <v>0</v>
      </c>
      <c r="AF443" s="247" t="s">
        <v>7131</v>
      </c>
      <c r="AG443" s="242" t="str">
        <f>IFERROR(VLOOKUP(작성용!A:A,RM!A:D,4,0),"-")</f>
        <v>-</v>
      </c>
      <c r="AH443" s="9" t="s">
        <v>6721</v>
      </c>
      <c r="AI443" s="238" t="s">
        <v>6721</v>
      </c>
      <c r="AJ443" s="238" t="s">
        <v>6721</v>
      </c>
      <c r="AK443" s="238" t="s">
        <v>7182</v>
      </c>
      <c r="AL443" s="238">
        <v>442</v>
      </c>
    </row>
    <row r="444" spans="1:38" x14ac:dyDescent="0.3">
      <c r="A444" s="232">
        <v>6000580</v>
      </c>
      <c r="B444" s="232" t="s">
        <v>7555</v>
      </c>
      <c r="C444" s="244" t="s">
        <v>6717</v>
      </c>
      <c r="D444" s="240" t="s">
        <v>7610</v>
      </c>
      <c r="E444" s="239">
        <v>1101116277580</v>
      </c>
      <c r="F444" s="243" t="s">
        <v>7044</v>
      </c>
      <c r="G444" s="214">
        <v>0</v>
      </c>
      <c r="H444" s="234" t="s">
        <v>6721</v>
      </c>
      <c r="I444" s="234"/>
      <c r="J444" s="234"/>
      <c r="K444" s="234"/>
      <c r="L444" s="234"/>
      <c r="M444" s="234"/>
      <c r="N444" s="234" t="s">
        <v>6720</v>
      </c>
      <c r="O444" s="249"/>
      <c r="P444" s="249"/>
      <c r="Q444" s="226"/>
      <c r="R444" s="212" t="s">
        <v>2</v>
      </c>
      <c r="S444" s="212" t="s">
        <v>6721</v>
      </c>
      <c r="T444" s="236" t="s">
        <v>7581</v>
      </c>
      <c r="U444" s="237" t="s">
        <v>6722</v>
      </c>
      <c r="V444" s="237">
        <v>45555</v>
      </c>
      <c r="W444" s="236" t="s">
        <v>6944</v>
      </c>
      <c r="X444" s="237" t="s">
        <v>6721</v>
      </c>
      <c r="Y444" s="237"/>
      <c r="Z444" s="237"/>
      <c r="AA444" s="246">
        <v>202409</v>
      </c>
      <c r="AB444" s="246"/>
      <c r="AC444" s="236" t="s">
        <v>7181</v>
      </c>
      <c r="AD444" s="247" t="s">
        <v>7155</v>
      </c>
      <c r="AE444" s="248">
        <v>0</v>
      </c>
      <c r="AF444" s="247" t="s">
        <v>7155</v>
      </c>
      <c r="AG444" s="242" t="str">
        <f>IFERROR(VLOOKUP(작성용!A:A,RM!A:D,4,0),"-")</f>
        <v>-</v>
      </c>
      <c r="AH444" s="9" t="s">
        <v>6721</v>
      </c>
      <c r="AI444" s="238" t="s">
        <v>6721</v>
      </c>
      <c r="AJ444" s="238" t="s">
        <v>6721</v>
      </c>
      <c r="AK444" s="238" t="s">
        <v>7182</v>
      </c>
      <c r="AL444" s="238">
        <v>443</v>
      </c>
    </row>
    <row r="445" spans="1:38" x14ac:dyDescent="0.3">
      <c r="A445" s="232">
        <v>6000580</v>
      </c>
      <c r="B445" s="232" t="s">
        <v>7555</v>
      </c>
      <c r="C445" s="244" t="s">
        <v>6717</v>
      </c>
      <c r="D445" s="240" t="s">
        <v>7605</v>
      </c>
      <c r="E445" s="239">
        <v>1101117865631</v>
      </c>
      <c r="F445" s="243" t="s">
        <v>7044</v>
      </c>
      <c r="G445" s="214">
        <v>0</v>
      </c>
      <c r="H445" s="234" t="s">
        <v>6721</v>
      </c>
      <c r="I445" s="234"/>
      <c r="J445" s="234"/>
      <c r="K445" s="234"/>
      <c r="L445" s="234"/>
      <c r="M445" s="234"/>
      <c r="N445" s="234" t="s">
        <v>6720</v>
      </c>
      <c r="O445" s="249"/>
      <c r="P445" s="249"/>
      <c r="Q445" s="226"/>
      <c r="R445" s="212" t="s">
        <v>2</v>
      </c>
      <c r="S445" s="212" t="s">
        <v>6721</v>
      </c>
      <c r="T445" s="236" t="s">
        <v>7581</v>
      </c>
      <c r="U445" s="237" t="s">
        <v>6722</v>
      </c>
      <c r="V445" s="237">
        <v>45555</v>
      </c>
      <c r="W445" s="236" t="s">
        <v>6944</v>
      </c>
      <c r="X445" s="237" t="s">
        <v>6721</v>
      </c>
      <c r="Y445" s="237"/>
      <c r="Z445" s="237"/>
      <c r="AA445" s="246">
        <v>202409</v>
      </c>
      <c r="AB445" s="246"/>
      <c r="AC445" s="236" t="s">
        <v>7181</v>
      </c>
      <c r="AD445" s="247" t="s">
        <v>7606</v>
      </c>
      <c r="AE445" s="248">
        <v>0</v>
      </c>
      <c r="AF445" s="247" t="s">
        <v>7606</v>
      </c>
      <c r="AG445" s="242" t="str">
        <f>IFERROR(VLOOKUP(작성용!A:A,RM!A:D,4,0),"-")</f>
        <v>-</v>
      </c>
      <c r="AH445" s="9" t="s">
        <v>6721</v>
      </c>
      <c r="AI445" s="238" t="s">
        <v>6721</v>
      </c>
      <c r="AJ445" s="238" t="s">
        <v>6721</v>
      </c>
      <c r="AK445" s="238" t="s">
        <v>7182</v>
      </c>
      <c r="AL445" s="238">
        <v>444</v>
      </c>
    </row>
    <row r="446" spans="1:38" x14ac:dyDescent="0.3">
      <c r="A446" s="232">
        <v>6000580</v>
      </c>
      <c r="B446" s="232" t="s">
        <v>7555</v>
      </c>
      <c r="C446" s="244" t="s">
        <v>6717</v>
      </c>
      <c r="D446" s="231" t="s">
        <v>7611</v>
      </c>
      <c r="E446" s="239">
        <v>1101115715903</v>
      </c>
      <c r="F446" s="243" t="s">
        <v>7179</v>
      </c>
      <c r="G446" s="214">
        <v>0</v>
      </c>
      <c r="H446" s="234" t="s">
        <v>6721</v>
      </c>
      <c r="I446" s="234"/>
      <c r="J446" s="234"/>
      <c r="K446" s="234"/>
      <c r="L446" s="234"/>
      <c r="M446" s="234"/>
      <c r="N446" s="234" t="s">
        <v>6720</v>
      </c>
      <c r="O446" s="249"/>
      <c r="P446" s="249"/>
      <c r="Q446" s="226"/>
      <c r="R446" s="212" t="s">
        <v>2</v>
      </c>
      <c r="S446" s="212" t="s">
        <v>6721</v>
      </c>
      <c r="T446" s="236" t="s">
        <v>7581</v>
      </c>
      <c r="U446" s="237" t="s">
        <v>6722</v>
      </c>
      <c r="V446" s="237">
        <v>45555</v>
      </c>
      <c r="W446" s="236" t="s">
        <v>6944</v>
      </c>
      <c r="X446" s="237" t="s">
        <v>6721</v>
      </c>
      <c r="Y446" s="237"/>
      <c r="Z446" s="237"/>
      <c r="AA446" s="246">
        <v>202409</v>
      </c>
      <c r="AB446" s="246"/>
      <c r="AC446" s="236" t="s">
        <v>7181</v>
      </c>
      <c r="AD446" s="247" t="s">
        <v>7026</v>
      </c>
      <c r="AE446" s="248">
        <v>0.4</v>
      </c>
      <c r="AF446" s="247" t="s">
        <v>7026</v>
      </c>
      <c r="AG446" s="242" t="str">
        <f>IFERROR(VLOOKUP(작성용!A:A,RM!A:D,4,0),"-")</f>
        <v>-</v>
      </c>
      <c r="AH446" s="9" t="s">
        <v>6721</v>
      </c>
      <c r="AI446" s="238" t="s">
        <v>6721</v>
      </c>
      <c r="AJ446" s="238" t="s">
        <v>6721</v>
      </c>
      <c r="AK446" s="238" t="s">
        <v>7182</v>
      </c>
      <c r="AL446" s="238">
        <v>445</v>
      </c>
    </row>
    <row r="447" spans="1:38" x14ac:dyDescent="0.3">
      <c r="A447" s="232">
        <v>6000580</v>
      </c>
      <c r="B447" s="232" t="s">
        <v>7555</v>
      </c>
      <c r="C447" s="244" t="s">
        <v>6717</v>
      </c>
      <c r="D447" s="240" t="s">
        <v>7612</v>
      </c>
      <c r="E447" s="239">
        <v>1614110012696</v>
      </c>
      <c r="F447" s="243" t="s">
        <v>7044</v>
      </c>
      <c r="G447" s="214">
        <v>0</v>
      </c>
      <c r="H447" s="234" t="s">
        <v>6721</v>
      </c>
      <c r="I447" s="234"/>
      <c r="J447" s="234"/>
      <c r="K447" s="234"/>
      <c r="L447" s="234"/>
      <c r="M447" s="234"/>
      <c r="N447" s="234" t="s">
        <v>6720</v>
      </c>
      <c r="O447" s="249"/>
      <c r="P447" s="249"/>
      <c r="Q447" s="226"/>
      <c r="R447" s="212" t="s">
        <v>2</v>
      </c>
      <c r="S447" s="212" t="s">
        <v>6721</v>
      </c>
      <c r="T447" s="236" t="s">
        <v>7581</v>
      </c>
      <c r="U447" s="237" t="s">
        <v>6722</v>
      </c>
      <c r="V447" s="237">
        <v>45555</v>
      </c>
      <c r="W447" s="236" t="s">
        <v>6944</v>
      </c>
      <c r="X447" s="237" t="s">
        <v>6721</v>
      </c>
      <c r="Y447" s="237"/>
      <c r="Z447" s="237"/>
      <c r="AA447" s="246">
        <v>202409</v>
      </c>
      <c r="AB447" s="246"/>
      <c r="AC447" s="236" t="s">
        <v>7181</v>
      </c>
      <c r="AD447" s="247" t="s">
        <v>7077</v>
      </c>
      <c r="AE447" s="248">
        <v>0</v>
      </c>
      <c r="AF447" s="247" t="s">
        <v>7077</v>
      </c>
      <c r="AG447" s="242" t="str">
        <f>IFERROR(VLOOKUP(작성용!A:A,RM!A:D,4,0),"-")</f>
        <v>-</v>
      </c>
      <c r="AH447" s="9" t="s">
        <v>6721</v>
      </c>
      <c r="AI447" s="238" t="s">
        <v>6721</v>
      </c>
      <c r="AJ447" s="238" t="s">
        <v>6721</v>
      </c>
      <c r="AK447" s="238" t="s">
        <v>7182</v>
      </c>
      <c r="AL447" s="238">
        <v>446</v>
      </c>
    </row>
    <row r="448" spans="1:38" x14ac:dyDescent="0.3">
      <c r="A448" s="232">
        <v>6000580</v>
      </c>
      <c r="B448" s="232" t="s">
        <v>7555</v>
      </c>
      <c r="C448" s="244" t="s">
        <v>6717</v>
      </c>
      <c r="D448" s="240" t="s">
        <v>7607</v>
      </c>
      <c r="E448" s="239">
        <v>1101116239407</v>
      </c>
      <c r="F448" s="243" t="s">
        <v>7044</v>
      </c>
      <c r="G448" s="214">
        <v>1</v>
      </c>
      <c r="H448" s="234" t="s">
        <v>6721</v>
      </c>
      <c r="I448" s="234"/>
      <c r="J448" s="234"/>
      <c r="K448" s="234"/>
      <c r="L448" s="234"/>
      <c r="M448" s="234"/>
      <c r="N448" s="234" t="s">
        <v>6720</v>
      </c>
      <c r="O448" s="249"/>
      <c r="P448" s="249"/>
      <c r="Q448" s="226"/>
      <c r="R448" s="212" t="s">
        <v>2</v>
      </c>
      <c r="S448" s="212" t="s">
        <v>6721</v>
      </c>
      <c r="T448" s="236" t="s">
        <v>7581</v>
      </c>
      <c r="U448" s="237" t="s">
        <v>6722</v>
      </c>
      <c r="V448" s="237">
        <v>45555</v>
      </c>
      <c r="W448" s="236" t="s">
        <v>6944</v>
      </c>
      <c r="X448" s="237" t="s">
        <v>6721</v>
      </c>
      <c r="Y448" s="237"/>
      <c r="Z448" s="237"/>
      <c r="AA448" s="246">
        <v>202409</v>
      </c>
      <c r="AB448" s="246"/>
      <c r="AC448" s="236" t="s">
        <v>7181</v>
      </c>
      <c r="AD448" s="247" t="s">
        <v>7049</v>
      </c>
      <c r="AE448" s="248">
        <v>0</v>
      </c>
      <c r="AF448" s="247" t="s">
        <v>7049</v>
      </c>
      <c r="AG448" s="242" t="str">
        <f>IFERROR(VLOOKUP(작성용!A:A,RM!A:D,4,0),"-")</f>
        <v>-</v>
      </c>
      <c r="AH448" s="9" t="s">
        <v>6721</v>
      </c>
      <c r="AI448" s="238" t="s">
        <v>6721</v>
      </c>
      <c r="AJ448" s="238" t="s">
        <v>6721</v>
      </c>
      <c r="AK448" s="238" t="s">
        <v>7182</v>
      </c>
      <c r="AL448" s="238">
        <v>447</v>
      </c>
    </row>
    <row r="449" spans="1:38" x14ac:dyDescent="0.3">
      <c r="A449" s="232">
        <v>6000580</v>
      </c>
      <c r="B449" s="232" t="s">
        <v>7555</v>
      </c>
      <c r="C449" s="244" t="s">
        <v>6717</v>
      </c>
      <c r="D449" s="240" t="s">
        <v>7607</v>
      </c>
      <c r="E449" s="239">
        <v>1101116239407</v>
      </c>
      <c r="F449" s="243" t="s">
        <v>7044</v>
      </c>
      <c r="G449" s="214">
        <v>2</v>
      </c>
      <c r="H449" s="234" t="s">
        <v>6721</v>
      </c>
      <c r="I449" s="234"/>
      <c r="J449" s="234"/>
      <c r="K449" s="234"/>
      <c r="L449" s="234"/>
      <c r="M449" s="234"/>
      <c r="N449" s="234" t="s">
        <v>6720</v>
      </c>
      <c r="O449" s="249"/>
      <c r="P449" s="249"/>
      <c r="Q449" s="226"/>
      <c r="R449" s="212" t="s">
        <v>2</v>
      </c>
      <c r="S449" s="212" t="s">
        <v>6721</v>
      </c>
      <c r="T449" s="236" t="s">
        <v>7581</v>
      </c>
      <c r="U449" s="237" t="s">
        <v>6722</v>
      </c>
      <c r="V449" s="237">
        <v>45555</v>
      </c>
      <c r="W449" s="236" t="s">
        <v>6944</v>
      </c>
      <c r="X449" s="237" t="s">
        <v>6721</v>
      </c>
      <c r="Y449" s="237"/>
      <c r="Z449" s="237"/>
      <c r="AA449" s="246">
        <v>202409</v>
      </c>
      <c r="AB449" s="246"/>
      <c r="AC449" s="236" t="s">
        <v>7181</v>
      </c>
      <c r="AD449" s="247" t="s">
        <v>7049</v>
      </c>
      <c r="AE449" s="248">
        <v>0</v>
      </c>
      <c r="AF449" s="247" t="s">
        <v>7049</v>
      </c>
      <c r="AG449" s="242" t="str">
        <f>IFERROR(VLOOKUP(작성용!A:A,RM!A:D,4,0),"-")</f>
        <v>-</v>
      </c>
      <c r="AH449" s="9" t="s">
        <v>6721</v>
      </c>
      <c r="AI449" s="238" t="s">
        <v>6721</v>
      </c>
      <c r="AJ449" s="238" t="s">
        <v>6721</v>
      </c>
      <c r="AK449" s="238" t="s">
        <v>7182</v>
      </c>
      <c r="AL449" s="238">
        <v>448</v>
      </c>
    </row>
    <row r="450" spans="1:38" x14ac:dyDescent="0.3">
      <c r="A450" s="232">
        <v>6000580</v>
      </c>
      <c r="B450" s="232" t="s">
        <v>7555</v>
      </c>
      <c r="C450" s="244" t="s">
        <v>6717</v>
      </c>
      <c r="D450" s="240" t="s">
        <v>7613</v>
      </c>
      <c r="E450" s="239" t="s">
        <v>4034</v>
      </c>
      <c r="F450" s="243" t="s">
        <v>7044</v>
      </c>
      <c r="G450" s="214">
        <v>2</v>
      </c>
      <c r="H450" s="234" t="s">
        <v>6721</v>
      </c>
      <c r="I450" s="234"/>
      <c r="J450" s="234"/>
      <c r="K450" s="234"/>
      <c r="L450" s="234"/>
      <c r="M450" s="234"/>
      <c r="N450" s="234" t="s">
        <v>6720</v>
      </c>
      <c r="O450" s="249"/>
      <c r="P450" s="249"/>
      <c r="Q450" s="226"/>
      <c r="R450" s="212" t="s">
        <v>2</v>
      </c>
      <c r="S450" s="212" t="s">
        <v>6721</v>
      </c>
      <c r="T450" s="236" t="s">
        <v>7581</v>
      </c>
      <c r="U450" s="237" t="s">
        <v>6722</v>
      </c>
      <c r="V450" s="237">
        <v>45555</v>
      </c>
      <c r="W450" s="236" t="s">
        <v>6944</v>
      </c>
      <c r="X450" s="237" t="s">
        <v>6721</v>
      </c>
      <c r="Y450" s="237"/>
      <c r="Z450" s="237"/>
      <c r="AA450" s="246">
        <v>202409</v>
      </c>
      <c r="AB450" s="246"/>
      <c r="AC450" s="236" t="s">
        <v>7181</v>
      </c>
      <c r="AD450" s="247" t="s">
        <v>7115</v>
      </c>
      <c r="AE450" s="248">
        <v>0</v>
      </c>
      <c r="AF450" s="247" t="s">
        <v>7115</v>
      </c>
      <c r="AG450" s="242" t="str">
        <f>IFERROR(VLOOKUP(작성용!A:A,RM!A:D,4,0),"-")</f>
        <v>-</v>
      </c>
      <c r="AH450" s="9" t="s">
        <v>6721</v>
      </c>
      <c r="AI450" s="238" t="s">
        <v>6721</v>
      </c>
      <c r="AJ450" s="238" t="s">
        <v>6721</v>
      </c>
      <c r="AK450" s="238" t="s">
        <v>7182</v>
      </c>
      <c r="AL450" s="238">
        <v>449</v>
      </c>
    </row>
    <row r="451" spans="1:38" x14ac:dyDescent="0.3">
      <c r="A451" s="232">
        <v>6000580</v>
      </c>
      <c r="B451" s="232" t="s">
        <v>7555</v>
      </c>
      <c r="C451" s="244" t="s">
        <v>6717</v>
      </c>
      <c r="D451" s="230" t="s">
        <v>7614</v>
      </c>
      <c r="E451" s="239">
        <v>1101117042247</v>
      </c>
      <c r="F451" s="243" t="s">
        <v>7179</v>
      </c>
      <c r="G451" s="214">
        <v>0</v>
      </c>
      <c r="H451" s="234" t="s">
        <v>6721</v>
      </c>
      <c r="I451" s="234"/>
      <c r="J451" s="234"/>
      <c r="K451" s="234"/>
      <c r="L451" s="234"/>
      <c r="M451" s="234"/>
      <c r="N451" s="234" t="s">
        <v>6946</v>
      </c>
      <c r="O451" s="249"/>
      <c r="P451" s="249"/>
      <c r="Q451" s="226"/>
      <c r="R451" s="212" t="s">
        <v>2</v>
      </c>
      <c r="S451" s="212" t="s">
        <v>6721</v>
      </c>
      <c r="T451" s="236" t="s">
        <v>7581</v>
      </c>
      <c r="U451" s="237" t="s">
        <v>6722</v>
      </c>
      <c r="V451" s="237">
        <v>45555</v>
      </c>
      <c r="W451" s="236" t="s">
        <v>6944</v>
      </c>
      <c r="X451" s="237" t="s">
        <v>6721</v>
      </c>
      <c r="Y451" s="237"/>
      <c r="Z451" s="237"/>
      <c r="AA451" s="246">
        <v>202409</v>
      </c>
      <c r="AB451" s="246"/>
      <c r="AC451" s="236" t="s">
        <v>7181</v>
      </c>
      <c r="AD451" s="247" t="s">
        <v>7124</v>
      </c>
      <c r="AE451" s="248">
        <v>0.4</v>
      </c>
      <c r="AF451" s="247" t="s">
        <v>7124</v>
      </c>
      <c r="AG451" s="242" t="str">
        <f>IFERROR(VLOOKUP(작성용!A:A,RM!A:D,4,0),"-")</f>
        <v>-</v>
      </c>
      <c r="AH451" s="9" t="s">
        <v>6721</v>
      </c>
      <c r="AI451" s="238" t="s">
        <v>6721</v>
      </c>
      <c r="AJ451" s="238" t="s">
        <v>6721</v>
      </c>
      <c r="AK451" s="238" t="s">
        <v>7182</v>
      </c>
      <c r="AL451" s="238">
        <v>450</v>
      </c>
    </row>
    <row r="452" spans="1:38" x14ac:dyDescent="0.3">
      <c r="A452" s="232">
        <v>6000580</v>
      </c>
      <c r="B452" s="232" t="s">
        <v>7555</v>
      </c>
      <c r="C452" s="244" t="s">
        <v>6717</v>
      </c>
      <c r="D452" s="240" t="s">
        <v>7615</v>
      </c>
      <c r="E452" s="239">
        <v>1101114001767</v>
      </c>
      <c r="F452" s="243" t="s">
        <v>7179</v>
      </c>
      <c r="G452" s="214">
        <v>0</v>
      </c>
      <c r="H452" s="234" t="s">
        <v>6721</v>
      </c>
      <c r="I452" s="234"/>
      <c r="J452" s="234"/>
      <c r="K452" s="234"/>
      <c r="L452" s="234"/>
      <c r="M452" s="234"/>
      <c r="N452" s="234" t="s">
        <v>6946</v>
      </c>
      <c r="O452" s="249"/>
      <c r="P452" s="249"/>
      <c r="Q452" s="226"/>
      <c r="R452" s="212" t="s">
        <v>2</v>
      </c>
      <c r="S452" s="212" t="s">
        <v>6721</v>
      </c>
      <c r="T452" s="236" t="s">
        <v>7581</v>
      </c>
      <c r="U452" s="237" t="s">
        <v>6722</v>
      </c>
      <c r="V452" s="237">
        <v>45555</v>
      </c>
      <c r="W452" s="236" t="s">
        <v>6944</v>
      </c>
      <c r="X452" s="237" t="s">
        <v>6721</v>
      </c>
      <c r="Y452" s="237"/>
      <c r="Z452" s="237"/>
      <c r="AA452" s="246">
        <v>202409</v>
      </c>
      <c r="AB452" s="246"/>
      <c r="AC452" s="236" t="s">
        <v>7181</v>
      </c>
      <c r="AD452" s="247" t="s">
        <v>7131</v>
      </c>
      <c r="AE452" s="248">
        <v>0</v>
      </c>
      <c r="AF452" s="247" t="s">
        <v>7131</v>
      </c>
      <c r="AG452" s="242" t="str">
        <f>IFERROR(VLOOKUP(작성용!A:A,RM!A:D,4,0),"-")</f>
        <v>-</v>
      </c>
      <c r="AH452" s="9" t="s">
        <v>6721</v>
      </c>
      <c r="AI452" s="238" t="s">
        <v>6721</v>
      </c>
      <c r="AJ452" s="238" t="s">
        <v>6721</v>
      </c>
      <c r="AK452" s="238" t="s">
        <v>7182</v>
      </c>
      <c r="AL452" s="238">
        <v>451</v>
      </c>
    </row>
    <row r="453" spans="1:38" x14ac:dyDescent="0.3">
      <c r="A453" s="232">
        <v>6000580</v>
      </c>
      <c r="B453" s="232" t="s">
        <v>7555</v>
      </c>
      <c r="C453" s="244" t="s">
        <v>6717</v>
      </c>
      <c r="D453" s="240" t="s">
        <v>7615</v>
      </c>
      <c r="E453" s="239">
        <v>1101114001767</v>
      </c>
      <c r="F453" s="243" t="s">
        <v>7044</v>
      </c>
      <c r="G453" s="214">
        <v>0</v>
      </c>
      <c r="H453" s="234" t="s">
        <v>6721</v>
      </c>
      <c r="I453" s="234"/>
      <c r="J453" s="234"/>
      <c r="K453" s="234"/>
      <c r="L453" s="234"/>
      <c r="M453" s="234"/>
      <c r="N453" s="234" t="s">
        <v>6946</v>
      </c>
      <c r="O453" s="249"/>
      <c r="P453" s="249"/>
      <c r="Q453" s="226"/>
      <c r="R453" s="212" t="s">
        <v>2</v>
      </c>
      <c r="S453" s="212" t="s">
        <v>6721</v>
      </c>
      <c r="T453" s="236" t="s">
        <v>7581</v>
      </c>
      <c r="U453" s="237" t="s">
        <v>6722</v>
      </c>
      <c r="V453" s="237">
        <v>45555</v>
      </c>
      <c r="W453" s="236" t="s">
        <v>6944</v>
      </c>
      <c r="X453" s="237" t="s">
        <v>6721</v>
      </c>
      <c r="Y453" s="237"/>
      <c r="Z453" s="237"/>
      <c r="AA453" s="246">
        <v>202409</v>
      </c>
      <c r="AB453" s="246"/>
      <c r="AC453" s="236" t="s">
        <v>7181</v>
      </c>
      <c r="AD453" s="247" t="s">
        <v>7131</v>
      </c>
      <c r="AE453" s="248">
        <v>0</v>
      </c>
      <c r="AF453" s="247" t="s">
        <v>7131</v>
      </c>
      <c r="AG453" s="242" t="str">
        <f>IFERROR(VLOOKUP(작성용!A:A,RM!A:D,4,0),"-")</f>
        <v>-</v>
      </c>
      <c r="AH453" s="9" t="s">
        <v>6721</v>
      </c>
      <c r="AI453" s="238" t="s">
        <v>6721</v>
      </c>
      <c r="AJ453" s="238" t="s">
        <v>6721</v>
      </c>
      <c r="AK453" s="238" t="s">
        <v>7182</v>
      </c>
      <c r="AL453" s="238">
        <v>452</v>
      </c>
    </row>
    <row r="454" spans="1:38" x14ac:dyDescent="0.3">
      <c r="A454" s="232">
        <v>6000580</v>
      </c>
      <c r="B454" s="232" t="s">
        <v>7555</v>
      </c>
      <c r="C454" s="244" t="s">
        <v>6717</v>
      </c>
      <c r="D454" s="230" t="s">
        <v>7616</v>
      </c>
      <c r="E454" s="239">
        <v>1101115075141</v>
      </c>
      <c r="F454" s="243" t="s">
        <v>7044</v>
      </c>
      <c r="G454" s="214">
        <v>0</v>
      </c>
      <c r="H454" s="234" t="s">
        <v>6721</v>
      </c>
      <c r="I454" s="234"/>
      <c r="J454" s="234"/>
      <c r="K454" s="234"/>
      <c r="L454" s="234"/>
      <c r="M454" s="234"/>
      <c r="N454" s="234" t="s">
        <v>6946</v>
      </c>
      <c r="O454" s="249"/>
      <c r="P454" s="249"/>
      <c r="Q454" s="226"/>
      <c r="R454" s="212" t="s">
        <v>2</v>
      </c>
      <c r="S454" s="212" t="s">
        <v>6721</v>
      </c>
      <c r="T454" s="236" t="s">
        <v>7581</v>
      </c>
      <c r="U454" s="237" t="s">
        <v>6722</v>
      </c>
      <c r="V454" s="237">
        <v>45555</v>
      </c>
      <c r="W454" s="236" t="s">
        <v>6944</v>
      </c>
      <c r="X454" s="237" t="s">
        <v>6721</v>
      </c>
      <c r="Y454" s="237"/>
      <c r="Z454" s="237"/>
      <c r="AA454" s="246">
        <v>202409</v>
      </c>
      <c r="AB454" s="246"/>
      <c r="AC454" s="236" t="s">
        <v>7181</v>
      </c>
      <c r="AD454" s="247" t="s">
        <v>7133</v>
      </c>
      <c r="AE454" s="248">
        <v>0.4</v>
      </c>
      <c r="AF454" s="247" t="s">
        <v>7133</v>
      </c>
      <c r="AG454" s="242" t="str">
        <f>IFERROR(VLOOKUP(작성용!A:A,RM!A:D,4,0),"-")</f>
        <v>-</v>
      </c>
      <c r="AH454" s="9" t="s">
        <v>6721</v>
      </c>
      <c r="AI454" s="238" t="s">
        <v>6721</v>
      </c>
      <c r="AJ454" s="238" t="s">
        <v>6721</v>
      </c>
      <c r="AK454" s="238" t="s">
        <v>7182</v>
      </c>
      <c r="AL454" s="238">
        <v>453</v>
      </c>
    </row>
    <row r="455" spans="1:38" x14ac:dyDescent="0.3">
      <c r="A455" s="232">
        <v>6000580</v>
      </c>
      <c r="B455" s="232" t="s">
        <v>7555</v>
      </c>
      <c r="C455" s="244" t="s">
        <v>6717</v>
      </c>
      <c r="D455" s="240" t="s">
        <v>7616</v>
      </c>
      <c r="E455" s="239">
        <v>1101115075141</v>
      </c>
      <c r="F455" s="243" t="s">
        <v>7044</v>
      </c>
      <c r="G455" s="214">
        <v>1</v>
      </c>
      <c r="H455" s="234" t="s">
        <v>6721</v>
      </c>
      <c r="I455" s="234"/>
      <c r="J455" s="234"/>
      <c r="K455" s="234"/>
      <c r="L455" s="234"/>
      <c r="M455" s="234"/>
      <c r="N455" s="234" t="s">
        <v>6946</v>
      </c>
      <c r="O455" s="249"/>
      <c r="P455" s="249"/>
      <c r="Q455" s="226"/>
      <c r="R455" s="212" t="s">
        <v>2</v>
      </c>
      <c r="S455" s="212" t="s">
        <v>6721</v>
      </c>
      <c r="T455" s="236" t="s">
        <v>7581</v>
      </c>
      <c r="U455" s="237" t="s">
        <v>6722</v>
      </c>
      <c r="V455" s="237">
        <v>45555</v>
      </c>
      <c r="W455" s="236" t="s">
        <v>6944</v>
      </c>
      <c r="X455" s="237" t="s">
        <v>6721</v>
      </c>
      <c r="Y455" s="237"/>
      <c r="Z455" s="237"/>
      <c r="AA455" s="246">
        <v>202409</v>
      </c>
      <c r="AB455" s="246"/>
      <c r="AC455" s="236" t="s">
        <v>7181</v>
      </c>
      <c r="AD455" s="247" t="s">
        <v>7133</v>
      </c>
      <c r="AE455" s="248">
        <v>0</v>
      </c>
      <c r="AF455" s="247" t="s">
        <v>7133</v>
      </c>
      <c r="AG455" s="242" t="str">
        <f>IFERROR(VLOOKUP(작성용!A:A,RM!A:D,4,0),"-")</f>
        <v>-</v>
      </c>
      <c r="AH455" s="9" t="s">
        <v>6721</v>
      </c>
      <c r="AI455" s="238" t="s">
        <v>6721</v>
      </c>
      <c r="AJ455" s="238" t="s">
        <v>6721</v>
      </c>
      <c r="AK455" s="238" t="s">
        <v>7182</v>
      </c>
      <c r="AL455" s="238">
        <v>454</v>
      </c>
    </row>
    <row r="456" spans="1:38" x14ac:dyDescent="0.3">
      <c r="A456" s="232">
        <v>6000580</v>
      </c>
      <c r="B456" s="232" t="s">
        <v>7555</v>
      </c>
      <c r="C456" s="244" t="s">
        <v>6717</v>
      </c>
      <c r="D456" s="231" t="s">
        <v>4178</v>
      </c>
      <c r="E456" s="239">
        <v>1945110008610</v>
      </c>
      <c r="F456" s="243" t="s">
        <v>7179</v>
      </c>
      <c r="G456" s="214">
        <v>0</v>
      </c>
      <c r="H456" s="234" t="s">
        <v>6721</v>
      </c>
      <c r="I456" s="234"/>
      <c r="J456" s="234"/>
      <c r="K456" s="234"/>
      <c r="L456" s="234"/>
      <c r="M456" s="234"/>
      <c r="N456" s="234" t="s">
        <v>6946</v>
      </c>
      <c r="O456" s="249"/>
      <c r="P456" s="249"/>
      <c r="Q456" s="226"/>
      <c r="R456" s="212" t="s">
        <v>2</v>
      </c>
      <c r="S456" s="212" t="s">
        <v>6721</v>
      </c>
      <c r="T456" s="236" t="s">
        <v>7581</v>
      </c>
      <c r="U456" s="237" t="s">
        <v>6722</v>
      </c>
      <c r="V456" s="237">
        <v>45555</v>
      </c>
      <c r="W456" s="236" t="s">
        <v>6944</v>
      </c>
      <c r="X456" s="237" t="s">
        <v>6721</v>
      </c>
      <c r="Y456" s="237"/>
      <c r="Z456" s="237"/>
      <c r="AA456" s="246">
        <v>202409</v>
      </c>
      <c r="AB456" s="246"/>
      <c r="AC456" s="236" t="s">
        <v>7181</v>
      </c>
      <c r="AD456" s="247" t="s">
        <v>7133</v>
      </c>
      <c r="AE456" s="248">
        <v>0.4</v>
      </c>
      <c r="AF456" s="247" t="s">
        <v>7133</v>
      </c>
      <c r="AG456" s="242" t="str">
        <f>IFERROR(VLOOKUP(작성용!A:A,RM!A:D,4,0),"-")</f>
        <v>-</v>
      </c>
      <c r="AH456" s="9" t="s">
        <v>6721</v>
      </c>
      <c r="AI456" s="238" t="s">
        <v>6721</v>
      </c>
      <c r="AJ456" s="238" t="s">
        <v>6721</v>
      </c>
      <c r="AK456" s="238" t="s">
        <v>7182</v>
      </c>
      <c r="AL456" s="238">
        <v>455</v>
      </c>
    </row>
    <row r="457" spans="1:38" x14ac:dyDescent="0.3">
      <c r="A457" s="232">
        <v>6000580</v>
      </c>
      <c r="B457" s="232" t="s">
        <v>7555</v>
      </c>
      <c r="C457" s="244" t="s">
        <v>6717</v>
      </c>
      <c r="D457" s="231" t="s">
        <v>7617</v>
      </c>
      <c r="E457" s="239">
        <v>1355110193579</v>
      </c>
      <c r="F457" s="243" t="s">
        <v>7044</v>
      </c>
      <c r="G457" s="214">
        <v>0</v>
      </c>
      <c r="H457" s="234" t="s">
        <v>6721</v>
      </c>
      <c r="I457" s="234"/>
      <c r="J457" s="234"/>
      <c r="K457" s="234"/>
      <c r="L457" s="234"/>
      <c r="M457" s="234"/>
      <c r="N457" s="234" t="s">
        <v>6946</v>
      </c>
      <c r="O457" s="249"/>
      <c r="P457" s="249"/>
      <c r="Q457" s="226"/>
      <c r="R457" s="212" t="s">
        <v>2</v>
      </c>
      <c r="S457" s="212" t="s">
        <v>6721</v>
      </c>
      <c r="T457" s="236" t="s">
        <v>7581</v>
      </c>
      <c r="U457" s="237" t="s">
        <v>6722</v>
      </c>
      <c r="V457" s="237">
        <v>45555</v>
      </c>
      <c r="W457" s="236" t="s">
        <v>6944</v>
      </c>
      <c r="X457" s="237" t="s">
        <v>6721</v>
      </c>
      <c r="Y457" s="237"/>
      <c r="Z457" s="237"/>
      <c r="AA457" s="246">
        <v>202409</v>
      </c>
      <c r="AB457" s="246"/>
      <c r="AC457" s="236" t="s">
        <v>7181</v>
      </c>
      <c r="AD457" s="247" t="s">
        <v>7146</v>
      </c>
      <c r="AE457" s="248">
        <v>0.4</v>
      </c>
      <c r="AF457" s="247" t="s">
        <v>7146</v>
      </c>
      <c r="AG457" s="242" t="str">
        <f>IFERROR(VLOOKUP(작성용!A:A,RM!A:D,4,0),"-")</f>
        <v>-</v>
      </c>
      <c r="AH457" s="9" t="s">
        <v>6721</v>
      </c>
      <c r="AI457" s="238" t="s">
        <v>6721</v>
      </c>
      <c r="AJ457" s="238" t="s">
        <v>6721</v>
      </c>
      <c r="AK457" s="238" t="s">
        <v>7182</v>
      </c>
      <c r="AL457" s="238">
        <v>456</v>
      </c>
    </row>
    <row r="458" spans="1:38" x14ac:dyDescent="0.3">
      <c r="A458" s="232">
        <v>6000580</v>
      </c>
      <c r="B458" s="232" t="s">
        <v>7555</v>
      </c>
      <c r="C458" s="244" t="s">
        <v>6717</v>
      </c>
      <c r="D458" s="240" t="s">
        <v>7617</v>
      </c>
      <c r="E458" s="239">
        <v>1355110193579</v>
      </c>
      <c r="F458" s="243" t="s">
        <v>7179</v>
      </c>
      <c r="G458" s="214">
        <v>0</v>
      </c>
      <c r="H458" s="234" t="s">
        <v>6721</v>
      </c>
      <c r="I458" s="234"/>
      <c r="J458" s="234"/>
      <c r="K458" s="234"/>
      <c r="L458" s="234"/>
      <c r="M458" s="234"/>
      <c r="N458" s="234" t="s">
        <v>6946</v>
      </c>
      <c r="O458" s="249"/>
      <c r="P458" s="249"/>
      <c r="Q458" s="226"/>
      <c r="R458" s="212" t="s">
        <v>2</v>
      </c>
      <c r="S458" s="212" t="s">
        <v>6721</v>
      </c>
      <c r="T458" s="236" t="s">
        <v>7581</v>
      </c>
      <c r="U458" s="237" t="s">
        <v>6722</v>
      </c>
      <c r="V458" s="237">
        <v>45555</v>
      </c>
      <c r="W458" s="236" t="s">
        <v>6944</v>
      </c>
      <c r="X458" s="237" t="s">
        <v>6721</v>
      </c>
      <c r="Y458" s="237"/>
      <c r="Z458" s="237"/>
      <c r="AA458" s="246">
        <v>202409</v>
      </c>
      <c r="AB458" s="246"/>
      <c r="AC458" s="236" t="s">
        <v>7181</v>
      </c>
      <c r="AD458" s="247" t="s">
        <v>7146</v>
      </c>
      <c r="AE458" s="248">
        <v>0</v>
      </c>
      <c r="AF458" s="247" t="s">
        <v>7146</v>
      </c>
      <c r="AG458" s="242" t="str">
        <f>IFERROR(VLOOKUP(작성용!A:A,RM!A:D,4,0),"-")</f>
        <v>-</v>
      </c>
      <c r="AH458" s="9" t="s">
        <v>6721</v>
      </c>
      <c r="AI458" s="238" t="s">
        <v>6721</v>
      </c>
      <c r="AJ458" s="238" t="s">
        <v>6721</v>
      </c>
      <c r="AK458" s="238" t="s">
        <v>7182</v>
      </c>
      <c r="AL458" s="238">
        <v>457</v>
      </c>
    </row>
    <row r="459" spans="1:38" x14ac:dyDescent="0.3">
      <c r="A459" s="232">
        <v>6000580</v>
      </c>
      <c r="B459" s="232" t="s">
        <v>7555</v>
      </c>
      <c r="C459" s="244" t="s">
        <v>6717</v>
      </c>
      <c r="D459" s="240" t="s">
        <v>7618</v>
      </c>
      <c r="E459" s="239">
        <v>1101117334355</v>
      </c>
      <c r="F459" s="243" t="s">
        <v>7044</v>
      </c>
      <c r="G459" s="214">
        <v>0</v>
      </c>
      <c r="H459" s="234" t="s">
        <v>6721</v>
      </c>
      <c r="I459" s="234"/>
      <c r="J459" s="234"/>
      <c r="K459" s="234"/>
      <c r="L459" s="234"/>
      <c r="M459" s="234"/>
      <c r="N459" s="234" t="s">
        <v>6946</v>
      </c>
      <c r="O459" s="249"/>
      <c r="P459" s="249"/>
      <c r="Q459" s="226"/>
      <c r="R459" s="212" t="s">
        <v>2</v>
      </c>
      <c r="S459" s="212" t="s">
        <v>6721</v>
      </c>
      <c r="T459" s="236" t="s">
        <v>7581</v>
      </c>
      <c r="U459" s="237" t="s">
        <v>6722</v>
      </c>
      <c r="V459" s="237">
        <v>45555</v>
      </c>
      <c r="W459" s="236" t="s">
        <v>6944</v>
      </c>
      <c r="X459" s="237" t="s">
        <v>6721</v>
      </c>
      <c r="Y459" s="237"/>
      <c r="Z459" s="237"/>
      <c r="AA459" s="246">
        <v>202409</v>
      </c>
      <c r="AB459" s="246"/>
      <c r="AC459" s="236" t="s">
        <v>7181</v>
      </c>
      <c r="AD459" s="247" t="s">
        <v>7289</v>
      </c>
      <c r="AE459" s="248">
        <v>0</v>
      </c>
      <c r="AF459" s="247" t="s">
        <v>7289</v>
      </c>
      <c r="AG459" s="242" t="str">
        <f>IFERROR(VLOOKUP(작성용!A:A,RM!A:D,4,0),"-")</f>
        <v>-</v>
      </c>
      <c r="AH459" s="9" t="s">
        <v>6721</v>
      </c>
      <c r="AI459" s="238" t="s">
        <v>6721</v>
      </c>
      <c r="AJ459" s="238" t="s">
        <v>6721</v>
      </c>
      <c r="AK459" s="238" t="s">
        <v>7182</v>
      </c>
      <c r="AL459" s="238">
        <v>458</v>
      </c>
    </row>
    <row r="460" spans="1:38" x14ac:dyDescent="0.3">
      <c r="A460" s="232">
        <v>6000783</v>
      </c>
      <c r="B460" s="232" t="s">
        <v>7560</v>
      </c>
      <c r="C460" s="244" t="s">
        <v>6717</v>
      </c>
      <c r="D460" s="240" t="s">
        <v>7619</v>
      </c>
      <c r="E460" s="239">
        <v>1101114176734</v>
      </c>
      <c r="F460" s="243" t="s">
        <v>7179</v>
      </c>
      <c r="G460" s="214">
        <v>0</v>
      </c>
      <c r="H460" s="234" t="s">
        <v>6721</v>
      </c>
      <c r="I460" s="234"/>
      <c r="J460" s="234"/>
      <c r="K460" s="234"/>
      <c r="L460" s="234"/>
      <c r="M460" s="234"/>
      <c r="N460" s="234" t="s">
        <v>6946</v>
      </c>
      <c r="O460" s="249"/>
      <c r="P460" s="249"/>
      <c r="Q460" s="226"/>
      <c r="R460" s="212" t="s">
        <v>2</v>
      </c>
      <c r="S460" s="212" t="s">
        <v>6721</v>
      </c>
      <c r="T460" s="236" t="s">
        <v>7581</v>
      </c>
      <c r="U460" s="237" t="s">
        <v>6722</v>
      </c>
      <c r="V460" s="237">
        <v>45555</v>
      </c>
      <c r="W460" s="236" t="s">
        <v>6944</v>
      </c>
      <c r="X460" s="237" t="s">
        <v>6721</v>
      </c>
      <c r="Y460" s="237"/>
      <c r="Z460" s="237"/>
      <c r="AA460" s="246">
        <v>202409</v>
      </c>
      <c r="AB460" s="246"/>
      <c r="AC460" s="236" t="s">
        <v>7181</v>
      </c>
      <c r="AD460" s="247" t="s">
        <v>7620</v>
      </c>
      <c r="AE460" s="248">
        <v>0.4</v>
      </c>
      <c r="AF460" s="247" t="s">
        <v>7620</v>
      </c>
      <c r="AG460" s="242" t="str">
        <f>IFERROR(VLOOKUP(작성용!A:A,RM!A:D,4,0),"-")</f>
        <v>-</v>
      </c>
      <c r="AH460" s="9" t="s">
        <v>6721</v>
      </c>
      <c r="AI460" s="238" t="s">
        <v>6721</v>
      </c>
      <c r="AJ460" s="238" t="s">
        <v>6721</v>
      </c>
      <c r="AK460" s="238" t="s">
        <v>7182</v>
      </c>
      <c r="AL460" s="238">
        <v>459</v>
      </c>
    </row>
    <row r="461" spans="1:38" x14ac:dyDescent="0.3">
      <c r="A461" s="232">
        <v>6000783</v>
      </c>
      <c r="B461" s="232" t="s">
        <v>7560</v>
      </c>
      <c r="C461" s="244" t="s">
        <v>6717</v>
      </c>
      <c r="D461" s="240" t="s">
        <v>7619</v>
      </c>
      <c r="E461" s="239">
        <v>1101114176734</v>
      </c>
      <c r="F461" s="243" t="s">
        <v>6966</v>
      </c>
      <c r="G461" s="214">
        <v>0</v>
      </c>
      <c r="H461" s="234" t="s">
        <v>6721</v>
      </c>
      <c r="I461" s="234"/>
      <c r="J461" s="234"/>
      <c r="K461" s="234"/>
      <c r="L461" s="234"/>
      <c r="M461" s="234"/>
      <c r="N461" s="234" t="s">
        <v>6946</v>
      </c>
      <c r="O461" s="249"/>
      <c r="P461" s="249"/>
      <c r="Q461" s="226"/>
      <c r="R461" s="212" t="s">
        <v>2</v>
      </c>
      <c r="S461" s="212" t="s">
        <v>6721</v>
      </c>
      <c r="T461" s="236" t="s">
        <v>7581</v>
      </c>
      <c r="U461" s="237" t="s">
        <v>6722</v>
      </c>
      <c r="V461" s="237">
        <v>45555</v>
      </c>
      <c r="W461" s="236" t="s">
        <v>6944</v>
      </c>
      <c r="X461" s="237" t="s">
        <v>6721</v>
      </c>
      <c r="Y461" s="237"/>
      <c r="Z461" s="237"/>
      <c r="AA461" s="246">
        <v>202409</v>
      </c>
      <c r="AB461" s="246"/>
      <c r="AC461" s="236" t="s">
        <v>7181</v>
      </c>
      <c r="AD461" s="247" t="s">
        <v>7620</v>
      </c>
      <c r="AE461" s="248">
        <v>0</v>
      </c>
      <c r="AF461" s="247" t="s">
        <v>7620</v>
      </c>
      <c r="AG461" s="242" t="str">
        <f>IFERROR(VLOOKUP(작성용!A:A,RM!A:D,4,0),"-")</f>
        <v>-</v>
      </c>
      <c r="AH461" s="9" t="s">
        <v>6721</v>
      </c>
      <c r="AI461" s="238" t="s">
        <v>6721</v>
      </c>
      <c r="AJ461" s="238" t="s">
        <v>6721</v>
      </c>
      <c r="AK461" s="238" t="s">
        <v>7182</v>
      </c>
      <c r="AL461" s="238">
        <v>460</v>
      </c>
    </row>
    <row r="462" spans="1:38" x14ac:dyDescent="0.3">
      <c r="A462" s="232">
        <v>6000751</v>
      </c>
      <c r="B462" s="232" t="s">
        <v>7562</v>
      </c>
      <c r="C462" s="244" t="s">
        <v>6717</v>
      </c>
      <c r="D462" s="240" t="s">
        <v>7621</v>
      </c>
      <c r="E462" s="239">
        <v>1341110422646</v>
      </c>
      <c r="F462" s="243" t="s">
        <v>7622</v>
      </c>
      <c r="G462" s="214">
        <v>0</v>
      </c>
      <c r="H462" s="234" t="s">
        <v>6721</v>
      </c>
      <c r="I462" s="234"/>
      <c r="J462" s="234"/>
      <c r="K462" s="234"/>
      <c r="L462" s="234"/>
      <c r="M462" s="234"/>
      <c r="N462" s="234" t="s">
        <v>6946</v>
      </c>
      <c r="O462" s="249"/>
      <c r="P462" s="249"/>
      <c r="Q462" s="226"/>
      <c r="R462" s="212" t="s">
        <v>2</v>
      </c>
      <c r="S462" s="212" t="s">
        <v>6721</v>
      </c>
      <c r="T462" s="236" t="s">
        <v>7581</v>
      </c>
      <c r="U462" s="237" t="s">
        <v>6722</v>
      </c>
      <c r="V462" s="237">
        <v>45555</v>
      </c>
      <c r="W462" s="236" t="s">
        <v>6944</v>
      </c>
      <c r="X462" s="237" t="s">
        <v>6721</v>
      </c>
      <c r="Y462" s="237"/>
      <c r="Z462" s="237"/>
      <c r="AA462" s="246">
        <v>202409</v>
      </c>
      <c r="AB462" s="246"/>
      <c r="AC462" s="236" t="s">
        <v>7181</v>
      </c>
      <c r="AD462" s="247" t="s">
        <v>7026</v>
      </c>
      <c r="AE462" s="248">
        <v>0</v>
      </c>
      <c r="AF462" s="247" t="s">
        <v>7026</v>
      </c>
      <c r="AG462" s="242" t="str">
        <f>IFERROR(VLOOKUP(작성용!A:A,RM!A:D,4,0),"-")</f>
        <v>-</v>
      </c>
      <c r="AH462" s="9" t="s">
        <v>6721</v>
      </c>
      <c r="AI462" s="238" t="s">
        <v>6721</v>
      </c>
      <c r="AJ462" s="238" t="s">
        <v>6721</v>
      </c>
      <c r="AK462" s="238" t="s">
        <v>7182</v>
      </c>
      <c r="AL462" s="238">
        <v>461</v>
      </c>
    </row>
    <row r="463" spans="1:38" x14ac:dyDescent="0.3">
      <c r="A463" s="232">
        <v>6000751</v>
      </c>
      <c r="B463" s="232" t="s">
        <v>7562</v>
      </c>
      <c r="C463" s="244" t="s">
        <v>6717</v>
      </c>
      <c r="D463" s="240" t="s">
        <v>7621</v>
      </c>
      <c r="E463" s="239">
        <v>1341110422646</v>
      </c>
      <c r="F463" s="243" t="s">
        <v>7623</v>
      </c>
      <c r="G463" s="214">
        <v>0</v>
      </c>
      <c r="H463" s="234" t="s">
        <v>6721</v>
      </c>
      <c r="I463" s="234"/>
      <c r="J463" s="234"/>
      <c r="K463" s="234"/>
      <c r="L463" s="234"/>
      <c r="M463" s="234"/>
      <c r="N463" s="234" t="s">
        <v>6946</v>
      </c>
      <c r="O463" s="249"/>
      <c r="P463" s="249"/>
      <c r="Q463" s="226"/>
      <c r="R463" s="212" t="s">
        <v>2</v>
      </c>
      <c r="S463" s="212" t="s">
        <v>6721</v>
      </c>
      <c r="T463" s="236" t="s">
        <v>7581</v>
      </c>
      <c r="U463" s="237" t="s">
        <v>6722</v>
      </c>
      <c r="V463" s="237">
        <v>45555</v>
      </c>
      <c r="W463" s="236" t="s">
        <v>6944</v>
      </c>
      <c r="X463" s="237" t="s">
        <v>6721</v>
      </c>
      <c r="Y463" s="237"/>
      <c r="Z463" s="237"/>
      <c r="AA463" s="246">
        <v>202409</v>
      </c>
      <c r="AB463" s="246"/>
      <c r="AC463" s="236" t="s">
        <v>7181</v>
      </c>
      <c r="AD463" s="247" t="s">
        <v>7026</v>
      </c>
      <c r="AE463" s="248">
        <v>0</v>
      </c>
      <c r="AF463" s="247" t="s">
        <v>7026</v>
      </c>
      <c r="AG463" s="242" t="str">
        <f>IFERROR(VLOOKUP(작성용!A:A,RM!A:D,4,0),"-")</f>
        <v>-</v>
      </c>
      <c r="AH463" s="9" t="s">
        <v>6721</v>
      </c>
      <c r="AI463" s="238" t="s">
        <v>6721</v>
      </c>
      <c r="AJ463" s="238" t="s">
        <v>6721</v>
      </c>
      <c r="AK463" s="238" t="s">
        <v>7182</v>
      </c>
      <c r="AL463" s="238">
        <v>462</v>
      </c>
    </row>
    <row r="464" spans="1:38" x14ac:dyDescent="0.3">
      <c r="A464" s="232">
        <v>6000751</v>
      </c>
      <c r="B464" s="232" t="s">
        <v>7562</v>
      </c>
      <c r="C464" s="244" t="s">
        <v>6717</v>
      </c>
      <c r="D464" s="240" t="s">
        <v>7624</v>
      </c>
      <c r="E464" s="239">
        <v>1101114638429</v>
      </c>
      <c r="F464" s="243" t="s">
        <v>7044</v>
      </c>
      <c r="G464" s="214">
        <v>2</v>
      </c>
      <c r="H464" s="234" t="s">
        <v>6721</v>
      </c>
      <c r="I464" s="234"/>
      <c r="J464" s="234"/>
      <c r="K464" s="234"/>
      <c r="L464" s="234"/>
      <c r="M464" s="234"/>
      <c r="N464" s="234" t="s">
        <v>6946</v>
      </c>
      <c r="O464" s="249"/>
      <c r="P464" s="249"/>
      <c r="Q464" s="226"/>
      <c r="R464" s="212" t="s">
        <v>2</v>
      </c>
      <c r="S464" s="212" t="s">
        <v>6721</v>
      </c>
      <c r="T464" s="236" t="s">
        <v>7581</v>
      </c>
      <c r="U464" s="237" t="s">
        <v>6722</v>
      </c>
      <c r="V464" s="237">
        <v>45555</v>
      </c>
      <c r="W464" s="236" t="s">
        <v>6944</v>
      </c>
      <c r="X464" s="237" t="s">
        <v>6721</v>
      </c>
      <c r="Y464" s="237"/>
      <c r="Z464" s="237"/>
      <c r="AA464" s="246">
        <v>202409</v>
      </c>
      <c r="AB464" s="246"/>
      <c r="AC464" s="236" t="s">
        <v>7181</v>
      </c>
      <c r="AD464" s="247" t="s">
        <v>7221</v>
      </c>
      <c r="AE464" s="248">
        <v>0</v>
      </c>
      <c r="AF464" s="247" t="s">
        <v>7221</v>
      </c>
      <c r="AG464" s="242" t="str">
        <f>IFERROR(VLOOKUP(작성용!A:A,RM!A:D,4,0),"-")</f>
        <v>-</v>
      </c>
      <c r="AH464" s="9" t="s">
        <v>6721</v>
      </c>
      <c r="AI464" s="238" t="s">
        <v>6721</v>
      </c>
      <c r="AJ464" s="238" t="s">
        <v>6721</v>
      </c>
      <c r="AK464" s="238" t="s">
        <v>7182</v>
      </c>
      <c r="AL464" s="238">
        <v>463</v>
      </c>
    </row>
    <row r="465" spans="1:38" x14ac:dyDescent="0.3">
      <c r="A465" s="232">
        <v>6000751</v>
      </c>
      <c r="B465" s="232" t="s">
        <v>7562</v>
      </c>
      <c r="C465" s="244" t="s">
        <v>6717</v>
      </c>
      <c r="D465" s="240" t="s">
        <v>7624</v>
      </c>
      <c r="E465" s="239">
        <v>1101114638429</v>
      </c>
      <c r="F465" s="243" t="s">
        <v>6931</v>
      </c>
      <c r="G465" s="214">
        <v>0</v>
      </c>
      <c r="H465" s="234" t="s">
        <v>6721</v>
      </c>
      <c r="I465" s="234"/>
      <c r="J465" s="234"/>
      <c r="K465" s="234"/>
      <c r="L465" s="234"/>
      <c r="M465" s="234"/>
      <c r="N465" s="234" t="s">
        <v>6946</v>
      </c>
      <c r="O465" s="249"/>
      <c r="P465" s="249"/>
      <c r="Q465" s="226"/>
      <c r="R465" s="212" t="s">
        <v>2</v>
      </c>
      <c r="S465" s="212" t="s">
        <v>6721</v>
      </c>
      <c r="T465" s="236" t="s">
        <v>7581</v>
      </c>
      <c r="U465" s="237" t="s">
        <v>6722</v>
      </c>
      <c r="V465" s="237">
        <v>45555</v>
      </c>
      <c r="W465" s="236" t="s">
        <v>6944</v>
      </c>
      <c r="X465" s="237" t="s">
        <v>6721</v>
      </c>
      <c r="Y465" s="237"/>
      <c r="Z465" s="237"/>
      <c r="AA465" s="246">
        <v>202409</v>
      </c>
      <c r="AB465" s="246"/>
      <c r="AC465" s="236" t="s">
        <v>7181</v>
      </c>
      <c r="AD465" s="247" t="s">
        <v>7221</v>
      </c>
      <c r="AE465" s="248">
        <v>0</v>
      </c>
      <c r="AF465" s="247" t="s">
        <v>7221</v>
      </c>
      <c r="AG465" s="242" t="str">
        <f>IFERROR(VLOOKUP(작성용!A:A,RM!A:D,4,0),"-")</f>
        <v>-</v>
      </c>
      <c r="AH465" s="9" t="s">
        <v>6721</v>
      </c>
      <c r="AI465" s="238" t="s">
        <v>6721</v>
      </c>
      <c r="AJ465" s="238" t="s">
        <v>6721</v>
      </c>
      <c r="AK465" s="238" t="s">
        <v>7182</v>
      </c>
      <c r="AL465" s="238">
        <v>464</v>
      </c>
    </row>
    <row r="466" spans="1:38" x14ac:dyDescent="0.3">
      <c r="A466" s="232">
        <v>6000751</v>
      </c>
      <c r="B466" s="232" t="s">
        <v>7562</v>
      </c>
      <c r="C466" s="244" t="s">
        <v>6717</v>
      </c>
      <c r="D466" s="240" t="s">
        <v>7625</v>
      </c>
      <c r="E466" s="239">
        <v>1101117561479</v>
      </c>
      <c r="F466" s="243" t="s">
        <v>7044</v>
      </c>
      <c r="G466" s="214">
        <v>0</v>
      </c>
      <c r="H466" s="234" t="s">
        <v>6721</v>
      </c>
      <c r="I466" s="234"/>
      <c r="J466" s="234"/>
      <c r="K466" s="234"/>
      <c r="L466" s="234"/>
      <c r="M466" s="234"/>
      <c r="N466" s="234" t="s">
        <v>6946</v>
      </c>
      <c r="O466" s="249"/>
      <c r="P466" s="249"/>
      <c r="Q466" s="226"/>
      <c r="R466" s="212" t="s">
        <v>2</v>
      </c>
      <c r="S466" s="212" t="s">
        <v>6721</v>
      </c>
      <c r="T466" s="236" t="s">
        <v>7581</v>
      </c>
      <c r="U466" s="237" t="s">
        <v>6722</v>
      </c>
      <c r="V466" s="237">
        <v>45555</v>
      </c>
      <c r="W466" s="236" t="s">
        <v>6944</v>
      </c>
      <c r="X466" s="237" t="s">
        <v>6721</v>
      </c>
      <c r="Y466" s="237"/>
      <c r="Z466" s="237"/>
      <c r="AA466" s="246">
        <v>202409</v>
      </c>
      <c r="AB466" s="246"/>
      <c r="AC466" s="236" t="s">
        <v>7181</v>
      </c>
      <c r="AD466" s="247" t="s">
        <v>7131</v>
      </c>
      <c r="AE466" s="248">
        <v>0</v>
      </c>
      <c r="AF466" s="247" t="s">
        <v>7131</v>
      </c>
      <c r="AG466" s="242" t="str">
        <f>IFERROR(VLOOKUP(작성용!A:A,RM!A:D,4,0),"-")</f>
        <v>-</v>
      </c>
      <c r="AH466" s="9" t="s">
        <v>6721</v>
      </c>
      <c r="AI466" s="238" t="s">
        <v>6721</v>
      </c>
      <c r="AJ466" s="238" t="s">
        <v>6721</v>
      </c>
      <c r="AK466" s="238" t="s">
        <v>7182</v>
      </c>
      <c r="AL466" s="238">
        <v>465</v>
      </c>
    </row>
    <row r="467" spans="1:38" x14ac:dyDescent="0.3">
      <c r="A467" s="232">
        <v>6000751</v>
      </c>
      <c r="B467" s="232" t="s">
        <v>7562</v>
      </c>
      <c r="C467" s="244" t="s">
        <v>6717</v>
      </c>
      <c r="D467" s="240" t="s">
        <v>7626</v>
      </c>
      <c r="E467" s="239">
        <v>1314110213117</v>
      </c>
      <c r="F467" s="243" t="s">
        <v>7044</v>
      </c>
      <c r="G467" s="214">
        <v>0</v>
      </c>
      <c r="H467" s="234" t="s">
        <v>6721</v>
      </c>
      <c r="I467" s="234"/>
      <c r="J467" s="234"/>
      <c r="K467" s="234"/>
      <c r="L467" s="234"/>
      <c r="M467" s="234"/>
      <c r="N467" s="234" t="s">
        <v>6946</v>
      </c>
      <c r="O467" s="249"/>
      <c r="P467" s="249"/>
      <c r="Q467" s="226"/>
      <c r="R467" s="212" t="s">
        <v>2</v>
      </c>
      <c r="S467" s="212" t="s">
        <v>6721</v>
      </c>
      <c r="T467" s="236" t="s">
        <v>7581</v>
      </c>
      <c r="U467" s="237" t="s">
        <v>6722</v>
      </c>
      <c r="V467" s="237">
        <v>45555</v>
      </c>
      <c r="W467" s="236" t="s">
        <v>6944</v>
      </c>
      <c r="X467" s="237" t="s">
        <v>6721</v>
      </c>
      <c r="Y467" s="237"/>
      <c r="Z467" s="237"/>
      <c r="AA467" s="246">
        <v>202409</v>
      </c>
      <c r="AB467" s="246"/>
      <c r="AC467" s="236" t="s">
        <v>7181</v>
      </c>
      <c r="AD467" s="247" t="s">
        <v>7117</v>
      </c>
      <c r="AE467" s="248">
        <v>0</v>
      </c>
      <c r="AF467" s="247" t="s">
        <v>7117</v>
      </c>
      <c r="AG467" s="242" t="str">
        <f>IFERROR(VLOOKUP(작성용!A:A,RM!A:D,4,0),"-")</f>
        <v>-</v>
      </c>
      <c r="AH467" s="9" t="s">
        <v>6721</v>
      </c>
      <c r="AI467" s="238" t="s">
        <v>6721</v>
      </c>
      <c r="AJ467" s="238" t="s">
        <v>6721</v>
      </c>
      <c r="AK467" s="238" t="s">
        <v>7182</v>
      </c>
      <c r="AL467" s="238">
        <v>466</v>
      </c>
    </row>
    <row r="468" spans="1:38" x14ac:dyDescent="0.3">
      <c r="A468" s="232">
        <v>6000751</v>
      </c>
      <c r="B468" s="232" t="s">
        <v>7562</v>
      </c>
      <c r="C468" s="244" t="s">
        <v>6717</v>
      </c>
      <c r="D468" s="240" t="s">
        <v>7626</v>
      </c>
      <c r="E468" s="239">
        <v>1314110213117</v>
      </c>
      <c r="F468" s="243" t="s">
        <v>7179</v>
      </c>
      <c r="G468" s="214">
        <v>0</v>
      </c>
      <c r="H468" s="234" t="s">
        <v>6721</v>
      </c>
      <c r="I468" s="234"/>
      <c r="J468" s="234"/>
      <c r="K468" s="234"/>
      <c r="L468" s="234"/>
      <c r="M468" s="234"/>
      <c r="N468" s="234" t="s">
        <v>6946</v>
      </c>
      <c r="O468" s="249"/>
      <c r="P468" s="249"/>
      <c r="Q468" s="226"/>
      <c r="R468" s="212" t="s">
        <v>2</v>
      </c>
      <c r="S468" s="212" t="s">
        <v>6721</v>
      </c>
      <c r="T468" s="236" t="s">
        <v>7581</v>
      </c>
      <c r="U468" s="237" t="s">
        <v>6722</v>
      </c>
      <c r="V468" s="237">
        <v>45555</v>
      </c>
      <c r="W468" s="236" t="s">
        <v>6944</v>
      </c>
      <c r="X468" s="237" t="s">
        <v>6721</v>
      </c>
      <c r="Y468" s="237"/>
      <c r="Z468" s="237"/>
      <c r="AA468" s="246">
        <v>202409</v>
      </c>
      <c r="AB468" s="246"/>
      <c r="AC468" s="236" t="s">
        <v>7181</v>
      </c>
      <c r="AD468" s="247" t="s">
        <v>7117</v>
      </c>
      <c r="AE468" s="248">
        <v>0</v>
      </c>
      <c r="AF468" s="247" t="s">
        <v>7117</v>
      </c>
      <c r="AG468" s="242" t="str">
        <f>IFERROR(VLOOKUP(작성용!A:A,RM!A:D,4,0),"-")</f>
        <v>-</v>
      </c>
      <c r="AH468" s="9" t="s">
        <v>6721</v>
      </c>
      <c r="AI468" s="238" t="s">
        <v>6721</v>
      </c>
      <c r="AJ468" s="238" t="s">
        <v>6721</v>
      </c>
      <c r="AK468" s="238" t="s">
        <v>7182</v>
      </c>
      <c r="AL468" s="238">
        <v>467</v>
      </c>
    </row>
    <row r="469" spans="1:38" x14ac:dyDescent="0.3">
      <c r="A469" s="232">
        <v>6000751</v>
      </c>
      <c r="B469" s="232" t="s">
        <v>7562</v>
      </c>
      <c r="C469" s="244" t="s">
        <v>6717</v>
      </c>
      <c r="D469" s="240" t="s">
        <v>7627</v>
      </c>
      <c r="E469" s="239">
        <v>1311110654672</v>
      </c>
      <c r="F469" s="243" t="s">
        <v>7044</v>
      </c>
      <c r="G469" s="214">
        <v>0</v>
      </c>
      <c r="H469" s="234" t="s">
        <v>6721</v>
      </c>
      <c r="I469" s="234"/>
      <c r="J469" s="234"/>
      <c r="K469" s="234"/>
      <c r="L469" s="234"/>
      <c r="M469" s="234"/>
      <c r="N469" s="234" t="s">
        <v>6946</v>
      </c>
      <c r="O469" s="249"/>
      <c r="P469" s="249"/>
      <c r="Q469" s="226"/>
      <c r="R469" s="212" t="s">
        <v>2</v>
      </c>
      <c r="S469" s="212" t="s">
        <v>6721</v>
      </c>
      <c r="T469" s="236" t="s">
        <v>7581</v>
      </c>
      <c r="U469" s="237" t="s">
        <v>6722</v>
      </c>
      <c r="V469" s="237">
        <v>45555</v>
      </c>
      <c r="W469" s="236" t="s">
        <v>6944</v>
      </c>
      <c r="X469" s="237" t="s">
        <v>6721</v>
      </c>
      <c r="Y469" s="237"/>
      <c r="Z469" s="237"/>
      <c r="AA469" s="246">
        <v>202409</v>
      </c>
      <c r="AB469" s="246"/>
      <c r="AC469" s="236" t="s">
        <v>7181</v>
      </c>
      <c r="AD469" s="247" t="s">
        <v>7133</v>
      </c>
      <c r="AE469" s="248">
        <v>0</v>
      </c>
      <c r="AF469" s="247" t="s">
        <v>7133</v>
      </c>
      <c r="AG469" s="242" t="str">
        <f>IFERROR(VLOOKUP(작성용!A:A,RM!A:D,4,0),"-")</f>
        <v>-</v>
      </c>
      <c r="AH469" s="9" t="s">
        <v>6721</v>
      </c>
      <c r="AI469" s="238" t="s">
        <v>6721</v>
      </c>
      <c r="AJ469" s="238" t="s">
        <v>6721</v>
      </c>
      <c r="AK469" s="238" t="s">
        <v>7182</v>
      </c>
      <c r="AL469" s="238">
        <v>468</v>
      </c>
    </row>
    <row r="470" spans="1:38" x14ac:dyDescent="0.3">
      <c r="A470" s="232">
        <v>6000751</v>
      </c>
      <c r="B470" s="232" t="s">
        <v>7562</v>
      </c>
      <c r="C470" s="244" t="s">
        <v>6717</v>
      </c>
      <c r="D470" s="240" t="s">
        <v>7628</v>
      </c>
      <c r="E470" s="239" t="s">
        <v>4124</v>
      </c>
      <c r="F470" s="243" t="s">
        <v>6966</v>
      </c>
      <c r="G470" s="214">
        <v>0</v>
      </c>
      <c r="H470" s="234" t="s">
        <v>6721</v>
      </c>
      <c r="I470" s="234"/>
      <c r="J470" s="234"/>
      <c r="K470" s="234"/>
      <c r="L470" s="234"/>
      <c r="M470" s="234"/>
      <c r="N470" s="234" t="s">
        <v>6946</v>
      </c>
      <c r="O470" s="249"/>
      <c r="P470" s="249"/>
      <c r="Q470" s="226"/>
      <c r="R470" s="212" t="s">
        <v>2</v>
      </c>
      <c r="S470" s="212" t="s">
        <v>6721</v>
      </c>
      <c r="T470" s="236" t="s">
        <v>7581</v>
      </c>
      <c r="U470" s="237" t="s">
        <v>6722</v>
      </c>
      <c r="V470" s="237">
        <v>45555</v>
      </c>
      <c r="W470" s="236" t="s">
        <v>6944</v>
      </c>
      <c r="X470" s="237" t="s">
        <v>6721</v>
      </c>
      <c r="Y470" s="237"/>
      <c r="Z470" s="237"/>
      <c r="AA470" s="246">
        <v>202409</v>
      </c>
      <c r="AB470" s="246"/>
      <c r="AC470" s="236" t="s">
        <v>7181</v>
      </c>
      <c r="AD470" s="247" t="s">
        <v>7131</v>
      </c>
      <c r="AE470" s="248">
        <v>0</v>
      </c>
      <c r="AF470" s="247" t="s">
        <v>7131</v>
      </c>
      <c r="AG470" s="242" t="str">
        <f>IFERROR(VLOOKUP(작성용!A:A,RM!A:D,4,0),"-")</f>
        <v>-</v>
      </c>
      <c r="AH470" s="9" t="s">
        <v>6721</v>
      </c>
      <c r="AI470" s="238" t="s">
        <v>7629</v>
      </c>
      <c r="AJ470" s="238" t="s">
        <v>6721</v>
      </c>
      <c r="AK470" s="238" t="s">
        <v>7182</v>
      </c>
      <c r="AL470" s="238">
        <v>469</v>
      </c>
    </row>
    <row r="471" spans="1:38" x14ac:dyDescent="0.3">
      <c r="A471" s="232">
        <v>6000751</v>
      </c>
      <c r="B471" s="232" t="s">
        <v>7562</v>
      </c>
      <c r="C471" s="244" t="s">
        <v>6717</v>
      </c>
      <c r="D471" s="240" t="s">
        <v>7630</v>
      </c>
      <c r="E471" s="239">
        <v>1101116598415</v>
      </c>
      <c r="F471" s="243" t="s">
        <v>7044</v>
      </c>
      <c r="G471" s="214">
        <v>0</v>
      </c>
      <c r="H471" s="234" t="s">
        <v>6721</v>
      </c>
      <c r="I471" s="234"/>
      <c r="J471" s="234"/>
      <c r="K471" s="234"/>
      <c r="L471" s="234"/>
      <c r="M471" s="234"/>
      <c r="N471" s="234" t="s">
        <v>6946</v>
      </c>
      <c r="O471" s="249"/>
      <c r="P471" s="249"/>
      <c r="Q471" s="226"/>
      <c r="R471" s="212" t="s">
        <v>2</v>
      </c>
      <c r="S471" s="212" t="s">
        <v>6721</v>
      </c>
      <c r="T471" s="236" t="s">
        <v>7581</v>
      </c>
      <c r="U471" s="237" t="s">
        <v>6722</v>
      </c>
      <c r="V471" s="237">
        <v>45555</v>
      </c>
      <c r="W471" s="236" t="s">
        <v>6944</v>
      </c>
      <c r="X471" s="237" t="s">
        <v>6721</v>
      </c>
      <c r="Y471" s="237"/>
      <c r="Z471" s="237"/>
      <c r="AA471" s="246">
        <v>202409</v>
      </c>
      <c r="AB471" s="246"/>
      <c r="AC471" s="236" t="s">
        <v>7181</v>
      </c>
      <c r="AD471" s="247" t="s">
        <v>7620</v>
      </c>
      <c r="AE471" s="248">
        <v>0</v>
      </c>
      <c r="AF471" s="247" t="s">
        <v>7620</v>
      </c>
      <c r="AG471" s="242" t="str">
        <f>IFERROR(VLOOKUP(작성용!A:A,RM!A:D,4,0),"-")</f>
        <v>-</v>
      </c>
      <c r="AH471" s="9" t="s">
        <v>6721</v>
      </c>
      <c r="AI471" s="238" t="s">
        <v>7629</v>
      </c>
      <c r="AJ471" s="238" t="s">
        <v>6721</v>
      </c>
      <c r="AK471" s="238" t="s">
        <v>7182</v>
      </c>
      <c r="AL471" s="238">
        <v>470</v>
      </c>
    </row>
    <row r="472" spans="1:38" x14ac:dyDescent="0.3">
      <c r="A472" s="232">
        <v>6000862</v>
      </c>
      <c r="B472" s="232" t="s">
        <v>7564</v>
      </c>
      <c r="C472" s="244" t="s">
        <v>6717</v>
      </c>
      <c r="D472" s="240" t="s">
        <v>7631</v>
      </c>
      <c r="E472" s="239">
        <v>1341110458170</v>
      </c>
      <c r="F472" s="243" t="s">
        <v>7179</v>
      </c>
      <c r="G472" s="214">
        <v>0</v>
      </c>
      <c r="H472" s="234" t="s">
        <v>6721</v>
      </c>
      <c r="I472" s="234"/>
      <c r="J472" s="234"/>
      <c r="K472" s="234"/>
      <c r="L472" s="234"/>
      <c r="M472" s="234"/>
      <c r="N472" s="234" t="s">
        <v>6946</v>
      </c>
      <c r="O472" s="249"/>
      <c r="P472" s="249"/>
      <c r="Q472" s="226"/>
      <c r="R472" s="212" t="s">
        <v>2</v>
      </c>
      <c r="S472" s="212" t="s">
        <v>6721</v>
      </c>
      <c r="T472" s="236" t="s">
        <v>7581</v>
      </c>
      <c r="U472" s="237" t="s">
        <v>6722</v>
      </c>
      <c r="V472" s="237">
        <v>45555</v>
      </c>
      <c r="W472" s="236" t="s">
        <v>6944</v>
      </c>
      <c r="X472" s="237" t="s">
        <v>6721</v>
      </c>
      <c r="Y472" s="237"/>
      <c r="Z472" s="237"/>
      <c r="AA472" s="246">
        <v>202409</v>
      </c>
      <c r="AB472" s="246"/>
      <c r="AC472" s="236" t="s">
        <v>7181</v>
      </c>
      <c r="AD472" s="247" t="s">
        <v>7049</v>
      </c>
      <c r="AE472" s="248">
        <v>0</v>
      </c>
      <c r="AF472" s="247" t="s">
        <v>7049</v>
      </c>
      <c r="AG472" s="242" t="str">
        <f>IFERROR(VLOOKUP(작성용!A:A,RM!A:D,4,0),"-")</f>
        <v>-</v>
      </c>
      <c r="AH472" s="9" t="s">
        <v>6721</v>
      </c>
      <c r="AI472" s="238" t="s">
        <v>6721</v>
      </c>
      <c r="AJ472" s="238" t="s">
        <v>6721</v>
      </c>
      <c r="AK472" s="238" t="s">
        <v>7182</v>
      </c>
      <c r="AL472" s="238">
        <v>471</v>
      </c>
    </row>
    <row r="473" spans="1:38" x14ac:dyDescent="0.3">
      <c r="A473" s="232">
        <v>6000862</v>
      </c>
      <c r="B473" s="232" t="s">
        <v>7564</v>
      </c>
      <c r="C473" s="244" t="s">
        <v>6717</v>
      </c>
      <c r="D473" s="240" t="s">
        <v>7632</v>
      </c>
      <c r="E473" s="239">
        <v>2841110111983</v>
      </c>
      <c r="F473" s="243" t="s">
        <v>7044</v>
      </c>
      <c r="G473" s="214">
        <v>0</v>
      </c>
      <c r="H473" s="234" t="s">
        <v>6721</v>
      </c>
      <c r="I473" s="234"/>
      <c r="J473" s="234"/>
      <c r="K473" s="234"/>
      <c r="L473" s="234"/>
      <c r="M473" s="234"/>
      <c r="N473" s="234" t="s">
        <v>6946</v>
      </c>
      <c r="O473" s="249"/>
      <c r="P473" s="249"/>
      <c r="Q473" s="226"/>
      <c r="R473" s="212" t="s">
        <v>2</v>
      </c>
      <c r="S473" s="212" t="s">
        <v>6721</v>
      </c>
      <c r="T473" s="236" t="s">
        <v>7581</v>
      </c>
      <c r="U473" s="237" t="s">
        <v>6722</v>
      </c>
      <c r="V473" s="237">
        <v>45555</v>
      </c>
      <c r="W473" s="236" t="s">
        <v>6944</v>
      </c>
      <c r="X473" s="237" t="s">
        <v>6721</v>
      </c>
      <c r="Y473" s="237"/>
      <c r="Z473" s="237"/>
      <c r="AA473" s="246">
        <v>202409</v>
      </c>
      <c r="AB473" s="246"/>
      <c r="AC473" s="236" t="s">
        <v>7181</v>
      </c>
      <c r="AD473" s="247" t="s">
        <v>7100</v>
      </c>
      <c r="AE473" s="248">
        <v>0</v>
      </c>
      <c r="AF473" s="247" t="s">
        <v>7100</v>
      </c>
      <c r="AG473" s="242" t="str">
        <f>IFERROR(VLOOKUP(작성용!A:A,RM!A:D,4,0),"-")</f>
        <v>-</v>
      </c>
      <c r="AH473" s="9" t="s">
        <v>6721</v>
      </c>
      <c r="AI473" s="238" t="s">
        <v>6721</v>
      </c>
      <c r="AJ473" s="238" t="s">
        <v>6721</v>
      </c>
      <c r="AK473" s="238" t="s">
        <v>7182</v>
      </c>
      <c r="AL473" s="238">
        <v>472</v>
      </c>
    </row>
    <row r="474" spans="1:38" x14ac:dyDescent="0.3">
      <c r="A474" s="232">
        <v>6000862</v>
      </c>
      <c r="B474" s="232" t="s">
        <v>7564</v>
      </c>
      <c r="C474" s="244" t="s">
        <v>6717</v>
      </c>
      <c r="D474" s="240" t="s">
        <v>7632</v>
      </c>
      <c r="E474" s="239">
        <v>2841110111983</v>
      </c>
      <c r="F474" s="243" t="s">
        <v>7179</v>
      </c>
      <c r="G474" s="214">
        <v>0</v>
      </c>
      <c r="H474" s="234" t="s">
        <v>6721</v>
      </c>
      <c r="I474" s="234"/>
      <c r="J474" s="234"/>
      <c r="K474" s="234"/>
      <c r="L474" s="234"/>
      <c r="M474" s="234"/>
      <c r="N474" s="234" t="s">
        <v>6946</v>
      </c>
      <c r="O474" s="249"/>
      <c r="P474" s="249"/>
      <c r="Q474" s="226"/>
      <c r="R474" s="212" t="s">
        <v>2</v>
      </c>
      <c r="S474" s="212" t="s">
        <v>6721</v>
      </c>
      <c r="T474" s="236" t="s">
        <v>7581</v>
      </c>
      <c r="U474" s="237" t="s">
        <v>6722</v>
      </c>
      <c r="V474" s="237">
        <v>45555</v>
      </c>
      <c r="W474" s="236" t="s">
        <v>6944</v>
      </c>
      <c r="X474" s="237" t="s">
        <v>6721</v>
      </c>
      <c r="Y474" s="237"/>
      <c r="Z474" s="237"/>
      <c r="AA474" s="246">
        <v>202409</v>
      </c>
      <c r="AB474" s="246"/>
      <c r="AC474" s="236" t="s">
        <v>7181</v>
      </c>
      <c r="AD474" s="247" t="s">
        <v>7100</v>
      </c>
      <c r="AE474" s="248">
        <v>0</v>
      </c>
      <c r="AF474" s="247" t="s">
        <v>7100</v>
      </c>
      <c r="AG474" s="242" t="str">
        <f>IFERROR(VLOOKUP(작성용!A:A,RM!A:D,4,0),"-")</f>
        <v>-</v>
      </c>
      <c r="AH474" s="9" t="s">
        <v>6721</v>
      </c>
      <c r="AI474" s="238" t="s">
        <v>6721</v>
      </c>
      <c r="AJ474" s="238" t="s">
        <v>6721</v>
      </c>
      <c r="AK474" s="238" t="s">
        <v>7182</v>
      </c>
      <c r="AL474" s="238">
        <v>473</v>
      </c>
    </row>
    <row r="475" spans="1:38" x14ac:dyDescent="0.3">
      <c r="A475" s="232">
        <v>6000862</v>
      </c>
      <c r="B475" s="232" t="s">
        <v>7564</v>
      </c>
      <c r="C475" s="244" t="s">
        <v>6717</v>
      </c>
      <c r="D475" s="240" t="s">
        <v>7633</v>
      </c>
      <c r="E475" s="239">
        <v>1601110406466</v>
      </c>
      <c r="F475" s="243" t="s">
        <v>7179</v>
      </c>
      <c r="G475" s="214">
        <v>0</v>
      </c>
      <c r="H475" s="234" t="s">
        <v>6721</v>
      </c>
      <c r="I475" s="234"/>
      <c r="J475" s="234"/>
      <c r="K475" s="234"/>
      <c r="L475" s="234"/>
      <c r="M475" s="234"/>
      <c r="N475" s="234" t="s">
        <v>6946</v>
      </c>
      <c r="O475" s="249"/>
      <c r="P475" s="249"/>
      <c r="Q475" s="226"/>
      <c r="R475" s="212" t="s">
        <v>2</v>
      </c>
      <c r="S475" s="212" t="s">
        <v>6721</v>
      </c>
      <c r="T475" s="236" t="s">
        <v>7581</v>
      </c>
      <c r="U475" s="237" t="s">
        <v>6722</v>
      </c>
      <c r="V475" s="237">
        <v>45555</v>
      </c>
      <c r="W475" s="236" t="s">
        <v>6944</v>
      </c>
      <c r="X475" s="237" t="s">
        <v>6721</v>
      </c>
      <c r="Y475" s="237"/>
      <c r="Z475" s="237"/>
      <c r="AA475" s="246">
        <v>202409</v>
      </c>
      <c r="AB475" s="246"/>
      <c r="AC475" s="236" t="s">
        <v>7181</v>
      </c>
      <c r="AD475" s="247" t="s">
        <v>4164</v>
      </c>
      <c r="AE475" s="248">
        <v>0.4</v>
      </c>
      <c r="AF475" s="247" t="s">
        <v>4164</v>
      </c>
      <c r="AG475" s="242" t="str">
        <f>IFERROR(VLOOKUP(작성용!A:A,RM!A:D,4,0),"-")</f>
        <v>-</v>
      </c>
      <c r="AH475" s="9" t="s">
        <v>6721</v>
      </c>
      <c r="AI475" s="238" t="s">
        <v>6721</v>
      </c>
      <c r="AJ475" s="238" t="s">
        <v>6721</v>
      </c>
      <c r="AK475" s="238" t="s">
        <v>7182</v>
      </c>
      <c r="AL475" s="238">
        <v>474</v>
      </c>
    </row>
    <row r="476" spans="1:38" x14ac:dyDescent="0.3">
      <c r="A476" s="232">
        <v>6000818</v>
      </c>
      <c r="B476" s="232" t="s">
        <v>7566</v>
      </c>
      <c r="C476" s="244" t="s">
        <v>6717</v>
      </c>
      <c r="D476" s="240" t="s">
        <v>7634</v>
      </c>
      <c r="E476" s="239" t="s">
        <v>4125</v>
      </c>
      <c r="F476" s="243" t="s">
        <v>7179</v>
      </c>
      <c r="G476" s="214">
        <v>0</v>
      </c>
      <c r="H476" s="234" t="s">
        <v>6721</v>
      </c>
      <c r="I476" s="234"/>
      <c r="J476" s="234"/>
      <c r="K476" s="234"/>
      <c r="L476" s="234"/>
      <c r="M476" s="234"/>
      <c r="N476" s="234" t="s">
        <v>6946</v>
      </c>
      <c r="O476" s="249"/>
      <c r="P476" s="249"/>
      <c r="Q476" s="226"/>
      <c r="R476" s="212" t="s">
        <v>2</v>
      </c>
      <c r="S476" s="212" t="s">
        <v>6721</v>
      </c>
      <c r="T476" s="236" t="s">
        <v>7581</v>
      </c>
      <c r="U476" s="237" t="s">
        <v>6722</v>
      </c>
      <c r="V476" s="237">
        <v>45555</v>
      </c>
      <c r="W476" s="236" t="s">
        <v>6944</v>
      </c>
      <c r="X476" s="237" t="s">
        <v>6721</v>
      </c>
      <c r="Y476" s="237"/>
      <c r="Z476" s="237"/>
      <c r="AA476" s="246">
        <v>202409</v>
      </c>
      <c r="AB476" s="246"/>
      <c r="AC476" s="236" t="s">
        <v>7181</v>
      </c>
      <c r="AD476" s="247" t="s">
        <v>7289</v>
      </c>
      <c r="AE476" s="248">
        <v>0</v>
      </c>
      <c r="AF476" s="247" t="s">
        <v>7289</v>
      </c>
      <c r="AG476" s="242" t="str">
        <f>IFERROR(VLOOKUP(작성용!A:A,RM!A:D,4,0),"-")</f>
        <v>-</v>
      </c>
      <c r="AH476" s="9" t="s">
        <v>6721</v>
      </c>
      <c r="AI476" s="238" t="s">
        <v>6721</v>
      </c>
      <c r="AJ476" s="238" t="s">
        <v>6721</v>
      </c>
      <c r="AK476" s="238" t="s">
        <v>7182</v>
      </c>
      <c r="AL476" s="238">
        <v>475</v>
      </c>
    </row>
    <row r="477" spans="1:38" x14ac:dyDescent="0.3">
      <c r="A477" s="232">
        <v>6000818</v>
      </c>
      <c r="B477" s="232" t="s">
        <v>7566</v>
      </c>
      <c r="C477" s="244" t="s">
        <v>6717</v>
      </c>
      <c r="D477" s="240" t="s">
        <v>7634</v>
      </c>
      <c r="E477" s="239" t="s">
        <v>4125</v>
      </c>
      <c r="F477" s="243" t="s">
        <v>7558</v>
      </c>
      <c r="G477" s="214">
        <v>0</v>
      </c>
      <c r="H477" s="234" t="s">
        <v>6721</v>
      </c>
      <c r="I477" s="234"/>
      <c r="J477" s="234"/>
      <c r="K477" s="234"/>
      <c r="L477" s="234"/>
      <c r="M477" s="234"/>
      <c r="N477" s="234" t="s">
        <v>6946</v>
      </c>
      <c r="O477" s="249"/>
      <c r="P477" s="249"/>
      <c r="Q477" s="226"/>
      <c r="R477" s="212" t="s">
        <v>2</v>
      </c>
      <c r="S477" s="212" t="s">
        <v>6721</v>
      </c>
      <c r="T477" s="236" t="s">
        <v>7581</v>
      </c>
      <c r="U477" s="237" t="s">
        <v>6722</v>
      </c>
      <c r="V477" s="237">
        <v>45555</v>
      </c>
      <c r="W477" s="236" t="s">
        <v>6944</v>
      </c>
      <c r="X477" s="237" t="s">
        <v>6721</v>
      </c>
      <c r="Y477" s="237"/>
      <c r="Z477" s="237"/>
      <c r="AA477" s="246">
        <v>202409</v>
      </c>
      <c r="AB477" s="246"/>
      <c r="AC477" s="236" t="s">
        <v>7181</v>
      </c>
      <c r="AD477" s="247" t="s">
        <v>7289</v>
      </c>
      <c r="AE477" s="248">
        <v>0</v>
      </c>
      <c r="AF477" s="247" t="s">
        <v>7289</v>
      </c>
      <c r="AG477" s="242" t="str">
        <f>IFERROR(VLOOKUP(작성용!A:A,RM!A:D,4,0),"-")</f>
        <v>-</v>
      </c>
      <c r="AH477" s="9" t="s">
        <v>6721</v>
      </c>
      <c r="AI477" s="238" t="s">
        <v>6721</v>
      </c>
      <c r="AJ477" s="238" t="s">
        <v>6721</v>
      </c>
      <c r="AK477" s="238" t="s">
        <v>7182</v>
      </c>
      <c r="AL477" s="238">
        <v>476</v>
      </c>
    </row>
    <row r="478" spans="1:38" x14ac:dyDescent="0.3">
      <c r="A478" s="232">
        <v>6000818</v>
      </c>
      <c r="B478" s="232" t="s">
        <v>7566</v>
      </c>
      <c r="C478" s="244" t="s">
        <v>6717</v>
      </c>
      <c r="D478" s="231" t="s">
        <v>7635</v>
      </c>
      <c r="E478" s="239">
        <v>1101115449312</v>
      </c>
      <c r="F478" s="243" t="s">
        <v>7179</v>
      </c>
      <c r="G478" s="214">
        <v>0</v>
      </c>
      <c r="H478" s="234" t="s">
        <v>6721</v>
      </c>
      <c r="I478" s="234"/>
      <c r="J478" s="234"/>
      <c r="K478" s="234"/>
      <c r="L478" s="234"/>
      <c r="M478" s="234"/>
      <c r="N478" s="234" t="s">
        <v>6946</v>
      </c>
      <c r="O478" s="249"/>
      <c r="P478" s="249"/>
      <c r="Q478" s="226"/>
      <c r="R478" s="212" t="s">
        <v>2</v>
      </c>
      <c r="S478" s="212" t="s">
        <v>6721</v>
      </c>
      <c r="T478" s="236" t="s">
        <v>7581</v>
      </c>
      <c r="U478" s="237" t="s">
        <v>6722</v>
      </c>
      <c r="V478" s="237">
        <v>45555</v>
      </c>
      <c r="W478" s="236" t="s">
        <v>6944</v>
      </c>
      <c r="X478" s="237" t="s">
        <v>6721</v>
      </c>
      <c r="Y478" s="237"/>
      <c r="Z478" s="237"/>
      <c r="AA478" s="246">
        <v>202409</v>
      </c>
      <c r="AB478" s="246"/>
      <c r="AC478" s="236" t="s">
        <v>7181</v>
      </c>
      <c r="AD478" s="247" t="s">
        <v>7077</v>
      </c>
      <c r="AE478" s="248">
        <v>0.4</v>
      </c>
      <c r="AF478" s="247" t="s">
        <v>7077</v>
      </c>
      <c r="AG478" s="242" t="str">
        <f>IFERROR(VLOOKUP(작성용!A:A,RM!A:D,4,0),"-")</f>
        <v>-</v>
      </c>
      <c r="AH478" s="9" t="s">
        <v>6721</v>
      </c>
      <c r="AI478" s="238" t="s">
        <v>6721</v>
      </c>
      <c r="AJ478" s="238" t="s">
        <v>6721</v>
      </c>
      <c r="AK478" s="238" t="s">
        <v>7182</v>
      </c>
      <c r="AL478" s="238">
        <v>477</v>
      </c>
    </row>
    <row r="479" spans="1:38" x14ac:dyDescent="0.3">
      <c r="A479" s="232">
        <v>6000818</v>
      </c>
      <c r="B479" s="232" t="s">
        <v>7566</v>
      </c>
      <c r="C479" s="244" t="s">
        <v>6717</v>
      </c>
      <c r="D479" s="240" t="s">
        <v>7636</v>
      </c>
      <c r="E479" s="239">
        <v>1101117656402</v>
      </c>
      <c r="F479" s="243" t="s">
        <v>6966</v>
      </c>
      <c r="G479" s="214">
        <v>0</v>
      </c>
      <c r="H479" s="234" t="s">
        <v>6721</v>
      </c>
      <c r="I479" s="234"/>
      <c r="J479" s="234"/>
      <c r="K479" s="234"/>
      <c r="L479" s="234"/>
      <c r="M479" s="234"/>
      <c r="N479" s="234" t="s">
        <v>6946</v>
      </c>
      <c r="O479" s="249"/>
      <c r="P479" s="249"/>
      <c r="Q479" s="226"/>
      <c r="R479" s="212" t="s">
        <v>2</v>
      </c>
      <c r="S479" s="212" t="s">
        <v>6721</v>
      </c>
      <c r="T479" s="236" t="s">
        <v>7581</v>
      </c>
      <c r="U479" s="237" t="s">
        <v>6722</v>
      </c>
      <c r="V479" s="237">
        <v>45555</v>
      </c>
      <c r="W479" s="236" t="s">
        <v>6944</v>
      </c>
      <c r="X479" s="237" t="s">
        <v>6721</v>
      </c>
      <c r="Y479" s="237"/>
      <c r="Z479" s="237"/>
      <c r="AA479" s="246">
        <v>202409</v>
      </c>
      <c r="AB479" s="246"/>
      <c r="AC479" s="236" t="s">
        <v>7181</v>
      </c>
      <c r="AD479" s="247" t="s">
        <v>7111</v>
      </c>
      <c r="AE479" s="248">
        <v>0</v>
      </c>
      <c r="AF479" s="247" t="s">
        <v>7111</v>
      </c>
      <c r="AG479" s="242" t="str">
        <f>IFERROR(VLOOKUP(작성용!A:A,RM!A:D,4,0),"-")</f>
        <v>-</v>
      </c>
      <c r="AH479" s="9" t="s">
        <v>6721</v>
      </c>
      <c r="AI479" s="238" t="s">
        <v>6721</v>
      </c>
      <c r="AJ479" s="238" t="s">
        <v>6721</v>
      </c>
      <c r="AK479" s="238" t="s">
        <v>7182</v>
      </c>
      <c r="AL479" s="238">
        <v>478</v>
      </c>
    </row>
    <row r="480" spans="1:38" x14ac:dyDescent="0.3">
      <c r="A480" s="232">
        <v>6000818</v>
      </c>
      <c r="B480" s="232" t="s">
        <v>7566</v>
      </c>
      <c r="C480" s="244" t="s">
        <v>6717</v>
      </c>
      <c r="D480" s="230" t="s">
        <v>7637</v>
      </c>
      <c r="E480" s="239">
        <v>1601110451528</v>
      </c>
      <c r="F480" s="243" t="s">
        <v>6931</v>
      </c>
      <c r="G480" s="214">
        <v>0</v>
      </c>
      <c r="H480" s="234" t="s">
        <v>6721</v>
      </c>
      <c r="I480" s="234"/>
      <c r="J480" s="234"/>
      <c r="K480" s="234"/>
      <c r="L480" s="234"/>
      <c r="M480" s="234"/>
      <c r="N480" s="234" t="s">
        <v>6946</v>
      </c>
      <c r="O480" s="249"/>
      <c r="P480" s="249"/>
      <c r="Q480" s="226"/>
      <c r="R480" s="212" t="s">
        <v>2</v>
      </c>
      <c r="S480" s="212" t="s">
        <v>6721</v>
      </c>
      <c r="T480" s="236" t="s">
        <v>7581</v>
      </c>
      <c r="U480" s="237" t="s">
        <v>6722</v>
      </c>
      <c r="V480" s="237">
        <v>45555</v>
      </c>
      <c r="W480" s="236" t="s">
        <v>6944</v>
      </c>
      <c r="X480" s="237" t="s">
        <v>6721</v>
      </c>
      <c r="Y480" s="237"/>
      <c r="Z480" s="237"/>
      <c r="AA480" s="246">
        <v>202409</v>
      </c>
      <c r="AB480" s="246"/>
      <c r="AC480" s="236" t="s">
        <v>7181</v>
      </c>
      <c r="AD480" s="247" t="s">
        <v>7160</v>
      </c>
      <c r="AE480" s="248">
        <v>0.4</v>
      </c>
      <c r="AF480" s="247" t="s">
        <v>7160</v>
      </c>
      <c r="AG480" s="242" t="str">
        <f>IFERROR(VLOOKUP(작성용!A:A,RM!A:D,4,0),"-")</f>
        <v>-</v>
      </c>
      <c r="AH480" s="9" t="s">
        <v>6721</v>
      </c>
      <c r="AI480" s="238" t="s">
        <v>6721</v>
      </c>
      <c r="AJ480" s="238" t="s">
        <v>6721</v>
      </c>
      <c r="AK480" s="238" t="s">
        <v>7182</v>
      </c>
      <c r="AL480" s="238">
        <v>479</v>
      </c>
    </row>
    <row r="481" spans="1:38" x14ac:dyDescent="0.3">
      <c r="A481" s="232">
        <v>6000818</v>
      </c>
      <c r="B481" s="232" t="s">
        <v>7566</v>
      </c>
      <c r="C481" s="244" t="s">
        <v>6717</v>
      </c>
      <c r="D481" s="240" t="s">
        <v>7638</v>
      </c>
      <c r="E481" s="239">
        <v>1101115763910</v>
      </c>
      <c r="F481" s="243" t="s">
        <v>7044</v>
      </c>
      <c r="G481" s="214">
        <v>5</v>
      </c>
      <c r="H481" s="234" t="s">
        <v>6721</v>
      </c>
      <c r="I481" s="234"/>
      <c r="J481" s="234"/>
      <c r="K481" s="234"/>
      <c r="L481" s="234"/>
      <c r="M481" s="234"/>
      <c r="N481" s="234" t="s">
        <v>6946</v>
      </c>
      <c r="O481" s="249"/>
      <c r="P481" s="249"/>
      <c r="Q481" s="226"/>
      <c r="R481" s="212" t="s">
        <v>2</v>
      </c>
      <c r="S481" s="212" t="s">
        <v>6721</v>
      </c>
      <c r="T481" s="236" t="s">
        <v>7581</v>
      </c>
      <c r="U481" s="237" t="s">
        <v>6722</v>
      </c>
      <c r="V481" s="237">
        <v>45555</v>
      </c>
      <c r="W481" s="236" t="s">
        <v>6944</v>
      </c>
      <c r="X481" s="237" t="s">
        <v>6721</v>
      </c>
      <c r="Y481" s="237"/>
      <c r="Z481" s="237"/>
      <c r="AA481" s="246">
        <v>202409</v>
      </c>
      <c r="AB481" s="246"/>
      <c r="AC481" s="236" t="s">
        <v>7181</v>
      </c>
      <c r="AD481" s="247" t="s">
        <v>7196</v>
      </c>
      <c r="AE481" s="248">
        <v>0</v>
      </c>
      <c r="AF481" s="247" t="s">
        <v>7196</v>
      </c>
      <c r="AG481" s="242" t="str">
        <f>IFERROR(VLOOKUP(작성용!A:A,RM!A:D,4,0),"-")</f>
        <v>-</v>
      </c>
      <c r="AH481" s="9" t="s">
        <v>6721</v>
      </c>
      <c r="AI481" s="238" t="s">
        <v>6721</v>
      </c>
      <c r="AJ481" s="238" t="s">
        <v>6721</v>
      </c>
      <c r="AK481" s="238" t="s">
        <v>7182</v>
      </c>
      <c r="AL481" s="238">
        <v>480</v>
      </c>
    </row>
    <row r="482" spans="1:38" x14ac:dyDescent="0.3">
      <c r="A482" s="232">
        <v>6000818</v>
      </c>
      <c r="B482" s="232" t="s">
        <v>7566</v>
      </c>
      <c r="C482" s="244" t="s">
        <v>6717</v>
      </c>
      <c r="D482" s="240" t="s">
        <v>7639</v>
      </c>
      <c r="E482" s="239" t="s">
        <v>4126</v>
      </c>
      <c r="F482" s="243" t="s">
        <v>6966</v>
      </c>
      <c r="G482" s="214">
        <v>0</v>
      </c>
      <c r="H482" s="234" t="s">
        <v>6721</v>
      </c>
      <c r="I482" s="234"/>
      <c r="J482" s="234"/>
      <c r="K482" s="234"/>
      <c r="L482" s="234"/>
      <c r="M482" s="234"/>
      <c r="N482" s="234" t="s">
        <v>6946</v>
      </c>
      <c r="O482" s="249"/>
      <c r="P482" s="249"/>
      <c r="Q482" s="226"/>
      <c r="R482" s="212" t="s">
        <v>2</v>
      </c>
      <c r="S482" s="212" t="s">
        <v>6721</v>
      </c>
      <c r="T482" s="236" t="s">
        <v>7581</v>
      </c>
      <c r="U482" s="237" t="s">
        <v>6722</v>
      </c>
      <c r="V482" s="237">
        <v>45555</v>
      </c>
      <c r="W482" s="236" t="s">
        <v>6944</v>
      </c>
      <c r="X482" s="237" t="s">
        <v>6721</v>
      </c>
      <c r="Y482" s="237"/>
      <c r="Z482" s="237"/>
      <c r="AA482" s="246">
        <v>202409</v>
      </c>
      <c r="AB482" s="246"/>
      <c r="AC482" s="236" t="s">
        <v>7181</v>
      </c>
      <c r="AD482" s="247" t="s">
        <v>7100</v>
      </c>
      <c r="AE482" s="248">
        <v>0</v>
      </c>
      <c r="AF482" s="247" t="s">
        <v>7100</v>
      </c>
      <c r="AG482" s="242" t="str">
        <f>IFERROR(VLOOKUP(작성용!A:A,RM!A:D,4,0),"-")</f>
        <v>-</v>
      </c>
      <c r="AH482" s="9" t="s">
        <v>6721</v>
      </c>
      <c r="AI482" s="238" t="s">
        <v>6721</v>
      </c>
      <c r="AJ482" s="238" t="s">
        <v>6721</v>
      </c>
      <c r="AK482" s="238" t="s">
        <v>7182</v>
      </c>
      <c r="AL482" s="238">
        <v>481</v>
      </c>
    </row>
    <row r="483" spans="1:38" x14ac:dyDescent="0.3">
      <c r="A483" s="232">
        <v>6000818</v>
      </c>
      <c r="B483" s="232" t="s">
        <v>7566</v>
      </c>
      <c r="C483" s="244" t="s">
        <v>6717</v>
      </c>
      <c r="D483" s="240" t="s">
        <v>7640</v>
      </c>
      <c r="E483" s="239">
        <v>1101118707626</v>
      </c>
      <c r="F483" s="243" t="s">
        <v>7044</v>
      </c>
      <c r="G483" s="214">
        <v>0</v>
      </c>
      <c r="H483" s="234" t="s">
        <v>6721</v>
      </c>
      <c r="I483" s="234"/>
      <c r="J483" s="234"/>
      <c r="K483" s="234"/>
      <c r="L483" s="234"/>
      <c r="M483" s="234"/>
      <c r="N483" s="234" t="s">
        <v>6946</v>
      </c>
      <c r="O483" s="249"/>
      <c r="P483" s="249"/>
      <c r="Q483" s="226"/>
      <c r="R483" s="212" t="s">
        <v>2</v>
      </c>
      <c r="S483" s="212" t="s">
        <v>6721</v>
      </c>
      <c r="T483" s="236" t="s">
        <v>7581</v>
      </c>
      <c r="U483" s="237" t="s">
        <v>6722</v>
      </c>
      <c r="V483" s="237">
        <v>45555</v>
      </c>
      <c r="W483" s="236" t="s">
        <v>6944</v>
      </c>
      <c r="X483" s="237" t="s">
        <v>6721</v>
      </c>
      <c r="Y483" s="237"/>
      <c r="Z483" s="237"/>
      <c r="AA483" s="246">
        <v>202409</v>
      </c>
      <c r="AB483" s="246"/>
      <c r="AC483" s="236" t="s">
        <v>7181</v>
      </c>
      <c r="AD483" s="247" t="s">
        <v>7137</v>
      </c>
      <c r="AE483" s="248">
        <v>0</v>
      </c>
      <c r="AF483" s="247" t="s">
        <v>7137</v>
      </c>
      <c r="AG483" s="242" t="str">
        <f>IFERROR(VLOOKUP(작성용!A:A,RM!A:D,4,0),"-")</f>
        <v>-</v>
      </c>
      <c r="AH483" s="9" t="s">
        <v>6721</v>
      </c>
      <c r="AI483" s="238" t="s">
        <v>6721</v>
      </c>
      <c r="AJ483" s="238" t="s">
        <v>6721</v>
      </c>
      <c r="AK483" s="238" t="s">
        <v>7182</v>
      </c>
      <c r="AL483" s="238">
        <v>482</v>
      </c>
    </row>
    <row r="484" spans="1:38" x14ac:dyDescent="0.3">
      <c r="A484" s="232">
        <v>6000818</v>
      </c>
      <c r="B484" s="232" t="s">
        <v>7566</v>
      </c>
      <c r="C484" s="244" t="s">
        <v>6717</v>
      </c>
      <c r="D484" s="240" t="s">
        <v>7641</v>
      </c>
      <c r="E484" s="239" t="s">
        <v>4127</v>
      </c>
      <c r="F484" s="243" t="s">
        <v>6966</v>
      </c>
      <c r="G484" s="214">
        <v>0</v>
      </c>
      <c r="H484" s="234" t="s">
        <v>6721</v>
      </c>
      <c r="I484" s="234"/>
      <c r="J484" s="234"/>
      <c r="K484" s="234"/>
      <c r="L484" s="234"/>
      <c r="M484" s="234"/>
      <c r="N484" s="234" t="s">
        <v>6946</v>
      </c>
      <c r="O484" s="249"/>
      <c r="P484" s="249"/>
      <c r="Q484" s="226"/>
      <c r="R484" s="212" t="s">
        <v>2</v>
      </c>
      <c r="S484" s="212" t="s">
        <v>6721</v>
      </c>
      <c r="T484" s="236" t="s">
        <v>7581</v>
      </c>
      <c r="U484" s="237" t="s">
        <v>6722</v>
      </c>
      <c r="V484" s="237">
        <v>45555</v>
      </c>
      <c r="W484" s="236" t="s">
        <v>6944</v>
      </c>
      <c r="X484" s="237" t="s">
        <v>6721</v>
      </c>
      <c r="Y484" s="237"/>
      <c r="Z484" s="237"/>
      <c r="AA484" s="246">
        <v>202409</v>
      </c>
      <c r="AB484" s="246"/>
      <c r="AC484" s="236" t="s">
        <v>7181</v>
      </c>
      <c r="AD484" s="247" t="s">
        <v>7124</v>
      </c>
      <c r="AE484" s="248">
        <v>0</v>
      </c>
      <c r="AF484" s="247" t="s">
        <v>7124</v>
      </c>
      <c r="AG484" s="242" t="str">
        <f>IFERROR(VLOOKUP(작성용!A:A,RM!A:D,4,0),"-")</f>
        <v>-</v>
      </c>
      <c r="AH484" s="9" t="s">
        <v>6721</v>
      </c>
      <c r="AI484" s="238" t="s">
        <v>6721</v>
      </c>
      <c r="AJ484" s="238" t="s">
        <v>6721</v>
      </c>
      <c r="AK484" s="238" t="s">
        <v>7182</v>
      </c>
      <c r="AL484" s="238">
        <v>483</v>
      </c>
    </row>
    <row r="485" spans="1:38" x14ac:dyDescent="0.3">
      <c r="A485" s="232">
        <v>6000818</v>
      </c>
      <c r="B485" s="232" t="s">
        <v>7566</v>
      </c>
      <c r="C485" s="244" t="s">
        <v>6717</v>
      </c>
      <c r="D485" s="240" t="s">
        <v>7641</v>
      </c>
      <c r="E485" s="239" t="s">
        <v>4127</v>
      </c>
      <c r="F485" s="243" t="s">
        <v>7179</v>
      </c>
      <c r="G485" s="214">
        <v>0</v>
      </c>
      <c r="H485" s="234" t="s">
        <v>6721</v>
      </c>
      <c r="I485" s="234"/>
      <c r="J485" s="234"/>
      <c r="K485" s="234"/>
      <c r="L485" s="234"/>
      <c r="M485" s="234"/>
      <c r="N485" s="234" t="s">
        <v>6946</v>
      </c>
      <c r="O485" s="249"/>
      <c r="P485" s="249"/>
      <c r="Q485" s="226"/>
      <c r="R485" s="212" t="s">
        <v>2</v>
      </c>
      <c r="S485" s="212" t="s">
        <v>6721</v>
      </c>
      <c r="T485" s="236" t="s">
        <v>7581</v>
      </c>
      <c r="U485" s="237" t="s">
        <v>6722</v>
      </c>
      <c r="V485" s="237">
        <v>45555</v>
      </c>
      <c r="W485" s="236" t="s">
        <v>6944</v>
      </c>
      <c r="X485" s="237" t="s">
        <v>6721</v>
      </c>
      <c r="Y485" s="237"/>
      <c r="Z485" s="237"/>
      <c r="AA485" s="246">
        <v>202409</v>
      </c>
      <c r="AB485" s="246"/>
      <c r="AC485" s="236" t="s">
        <v>7181</v>
      </c>
      <c r="AD485" s="247" t="s">
        <v>7124</v>
      </c>
      <c r="AE485" s="248">
        <v>0</v>
      </c>
      <c r="AF485" s="247" t="s">
        <v>7124</v>
      </c>
      <c r="AG485" s="242" t="str">
        <f>IFERROR(VLOOKUP(작성용!A:A,RM!A:D,4,0),"-")</f>
        <v>-</v>
      </c>
      <c r="AH485" s="9" t="s">
        <v>6721</v>
      </c>
      <c r="AI485" s="238" t="s">
        <v>6721</v>
      </c>
      <c r="AJ485" s="238" t="s">
        <v>6721</v>
      </c>
      <c r="AK485" s="238" t="s">
        <v>7182</v>
      </c>
      <c r="AL485" s="238">
        <v>484</v>
      </c>
    </row>
    <row r="486" spans="1:38" x14ac:dyDescent="0.3">
      <c r="A486" s="232">
        <v>6000818</v>
      </c>
      <c r="B486" s="232" t="s">
        <v>7566</v>
      </c>
      <c r="C486" s="244" t="s">
        <v>6717</v>
      </c>
      <c r="D486" s="240" t="s">
        <v>7642</v>
      </c>
      <c r="E486" s="239">
        <v>1101115599050</v>
      </c>
      <c r="F486" s="243" t="s">
        <v>7044</v>
      </c>
      <c r="G486" s="214">
        <v>3</v>
      </c>
      <c r="H486" s="234" t="s">
        <v>6721</v>
      </c>
      <c r="I486" s="234"/>
      <c r="J486" s="234"/>
      <c r="K486" s="234"/>
      <c r="L486" s="234"/>
      <c r="M486" s="234"/>
      <c r="N486" s="234" t="s">
        <v>6946</v>
      </c>
      <c r="O486" s="249"/>
      <c r="P486" s="249"/>
      <c r="Q486" s="226"/>
      <c r="R486" s="212" t="s">
        <v>2</v>
      </c>
      <c r="S486" s="212" t="s">
        <v>6721</v>
      </c>
      <c r="T486" s="236" t="s">
        <v>7581</v>
      </c>
      <c r="U486" s="237" t="s">
        <v>6722</v>
      </c>
      <c r="V486" s="237">
        <v>45555</v>
      </c>
      <c r="W486" s="236" t="s">
        <v>6944</v>
      </c>
      <c r="X486" s="237" t="s">
        <v>6721</v>
      </c>
      <c r="Y486" s="237"/>
      <c r="Z486" s="237"/>
      <c r="AA486" s="246">
        <v>202409</v>
      </c>
      <c r="AB486" s="246"/>
      <c r="AC486" s="236" t="s">
        <v>7181</v>
      </c>
      <c r="AD486" s="247" t="s">
        <v>7049</v>
      </c>
      <c r="AE486" s="248">
        <v>0</v>
      </c>
      <c r="AF486" s="247" t="s">
        <v>7049</v>
      </c>
      <c r="AG486" s="242" t="str">
        <f>IFERROR(VLOOKUP(작성용!A:A,RM!A:D,4,0),"-")</f>
        <v>-</v>
      </c>
      <c r="AH486" s="9" t="s">
        <v>6721</v>
      </c>
      <c r="AI486" s="238" t="s">
        <v>6721</v>
      </c>
      <c r="AJ486" s="238" t="s">
        <v>6721</v>
      </c>
      <c r="AK486" s="238" t="s">
        <v>7182</v>
      </c>
      <c r="AL486" s="238">
        <v>485</v>
      </c>
    </row>
    <row r="487" spans="1:38" x14ac:dyDescent="0.3">
      <c r="A487" s="232">
        <v>6000818</v>
      </c>
      <c r="B487" s="232" t="s">
        <v>7566</v>
      </c>
      <c r="C487" s="244" t="s">
        <v>6717</v>
      </c>
      <c r="D487" s="240" t="s">
        <v>7643</v>
      </c>
      <c r="E487" s="239">
        <v>1101115583368</v>
      </c>
      <c r="F487" s="243" t="s">
        <v>6966</v>
      </c>
      <c r="G487" s="214">
        <v>0</v>
      </c>
      <c r="H487" s="234" t="s">
        <v>6721</v>
      </c>
      <c r="I487" s="234"/>
      <c r="J487" s="234"/>
      <c r="K487" s="234"/>
      <c r="L487" s="234"/>
      <c r="M487" s="234"/>
      <c r="N487" s="234" t="s">
        <v>6946</v>
      </c>
      <c r="O487" s="249"/>
      <c r="P487" s="249"/>
      <c r="Q487" s="226"/>
      <c r="R487" s="212" t="s">
        <v>2</v>
      </c>
      <c r="S487" s="212" t="s">
        <v>6721</v>
      </c>
      <c r="T487" s="236" t="s">
        <v>7581</v>
      </c>
      <c r="U487" s="237" t="s">
        <v>6722</v>
      </c>
      <c r="V487" s="237">
        <v>45555</v>
      </c>
      <c r="W487" s="236" t="s">
        <v>6944</v>
      </c>
      <c r="X487" s="237" t="s">
        <v>6721</v>
      </c>
      <c r="Y487" s="237"/>
      <c r="Z487" s="237"/>
      <c r="AA487" s="246">
        <v>202409</v>
      </c>
      <c r="AB487" s="246"/>
      <c r="AC487" s="236" t="s">
        <v>7181</v>
      </c>
      <c r="AD487" s="247" t="s">
        <v>7620</v>
      </c>
      <c r="AE487" s="248">
        <v>0</v>
      </c>
      <c r="AF487" s="247" t="s">
        <v>7620</v>
      </c>
      <c r="AG487" s="242" t="str">
        <f>IFERROR(VLOOKUP(작성용!A:A,RM!A:D,4,0),"-")</f>
        <v>-</v>
      </c>
      <c r="AH487" s="9" t="s">
        <v>6721</v>
      </c>
      <c r="AI487" s="238" t="s">
        <v>6721</v>
      </c>
      <c r="AJ487" s="238" t="s">
        <v>6721</v>
      </c>
      <c r="AK487" s="238" t="s">
        <v>7182</v>
      </c>
      <c r="AL487" s="238">
        <v>486</v>
      </c>
    </row>
    <row r="488" spans="1:38" x14ac:dyDescent="0.3">
      <c r="A488" s="232">
        <v>6000818</v>
      </c>
      <c r="B488" s="232" t="s">
        <v>7566</v>
      </c>
      <c r="C488" s="244" t="s">
        <v>6717</v>
      </c>
      <c r="D488" s="230" t="s">
        <v>7644</v>
      </c>
      <c r="E488" s="239">
        <v>1101114915794</v>
      </c>
      <c r="F488" s="243" t="s">
        <v>7044</v>
      </c>
      <c r="G488" s="214">
        <v>2</v>
      </c>
      <c r="H488" s="234" t="s">
        <v>6721</v>
      </c>
      <c r="I488" s="234"/>
      <c r="J488" s="234"/>
      <c r="K488" s="234"/>
      <c r="L488" s="234"/>
      <c r="M488" s="234"/>
      <c r="N488" s="234" t="s">
        <v>6946</v>
      </c>
      <c r="O488" s="249"/>
      <c r="P488" s="249"/>
      <c r="Q488" s="226"/>
      <c r="R488" s="212" t="s">
        <v>2</v>
      </c>
      <c r="S488" s="212" t="s">
        <v>6721</v>
      </c>
      <c r="T488" s="236" t="s">
        <v>7581</v>
      </c>
      <c r="U488" s="237" t="s">
        <v>6722</v>
      </c>
      <c r="V488" s="237">
        <v>45555</v>
      </c>
      <c r="W488" s="236" t="s">
        <v>6944</v>
      </c>
      <c r="X488" s="237" t="s">
        <v>6721</v>
      </c>
      <c r="Y488" s="237"/>
      <c r="Z488" s="237"/>
      <c r="AA488" s="246">
        <v>202409</v>
      </c>
      <c r="AB488" s="246"/>
      <c r="AC488" s="236" t="s">
        <v>7181</v>
      </c>
      <c r="AD488" s="247" t="s">
        <v>6989</v>
      </c>
      <c r="AE488" s="248">
        <v>0.4</v>
      </c>
      <c r="AF488" s="247" t="s">
        <v>6989</v>
      </c>
      <c r="AG488" s="242" t="str">
        <f>IFERROR(VLOOKUP(작성용!A:A,RM!A:D,4,0),"-")</f>
        <v>-</v>
      </c>
      <c r="AH488" s="9" t="s">
        <v>6721</v>
      </c>
      <c r="AI488" s="238" t="s">
        <v>6721</v>
      </c>
      <c r="AJ488" s="238" t="s">
        <v>6721</v>
      </c>
      <c r="AK488" s="238" t="s">
        <v>7182</v>
      </c>
      <c r="AL488" s="238">
        <v>487</v>
      </c>
    </row>
    <row r="489" spans="1:38" x14ac:dyDescent="0.3">
      <c r="A489" s="232">
        <v>6000818</v>
      </c>
      <c r="B489" s="232" t="s">
        <v>7566</v>
      </c>
      <c r="C489" s="244" t="s">
        <v>6717</v>
      </c>
      <c r="D489" s="240" t="s">
        <v>7643</v>
      </c>
      <c r="E489" s="239">
        <v>1101115583368</v>
      </c>
      <c r="F489" s="243" t="s">
        <v>6966</v>
      </c>
      <c r="G489" s="214">
        <v>1</v>
      </c>
      <c r="H489" s="234" t="s">
        <v>6721</v>
      </c>
      <c r="I489" s="234"/>
      <c r="J489" s="234"/>
      <c r="K489" s="234"/>
      <c r="L489" s="234"/>
      <c r="M489" s="234"/>
      <c r="N489" s="234" t="s">
        <v>6946</v>
      </c>
      <c r="O489" s="249"/>
      <c r="P489" s="249"/>
      <c r="Q489" s="226"/>
      <c r="R489" s="212" t="s">
        <v>2</v>
      </c>
      <c r="S489" s="212" t="s">
        <v>6721</v>
      </c>
      <c r="T489" s="236" t="s">
        <v>7581</v>
      </c>
      <c r="U489" s="237" t="s">
        <v>6722</v>
      </c>
      <c r="V489" s="237">
        <v>45555</v>
      </c>
      <c r="W489" s="236" t="s">
        <v>6944</v>
      </c>
      <c r="X489" s="237" t="s">
        <v>6721</v>
      </c>
      <c r="Y489" s="237"/>
      <c r="Z489" s="237"/>
      <c r="AA489" s="246">
        <v>202409</v>
      </c>
      <c r="AB489" s="246"/>
      <c r="AC489" s="236" t="s">
        <v>7181</v>
      </c>
      <c r="AD489" s="247" t="s">
        <v>7620</v>
      </c>
      <c r="AE489" s="248">
        <v>0</v>
      </c>
      <c r="AF489" s="247" t="s">
        <v>7620</v>
      </c>
      <c r="AG489" s="242" t="str">
        <f>IFERROR(VLOOKUP(작성용!A:A,RM!A:D,4,0),"-")</f>
        <v>-</v>
      </c>
      <c r="AH489" s="9" t="s">
        <v>6721</v>
      </c>
      <c r="AI489" s="238" t="s">
        <v>6721</v>
      </c>
      <c r="AJ489" s="238" t="s">
        <v>6721</v>
      </c>
      <c r="AK489" s="238" t="s">
        <v>7182</v>
      </c>
      <c r="AL489" s="238">
        <v>488</v>
      </c>
    </row>
    <row r="490" spans="1:38" x14ac:dyDescent="0.3">
      <c r="A490" s="232">
        <v>6000818</v>
      </c>
      <c r="B490" s="232" t="s">
        <v>7566</v>
      </c>
      <c r="C490" s="244" t="s">
        <v>6717</v>
      </c>
      <c r="D490" s="240" t="s">
        <v>7643</v>
      </c>
      <c r="E490" s="239">
        <v>1101115583368</v>
      </c>
      <c r="F490" s="243" t="s">
        <v>7179</v>
      </c>
      <c r="G490" s="214">
        <v>0</v>
      </c>
      <c r="H490" s="234" t="s">
        <v>6721</v>
      </c>
      <c r="I490" s="234"/>
      <c r="J490" s="234"/>
      <c r="K490" s="234"/>
      <c r="L490" s="234"/>
      <c r="M490" s="234"/>
      <c r="N490" s="234" t="s">
        <v>6946</v>
      </c>
      <c r="O490" s="249"/>
      <c r="P490" s="249"/>
      <c r="Q490" s="226"/>
      <c r="R490" s="212" t="s">
        <v>2</v>
      </c>
      <c r="S490" s="212" t="s">
        <v>6721</v>
      </c>
      <c r="T490" s="236" t="s">
        <v>7581</v>
      </c>
      <c r="U490" s="237" t="s">
        <v>6722</v>
      </c>
      <c r="V490" s="237">
        <v>45555</v>
      </c>
      <c r="W490" s="236" t="s">
        <v>6944</v>
      </c>
      <c r="X490" s="237" t="s">
        <v>6721</v>
      </c>
      <c r="Y490" s="237"/>
      <c r="Z490" s="237"/>
      <c r="AA490" s="246">
        <v>202409</v>
      </c>
      <c r="AB490" s="246"/>
      <c r="AC490" s="236" t="s">
        <v>7181</v>
      </c>
      <c r="AD490" s="247" t="s">
        <v>7620</v>
      </c>
      <c r="AE490" s="248">
        <v>0</v>
      </c>
      <c r="AF490" s="247" t="s">
        <v>7620</v>
      </c>
      <c r="AG490" s="242" t="str">
        <f>IFERROR(VLOOKUP(작성용!A:A,RM!A:D,4,0),"-")</f>
        <v>-</v>
      </c>
      <c r="AH490" s="9" t="s">
        <v>6721</v>
      </c>
      <c r="AI490" s="238" t="s">
        <v>6721</v>
      </c>
      <c r="AJ490" s="238" t="s">
        <v>6721</v>
      </c>
      <c r="AK490" s="238" t="s">
        <v>7182</v>
      </c>
      <c r="AL490" s="238">
        <v>489</v>
      </c>
    </row>
    <row r="491" spans="1:38" x14ac:dyDescent="0.3">
      <c r="A491" s="232">
        <v>6000818</v>
      </c>
      <c r="B491" s="232" t="s">
        <v>7566</v>
      </c>
      <c r="C491" s="244" t="s">
        <v>6717</v>
      </c>
      <c r="D491" s="240" t="s">
        <v>7645</v>
      </c>
      <c r="E491" s="239">
        <v>1101117430616</v>
      </c>
      <c r="F491" s="243" t="s">
        <v>7044</v>
      </c>
      <c r="G491" s="214">
        <v>1</v>
      </c>
      <c r="H491" s="234" t="s">
        <v>6721</v>
      </c>
      <c r="I491" s="234"/>
      <c r="J491" s="234"/>
      <c r="K491" s="234"/>
      <c r="L491" s="234"/>
      <c r="M491" s="234"/>
      <c r="N491" s="234" t="s">
        <v>6946</v>
      </c>
      <c r="O491" s="249"/>
      <c r="P491" s="249"/>
      <c r="Q491" s="226"/>
      <c r="R491" s="212" t="s">
        <v>2</v>
      </c>
      <c r="S491" s="212" t="s">
        <v>6721</v>
      </c>
      <c r="T491" s="236" t="s">
        <v>7581</v>
      </c>
      <c r="U491" s="237" t="s">
        <v>6722</v>
      </c>
      <c r="V491" s="237">
        <v>45555</v>
      </c>
      <c r="W491" s="236" t="s">
        <v>6944</v>
      </c>
      <c r="X491" s="237" t="s">
        <v>6721</v>
      </c>
      <c r="Y491" s="237"/>
      <c r="Z491" s="237"/>
      <c r="AA491" s="246">
        <v>202409</v>
      </c>
      <c r="AB491" s="246"/>
      <c r="AC491" s="236" t="s">
        <v>7181</v>
      </c>
      <c r="AD491" s="247" t="s">
        <v>7026</v>
      </c>
      <c r="AE491" s="248">
        <v>0</v>
      </c>
      <c r="AF491" s="247" t="s">
        <v>7026</v>
      </c>
      <c r="AG491" s="242" t="str">
        <f>IFERROR(VLOOKUP(작성용!A:A,RM!A:D,4,0),"-")</f>
        <v>-</v>
      </c>
      <c r="AH491" s="9" t="s">
        <v>6721</v>
      </c>
      <c r="AI491" s="238" t="s">
        <v>6721</v>
      </c>
      <c r="AJ491" s="238" t="s">
        <v>6721</v>
      </c>
      <c r="AK491" s="238" t="s">
        <v>7182</v>
      </c>
      <c r="AL491" s="238">
        <v>490</v>
      </c>
    </row>
    <row r="492" spans="1:38" x14ac:dyDescent="0.3">
      <c r="A492" s="232">
        <v>6000818</v>
      </c>
      <c r="B492" s="232" t="s">
        <v>7566</v>
      </c>
      <c r="C492" s="244" t="s">
        <v>6717</v>
      </c>
      <c r="D492" s="240" t="s">
        <v>7646</v>
      </c>
      <c r="E492" s="239">
        <v>1101117296711</v>
      </c>
      <c r="F492" s="243" t="s">
        <v>7044</v>
      </c>
      <c r="G492" s="214">
        <v>0</v>
      </c>
      <c r="H492" s="234" t="s">
        <v>6721</v>
      </c>
      <c r="I492" s="234"/>
      <c r="J492" s="234"/>
      <c r="K492" s="234"/>
      <c r="L492" s="234"/>
      <c r="M492" s="234"/>
      <c r="N492" s="234" t="s">
        <v>6946</v>
      </c>
      <c r="O492" s="249"/>
      <c r="P492" s="249"/>
      <c r="Q492" s="226"/>
      <c r="R492" s="212" t="s">
        <v>2</v>
      </c>
      <c r="S492" s="212" t="s">
        <v>6721</v>
      </c>
      <c r="T492" s="236" t="s">
        <v>7581</v>
      </c>
      <c r="U492" s="237" t="s">
        <v>6722</v>
      </c>
      <c r="V492" s="237">
        <v>45555</v>
      </c>
      <c r="W492" s="236" t="s">
        <v>6944</v>
      </c>
      <c r="X492" s="237" t="s">
        <v>6721</v>
      </c>
      <c r="Y492" s="237"/>
      <c r="Z492" s="237"/>
      <c r="AA492" s="246">
        <v>202409</v>
      </c>
      <c r="AB492" s="246"/>
      <c r="AC492" s="236" t="s">
        <v>7181</v>
      </c>
      <c r="AD492" s="247" t="s">
        <v>7155</v>
      </c>
      <c r="AE492" s="248">
        <v>0</v>
      </c>
      <c r="AF492" s="247" t="s">
        <v>7155</v>
      </c>
      <c r="AG492" s="242" t="str">
        <f>IFERROR(VLOOKUP(작성용!A:A,RM!A:D,4,0),"-")</f>
        <v>-</v>
      </c>
      <c r="AH492" s="9" t="s">
        <v>6721</v>
      </c>
      <c r="AI492" s="238" t="s">
        <v>6721</v>
      </c>
      <c r="AJ492" s="238" t="s">
        <v>6721</v>
      </c>
      <c r="AK492" s="238" t="s">
        <v>7182</v>
      </c>
      <c r="AL492" s="238">
        <v>491</v>
      </c>
    </row>
    <row r="493" spans="1:38" x14ac:dyDescent="0.3">
      <c r="A493" s="232">
        <v>6000818</v>
      </c>
      <c r="B493" s="232" t="s">
        <v>7566</v>
      </c>
      <c r="C493" s="244" t="s">
        <v>6717</v>
      </c>
      <c r="D493" s="240" t="s">
        <v>7647</v>
      </c>
      <c r="E493" s="239">
        <v>1101118299582</v>
      </c>
      <c r="F493" s="243" t="s">
        <v>7044</v>
      </c>
      <c r="G493" s="214">
        <v>0</v>
      </c>
      <c r="H493" s="234" t="s">
        <v>6721</v>
      </c>
      <c r="I493" s="234"/>
      <c r="J493" s="234"/>
      <c r="K493" s="234"/>
      <c r="L493" s="234"/>
      <c r="M493" s="234"/>
      <c r="N493" s="234" t="s">
        <v>6946</v>
      </c>
      <c r="O493" s="249"/>
      <c r="P493" s="249"/>
      <c r="Q493" s="226"/>
      <c r="R493" s="212" t="s">
        <v>2</v>
      </c>
      <c r="S493" s="212" t="s">
        <v>6721</v>
      </c>
      <c r="T493" s="236" t="s">
        <v>7581</v>
      </c>
      <c r="U493" s="237" t="s">
        <v>6722</v>
      </c>
      <c r="V493" s="237">
        <v>45555</v>
      </c>
      <c r="W493" s="236" t="s">
        <v>6944</v>
      </c>
      <c r="X493" s="237" t="s">
        <v>6721</v>
      </c>
      <c r="Y493" s="237"/>
      <c r="Z493" s="237"/>
      <c r="AA493" s="246">
        <v>202409</v>
      </c>
      <c r="AB493" s="246"/>
      <c r="AC493" s="236" t="s">
        <v>7181</v>
      </c>
      <c r="AD493" s="247" t="s">
        <v>7026</v>
      </c>
      <c r="AE493" s="248">
        <v>0</v>
      </c>
      <c r="AF493" s="247" t="s">
        <v>7026</v>
      </c>
      <c r="AG493" s="242" t="str">
        <f>IFERROR(VLOOKUP(작성용!A:A,RM!A:D,4,0),"-")</f>
        <v>-</v>
      </c>
      <c r="AH493" s="9" t="s">
        <v>6721</v>
      </c>
      <c r="AI493" s="238" t="s">
        <v>6721</v>
      </c>
      <c r="AJ493" s="238" t="s">
        <v>6721</v>
      </c>
      <c r="AK493" s="238" t="s">
        <v>7182</v>
      </c>
      <c r="AL493" s="238">
        <v>492</v>
      </c>
    </row>
    <row r="494" spans="1:38" x14ac:dyDescent="0.3">
      <c r="A494" s="232">
        <v>6000818</v>
      </c>
      <c r="B494" s="232" t="s">
        <v>7566</v>
      </c>
      <c r="C494" s="244" t="s">
        <v>6717</v>
      </c>
      <c r="D494" s="240" t="s">
        <v>7648</v>
      </c>
      <c r="E494" s="239">
        <v>2001110262091</v>
      </c>
      <c r="F494" s="243" t="s">
        <v>7044</v>
      </c>
      <c r="G494" s="214">
        <v>0</v>
      </c>
      <c r="H494" s="234" t="s">
        <v>6721</v>
      </c>
      <c r="I494" s="234"/>
      <c r="J494" s="234"/>
      <c r="K494" s="234"/>
      <c r="L494" s="234"/>
      <c r="M494" s="234"/>
      <c r="N494" s="234" t="s">
        <v>6946</v>
      </c>
      <c r="O494" s="249"/>
      <c r="P494" s="249"/>
      <c r="Q494" s="226"/>
      <c r="R494" s="212" t="s">
        <v>2</v>
      </c>
      <c r="S494" s="212" t="s">
        <v>6721</v>
      </c>
      <c r="T494" s="236" t="s">
        <v>7581</v>
      </c>
      <c r="U494" s="237" t="s">
        <v>6722</v>
      </c>
      <c r="V494" s="237">
        <v>45555</v>
      </c>
      <c r="W494" s="236" t="s">
        <v>6944</v>
      </c>
      <c r="X494" s="237" t="s">
        <v>6721</v>
      </c>
      <c r="Y494" s="237"/>
      <c r="Z494" s="237"/>
      <c r="AA494" s="246">
        <v>202409</v>
      </c>
      <c r="AB494" s="246"/>
      <c r="AC494" s="236" t="s">
        <v>7181</v>
      </c>
      <c r="AD494" s="247" t="s">
        <v>7146</v>
      </c>
      <c r="AE494" s="248">
        <v>0</v>
      </c>
      <c r="AF494" s="247" t="s">
        <v>7146</v>
      </c>
      <c r="AG494" s="242" t="str">
        <f>IFERROR(VLOOKUP(작성용!A:A,RM!A:D,4,0),"-")</f>
        <v>-</v>
      </c>
      <c r="AH494" s="9" t="s">
        <v>6721</v>
      </c>
      <c r="AI494" s="238" t="s">
        <v>6721</v>
      </c>
      <c r="AJ494" s="238" t="s">
        <v>6721</v>
      </c>
      <c r="AK494" s="238" t="s">
        <v>7182</v>
      </c>
      <c r="AL494" s="238">
        <v>493</v>
      </c>
    </row>
    <row r="495" spans="1:38" x14ac:dyDescent="0.3">
      <c r="A495" s="232">
        <v>6000818</v>
      </c>
      <c r="B495" s="232" t="s">
        <v>7566</v>
      </c>
      <c r="C495" s="244" t="s">
        <v>6717</v>
      </c>
      <c r="D495" s="240" t="s">
        <v>7649</v>
      </c>
      <c r="E495" s="239">
        <v>1101116914413</v>
      </c>
      <c r="F495" s="243" t="s">
        <v>7044</v>
      </c>
      <c r="G495" s="214">
        <v>0</v>
      </c>
      <c r="H495" s="234" t="s">
        <v>6721</v>
      </c>
      <c r="I495" s="234"/>
      <c r="J495" s="234"/>
      <c r="K495" s="234"/>
      <c r="L495" s="234"/>
      <c r="M495" s="234"/>
      <c r="N495" s="234" t="s">
        <v>6946</v>
      </c>
      <c r="O495" s="249"/>
      <c r="P495" s="249"/>
      <c r="Q495" s="226"/>
      <c r="R495" s="212" t="s">
        <v>2</v>
      </c>
      <c r="S495" s="212" t="s">
        <v>6721</v>
      </c>
      <c r="T495" s="236" t="s">
        <v>7581</v>
      </c>
      <c r="U495" s="237" t="s">
        <v>6722</v>
      </c>
      <c r="V495" s="237">
        <v>45555</v>
      </c>
      <c r="W495" s="236" t="s">
        <v>6944</v>
      </c>
      <c r="X495" s="237" t="s">
        <v>6721</v>
      </c>
      <c r="Y495" s="237"/>
      <c r="Z495" s="237"/>
      <c r="AA495" s="246">
        <v>202409</v>
      </c>
      <c r="AB495" s="246"/>
      <c r="AC495" s="236" t="s">
        <v>7181</v>
      </c>
      <c r="AD495" s="247" t="s">
        <v>7131</v>
      </c>
      <c r="AE495" s="248">
        <v>0</v>
      </c>
      <c r="AF495" s="247" t="s">
        <v>7131</v>
      </c>
      <c r="AG495" s="242" t="str">
        <f>IFERROR(VLOOKUP(작성용!A:A,RM!A:D,4,0),"-")</f>
        <v>-</v>
      </c>
      <c r="AH495" s="9" t="s">
        <v>6721</v>
      </c>
      <c r="AI495" s="238" t="s">
        <v>6721</v>
      </c>
      <c r="AJ495" s="238" t="s">
        <v>6721</v>
      </c>
      <c r="AK495" s="238" t="s">
        <v>7182</v>
      </c>
      <c r="AL495" s="238">
        <v>494</v>
      </c>
    </row>
    <row r="496" spans="1:38" x14ac:dyDescent="0.3">
      <c r="A496" s="232">
        <v>6000818</v>
      </c>
      <c r="B496" s="232" t="s">
        <v>7566</v>
      </c>
      <c r="C496" s="244" t="s">
        <v>6717</v>
      </c>
      <c r="D496" s="240" t="s">
        <v>7650</v>
      </c>
      <c r="E496" s="239">
        <v>1801111008332</v>
      </c>
      <c r="F496" s="243" t="s">
        <v>7044</v>
      </c>
      <c r="G496" s="214">
        <v>0</v>
      </c>
      <c r="H496" s="234" t="s">
        <v>6721</v>
      </c>
      <c r="I496" s="234"/>
      <c r="J496" s="234"/>
      <c r="K496" s="234"/>
      <c r="L496" s="234"/>
      <c r="M496" s="234"/>
      <c r="N496" s="234" t="s">
        <v>6946</v>
      </c>
      <c r="O496" s="249"/>
      <c r="P496" s="249"/>
      <c r="Q496" s="226"/>
      <c r="R496" s="212" t="s">
        <v>2</v>
      </c>
      <c r="S496" s="212" t="s">
        <v>6721</v>
      </c>
      <c r="T496" s="236" t="s">
        <v>7581</v>
      </c>
      <c r="U496" s="237" t="s">
        <v>6722</v>
      </c>
      <c r="V496" s="237">
        <v>45555</v>
      </c>
      <c r="W496" s="236" t="s">
        <v>6944</v>
      </c>
      <c r="X496" s="237" t="s">
        <v>6721</v>
      </c>
      <c r="Y496" s="237"/>
      <c r="Z496" s="237"/>
      <c r="AA496" s="246">
        <v>202409</v>
      </c>
      <c r="AB496" s="246"/>
      <c r="AC496" s="236" t="s">
        <v>7181</v>
      </c>
      <c r="AD496" s="229" t="s">
        <v>6989</v>
      </c>
      <c r="AE496" s="248">
        <v>0</v>
      </c>
      <c r="AF496" s="229" t="s">
        <v>6989</v>
      </c>
      <c r="AG496" s="242" t="str">
        <f>IFERROR(VLOOKUP(작성용!A:A,RM!A:D,4,0),"-")</f>
        <v>-</v>
      </c>
      <c r="AH496" s="9" t="s">
        <v>6721</v>
      </c>
      <c r="AI496" s="238" t="s">
        <v>6721</v>
      </c>
      <c r="AJ496" s="238" t="s">
        <v>6721</v>
      </c>
      <c r="AK496" s="238" t="s">
        <v>7182</v>
      </c>
      <c r="AL496" s="238">
        <v>495</v>
      </c>
    </row>
    <row r="497" spans="1:38" x14ac:dyDescent="0.3">
      <c r="A497" s="232">
        <v>6000818</v>
      </c>
      <c r="B497" s="232" t="s">
        <v>7566</v>
      </c>
      <c r="C497" s="244" t="s">
        <v>6717</v>
      </c>
      <c r="D497" s="240" t="s">
        <v>7650</v>
      </c>
      <c r="E497" s="239">
        <v>1801111008332</v>
      </c>
      <c r="F497" s="243" t="s">
        <v>7044</v>
      </c>
      <c r="G497" s="214">
        <v>1</v>
      </c>
      <c r="H497" s="234" t="s">
        <v>6721</v>
      </c>
      <c r="I497" s="234"/>
      <c r="J497" s="234"/>
      <c r="K497" s="234"/>
      <c r="L497" s="234"/>
      <c r="M497" s="234"/>
      <c r="N497" s="234" t="s">
        <v>6946</v>
      </c>
      <c r="O497" s="249"/>
      <c r="P497" s="249"/>
      <c r="Q497" s="226"/>
      <c r="R497" s="212" t="s">
        <v>2</v>
      </c>
      <c r="S497" s="212" t="s">
        <v>6721</v>
      </c>
      <c r="T497" s="236" t="s">
        <v>7581</v>
      </c>
      <c r="U497" s="237" t="s">
        <v>6722</v>
      </c>
      <c r="V497" s="237">
        <v>45555</v>
      </c>
      <c r="W497" s="236" t="s">
        <v>6944</v>
      </c>
      <c r="X497" s="237" t="s">
        <v>6721</v>
      </c>
      <c r="Y497" s="237"/>
      <c r="Z497" s="237"/>
      <c r="AA497" s="246">
        <v>202409</v>
      </c>
      <c r="AB497" s="246"/>
      <c r="AC497" s="236" t="s">
        <v>7181</v>
      </c>
      <c r="AD497" s="229" t="s">
        <v>6989</v>
      </c>
      <c r="AE497" s="248">
        <v>0</v>
      </c>
      <c r="AF497" s="229" t="s">
        <v>6989</v>
      </c>
      <c r="AG497" s="242" t="str">
        <f>IFERROR(VLOOKUP(작성용!A:A,RM!A:D,4,0),"-")</f>
        <v>-</v>
      </c>
      <c r="AH497" s="9" t="s">
        <v>6721</v>
      </c>
      <c r="AI497" s="238" t="s">
        <v>6721</v>
      </c>
      <c r="AJ497" s="238" t="s">
        <v>6721</v>
      </c>
      <c r="AK497" s="238" t="s">
        <v>7182</v>
      </c>
      <c r="AL497" s="238">
        <v>496</v>
      </c>
    </row>
    <row r="498" spans="1:38" x14ac:dyDescent="0.3">
      <c r="A498" s="232">
        <v>6000818</v>
      </c>
      <c r="B498" s="232" t="s">
        <v>7566</v>
      </c>
      <c r="C498" s="244" t="s">
        <v>6717</v>
      </c>
      <c r="D498" s="240" t="s">
        <v>7651</v>
      </c>
      <c r="E498" s="239" t="s">
        <v>4151</v>
      </c>
      <c r="F498" s="243" t="s">
        <v>6966</v>
      </c>
      <c r="G498" s="214">
        <v>1</v>
      </c>
      <c r="H498" s="234" t="s">
        <v>6721</v>
      </c>
      <c r="I498" s="234"/>
      <c r="J498" s="234"/>
      <c r="K498" s="234"/>
      <c r="L498" s="234"/>
      <c r="M498" s="234"/>
      <c r="N498" s="234" t="s">
        <v>6946</v>
      </c>
      <c r="O498" s="249"/>
      <c r="P498" s="249"/>
      <c r="Q498" s="226"/>
      <c r="R498" s="212" t="s">
        <v>2</v>
      </c>
      <c r="S498" s="212" t="s">
        <v>6721</v>
      </c>
      <c r="T498" s="236" t="s">
        <v>7581</v>
      </c>
      <c r="U498" s="237" t="s">
        <v>6722</v>
      </c>
      <c r="V498" s="237">
        <v>45555</v>
      </c>
      <c r="W498" s="236" t="s">
        <v>6944</v>
      </c>
      <c r="X498" s="237" t="s">
        <v>6721</v>
      </c>
      <c r="Y498" s="237"/>
      <c r="Z498" s="237"/>
      <c r="AA498" s="246">
        <v>202409</v>
      </c>
      <c r="AB498" s="246"/>
      <c r="AC498" s="236" t="s">
        <v>7181</v>
      </c>
      <c r="AD498" s="229" t="s">
        <v>3831</v>
      </c>
      <c r="AE498" s="248">
        <v>0</v>
      </c>
      <c r="AF498" s="229" t="s">
        <v>3831</v>
      </c>
      <c r="AG498" s="242" t="str">
        <f>IFERROR(VLOOKUP(작성용!A:A,RM!A:D,4,0),"-")</f>
        <v>-</v>
      </c>
      <c r="AH498" s="9" t="s">
        <v>6721</v>
      </c>
      <c r="AI498" s="238" t="s">
        <v>6721</v>
      </c>
      <c r="AJ498" s="238" t="s">
        <v>6721</v>
      </c>
      <c r="AK498" s="238" t="s">
        <v>7182</v>
      </c>
      <c r="AL498" s="238">
        <v>497</v>
      </c>
    </row>
    <row r="499" spans="1:38" x14ac:dyDescent="0.3">
      <c r="A499" s="232">
        <v>6000818</v>
      </c>
      <c r="B499" s="232" t="s">
        <v>7566</v>
      </c>
      <c r="C499" s="244" t="s">
        <v>6717</v>
      </c>
      <c r="D499" s="240" t="s">
        <v>7652</v>
      </c>
      <c r="E499" s="239">
        <v>1357110150608</v>
      </c>
      <c r="F499" s="243" t="s">
        <v>6966</v>
      </c>
      <c r="G499" s="214">
        <v>0</v>
      </c>
      <c r="H499" s="234" t="s">
        <v>6721</v>
      </c>
      <c r="I499" s="234"/>
      <c r="J499" s="234"/>
      <c r="K499" s="234"/>
      <c r="L499" s="234"/>
      <c r="M499" s="234"/>
      <c r="N499" s="234" t="s">
        <v>6946</v>
      </c>
      <c r="O499" s="249"/>
      <c r="P499" s="249"/>
      <c r="Q499" s="226"/>
      <c r="R499" s="212" t="s">
        <v>2</v>
      </c>
      <c r="S499" s="212" t="s">
        <v>6721</v>
      </c>
      <c r="T499" s="236" t="s">
        <v>7581</v>
      </c>
      <c r="U499" s="237" t="s">
        <v>6722</v>
      </c>
      <c r="V499" s="237">
        <v>45555</v>
      </c>
      <c r="W499" s="236" t="s">
        <v>6944</v>
      </c>
      <c r="X499" s="237" t="s">
        <v>6721</v>
      </c>
      <c r="Y499" s="237"/>
      <c r="Z499" s="237"/>
      <c r="AA499" s="246">
        <v>202409</v>
      </c>
      <c r="AB499" s="246"/>
      <c r="AC499" s="236" t="s">
        <v>7181</v>
      </c>
      <c r="AD499" s="229" t="s">
        <v>3822</v>
      </c>
      <c r="AE499" s="248">
        <v>0</v>
      </c>
      <c r="AF499" s="229" t="s">
        <v>3822</v>
      </c>
      <c r="AG499" s="242" t="str">
        <f>IFERROR(VLOOKUP(작성용!A:A,RM!A:D,4,0),"-")</f>
        <v>-</v>
      </c>
      <c r="AH499" s="9" t="s">
        <v>6721</v>
      </c>
      <c r="AI499" s="238" t="s">
        <v>6721</v>
      </c>
      <c r="AJ499" s="238" t="s">
        <v>6721</v>
      </c>
      <c r="AK499" s="238" t="s">
        <v>7182</v>
      </c>
      <c r="AL499" s="238">
        <v>498</v>
      </c>
    </row>
    <row r="500" spans="1:38" x14ac:dyDescent="0.3">
      <c r="A500" s="232">
        <v>6000818</v>
      </c>
      <c r="B500" s="232" t="s">
        <v>7566</v>
      </c>
      <c r="C500" s="244" t="s">
        <v>6717</v>
      </c>
      <c r="D500" s="240" t="s">
        <v>7653</v>
      </c>
      <c r="E500" s="239">
        <v>1101111960924</v>
      </c>
      <c r="F500" s="243" t="s">
        <v>6931</v>
      </c>
      <c r="G500" s="214">
        <v>0</v>
      </c>
      <c r="H500" s="234" t="s">
        <v>6721</v>
      </c>
      <c r="I500" s="234"/>
      <c r="J500" s="234"/>
      <c r="K500" s="234"/>
      <c r="L500" s="234"/>
      <c r="M500" s="234"/>
      <c r="N500" s="234" t="s">
        <v>6946</v>
      </c>
      <c r="O500" s="249"/>
      <c r="P500" s="249"/>
      <c r="Q500" s="226"/>
      <c r="R500" s="212" t="s">
        <v>2</v>
      </c>
      <c r="S500" s="212" t="s">
        <v>6721</v>
      </c>
      <c r="T500" s="236" t="s">
        <v>7581</v>
      </c>
      <c r="U500" s="237" t="s">
        <v>6722</v>
      </c>
      <c r="V500" s="237">
        <v>45555</v>
      </c>
      <c r="W500" s="236" t="s">
        <v>6944</v>
      </c>
      <c r="X500" s="237" t="s">
        <v>6721</v>
      </c>
      <c r="Y500" s="237"/>
      <c r="Z500" s="237"/>
      <c r="AA500" s="246">
        <v>202409</v>
      </c>
      <c r="AB500" s="246"/>
      <c r="AC500" s="236" t="s">
        <v>7181</v>
      </c>
      <c r="AD500" s="229" t="s">
        <v>6910</v>
      </c>
      <c r="AE500" s="248">
        <v>0</v>
      </c>
      <c r="AF500" s="229" t="s">
        <v>6910</v>
      </c>
      <c r="AG500" s="242" t="str">
        <f>IFERROR(VLOOKUP(작성용!A:A,RM!A:D,4,0),"-")</f>
        <v>-</v>
      </c>
      <c r="AH500" s="9" t="s">
        <v>6721</v>
      </c>
      <c r="AI500" s="238" t="s">
        <v>6721</v>
      </c>
      <c r="AJ500" s="238" t="s">
        <v>6721</v>
      </c>
      <c r="AK500" s="238" t="s">
        <v>7182</v>
      </c>
      <c r="AL500" s="238">
        <v>499</v>
      </c>
    </row>
    <row r="501" spans="1:38" x14ac:dyDescent="0.3">
      <c r="A501" s="232">
        <v>6000818</v>
      </c>
      <c r="B501" s="232" t="s">
        <v>7566</v>
      </c>
      <c r="C501" s="244" t="s">
        <v>6717</v>
      </c>
      <c r="D501" s="231" t="s">
        <v>7654</v>
      </c>
      <c r="E501" s="239">
        <v>1101117195947</v>
      </c>
      <c r="F501" s="243" t="s">
        <v>7044</v>
      </c>
      <c r="G501" s="214">
        <v>0</v>
      </c>
      <c r="H501" s="234" t="s">
        <v>6721</v>
      </c>
      <c r="I501" s="234"/>
      <c r="J501" s="234"/>
      <c r="K501" s="234"/>
      <c r="L501" s="234"/>
      <c r="M501" s="234"/>
      <c r="N501" s="234" t="s">
        <v>6946</v>
      </c>
      <c r="O501" s="249"/>
      <c r="P501" s="249"/>
      <c r="Q501" s="226"/>
      <c r="R501" s="212" t="s">
        <v>2</v>
      </c>
      <c r="S501" s="212" t="s">
        <v>6721</v>
      </c>
      <c r="T501" s="236" t="s">
        <v>7581</v>
      </c>
      <c r="U501" s="237" t="s">
        <v>6722</v>
      </c>
      <c r="V501" s="237">
        <v>45555</v>
      </c>
      <c r="W501" s="236" t="s">
        <v>6944</v>
      </c>
      <c r="X501" s="237" t="s">
        <v>6721</v>
      </c>
      <c r="Y501" s="237"/>
      <c r="Z501" s="237"/>
      <c r="AA501" s="246">
        <v>202409</v>
      </c>
      <c r="AB501" s="246"/>
      <c r="AC501" s="236" t="s">
        <v>7181</v>
      </c>
      <c r="AD501" s="229" t="s">
        <v>1653</v>
      </c>
      <c r="AE501" s="248">
        <v>0.4</v>
      </c>
      <c r="AF501" s="229" t="s">
        <v>1653</v>
      </c>
      <c r="AG501" s="242" t="str">
        <f>IFERROR(VLOOKUP(작성용!A:A,RM!A:D,4,0),"-")</f>
        <v>-</v>
      </c>
      <c r="AH501" s="9" t="s">
        <v>6721</v>
      </c>
      <c r="AI501" s="238" t="s">
        <v>6721</v>
      </c>
      <c r="AJ501" s="238" t="s">
        <v>6721</v>
      </c>
      <c r="AK501" s="238" t="s">
        <v>7182</v>
      </c>
      <c r="AL501" s="238">
        <v>500</v>
      </c>
    </row>
    <row r="502" spans="1:38" x14ac:dyDescent="0.3">
      <c r="A502" s="232">
        <v>6000818</v>
      </c>
      <c r="B502" s="232" t="s">
        <v>7566</v>
      </c>
      <c r="C502" s="244" t="s">
        <v>6717</v>
      </c>
      <c r="D502" s="231" t="s">
        <v>7655</v>
      </c>
      <c r="E502" s="239">
        <v>1101115812733</v>
      </c>
      <c r="F502" s="243" t="s">
        <v>7179</v>
      </c>
      <c r="G502" s="214">
        <v>0</v>
      </c>
      <c r="H502" s="234" t="s">
        <v>6721</v>
      </c>
      <c r="I502" s="234"/>
      <c r="J502" s="234"/>
      <c r="K502" s="234"/>
      <c r="L502" s="234"/>
      <c r="M502" s="234"/>
      <c r="N502" s="234" t="s">
        <v>6946</v>
      </c>
      <c r="O502" s="249"/>
      <c r="P502" s="249"/>
      <c r="Q502" s="226"/>
      <c r="R502" s="212" t="s">
        <v>2</v>
      </c>
      <c r="S502" s="212" t="s">
        <v>6721</v>
      </c>
      <c r="T502" s="236" t="s">
        <v>7581</v>
      </c>
      <c r="U502" s="237" t="s">
        <v>6722</v>
      </c>
      <c r="V502" s="237">
        <v>45555</v>
      </c>
      <c r="W502" s="236" t="s">
        <v>6944</v>
      </c>
      <c r="X502" s="237" t="s">
        <v>6721</v>
      </c>
      <c r="Y502" s="237"/>
      <c r="Z502" s="237"/>
      <c r="AA502" s="246">
        <v>202409</v>
      </c>
      <c r="AB502" s="246"/>
      <c r="AC502" s="236" t="s">
        <v>7181</v>
      </c>
      <c r="AD502" s="229" t="s">
        <v>4163</v>
      </c>
      <c r="AE502" s="248">
        <v>0.4</v>
      </c>
      <c r="AF502" s="229" t="s">
        <v>4163</v>
      </c>
      <c r="AG502" s="242" t="str">
        <f>IFERROR(VLOOKUP(작성용!A:A,RM!A:D,4,0),"-")</f>
        <v>-</v>
      </c>
      <c r="AH502" s="9" t="s">
        <v>6721</v>
      </c>
      <c r="AI502" s="238" t="s">
        <v>6721</v>
      </c>
      <c r="AJ502" s="238" t="s">
        <v>6721</v>
      </c>
      <c r="AK502" s="238" t="s">
        <v>7182</v>
      </c>
      <c r="AL502" s="238">
        <v>501</v>
      </c>
    </row>
    <row r="503" spans="1:38" x14ac:dyDescent="0.3">
      <c r="A503" s="232">
        <v>6000818</v>
      </c>
      <c r="B503" s="232" t="s">
        <v>7566</v>
      </c>
      <c r="C503" s="244" t="s">
        <v>6717</v>
      </c>
      <c r="D503" s="240" t="s">
        <v>7655</v>
      </c>
      <c r="E503" s="239">
        <v>1101115812733</v>
      </c>
      <c r="F503" s="243" t="s">
        <v>7044</v>
      </c>
      <c r="G503" s="214">
        <v>0</v>
      </c>
      <c r="H503" s="234" t="s">
        <v>6721</v>
      </c>
      <c r="I503" s="234"/>
      <c r="J503" s="234"/>
      <c r="K503" s="234"/>
      <c r="L503" s="234"/>
      <c r="M503" s="234"/>
      <c r="N503" s="234" t="s">
        <v>6946</v>
      </c>
      <c r="O503" s="249"/>
      <c r="P503" s="249"/>
      <c r="Q503" s="226"/>
      <c r="R503" s="212" t="s">
        <v>2</v>
      </c>
      <c r="S503" s="212" t="s">
        <v>6721</v>
      </c>
      <c r="T503" s="236" t="s">
        <v>7581</v>
      </c>
      <c r="U503" s="237" t="s">
        <v>6722</v>
      </c>
      <c r="V503" s="237">
        <v>45555</v>
      </c>
      <c r="W503" s="236" t="s">
        <v>6944</v>
      </c>
      <c r="X503" s="237" t="s">
        <v>6721</v>
      </c>
      <c r="Y503" s="237"/>
      <c r="Z503" s="237"/>
      <c r="AA503" s="246">
        <v>202409</v>
      </c>
      <c r="AB503" s="246"/>
      <c r="AC503" s="236" t="s">
        <v>7181</v>
      </c>
      <c r="AD503" s="229" t="s">
        <v>4163</v>
      </c>
      <c r="AE503" s="248">
        <v>0</v>
      </c>
      <c r="AF503" s="229" t="s">
        <v>4163</v>
      </c>
      <c r="AG503" s="242" t="str">
        <f>IFERROR(VLOOKUP(작성용!A:A,RM!A:D,4,0),"-")</f>
        <v>-</v>
      </c>
      <c r="AH503" s="9" t="s">
        <v>6721</v>
      </c>
      <c r="AI503" s="238" t="s">
        <v>6721</v>
      </c>
      <c r="AJ503" s="238" t="s">
        <v>6721</v>
      </c>
      <c r="AK503" s="238" t="s">
        <v>7182</v>
      </c>
      <c r="AL503" s="238">
        <v>502</v>
      </c>
    </row>
    <row r="504" spans="1:38" x14ac:dyDescent="0.3">
      <c r="A504" s="232">
        <v>6000818</v>
      </c>
      <c r="B504" s="232" t="s">
        <v>7566</v>
      </c>
      <c r="C504" s="244" t="s">
        <v>6717</v>
      </c>
      <c r="D504" s="240" t="s">
        <v>7656</v>
      </c>
      <c r="E504" s="239">
        <v>1101117737781</v>
      </c>
      <c r="F504" s="243" t="s">
        <v>7044</v>
      </c>
      <c r="G504" s="214">
        <v>0</v>
      </c>
      <c r="H504" s="234" t="s">
        <v>6721</v>
      </c>
      <c r="I504" s="234"/>
      <c r="J504" s="234"/>
      <c r="K504" s="234"/>
      <c r="L504" s="234"/>
      <c r="M504" s="234"/>
      <c r="N504" s="234" t="s">
        <v>6946</v>
      </c>
      <c r="O504" s="249"/>
      <c r="P504" s="249"/>
      <c r="Q504" s="226"/>
      <c r="R504" s="212" t="s">
        <v>2</v>
      </c>
      <c r="S504" s="212" t="s">
        <v>6721</v>
      </c>
      <c r="T504" s="236" t="s">
        <v>7581</v>
      </c>
      <c r="U504" s="237" t="s">
        <v>6722</v>
      </c>
      <c r="V504" s="237">
        <v>45555</v>
      </c>
      <c r="W504" s="236" t="s">
        <v>6944</v>
      </c>
      <c r="X504" s="237" t="s">
        <v>6721</v>
      </c>
      <c r="Y504" s="237"/>
      <c r="Z504" s="237"/>
      <c r="AA504" s="246">
        <v>202409</v>
      </c>
      <c r="AB504" s="246"/>
      <c r="AC504" s="236" t="s">
        <v>7181</v>
      </c>
      <c r="AD504" s="229" t="s">
        <v>3848</v>
      </c>
      <c r="AE504" s="248">
        <v>0</v>
      </c>
      <c r="AF504" s="229" t="s">
        <v>3848</v>
      </c>
      <c r="AG504" s="242" t="str">
        <f>IFERROR(VLOOKUP(작성용!A:A,RM!A:D,4,0),"-")</f>
        <v>-</v>
      </c>
      <c r="AH504" s="9" t="s">
        <v>6721</v>
      </c>
      <c r="AI504" s="238" t="s">
        <v>6721</v>
      </c>
      <c r="AJ504" s="238" t="s">
        <v>6721</v>
      </c>
      <c r="AK504" s="238" t="s">
        <v>7182</v>
      </c>
      <c r="AL504" s="238">
        <v>503</v>
      </c>
    </row>
    <row r="505" spans="1:38" x14ac:dyDescent="0.3">
      <c r="A505" s="232" t="s">
        <v>419</v>
      </c>
      <c r="B505" s="232" t="s">
        <v>4406</v>
      </c>
      <c r="C505" s="244" t="s">
        <v>6717</v>
      </c>
      <c r="D505" s="240" t="s">
        <v>7657</v>
      </c>
      <c r="E505" s="239">
        <v>1650110071349</v>
      </c>
      <c r="F505" s="243" t="s">
        <v>7179</v>
      </c>
      <c r="G505" s="214">
        <v>0</v>
      </c>
      <c r="H505" s="234" t="s">
        <v>6721</v>
      </c>
      <c r="I505" s="234"/>
      <c r="J505" s="234"/>
      <c r="K505" s="234"/>
      <c r="L505" s="234"/>
      <c r="M505" s="234"/>
      <c r="N505" s="234" t="s">
        <v>6946</v>
      </c>
      <c r="O505" s="249" t="s">
        <v>7658</v>
      </c>
      <c r="P505" s="249" t="s">
        <v>7659</v>
      </c>
      <c r="Q505" s="226" t="s">
        <v>7660</v>
      </c>
      <c r="R505" s="212" t="s">
        <v>2</v>
      </c>
      <c r="S505" s="213" t="s">
        <v>2</v>
      </c>
      <c r="T505" s="236">
        <v>45530</v>
      </c>
      <c r="U505" s="237" t="s">
        <v>6722</v>
      </c>
      <c r="V505" s="236">
        <v>45569</v>
      </c>
      <c r="W505" s="236">
        <v>45580</v>
      </c>
      <c r="X505" s="237" t="s">
        <v>6721</v>
      </c>
      <c r="Y505" s="237"/>
      <c r="Z505" s="237" t="s">
        <v>7066</v>
      </c>
      <c r="AA505" s="241">
        <v>202409</v>
      </c>
      <c r="AB505" s="246"/>
      <c r="AC505" s="236" t="s">
        <v>6963</v>
      </c>
      <c r="AD505" s="247" t="s">
        <v>7289</v>
      </c>
      <c r="AE505" s="248">
        <v>1</v>
      </c>
      <c r="AF505" s="247" t="s">
        <v>7289</v>
      </c>
      <c r="AG505" s="242" t="str">
        <f>IFERROR(VLOOKUP(작성용!A:A,RM!A:D,4,0),"-")</f>
        <v>강성은</v>
      </c>
      <c r="AH505" s="9" t="s">
        <v>7129</v>
      </c>
      <c r="AI505" s="238" t="s">
        <v>6721</v>
      </c>
      <c r="AJ505" s="238" t="s">
        <v>6721</v>
      </c>
      <c r="AK505" s="238" t="s">
        <v>6726</v>
      </c>
      <c r="AL505" s="238">
        <v>504</v>
      </c>
    </row>
    <row r="506" spans="1:38" x14ac:dyDescent="0.3">
      <c r="A506" s="232" t="s">
        <v>419</v>
      </c>
      <c r="B506" s="232" t="s">
        <v>4406</v>
      </c>
      <c r="C506" s="244" t="s">
        <v>6717</v>
      </c>
      <c r="D506" s="240" t="s">
        <v>7661</v>
      </c>
      <c r="E506" s="239">
        <v>1701110527624</v>
      </c>
      <c r="F506" s="243" t="s">
        <v>7044</v>
      </c>
      <c r="G506" s="214">
        <v>0</v>
      </c>
      <c r="H506" s="234" t="s">
        <v>6721</v>
      </c>
      <c r="I506" s="234"/>
      <c r="J506" s="234"/>
      <c r="K506" s="234"/>
      <c r="L506" s="234"/>
      <c r="M506" s="234"/>
      <c r="N506" s="234" t="s">
        <v>6946</v>
      </c>
      <c r="O506" s="249" t="s">
        <v>7658</v>
      </c>
      <c r="P506" s="249" t="s">
        <v>7659</v>
      </c>
      <c r="Q506" s="226" t="s">
        <v>7660</v>
      </c>
      <c r="R506" s="212" t="s">
        <v>2</v>
      </c>
      <c r="S506" s="213" t="s">
        <v>2</v>
      </c>
      <c r="T506" s="236">
        <v>45530</v>
      </c>
      <c r="U506" s="237" t="s">
        <v>6722</v>
      </c>
      <c r="V506" s="236">
        <v>45569</v>
      </c>
      <c r="W506" s="236">
        <v>45580</v>
      </c>
      <c r="X506" s="237" t="s">
        <v>6721</v>
      </c>
      <c r="Y506" s="237"/>
      <c r="Z506" s="237" t="s">
        <v>7066</v>
      </c>
      <c r="AA506" s="241">
        <v>202409</v>
      </c>
      <c r="AB506" s="246"/>
      <c r="AC506" s="236" t="s">
        <v>6963</v>
      </c>
      <c r="AD506" s="247" t="s">
        <v>7100</v>
      </c>
      <c r="AE506" s="248">
        <v>1</v>
      </c>
      <c r="AF506" s="247" t="s">
        <v>7100</v>
      </c>
      <c r="AG506" s="242" t="str">
        <f>IFERROR(VLOOKUP(작성용!A:A,RM!A:D,4,0),"-")</f>
        <v>강성은</v>
      </c>
      <c r="AH506" s="9" t="s">
        <v>7129</v>
      </c>
      <c r="AI506" s="238" t="s">
        <v>6721</v>
      </c>
      <c r="AJ506" s="238" t="s">
        <v>6721</v>
      </c>
      <c r="AK506" s="238" t="s">
        <v>6726</v>
      </c>
      <c r="AL506" s="238">
        <v>505</v>
      </c>
    </row>
    <row r="507" spans="1:38" x14ac:dyDescent="0.3">
      <c r="A507" s="232" t="s">
        <v>419</v>
      </c>
      <c r="B507" s="232" t="s">
        <v>4406</v>
      </c>
      <c r="C507" s="244" t="s">
        <v>6717</v>
      </c>
      <c r="D507" s="240" t="s">
        <v>7662</v>
      </c>
      <c r="E507" s="239">
        <v>1341110529715</v>
      </c>
      <c r="F507" s="243" t="s">
        <v>7044</v>
      </c>
      <c r="G507" s="214">
        <v>0</v>
      </c>
      <c r="H507" s="234" t="s">
        <v>6721</v>
      </c>
      <c r="I507" s="234"/>
      <c r="J507" s="234"/>
      <c r="K507" s="234"/>
      <c r="L507" s="234"/>
      <c r="M507" s="234"/>
      <c r="N507" s="234" t="s">
        <v>6946</v>
      </c>
      <c r="O507" s="249" t="s">
        <v>7658</v>
      </c>
      <c r="P507" s="249" t="s">
        <v>7659</v>
      </c>
      <c r="Q507" s="226" t="s">
        <v>7660</v>
      </c>
      <c r="R507" s="212" t="s">
        <v>2</v>
      </c>
      <c r="S507" s="213" t="s">
        <v>2</v>
      </c>
      <c r="T507" s="236">
        <v>45530</v>
      </c>
      <c r="U507" s="237" t="s">
        <v>6722</v>
      </c>
      <c r="V507" s="236">
        <v>45569</v>
      </c>
      <c r="W507" s="236">
        <v>45580</v>
      </c>
      <c r="X507" s="237" t="s">
        <v>6721</v>
      </c>
      <c r="Y507" s="237"/>
      <c r="Z507" s="237" t="s">
        <v>7066</v>
      </c>
      <c r="AA507" s="241">
        <v>202409</v>
      </c>
      <c r="AB507" s="246"/>
      <c r="AC507" s="236" t="s">
        <v>6963</v>
      </c>
      <c r="AD507" s="247" t="s">
        <v>7129</v>
      </c>
      <c r="AE507" s="248">
        <v>1</v>
      </c>
      <c r="AF507" s="247" t="s">
        <v>7129</v>
      </c>
      <c r="AG507" s="242" t="str">
        <f>IFERROR(VLOOKUP(작성용!A:A,RM!A:D,4,0),"-")</f>
        <v>강성은</v>
      </c>
      <c r="AH507" s="9" t="s">
        <v>7129</v>
      </c>
      <c r="AI507" s="238" t="s">
        <v>6721</v>
      </c>
      <c r="AJ507" s="238" t="s">
        <v>6721</v>
      </c>
      <c r="AK507" s="238" t="s">
        <v>6726</v>
      </c>
      <c r="AL507" s="238">
        <v>506</v>
      </c>
    </row>
    <row r="508" spans="1:38" x14ac:dyDescent="0.3">
      <c r="A508" s="232" t="s">
        <v>419</v>
      </c>
      <c r="B508" s="232" t="s">
        <v>4406</v>
      </c>
      <c r="C508" s="244" t="s">
        <v>6717</v>
      </c>
      <c r="D508" s="240" t="s">
        <v>7663</v>
      </c>
      <c r="E508" s="239">
        <v>1345110601185</v>
      </c>
      <c r="F508" s="243" t="s">
        <v>6931</v>
      </c>
      <c r="G508" s="214">
        <v>2</v>
      </c>
      <c r="H508" s="234" t="s">
        <v>6721</v>
      </c>
      <c r="I508" s="234"/>
      <c r="J508" s="234"/>
      <c r="K508" s="234"/>
      <c r="L508" s="234"/>
      <c r="M508" s="234"/>
      <c r="N508" s="234" t="s">
        <v>7021</v>
      </c>
      <c r="O508" s="249" t="s">
        <v>7658</v>
      </c>
      <c r="P508" s="249" t="s">
        <v>7659</v>
      </c>
      <c r="Q508" s="226" t="s">
        <v>7664</v>
      </c>
      <c r="R508" s="212" t="s">
        <v>2</v>
      </c>
      <c r="S508" s="213" t="s">
        <v>6721</v>
      </c>
      <c r="T508" s="236">
        <v>45530</v>
      </c>
      <c r="U508" s="237" t="s">
        <v>6722</v>
      </c>
      <c r="V508" s="236">
        <v>45569</v>
      </c>
      <c r="W508" s="236">
        <v>45580</v>
      </c>
      <c r="X508" s="237" t="s">
        <v>6721</v>
      </c>
      <c r="Y508" s="237"/>
      <c r="Z508" s="237" t="s">
        <v>7066</v>
      </c>
      <c r="AA508" s="241">
        <v>202409</v>
      </c>
      <c r="AB508" s="246"/>
      <c r="AC508" s="236" t="s">
        <v>6963</v>
      </c>
      <c r="AD508" s="247" t="s">
        <v>7026</v>
      </c>
      <c r="AE508" s="248">
        <v>1</v>
      </c>
      <c r="AF508" s="247" t="s">
        <v>7026</v>
      </c>
      <c r="AG508" s="242" t="str">
        <f>IFERROR(VLOOKUP(작성용!A:A,RM!A:D,4,0),"-")</f>
        <v>강성은</v>
      </c>
      <c r="AH508" s="9" t="s">
        <v>7129</v>
      </c>
      <c r="AI508" s="238" t="s">
        <v>6721</v>
      </c>
      <c r="AJ508" s="238" t="s">
        <v>6721</v>
      </c>
      <c r="AK508" s="238" t="s">
        <v>6726</v>
      </c>
      <c r="AL508" s="238">
        <v>507</v>
      </c>
    </row>
    <row r="509" spans="1:38" x14ac:dyDescent="0.3">
      <c r="A509" s="232" t="s">
        <v>419</v>
      </c>
      <c r="B509" s="232" t="s">
        <v>4406</v>
      </c>
      <c r="C509" s="244" t="s">
        <v>6717</v>
      </c>
      <c r="D509" s="240" t="s">
        <v>7665</v>
      </c>
      <c r="E509" s="239">
        <v>1101117286746</v>
      </c>
      <c r="F509" s="243" t="s">
        <v>6931</v>
      </c>
      <c r="G509" s="214">
        <v>1</v>
      </c>
      <c r="H509" s="234" t="s">
        <v>6721</v>
      </c>
      <c r="I509" s="234"/>
      <c r="J509" s="234"/>
      <c r="K509" s="234"/>
      <c r="L509" s="234"/>
      <c r="M509" s="234"/>
      <c r="N509" s="234" t="s">
        <v>7021</v>
      </c>
      <c r="O509" s="249" t="s">
        <v>7658</v>
      </c>
      <c r="P509" s="249" t="s">
        <v>7659</v>
      </c>
      <c r="Q509" s="226" t="s">
        <v>7664</v>
      </c>
      <c r="R509" s="212" t="s">
        <v>2</v>
      </c>
      <c r="S509" s="213" t="s">
        <v>6721</v>
      </c>
      <c r="T509" s="236">
        <v>45530</v>
      </c>
      <c r="U509" s="237" t="s">
        <v>6722</v>
      </c>
      <c r="V509" s="236">
        <v>45569</v>
      </c>
      <c r="W509" s="236">
        <v>45580</v>
      </c>
      <c r="X509" s="237" t="s">
        <v>6721</v>
      </c>
      <c r="Y509" s="237"/>
      <c r="Z509" s="237" t="s">
        <v>7066</v>
      </c>
      <c r="AA509" s="241">
        <v>202409</v>
      </c>
      <c r="AB509" s="246"/>
      <c r="AC509" s="236" t="s">
        <v>6963</v>
      </c>
      <c r="AD509" s="247" t="s">
        <v>7124</v>
      </c>
      <c r="AE509" s="248">
        <v>1</v>
      </c>
      <c r="AF509" s="247" t="s">
        <v>7124</v>
      </c>
      <c r="AG509" s="242" t="str">
        <f>IFERROR(VLOOKUP(작성용!A:A,RM!A:D,4,0),"-")</f>
        <v>강성은</v>
      </c>
      <c r="AH509" s="9" t="s">
        <v>7129</v>
      </c>
      <c r="AI509" s="238" t="s">
        <v>6721</v>
      </c>
      <c r="AJ509" s="238" t="s">
        <v>6721</v>
      </c>
      <c r="AK509" s="238" t="s">
        <v>6726</v>
      </c>
      <c r="AL509" s="238">
        <v>508</v>
      </c>
    </row>
    <row r="510" spans="1:38" x14ac:dyDescent="0.3">
      <c r="A510" s="232" t="s">
        <v>293</v>
      </c>
      <c r="B510" s="232" t="s">
        <v>7666</v>
      </c>
      <c r="C510" s="244" t="s">
        <v>6717</v>
      </c>
      <c r="D510" s="240" t="s">
        <v>7667</v>
      </c>
      <c r="E510" s="239" t="s">
        <v>3887</v>
      </c>
      <c r="F510" s="243" t="s">
        <v>6729</v>
      </c>
      <c r="G510" s="214">
        <v>99</v>
      </c>
      <c r="H510" s="234" t="s">
        <v>6721</v>
      </c>
      <c r="I510" s="234"/>
      <c r="J510" s="234"/>
      <c r="K510" s="234"/>
      <c r="L510" s="234"/>
      <c r="M510" s="234"/>
      <c r="N510" s="234" t="s">
        <v>6720</v>
      </c>
      <c r="O510" s="249" t="s">
        <v>7668</v>
      </c>
      <c r="P510" s="249" t="s">
        <v>7669</v>
      </c>
      <c r="Q510" s="226" t="s">
        <v>7670</v>
      </c>
      <c r="R510" s="212" t="s">
        <v>4216</v>
      </c>
      <c r="S510" s="213">
        <v>420000022</v>
      </c>
      <c r="T510" s="236">
        <v>45530</v>
      </c>
      <c r="U510" s="237" t="s">
        <v>6722</v>
      </c>
      <c r="V510" s="291">
        <v>45572</v>
      </c>
      <c r="W510" s="291">
        <v>45581</v>
      </c>
      <c r="X510" s="237" t="s">
        <v>6721</v>
      </c>
      <c r="Y510" s="237"/>
      <c r="Z510" s="237" t="s">
        <v>13088</v>
      </c>
      <c r="AA510" s="246">
        <v>202409</v>
      </c>
      <c r="AB510" s="246">
        <v>8</v>
      </c>
      <c r="AC510" s="236" t="s">
        <v>6708</v>
      </c>
      <c r="AD510" s="247" t="s">
        <v>6709</v>
      </c>
      <c r="AE510" s="248">
        <v>0</v>
      </c>
      <c r="AF510" s="247" t="s">
        <v>6709</v>
      </c>
      <c r="AG510" s="242" t="str">
        <f>IFERROR(VLOOKUP(작성용!A:A,RM!A:D,4,0),"-")</f>
        <v>김기욱</v>
      </c>
      <c r="AH510" s="9" t="s">
        <v>7671</v>
      </c>
      <c r="AI510" s="238" t="s">
        <v>6721</v>
      </c>
      <c r="AJ510" s="238" t="s">
        <v>6721</v>
      </c>
      <c r="AK510" s="238" t="s">
        <v>6726</v>
      </c>
      <c r="AL510" s="238">
        <v>509</v>
      </c>
    </row>
    <row r="511" spans="1:38" x14ac:dyDescent="0.3">
      <c r="A511" s="232" t="s">
        <v>293</v>
      </c>
      <c r="B511" s="232" t="s">
        <v>7666</v>
      </c>
      <c r="C511" s="244" t="s">
        <v>6717</v>
      </c>
      <c r="D511" s="240" t="s">
        <v>7672</v>
      </c>
      <c r="E511" s="239" t="s">
        <v>3888</v>
      </c>
      <c r="F511" s="243" t="s">
        <v>6729</v>
      </c>
      <c r="G511" s="214">
        <v>0</v>
      </c>
      <c r="H511" s="234" t="s">
        <v>6721</v>
      </c>
      <c r="I511" s="234"/>
      <c r="J511" s="234"/>
      <c r="K511" s="234"/>
      <c r="L511" s="234"/>
      <c r="M511" s="234"/>
      <c r="N511" s="234" t="s">
        <v>6720</v>
      </c>
      <c r="O511" s="249" t="s">
        <v>7668</v>
      </c>
      <c r="P511" s="249" t="s">
        <v>7669</v>
      </c>
      <c r="Q511" s="226" t="s">
        <v>7670</v>
      </c>
      <c r="R511" s="212" t="s">
        <v>4274</v>
      </c>
      <c r="S511" s="213">
        <v>420000044</v>
      </c>
      <c r="T511" s="236">
        <v>45530</v>
      </c>
      <c r="U511" s="237" t="s">
        <v>6722</v>
      </c>
      <c r="V511" s="291">
        <v>45572</v>
      </c>
      <c r="W511" s="291">
        <v>45581</v>
      </c>
      <c r="X511" s="237" t="s">
        <v>6721</v>
      </c>
      <c r="Y511" s="237"/>
      <c r="Z511" s="237" t="s">
        <v>13088</v>
      </c>
      <c r="AA511" s="246">
        <v>202409</v>
      </c>
      <c r="AB511" s="246">
        <v>8</v>
      </c>
      <c r="AC511" s="236" t="s">
        <v>6708</v>
      </c>
      <c r="AD511" s="247" t="s">
        <v>6709</v>
      </c>
      <c r="AE511" s="248">
        <v>0</v>
      </c>
      <c r="AF511" s="247" t="s">
        <v>6709</v>
      </c>
      <c r="AG511" s="242" t="str">
        <f>IFERROR(VLOOKUP(작성용!A:A,RM!A:D,4,0),"-")</f>
        <v>김기욱</v>
      </c>
      <c r="AH511" s="9" t="s">
        <v>7671</v>
      </c>
      <c r="AI511" s="238" t="s">
        <v>6721</v>
      </c>
      <c r="AJ511" s="238" t="s">
        <v>6721</v>
      </c>
      <c r="AK511" s="238" t="s">
        <v>6726</v>
      </c>
      <c r="AL511" s="238">
        <v>510</v>
      </c>
    </row>
    <row r="512" spans="1:38" x14ac:dyDescent="0.3">
      <c r="A512" s="232" t="s">
        <v>293</v>
      </c>
      <c r="B512" s="232" t="s">
        <v>7666</v>
      </c>
      <c r="C512" s="244" t="s">
        <v>6717</v>
      </c>
      <c r="D512" s="240" t="s">
        <v>7673</v>
      </c>
      <c r="E512" s="239" t="s">
        <v>3889</v>
      </c>
      <c r="F512" s="243" t="s">
        <v>6729</v>
      </c>
      <c r="G512" s="214">
        <v>99</v>
      </c>
      <c r="H512" s="234" t="s">
        <v>6721</v>
      </c>
      <c r="I512" s="234"/>
      <c r="J512" s="234"/>
      <c r="K512" s="234"/>
      <c r="L512" s="234"/>
      <c r="M512" s="234"/>
      <c r="N512" s="234" t="s">
        <v>6720</v>
      </c>
      <c r="O512" s="249" t="s">
        <v>7668</v>
      </c>
      <c r="P512" s="249" t="s">
        <v>7669</v>
      </c>
      <c r="Q512" s="226" t="s">
        <v>7670</v>
      </c>
      <c r="R512" s="212" t="s">
        <v>4220</v>
      </c>
      <c r="S512" s="213">
        <v>420000144</v>
      </c>
      <c r="T512" s="236">
        <v>45530</v>
      </c>
      <c r="U512" s="237" t="s">
        <v>6722</v>
      </c>
      <c r="V512" s="291">
        <v>45572</v>
      </c>
      <c r="W512" s="291">
        <v>45581</v>
      </c>
      <c r="X512" s="237" t="s">
        <v>6721</v>
      </c>
      <c r="Y512" s="237"/>
      <c r="Z512" s="237" t="s">
        <v>13088</v>
      </c>
      <c r="AA512" s="246">
        <v>202409</v>
      </c>
      <c r="AB512" s="246">
        <v>8</v>
      </c>
      <c r="AC512" s="236" t="s">
        <v>6708</v>
      </c>
      <c r="AD512" s="247" t="s">
        <v>6709</v>
      </c>
      <c r="AE512" s="248">
        <v>0</v>
      </c>
      <c r="AF512" s="247" t="s">
        <v>6709</v>
      </c>
      <c r="AG512" s="242" t="str">
        <f>IFERROR(VLOOKUP(작성용!A:A,RM!A:D,4,0),"-")</f>
        <v>김기욱</v>
      </c>
      <c r="AH512" s="9" t="s">
        <v>7671</v>
      </c>
      <c r="AI512" s="238" t="s">
        <v>6721</v>
      </c>
      <c r="AJ512" s="238" t="s">
        <v>6721</v>
      </c>
      <c r="AK512" s="238" t="s">
        <v>6726</v>
      </c>
      <c r="AL512" s="238">
        <v>511</v>
      </c>
    </row>
    <row r="513" spans="1:38" x14ac:dyDescent="0.3">
      <c r="A513" s="232" t="s">
        <v>293</v>
      </c>
      <c r="B513" s="232" t="s">
        <v>7666</v>
      </c>
      <c r="C513" s="244" t="s">
        <v>6717</v>
      </c>
      <c r="D513" s="240" t="s">
        <v>7674</v>
      </c>
      <c r="E513" s="239" t="s">
        <v>3890</v>
      </c>
      <c r="F513" s="243" t="s">
        <v>6729</v>
      </c>
      <c r="G513" s="214">
        <v>0</v>
      </c>
      <c r="H513" s="234" t="s">
        <v>6721</v>
      </c>
      <c r="I513" s="234"/>
      <c r="J513" s="234"/>
      <c r="K513" s="234"/>
      <c r="L513" s="234"/>
      <c r="M513" s="234"/>
      <c r="N513" s="234" t="s">
        <v>6720</v>
      </c>
      <c r="O513" s="249" t="s">
        <v>7668</v>
      </c>
      <c r="P513" s="249" t="s">
        <v>7669</v>
      </c>
      <c r="Q513" s="226" t="s">
        <v>7670</v>
      </c>
      <c r="R513" s="212" t="s">
        <v>4275</v>
      </c>
      <c r="S513" s="213">
        <v>420000631</v>
      </c>
      <c r="T513" s="236">
        <v>45530</v>
      </c>
      <c r="U513" s="237" t="s">
        <v>6722</v>
      </c>
      <c r="V513" s="291">
        <v>45572</v>
      </c>
      <c r="W513" s="291">
        <v>45581</v>
      </c>
      <c r="X513" s="237" t="s">
        <v>6721</v>
      </c>
      <c r="Y513" s="237"/>
      <c r="Z513" s="237" t="s">
        <v>13088</v>
      </c>
      <c r="AA513" s="246">
        <v>202409</v>
      </c>
      <c r="AB513" s="246">
        <v>8</v>
      </c>
      <c r="AC513" s="236" t="s">
        <v>6708</v>
      </c>
      <c r="AD513" s="247" t="s">
        <v>6709</v>
      </c>
      <c r="AE513" s="248">
        <v>0</v>
      </c>
      <c r="AF513" s="247" t="s">
        <v>6709</v>
      </c>
      <c r="AG513" s="242" t="str">
        <f>IFERROR(VLOOKUP(작성용!A:A,RM!A:D,4,0),"-")</f>
        <v>김기욱</v>
      </c>
      <c r="AH513" s="9" t="s">
        <v>7671</v>
      </c>
      <c r="AI513" s="238" t="s">
        <v>6721</v>
      </c>
      <c r="AJ513" s="238" t="s">
        <v>6721</v>
      </c>
      <c r="AK513" s="238" t="s">
        <v>6726</v>
      </c>
      <c r="AL513" s="238">
        <v>512</v>
      </c>
    </row>
    <row r="514" spans="1:38" x14ac:dyDescent="0.3">
      <c r="A514" s="232" t="s">
        <v>293</v>
      </c>
      <c r="B514" s="232" t="s">
        <v>7666</v>
      </c>
      <c r="C514" s="244" t="s">
        <v>6717</v>
      </c>
      <c r="D514" s="240" t="s">
        <v>7675</v>
      </c>
      <c r="E514" s="239" t="s">
        <v>3891</v>
      </c>
      <c r="F514" s="243" t="s">
        <v>6729</v>
      </c>
      <c r="G514" s="214">
        <v>0</v>
      </c>
      <c r="H514" s="234" t="s">
        <v>6721</v>
      </c>
      <c r="I514" s="234"/>
      <c r="J514" s="234"/>
      <c r="K514" s="234"/>
      <c r="L514" s="234"/>
      <c r="M514" s="234"/>
      <c r="N514" s="234" t="s">
        <v>6720</v>
      </c>
      <c r="O514" s="249" t="s">
        <v>7668</v>
      </c>
      <c r="P514" s="249" t="s">
        <v>7669</v>
      </c>
      <c r="Q514" s="226" t="s">
        <v>7670</v>
      </c>
      <c r="R514" s="212" t="s">
        <v>4276</v>
      </c>
      <c r="S514" s="213">
        <v>420000633</v>
      </c>
      <c r="T514" s="236">
        <v>45530</v>
      </c>
      <c r="U514" s="237" t="s">
        <v>6722</v>
      </c>
      <c r="V514" s="291">
        <v>45572</v>
      </c>
      <c r="W514" s="291">
        <v>45581</v>
      </c>
      <c r="X514" s="237" t="s">
        <v>6721</v>
      </c>
      <c r="Y514" s="237"/>
      <c r="Z514" s="237" t="s">
        <v>13088</v>
      </c>
      <c r="AA514" s="246">
        <v>202409</v>
      </c>
      <c r="AB514" s="246">
        <v>8</v>
      </c>
      <c r="AC514" s="236" t="s">
        <v>6708</v>
      </c>
      <c r="AD514" s="247" t="s">
        <v>6709</v>
      </c>
      <c r="AE514" s="248">
        <v>0</v>
      </c>
      <c r="AF514" s="247" t="s">
        <v>6709</v>
      </c>
      <c r="AG514" s="242" t="str">
        <f>IFERROR(VLOOKUP(작성용!A:A,RM!A:D,4,0),"-")</f>
        <v>김기욱</v>
      </c>
      <c r="AH514" s="9" t="s">
        <v>7671</v>
      </c>
      <c r="AI514" s="238" t="s">
        <v>6721</v>
      </c>
      <c r="AJ514" s="238" t="s">
        <v>6721</v>
      </c>
      <c r="AK514" s="238" t="s">
        <v>6726</v>
      </c>
      <c r="AL514" s="238">
        <v>513</v>
      </c>
    </row>
    <row r="515" spans="1:38" x14ac:dyDescent="0.3">
      <c r="A515" s="232" t="s">
        <v>293</v>
      </c>
      <c r="B515" s="232" t="s">
        <v>7666</v>
      </c>
      <c r="C515" s="244" t="s">
        <v>6717</v>
      </c>
      <c r="D515" s="240" t="s">
        <v>7676</v>
      </c>
      <c r="E515" s="239" t="s">
        <v>3892</v>
      </c>
      <c r="F515" s="243" t="s">
        <v>6729</v>
      </c>
      <c r="G515" s="214">
        <v>99</v>
      </c>
      <c r="H515" s="234" t="s">
        <v>6721</v>
      </c>
      <c r="I515" s="234"/>
      <c r="J515" s="234"/>
      <c r="K515" s="234"/>
      <c r="L515" s="234"/>
      <c r="M515" s="234"/>
      <c r="N515" s="234" t="s">
        <v>6720</v>
      </c>
      <c r="O515" s="249" t="s">
        <v>7668</v>
      </c>
      <c r="P515" s="249" t="s">
        <v>7669</v>
      </c>
      <c r="Q515" s="226" t="s">
        <v>7670</v>
      </c>
      <c r="R515" s="212" t="s">
        <v>4277</v>
      </c>
      <c r="S515" s="213">
        <v>420000787</v>
      </c>
      <c r="T515" s="236">
        <v>45530</v>
      </c>
      <c r="U515" s="237" t="s">
        <v>6722</v>
      </c>
      <c r="V515" s="291">
        <v>45572</v>
      </c>
      <c r="W515" s="291">
        <v>45581</v>
      </c>
      <c r="X515" s="237" t="s">
        <v>6721</v>
      </c>
      <c r="Y515" s="237"/>
      <c r="Z515" s="237" t="s">
        <v>13088</v>
      </c>
      <c r="AA515" s="246">
        <v>202409</v>
      </c>
      <c r="AB515" s="246">
        <v>8</v>
      </c>
      <c r="AC515" s="236" t="s">
        <v>6708</v>
      </c>
      <c r="AD515" s="247" t="s">
        <v>6709</v>
      </c>
      <c r="AE515" s="248">
        <v>0</v>
      </c>
      <c r="AF515" s="247" t="s">
        <v>6709</v>
      </c>
      <c r="AG515" s="242" t="str">
        <f>IFERROR(VLOOKUP(작성용!A:A,RM!A:D,4,0),"-")</f>
        <v>김기욱</v>
      </c>
      <c r="AH515" s="9" t="s">
        <v>7671</v>
      </c>
      <c r="AI515" s="238" t="s">
        <v>6721</v>
      </c>
      <c r="AJ515" s="238" t="s">
        <v>6721</v>
      </c>
      <c r="AK515" s="238" t="s">
        <v>6726</v>
      </c>
      <c r="AL515" s="238">
        <v>514</v>
      </c>
    </row>
    <row r="516" spans="1:38" x14ac:dyDescent="0.3">
      <c r="A516" s="232" t="s">
        <v>293</v>
      </c>
      <c r="B516" s="232" t="s">
        <v>7666</v>
      </c>
      <c r="C516" s="244" t="s">
        <v>6717</v>
      </c>
      <c r="D516" s="240" t="s">
        <v>7677</v>
      </c>
      <c r="E516" s="239" t="s">
        <v>3893</v>
      </c>
      <c r="F516" s="243" t="s">
        <v>6729</v>
      </c>
      <c r="G516" s="214">
        <v>0</v>
      </c>
      <c r="H516" s="234" t="s">
        <v>6721</v>
      </c>
      <c r="I516" s="234"/>
      <c r="J516" s="234"/>
      <c r="K516" s="234"/>
      <c r="L516" s="234"/>
      <c r="M516" s="234"/>
      <c r="N516" s="234" t="s">
        <v>6720</v>
      </c>
      <c r="O516" s="249" t="s">
        <v>7668</v>
      </c>
      <c r="P516" s="249" t="s">
        <v>7669</v>
      </c>
      <c r="Q516" s="226" t="s">
        <v>7670</v>
      </c>
      <c r="R516" s="212" t="s">
        <v>4278</v>
      </c>
      <c r="S516" s="213">
        <v>420000837</v>
      </c>
      <c r="T516" s="236">
        <v>45530</v>
      </c>
      <c r="U516" s="237" t="s">
        <v>6722</v>
      </c>
      <c r="V516" s="291">
        <v>45572</v>
      </c>
      <c r="W516" s="291">
        <v>45581</v>
      </c>
      <c r="X516" s="237" t="s">
        <v>6721</v>
      </c>
      <c r="Y516" s="237"/>
      <c r="Z516" s="237" t="s">
        <v>13088</v>
      </c>
      <c r="AA516" s="246">
        <v>202409</v>
      </c>
      <c r="AB516" s="246">
        <v>8</v>
      </c>
      <c r="AC516" s="236" t="s">
        <v>6708</v>
      </c>
      <c r="AD516" s="247" t="s">
        <v>6709</v>
      </c>
      <c r="AE516" s="248">
        <v>0</v>
      </c>
      <c r="AF516" s="247" t="s">
        <v>6709</v>
      </c>
      <c r="AG516" s="242" t="str">
        <f>IFERROR(VLOOKUP(작성용!A:A,RM!A:D,4,0),"-")</f>
        <v>김기욱</v>
      </c>
      <c r="AH516" s="9" t="s">
        <v>7671</v>
      </c>
      <c r="AI516" s="238" t="s">
        <v>6721</v>
      </c>
      <c r="AJ516" s="238" t="s">
        <v>6721</v>
      </c>
      <c r="AK516" s="238" t="s">
        <v>6726</v>
      </c>
      <c r="AL516" s="238">
        <v>515</v>
      </c>
    </row>
    <row r="517" spans="1:38" x14ac:dyDescent="0.3">
      <c r="A517" s="232" t="s">
        <v>293</v>
      </c>
      <c r="B517" s="232" t="s">
        <v>7666</v>
      </c>
      <c r="C517" s="244" t="s">
        <v>6717</v>
      </c>
      <c r="D517" s="240" t="s">
        <v>7678</v>
      </c>
      <c r="E517" s="239" t="s">
        <v>3894</v>
      </c>
      <c r="F517" s="243" t="s">
        <v>6729</v>
      </c>
      <c r="G517" s="214">
        <v>99</v>
      </c>
      <c r="H517" s="234" t="s">
        <v>6721</v>
      </c>
      <c r="I517" s="234"/>
      <c r="J517" s="234"/>
      <c r="K517" s="234"/>
      <c r="L517" s="234"/>
      <c r="M517" s="234"/>
      <c r="N517" s="234" t="s">
        <v>6720</v>
      </c>
      <c r="O517" s="249" t="s">
        <v>7668</v>
      </c>
      <c r="P517" s="249" t="s">
        <v>7669</v>
      </c>
      <c r="Q517" s="226" t="s">
        <v>7670</v>
      </c>
      <c r="R517" s="212" t="s">
        <v>4272</v>
      </c>
      <c r="S517" s="213">
        <v>420000900</v>
      </c>
      <c r="T517" s="236">
        <v>45530</v>
      </c>
      <c r="U517" s="237" t="s">
        <v>6722</v>
      </c>
      <c r="V517" s="291">
        <v>45572</v>
      </c>
      <c r="W517" s="291">
        <v>45581</v>
      </c>
      <c r="X517" s="237" t="s">
        <v>6721</v>
      </c>
      <c r="Y517" s="237"/>
      <c r="Z517" s="237" t="s">
        <v>13088</v>
      </c>
      <c r="AA517" s="246">
        <v>202409</v>
      </c>
      <c r="AB517" s="246">
        <v>8</v>
      </c>
      <c r="AC517" s="236" t="s">
        <v>6708</v>
      </c>
      <c r="AD517" s="247" t="s">
        <v>6709</v>
      </c>
      <c r="AE517" s="248">
        <v>0</v>
      </c>
      <c r="AF517" s="247" t="s">
        <v>6709</v>
      </c>
      <c r="AG517" s="242" t="str">
        <f>IFERROR(VLOOKUP(작성용!A:A,RM!A:D,4,0),"-")</f>
        <v>김기욱</v>
      </c>
      <c r="AH517" s="9" t="s">
        <v>7671</v>
      </c>
      <c r="AI517" s="238" t="s">
        <v>6721</v>
      </c>
      <c r="AJ517" s="238" t="s">
        <v>6721</v>
      </c>
      <c r="AK517" s="238" t="s">
        <v>6726</v>
      </c>
      <c r="AL517" s="238">
        <v>516</v>
      </c>
    </row>
    <row r="518" spans="1:38" x14ac:dyDescent="0.3">
      <c r="A518" s="232" t="s">
        <v>293</v>
      </c>
      <c r="B518" s="232" t="s">
        <v>7666</v>
      </c>
      <c r="C518" s="244" t="s">
        <v>6717</v>
      </c>
      <c r="D518" s="240" t="s">
        <v>7679</v>
      </c>
      <c r="E518" s="239" t="s">
        <v>3895</v>
      </c>
      <c r="F518" s="243" t="s">
        <v>6729</v>
      </c>
      <c r="G518" s="214">
        <v>99</v>
      </c>
      <c r="H518" s="234" t="s">
        <v>6721</v>
      </c>
      <c r="I518" s="234"/>
      <c r="J518" s="234"/>
      <c r="K518" s="234"/>
      <c r="L518" s="234"/>
      <c r="M518" s="234"/>
      <c r="N518" s="234" t="s">
        <v>6720</v>
      </c>
      <c r="O518" s="249" t="s">
        <v>7668</v>
      </c>
      <c r="P518" s="249" t="s">
        <v>7669</v>
      </c>
      <c r="Q518" s="226" t="s">
        <v>7670</v>
      </c>
      <c r="R518" s="212" t="s">
        <v>4215</v>
      </c>
      <c r="S518" s="213">
        <v>420001019</v>
      </c>
      <c r="T518" s="236">
        <v>45530</v>
      </c>
      <c r="U518" s="237" t="s">
        <v>6722</v>
      </c>
      <c r="V518" s="291">
        <v>45572</v>
      </c>
      <c r="W518" s="291">
        <v>45581</v>
      </c>
      <c r="X518" s="237" t="s">
        <v>6721</v>
      </c>
      <c r="Y518" s="237"/>
      <c r="Z518" s="237" t="s">
        <v>13088</v>
      </c>
      <c r="AA518" s="246">
        <v>202409</v>
      </c>
      <c r="AB518" s="246">
        <v>8</v>
      </c>
      <c r="AC518" s="236" t="s">
        <v>6708</v>
      </c>
      <c r="AD518" s="247" t="s">
        <v>6709</v>
      </c>
      <c r="AE518" s="248">
        <v>0</v>
      </c>
      <c r="AF518" s="247" t="s">
        <v>6709</v>
      </c>
      <c r="AG518" s="242" t="str">
        <f>IFERROR(VLOOKUP(작성용!A:A,RM!A:D,4,0),"-")</f>
        <v>김기욱</v>
      </c>
      <c r="AH518" s="9" t="s">
        <v>7671</v>
      </c>
      <c r="AI518" s="238" t="s">
        <v>6721</v>
      </c>
      <c r="AJ518" s="238" t="s">
        <v>6721</v>
      </c>
      <c r="AK518" s="238" t="s">
        <v>6726</v>
      </c>
      <c r="AL518" s="238">
        <v>517</v>
      </c>
    </row>
    <row r="519" spans="1:38" x14ac:dyDescent="0.3">
      <c r="A519" s="232" t="s">
        <v>293</v>
      </c>
      <c r="B519" s="232" t="s">
        <v>7666</v>
      </c>
      <c r="C519" s="244" t="s">
        <v>6717</v>
      </c>
      <c r="D519" s="240" t="s">
        <v>13259</v>
      </c>
      <c r="E519" s="239" t="s">
        <v>3896</v>
      </c>
      <c r="F519" s="243" t="s">
        <v>6729</v>
      </c>
      <c r="G519" s="214">
        <v>0</v>
      </c>
      <c r="H519" s="234" t="s">
        <v>6721</v>
      </c>
      <c r="I519" s="234"/>
      <c r="J519" s="234"/>
      <c r="K519" s="234"/>
      <c r="L519" s="234"/>
      <c r="M519" s="234"/>
      <c r="N519" s="234" t="s">
        <v>6720</v>
      </c>
      <c r="O519" s="249" t="s">
        <v>7668</v>
      </c>
      <c r="P519" s="249" t="s">
        <v>7669</v>
      </c>
      <c r="Q519" s="226" t="s">
        <v>7670</v>
      </c>
      <c r="R519" s="212" t="s">
        <v>4279</v>
      </c>
      <c r="S519" s="213">
        <v>420001048</v>
      </c>
      <c r="T519" s="236">
        <v>45530</v>
      </c>
      <c r="U519" s="237" t="s">
        <v>6722</v>
      </c>
      <c r="V519" s="291">
        <v>45572</v>
      </c>
      <c r="W519" s="291">
        <v>45581</v>
      </c>
      <c r="X519" s="237" t="s">
        <v>6721</v>
      </c>
      <c r="Y519" s="237"/>
      <c r="Z519" s="237" t="s">
        <v>13088</v>
      </c>
      <c r="AA519" s="246">
        <v>202409</v>
      </c>
      <c r="AB519" s="246">
        <v>8</v>
      </c>
      <c r="AC519" s="236" t="s">
        <v>6708</v>
      </c>
      <c r="AD519" s="247" t="s">
        <v>6709</v>
      </c>
      <c r="AE519" s="248">
        <v>0</v>
      </c>
      <c r="AF519" s="247" t="s">
        <v>6709</v>
      </c>
      <c r="AG519" s="242" t="str">
        <f>IFERROR(VLOOKUP(작성용!A:A,RM!A:D,4,0),"-")</f>
        <v>김기욱</v>
      </c>
      <c r="AH519" s="9" t="s">
        <v>7671</v>
      </c>
      <c r="AI519" s="238" t="s">
        <v>6721</v>
      </c>
      <c r="AJ519" s="238" t="s">
        <v>6721</v>
      </c>
      <c r="AK519" s="238" t="s">
        <v>6726</v>
      </c>
      <c r="AL519" s="238">
        <v>518</v>
      </c>
    </row>
    <row r="520" spans="1:38" x14ac:dyDescent="0.3">
      <c r="A520" s="232" t="s">
        <v>293</v>
      </c>
      <c r="B520" s="232" t="s">
        <v>7666</v>
      </c>
      <c r="C520" s="244" t="s">
        <v>6717</v>
      </c>
      <c r="D520" s="240" t="s">
        <v>7680</v>
      </c>
      <c r="E520" s="239" t="s">
        <v>3897</v>
      </c>
      <c r="F520" s="243" t="s">
        <v>6729</v>
      </c>
      <c r="G520" s="214">
        <v>0</v>
      </c>
      <c r="H520" s="234" t="s">
        <v>6721</v>
      </c>
      <c r="I520" s="234"/>
      <c r="J520" s="234"/>
      <c r="K520" s="234"/>
      <c r="L520" s="234"/>
      <c r="M520" s="234"/>
      <c r="N520" s="234" t="s">
        <v>6720</v>
      </c>
      <c r="O520" s="249" t="s">
        <v>7668</v>
      </c>
      <c r="P520" s="249" t="s">
        <v>7669</v>
      </c>
      <c r="Q520" s="226" t="s">
        <v>7670</v>
      </c>
      <c r="R520" s="212" t="s">
        <v>4280</v>
      </c>
      <c r="S520" s="213">
        <v>420001078</v>
      </c>
      <c r="T520" s="236">
        <v>45530</v>
      </c>
      <c r="U520" s="237" t="s">
        <v>6722</v>
      </c>
      <c r="V520" s="291">
        <v>45572</v>
      </c>
      <c r="W520" s="291">
        <v>45581</v>
      </c>
      <c r="X520" s="237" t="s">
        <v>6721</v>
      </c>
      <c r="Y520" s="237"/>
      <c r="Z520" s="237" t="s">
        <v>13088</v>
      </c>
      <c r="AA520" s="246">
        <v>202409</v>
      </c>
      <c r="AB520" s="246">
        <v>8</v>
      </c>
      <c r="AC520" s="236" t="s">
        <v>6708</v>
      </c>
      <c r="AD520" s="247" t="s">
        <v>6709</v>
      </c>
      <c r="AE520" s="248">
        <v>0</v>
      </c>
      <c r="AF520" s="247" t="s">
        <v>6709</v>
      </c>
      <c r="AG520" s="242" t="str">
        <f>IFERROR(VLOOKUP(작성용!A:A,RM!A:D,4,0),"-")</f>
        <v>김기욱</v>
      </c>
      <c r="AH520" s="9" t="s">
        <v>7671</v>
      </c>
      <c r="AI520" s="238" t="s">
        <v>6721</v>
      </c>
      <c r="AJ520" s="238" t="s">
        <v>6721</v>
      </c>
      <c r="AK520" s="238" t="s">
        <v>6726</v>
      </c>
      <c r="AL520" s="238">
        <v>519</v>
      </c>
    </row>
    <row r="521" spans="1:38" x14ac:dyDescent="0.3">
      <c r="A521" s="232" t="s">
        <v>293</v>
      </c>
      <c r="B521" s="232" t="s">
        <v>7666</v>
      </c>
      <c r="C521" s="244" t="s">
        <v>6717</v>
      </c>
      <c r="D521" s="240" t="s">
        <v>7681</v>
      </c>
      <c r="E521" s="239" t="s">
        <v>4105</v>
      </c>
      <c r="F521" s="243" t="s">
        <v>6729</v>
      </c>
      <c r="G521" s="214">
        <v>99</v>
      </c>
      <c r="H521" s="234" t="s">
        <v>6721</v>
      </c>
      <c r="I521" s="234"/>
      <c r="J521" s="234"/>
      <c r="K521" s="234"/>
      <c r="L521" s="234"/>
      <c r="M521" s="234"/>
      <c r="N521" s="234" t="s">
        <v>6720</v>
      </c>
      <c r="O521" s="249" t="s">
        <v>7668</v>
      </c>
      <c r="P521" s="249" t="s">
        <v>7669</v>
      </c>
      <c r="Q521" s="226" t="s">
        <v>7670</v>
      </c>
      <c r="R521" s="212" t="s">
        <v>4281</v>
      </c>
      <c r="S521" s="213">
        <v>420001614</v>
      </c>
      <c r="T521" s="236">
        <v>45530</v>
      </c>
      <c r="U521" s="237" t="s">
        <v>6722</v>
      </c>
      <c r="V521" s="291">
        <v>45572</v>
      </c>
      <c r="W521" s="291">
        <v>45581</v>
      </c>
      <c r="X521" s="237" t="s">
        <v>6721</v>
      </c>
      <c r="Y521" s="237"/>
      <c r="Z521" s="237" t="s">
        <v>13088</v>
      </c>
      <c r="AA521" s="246">
        <v>202409</v>
      </c>
      <c r="AB521" s="246">
        <v>8</v>
      </c>
      <c r="AC521" s="236" t="s">
        <v>6708</v>
      </c>
      <c r="AD521" s="247" t="s">
        <v>6709</v>
      </c>
      <c r="AE521" s="248">
        <v>0</v>
      </c>
      <c r="AF521" s="247" t="s">
        <v>6709</v>
      </c>
      <c r="AG521" s="242" t="str">
        <f>IFERROR(VLOOKUP(작성용!A:A,RM!A:D,4,0),"-")</f>
        <v>김기욱</v>
      </c>
      <c r="AH521" s="9" t="s">
        <v>7671</v>
      </c>
      <c r="AI521" s="238" t="s">
        <v>6721</v>
      </c>
      <c r="AJ521" s="238" t="s">
        <v>6721</v>
      </c>
      <c r="AK521" s="238" t="s">
        <v>6726</v>
      </c>
      <c r="AL521" s="238">
        <v>520</v>
      </c>
    </row>
    <row r="522" spans="1:38" x14ac:dyDescent="0.3">
      <c r="A522" s="232" t="s">
        <v>293</v>
      </c>
      <c r="B522" s="232" t="s">
        <v>7666</v>
      </c>
      <c r="C522" s="244" t="s">
        <v>6717</v>
      </c>
      <c r="D522" s="240" t="s">
        <v>7682</v>
      </c>
      <c r="E522" s="239" t="s">
        <v>3898</v>
      </c>
      <c r="F522" s="243" t="s">
        <v>6729</v>
      </c>
      <c r="G522" s="214">
        <v>99</v>
      </c>
      <c r="H522" s="234" t="s">
        <v>6721</v>
      </c>
      <c r="I522" s="234"/>
      <c r="J522" s="234"/>
      <c r="K522" s="234"/>
      <c r="L522" s="234"/>
      <c r="M522" s="234"/>
      <c r="N522" s="234" t="s">
        <v>6720</v>
      </c>
      <c r="O522" s="249" t="s">
        <v>7668</v>
      </c>
      <c r="P522" s="249" t="s">
        <v>7669</v>
      </c>
      <c r="Q522" s="226" t="s">
        <v>7670</v>
      </c>
      <c r="R522" s="212" t="s">
        <v>4195</v>
      </c>
      <c r="S522" s="213">
        <v>420001716</v>
      </c>
      <c r="T522" s="236">
        <v>45530</v>
      </c>
      <c r="U522" s="237" t="s">
        <v>6722</v>
      </c>
      <c r="V522" s="291">
        <v>45572</v>
      </c>
      <c r="W522" s="291">
        <v>45581</v>
      </c>
      <c r="X522" s="237" t="s">
        <v>6721</v>
      </c>
      <c r="Y522" s="237"/>
      <c r="Z522" s="237" t="s">
        <v>13088</v>
      </c>
      <c r="AA522" s="246">
        <v>202409</v>
      </c>
      <c r="AB522" s="246">
        <v>8</v>
      </c>
      <c r="AC522" s="236" t="s">
        <v>6708</v>
      </c>
      <c r="AD522" s="247" t="s">
        <v>6709</v>
      </c>
      <c r="AE522" s="248">
        <v>0</v>
      </c>
      <c r="AF522" s="247" t="s">
        <v>6709</v>
      </c>
      <c r="AG522" s="242" t="str">
        <f>IFERROR(VLOOKUP(작성용!A:A,RM!A:D,4,0),"-")</f>
        <v>김기욱</v>
      </c>
      <c r="AH522" s="9" t="s">
        <v>7671</v>
      </c>
      <c r="AI522" s="238" t="s">
        <v>6721</v>
      </c>
      <c r="AJ522" s="238" t="s">
        <v>6721</v>
      </c>
      <c r="AK522" s="238" t="s">
        <v>6726</v>
      </c>
      <c r="AL522" s="238">
        <v>521</v>
      </c>
    </row>
    <row r="523" spans="1:38" x14ac:dyDescent="0.3">
      <c r="A523" s="232" t="s">
        <v>293</v>
      </c>
      <c r="B523" s="232" t="s">
        <v>7666</v>
      </c>
      <c r="C523" s="244" t="s">
        <v>6717</v>
      </c>
      <c r="D523" s="240" t="s">
        <v>7683</v>
      </c>
      <c r="E523" s="239" t="s">
        <v>3899</v>
      </c>
      <c r="F523" s="243" t="s">
        <v>6729</v>
      </c>
      <c r="G523" s="214">
        <v>99</v>
      </c>
      <c r="H523" s="234" t="s">
        <v>6721</v>
      </c>
      <c r="I523" s="234"/>
      <c r="J523" s="234"/>
      <c r="K523" s="234"/>
      <c r="L523" s="234"/>
      <c r="M523" s="234"/>
      <c r="N523" s="234" t="s">
        <v>6720</v>
      </c>
      <c r="O523" s="249" t="s">
        <v>7668</v>
      </c>
      <c r="P523" s="249" t="s">
        <v>7669</v>
      </c>
      <c r="Q523" s="226" t="s">
        <v>7670</v>
      </c>
      <c r="R523" s="212" t="s">
        <v>4196</v>
      </c>
      <c r="S523" s="213">
        <v>420001717</v>
      </c>
      <c r="T523" s="236">
        <v>45530</v>
      </c>
      <c r="U523" s="237" t="s">
        <v>6722</v>
      </c>
      <c r="V523" s="291">
        <v>45572</v>
      </c>
      <c r="W523" s="291">
        <v>45581</v>
      </c>
      <c r="X523" s="237" t="s">
        <v>6721</v>
      </c>
      <c r="Y523" s="237"/>
      <c r="Z523" s="237" t="s">
        <v>13088</v>
      </c>
      <c r="AA523" s="246">
        <v>202409</v>
      </c>
      <c r="AB523" s="246">
        <v>8</v>
      </c>
      <c r="AC523" s="236" t="s">
        <v>6708</v>
      </c>
      <c r="AD523" s="247" t="s">
        <v>6709</v>
      </c>
      <c r="AE523" s="248">
        <v>0</v>
      </c>
      <c r="AF523" s="247" t="s">
        <v>6709</v>
      </c>
      <c r="AG523" s="242" t="str">
        <f>IFERROR(VLOOKUP(작성용!A:A,RM!A:D,4,0),"-")</f>
        <v>김기욱</v>
      </c>
      <c r="AH523" s="9" t="s">
        <v>7671</v>
      </c>
      <c r="AI523" s="238" t="s">
        <v>6721</v>
      </c>
      <c r="AJ523" s="238" t="s">
        <v>6721</v>
      </c>
      <c r="AK523" s="238" t="s">
        <v>6726</v>
      </c>
      <c r="AL523" s="238">
        <v>522</v>
      </c>
    </row>
    <row r="524" spans="1:38" x14ac:dyDescent="0.3">
      <c r="A524" s="232" t="s">
        <v>293</v>
      </c>
      <c r="B524" s="232" t="s">
        <v>7666</v>
      </c>
      <c r="C524" s="244" t="s">
        <v>6717</v>
      </c>
      <c r="D524" s="240" t="s">
        <v>7684</v>
      </c>
      <c r="E524" s="239" t="s">
        <v>3900</v>
      </c>
      <c r="F524" s="243" t="s">
        <v>6729</v>
      </c>
      <c r="G524" s="214">
        <v>0</v>
      </c>
      <c r="H524" s="234" t="s">
        <v>6721</v>
      </c>
      <c r="I524" s="234"/>
      <c r="J524" s="234"/>
      <c r="K524" s="234"/>
      <c r="L524" s="234"/>
      <c r="M524" s="234"/>
      <c r="N524" s="234" t="s">
        <v>6720</v>
      </c>
      <c r="O524" s="249" t="s">
        <v>7668</v>
      </c>
      <c r="P524" s="249" t="s">
        <v>7669</v>
      </c>
      <c r="Q524" s="226" t="s">
        <v>7670</v>
      </c>
      <c r="R524" s="212" t="s">
        <v>4282</v>
      </c>
      <c r="S524" s="213">
        <v>420001748</v>
      </c>
      <c r="T524" s="236">
        <v>45530</v>
      </c>
      <c r="U524" s="237" t="s">
        <v>6722</v>
      </c>
      <c r="V524" s="291">
        <v>45572</v>
      </c>
      <c r="W524" s="291">
        <v>45581</v>
      </c>
      <c r="X524" s="237" t="s">
        <v>6721</v>
      </c>
      <c r="Y524" s="237"/>
      <c r="Z524" s="237" t="s">
        <v>13088</v>
      </c>
      <c r="AA524" s="246">
        <v>202409</v>
      </c>
      <c r="AB524" s="246">
        <v>8</v>
      </c>
      <c r="AC524" s="236" t="s">
        <v>6708</v>
      </c>
      <c r="AD524" s="247" t="s">
        <v>6709</v>
      </c>
      <c r="AE524" s="248">
        <v>0</v>
      </c>
      <c r="AF524" s="247" t="s">
        <v>6709</v>
      </c>
      <c r="AG524" s="242" t="str">
        <f>IFERROR(VLOOKUP(작성용!A:A,RM!A:D,4,0),"-")</f>
        <v>김기욱</v>
      </c>
      <c r="AH524" s="9" t="s">
        <v>7671</v>
      </c>
      <c r="AI524" s="238" t="s">
        <v>6721</v>
      </c>
      <c r="AJ524" s="238" t="s">
        <v>6721</v>
      </c>
      <c r="AK524" s="238" t="s">
        <v>6726</v>
      </c>
      <c r="AL524" s="238">
        <v>523</v>
      </c>
    </row>
    <row r="525" spans="1:38" x14ac:dyDescent="0.3">
      <c r="A525" s="232" t="s">
        <v>293</v>
      </c>
      <c r="B525" s="232" t="s">
        <v>7666</v>
      </c>
      <c r="C525" s="244" t="s">
        <v>6717</v>
      </c>
      <c r="D525" s="240" t="s">
        <v>7685</v>
      </c>
      <c r="E525" s="239" t="s">
        <v>3901</v>
      </c>
      <c r="F525" s="243" t="s">
        <v>6729</v>
      </c>
      <c r="G525" s="214">
        <v>99</v>
      </c>
      <c r="H525" s="234" t="s">
        <v>6721</v>
      </c>
      <c r="I525" s="234"/>
      <c r="J525" s="234"/>
      <c r="K525" s="234"/>
      <c r="L525" s="234"/>
      <c r="M525" s="234"/>
      <c r="N525" s="234" t="s">
        <v>6720</v>
      </c>
      <c r="O525" s="249" t="s">
        <v>7668</v>
      </c>
      <c r="P525" s="249" t="s">
        <v>7669</v>
      </c>
      <c r="Q525" s="226" t="s">
        <v>7670</v>
      </c>
      <c r="R525" s="212" t="s">
        <v>4230</v>
      </c>
      <c r="S525" s="213">
        <v>420001768</v>
      </c>
      <c r="T525" s="236">
        <v>45530</v>
      </c>
      <c r="U525" s="237" t="s">
        <v>6722</v>
      </c>
      <c r="V525" s="291">
        <v>45572</v>
      </c>
      <c r="W525" s="291">
        <v>45581</v>
      </c>
      <c r="X525" s="237" t="s">
        <v>6721</v>
      </c>
      <c r="Y525" s="237"/>
      <c r="Z525" s="237" t="s">
        <v>13088</v>
      </c>
      <c r="AA525" s="246">
        <v>202409</v>
      </c>
      <c r="AB525" s="246">
        <v>8</v>
      </c>
      <c r="AC525" s="236" t="s">
        <v>6708</v>
      </c>
      <c r="AD525" s="247" t="s">
        <v>6709</v>
      </c>
      <c r="AE525" s="248">
        <v>0</v>
      </c>
      <c r="AF525" s="247" t="s">
        <v>6709</v>
      </c>
      <c r="AG525" s="242" t="str">
        <f>IFERROR(VLOOKUP(작성용!A:A,RM!A:D,4,0),"-")</f>
        <v>김기욱</v>
      </c>
      <c r="AH525" s="9" t="s">
        <v>7671</v>
      </c>
      <c r="AI525" s="238" t="s">
        <v>6721</v>
      </c>
      <c r="AJ525" s="238" t="s">
        <v>6721</v>
      </c>
      <c r="AK525" s="238" t="s">
        <v>6726</v>
      </c>
      <c r="AL525" s="238">
        <v>524</v>
      </c>
    </row>
    <row r="526" spans="1:38" x14ac:dyDescent="0.3">
      <c r="A526" s="232" t="s">
        <v>293</v>
      </c>
      <c r="B526" s="232" t="s">
        <v>7666</v>
      </c>
      <c r="C526" s="244" t="s">
        <v>6717</v>
      </c>
      <c r="D526" s="240" t="s">
        <v>7686</v>
      </c>
      <c r="E526" s="239" t="s">
        <v>3902</v>
      </c>
      <c r="F526" s="243" t="s">
        <v>6729</v>
      </c>
      <c r="G526" s="214">
        <v>99</v>
      </c>
      <c r="H526" s="234" t="s">
        <v>6721</v>
      </c>
      <c r="I526" s="234"/>
      <c r="J526" s="234"/>
      <c r="K526" s="234"/>
      <c r="L526" s="234"/>
      <c r="M526" s="234"/>
      <c r="N526" s="234" t="s">
        <v>6720</v>
      </c>
      <c r="O526" s="249" t="s">
        <v>7668</v>
      </c>
      <c r="P526" s="249" t="s">
        <v>7669</v>
      </c>
      <c r="Q526" s="226" t="s">
        <v>7670</v>
      </c>
      <c r="R526" s="212" t="s">
        <v>4283</v>
      </c>
      <c r="S526" s="213">
        <v>420001877</v>
      </c>
      <c r="T526" s="236">
        <v>45530</v>
      </c>
      <c r="U526" s="237" t="s">
        <v>6722</v>
      </c>
      <c r="V526" s="291">
        <v>45572</v>
      </c>
      <c r="W526" s="291">
        <v>45581</v>
      </c>
      <c r="X526" s="237" t="s">
        <v>6721</v>
      </c>
      <c r="Y526" s="237"/>
      <c r="Z526" s="237" t="s">
        <v>13088</v>
      </c>
      <c r="AA526" s="246">
        <v>202409</v>
      </c>
      <c r="AB526" s="246">
        <v>8</v>
      </c>
      <c r="AC526" s="236" t="s">
        <v>6708</v>
      </c>
      <c r="AD526" s="247" t="s">
        <v>6709</v>
      </c>
      <c r="AE526" s="248">
        <v>0</v>
      </c>
      <c r="AF526" s="247" t="s">
        <v>6709</v>
      </c>
      <c r="AG526" s="242" t="str">
        <f>IFERROR(VLOOKUP(작성용!A:A,RM!A:D,4,0),"-")</f>
        <v>김기욱</v>
      </c>
      <c r="AH526" s="9" t="s">
        <v>7671</v>
      </c>
      <c r="AI526" s="238" t="s">
        <v>6721</v>
      </c>
      <c r="AJ526" s="238" t="s">
        <v>6721</v>
      </c>
      <c r="AK526" s="238" t="s">
        <v>6726</v>
      </c>
      <c r="AL526" s="238">
        <v>525</v>
      </c>
    </row>
    <row r="527" spans="1:38" x14ac:dyDescent="0.3">
      <c r="A527" s="232" t="s">
        <v>293</v>
      </c>
      <c r="B527" s="232" t="s">
        <v>7666</v>
      </c>
      <c r="C527" s="244" t="s">
        <v>6717</v>
      </c>
      <c r="D527" s="240" t="s">
        <v>7687</v>
      </c>
      <c r="E527" s="239" t="s">
        <v>3903</v>
      </c>
      <c r="F527" s="243" t="s">
        <v>6729</v>
      </c>
      <c r="G527" s="214">
        <v>0</v>
      </c>
      <c r="H527" s="234" t="s">
        <v>6721</v>
      </c>
      <c r="I527" s="234"/>
      <c r="J527" s="234"/>
      <c r="K527" s="234"/>
      <c r="L527" s="234"/>
      <c r="M527" s="234"/>
      <c r="N527" s="234" t="s">
        <v>6720</v>
      </c>
      <c r="O527" s="249" t="s">
        <v>7668</v>
      </c>
      <c r="P527" s="249" t="s">
        <v>7669</v>
      </c>
      <c r="Q527" s="226" t="s">
        <v>7670</v>
      </c>
      <c r="R527" s="212" t="s">
        <v>4228</v>
      </c>
      <c r="S527" s="213">
        <v>420001892</v>
      </c>
      <c r="T527" s="236">
        <v>45530</v>
      </c>
      <c r="U527" s="237" t="s">
        <v>6722</v>
      </c>
      <c r="V527" s="291">
        <v>45572</v>
      </c>
      <c r="W527" s="291">
        <v>45581</v>
      </c>
      <c r="X527" s="237" t="s">
        <v>6721</v>
      </c>
      <c r="Y527" s="237"/>
      <c r="Z527" s="237" t="s">
        <v>13088</v>
      </c>
      <c r="AA527" s="246">
        <v>202409</v>
      </c>
      <c r="AB527" s="246">
        <v>8</v>
      </c>
      <c r="AC527" s="236" t="s">
        <v>6708</v>
      </c>
      <c r="AD527" s="247" t="s">
        <v>6709</v>
      </c>
      <c r="AE527" s="248">
        <v>0</v>
      </c>
      <c r="AF527" s="247" t="s">
        <v>6709</v>
      </c>
      <c r="AG527" s="242" t="str">
        <f>IFERROR(VLOOKUP(작성용!A:A,RM!A:D,4,0),"-")</f>
        <v>김기욱</v>
      </c>
      <c r="AH527" s="9" t="s">
        <v>7671</v>
      </c>
      <c r="AI527" s="238" t="s">
        <v>6721</v>
      </c>
      <c r="AJ527" s="238" t="s">
        <v>6721</v>
      </c>
      <c r="AK527" s="238" t="s">
        <v>6726</v>
      </c>
      <c r="AL527" s="238">
        <v>526</v>
      </c>
    </row>
    <row r="528" spans="1:38" x14ac:dyDescent="0.3">
      <c r="A528" s="232" t="s">
        <v>293</v>
      </c>
      <c r="B528" s="232" t="s">
        <v>7666</v>
      </c>
      <c r="C528" s="244" t="s">
        <v>6717</v>
      </c>
      <c r="D528" s="240" t="s">
        <v>7688</v>
      </c>
      <c r="E528" s="239" t="s">
        <v>3904</v>
      </c>
      <c r="F528" s="243" t="s">
        <v>6729</v>
      </c>
      <c r="G528" s="214">
        <v>99</v>
      </c>
      <c r="H528" s="234" t="s">
        <v>6721</v>
      </c>
      <c r="I528" s="234"/>
      <c r="J528" s="234"/>
      <c r="K528" s="234"/>
      <c r="L528" s="234"/>
      <c r="M528" s="234"/>
      <c r="N528" s="234" t="s">
        <v>6720</v>
      </c>
      <c r="O528" s="249" t="s">
        <v>7668</v>
      </c>
      <c r="P528" s="249" t="s">
        <v>7669</v>
      </c>
      <c r="Q528" s="226" t="s">
        <v>7670</v>
      </c>
      <c r="R528" s="212" t="s">
        <v>4217</v>
      </c>
      <c r="S528" s="213">
        <v>420001900</v>
      </c>
      <c r="T528" s="236">
        <v>45530</v>
      </c>
      <c r="U528" s="237" t="s">
        <v>6722</v>
      </c>
      <c r="V528" s="291">
        <v>45572</v>
      </c>
      <c r="W528" s="291">
        <v>45581</v>
      </c>
      <c r="X528" s="237" t="s">
        <v>6721</v>
      </c>
      <c r="Y528" s="237"/>
      <c r="Z528" s="237" t="s">
        <v>13088</v>
      </c>
      <c r="AA528" s="246">
        <v>202409</v>
      </c>
      <c r="AB528" s="246">
        <v>8</v>
      </c>
      <c r="AC528" s="236" t="s">
        <v>6708</v>
      </c>
      <c r="AD528" s="247" t="s">
        <v>6709</v>
      </c>
      <c r="AE528" s="248">
        <v>0</v>
      </c>
      <c r="AF528" s="247" t="s">
        <v>6709</v>
      </c>
      <c r="AG528" s="242" t="str">
        <f>IFERROR(VLOOKUP(작성용!A:A,RM!A:D,4,0),"-")</f>
        <v>김기욱</v>
      </c>
      <c r="AH528" s="9" t="s">
        <v>7671</v>
      </c>
      <c r="AI528" s="238" t="s">
        <v>6721</v>
      </c>
      <c r="AJ528" s="238" t="s">
        <v>6721</v>
      </c>
      <c r="AK528" s="238" t="s">
        <v>6726</v>
      </c>
      <c r="AL528" s="238">
        <v>527</v>
      </c>
    </row>
    <row r="529" spans="1:38" x14ac:dyDescent="0.3">
      <c r="A529" s="232" t="s">
        <v>293</v>
      </c>
      <c r="B529" s="232" t="s">
        <v>7666</v>
      </c>
      <c r="C529" s="244" t="s">
        <v>6717</v>
      </c>
      <c r="D529" s="240" t="s">
        <v>6804</v>
      </c>
      <c r="E529" s="239" t="s">
        <v>3905</v>
      </c>
      <c r="F529" s="243" t="s">
        <v>6729</v>
      </c>
      <c r="G529" s="214">
        <v>99</v>
      </c>
      <c r="H529" s="234" t="s">
        <v>6721</v>
      </c>
      <c r="I529" s="234"/>
      <c r="J529" s="234"/>
      <c r="K529" s="234"/>
      <c r="L529" s="234"/>
      <c r="M529" s="234"/>
      <c r="N529" s="234" t="s">
        <v>6720</v>
      </c>
      <c r="O529" s="249" t="s">
        <v>7668</v>
      </c>
      <c r="P529" s="249" t="s">
        <v>7669</v>
      </c>
      <c r="Q529" s="226" t="s">
        <v>7670</v>
      </c>
      <c r="R529" s="212" t="s">
        <v>4206</v>
      </c>
      <c r="S529" s="213">
        <v>420001912</v>
      </c>
      <c r="T529" s="236">
        <v>45530</v>
      </c>
      <c r="U529" s="237" t="s">
        <v>6722</v>
      </c>
      <c r="V529" s="291">
        <v>45572</v>
      </c>
      <c r="W529" s="291">
        <v>45581</v>
      </c>
      <c r="X529" s="237" t="s">
        <v>6721</v>
      </c>
      <c r="Y529" s="237"/>
      <c r="Z529" s="237" t="s">
        <v>13088</v>
      </c>
      <c r="AA529" s="246">
        <v>202409</v>
      </c>
      <c r="AB529" s="246">
        <v>8</v>
      </c>
      <c r="AC529" s="236" t="s">
        <v>6708</v>
      </c>
      <c r="AD529" s="247" t="s">
        <v>6709</v>
      </c>
      <c r="AE529" s="248">
        <v>0</v>
      </c>
      <c r="AF529" s="247" t="s">
        <v>6709</v>
      </c>
      <c r="AG529" s="242" t="str">
        <f>IFERROR(VLOOKUP(작성용!A:A,RM!A:D,4,0),"-")</f>
        <v>김기욱</v>
      </c>
      <c r="AH529" s="9" t="s">
        <v>7671</v>
      </c>
      <c r="AI529" s="238" t="s">
        <v>6721</v>
      </c>
      <c r="AJ529" s="238" t="s">
        <v>6721</v>
      </c>
      <c r="AK529" s="238" t="s">
        <v>6726</v>
      </c>
      <c r="AL529" s="238">
        <v>528</v>
      </c>
    </row>
    <row r="530" spans="1:38" x14ac:dyDescent="0.3">
      <c r="A530" s="232" t="s">
        <v>293</v>
      </c>
      <c r="B530" s="232" t="s">
        <v>7666</v>
      </c>
      <c r="C530" s="244" t="s">
        <v>6717</v>
      </c>
      <c r="D530" s="240" t="s">
        <v>7689</v>
      </c>
      <c r="E530" s="239" t="s">
        <v>3906</v>
      </c>
      <c r="F530" s="243" t="s">
        <v>6729</v>
      </c>
      <c r="G530" s="214">
        <v>99</v>
      </c>
      <c r="H530" s="234" t="s">
        <v>6721</v>
      </c>
      <c r="I530" s="234"/>
      <c r="J530" s="234"/>
      <c r="K530" s="234"/>
      <c r="L530" s="234"/>
      <c r="M530" s="234"/>
      <c r="N530" s="234" t="s">
        <v>6720</v>
      </c>
      <c r="O530" s="249" t="s">
        <v>7668</v>
      </c>
      <c r="P530" s="249" t="s">
        <v>7669</v>
      </c>
      <c r="Q530" s="226" t="s">
        <v>7670</v>
      </c>
      <c r="R530" s="212" t="s">
        <v>4223</v>
      </c>
      <c r="S530" s="213">
        <v>420001965</v>
      </c>
      <c r="T530" s="236">
        <v>45530</v>
      </c>
      <c r="U530" s="237" t="s">
        <v>6722</v>
      </c>
      <c r="V530" s="291">
        <v>45572</v>
      </c>
      <c r="W530" s="291">
        <v>45581</v>
      </c>
      <c r="X530" s="237" t="s">
        <v>6721</v>
      </c>
      <c r="Y530" s="237"/>
      <c r="Z530" s="237" t="s">
        <v>13088</v>
      </c>
      <c r="AA530" s="246">
        <v>202409</v>
      </c>
      <c r="AB530" s="246">
        <v>8</v>
      </c>
      <c r="AC530" s="236" t="s">
        <v>6708</v>
      </c>
      <c r="AD530" s="247" t="s">
        <v>6709</v>
      </c>
      <c r="AE530" s="248">
        <v>0</v>
      </c>
      <c r="AF530" s="247" t="s">
        <v>6709</v>
      </c>
      <c r="AG530" s="242" t="str">
        <f>IFERROR(VLOOKUP(작성용!A:A,RM!A:D,4,0),"-")</f>
        <v>김기욱</v>
      </c>
      <c r="AH530" s="9" t="s">
        <v>7671</v>
      </c>
      <c r="AI530" s="238" t="s">
        <v>6721</v>
      </c>
      <c r="AJ530" s="238" t="s">
        <v>6721</v>
      </c>
      <c r="AK530" s="238" t="s">
        <v>6726</v>
      </c>
      <c r="AL530" s="238">
        <v>529</v>
      </c>
    </row>
    <row r="531" spans="1:38" x14ac:dyDescent="0.3">
      <c r="A531" s="232" t="s">
        <v>293</v>
      </c>
      <c r="B531" s="232" t="s">
        <v>7666</v>
      </c>
      <c r="C531" s="244" t="s">
        <v>6717</v>
      </c>
      <c r="D531" s="240" t="s">
        <v>7690</v>
      </c>
      <c r="E531" s="239" t="s">
        <v>3907</v>
      </c>
      <c r="F531" s="243" t="s">
        <v>6729</v>
      </c>
      <c r="G531" s="214">
        <v>0</v>
      </c>
      <c r="H531" s="234" t="s">
        <v>6721</v>
      </c>
      <c r="I531" s="234"/>
      <c r="J531" s="234"/>
      <c r="K531" s="234"/>
      <c r="L531" s="234"/>
      <c r="M531" s="234"/>
      <c r="N531" s="234" t="s">
        <v>6720</v>
      </c>
      <c r="O531" s="249" t="s">
        <v>7668</v>
      </c>
      <c r="P531" s="249" t="s">
        <v>7669</v>
      </c>
      <c r="Q531" s="226" t="s">
        <v>7670</v>
      </c>
      <c r="R531" s="212" t="s">
        <v>4249</v>
      </c>
      <c r="S531" s="213">
        <v>420001986</v>
      </c>
      <c r="T531" s="236">
        <v>45530</v>
      </c>
      <c r="U531" s="237" t="s">
        <v>6722</v>
      </c>
      <c r="V531" s="291">
        <v>45572</v>
      </c>
      <c r="W531" s="291">
        <v>45581</v>
      </c>
      <c r="X531" s="237" t="s">
        <v>6721</v>
      </c>
      <c r="Y531" s="237"/>
      <c r="Z531" s="237" t="s">
        <v>13088</v>
      </c>
      <c r="AA531" s="246">
        <v>202409</v>
      </c>
      <c r="AB531" s="246">
        <v>8</v>
      </c>
      <c r="AC531" s="236" t="s">
        <v>6708</v>
      </c>
      <c r="AD531" s="247" t="s">
        <v>6709</v>
      </c>
      <c r="AE531" s="248">
        <v>0</v>
      </c>
      <c r="AF531" s="247" t="s">
        <v>6709</v>
      </c>
      <c r="AG531" s="242" t="str">
        <f>IFERROR(VLOOKUP(작성용!A:A,RM!A:D,4,0),"-")</f>
        <v>김기욱</v>
      </c>
      <c r="AH531" s="9" t="s">
        <v>7671</v>
      </c>
      <c r="AI531" s="238" t="s">
        <v>6721</v>
      </c>
      <c r="AJ531" s="238" t="s">
        <v>6721</v>
      </c>
      <c r="AK531" s="238" t="s">
        <v>6726</v>
      </c>
      <c r="AL531" s="238">
        <v>530</v>
      </c>
    </row>
    <row r="532" spans="1:38" x14ac:dyDescent="0.3">
      <c r="A532" s="232" t="s">
        <v>293</v>
      </c>
      <c r="B532" s="232" t="s">
        <v>7666</v>
      </c>
      <c r="C532" s="244" t="s">
        <v>6717</v>
      </c>
      <c r="D532" s="240" t="s">
        <v>7691</v>
      </c>
      <c r="E532" s="239" t="s">
        <v>3908</v>
      </c>
      <c r="F532" s="243" t="s">
        <v>6729</v>
      </c>
      <c r="G532" s="214">
        <v>99</v>
      </c>
      <c r="H532" s="234" t="s">
        <v>6721</v>
      </c>
      <c r="I532" s="234"/>
      <c r="J532" s="234"/>
      <c r="K532" s="234"/>
      <c r="L532" s="234"/>
      <c r="M532" s="234"/>
      <c r="N532" s="234" t="s">
        <v>6720</v>
      </c>
      <c r="O532" s="249" t="s">
        <v>7668</v>
      </c>
      <c r="P532" s="249" t="s">
        <v>7669</v>
      </c>
      <c r="Q532" s="226" t="s">
        <v>7670</v>
      </c>
      <c r="R532" s="212" t="s">
        <v>4284</v>
      </c>
      <c r="S532" s="213">
        <v>420002015</v>
      </c>
      <c r="T532" s="236">
        <v>45530</v>
      </c>
      <c r="U532" s="237" t="s">
        <v>6722</v>
      </c>
      <c r="V532" s="291">
        <v>45572</v>
      </c>
      <c r="W532" s="291">
        <v>45581</v>
      </c>
      <c r="X532" s="237" t="s">
        <v>6721</v>
      </c>
      <c r="Y532" s="237"/>
      <c r="Z532" s="237" t="s">
        <v>13088</v>
      </c>
      <c r="AA532" s="246">
        <v>202409</v>
      </c>
      <c r="AB532" s="246">
        <v>8</v>
      </c>
      <c r="AC532" s="236" t="s">
        <v>6708</v>
      </c>
      <c r="AD532" s="247" t="s">
        <v>6709</v>
      </c>
      <c r="AE532" s="248">
        <v>0</v>
      </c>
      <c r="AF532" s="247" t="s">
        <v>6709</v>
      </c>
      <c r="AG532" s="242" t="str">
        <f>IFERROR(VLOOKUP(작성용!A:A,RM!A:D,4,0),"-")</f>
        <v>김기욱</v>
      </c>
      <c r="AH532" s="9" t="s">
        <v>7671</v>
      </c>
      <c r="AI532" s="238" t="s">
        <v>6721</v>
      </c>
      <c r="AJ532" s="238" t="s">
        <v>6721</v>
      </c>
      <c r="AK532" s="238" t="s">
        <v>6726</v>
      </c>
      <c r="AL532" s="238">
        <v>531</v>
      </c>
    </row>
    <row r="533" spans="1:38" x14ac:dyDescent="0.3">
      <c r="A533" s="232" t="s">
        <v>293</v>
      </c>
      <c r="B533" s="232" t="s">
        <v>7666</v>
      </c>
      <c r="C533" s="244" t="s">
        <v>6717</v>
      </c>
      <c r="D533" s="240" t="s">
        <v>7692</v>
      </c>
      <c r="E533" s="239" t="s">
        <v>3909</v>
      </c>
      <c r="F533" s="243" t="s">
        <v>6729</v>
      </c>
      <c r="G533" s="214">
        <v>99</v>
      </c>
      <c r="H533" s="234" t="s">
        <v>6721</v>
      </c>
      <c r="I533" s="234"/>
      <c r="J533" s="234"/>
      <c r="K533" s="234"/>
      <c r="L533" s="234"/>
      <c r="M533" s="234"/>
      <c r="N533" s="234" t="s">
        <v>6720</v>
      </c>
      <c r="O533" s="249" t="s">
        <v>7668</v>
      </c>
      <c r="P533" s="249" t="s">
        <v>7669</v>
      </c>
      <c r="Q533" s="226" t="s">
        <v>7670</v>
      </c>
      <c r="R533" s="212" t="s">
        <v>4285</v>
      </c>
      <c r="S533" s="213">
        <v>420002035</v>
      </c>
      <c r="T533" s="236">
        <v>45530</v>
      </c>
      <c r="U533" s="237" t="s">
        <v>6722</v>
      </c>
      <c r="V533" s="291">
        <v>45572</v>
      </c>
      <c r="W533" s="291">
        <v>45581</v>
      </c>
      <c r="X533" s="237" t="s">
        <v>6721</v>
      </c>
      <c r="Y533" s="237"/>
      <c r="Z533" s="237" t="s">
        <v>13088</v>
      </c>
      <c r="AA533" s="246">
        <v>202409</v>
      </c>
      <c r="AB533" s="246">
        <v>8</v>
      </c>
      <c r="AC533" s="236" t="s">
        <v>6708</v>
      </c>
      <c r="AD533" s="247" t="s">
        <v>6709</v>
      </c>
      <c r="AE533" s="248">
        <v>0</v>
      </c>
      <c r="AF533" s="247" t="s">
        <v>6709</v>
      </c>
      <c r="AG533" s="242" t="str">
        <f>IFERROR(VLOOKUP(작성용!A:A,RM!A:D,4,0),"-")</f>
        <v>김기욱</v>
      </c>
      <c r="AH533" s="9" t="s">
        <v>7671</v>
      </c>
      <c r="AI533" s="238" t="s">
        <v>6721</v>
      </c>
      <c r="AJ533" s="238" t="s">
        <v>6721</v>
      </c>
      <c r="AK533" s="238" t="s">
        <v>6726</v>
      </c>
      <c r="AL533" s="238">
        <v>532</v>
      </c>
    </row>
    <row r="534" spans="1:38" x14ac:dyDescent="0.3">
      <c r="A534" s="232" t="s">
        <v>293</v>
      </c>
      <c r="B534" s="232" t="s">
        <v>7666</v>
      </c>
      <c r="C534" s="244" t="s">
        <v>6717</v>
      </c>
      <c r="D534" s="240" t="s">
        <v>7693</v>
      </c>
      <c r="E534" s="239" t="s">
        <v>3910</v>
      </c>
      <c r="F534" s="243" t="s">
        <v>6729</v>
      </c>
      <c r="G534" s="214">
        <v>0</v>
      </c>
      <c r="H534" s="234" t="s">
        <v>6721</v>
      </c>
      <c r="I534" s="234"/>
      <c r="J534" s="234"/>
      <c r="K534" s="234"/>
      <c r="L534" s="234"/>
      <c r="M534" s="234"/>
      <c r="N534" s="234" t="s">
        <v>6720</v>
      </c>
      <c r="O534" s="249" t="s">
        <v>7668</v>
      </c>
      <c r="P534" s="249" t="s">
        <v>7669</v>
      </c>
      <c r="Q534" s="226" t="s">
        <v>7670</v>
      </c>
      <c r="R534" s="212" t="s">
        <v>4236</v>
      </c>
      <c r="S534" s="213">
        <v>420002056</v>
      </c>
      <c r="T534" s="236">
        <v>45530</v>
      </c>
      <c r="U534" s="237" t="s">
        <v>6722</v>
      </c>
      <c r="V534" s="291">
        <v>45572</v>
      </c>
      <c r="W534" s="291">
        <v>45581</v>
      </c>
      <c r="X534" s="237" t="s">
        <v>6721</v>
      </c>
      <c r="Y534" s="237"/>
      <c r="Z534" s="237" t="s">
        <v>13088</v>
      </c>
      <c r="AA534" s="246">
        <v>202409</v>
      </c>
      <c r="AB534" s="246">
        <v>8</v>
      </c>
      <c r="AC534" s="236" t="s">
        <v>6708</v>
      </c>
      <c r="AD534" s="247" t="s">
        <v>6709</v>
      </c>
      <c r="AE534" s="248">
        <v>0</v>
      </c>
      <c r="AF534" s="247" t="s">
        <v>6709</v>
      </c>
      <c r="AG534" s="242" t="str">
        <f>IFERROR(VLOOKUP(작성용!A:A,RM!A:D,4,0),"-")</f>
        <v>김기욱</v>
      </c>
      <c r="AH534" s="9" t="s">
        <v>7671</v>
      </c>
      <c r="AI534" s="238" t="s">
        <v>6721</v>
      </c>
      <c r="AJ534" s="238" t="s">
        <v>6721</v>
      </c>
      <c r="AK534" s="238" t="s">
        <v>6726</v>
      </c>
      <c r="AL534" s="238">
        <v>533</v>
      </c>
    </row>
    <row r="535" spans="1:38" x14ac:dyDescent="0.3">
      <c r="A535" s="232" t="s">
        <v>293</v>
      </c>
      <c r="B535" s="232" t="s">
        <v>7666</v>
      </c>
      <c r="C535" s="244" t="s">
        <v>6717</v>
      </c>
      <c r="D535" s="240" t="s">
        <v>7694</v>
      </c>
      <c r="E535" s="239" t="s">
        <v>3911</v>
      </c>
      <c r="F535" s="243" t="s">
        <v>6729</v>
      </c>
      <c r="G535" s="214">
        <v>99</v>
      </c>
      <c r="H535" s="234" t="s">
        <v>6721</v>
      </c>
      <c r="I535" s="234"/>
      <c r="J535" s="234"/>
      <c r="K535" s="234"/>
      <c r="L535" s="234"/>
      <c r="M535" s="234"/>
      <c r="N535" s="234" t="s">
        <v>6720</v>
      </c>
      <c r="O535" s="249" t="s">
        <v>7668</v>
      </c>
      <c r="P535" s="249" t="s">
        <v>7669</v>
      </c>
      <c r="Q535" s="226" t="s">
        <v>7670</v>
      </c>
      <c r="R535" s="212" t="s">
        <v>4286</v>
      </c>
      <c r="S535" s="213">
        <v>420002065</v>
      </c>
      <c r="T535" s="236">
        <v>45530</v>
      </c>
      <c r="U535" s="237" t="s">
        <v>6722</v>
      </c>
      <c r="V535" s="291">
        <v>45572</v>
      </c>
      <c r="W535" s="291">
        <v>45581</v>
      </c>
      <c r="X535" s="237" t="s">
        <v>6721</v>
      </c>
      <c r="Y535" s="237"/>
      <c r="Z535" s="237" t="s">
        <v>13088</v>
      </c>
      <c r="AA535" s="246">
        <v>202409</v>
      </c>
      <c r="AB535" s="246">
        <v>8</v>
      </c>
      <c r="AC535" s="236" t="s">
        <v>6708</v>
      </c>
      <c r="AD535" s="247" t="s">
        <v>6709</v>
      </c>
      <c r="AE535" s="248">
        <v>0</v>
      </c>
      <c r="AF535" s="247" t="s">
        <v>6709</v>
      </c>
      <c r="AG535" s="242" t="str">
        <f>IFERROR(VLOOKUP(작성용!A:A,RM!A:D,4,0),"-")</f>
        <v>김기욱</v>
      </c>
      <c r="AH535" s="9" t="s">
        <v>7671</v>
      </c>
      <c r="AI535" s="238" t="s">
        <v>6721</v>
      </c>
      <c r="AJ535" s="238" t="s">
        <v>6721</v>
      </c>
      <c r="AK535" s="238" t="s">
        <v>6726</v>
      </c>
      <c r="AL535" s="238">
        <v>534</v>
      </c>
    </row>
    <row r="536" spans="1:38" x14ac:dyDescent="0.3">
      <c r="A536" s="232" t="s">
        <v>293</v>
      </c>
      <c r="B536" s="232" t="s">
        <v>7666</v>
      </c>
      <c r="C536" s="244" t="s">
        <v>6717</v>
      </c>
      <c r="D536" s="240" t="s">
        <v>7695</v>
      </c>
      <c r="E536" s="239" t="s">
        <v>3912</v>
      </c>
      <c r="F536" s="243" t="s">
        <v>6729</v>
      </c>
      <c r="G536" s="214">
        <v>99</v>
      </c>
      <c r="H536" s="234" t="s">
        <v>6721</v>
      </c>
      <c r="I536" s="234"/>
      <c r="J536" s="234"/>
      <c r="K536" s="234"/>
      <c r="L536" s="234"/>
      <c r="M536" s="234"/>
      <c r="N536" s="234" t="s">
        <v>6720</v>
      </c>
      <c r="O536" s="249" t="s">
        <v>7668</v>
      </c>
      <c r="P536" s="249" t="s">
        <v>7669</v>
      </c>
      <c r="Q536" s="226" t="s">
        <v>7670</v>
      </c>
      <c r="R536" s="212" t="s">
        <v>4222</v>
      </c>
      <c r="S536" s="213">
        <v>420002140</v>
      </c>
      <c r="T536" s="236">
        <v>45530</v>
      </c>
      <c r="U536" s="237" t="s">
        <v>6722</v>
      </c>
      <c r="V536" s="291">
        <v>45572</v>
      </c>
      <c r="W536" s="291">
        <v>45581</v>
      </c>
      <c r="X536" s="237" t="s">
        <v>6721</v>
      </c>
      <c r="Y536" s="237"/>
      <c r="Z536" s="237" t="s">
        <v>13088</v>
      </c>
      <c r="AA536" s="246">
        <v>202409</v>
      </c>
      <c r="AB536" s="246">
        <v>8</v>
      </c>
      <c r="AC536" s="236" t="s">
        <v>6708</v>
      </c>
      <c r="AD536" s="247" t="s">
        <v>6709</v>
      </c>
      <c r="AE536" s="248">
        <v>0</v>
      </c>
      <c r="AF536" s="247" t="s">
        <v>6709</v>
      </c>
      <c r="AG536" s="242" t="str">
        <f>IFERROR(VLOOKUP(작성용!A:A,RM!A:D,4,0),"-")</f>
        <v>김기욱</v>
      </c>
      <c r="AH536" s="9" t="s">
        <v>7671</v>
      </c>
      <c r="AI536" s="238" t="s">
        <v>6721</v>
      </c>
      <c r="AJ536" s="238" t="s">
        <v>6721</v>
      </c>
      <c r="AK536" s="238" t="s">
        <v>6726</v>
      </c>
      <c r="AL536" s="238">
        <v>535</v>
      </c>
    </row>
    <row r="537" spans="1:38" x14ac:dyDescent="0.3">
      <c r="A537" s="232" t="s">
        <v>293</v>
      </c>
      <c r="B537" s="232" t="s">
        <v>7666</v>
      </c>
      <c r="C537" s="244" t="s">
        <v>6717</v>
      </c>
      <c r="D537" s="240" t="s">
        <v>7696</v>
      </c>
      <c r="E537" s="239" t="s">
        <v>3913</v>
      </c>
      <c r="F537" s="243" t="s">
        <v>6729</v>
      </c>
      <c r="G537" s="214">
        <v>0</v>
      </c>
      <c r="H537" s="234" t="s">
        <v>6721</v>
      </c>
      <c r="I537" s="234"/>
      <c r="J537" s="234"/>
      <c r="K537" s="234"/>
      <c r="L537" s="234"/>
      <c r="M537" s="234"/>
      <c r="N537" s="234" t="s">
        <v>6720</v>
      </c>
      <c r="O537" s="249" t="s">
        <v>7668</v>
      </c>
      <c r="P537" s="249" t="s">
        <v>7669</v>
      </c>
      <c r="Q537" s="226" t="s">
        <v>7670</v>
      </c>
      <c r="R537" s="212" t="s">
        <v>4287</v>
      </c>
      <c r="S537" s="213">
        <v>420002201</v>
      </c>
      <c r="T537" s="236">
        <v>45530</v>
      </c>
      <c r="U537" s="237" t="s">
        <v>6722</v>
      </c>
      <c r="V537" s="291">
        <v>45572</v>
      </c>
      <c r="W537" s="291">
        <v>45581</v>
      </c>
      <c r="X537" s="237" t="s">
        <v>6721</v>
      </c>
      <c r="Y537" s="237"/>
      <c r="Z537" s="237" t="s">
        <v>13088</v>
      </c>
      <c r="AA537" s="246">
        <v>202409</v>
      </c>
      <c r="AB537" s="246">
        <v>8</v>
      </c>
      <c r="AC537" s="236" t="s">
        <v>6708</v>
      </c>
      <c r="AD537" s="247" t="s">
        <v>6709</v>
      </c>
      <c r="AE537" s="248">
        <v>0</v>
      </c>
      <c r="AF537" s="247" t="s">
        <v>6709</v>
      </c>
      <c r="AG537" s="242" t="str">
        <f>IFERROR(VLOOKUP(작성용!A:A,RM!A:D,4,0),"-")</f>
        <v>김기욱</v>
      </c>
      <c r="AH537" s="9" t="s">
        <v>7671</v>
      </c>
      <c r="AI537" s="238" t="s">
        <v>6721</v>
      </c>
      <c r="AJ537" s="238" t="s">
        <v>6721</v>
      </c>
      <c r="AK537" s="238" t="s">
        <v>6726</v>
      </c>
      <c r="AL537" s="238">
        <v>536</v>
      </c>
    </row>
    <row r="538" spans="1:38" x14ac:dyDescent="0.3">
      <c r="A538" s="232" t="s">
        <v>293</v>
      </c>
      <c r="B538" s="232" t="s">
        <v>7666</v>
      </c>
      <c r="C538" s="244" t="s">
        <v>6717</v>
      </c>
      <c r="D538" s="240" t="s">
        <v>7697</v>
      </c>
      <c r="E538" s="239" t="s">
        <v>3914</v>
      </c>
      <c r="F538" s="243" t="s">
        <v>6729</v>
      </c>
      <c r="G538" s="214">
        <v>0</v>
      </c>
      <c r="H538" s="234" t="s">
        <v>6721</v>
      </c>
      <c r="I538" s="234"/>
      <c r="J538" s="234"/>
      <c r="K538" s="234"/>
      <c r="L538" s="234"/>
      <c r="M538" s="234"/>
      <c r="N538" s="234" t="s">
        <v>6720</v>
      </c>
      <c r="O538" s="249" t="s">
        <v>7668</v>
      </c>
      <c r="P538" s="249" t="s">
        <v>7669</v>
      </c>
      <c r="Q538" s="226" t="s">
        <v>7670</v>
      </c>
      <c r="R538" s="212" t="s">
        <v>4288</v>
      </c>
      <c r="S538" s="213">
        <v>420002202</v>
      </c>
      <c r="T538" s="236">
        <v>45530</v>
      </c>
      <c r="U538" s="237" t="s">
        <v>6722</v>
      </c>
      <c r="V538" s="291">
        <v>45572</v>
      </c>
      <c r="W538" s="291">
        <v>45581</v>
      </c>
      <c r="X538" s="237" t="s">
        <v>6721</v>
      </c>
      <c r="Y538" s="237"/>
      <c r="Z538" s="237" t="s">
        <v>13088</v>
      </c>
      <c r="AA538" s="246">
        <v>202409</v>
      </c>
      <c r="AB538" s="246">
        <v>8</v>
      </c>
      <c r="AC538" s="236" t="s">
        <v>6708</v>
      </c>
      <c r="AD538" s="247" t="s">
        <v>6709</v>
      </c>
      <c r="AE538" s="248">
        <v>0</v>
      </c>
      <c r="AF538" s="247" t="s">
        <v>6709</v>
      </c>
      <c r="AG538" s="242" t="str">
        <f>IFERROR(VLOOKUP(작성용!A:A,RM!A:D,4,0),"-")</f>
        <v>김기욱</v>
      </c>
      <c r="AH538" s="9" t="s">
        <v>7671</v>
      </c>
      <c r="AI538" s="238" t="s">
        <v>6721</v>
      </c>
      <c r="AJ538" s="238" t="s">
        <v>6721</v>
      </c>
      <c r="AK538" s="238" t="s">
        <v>6726</v>
      </c>
      <c r="AL538" s="238">
        <v>537</v>
      </c>
    </row>
    <row r="539" spans="1:38" x14ac:dyDescent="0.3">
      <c r="A539" s="232" t="s">
        <v>293</v>
      </c>
      <c r="B539" s="232" t="s">
        <v>7666</v>
      </c>
      <c r="C539" s="244" t="s">
        <v>6717</v>
      </c>
      <c r="D539" s="240" t="s">
        <v>7698</v>
      </c>
      <c r="E539" s="239" t="s">
        <v>3915</v>
      </c>
      <c r="F539" s="243" t="s">
        <v>6729</v>
      </c>
      <c r="G539" s="214">
        <v>99</v>
      </c>
      <c r="H539" s="234" t="s">
        <v>6721</v>
      </c>
      <c r="I539" s="234"/>
      <c r="J539" s="234"/>
      <c r="K539" s="234"/>
      <c r="L539" s="234"/>
      <c r="M539" s="234"/>
      <c r="N539" s="234" t="s">
        <v>6720</v>
      </c>
      <c r="O539" s="249" t="s">
        <v>7668</v>
      </c>
      <c r="P539" s="249" t="s">
        <v>7669</v>
      </c>
      <c r="Q539" s="226" t="s">
        <v>7670</v>
      </c>
      <c r="R539" s="212" t="s">
        <v>4289</v>
      </c>
      <c r="S539" s="213">
        <v>420002207</v>
      </c>
      <c r="T539" s="236">
        <v>45530</v>
      </c>
      <c r="U539" s="237" t="s">
        <v>6722</v>
      </c>
      <c r="V539" s="291">
        <v>45572</v>
      </c>
      <c r="W539" s="291">
        <v>45581</v>
      </c>
      <c r="X539" s="237" t="s">
        <v>6721</v>
      </c>
      <c r="Y539" s="237"/>
      <c r="Z539" s="237" t="s">
        <v>13088</v>
      </c>
      <c r="AA539" s="246">
        <v>202409</v>
      </c>
      <c r="AB539" s="246">
        <v>8</v>
      </c>
      <c r="AC539" s="236" t="s">
        <v>6708</v>
      </c>
      <c r="AD539" s="247" t="s">
        <v>6709</v>
      </c>
      <c r="AE539" s="248">
        <v>0</v>
      </c>
      <c r="AF539" s="247" t="s">
        <v>6709</v>
      </c>
      <c r="AG539" s="242" t="str">
        <f>IFERROR(VLOOKUP(작성용!A:A,RM!A:D,4,0),"-")</f>
        <v>김기욱</v>
      </c>
      <c r="AH539" s="9" t="s">
        <v>7671</v>
      </c>
      <c r="AI539" s="238" t="s">
        <v>6721</v>
      </c>
      <c r="AJ539" s="238" t="s">
        <v>6721</v>
      </c>
      <c r="AK539" s="238" t="s">
        <v>6726</v>
      </c>
      <c r="AL539" s="238">
        <v>538</v>
      </c>
    </row>
    <row r="540" spans="1:38" x14ac:dyDescent="0.3">
      <c r="A540" s="232" t="s">
        <v>293</v>
      </c>
      <c r="B540" s="232" t="s">
        <v>7666</v>
      </c>
      <c r="C540" s="244" t="s">
        <v>6717</v>
      </c>
      <c r="D540" s="240" t="s">
        <v>7699</v>
      </c>
      <c r="E540" s="239" t="s">
        <v>3916</v>
      </c>
      <c r="F540" s="243" t="s">
        <v>6729</v>
      </c>
      <c r="G540" s="214">
        <v>0</v>
      </c>
      <c r="H540" s="234" t="s">
        <v>6721</v>
      </c>
      <c r="I540" s="234"/>
      <c r="J540" s="234"/>
      <c r="K540" s="234"/>
      <c r="L540" s="234"/>
      <c r="M540" s="234"/>
      <c r="N540" s="234" t="s">
        <v>6720</v>
      </c>
      <c r="O540" s="249" t="s">
        <v>7668</v>
      </c>
      <c r="P540" s="249" t="s">
        <v>7669</v>
      </c>
      <c r="Q540" s="226" t="s">
        <v>7670</v>
      </c>
      <c r="R540" s="212" t="s">
        <v>4254</v>
      </c>
      <c r="S540" s="213">
        <v>420002224</v>
      </c>
      <c r="T540" s="236">
        <v>45530</v>
      </c>
      <c r="U540" s="237" t="s">
        <v>6722</v>
      </c>
      <c r="V540" s="291">
        <v>45572</v>
      </c>
      <c r="W540" s="291">
        <v>45581</v>
      </c>
      <c r="X540" s="237" t="s">
        <v>6721</v>
      </c>
      <c r="Y540" s="237"/>
      <c r="Z540" s="237" t="s">
        <v>13088</v>
      </c>
      <c r="AA540" s="246">
        <v>202409</v>
      </c>
      <c r="AB540" s="246">
        <v>8</v>
      </c>
      <c r="AC540" s="236" t="s">
        <v>6708</v>
      </c>
      <c r="AD540" s="247" t="s">
        <v>6709</v>
      </c>
      <c r="AE540" s="248">
        <v>0</v>
      </c>
      <c r="AF540" s="247" t="s">
        <v>6709</v>
      </c>
      <c r="AG540" s="242" t="str">
        <f>IFERROR(VLOOKUP(작성용!A:A,RM!A:D,4,0),"-")</f>
        <v>김기욱</v>
      </c>
      <c r="AH540" s="9" t="s">
        <v>7671</v>
      </c>
      <c r="AI540" s="238" t="s">
        <v>6721</v>
      </c>
      <c r="AJ540" s="238" t="s">
        <v>6721</v>
      </c>
      <c r="AK540" s="238" t="s">
        <v>6726</v>
      </c>
      <c r="AL540" s="238">
        <v>539</v>
      </c>
    </row>
    <row r="541" spans="1:38" x14ac:dyDescent="0.3">
      <c r="A541" s="232" t="s">
        <v>293</v>
      </c>
      <c r="B541" s="232" t="s">
        <v>7666</v>
      </c>
      <c r="C541" s="244" t="s">
        <v>6717</v>
      </c>
      <c r="D541" s="240" t="s">
        <v>7700</v>
      </c>
      <c r="E541" s="239" t="s">
        <v>3917</v>
      </c>
      <c r="F541" s="243" t="s">
        <v>6729</v>
      </c>
      <c r="G541" s="214">
        <v>0</v>
      </c>
      <c r="H541" s="234" t="s">
        <v>6721</v>
      </c>
      <c r="I541" s="234"/>
      <c r="J541" s="234"/>
      <c r="K541" s="234"/>
      <c r="L541" s="234"/>
      <c r="M541" s="234"/>
      <c r="N541" s="234" t="s">
        <v>6720</v>
      </c>
      <c r="O541" s="249" t="s">
        <v>7668</v>
      </c>
      <c r="P541" s="249" t="s">
        <v>7669</v>
      </c>
      <c r="Q541" s="226" t="s">
        <v>7670</v>
      </c>
      <c r="R541" s="212" t="s">
        <v>4252</v>
      </c>
      <c r="S541" s="213">
        <v>420002247</v>
      </c>
      <c r="T541" s="236">
        <v>45530</v>
      </c>
      <c r="U541" s="237" t="s">
        <v>6722</v>
      </c>
      <c r="V541" s="291">
        <v>45572</v>
      </c>
      <c r="W541" s="291">
        <v>45581</v>
      </c>
      <c r="X541" s="237" t="s">
        <v>6721</v>
      </c>
      <c r="Y541" s="237"/>
      <c r="Z541" s="237" t="s">
        <v>13088</v>
      </c>
      <c r="AA541" s="246">
        <v>202409</v>
      </c>
      <c r="AB541" s="246">
        <v>8</v>
      </c>
      <c r="AC541" s="236" t="s">
        <v>6708</v>
      </c>
      <c r="AD541" s="247" t="s">
        <v>6709</v>
      </c>
      <c r="AE541" s="248">
        <v>0</v>
      </c>
      <c r="AF541" s="247" t="s">
        <v>6709</v>
      </c>
      <c r="AG541" s="242" t="str">
        <f>IFERROR(VLOOKUP(작성용!A:A,RM!A:D,4,0),"-")</f>
        <v>김기욱</v>
      </c>
      <c r="AH541" s="9" t="s">
        <v>7671</v>
      </c>
      <c r="AI541" s="238" t="s">
        <v>6721</v>
      </c>
      <c r="AJ541" s="238" t="s">
        <v>6721</v>
      </c>
      <c r="AK541" s="238" t="s">
        <v>6726</v>
      </c>
      <c r="AL541" s="238">
        <v>540</v>
      </c>
    </row>
    <row r="542" spans="1:38" x14ac:dyDescent="0.3">
      <c r="A542" s="232" t="s">
        <v>293</v>
      </c>
      <c r="B542" s="232" t="s">
        <v>7666</v>
      </c>
      <c r="C542" s="244" t="s">
        <v>6717</v>
      </c>
      <c r="D542" s="240" t="s">
        <v>7701</v>
      </c>
      <c r="E542" s="239" t="s">
        <v>3918</v>
      </c>
      <c r="F542" s="243" t="s">
        <v>6729</v>
      </c>
      <c r="G542" s="214">
        <v>0</v>
      </c>
      <c r="H542" s="234" t="s">
        <v>6721</v>
      </c>
      <c r="I542" s="234"/>
      <c r="J542" s="234"/>
      <c r="K542" s="234"/>
      <c r="L542" s="234"/>
      <c r="M542" s="234"/>
      <c r="N542" s="234" t="s">
        <v>6720</v>
      </c>
      <c r="O542" s="249" t="s">
        <v>7668</v>
      </c>
      <c r="P542" s="249" t="s">
        <v>7669</v>
      </c>
      <c r="Q542" s="226" t="s">
        <v>7670</v>
      </c>
      <c r="R542" s="212" t="s">
        <v>4253</v>
      </c>
      <c r="S542" s="213">
        <v>420002259</v>
      </c>
      <c r="T542" s="236">
        <v>45530</v>
      </c>
      <c r="U542" s="237" t="s">
        <v>6722</v>
      </c>
      <c r="V542" s="291">
        <v>45572</v>
      </c>
      <c r="W542" s="291">
        <v>45581</v>
      </c>
      <c r="X542" s="237" t="s">
        <v>6721</v>
      </c>
      <c r="Y542" s="237"/>
      <c r="Z542" s="237" t="s">
        <v>13088</v>
      </c>
      <c r="AA542" s="246">
        <v>202409</v>
      </c>
      <c r="AB542" s="246">
        <v>8</v>
      </c>
      <c r="AC542" s="236" t="s">
        <v>6708</v>
      </c>
      <c r="AD542" s="247" t="s">
        <v>6709</v>
      </c>
      <c r="AE542" s="248">
        <v>0</v>
      </c>
      <c r="AF542" s="247" t="s">
        <v>6709</v>
      </c>
      <c r="AG542" s="242" t="str">
        <f>IFERROR(VLOOKUP(작성용!A:A,RM!A:D,4,0),"-")</f>
        <v>김기욱</v>
      </c>
      <c r="AH542" s="9" t="s">
        <v>7671</v>
      </c>
      <c r="AI542" s="238" t="s">
        <v>6721</v>
      </c>
      <c r="AJ542" s="238" t="s">
        <v>6721</v>
      </c>
      <c r="AK542" s="238" t="s">
        <v>6726</v>
      </c>
      <c r="AL542" s="238">
        <v>541</v>
      </c>
    </row>
    <row r="543" spans="1:38" x14ac:dyDescent="0.3">
      <c r="A543" s="232" t="s">
        <v>293</v>
      </c>
      <c r="B543" s="232" t="s">
        <v>7666</v>
      </c>
      <c r="C543" s="244" t="s">
        <v>6717</v>
      </c>
      <c r="D543" s="240" t="s">
        <v>7702</v>
      </c>
      <c r="E543" s="239" t="s">
        <v>3919</v>
      </c>
      <c r="F543" s="243" t="s">
        <v>6729</v>
      </c>
      <c r="G543" s="214">
        <v>99</v>
      </c>
      <c r="H543" s="234" t="s">
        <v>6721</v>
      </c>
      <c r="I543" s="234"/>
      <c r="J543" s="234"/>
      <c r="K543" s="234"/>
      <c r="L543" s="234"/>
      <c r="M543" s="234"/>
      <c r="N543" s="234" t="s">
        <v>6720</v>
      </c>
      <c r="O543" s="249" t="s">
        <v>7668</v>
      </c>
      <c r="P543" s="249" t="s">
        <v>7669</v>
      </c>
      <c r="Q543" s="226" t="s">
        <v>7670</v>
      </c>
      <c r="R543" s="212" t="s">
        <v>4214</v>
      </c>
      <c r="S543" s="213">
        <v>420002270</v>
      </c>
      <c r="T543" s="236">
        <v>45530</v>
      </c>
      <c r="U543" s="237" t="s">
        <v>6722</v>
      </c>
      <c r="V543" s="291">
        <v>45572</v>
      </c>
      <c r="W543" s="291">
        <v>45581</v>
      </c>
      <c r="X543" s="237" t="s">
        <v>6721</v>
      </c>
      <c r="Y543" s="237"/>
      <c r="Z543" s="237" t="s">
        <v>13088</v>
      </c>
      <c r="AA543" s="246">
        <v>202409</v>
      </c>
      <c r="AB543" s="246">
        <v>8</v>
      </c>
      <c r="AC543" s="236" t="s">
        <v>6708</v>
      </c>
      <c r="AD543" s="247" t="s">
        <v>6709</v>
      </c>
      <c r="AE543" s="248">
        <v>0</v>
      </c>
      <c r="AF543" s="247" t="s">
        <v>6709</v>
      </c>
      <c r="AG543" s="242" t="str">
        <f>IFERROR(VLOOKUP(작성용!A:A,RM!A:D,4,0),"-")</f>
        <v>김기욱</v>
      </c>
      <c r="AH543" s="9" t="s">
        <v>7671</v>
      </c>
      <c r="AI543" s="238" t="s">
        <v>6721</v>
      </c>
      <c r="AJ543" s="238" t="s">
        <v>6721</v>
      </c>
      <c r="AK543" s="238" t="s">
        <v>6726</v>
      </c>
      <c r="AL543" s="238">
        <v>542</v>
      </c>
    </row>
    <row r="544" spans="1:38" x14ac:dyDescent="0.3">
      <c r="A544" s="232" t="s">
        <v>293</v>
      </c>
      <c r="B544" s="232" t="s">
        <v>7666</v>
      </c>
      <c r="C544" s="244" t="s">
        <v>6717</v>
      </c>
      <c r="D544" s="240" t="s">
        <v>7703</v>
      </c>
      <c r="E544" s="239" t="s">
        <v>3920</v>
      </c>
      <c r="F544" s="243" t="s">
        <v>6729</v>
      </c>
      <c r="G544" s="214">
        <v>99</v>
      </c>
      <c r="H544" s="234" t="s">
        <v>6721</v>
      </c>
      <c r="I544" s="234"/>
      <c r="J544" s="234"/>
      <c r="K544" s="234"/>
      <c r="L544" s="234"/>
      <c r="M544" s="234"/>
      <c r="N544" s="234" t="s">
        <v>6720</v>
      </c>
      <c r="O544" s="249" t="s">
        <v>7668</v>
      </c>
      <c r="P544" s="249" t="s">
        <v>7669</v>
      </c>
      <c r="Q544" s="226" t="s">
        <v>7670</v>
      </c>
      <c r="R544" s="212" t="s">
        <v>4221</v>
      </c>
      <c r="S544" s="213">
        <v>420002311</v>
      </c>
      <c r="T544" s="236">
        <v>45530</v>
      </c>
      <c r="U544" s="237" t="s">
        <v>6722</v>
      </c>
      <c r="V544" s="291">
        <v>45572</v>
      </c>
      <c r="W544" s="291">
        <v>45581</v>
      </c>
      <c r="X544" s="237" t="s">
        <v>6721</v>
      </c>
      <c r="Y544" s="237"/>
      <c r="Z544" s="237" t="s">
        <v>13088</v>
      </c>
      <c r="AA544" s="246">
        <v>202409</v>
      </c>
      <c r="AB544" s="246">
        <v>8</v>
      </c>
      <c r="AC544" s="236" t="s">
        <v>6708</v>
      </c>
      <c r="AD544" s="247" t="s">
        <v>6709</v>
      </c>
      <c r="AE544" s="248">
        <v>0</v>
      </c>
      <c r="AF544" s="247" t="s">
        <v>6709</v>
      </c>
      <c r="AG544" s="242" t="str">
        <f>IFERROR(VLOOKUP(작성용!A:A,RM!A:D,4,0),"-")</f>
        <v>김기욱</v>
      </c>
      <c r="AH544" s="9" t="s">
        <v>7671</v>
      </c>
      <c r="AI544" s="238" t="s">
        <v>6721</v>
      </c>
      <c r="AJ544" s="238" t="s">
        <v>6721</v>
      </c>
      <c r="AK544" s="238" t="s">
        <v>6726</v>
      </c>
      <c r="AL544" s="238">
        <v>543</v>
      </c>
    </row>
    <row r="545" spans="1:38" x14ac:dyDescent="0.3">
      <c r="A545" s="232" t="s">
        <v>293</v>
      </c>
      <c r="B545" s="232" t="s">
        <v>7666</v>
      </c>
      <c r="C545" s="244" t="s">
        <v>6717</v>
      </c>
      <c r="D545" s="240" t="s">
        <v>7462</v>
      </c>
      <c r="E545" s="239" t="s">
        <v>3921</v>
      </c>
      <c r="F545" s="243" t="s">
        <v>6729</v>
      </c>
      <c r="G545" s="214">
        <v>0</v>
      </c>
      <c r="H545" s="234" t="s">
        <v>6721</v>
      </c>
      <c r="I545" s="234"/>
      <c r="J545" s="234"/>
      <c r="K545" s="234"/>
      <c r="L545" s="234"/>
      <c r="M545" s="234"/>
      <c r="N545" s="234" t="s">
        <v>6720</v>
      </c>
      <c r="O545" s="249" t="s">
        <v>7668</v>
      </c>
      <c r="P545" s="249" t="s">
        <v>7669</v>
      </c>
      <c r="Q545" s="226" t="s">
        <v>7670</v>
      </c>
      <c r="R545" s="212" t="s">
        <v>4255</v>
      </c>
      <c r="S545" s="213">
        <v>420002364</v>
      </c>
      <c r="T545" s="236">
        <v>45530</v>
      </c>
      <c r="U545" s="237" t="s">
        <v>6722</v>
      </c>
      <c r="V545" s="291">
        <v>45572</v>
      </c>
      <c r="W545" s="291">
        <v>45581</v>
      </c>
      <c r="X545" s="237" t="s">
        <v>6721</v>
      </c>
      <c r="Y545" s="237"/>
      <c r="Z545" s="237" t="s">
        <v>13088</v>
      </c>
      <c r="AA545" s="246">
        <v>202409</v>
      </c>
      <c r="AB545" s="246">
        <v>8</v>
      </c>
      <c r="AC545" s="236" t="s">
        <v>6708</v>
      </c>
      <c r="AD545" s="247" t="s">
        <v>6709</v>
      </c>
      <c r="AE545" s="248">
        <v>0</v>
      </c>
      <c r="AF545" s="247" t="s">
        <v>6709</v>
      </c>
      <c r="AG545" s="242" t="str">
        <f>IFERROR(VLOOKUP(작성용!A:A,RM!A:D,4,0),"-")</f>
        <v>김기욱</v>
      </c>
      <c r="AH545" s="9" t="s">
        <v>7671</v>
      </c>
      <c r="AI545" s="238" t="s">
        <v>6721</v>
      </c>
      <c r="AJ545" s="238" t="s">
        <v>6721</v>
      </c>
      <c r="AK545" s="238" t="s">
        <v>6726</v>
      </c>
      <c r="AL545" s="238">
        <v>544</v>
      </c>
    </row>
    <row r="546" spans="1:38" x14ac:dyDescent="0.3">
      <c r="A546" s="232" t="s">
        <v>293</v>
      </c>
      <c r="B546" s="232" t="s">
        <v>7666</v>
      </c>
      <c r="C546" s="244" t="s">
        <v>6717</v>
      </c>
      <c r="D546" s="240" t="s">
        <v>7704</v>
      </c>
      <c r="E546" s="239" t="s">
        <v>3922</v>
      </c>
      <c r="F546" s="243" t="s">
        <v>6729</v>
      </c>
      <c r="G546" s="214">
        <v>99</v>
      </c>
      <c r="H546" s="234" t="s">
        <v>6721</v>
      </c>
      <c r="I546" s="234"/>
      <c r="J546" s="234"/>
      <c r="K546" s="234"/>
      <c r="L546" s="234"/>
      <c r="M546" s="234"/>
      <c r="N546" s="234" t="s">
        <v>6720</v>
      </c>
      <c r="O546" s="249" t="s">
        <v>7668</v>
      </c>
      <c r="P546" s="249" t="s">
        <v>7669</v>
      </c>
      <c r="Q546" s="226" t="s">
        <v>7670</v>
      </c>
      <c r="R546" s="212" t="s">
        <v>4191</v>
      </c>
      <c r="S546" s="213">
        <v>420002366</v>
      </c>
      <c r="T546" s="236">
        <v>45530</v>
      </c>
      <c r="U546" s="237" t="s">
        <v>6722</v>
      </c>
      <c r="V546" s="291">
        <v>45572</v>
      </c>
      <c r="W546" s="291">
        <v>45581</v>
      </c>
      <c r="X546" s="237" t="s">
        <v>6721</v>
      </c>
      <c r="Y546" s="237"/>
      <c r="Z546" s="237" t="s">
        <v>13088</v>
      </c>
      <c r="AA546" s="246">
        <v>202409</v>
      </c>
      <c r="AB546" s="246">
        <v>8</v>
      </c>
      <c r="AC546" s="236" t="s">
        <v>6708</v>
      </c>
      <c r="AD546" s="247" t="s">
        <v>6709</v>
      </c>
      <c r="AE546" s="248">
        <v>0</v>
      </c>
      <c r="AF546" s="247" t="s">
        <v>6709</v>
      </c>
      <c r="AG546" s="242" t="str">
        <f>IFERROR(VLOOKUP(작성용!A:A,RM!A:D,4,0),"-")</f>
        <v>김기욱</v>
      </c>
      <c r="AH546" s="9" t="s">
        <v>7671</v>
      </c>
      <c r="AI546" s="238" t="s">
        <v>6721</v>
      </c>
      <c r="AJ546" s="238" t="s">
        <v>6721</v>
      </c>
      <c r="AK546" s="238" t="s">
        <v>6726</v>
      </c>
      <c r="AL546" s="238">
        <v>545</v>
      </c>
    </row>
    <row r="547" spans="1:38" x14ac:dyDescent="0.3">
      <c r="A547" s="232" t="s">
        <v>293</v>
      </c>
      <c r="B547" s="232" t="s">
        <v>7666</v>
      </c>
      <c r="C547" s="244" t="s">
        <v>6717</v>
      </c>
      <c r="D547" s="240" t="s">
        <v>7705</v>
      </c>
      <c r="E547" s="239" t="s">
        <v>3923</v>
      </c>
      <c r="F547" s="243" t="s">
        <v>6729</v>
      </c>
      <c r="G547" s="214">
        <v>0</v>
      </c>
      <c r="H547" s="234" t="s">
        <v>6721</v>
      </c>
      <c r="I547" s="234"/>
      <c r="J547" s="234"/>
      <c r="K547" s="234"/>
      <c r="L547" s="234"/>
      <c r="M547" s="234"/>
      <c r="N547" s="234" t="s">
        <v>6720</v>
      </c>
      <c r="O547" s="249" t="s">
        <v>7668</v>
      </c>
      <c r="P547" s="249" t="s">
        <v>7669</v>
      </c>
      <c r="Q547" s="226" t="s">
        <v>7670</v>
      </c>
      <c r="R547" s="212" t="s">
        <v>4265</v>
      </c>
      <c r="S547" s="213">
        <v>420002434</v>
      </c>
      <c r="T547" s="236">
        <v>45530</v>
      </c>
      <c r="U547" s="237" t="s">
        <v>6722</v>
      </c>
      <c r="V547" s="291">
        <v>45572</v>
      </c>
      <c r="W547" s="291">
        <v>45581</v>
      </c>
      <c r="X547" s="237" t="s">
        <v>6721</v>
      </c>
      <c r="Y547" s="237"/>
      <c r="Z547" s="237" t="s">
        <v>13088</v>
      </c>
      <c r="AA547" s="246">
        <v>202409</v>
      </c>
      <c r="AB547" s="246">
        <v>8</v>
      </c>
      <c r="AC547" s="236" t="s">
        <v>6708</v>
      </c>
      <c r="AD547" s="247" t="s">
        <v>6709</v>
      </c>
      <c r="AE547" s="248">
        <v>0</v>
      </c>
      <c r="AF547" s="247" t="s">
        <v>6709</v>
      </c>
      <c r="AG547" s="242" t="str">
        <f>IFERROR(VLOOKUP(작성용!A:A,RM!A:D,4,0),"-")</f>
        <v>김기욱</v>
      </c>
      <c r="AH547" s="9" t="s">
        <v>7671</v>
      </c>
      <c r="AI547" s="238" t="s">
        <v>6721</v>
      </c>
      <c r="AJ547" s="238" t="s">
        <v>6721</v>
      </c>
      <c r="AK547" s="238" t="s">
        <v>6726</v>
      </c>
      <c r="AL547" s="238">
        <v>546</v>
      </c>
    </row>
    <row r="548" spans="1:38" x14ac:dyDescent="0.3">
      <c r="A548" s="232" t="s">
        <v>293</v>
      </c>
      <c r="B548" s="232" t="s">
        <v>7666</v>
      </c>
      <c r="C548" s="244" t="s">
        <v>6717</v>
      </c>
      <c r="D548" s="240" t="s">
        <v>7706</v>
      </c>
      <c r="E548" s="239" t="s">
        <v>3924</v>
      </c>
      <c r="F548" s="243" t="s">
        <v>6729</v>
      </c>
      <c r="G548" s="214">
        <v>0</v>
      </c>
      <c r="H548" s="234" t="s">
        <v>6721</v>
      </c>
      <c r="I548" s="234"/>
      <c r="J548" s="234"/>
      <c r="K548" s="234"/>
      <c r="L548" s="234"/>
      <c r="M548" s="234"/>
      <c r="N548" s="234" t="s">
        <v>6720</v>
      </c>
      <c r="O548" s="249" t="s">
        <v>7668</v>
      </c>
      <c r="P548" s="249" t="s">
        <v>7669</v>
      </c>
      <c r="Q548" s="226" t="s">
        <v>7670</v>
      </c>
      <c r="R548" s="212" t="s">
        <v>4237</v>
      </c>
      <c r="S548" s="213">
        <v>420002491</v>
      </c>
      <c r="T548" s="236">
        <v>45530</v>
      </c>
      <c r="U548" s="237" t="s">
        <v>6722</v>
      </c>
      <c r="V548" s="291">
        <v>45572</v>
      </c>
      <c r="W548" s="291">
        <v>45581</v>
      </c>
      <c r="X548" s="237" t="s">
        <v>6721</v>
      </c>
      <c r="Y548" s="237"/>
      <c r="Z548" s="237" t="s">
        <v>13088</v>
      </c>
      <c r="AA548" s="246">
        <v>202409</v>
      </c>
      <c r="AB548" s="246">
        <v>8</v>
      </c>
      <c r="AC548" s="236" t="s">
        <v>6708</v>
      </c>
      <c r="AD548" s="247" t="s">
        <v>6709</v>
      </c>
      <c r="AE548" s="248">
        <v>0</v>
      </c>
      <c r="AF548" s="247" t="s">
        <v>6709</v>
      </c>
      <c r="AG548" s="242" t="str">
        <f>IFERROR(VLOOKUP(작성용!A:A,RM!A:D,4,0),"-")</f>
        <v>김기욱</v>
      </c>
      <c r="AH548" s="9" t="s">
        <v>7671</v>
      </c>
      <c r="AI548" s="238" t="s">
        <v>6721</v>
      </c>
      <c r="AJ548" s="238" t="s">
        <v>6721</v>
      </c>
      <c r="AK548" s="238" t="s">
        <v>6726</v>
      </c>
      <c r="AL548" s="238">
        <v>547</v>
      </c>
    </row>
    <row r="549" spans="1:38" x14ac:dyDescent="0.3">
      <c r="A549" s="232" t="s">
        <v>293</v>
      </c>
      <c r="B549" s="232" t="s">
        <v>7666</v>
      </c>
      <c r="C549" s="244" t="s">
        <v>6717</v>
      </c>
      <c r="D549" s="240" t="s">
        <v>7707</v>
      </c>
      <c r="E549" s="239" t="s">
        <v>3925</v>
      </c>
      <c r="F549" s="243" t="s">
        <v>6729</v>
      </c>
      <c r="G549" s="214">
        <v>0</v>
      </c>
      <c r="H549" s="234" t="s">
        <v>6721</v>
      </c>
      <c r="I549" s="234"/>
      <c r="J549" s="234"/>
      <c r="K549" s="234"/>
      <c r="L549" s="234"/>
      <c r="M549" s="234"/>
      <c r="N549" s="234" t="s">
        <v>6720</v>
      </c>
      <c r="O549" s="249" t="s">
        <v>7668</v>
      </c>
      <c r="P549" s="249" t="s">
        <v>7669</v>
      </c>
      <c r="Q549" s="226" t="s">
        <v>7670</v>
      </c>
      <c r="R549" s="212" t="s">
        <v>4290</v>
      </c>
      <c r="S549" s="213">
        <v>420002394</v>
      </c>
      <c r="T549" s="236">
        <v>45530</v>
      </c>
      <c r="U549" s="237" t="s">
        <v>6722</v>
      </c>
      <c r="V549" s="291">
        <v>45572</v>
      </c>
      <c r="W549" s="291">
        <v>45581</v>
      </c>
      <c r="X549" s="237" t="s">
        <v>6721</v>
      </c>
      <c r="Y549" s="237"/>
      <c r="Z549" s="237" t="s">
        <v>13088</v>
      </c>
      <c r="AA549" s="246">
        <v>202409</v>
      </c>
      <c r="AB549" s="246">
        <v>8</v>
      </c>
      <c r="AC549" s="236" t="s">
        <v>6708</v>
      </c>
      <c r="AD549" s="247" t="s">
        <v>6709</v>
      </c>
      <c r="AE549" s="248">
        <v>0</v>
      </c>
      <c r="AF549" s="247" t="s">
        <v>6709</v>
      </c>
      <c r="AG549" s="242" t="str">
        <f>IFERROR(VLOOKUP(작성용!A:A,RM!A:D,4,0),"-")</f>
        <v>김기욱</v>
      </c>
      <c r="AH549" s="9" t="s">
        <v>7671</v>
      </c>
      <c r="AI549" s="238" t="s">
        <v>6721</v>
      </c>
      <c r="AJ549" s="238" t="s">
        <v>6721</v>
      </c>
      <c r="AK549" s="238" t="s">
        <v>6726</v>
      </c>
      <c r="AL549" s="238">
        <v>548</v>
      </c>
    </row>
    <row r="550" spans="1:38" x14ac:dyDescent="0.3">
      <c r="A550" s="232" t="s">
        <v>293</v>
      </c>
      <c r="B550" s="232" t="s">
        <v>7666</v>
      </c>
      <c r="C550" s="244" t="s">
        <v>6717</v>
      </c>
      <c r="D550" s="240" t="s">
        <v>7708</v>
      </c>
      <c r="E550" s="239" t="s">
        <v>3926</v>
      </c>
      <c r="F550" s="243" t="s">
        <v>6729</v>
      </c>
      <c r="G550" s="214">
        <v>0</v>
      </c>
      <c r="H550" s="234" t="s">
        <v>6721</v>
      </c>
      <c r="I550" s="234"/>
      <c r="J550" s="234"/>
      <c r="K550" s="234"/>
      <c r="L550" s="234"/>
      <c r="M550" s="234"/>
      <c r="N550" s="234" t="s">
        <v>6720</v>
      </c>
      <c r="O550" s="249" t="s">
        <v>7668</v>
      </c>
      <c r="P550" s="249" t="s">
        <v>7669</v>
      </c>
      <c r="Q550" s="226" t="s">
        <v>7670</v>
      </c>
      <c r="R550" s="212" t="s">
        <v>4291</v>
      </c>
      <c r="S550" s="213">
        <v>420002581</v>
      </c>
      <c r="T550" s="236">
        <v>45530</v>
      </c>
      <c r="U550" s="237" t="s">
        <v>6722</v>
      </c>
      <c r="V550" s="291">
        <v>45572</v>
      </c>
      <c r="W550" s="291">
        <v>45581</v>
      </c>
      <c r="X550" s="237" t="s">
        <v>6721</v>
      </c>
      <c r="Y550" s="237"/>
      <c r="Z550" s="237" t="s">
        <v>13088</v>
      </c>
      <c r="AA550" s="246">
        <v>202409</v>
      </c>
      <c r="AB550" s="246">
        <v>8</v>
      </c>
      <c r="AC550" s="236" t="s">
        <v>6708</v>
      </c>
      <c r="AD550" s="247" t="s">
        <v>6709</v>
      </c>
      <c r="AE550" s="248">
        <v>0</v>
      </c>
      <c r="AF550" s="247" t="s">
        <v>6709</v>
      </c>
      <c r="AG550" s="242" t="str">
        <f>IFERROR(VLOOKUP(작성용!A:A,RM!A:D,4,0),"-")</f>
        <v>김기욱</v>
      </c>
      <c r="AH550" s="9" t="s">
        <v>7671</v>
      </c>
      <c r="AI550" s="238" t="s">
        <v>6721</v>
      </c>
      <c r="AJ550" s="238" t="s">
        <v>6721</v>
      </c>
      <c r="AK550" s="238" t="s">
        <v>6726</v>
      </c>
      <c r="AL550" s="238">
        <v>549</v>
      </c>
    </row>
    <row r="551" spans="1:38" x14ac:dyDescent="0.3">
      <c r="A551" s="232" t="s">
        <v>293</v>
      </c>
      <c r="B551" s="232" t="s">
        <v>7666</v>
      </c>
      <c r="C551" s="244" t="s">
        <v>6717</v>
      </c>
      <c r="D551" s="240" t="s">
        <v>7709</v>
      </c>
      <c r="E551" s="239" t="s">
        <v>3927</v>
      </c>
      <c r="F551" s="243" t="s">
        <v>6729</v>
      </c>
      <c r="G551" s="214">
        <v>0</v>
      </c>
      <c r="H551" s="234" t="s">
        <v>6721</v>
      </c>
      <c r="I551" s="234"/>
      <c r="J551" s="234"/>
      <c r="K551" s="234"/>
      <c r="L551" s="234"/>
      <c r="M551" s="234"/>
      <c r="N551" s="234" t="s">
        <v>6720</v>
      </c>
      <c r="O551" s="249" t="s">
        <v>7668</v>
      </c>
      <c r="P551" s="249" t="s">
        <v>7669</v>
      </c>
      <c r="Q551" s="226" t="s">
        <v>7670</v>
      </c>
      <c r="R551" s="212" t="s">
        <v>4235</v>
      </c>
      <c r="S551" s="213">
        <v>420002621</v>
      </c>
      <c r="T551" s="236">
        <v>45530</v>
      </c>
      <c r="U551" s="237" t="s">
        <v>6722</v>
      </c>
      <c r="V551" s="291">
        <v>45572</v>
      </c>
      <c r="W551" s="291">
        <v>45581</v>
      </c>
      <c r="X551" s="237" t="s">
        <v>6721</v>
      </c>
      <c r="Y551" s="237"/>
      <c r="Z551" s="237" t="s">
        <v>13088</v>
      </c>
      <c r="AA551" s="246">
        <v>202409</v>
      </c>
      <c r="AB551" s="246">
        <v>8</v>
      </c>
      <c r="AC551" s="236" t="s">
        <v>6708</v>
      </c>
      <c r="AD551" s="247" t="s">
        <v>6709</v>
      </c>
      <c r="AE551" s="248">
        <v>0</v>
      </c>
      <c r="AF551" s="247" t="s">
        <v>6709</v>
      </c>
      <c r="AG551" s="242" t="str">
        <f>IFERROR(VLOOKUP(작성용!A:A,RM!A:D,4,0),"-")</f>
        <v>김기욱</v>
      </c>
      <c r="AH551" s="9" t="s">
        <v>7671</v>
      </c>
      <c r="AI551" s="238" t="s">
        <v>6721</v>
      </c>
      <c r="AJ551" s="238" t="s">
        <v>6721</v>
      </c>
      <c r="AK551" s="238" t="s">
        <v>6726</v>
      </c>
      <c r="AL551" s="238">
        <v>550</v>
      </c>
    </row>
    <row r="552" spans="1:38" x14ac:dyDescent="0.3">
      <c r="A552" s="232" t="s">
        <v>293</v>
      </c>
      <c r="B552" s="232" t="s">
        <v>7666</v>
      </c>
      <c r="C552" s="244" t="s">
        <v>6717</v>
      </c>
      <c r="D552" s="240" t="s">
        <v>7710</v>
      </c>
      <c r="E552" s="239" t="s">
        <v>3928</v>
      </c>
      <c r="F552" s="243" t="s">
        <v>6729</v>
      </c>
      <c r="G552" s="214">
        <v>99</v>
      </c>
      <c r="H552" s="234" t="s">
        <v>6721</v>
      </c>
      <c r="I552" s="234"/>
      <c r="J552" s="234"/>
      <c r="K552" s="234"/>
      <c r="L552" s="234"/>
      <c r="M552" s="234"/>
      <c r="N552" s="234" t="s">
        <v>6720</v>
      </c>
      <c r="O552" s="249" t="s">
        <v>7668</v>
      </c>
      <c r="P552" s="249" t="s">
        <v>7669</v>
      </c>
      <c r="Q552" s="226" t="s">
        <v>7670</v>
      </c>
      <c r="R552" s="212" t="s">
        <v>4248</v>
      </c>
      <c r="S552" s="213">
        <v>420002735</v>
      </c>
      <c r="T552" s="236">
        <v>45530</v>
      </c>
      <c r="U552" s="237" t="s">
        <v>6722</v>
      </c>
      <c r="V552" s="291">
        <v>45572</v>
      </c>
      <c r="W552" s="291">
        <v>45581</v>
      </c>
      <c r="X552" s="237" t="s">
        <v>6721</v>
      </c>
      <c r="Y552" s="237"/>
      <c r="Z552" s="237" t="s">
        <v>13088</v>
      </c>
      <c r="AA552" s="246">
        <v>202409</v>
      </c>
      <c r="AB552" s="246">
        <v>8</v>
      </c>
      <c r="AC552" s="236" t="s">
        <v>6708</v>
      </c>
      <c r="AD552" s="247" t="s">
        <v>6709</v>
      </c>
      <c r="AE552" s="248">
        <v>0</v>
      </c>
      <c r="AF552" s="247" t="s">
        <v>6709</v>
      </c>
      <c r="AG552" s="242" t="str">
        <f>IFERROR(VLOOKUP(작성용!A:A,RM!A:D,4,0),"-")</f>
        <v>김기욱</v>
      </c>
      <c r="AH552" s="9" t="s">
        <v>7671</v>
      </c>
      <c r="AI552" s="238" t="s">
        <v>6721</v>
      </c>
      <c r="AJ552" s="238" t="s">
        <v>6721</v>
      </c>
      <c r="AK552" s="238" t="s">
        <v>6726</v>
      </c>
      <c r="AL552" s="238">
        <v>551</v>
      </c>
    </row>
    <row r="553" spans="1:38" x14ac:dyDescent="0.3">
      <c r="A553" s="232" t="s">
        <v>293</v>
      </c>
      <c r="B553" s="232" t="s">
        <v>7666</v>
      </c>
      <c r="C553" s="244" t="s">
        <v>6717</v>
      </c>
      <c r="D553" s="240" t="s">
        <v>7711</v>
      </c>
      <c r="E553" s="239" t="s">
        <v>3929</v>
      </c>
      <c r="F553" s="243" t="s">
        <v>6729</v>
      </c>
      <c r="G553" s="214">
        <v>0</v>
      </c>
      <c r="H553" s="234" t="s">
        <v>6721</v>
      </c>
      <c r="I553" s="234"/>
      <c r="J553" s="234"/>
      <c r="K553" s="234"/>
      <c r="L553" s="234"/>
      <c r="M553" s="234"/>
      <c r="N553" s="234" t="s">
        <v>6720</v>
      </c>
      <c r="O553" s="249" t="s">
        <v>7668</v>
      </c>
      <c r="P553" s="249" t="s">
        <v>7669</v>
      </c>
      <c r="Q553" s="226" t="s">
        <v>7670</v>
      </c>
      <c r="R553" s="212" t="s">
        <v>4188</v>
      </c>
      <c r="S553" s="213">
        <v>420002772</v>
      </c>
      <c r="T553" s="236">
        <v>45530</v>
      </c>
      <c r="U553" s="237" t="s">
        <v>6722</v>
      </c>
      <c r="V553" s="291">
        <v>45572</v>
      </c>
      <c r="W553" s="291">
        <v>45581</v>
      </c>
      <c r="X553" s="237" t="s">
        <v>6721</v>
      </c>
      <c r="Y553" s="237"/>
      <c r="Z553" s="237" t="s">
        <v>13088</v>
      </c>
      <c r="AA553" s="246">
        <v>202409</v>
      </c>
      <c r="AB553" s="246">
        <v>8</v>
      </c>
      <c r="AC553" s="236" t="s">
        <v>6708</v>
      </c>
      <c r="AD553" s="247" t="s">
        <v>6709</v>
      </c>
      <c r="AE553" s="248">
        <v>0</v>
      </c>
      <c r="AF553" s="247" t="s">
        <v>6709</v>
      </c>
      <c r="AG553" s="242" t="str">
        <f>IFERROR(VLOOKUP(작성용!A:A,RM!A:D,4,0),"-")</f>
        <v>김기욱</v>
      </c>
      <c r="AH553" s="9" t="s">
        <v>7671</v>
      </c>
      <c r="AI553" s="238" t="s">
        <v>6721</v>
      </c>
      <c r="AJ553" s="238" t="s">
        <v>6721</v>
      </c>
      <c r="AK553" s="238" t="s">
        <v>6726</v>
      </c>
      <c r="AL553" s="238">
        <v>552</v>
      </c>
    </row>
    <row r="554" spans="1:38" x14ac:dyDescent="0.3">
      <c r="A554" s="232" t="s">
        <v>293</v>
      </c>
      <c r="B554" s="232" t="s">
        <v>7666</v>
      </c>
      <c r="C554" s="244" t="s">
        <v>6717</v>
      </c>
      <c r="D554" s="240" t="s">
        <v>7712</v>
      </c>
      <c r="E554" s="239" t="s">
        <v>3930</v>
      </c>
      <c r="F554" s="243" t="s">
        <v>6729</v>
      </c>
      <c r="G554" s="214">
        <v>99</v>
      </c>
      <c r="H554" s="234" t="s">
        <v>6721</v>
      </c>
      <c r="I554" s="234"/>
      <c r="J554" s="234"/>
      <c r="K554" s="234"/>
      <c r="L554" s="234"/>
      <c r="M554" s="234"/>
      <c r="N554" s="234" t="s">
        <v>6720</v>
      </c>
      <c r="O554" s="249" t="s">
        <v>7668</v>
      </c>
      <c r="P554" s="249" t="s">
        <v>7669</v>
      </c>
      <c r="Q554" s="226" t="s">
        <v>7670</v>
      </c>
      <c r="R554" s="212" t="s">
        <v>4219</v>
      </c>
      <c r="S554" s="213">
        <v>420002789</v>
      </c>
      <c r="T554" s="236">
        <v>45530</v>
      </c>
      <c r="U554" s="237" t="s">
        <v>6722</v>
      </c>
      <c r="V554" s="291">
        <v>45572</v>
      </c>
      <c r="W554" s="291">
        <v>45581</v>
      </c>
      <c r="X554" s="237" t="s">
        <v>6721</v>
      </c>
      <c r="Y554" s="237"/>
      <c r="Z554" s="237" t="s">
        <v>13088</v>
      </c>
      <c r="AA554" s="246">
        <v>202409</v>
      </c>
      <c r="AB554" s="246">
        <v>8</v>
      </c>
      <c r="AC554" s="236" t="s">
        <v>6708</v>
      </c>
      <c r="AD554" s="247" t="s">
        <v>6709</v>
      </c>
      <c r="AE554" s="248">
        <v>0</v>
      </c>
      <c r="AF554" s="247" t="s">
        <v>6709</v>
      </c>
      <c r="AG554" s="242" t="str">
        <f>IFERROR(VLOOKUP(작성용!A:A,RM!A:D,4,0),"-")</f>
        <v>김기욱</v>
      </c>
      <c r="AH554" s="9" t="s">
        <v>7671</v>
      </c>
      <c r="AI554" s="238" t="s">
        <v>6721</v>
      </c>
      <c r="AJ554" s="238" t="s">
        <v>6721</v>
      </c>
      <c r="AK554" s="238" t="s">
        <v>6726</v>
      </c>
      <c r="AL554" s="238">
        <v>553</v>
      </c>
    </row>
    <row r="555" spans="1:38" x14ac:dyDescent="0.3">
      <c r="A555" s="232" t="s">
        <v>293</v>
      </c>
      <c r="B555" s="232" t="s">
        <v>7666</v>
      </c>
      <c r="C555" s="244" t="s">
        <v>6717</v>
      </c>
      <c r="D555" s="240" t="s">
        <v>7713</v>
      </c>
      <c r="E555" s="239" t="s">
        <v>3931</v>
      </c>
      <c r="F555" s="243" t="s">
        <v>6729</v>
      </c>
      <c r="G555" s="214">
        <v>0</v>
      </c>
      <c r="H555" s="234" t="s">
        <v>6721</v>
      </c>
      <c r="I555" s="234"/>
      <c r="J555" s="234"/>
      <c r="K555" s="234"/>
      <c r="L555" s="234"/>
      <c r="M555" s="234"/>
      <c r="N555" s="234" t="s">
        <v>6720</v>
      </c>
      <c r="O555" s="249" t="s">
        <v>7668</v>
      </c>
      <c r="P555" s="249" t="s">
        <v>7669</v>
      </c>
      <c r="Q555" s="226" t="s">
        <v>7670</v>
      </c>
      <c r="R555" s="212" t="s">
        <v>4241</v>
      </c>
      <c r="S555" s="213">
        <v>420002815</v>
      </c>
      <c r="T555" s="236">
        <v>45530</v>
      </c>
      <c r="U555" s="237" t="s">
        <v>6722</v>
      </c>
      <c r="V555" s="291">
        <v>45572</v>
      </c>
      <c r="W555" s="291">
        <v>45581</v>
      </c>
      <c r="X555" s="237" t="s">
        <v>6721</v>
      </c>
      <c r="Y555" s="237"/>
      <c r="Z555" s="237" t="s">
        <v>13088</v>
      </c>
      <c r="AA555" s="246">
        <v>202409</v>
      </c>
      <c r="AB555" s="246">
        <v>8</v>
      </c>
      <c r="AC555" s="236" t="s">
        <v>6708</v>
      </c>
      <c r="AD555" s="247" t="s">
        <v>6709</v>
      </c>
      <c r="AE555" s="248">
        <v>0</v>
      </c>
      <c r="AF555" s="247" t="s">
        <v>6709</v>
      </c>
      <c r="AG555" s="242" t="str">
        <f>IFERROR(VLOOKUP(작성용!A:A,RM!A:D,4,0),"-")</f>
        <v>김기욱</v>
      </c>
      <c r="AH555" s="9" t="s">
        <v>7671</v>
      </c>
      <c r="AI555" s="238" t="s">
        <v>6721</v>
      </c>
      <c r="AJ555" s="238" t="s">
        <v>6721</v>
      </c>
      <c r="AK555" s="238" t="s">
        <v>6726</v>
      </c>
      <c r="AL555" s="238">
        <v>554</v>
      </c>
    </row>
    <row r="556" spans="1:38" x14ac:dyDescent="0.3">
      <c r="A556" s="232" t="s">
        <v>293</v>
      </c>
      <c r="B556" s="232" t="s">
        <v>7666</v>
      </c>
      <c r="C556" s="244" t="s">
        <v>6717</v>
      </c>
      <c r="D556" s="240" t="s">
        <v>7714</v>
      </c>
      <c r="E556" s="239" t="s">
        <v>3932</v>
      </c>
      <c r="F556" s="243" t="s">
        <v>6729</v>
      </c>
      <c r="G556" s="214">
        <v>99</v>
      </c>
      <c r="H556" s="234" t="s">
        <v>6721</v>
      </c>
      <c r="I556" s="234"/>
      <c r="J556" s="234"/>
      <c r="K556" s="234"/>
      <c r="L556" s="234"/>
      <c r="M556" s="234"/>
      <c r="N556" s="234" t="s">
        <v>6720</v>
      </c>
      <c r="O556" s="249" t="s">
        <v>7668</v>
      </c>
      <c r="P556" s="249" t="s">
        <v>7669</v>
      </c>
      <c r="Q556" s="226" t="s">
        <v>7670</v>
      </c>
      <c r="R556" s="212" t="s">
        <v>4247</v>
      </c>
      <c r="S556" s="213">
        <v>420002820</v>
      </c>
      <c r="T556" s="236">
        <v>45530</v>
      </c>
      <c r="U556" s="237" t="s">
        <v>6722</v>
      </c>
      <c r="V556" s="291">
        <v>45572</v>
      </c>
      <c r="W556" s="291">
        <v>45581</v>
      </c>
      <c r="X556" s="237" t="s">
        <v>6721</v>
      </c>
      <c r="Y556" s="237"/>
      <c r="Z556" s="237" t="s">
        <v>13088</v>
      </c>
      <c r="AA556" s="246">
        <v>202409</v>
      </c>
      <c r="AB556" s="246">
        <v>8</v>
      </c>
      <c r="AC556" s="236" t="s">
        <v>6708</v>
      </c>
      <c r="AD556" s="247" t="s">
        <v>6709</v>
      </c>
      <c r="AE556" s="248">
        <v>0</v>
      </c>
      <c r="AF556" s="247" t="s">
        <v>6709</v>
      </c>
      <c r="AG556" s="242" t="str">
        <f>IFERROR(VLOOKUP(작성용!A:A,RM!A:D,4,0),"-")</f>
        <v>김기욱</v>
      </c>
      <c r="AH556" s="9" t="s">
        <v>7671</v>
      </c>
      <c r="AI556" s="238" t="s">
        <v>6721</v>
      </c>
      <c r="AJ556" s="238" t="s">
        <v>6721</v>
      </c>
      <c r="AK556" s="238" t="s">
        <v>6726</v>
      </c>
      <c r="AL556" s="238">
        <v>555</v>
      </c>
    </row>
    <row r="557" spans="1:38" x14ac:dyDescent="0.3">
      <c r="A557" s="232" t="s">
        <v>293</v>
      </c>
      <c r="B557" s="232" t="s">
        <v>7666</v>
      </c>
      <c r="C557" s="244" t="s">
        <v>6717</v>
      </c>
      <c r="D557" s="240" t="s">
        <v>7715</v>
      </c>
      <c r="E557" s="239" t="s">
        <v>3933</v>
      </c>
      <c r="F557" s="243" t="s">
        <v>6729</v>
      </c>
      <c r="G557" s="214">
        <v>99</v>
      </c>
      <c r="H557" s="234" t="s">
        <v>6721</v>
      </c>
      <c r="I557" s="234"/>
      <c r="J557" s="234"/>
      <c r="K557" s="234"/>
      <c r="L557" s="234"/>
      <c r="M557" s="234"/>
      <c r="N557" s="234" t="s">
        <v>6720</v>
      </c>
      <c r="O557" s="249" t="s">
        <v>7668</v>
      </c>
      <c r="P557" s="249" t="s">
        <v>7669</v>
      </c>
      <c r="Q557" s="226" t="s">
        <v>7670</v>
      </c>
      <c r="R557" s="212" t="s">
        <v>4246</v>
      </c>
      <c r="S557" s="213">
        <v>420002825</v>
      </c>
      <c r="T557" s="236">
        <v>45530</v>
      </c>
      <c r="U557" s="237" t="s">
        <v>6722</v>
      </c>
      <c r="V557" s="291">
        <v>45572</v>
      </c>
      <c r="W557" s="291">
        <v>45581</v>
      </c>
      <c r="X557" s="237" t="s">
        <v>6721</v>
      </c>
      <c r="Y557" s="237"/>
      <c r="Z557" s="237" t="s">
        <v>13088</v>
      </c>
      <c r="AA557" s="246">
        <v>202409</v>
      </c>
      <c r="AB557" s="246">
        <v>8</v>
      </c>
      <c r="AC557" s="236" t="s">
        <v>6708</v>
      </c>
      <c r="AD557" s="247" t="s">
        <v>6709</v>
      </c>
      <c r="AE557" s="248">
        <v>0</v>
      </c>
      <c r="AF557" s="247" t="s">
        <v>6709</v>
      </c>
      <c r="AG557" s="242" t="str">
        <f>IFERROR(VLOOKUP(작성용!A:A,RM!A:D,4,0),"-")</f>
        <v>김기욱</v>
      </c>
      <c r="AH557" s="9" t="s">
        <v>7671</v>
      </c>
      <c r="AI557" s="238" t="s">
        <v>6721</v>
      </c>
      <c r="AJ557" s="238" t="s">
        <v>6721</v>
      </c>
      <c r="AK557" s="238" t="s">
        <v>6726</v>
      </c>
      <c r="AL557" s="238">
        <v>556</v>
      </c>
    </row>
    <row r="558" spans="1:38" x14ac:dyDescent="0.3">
      <c r="A558" s="232" t="s">
        <v>293</v>
      </c>
      <c r="B558" s="232" t="s">
        <v>7666</v>
      </c>
      <c r="C558" s="244" t="s">
        <v>6717</v>
      </c>
      <c r="D558" s="240" t="s">
        <v>7716</v>
      </c>
      <c r="E558" s="239" t="s">
        <v>3934</v>
      </c>
      <c r="F558" s="243" t="s">
        <v>6729</v>
      </c>
      <c r="G558" s="214">
        <v>99</v>
      </c>
      <c r="H558" s="234" t="s">
        <v>6721</v>
      </c>
      <c r="I558" s="234"/>
      <c r="J558" s="234"/>
      <c r="K558" s="234"/>
      <c r="L558" s="234"/>
      <c r="M558" s="234"/>
      <c r="N558" s="234" t="s">
        <v>6720</v>
      </c>
      <c r="O558" s="249" t="s">
        <v>7668</v>
      </c>
      <c r="P558" s="249" t="s">
        <v>7669</v>
      </c>
      <c r="Q558" s="226" t="s">
        <v>7670</v>
      </c>
      <c r="R558" s="212" t="s">
        <v>4292</v>
      </c>
      <c r="S558" s="213">
        <v>420002827</v>
      </c>
      <c r="T558" s="236">
        <v>45530</v>
      </c>
      <c r="U558" s="237" t="s">
        <v>6722</v>
      </c>
      <c r="V558" s="291">
        <v>45572</v>
      </c>
      <c r="W558" s="291">
        <v>45581</v>
      </c>
      <c r="X558" s="237" t="s">
        <v>6721</v>
      </c>
      <c r="Y558" s="237"/>
      <c r="Z558" s="237" t="s">
        <v>13088</v>
      </c>
      <c r="AA558" s="246">
        <v>202409</v>
      </c>
      <c r="AB558" s="246">
        <v>8</v>
      </c>
      <c r="AC558" s="236" t="s">
        <v>6708</v>
      </c>
      <c r="AD558" s="247" t="s">
        <v>6709</v>
      </c>
      <c r="AE558" s="248">
        <v>0</v>
      </c>
      <c r="AF558" s="247" t="s">
        <v>6709</v>
      </c>
      <c r="AG558" s="242" t="str">
        <f>IFERROR(VLOOKUP(작성용!A:A,RM!A:D,4,0),"-")</f>
        <v>김기욱</v>
      </c>
      <c r="AH558" s="9" t="s">
        <v>7671</v>
      </c>
      <c r="AI558" s="238" t="s">
        <v>6721</v>
      </c>
      <c r="AJ558" s="238" t="s">
        <v>6721</v>
      </c>
      <c r="AK558" s="238" t="s">
        <v>6726</v>
      </c>
      <c r="AL558" s="238">
        <v>557</v>
      </c>
    </row>
    <row r="559" spans="1:38" x14ac:dyDescent="0.3">
      <c r="A559" s="232" t="s">
        <v>293</v>
      </c>
      <c r="B559" s="232" t="s">
        <v>7666</v>
      </c>
      <c r="C559" s="244" t="s">
        <v>6717</v>
      </c>
      <c r="D559" s="240" t="s">
        <v>7717</v>
      </c>
      <c r="E559" s="239" t="s">
        <v>3935</v>
      </c>
      <c r="F559" s="243" t="s">
        <v>6729</v>
      </c>
      <c r="G559" s="214">
        <v>0</v>
      </c>
      <c r="H559" s="234" t="s">
        <v>6721</v>
      </c>
      <c r="I559" s="234"/>
      <c r="J559" s="234"/>
      <c r="K559" s="234"/>
      <c r="L559" s="234"/>
      <c r="M559" s="234"/>
      <c r="N559" s="234" t="s">
        <v>6720</v>
      </c>
      <c r="O559" s="249" t="s">
        <v>7668</v>
      </c>
      <c r="P559" s="249" t="s">
        <v>7669</v>
      </c>
      <c r="Q559" s="226" t="s">
        <v>7670</v>
      </c>
      <c r="R559" s="212" t="s">
        <v>4213</v>
      </c>
      <c r="S559" s="213">
        <v>420002851</v>
      </c>
      <c r="T559" s="236">
        <v>45530</v>
      </c>
      <c r="U559" s="237" t="s">
        <v>6722</v>
      </c>
      <c r="V559" s="291">
        <v>45572</v>
      </c>
      <c r="W559" s="291">
        <v>45581</v>
      </c>
      <c r="X559" s="237" t="s">
        <v>6721</v>
      </c>
      <c r="Y559" s="237"/>
      <c r="Z559" s="237" t="s">
        <v>13088</v>
      </c>
      <c r="AA559" s="246">
        <v>202409</v>
      </c>
      <c r="AB559" s="246">
        <v>8</v>
      </c>
      <c r="AC559" s="236" t="s">
        <v>6708</v>
      </c>
      <c r="AD559" s="247" t="s">
        <v>6709</v>
      </c>
      <c r="AE559" s="248">
        <v>0</v>
      </c>
      <c r="AF559" s="247" t="s">
        <v>6709</v>
      </c>
      <c r="AG559" s="242" t="str">
        <f>IFERROR(VLOOKUP(작성용!A:A,RM!A:D,4,0),"-")</f>
        <v>김기욱</v>
      </c>
      <c r="AH559" s="9" t="s">
        <v>7671</v>
      </c>
      <c r="AI559" s="238" t="s">
        <v>6721</v>
      </c>
      <c r="AJ559" s="238" t="s">
        <v>6721</v>
      </c>
      <c r="AK559" s="238" t="s">
        <v>6726</v>
      </c>
      <c r="AL559" s="238">
        <v>558</v>
      </c>
    </row>
    <row r="560" spans="1:38" x14ac:dyDescent="0.3">
      <c r="A560" s="232" t="s">
        <v>293</v>
      </c>
      <c r="B560" s="232" t="s">
        <v>7666</v>
      </c>
      <c r="C560" s="244" t="s">
        <v>6717</v>
      </c>
      <c r="D560" s="240" t="s">
        <v>7718</v>
      </c>
      <c r="E560" s="239" t="s">
        <v>3936</v>
      </c>
      <c r="F560" s="243" t="s">
        <v>6729</v>
      </c>
      <c r="G560" s="214">
        <v>0</v>
      </c>
      <c r="H560" s="234" t="s">
        <v>6721</v>
      </c>
      <c r="I560" s="234"/>
      <c r="J560" s="234"/>
      <c r="K560" s="234"/>
      <c r="L560" s="234"/>
      <c r="M560" s="234"/>
      <c r="N560" s="234" t="s">
        <v>6720</v>
      </c>
      <c r="O560" s="249" t="s">
        <v>7668</v>
      </c>
      <c r="P560" s="249" t="s">
        <v>7669</v>
      </c>
      <c r="Q560" s="226" t="s">
        <v>7670</v>
      </c>
      <c r="R560" s="212" t="s">
        <v>4259</v>
      </c>
      <c r="S560" s="213">
        <v>420002852</v>
      </c>
      <c r="T560" s="236">
        <v>45530</v>
      </c>
      <c r="U560" s="237" t="s">
        <v>6722</v>
      </c>
      <c r="V560" s="291">
        <v>45572</v>
      </c>
      <c r="W560" s="291">
        <v>45581</v>
      </c>
      <c r="X560" s="237" t="s">
        <v>6721</v>
      </c>
      <c r="Y560" s="237"/>
      <c r="Z560" s="237" t="s">
        <v>13088</v>
      </c>
      <c r="AA560" s="246">
        <v>202409</v>
      </c>
      <c r="AB560" s="246">
        <v>8</v>
      </c>
      <c r="AC560" s="236" t="s">
        <v>6708</v>
      </c>
      <c r="AD560" s="247" t="s">
        <v>6709</v>
      </c>
      <c r="AE560" s="248">
        <v>0</v>
      </c>
      <c r="AF560" s="247" t="s">
        <v>6709</v>
      </c>
      <c r="AG560" s="242" t="str">
        <f>IFERROR(VLOOKUP(작성용!A:A,RM!A:D,4,0),"-")</f>
        <v>김기욱</v>
      </c>
      <c r="AH560" s="9" t="s">
        <v>7671</v>
      </c>
      <c r="AI560" s="238" t="s">
        <v>6721</v>
      </c>
      <c r="AJ560" s="238" t="s">
        <v>6721</v>
      </c>
      <c r="AK560" s="238" t="s">
        <v>6726</v>
      </c>
      <c r="AL560" s="238">
        <v>559</v>
      </c>
    </row>
    <row r="561" spans="1:38" x14ac:dyDescent="0.3">
      <c r="A561" s="232" t="s">
        <v>293</v>
      </c>
      <c r="B561" s="232" t="s">
        <v>7666</v>
      </c>
      <c r="C561" s="244" t="s">
        <v>6717</v>
      </c>
      <c r="D561" s="240" t="s">
        <v>7719</v>
      </c>
      <c r="E561" s="239" t="s">
        <v>3937</v>
      </c>
      <c r="F561" s="243" t="s">
        <v>6729</v>
      </c>
      <c r="G561" s="214">
        <v>0</v>
      </c>
      <c r="H561" s="234" t="s">
        <v>6721</v>
      </c>
      <c r="I561" s="234"/>
      <c r="J561" s="234"/>
      <c r="K561" s="234"/>
      <c r="L561" s="234"/>
      <c r="M561" s="234"/>
      <c r="N561" s="234" t="s">
        <v>6720</v>
      </c>
      <c r="O561" s="249" t="s">
        <v>7668</v>
      </c>
      <c r="P561" s="249" t="s">
        <v>7669</v>
      </c>
      <c r="Q561" s="226" t="s">
        <v>7670</v>
      </c>
      <c r="R561" s="212" t="s">
        <v>4245</v>
      </c>
      <c r="S561" s="213">
        <v>420002860</v>
      </c>
      <c r="T561" s="236">
        <v>45530</v>
      </c>
      <c r="U561" s="237" t="s">
        <v>6722</v>
      </c>
      <c r="V561" s="291">
        <v>45572</v>
      </c>
      <c r="W561" s="291">
        <v>45581</v>
      </c>
      <c r="X561" s="237" t="s">
        <v>6721</v>
      </c>
      <c r="Y561" s="237"/>
      <c r="Z561" s="237" t="s">
        <v>13088</v>
      </c>
      <c r="AA561" s="246">
        <v>202409</v>
      </c>
      <c r="AB561" s="246">
        <v>8</v>
      </c>
      <c r="AC561" s="236" t="s">
        <v>6708</v>
      </c>
      <c r="AD561" s="247" t="s">
        <v>6709</v>
      </c>
      <c r="AE561" s="248">
        <v>0</v>
      </c>
      <c r="AF561" s="247" t="s">
        <v>6709</v>
      </c>
      <c r="AG561" s="242" t="str">
        <f>IFERROR(VLOOKUP(작성용!A:A,RM!A:D,4,0),"-")</f>
        <v>김기욱</v>
      </c>
      <c r="AH561" s="9" t="s">
        <v>7671</v>
      </c>
      <c r="AI561" s="238" t="s">
        <v>6721</v>
      </c>
      <c r="AJ561" s="238" t="s">
        <v>6721</v>
      </c>
      <c r="AK561" s="238" t="s">
        <v>6726</v>
      </c>
      <c r="AL561" s="238">
        <v>560</v>
      </c>
    </row>
    <row r="562" spans="1:38" x14ac:dyDescent="0.3">
      <c r="A562" s="232" t="s">
        <v>293</v>
      </c>
      <c r="B562" s="232" t="s">
        <v>7666</v>
      </c>
      <c r="C562" s="244" t="s">
        <v>6717</v>
      </c>
      <c r="D562" s="240" t="s">
        <v>7720</v>
      </c>
      <c r="E562" s="239" t="s">
        <v>3938</v>
      </c>
      <c r="F562" s="243" t="s">
        <v>6729</v>
      </c>
      <c r="G562" s="214">
        <v>0</v>
      </c>
      <c r="H562" s="234" t="s">
        <v>6721</v>
      </c>
      <c r="I562" s="234"/>
      <c r="J562" s="234"/>
      <c r="K562" s="234"/>
      <c r="L562" s="234"/>
      <c r="M562" s="234"/>
      <c r="N562" s="234" t="s">
        <v>6720</v>
      </c>
      <c r="O562" s="249" t="s">
        <v>7668</v>
      </c>
      <c r="P562" s="249" t="s">
        <v>7669</v>
      </c>
      <c r="Q562" s="226" t="s">
        <v>7670</v>
      </c>
      <c r="R562" s="212" t="s">
        <v>4231</v>
      </c>
      <c r="S562" s="213">
        <v>420002870</v>
      </c>
      <c r="T562" s="236">
        <v>45530</v>
      </c>
      <c r="U562" s="237" t="s">
        <v>6722</v>
      </c>
      <c r="V562" s="291">
        <v>45572</v>
      </c>
      <c r="W562" s="291">
        <v>45581</v>
      </c>
      <c r="X562" s="237" t="s">
        <v>6721</v>
      </c>
      <c r="Y562" s="237"/>
      <c r="Z562" s="237" t="s">
        <v>13088</v>
      </c>
      <c r="AA562" s="246">
        <v>202409</v>
      </c>
      <c r="AB562" s="246">
        <v>8</v>
      </c>
      <c r="AC562" s="236" t="s">
        <v>6708</v>
      </c>
      <c r="AD562" s="247" t="s">
        <v>6709</v>
      </c>
      <c r="AE562" s="248">
        <v>0</v>
      </c>
      <c r="AF562" s="247" t="s">
        <v>6709</v>
      </c>
      <c r="AG562" s="242" t="str">
        <f>IFERROR(VLOOKUP(작성용!A:A,RM!A:D,4,0),"-")</f>
        <v>김기욱</v>
      </c>
      <c r="AH562" s="9" t="s">
        <v>7671</v>
      </c>
      <c r="AI562" s="238" t="s">
        <v>6721</v>
      </c>
      <c r="AJ562" s="238" t="s">
        <v>6721</v>
      </c>
      <c r="AK562" s="238" t="s">
        <v>6726</v>
      </c>
      <c r="AL562" s="238">
        <v>561</v>
      </c>
    </row>
    <row r="563" spans="1:38" x14ac:dyDescent="0.3">
      <c r="A563" s="232" t="s">
        <v>293</v>
      </c>
      <c r="B563" s="232" t="s">
        <v>7666</v>
      </c>
      <c r="C563" s="244" t="s">
        <v>6717</v>
      </c>
      <c r="D563" s="240" t="s">
        <v>7721</v>
      </c>
      <c r="E563" s="239" t="s">
        <v>3939</v>
      </c>
      <c r="F563" s="243" t="s">
        <v>6729</v>
      </c>
      <c r="G563" s="214">
        <v>0</v>
      </c>
      <c r="H563" s="234" t="s">
        <v>6721</v>
      </c>
      <c r="I563" s="234"/>
      <c r="J563" s="234"/>
      <c r="K563" s="234"/>
      <c r="L563" s="234"/>
      <c r="M563" s="234"/>
      <c r="N563" s="234" t="s">
        <v>6720</v>
      </c>
      <c r="O563" s="249" t="s">
        <v>7668</v>
      </c>
      <c r="P563" s="249" t="s">
        <v>7669</v>
      </c>
      <c r="Q563" s="226" t="s">
        <v>7670</v>
      </c>
      <c r="R563" s="212" t="s">
        <v>4293</v>
      </c>
      <c r="S563" s="213">
        <v>420000016</v>
      </c>
      <c r="T563" s="236">
        <v>45530</v>
      </c>
      <c r="U563" s="237" t="s">
        <v>6722</v>
      </c>
      <c r="V563" s="291">
        <v>45572</v>
      </c>
      <c r="W563" s="291">
        <v>45581</v>
      </c>
      <c r="X563" s="237" t="s">
        <v>6721</v>
      </c>
      <c r="Y563" s="237"/>
      <c r="Z563" s="237" t="s">
        <v>13088</v>
      </c>
      <c r="AA563" s="246">
        <v>202409</v>
      </c>
      <c r="AB563" s="246">
        <v>8</v>
      </c>
      <c r="AC563" s="236" t="s">
        <v>6708</v>
      </c>
      <c r="AD563" s="247" t="s">
        <v>6709</v>
      </c>
      <c r="AE563" s="248">
        <v>0</v>
      </c>
      <c r="AF563" s="247" t="s">
        <v>6709</v>
      </c>
      <c r="AG563" s="242" t="str">
        <f>IFERROR(VLOOKUP(작성용!A:A,RM!A:D,4,0),"-")</f>
        <v>김기욱</v>
      </c>
      <c r="AH563" s="9" t="s">
        <v>7671</v>
      </c>
      <c r="AI563" s="238" t="s">
        <v>6721</v>
      </c>
      <c r="AJ563" s="238" t="s">
        <v>6721</v>
      </c>
      <c r="AK563" s="238" t="s">
        <v>6726</v>
      </c>
      <c r="AL563" s="238">
        <v>562</v>
      </c>
    </row>
    <row r="564" spans="1:38" x14ac:dyDescent="0.3">
      <c r="A564" s="232" t="s">
        <v>293</v>
      </c>
      <c r="B564" s="232" t="s">
        <v>7666</v>
      </c>
      <c r="C564" s="244" t="s">
        <v>6717</v>
      </c>
      <c r="D564" s="240" t="s">
        <v>7722</v>
      </c>
      <c r="E564" s="239" t="s">
        <v>3940</v>
      </c>
      <c r="F564" s="243" t="s">
        <v>6729</v>
      </c>
      <c r="G564" s="214">
        <v>0</v>
      </c>
      <c r="H564" s="234" t="s">
        <v>6721</v>
      </c>
      <c r="I564" s="234"/>
      <c r="J564" s="234"/>
      <c r="K564" s="234"/>
      <c r="L564" s="234"/>
      <c r="M564" s="234"/>
      <c r="N564" s="234" t="s">
        <v>6720</v>
      </c>
      <c r="O564" s="249" t="s">
        <v>7668</v>
      </c>
      <c r="P564" s="249" t="s">
        <v>7669</v>
      </c>
      <c r="Q564" s="226" t="s">
        <v>7670</v>
      </c>
      <c r="R564" s="212" t="s">
        <v>4294</v>
      </c>
      <c r="S564" s="213">
        <v>420000026</v>
      </c>
      <c r="T564" s="236">
        <v>45530</v>
      </c>
      <c r="U564" s="237" t="s">
        <v>6722</v>
      </c>
      <c r="V564" s="291">
        <v>45572</v>
      </c>
      <c r="W564" s="291">
        <v>45581</v>
      </c>
      <c r="X564" s="237" t="s">
        <v>6721</v>
      </c>
      <c r="Y564" s="237"/>
      <c r="Z564" s="237" t="s">
        <v>13088</v>
      </c>
      <c r="AA564" s="246">
        <v>202409</v>
      </c>
      <c r="AB564" s="246">
        <v>8</v>
      </c>
      <c r="AC564" s="236" t="s">
        <v>6708</v>
      </c>
      <c r="AD564" s="247" t="s">
        <v>6709</v>
      </c>
      <c r="AE564" s="248">
        <v>0</v>
      </c>
      <c r="AF564" s="247" t="s">
        <v>6709</v>
      </c>
      <c r="AG564" s="242" t="str">
        <f>IFERROR(VLOOKUP(작성용!A:A,RM!A:D,4,0),"-")</f>
        <v>김기욱</v>
      </c>
      <c r="AH564" s="9" t="s">
        <v>7671</v>
      </c>
      <c r="AI564" s="238" t="s">
        <v>6721</v>
      </c>
      <c r="AJ564" s="238" t="s">
        <v>6721</v>
      </c>
      <c r="AK564" s="238" t="s">
        <v>6726</v>
      </c>
      <c r="AL564" s="238">
        <v>563</v>
      </c>
    </row>
    <row r="565" spans="1:38" x14ac:dyDescent="0.3">
      <c r="A565" s="232" t="s">
        <v>293</v>
      </c>
      <c r="B565" s="232" t="s">
        <v>7666</v>
      </c>
      <c r="C565" s="244" t="s">
        <v>6717</v>
      </c>
      <c r="D565" s="240" t="s">
        <v>7723</v>
      </c>
      <c r="E565" s="239" t="s">
        <v>3941</v>
      </c>
      <c r="F565" s="243" t="s">
        <v>6729</v>
      </c>
      <c r="G565" s="214">
        <v>0</v>
      </c>
      <c r="H565" s="234" t="s">
        <v>6721</v>
      </c>
      <c r="I565" s="234"/>
      <c r="J565" s="234"/>
      <c r="K565" s="234"/>
      <c r="L565" s="234"/>
      <c r="M565" s="234"/>
      <c r="N565" s="234" t="s">
        <v>6720</v>
      </c>
      <c r="O565" s="249" t="s">
        <v>7668</v>
      </c>
      <c r="P565" s="249" t="s">
        <v>7669</v>
      </c>
      <c r="Q565" s="226" t="s">
        <v>7670</v>
      </c>
      <c r="R565" s="212" t="s">
        <v>4295</v>
      </c>
      <c r="S565" s="213">
        <v>420000030</v>
      </c>
      <c r="T565" s="236">
        <v>45530</v>
      </c>
      <c r="U565" s="237" t="s">
        <v>6722</v>
      </c>
      <c r="V565" s="291">
        <v>45572</v>
      </c>
      <c r="W565" s="291">
        <v>45581</v>
      </c>
      <c r="X565" s="237" t="s">
        <v>6721</v>
      </c>
      <c r="Y565" s="237"/>
      <c r="Z565" s="237" t="s">
        <v>13088</v>
      </c>
      <c r="AA565" s="246">
        <v>202409</v>
      </c>
      <c r="AB565" s="246">
        <v>8</v>
      </c>
      <c r="AC565" s="236" t="s">
        <v>6708</v>
      </c>
      <c r="AD565" s="247" t="s">
        <v>6709</v>
      </c>
      <c r="AE565" s="248">
        <v>0</v>
      </c>
      <c r="AF565" s="247" t="s">
        <v>6709</v>
      </c>
      <c r="AG565" s="242" t="str">
        <f>IFERROR(VLOOKUP(작성용!A:A,RM!A:D,4,0),"-")</f>
        <v>김기욱</v>
      </c>
      <c r="AH565" s="9" t="s">
        <v>7671</v>
      </c>
      <c r="AI565" s="238" t="s">
        <v>6721</v>
      </c>
      <c r="AJ565" s="238" t="s">
        <v>6721</v>
      </c>
      <c r="AK565" s="238" t="s">
        <v>6726</v>
      </c>
      <c r="AL565" s="238">
        <v>564</v>
      </c>
    </row>
    <row r="566" spans="1:38" x14ac:dyDescent="0.3">
      <c r="A566" s="232" t="s">
        <v>293</v>
      </c>
      <c r="B566" s="232" t="s">
        <v>7666</v>
      </c>
      <c r="C566" s="244" t="s">
        <v>6717</v>
      </c>
      <c r="D566" s="240" t="s">
        <v>7724</v>
      </c>
      <c r="E566" s="239" t="s">
        <v>3942</v>
      </c>
      <c r="F566" s="243" t="s">
        <v>6729</v>
      </c>
      <c r="G566" s="214">
        <v>0</v>
      </c>
      <c r="H566" s="234" t="s">
        <v>6721</v>
      </c>
      <c r="I566" s="234"/>
      <c r="J566" s="234"/>
      <c r="K566" s="234"/>
      <c r="L566" s="234"/>
      <c r="M566" s="234"/>
      <c r="N566" s="234" t="s">
        <v>6720</v>
      </c>
      <c r="O566" s="249" t="s">
        <v>7668</v>
      </c>
      <c r="P566" s="249" t="s">
        <v>7669</v>
      </c>
      <c r="Q566" s="226" t="s">
        <v>7670</v>
      </c>
      <c r="R566" s="212" t="s">
        <v>4296</v>
      </c>
      <c r="S566" s="213">
        <v>420000036</v>
      </c>
      <c r="T566" s="236">
        <v>45530</v>
      </c>
      <c r="U566" s="237" t="s">
        <v>6722</v>
      </c>
      <c r="V566" s="291">
        <v>45572</v>
      </c>
      <c r="W566" s="291">
        <v>45581</v>
      </c>
      <c r="X566" s="237" t="s">
        <v>6721</v>
      </c>
      <c r="Y566" s="237"/>
      <c r="Z566" s="237" t="s">
        <v>13088</v>
      </c>
      <c r="AA566" s="246">
        <v>202409</v>
      </c>
      <c r="AB566" s="246">
        <v>8</v>
      </c>
      <c r="AC566" s="236" t="s">
        <v>6708</v>
      </c>
      <c r="AD566" s="247" t="s">
        <v>6709</v>
      </c>
      <c r="AE566" s="248">
        <v>0</v>
      </c>
      <c r="AF566" s="247" t="s">
        <v>6709</v>
      </c>
      <c r="AG566" s="242" t="str">
        <f>IFERROR(VLOOKUP(작성용!A:A,RM!A:D,4,0),"-")</f>
        <v>김기욱</v>
      </c>
      <c r="AH566" s="9" t="s">
        <v>7671</v>
      </c>
      <c r="AI566" s="238" t="s">
        <v>6721</v>
      </c>
      <c r="AJ566" s="238" t="s">
        <v>6721</v>
      </c>
      <c r="AK566" s="238" t="s">
        <v>6726</v>
      </c>
      <c r="AL566" s="238">
        <v>565</v>
      </c>
    </row>
    <row r="567" spans="1:38" x14ac:dyDescent="0.3">
      <c r="A567" s="232" t="s">
        <v>293</v>
      </c>
      <c r="B567" s="232" t="s">
        <v>7666</v>
      </c>
      <c r="C567" s="244" t="s">
        <v>6717</v>
      </c>
      <c r="D567" s="240" t="s">
        <v>7725</v>
      </c>
      <c r="E567" s="239" t="s">
        <v>3943</v>
      </c>
      <c r="F567" s="243" t="s">
        <v>6729</v>
      </c>
      <c r="G567" s="214">
        <v>0</v>
      </c>
      <c r="H567" s="234" t="s">
        <v>6721</v>
      </c>
      <c r="I567" s="234"/>
      <c r="J567" s="234"/>
      <c r="K567" s="234"/>
      <c r="L567" s="234"/>
      <c r="M567" s="234"/>
      <c r="N567" s="234" t="s">
        <v>6720</v>
      </c>
      <c r="O567" s="249" t="s">
        <v>7668</v>
      </c>
      <c r="P567" s="249" t="s">
        <v>7669</v>
      </c>
      <c r="Q567" s="226" t="s">
        <v>7670</v>
      </c>
      <c r="R567" s="212" t="s">
        <v>4297</v>
      </c>
      <c r="S567" s="213">
        <v>420000038</v>
      </c>
      <c r="T567" s="236">
        <v>45530</v>
      </c>
      <c r="U567" s="237" t="s">
        <v>6722</v>
      </c>
      <c r="V567" s="291">
        <v>45572</v>
      </c>
      <c r="W567" s="291">
        <v>45581</v>
      </c>
      <c r="X567" s="237" t="s">
        <v>6721</v>
      </c>
      <c r="Y567" s="237"/>
      <c r="Z567" s="237" t="s">
        <v>13088</v>
      </c>
      <c r="AA567" s="246">
        <v>202409</v>
      </c>
      <c r="AB567" s="246">
        <v>8</v>
      </c>
      <c r="AC567" s="236" t="s">
        <v>6708</v>
      </c>
      <c r="AD567" s="247" t="s">
        <v>6709</v>
      </c>
      <c r="AE567" s="248">
        <v>0</v>
      </c>
      <c r="AF567" s="247" t="s">
        <v>6709</v>
      </c>
      <c r="AG567" s="242" t="str">
        <f>IFERROR(VLOOKUP(작성용!A:A,RM!A:D,4,0),"-")</f>
        <v>김기욱</v>
      </c>
      <c r="AH567" s="9" t="s">
        <v>7671</v>
      </c>
      <c r="AI567" s="238" t="s">
        <v>6721</v>
      </c>
      <c r="AJ567" s="238" t="s">
        <v>6721</v>
      </c>
      <c r="AK567" s="238" t="s">
        <v>6726</v>
      </c>
      <c r="AL567" s="238">
        <v>566</v>
      </c>
    </row>
    <row r="568" spans="1:38" x14ac:dyDescent="0.3">
      <c r="A568" s="232" t="s">
        <v>293</v>
      </c>
      <c r="B568" s="232" t="s">
        <v>7666</v>
      </c>
      <c r="C568" s="244" t="s">
        <v>6717</v>
      </c>
      <c r="D568" s="240" t="s">
        <v>7726</v>
      </c>
      <c r="E568" s="239" t="s">
        <v>3944</v>
      </c>
      <c r="F568" s="243" t="s">
        <v>6729</v>
      </c>
      <c r="G568" s="214">
        <v>0</v>
      </c>
      <c r="H568" s="234" t="s">
        <v>6721</v>
      </c>
      <c r="I568" s="234"/>
      <c r="J568" s="234"/>
      <c r="K568" s="234"/>
      <c r="L568" s="234"/>
      <c r="M568" s="234"/>
      <c r="N568" s="234" t="s">
        <v>6720</v>
      </c>
      <c r="O568" s="249" t="s">
        <v>7668</v>
      </c>
      <c r="P568" s="249" t="s">
        <v>7669</v>
      </c>
      <c r="Q568" s="226" t="s">
        <v>7670</v>
      </c>
      <c r="R568" s="212" t="s">
        <v>4298</v>
      </c>
      <c r="S568" s="213">
        <v>420000046</v>
      </c>
      <c r="T568" s="236">
        <v>45530</v>
      </c>
      <c r="U568" s="237" t="s">
        <v>6722</v>
      </c>
      <c r="V568" s="291">
        <v>45572</v>
      </c>
      <c r="W568" s="291">
        <v>45581</v>
      </c>
      <c r="X568" s="237" t="s">
        <v>6721</v>
      </c>
      <c r="Y568" s="237"/>
      <c r="Z568" s="237" t="s">
        <v>13088</v>
      </c>
      <c r="AA568" s="246">
        <v>202409</v>
      </c>
      <c r="AB568" s="246">
        <v>8</v>
      </c>
      <c r="AC568" s="236" t="s">
        <v>6708</v>
      </c>
      <c r="AD568" s="247" t="s">
        <v>6709</v>
      </c>
      <c r="AE568" s="248">
        <v>0</v>
      </c>
      <c r="AF568" s="247" t="s">
        <v>6709</v>
      </c>
      <c r="AG568" s="242" t="str">
        <f>IFERROR(VLOOKUP(작성용!A:A,RM!A:D,4,0),"-")</f>
        <v>김기욱</v>
      </c>
      <c r="AH568" s="9" t="s">
        <v>7671</v>
      </c>
      <c r="AI568" s="238" t="s">
        <v>6721</v>
      </c>
      <c r="AJ568" s="238" t="s">
        <v>6721</v>
      </c>
      <c r="AK568" s="238" t="s">
        <v>6726</v>
      </c>
      <c r="AL568" s="238">
        <v>567</v>
      </c>
    </row>
    <row r="569" spans="1:38" x14ac:dyDescent="0.3">
      <c r="A569" s="232" t="s">
        <v>293</v>
      </c>
      <c r="B569" s="232" t="s">
        <v>7666</v>
      </c>
      <c r="C569" s="244" t="s">
        <v>6717</v>
      </c>
      <c r="D569" s="240" t="s">
        <v>6803</v>
      </c>
      <c r="E569" s="239" t="s">
        <v>3945</v>
      </c>
      <c r="F569" s="243" t="s">
        <v>6729</v>
      </c>
      <c r="G569" s="214">
        <v>99</v>
      </c>
      <c r="H569" s="234" t="s">
        <v>6721</v>
      </c>
      <c r="I569" s="234"/>
      <c r="J569" s="234"/>
      <c r="K569" s="234"/>
      <c r="L569" s="234"/>
      <c r="M569" s="234"/>
      <c r="N569" s="234" t="s">
        <v>6720</v>
      </c>
      <c r="O569" s="249" t="s">
        <v>7668</v>
      </c>
      <c r="P569" s="249" t="s">
        <v>7669</v>
      </c>
      <c r="Q569" s="226" t="s">
        <v>7670</v>
      </c>
      <c r="R569" s="212" t="s">
        <v>4193</v>
      </c>
      <c r="S569" s="213">
        <v>420000052</v>
      </c>
      <c r="T569" s="236">
        <v>45530</v>
      </c>
      <c r="U569" s="237" t="s">
        <v>6722</v>
      </c>
      <c r="V569" s="291">
        <v>45572</v>
      </c>
      <c r="W569" s="291">
        <v>45581</v>
      </c>
      <c r="X569" s="237" t="s">
        <v>6721</v>
      </c>
      <c r="Y569" s="237"/>
      <c r="Z569" s="237" t="s">
        <v>13088</v>
      </c>
      <c r="AA569" s="246">
        <v>202409</v>
      </c>
      <c r="AB569" s="246">
        <v>8</v>
      </c>
      <c r="AC569" s="236" t="s">
        <v>6708</v>
      </c>
      <c r="AD569" s="247" t="s">
        <v>6709</v>
      </c>
      <c r="AE569" s="248">
        <v>0</v>
      </c>
      <c r="AF569" s="247" t="s">
        <v>6709</v>
      </c>
      <c r="AG569" s="242" t="str">
        <f>IFERROR(VLOOKUP(작성용!A:A,RM!A:D,4,0),"-")</f>
        <v>김기욱</v>
      </c>
      <c r="AH569" s="9" t="s">
        <v>7671</v>
      </c>
      <c r="AI569" s="238" t="s">
        <v>6721</v>
      </c>
      <c r="AJ569" s="238" t="s">
        <v>6721</v>
      </c>
      <c r="AK569" s="238" t="s">
        <v>6726</v>
      </c>
      <c r="AL569" s="238">
        <v>568</v>
      </c>
    </row>
    <row r="570" spans="1:38" x14ac:dyDescent="0.3">
      <c r="A570" s="232" t="s">
        <v>293</v>
      </c>
      <c r="B570" s="232" t="s">
        <v>7666</v>
      </c>
      <c r="C570" s="244" t="s">
        <v>6717</v>
      </c>
      <c r="D570" s="240" t="s">
        <v>7727</v>
      </c>
      <c r="E570" s="239" t="s">
        <v>3946</v>
      </c>
      <c r="F570" s="243" t="s">
        <v>6729</v>
      </c>
      <c r="G570" s="214">
        <v>0</v>
      </c>
      <c r="H570" s="234" t="s">
        <v>6721</v>
      </c>
      <c r="I570" s="234"/>
      <c r="J570" s="234"/>
      <c r="K570" s="234"/>
      <c r="L570" s="234"/>
      <c r="M570" s="234"/>
      <c r="N570" s="234" t="s">
        <v>6720</v>
      </c>
      <c r="O570" s="249" t="s">
        <v>7668</v>
      </c>
      <c r="P570" s="249" t="s">
        <v>7669</v>
      </c>
      <c r="Q570" s="226" t="s">
        <v>7670</v>
      </c>
      <c r="R570" s="212" t="s">
        <v>4299</v>
      </c>
      <c r="S570" s="213">
        <v>420000054</v>
      </c>
      <c r="T570" s="236">
        <v>45530</v>
      </c>
      <c r="U570" s="237" t="s">
        <v>6722</v>
      </c>
      <c r="V570" s="291">
        <v>45572</v>
      </c>
      <c r="W570" s="291">
        <v>45581</v>
      </c>
      <c r="X570" s="237" t="s">
        <v>6721</v>
      </c>
      <c r="Y570" s="237"/>
      <c r="Z570" s="237" t="s">
        <v>13088</v>
      </c>
      <c r="AA570" s="246">
        <v>202409</v>
      </c>
      <c r="AB570" s="246">
        <v>8</v>
      </c>
      <c r="AC570" s="236" t="s">
        <v>6708</v>
      </c>
      <c r="AD570" s="247" t="s">
        <v>6709</v>
      </c>
      <c r="AE570" s="248">
        <v>0</v>
      </c>
      <c r="AF570" s="247" t="s">
        <v>6709</v>
      </c>
      <c r="AG570" s="242" t="str">
        <f>IFERROR(VLOOKUP(작성용!A:A,RM!A:D,4,0),"-")</f>
        <v>김기욱</v>
      </c>
      <c r="AH570" s="9" t="s">
        <v>7671</v>
      </c>
      <c r="AI570" s="238" t="s">
        <v>6721</v>
      </c>
      <c r="AJ570" s="238" t="s">
        <v>6721</v>
      </c>
      <c r="AK570" s="238" t="s">
        <v>6726</v>
      </c>
      <c r="AL570" s="238">
        <v>569</v>
      </c>
    </row>
    <row r="571" spans="1:38" x14ac:dyDescent="0.3">
      <c r="A571" s="232" t="s">
        <v>293</v>
      </c>
      <c r="B571" s="232" t="s">
        <v>7666</v>
      </c>
      <c r="C571" s="244" t="s">
        <v>6717</v>
      </c>
      <c r="D571" s="240" t="s">
        <v>7728</v>
      </c>
      <c r="E571" s="239" t="s">
        <v>3947</v>
      </c>
      <c r="F571" s="243" t="s">
        <v>6729</v>
      </c>
      <c r="G571" s="214">
        <v>99</v>
      </c>
      <c r="H571" s="234" t="s">
        <v>6721</v>
      </c>
      <c r="I571" s="234"/>
      <c r="J571" s="234"/>
      <c r="K571" s="234"/>
      <c r="L571" s="234"/>
      <c r="M571" s="234"/>
      <c r="N571" s="234" t="s">
        <v>6720</v>
      </c>
      <c r="O571" s="249" t="s">
        <v>7668</v>
      </c>
      <c r="P571" s="249" t="s">
        <v>7669</v>
      </c>
      <c r="Q571" s="226" t="s">
        <v>7670</v>
      </c>
      <c r="R571" s="212" t="s">
        <v>4300</v>
      </c>
      <c r="S571" s="213">
        <v>420000058</v>
      </c>
      <c r="T571" s="236">
        <v>45530</v>
      </c>
      <c r="U571" s="237" t="s">
        <v>6722</v>
      </c>
      <c r="V571" s="291">
        <v>45572</v>
      </c>
      <c r="W571" s="291">
        <v>45581</v>
      </c>
      <c r="X571" s="237" t="s">
        <v>6721</v>
      </c>
      <c r="Y571" s="237"/>
      <c r="Z571" s="237" t="s">
        <v>13088</v>
      </c>
      <c r="AA571" s="246">
        <v>202409</v>
      </c>
      <c r="AB571" s="246">
        <v>8</v>
      </c>
      <c r="AC571" s="236" t="s">
        <v>6708</v>
      </c>
      <c r="AD571" s="247" t="s">
        <v>6709</v>
      </c>
      <c r="AE571" s="248">
        <v>0</v>
      </c>
      <c r="AF571" s="247" t="s">
        <v>6709</v>
      </c>
      <c r="AG571" s="242" t="str">
        <f>IFERROR(VLOOKUP(작성용!A:A,RM!A:D,4,0),"-")</f>
        <v>김기욱</v>
      </c>
      <c r="AH571" s="9" t="s">
        <v>7671</v>
      </c>
      <c r="AI571" s="238" t="s">
        <v>6721</v>
      </c>
      <c r="AJ571" s="238" t="s">
        <v>6721</v>
      </c>
      <c r="AK571" s="238" t="s">
        <v>6726</v>
      </c>
      <c r="AL571" s="238">
        <v>570</v>
      </c>
    </row>
    <row r="572" spans="1:38" x14ac:dyDescent="0.3">
      <c r="A572" s="232" t="s">
        <v>293</v>
      </c>
      <c r="B572" s="232" t="s">
        <v>7666</v>
      </c>
      <c r="C572" s="244" t="s">
        <v>6717</v>
      </c>
      <c r="D572" s="240" t="s">
        <v>7729</v>
      </c>
      <c r="E572" s="239" t="s">
        <v>3948</v>
      </c>
      <c r="F572" s="243" t="s">
        <v>6729</v>
      </c>
      <c r="G572" s="214">
        <v>0</v>
      </c>
      <c r="H572" s="234" t="s">
        <v>6721</v>
      </c>
      <c r="I572" s="234"/>
      <c r="J572" s="234"/>
      <c r="K572" s="234"/>
      <c r="L572" s="234"/>
      <c r="M572" s="234"/>
      <c r="N572" s="234" t="s">
        <v>6720</v>
      </c>
      <c r="O572" s="249" t="s">
        <v>7668</v>
      </c>
      <c r="P572" s="249" t="s">
        <v>7669</v>
      </c>
      <c r="Q572" s="226" t="s">
        <v>7670</v>
      </c>
      <c r="R572" s="212" t="s">
        <v>4301</v>
      </c>
      <c r="S572" s="213">
        <v>420000112</v>
      </c>
      <c r="T572" s="236">
        <v>45530</v>
      </c>
      <c r="U572" s="237" t="s">
        <v>6722</v>
      </c>
      <c r="V572" s="291">
        <v>45572</v>
      </c>
      <c r="W572" s="291">
        <v>45581</v>
      </c>
      <c r="X572" s="237" t="s">
        <v>6721</v>
      </c>
      <c r="Y572" s="237"/>
      <c r="Z572" s="237" t="s">
        <v>13088</v>
      </c>
      <c r="AA572" s="246">
        <v>202409</v>
      </c>
      <c r="AB572" s="246">
        <v>8</v>
      </c>
      <c r="AC572" s="236" t="s">
        <v>6708</v>
      </c>
      <c r="AD572" s="247" t="s">
        <v>6709</v>
      </c>
      <c r="AE572" s="248">
        <v>0</v>
      </c>
      <c r="AF572" s="247" t="s">
        <v>6709</v>
      </c>
      <c r="AG572" s="242" t="str">
        <f>IFERROR(VLOOKUP(작성용!A:A,RM!A:D,4,0),"-")</f>
        <v>김기욱</v>
      </c>
      <c r="AH572" s="9" t="s">
        <v>7671</v>
      </c>
      <c r="AI572" s="238" t="s">
        <v>6721</v>
      </c>
      <c r="AJ572" s="238" t="s">
        <v>6721</v>
      </c>
      <c r="AK572" s="238" t="s">
        <v>6726</v>
      </c>
      <c r="AL572" s="238">
        <v>571</v>
      </c>
    </row>
    <row r="573" spans="1:38" x14ac:dyDescent="0.3">
      <c r="A573" s="232" t="s">
        <v>293</v>
      </c>
      <c r="B573" s="232" t="s">
        <v>7666</v>
      </c>
      <c r="C573" s="244" t="s">
        <v>6717</v>
      </c>
      <c r="D573" s="240" t="s">
        <v>7730</v>
      </c>
      <c r="E573" s="239" t="s">
        <v>3949</v>
      </c>
      <c r="F573" s="243" t="s">
        <v>6729</v>
      </c>
      <c r="G573" s="214">
        <v>0</v>
      </c>
      <c r="H573" s="234" t="s">
        <v>6721</v>
      </c>
      <c r="I573" s="234"/>
      <c r="J573" s="234"/>
      <c r="K573" s="234"/>
      <c r="L573" s="234"/>
      <c r="M573" s="234"/>
      <c r="N573" s="234" t="s">
        <v>6720</v>
      </c>
      <c r="O573" s="249" t="s">
        <v>7668</v>
      </c>
      <c r="P573" s="249" t="s">
        <v>7669</v>
      </c>
      <c r="Q573" s="226" t="s">
        <v>7670</v>
      </c>
      <c r="R573" s="212" t="s">
        <v>4302</v>
      </c>
      <c r="S573" s="213">
        <v>420000116</v>
      </c>
      <c r="T573" s="236">
        <v>45530</v>
      </c>
      <c r="U573" s="237" t="s">
        <v>6722</v>
      </c>
      <c r="V573" s="291">
        <v>45572</v>
      </c>
      <c r="W573" s="291">
        <v>45581</v>
      </c>
      <c r="X573" s="237" t="s">
        <v>6721</v>
      </c>
      <c r="Y573" s="237"/>
      <c r="Z573" s="237" t="s">
        <v>13088</v>
      </c>
      <c r="AA573" s="246">
        <v>202409</v>
      </c>
      <c r="AB573" s="246">
        <v>8</v>
      </c>
      <c r="AC573" s="236" t="s">
        <v>6708</v>
      </c>
      <c r="AD573" s="247" t="s">
        <v>6709</v>
      </c>
      <c r="AE573" s="248">
        <v>0</v>
      </c>
      <c r="AF573" s="247" t="s">
        <v>6709</v>
      </c>
      <c r="AG573" s="242" t="str">
        <f>IFERROR(VLOOKUP(작성용!A:A,RM!A:D,4,0),"-")</f>
        <v>김기욱</v>
      </c>
      <c r="AH573" s="9" t="s">
        <v>7671</v>
      </c>
      <c r="AI573" s="238" t="s">
        <v>6721</v>
      </c>
      <c r="AJ573" s="238" t="s">
        <v>6721</v>
      </c>
      <c r="AK573" s="238" t="s">
        <v>6726</v>
      </c>
      <c r="AL573" s="238">
        <v>572</v>
      </c>
    </row>
    <row r="574" spans="1:38" x14ac:dyDescent="0.3">
      <c r="A574" s="232" t="s">
        <v>293</v>
      </c>
      <c r="B574" s="232" t="s">
        <v>7666</v>
      </c>
      <c r="C574" s="244" t="s">
        <v>6717</v>
      </c>
      <c r="D574" s="240" t="s">
        <v>7731</v>
      </c>
      <c r="E574" s="239" t="s">
        <v>3950</v>
      </c>
      <c r="F574" s="243" t="s">
        <v>6729</v>
      </c>
      <c r="G574" s="214">
        <v>0</v>
      </c>
      <c r="H574" s="234" t="s">
        <v>6721</v>
      </c>
      <c r="I574" s="234"/>
      <c r="J574" s="234"/>
      <c r="K574" s="234"/>
      <c r="L574" s="234"/>
      <c r="M574" s="234"/>
      <c r="N574" s="234" t="s">
        <v>6720</v>
      </c>
      <c r="O574" s="249" t="s">
        <v>7668</v>
      </c>
      <c r="P574" s="249" t="s">
        <v>7669</v>
      </c>
      <c r="Q574" s="226" t="s">
        <v>7670</v>
      </c>
      <c r="R574" s="212" t="s">
        <v>4303</v>
      </c>
      <c r="S574" s="213">
        <v>420000124</v>
      </c>
      <c r="T574" s="236">
        <v>45530</v>
      </c>
      <c r="U574" s="237" t="s">
        <v>6722</v>
      </c>
      <c r="V574" s="291">
        <v>45572</v>
      </c>
      <c r="W574" s="291">
        <v>45581</v>
      </c>
      <c r="X574" s="237" t="s">
        <v>6721</v>
      </c>
      <c r="Y574" s="237"/>
      <c r="Z574" s="237" t="s">
        <v>13088</v>
      </c>
      <c r="AA574" s="246">
        <v>202409</v>
      </c>
      <c r="AB574" s="246">
        <v>8</v>
      </c>
      <c r="AC574" s="236" t="s">
        <v>6708</v>
      </c>
      <c r="AD574" s="247" t="s">
        <v>6709</v>
      </c>
      <c r="AE574" s="248">
        <v>0</v>
      </c>
      <c r="AF574" s="247" t="s">
        <v>6709</v>
      </c>
      <c r="AG574" s="242" t="str">
        <f>IFERROR(VLOOKUP(작성용!A:A,RM!A:D,4,0),"-")</f>
        <v>김기욱</v>
      </c>
      <c r="AH574" s="9" t="s">
        <v>7671</v>
      </c>
      <c r="AI574" s="238" t="s">
        <v>6721</v>
      </c>
      <c r="AJ574" s="238" t="s">
        <v>6721</v>
      </c>
      <c r="AK574" s="238" t="s">
        <v>6726</v>
      </c>
      <c r="AL574" s="238">
        <v>573</v>
      </c>
    </row>
    <row r="575" spans="1:38" x14ac:dyDescent="0.3">
      <c r="A575" s="232" t="s">
        <v>293</v>
      </c>
      <c r="B575" s="232" t="s">
        <v>7666</v>
      </c>
      <c r="C575" s="244" t="s">
        <v>6717</v>
      </c>
      <c r="D575" s="240" t="s">
        <v>7732</v>
      </c>
      <c r="E575" s="239" t="s">
        <v>3951</v>
      </c>
      <c r="F575" s="243" t="s">
        <v>6729</v>
      </c>
      <c r="G575" s="214">
        <v>99</v>
      </c>
      <c r="H575" s="234" t="s">
        <v>6721</v>
      </c>
      <c r="I575" s="234"/>
      <c r="J575" s="234"/>
      <c r="K575" s="234"/>
      <c r="L575" s="234"/>
      <c r="M575" s="234"/>
      <c r="N575" s="234" t="s">
        <v>6720</v>
      </c>
      <c r="O575" s="249" t="s">
        <v>7668</v>
      </c>
      <c r="P575" s="249" t="s">
        <v>7669</v>
      </c>
      <c r="Q575" s="226" t="s">
        <v>7670</v>
      </c>
      <c r="R575" s="212" t="s">
        <v>4208</v>
      </c>
      <c r="S575" s="213">
        <v>420000160</v>
      </c>
      <c r="T575" s="236">
        <v>45530</v>
      </c>
      <c r="U575" s="237" t="s">
        <v>6722</v>
      </c>
      <c r="V575" s="291">
        <v>45572</v>
      </c>
      <c r="W575" s="291">
        <v>45581</v>
      </c>
      <c r="X575" s="237" t="s">
        <v>6721</v>
      </c>
      <c r="Y575" s="237"/>
      <c r="Z575" s="237" t="s">
        <v>13088</v>
      </c>
      <c r="AA575" s="246">
        <v>202409</v>
      </c>
      <c r="AB575" s="246">
        <v>8</v>
      </c>
      <c r="AC575" s="236" t="s">
        <v>6708</v>
      </c>
      <c r="AD575" s="247" t="s">
        <v>6709</v>
      </c>
      <c r="AE575" s="248">
        <v>0</v>
      </c>
      <c r="AF575" s="247" t="s">
        <v>6709</v>
      </c>
      <c r="AG575" s="242" t="str">
        <f>IFERROR(VLOOKUP(작성용!A:A,RM!A:D,4,0),"-")</f>
        <v>김기욱</v>
      </c>
      <c r="AH575" s="9" t="s">
        <v>7671</v>
      </c>
      <c r="AI575" s="238" t="s">
        <v>6721</v>
      </c>
      <c r="AJ575" s="238" t="s">
        <v>6721</v>
      </c>
      <c r="AK575" s="238" t="s">
        <v>6726</v>
      </c>
      <c r="AL575" s="238">
        <v>574</v>
      </c>
    </row>
    <row r="576" spans="1:38" x14ac:dyDescent="0.3">
      <c r="A576" s="232" t="s">
        <v>293</v>
      </c>
      <c r="B576" s="232" t="s">
        <v>7666</v>
      </c>
      <c r="C576" s="244" t="s">
        <v>6717</v>
      </c>
      <c r="D576" s="240" t="s">
        <v>6742</v>
      </c>
      <c r="E576" s="239" t="s">
        <v>3952</v>
      </c>
      <c r="F576" s="243" t="s">
        <v>6729</v>
      </c>
      <c r="G576" s="214">
        <v>0</v>
      </c>
      <c r="H576" s="234" t="s">
        <v>6721</v>
      </c>
      <c r="I576" s="234"/>
      <c r="J576" s="234"/>
      <c r="K576" s="234"/>
      <c r="L576" s="234"/>
      <c r="M576" s="234"/>
      <c r="N576" s="234" t="s">
        <v>6720</v>
      </c>
      <c r="O576" s="249" t="s">
        <v>7668</v>
      </c>
      <c r="P576" s="249" t="s">
        <v>7669</v>
      </c>
      <c r="Q576" s="226" t="s">
        <v>7670</v>
      </c>
      <c r="R576" s="212" t="s">
        <v>4203</v>
      </c>
      <c r="S576" s="213">
        <v>420000162</v>
      </c>
      <c r="T576" s="236">
        <v>45530</v>
      </c>
      <c r="U576" s="237" t="s">
        <v>6722</v>
      </c>
      <c r="V576" s="291">
        <v>45572</v>
      </c>
      <c r="W576" s="291">
        <v>45581</v>
      </c>
      <c r="X576" s="237" t="s">
        <v>6721</v>
      </c>
      <c r="Y576" s="237"/>
      <c r="Z576" s="237" t="s">
        <v>13088</v>
      </c>
      <c r="AA576" s="246">
        <v>202409</v>
      </c>
      <c r="AB576" s="246">
        <v>8</v>
      </c>
      <c r="AC576" s="236" t="s">
        <v>6708</v>
      </c>
      <c r="AD576" s="247" t="s">
        <v>6709</v>
      </c>
      <c r="AE576" s="248">
        <v>0</v>
      </c>
      <c r="AF576" s="247" t="s">
        <v>6709</v>
      </c>
      <c r="AG576" s="242" t="str">
        <f>IFERROR(VLOOKUP(작성용!A:A,RM!A:D,4,0),"-")</f>
        <v>김기욱</v>
      </c>
      <c r="AH576" s="9" t="s">
        <v>7671</v>
      </c>
      <c r="AI576" s="238" t="s">
        <v>6721</v>
      </c>
      <c r="AJ576" s="238" t="s">
        <v>6721</v>
      </c>
      <c r="AK576" s="238" t="s">
        <v>6726</v>
      </c>
      <c r="AL576" s="238">
        <v>575</v>
      </c>
    </row>
    <row r="577" spans="1:38" x14ac:dyDescent="0.3">
      <c r="A577" s="232" t="s">
        <v>293</v>
      </c>
      <c r="B577" s="232" t="s">
        <v>7666</v>
      </c>
      <c r="C577" s="244" t="s">
        <v>6717</v>
      </c>
      <c r="D577" s="240" t="s">
        <v>7733</v>
      </c>
      <c r="E577" s="239" t="s">
        <v>3953</v>
      </c>
      <c r="F577" s="243" t="s">
        <v>6729</v>
      </c>
      <c r="G577" s="214">
        <v>99</v>
      </c>
      <c r="H577" s="234" t="s">
        <v>6721</v>
      </c>
      <c r="I577" s="234"/>
      <c r="J577" s="234"/>
      <c r="K577" s="234"/>
      <c r="L577" s="234"/>
      <c r="M577" s="234"/>
      <c r="N577" s="234" t="s">
        <v>6720</v>
      </c>
      <c r="O577" s="249" t="s">
        <v>7668</v>
      </c>
      <c r="P577" s="249" t="s">
        <v>7669</v>
      </c>
      <c r="Q577" s="226" t="s">
        <v>7670</v>
      </c>
      <c r="R577" s="212" t="s">
        <v>4304</v>
      </c>
      <c r="S577" s="213">
        <v>420000245</v>
      </c>
      <c r="T577" s="236">
        <v>45530</v>
      </c>
      <c r="U577" s="237" t="s">
        <v>6722</v>
      </c>
      <c r="V577" s="291">
        <v>45572</v>
      </c>
      <c r="W577" s="291">
        <v>45581</v>
      </c>
      <c r="X577" s="237" t="s">
        <v>6721</v>
      </c>
      <c r="Y577" s="237"/>
      <c r="Z577" s="237" t="s">
        <v>13088</v>
      </c>
      <c r="AA577" s="246">
        <v>202409</v>
      </c>
      <c r="AB577" s="246">
        <v>8</v>
      </c>
      <c r="AC577" s="236" t="s">
        <v>6708</v>
      </c>
      <c r="AD577" s="247" t="s">
        <v>6709</v>
      </c>
      <c r="AE577" s="248">
        <v>0</v>
      </c>
      <c r="AF577" s="247" t="s">
        <v>6709</v>
      </c>
      <c r="AG577" s="242" t="str">
        <f>IFERROR(VLOOKUP(작성용!A:A,RM!A:D,4,0),"-")</f>
        <v>김기욱</v>
      </c>
      <c r="AH577" s="9" t="s">
        <v>7671</v>
      </c>
      <c r="AI577" s="238" t="s">
        <v>6721</v>
      </c>
      <c r="AJ577" s="238" t="s">
        <v>6721</v>
      </c>
      <c r="AK577" s="238" t="s">
        <v>6726</v>
      </c>
      <c r="AL577" s="238">
        <v>576</v>
      </c>
    </row>
    <row r="578" spans="1:38" x14ac:dyDescent="0.3">
      <c r="A578" s="232" t="s">
        <v>293</v>
      </c>
      <c r="B578" s="232" t="s">
        <v>7666</v>
      </c>
      <c r="C578" s="244" t="s">
        <v>6717</v>
      </c>
      <c r="D578" s="240" t="s">
        <v>7734</v>
      </c>
      <c r="E578" s="239">
        <v>1101113386954</v>
      </c>
      <c r="F578" s="243" t="s">
        <v>7105</v>
      </c>
      <c r="G578" s="214">
        <v>0</v>
      </c>
      <c r="H578" s="234" t="s">
        <v>6721</v>
      </c>
      <c r="I578" s="234"/>
      <c r="J578" s="234"/>
      <c r="K578" s="234"/>
      <c r="L578" s="234"/>
      <c r="M578" s="234"/>
      <c r="N578" s="234" t="s">
        <v>6720</v>
      </c>
      <c r="O578" s="249" t="s">
        <v>7668</v>
      </c>
      <c r="P578" s="249" t="s">
        <v>7669</v>
      </c>
      <c r="Q578" s="226" t="s">
        <v>7670</v>
      </c>
      <c r="R578" s="212" t="s">
        <v>4305</v>
      </c>
      <c r="S578" s="213">
        <v>420000257</v>
      </c>
      <c r="T578" s="236">
        <v>45530</v>
      </c>
      <c r="U578" s="237" t="s">
        <v>6722</v>
      </c>
      <c r="V578" s="291">
        <v>45572</v>
      </c>
      <c r="W578" s="291">
        <v>45581</v>
      </c>
      <c r="X578" s="237" t="s">
        <v>6721</v>
      </c>
      <c r="Y578" s="237"/>
      <c r="Z578" s="237" t="s">
        <v>13088</v>
      </c>
      <c r="AA578" s="246">
        <v>202409</v>
      </c>
      <c r="AB578" s="246">
        <v>8</v>
      </c>
      <c r="AC578" s="236" t="s">
        <v>6708</v>
      </c>
      <c r="AD578" s="247" t="s">
        <v>7620</v>
      </c>
      <c r="AE578" s="248">
        <v>1</v>
      </c>
      <c r="AF578" s="247" t="s">
        <v>7620</v>
      </c>
      <c r="AG578" s="242" t="str">
        <f>IFERROR(VLOOKUP(작성용!A:A,RM!A:D,4,0),"-")</f>
        <v>김기욱</v>
      </c>
      <c r="AH578" s="9" t="s">
        <v>7671</v>
      </c>
      <c r="AI578" s="238" t="s">
        <v>6721</v>
      </c>
      <c r="AJ578" s="238" t="s">
        <v>6721</v>
      </c>
      <c r="AK578" s="238" t="s">
        <v>6726</v>
      </c>
      <c r="AL578" s="238">
        <v>577</v>
      </c>
    </row>
    <row r="579" spans="1:38" x14ac:dyDescent="0.3">
      <c r="A579" s="232" t="s">
        <v>293</v>
      </c>
      <c r="B579" s="232" t="s">
        <v>7666</v>
      </c>
      <c r="C579" s="244" t="s">
        <v>6717</v>
      </c>
      <c r="D579" s="240" t="s">
        <v>7735</v>
      </c>
      <c r="E579" s="239">
        <v>1101113232321</v>
      </c>
      <c r="F579" s="243" t="s">
        <v>7105</v>
      </c>
      <c r="G579" s="214">
        <v>0</v>
      </c>
      <c r="H579" s="234" t="s">
        <v>6721</v>
      </c>
      <c r="I579" s="234"/>
      <c r="J579" s="234"/>
      <c r="K579" s="234"/>
      <c r="L579" s="234"/>
      <c r="M579" s="234"/>
      <c r="N579" s="234" t="s">
        <v>6720</v>
      </c>
      <c r="O579" s="249" t="s">
        <v>7668</v>
      </c>
      <c r="P579" s="249" t="s">
        <v>7669</v>
      </c>
      <c r="Q579" s="226" t="s">
        <v>7670</v>
      </c>
      <c r="R579" s="212" t="s">
        <v>4306</v>
      </c>
      <c r="S579" s="213">
        <v>420000259</v>
      </c>
      <c r="T579" s="236">
        <v>45530</v>
      </c>
      <c r="U579" s="237" t="s">
        <v>6722</v>
      </c>
      <c r="V579" s="291">
        <v>45572</v>
      </c>
      <c r="W579" s="291">
        <v>45581</v>
      </c>
      <c r="X579" s="237" t="s">
        <v>6721</v>
      </c>
      <c r="Y579" s="237"/>
      <c r="Z579" s="237" t="s">
        <v>13088</v>
      </c>
      <c r="AA579" s="246">
        <v>202409</v>
      </c>
      <c r="AB579" s="246">
        <v>8</v>
      </c>
      <c r="AC579" s="236" t="s">
        <v>6708</v>
      </c>
      <c r="AD579" s="247" t="s">
        <v>6709</v>
      </c>
      <c r="AE579" s="248">
        <v>0</v>
      </c>
      <c r="AF579" s="247" t="s">
        <v>6709</v>
      </c>
      <c r="AG579" s="242" t="str">
        <f>IFERROR(VLOOKUP(작성용!A:A,RM!A:D,4,0),"-")</f>
        <v>김기욱</v>
      </c>
      <c r="AH579" s="9" t="s">
        <v>7671</v>
      </c>
      <c r="AI579" s="238" t="s">
        <v>6721</v>
      </c>
      <c r="AJ579" s="238" t="s">
        <v>6721</v>
      </c>
      <c r="AK579" s="238" t="s">
        <v>6726</v>
      </c>
      <c r="AL579" s="238">
        <v>578</v>
      </c>
    </row>
    <row r="580" spans="1:38" x14ac:dyDescent="0.3">
      <c r="A580" s="232" t="s">
        <v>293</v>
      </c>
      <c r="B580" s="232" t="s">
        <v>7666</v>
      </c>
      <c r="C580" s="244" t="s">
        <v>6717</v>
      </c>
      <c r="D580" s="240" t="s">
        <v>7736</v>
      </c>
      <c r="E580" s="239" t="s">
        <v>3954</v>
      </c>
      <c r="F580" s="243" t="s">
        <v>6729</v>
      </c>
      <c r="G580" s="214">
        <v>0</v>
      </c>
      <c r="H580" s="234" t="s">
        <v>6721</v>
      </c>
      <c r="I580" s="234"/>
      <c r="J580" s="234"/>
      <c r="K580" s="234"/>
      <c r="L580" s="234"/>
      <c r="M580" s="234"/>
      <c r="N580" s="234" t="s">
        <v>6720</v>
      </c>
      <c r="O580" s="249" t="s">
        <v>7668</v>
      </c>
      <c r="P580" s="249" t="s">
        <v>7669</v>
      </c>
      <c r="Q580" s="226" t="s">
        <v>7670</v>
      </c>
      <c r="R580" s="212" t="s">
        <v>4307</v>
      </c>
      <c r="S580" s="213">
        <v>420000541</v>
      </c>
      <c r="T580" s="236">
        <v>45530</v>
      </c>
      <c r="U580" s="237" t="s">
        <v>6722</v>
      </c>
      <c r="V580" s="291">
        <v>45572</v>
      </c>
      <c r="W580" s="291">
        <v>45581</v>
      </c>
      <c r="X580" s="237" t="s">
        <v>6721</v>
      </c>
      <c r="Y580" s="237"/>
      <c r="Z580" s="237" t="s">
        <v>13088</v>
      </c>
      <c r="AA580" s="246">
        <v>202409</v>
      </c>
      <c r="AB580" s="246">
        <v>8</v>
      </c>
      <c r="AC580" s="236" t="s">
        <v>6708</v>
      </c>
      <c r="AD580" s="247" t="s">
        <v>6709</v>
      </c>
      <c r="AE580" s="248">
        <v>0</v>
      </c>
      <c r="AF580" s="247" t="s">
        <v>6709</v>
      </c>
      <c r="AG580" s="242" t="str">
        <f>IFERROR(VLOOKUP(작성용!A:A,RM!A:D,4,0),"-")</f>
        <v>김기욱</v>
      </c>
      <c r="AH580" s="9" t="s">
        <v>7671</v>
      </c>
      <c r="AI580" s="238" t="s">
        <v>6721</v>
      </c>
      <c r="AJ580" s="238" t="s">
        <v>6721</v>
      </c>
      <c r="AK580" s="238" t="s">
        <v>6726</v>
      </c>
      <c r="AL580" s="238">
        <v>579</v>
      </c>
    </row>
    <row r="581" spans="1:38" x14ac:dyDescent="0.3">
      <c r="A581" s="232" t="s">
        <v>293</v>
      </c>
      <c r="B581" s="232" t="s">
        <v>7666</v>
      </c>
      <c r="C581" s="244" t="s">
        <v>6717</v>
      </c>
      <c r="D581" s="240" t="s">
        <v>7737</v>
      </c>
      <c r="E581" s="239" t="s">
        <v>3955</v>
      </c>
      <c r="F581" s="243" t="s">
        <v>6729</v>
      </c>
      <c r="G581" s="214">
        <v>99</v>
      </c>
      <c r="H581" s="234" t="s">
        <v>6721</v>
      </c>
      <c r="I581" s="234"/>
      <c r="J581" s="234"/>
      <c r="K581" s="234"/>
      <c r="L581" s="234"/>
      <c r="M581" s="234"/>
      <c r="N581" s="234" t="s">
        <v>6720</v>
      </c>
      <c r="O581" s="249" t="s">
        <v>7668</v>
      </c>
      <c r="P581" s="249" t="s">
        <v>7669</v>
      </c>
      <c r="Q581" s="226" t="s">
        <v>7670</v>
      </c>
      <c r="R581" s="212" t="s">
        <v>4308</v>
      </c>
      <c r="S581" s="213">
        <v>420000657</v>
      </c>
      <c r="T581" s="236">
        <v>45530</v>
      </c>
      <c r="U581" s="237" t="s">
        <v>6722</v>
      </c>
      <c r="V581" s="291">
        <v>45572</v>
      </c>
      <c r="W581" s="291">
        <v>45581</v>
      </c>
      <c r="X581" s="237" t="s">
        <v>6721</v>
      </c>
      <c r="Y581" s="237"/>
      <c r="Z581" s="237" t="s">
        <v>13088</v>
      </c>
      <c r="AA581" s="246">
        <v>202409</v>
      </c>
      <c r="AB581" s="246">
        <v>8</v>
      </c>
      <c r="AC581" s="236" t="s">
        <v>6708</v>
      </c>
      <c r="AD581" s="247" t="s">
        <v>6709</v>
      </c>
      <c r="AE581" s="248">
        <v>0</v>
      </c>
      <c r="AF581" s="247" t="s">
        <v>6709</v>
      </c>
      <c r="AG581" s="242" t="str">
        <f>IFERROR(VLOOKUP(작성용!A:A,RM!A:D,4,0),"-")</f>
        <v>김기욱</v>
      </c>
      <c r="AH581" s="9" t="s">
        <v>7671</v>
      </c>
      <c r="AI581" s="238" t="s">
        <v>6721</v>
      </c>
      <c r="AJ581" s="238" t="s">
        <v>6721</v>
      </c>
      <c r="AK581" s="238" t="s">
        <v>6726</v>
      </c>
      <c r="AL581" s="238">
        <v>580</v>
      </c>
    </row>
    <row r="582" spans="1:38" x14ac:dyDescent="0.3">
      <c r="A582" s="232" t="s">
        <v>293</v>
      </c>
      <c r="B582" s="232" t="s">
        <v>7666</v>
      </c>
      <c r="C582" s="244" t="s">
        <v>6717</v>
      </c>
      <c r="D582" s="240" t="s">
        <v>7738</v>
      </c>
      <c r="E582" s="239" t="s">
        <v>3956</v>
      </c>
      <c r="F582" s="243" t="s">
        <v>6729</v>
      </c>
      <c r="G582" s="214">
        <v>0</v>
      </c>
      <c r="H582" s="234" t="s">
        <v>6721</v>
      </c>
      <c r="I582" s="234"/>
      <c r="J582" s="234"/>
      <c r="K582" s="234"/>
      <c r="L582" s="234"/>
      <c r="M582" s="234"/>
      <c r="N582" s="234" t="s">
        <v>6720</v>
      </c>
      <c r="O582" s="249" t="s">
        <v>7668</v>
      </c>
      <c r="P582" s="249" t="s">
        <v>7669</v>
      </c>
      <c r="Q582" s="226" t="s">
        <v>7670</v>
      </c>
      <c r="R582" s="212" t="s">
        <v>4309</v>
      </c>
      <c r="S582" s="213">
        <v>420000791</v>
      </c>
      <c r="T582" s="236">
        <v>45530</v>
      </c>
      <c r="U582" s="237" t="s">
        <v>6722</v>
      </c>
      <c r="V582" s="291">
        <v>45572</v>
      </c>
      <c r="W582" s="291">
        <v>45581</v>
      </c>
      <c r="X582" s="237" t="s">
        <v>6721</v>
      </c>
      <c r="Y582" s="237"/>
      <c r="Z582" s="237" t="s">
        <v>13088</v>
      </c>
      <c r="AA582" s="246">
        <v>202409</v>
      </c>
      <c r="AB582" s="246">
        <v>8</v>
      </c>
      <c r="AC582" s="236" t="s">
        <v>6708</v>
      </c>
      <c r="AD582" s="247" t="s">
        <v>6709</v>
      </c>
      <c r="AE582" s="248">
        <v>0</v>
      </c>
      <c r="AF582" s="247" t="s">
        <v>6709</v>
      </c>
      <c r="AG582" s="242" t="str">
        <f>IFERROR(VLOOKUP(작성용!A:A,RM!A:D,4,0),"-")</f>
        <v>김기욱</v>
      </c>
      <c r="AH582" s="9" t="s">
        <v>7671</v>
      </c>
      <c r="AI582" s="238" t="s">
        <v>6721</v>
      </c>
      <c r="AJ582" s="238" t="s">
        <v>6721</v>
      </c>
      <c r="AK582" s="238" t="s">
        <v>6726</v>
      </c>
      <c r="AL582" s="238">
        <v>581</v>
      </c>
    </row>
    <row r="583" spans="1:38" x14ac:dyDescent="0.3">
      <c r="A583" s="232" t="s">
        <v>293</v>
      </c>
      <c r="B583" s="232" t="s">
        <v>7666</v>
      </c>
      <c r="C583" s="244" t="s">
        <v>6717</v>
      </c>
      <c r="D583" s="240" t="s">
        <v>6735</v>
      </c>
      <c r="E583" s="239" t="s">
        <v>3957</v>
      </c>
      <c r="F583" s="243" t="s">
        <v>6729</v>
      </c>
      <c r="G583" s="214">
        <v>99</v>
      </c>
      <c r="H583" s="234" t="s">
        <v>6721</v>
      </c>
      <c r="I583" s="234"/>
      <c r="J583" s="234"/>
      <c r="K583" s="234"/>
      <c r="L583" s="234"/>
      <c r="M583" s="234"/>
      <c r="N583" s="234" t="s">
        <v>6720</v>
      </c>
      <c r="O583" s="249" t="s">
        <v>7668</v>
      </c>
      <c r="P583" s="249" t="s">
        <v>7669</v>
      </c>
      <c r="Q583" s="226" t="s">
        <v>7670</v>
      </c>
      <c r="R583" s="212" t="s">
        <v>4199</v>
      </c>
      <c r="S583" s="213">
        <v>420000841</v>
      </c>
      <c r="T583" s="236">
        <v>45530</v>
      </c>
      <c r="U583" s="237" t="s">
        <v>6722</v>
      </c>
      <c r="V583" s="291">
        <v>45572</v>
      </c>
      <c r="W583" s="291">
        <v>45581</v>
      </c>
      <c r="X583" s="237" t="s">
        <v>6721</v>
      </c>
      <c r="Y583" s="237"/>
      <c r="Z583" s="237" t="s">
        <v>13088</v>
      </c>
      <c r="AA583" s="246">
        <v>202409</v>
      </c>
      <c r="AB583" s="246">
        <v>8</v>
      </c>
      <c r="AC583" s="236" t="s">
        <v>6708</v>
      </c>
      <c r="AD583" s="247" t="s">
        <v>6709</v>
      </c>
      <c r="AE583" s="248">
        <v>0</v>
      </c>
      <c r="AF583" s="247" t="s">
        <v>6709</v>
      </c>
      <c r="AG583" s="242" t="str">
        <f>IFERROR(VLOOKUP(작성용!A:A,RM!A:D,4,0),"-")</f>
        <v>김기욱</v>
      </c>
      <c r="AH583" s="9" t="s">
        <v>7671</v>
      </c>
      <c r="AI583" s="238" t="s">
        <v>6721</v>
      </c>
      <c r="AJ583" s="238" t="s">
        <v>6721</v>
      </c>
      <c r="AK583" s="238" t="s">
        <v>6726</v>
      </c>
      <c r="AL583" s="238">
        <v>582</v>
      </c>
    </row>
    <row r="584" spans="1:38" x14ac:dyDescent="0.3">
      <c r="A584" s="232" t="s">
        <v>293</v>
      </c>
      <c r="B584" s="232" t="s">
        <v>7666</v>
      </c>
      <c r="C584" s="244" t="s">
        <v>6717</v>
      </c>
      <c r="D584" s="240" t="s">
        <v>7294</v>
      </c>
      <c r="E584" s="239" t="s">
        <v>3958</v>
      </c>
      <c r="F584" s="243" t="s">
        <v>6729</v>
      </c>
      <c r="G584" s="214">
        <v>99</v>
      </c>
      <c r="H584" s="234" t="s">
        <v>6721</v>
      </c>
      <c r="I584" s="234"/>
      <c r="J584" s="234"/>
      <c r="K584" s="234"/>
      <c r="L584" s="234"/>
      <c r="M584" s="234"/>
      <c r="N584" s="234" t="s">
        <v>6720</v>
      </c>
      <c r="O584" s="249" t="s">
        <v>7668</v>
      </c>
      <c r="P584" s="249" t="s">
        <v>7669</v>
      </c>
      <c r="Q584" s="226" t="s">
        <v>7670</v>
      </c>
      <c r="R584" s="212" t="s">
        <v>4212</v>
      </c>
      <c r="S584" s="213">
        <v>420000843</v>
      </c>
      <c r="T584" s="236">
        <v>45530</v>
      </c>
      <c r="U584" s="237" t="s">
        <v>6722</v>
      </c>
      <c r="V584" s="291">
        <v>45572</v>
      </c>
      <c r="W584" s="291">
        <v>45581</v>
      </c>
      <c r="X584" s="237" t="s">
        <v>6721</v>
      </c>
      <c r="Y584" s="237"/>
      <c r="Z584" s="237" t="s">
        <v>13088</v>
      </c>
      <c r="AA584" s="246">
        <v>202409</v>
      </c>
      <c r="AB584" s="246">
        <v>8</v>
      </c>
      <c r="AC584" s="236" t="s">
        <v>6708</v>
      </c>
      <c r="AD584" s="247" t="s">
        <v>6709</v>
      </c>
      <c r="AE584" s="248">
        <v>0</v>
      </c>
      <c r="AF584" s="247" t="s">
        <v>6709</v>
      </c>
      <c r="AG584" s="242" t="str">
        <f>IFERROR(VLOOKUP(작성용!A:A,RM!A:D,4,0),"-")</f>
        <v>김기욱</v>
      </c>
      <c r="AH584" s="9" t="s">
        <v>7671</v>
      </c>
      <c r="AI584" s="238" t="s">
        <v>6721</v>
      </c>
      <c r="AJ584" s="238" t="s">
        <v>6721</v>
      </c>
      <c r="AK584" s="238" t="s">
        <v>6726</v>
      </c>
      <c r="AL584" s="238">
        <v>583</v>
      </c>
    </row>
    <row r="585" spans="1:38" x14ac:dyDescent="0.3">
      <c r="A585" s="232" t="s">
        <v>293</v>
      </c>
      <c r="B585" s="232" t="s">
        <v>7666</v>
      </c>
      <c r="C585" s="244" t="s">
        <v>6717</v>
      </c>
      <c r="D585" s="240" t="s">
        <v>7739</v>
      </c>
      <c r="E585" s="239" t="s">
        <v>3959</v>
      </c>
      <c r="F585" s="243" t="s">
        <v>6729</v>
      </c>
      <c r="G585" s="214">
        <v>99</v>
      </c>
      <c r="H585" s="234" t="s">
        <v>6721</v>
      </c>
      <c r="I585" s="234"/>
      <c r="J585" s="234"/>
      <c r="K585" s="234"/>
      <c r="L585" s="234"/>
      <c r="M585" s="234"/>
      <c r="N585" s="234" t="s">
        <v>6720</v>
      </c>
      <c r="O585" s="249" t="s">
        <v>7668</v>
      </c>
      <c r="P585" s="249" t="s">
        <v>7669</v>
      </c>
      <c r="Q585" s="226" t="s">
        <v>7670</v>
      </c>
      <c r="R585" s="212" t="s">
        <v>4310</v>
      </c>
      <c r="S585" s="213">
        <v>420000853</v>
      </c>
      <c r="T585" s="236">
        <v>45530</v>
      </c>
      <c r="U585" s="237" t="s">
        <v>6722</v>
      </c>
      <c r="V585" s="291">
        <v>45572</v>
      </c>
      <c r="W585" s="291">
        <v>45581</v>
      </c>
      <c r="X585" s="237" t="s">
        <v>6721</v>
      </c>
      <c r="Y585" s="237"/>
      <c r="Z585" s="237" t="s">
        <v>13088</v>
      </c>
      <c r="AA585" s="246">
        <v>202409</v>
      </c>
      <c r="AB585" s="246">
        <v>8</v>
      </c>
      <c r="AC585" s="236" t="s">
        <v>6708</v>
      </c>
      <c r="AD585" s="247" t="s">
        <v>6709</v>
      </c>
      <c r="AE585" s="248">
        <v>0</v>
      </c>
      <c r="AF585" s="247" t="s">
        <v>6709</v>
      </c>
      <c r="AG585" s="242" t="str">
        <f>IFERROR(VLOOKUP(작성용!A:A,RM!A:D,4,0),"-")</f>
        <v>김기욱</v>
      </c>
      <c r="AH585" s="9" t="s">
        <v>7671</v>
      </c>
      <c r="AI585" s="238" t="s">
        <v>6721</v>
      </c>
      <c r="AJ585" s="238" t="s">
        <v>6721</v>
      </c>
      <c r="AK585" s="238" t="s">
        <v>6726</v>
      </c>
      <c r="AL585" s="238">
        <v>584</v>
      </c>
    </row>
    <row r="586" spans="1:38" x14ac:dyDescent="0.3">
      <c r="A586" s="232" t="s">
        <v>293</v>
      </c>
      <c r="B586" s="232" t="s">
        <v>7666</v>
      </c>
      <c r="C586" s="244" t="s">
        <v>6717</v>
      </c>
      <c r="D586" s="240" t="s">
        <v>7740</v>
      </c>
      <c r="E586" s="239" t="s">
        <v>3960</v>
      </c>
      <c r="F586" s="243" t="s">
        <v>6729</v>
      </c>
      <c r="G586" s="214">
        <v>99</v>
      </c>
      <c r="H586" s="234" t="s">
        <v>6721</v>
      </c>
      <c r="I586" s="234"/>
      <c r="J586" s="234"/>
      <c r="K586" s="234"/>
      <c r="L586" s="234"/>
      <c r="M586" s="234"/>
      <c r="N586" s="234" t="s">
        <v>6720</v>
      </c>
      <c r="O586" s="249" t="s">
        <v>7668</v>
      </c>
      <c r="P586" s="249" t="s">
        <v>7669</v>
      </c>
      <c r="Q586" s="226" t="s">
        <v>7670</v>
      </c>
      <c r="R586" s="212" t="s">
        <v>4311</v>
      </c>
      <c r="S586" s="213">
        <v>420000855</v>
      </c>
      <c r="T586" s="236">
        <v>45530</v>
      </c>
      <c r="U586" s="237" t="s">
        <v>6722</v>
      </c>
      <c r="V586" s="291">
        <v>45572</v>
      </c>
      <c r="W586" s="291">
        <v>45581</v>
      </c>
      <c r="X586" s="237" t="s">
        <v>6721</v>
      </c>
      <c r="Y586" s="237"/>
      <c r="Z586" s="237" t="s">
        <v>13088</v>
      </c>
      <c r="AA586" s="246">
        <v>202409</v>
      </c>
      <c r="AB586" s="246">
        <v>8</v>
      </c>
      <c r="AC586" s="236" t="s">
        <v>6708</v>
      </c>
      <c r="AD586" s="247" t="s">
        <v>6709</v>
      </c>
      <c r="AE586" s="248">
        <v>0</v>
      </c>
      <c r="AF586" s="247" t="s">
        <v>6709</v>
      </c>
      <c r="AG586" s="242" t="str">
        <f>IFERROR(VLOOKUP(작성용!A:A,RM!A:D,4,0),"-")</f>
        <v>김기욱</v>
      </c>
      <c r="AH586" s="9" t="s">
        <v>7671</v>
      </c>
      <c r="AI586" s="238" t="s">
        <v>6721</v>
      </c>
      <c r="AJ586" s="238" t="s">
        <v>6721</v>
      </c>
      <c r="AK586" s="238" t="s">
        <v>6726</v>
      </c>
      <c r="AL586" s="238">
        <v>585</v>
      </c>
    </row>
    <row r="587" spans="1:38" x14ac:dyDescent="0.3">
      <c r="A587" s="232" t="s">
        <v>293</v>
      </c>
      <c r="B587" s="232" t="s">
        <v>7666</v>
      </c>
      <c r="C587" s="244" t="s">
        <v>6717</v>
      </c>
      <c r="D587" s="240" t="s">
        <v>7741</v>
      </c>
      <c r="E587" s="239">
        <v>1101130018548</v>
      </c>
      <c r="F587" s="243" t="s">
        <v>7105</v>
      </c>
      <c r="G587" s="214">
        <v>0</v>
      </c>
      <c r="H587" s="234" t="s">
        <v>6721</v>
      </c>
      <c r="I587" s="234"/>
      <c r="J587" s="234"/>
      <c r="K587" s="234"/>
      <c r="L587" s="234"/>
      <c r="M587" s="234"/>
      <c r="N587" s="234" t="s">
        <v>6720</v>
      </c>
      <c r="O587" s="249" t="s">
        <v>7668</v>
      </c>
      <c r="P587" s="249" t="s">
        <v>7669</v>
      </c>
      <c r="Q587" s="226" t="s">
        <v>7670</v>
      </c>
      <c r="R587" s="212" t="s">
        <v>2</v>
      </c>
      <c r="S587" s="213">
        <v>420000868</v>
      </c>
      <c r="T587" s="236">
        <v>45530</v>
      </c>
      <c r="U587" s="237" t="s">
        <v>6722</v>
      </c>
      <c r="V587" s="291">
        <v>45572</v>
      </c>
      <c r="W587" s="291">
        <v>45581</v>
      </c>
      <c r="X587" s="237" t="s">
        <v>6721</v>
      </c>
      <c r="Y587" s="237"/>
      <c r="Z587" s="237" t="s">
        <v>13088</v>
      </c>
      <c r="AA587" s="246">
        <v>202409</v>
      </c>
      <c r="AB587" s="246">
        <v>8</v>
      </c>
      <c r="AC587" s="236" t="s">
        <v>6708</v>
      </c>
      <c r="AD587" s="247" t="s">
        <v>7111</v>
      </c>
      <c r="AE587" s="248">
        <v>1</v>
      </c>
      <c r="AF587" s="247" t="s">
        <v>7111</v>
      </c>
      <c r="AG587" s="242" t="str">
        <f>IFERROR(VLOOKUP(작성용!A:A,RM!A:D,4,0),"-")</f>
        <v>김기욱</v>
      </c>
      <c r="AH587" s="9" t="s">
        <v>7671</v>
      </c>
      <c r="AI587" s="238" t="s">
        <v>6721</v>
      </c>
      <c r="AJ587" s="238" t="s">
        <v>6721</v>
      </c>
      <c r="AK587" s="238" t="s">
        <v>6726</v>
      </c>
      <c r="AL587" s="238">
        <v>586</v>
      </c>
    </row>
    <row r="588" spans="1:38" x14ac:dyDescent="0.3">
      <c r="A588" s="232" t="s">
        <v>293</v>
      </c>
      <c r="B588" s="232" t="s">
        <v>7666</v>
      </c>
      <c r="C588" s="244" t="s">
        <v>6717</v>
      </c>
      <c r="D588" s="240" t="s">
        <v>7742</v>
      </c>
      <c r="E588" s="239" t="s">
        <v>3961</v>
      </c>
      <c r="F588" s="243" t="s">
        <v>6729</v>
      </c>
      <c r="G588" s="214">
        <v>99</v>
      </c>
      <c r="H588" s="234" t="s">
        <v>6721</v>
      </c>
      <c r="I588" s="234"/>
      <c r="J588" s="234"/>
      <c r="K588" s="234"/>
      <c r="L588" s="234"/>
      <c r="M588" s="234"/>
      <c r="N588" s="234" t="s">
        <v>6720</v>
      </c>
      <c r="O588" s="249" t="s">
        <v>7668</v>
      </c>
      <c r="P588" s="249" t="s">
        <v>7669</v>
      </c>
      <c r="Q588" s="226" t="s">
        <v>7670</v>
      </c>
      <c r="R588" s="212" t="s">
        <v>4312</v>
      </c>
      <c r="S588" s="213">
        <v>420000878</v>
      </c>
      <c r="T588" s="236">
        <v>45530</v>
      </c>
      <c r="U588" s="237" t="s">
        <v>6722</v>
      </c>
      <c r="V588" s="291">
        <v>45572</v>
      </c>
      <c r="W588" s="291">
        <v>45581</v>
      </c>
      <c r="X588" s="237" t="s">
        <v>6721</v>
      </c>
      <c r="Y588" s="237"/>
      <c r="Z588" s="237" t="s">
        <v>13088</v>
      </c>
      <c r="AA588" s="246">
        <v>202409</v>
      </c>
      <c r="AB588" s="246">
        <v>8</v>
      </c>
      <c r="AC588" s="236" t="s">
        <v>6708</v>
      </c>
      <c r="AD588" s="247" t="s">
        <v>6709</v>
      </c>
      <c r="AE588" s="248">
        <v>0</v>
      </c>
      <c r="AF588" s="247" t="s">
        <v>6709</v>
      </c>
      <c r="AG588" s="242" t="str">
        <f>IFERROR(VLOOKUP(작성용!A:A,RM!A:D,4,0),"-")</f>
        <v>김기욱</v>
      </c>
      <c r="AH588" s="9" t="s">
        <v>7671</v>
      </c>
      <c r="AI588" s="238" t="s">
        <v>6721</v>
      </c>
      <c r="AJ588" s="238" t="s">
        <v>6721</v>
      </c>
      <c r="AK588" s="238" t="s">
        <v>6726</v>
      </c>
      <c r="AL588" s="238">
        <v>587</v>
      </c>
    </row>
    <row r="589" spans="1:38" x14ac:dyDescent="0.3">
      <c r="A589" s="232" t="s">
        <v>293</v>
      </c>
      <c r="B589" s="232" t="s">
        <v>7666</v>
      </c>
      <c r="C589" s="244" t="s">
        <v>6717</v>
      </c>
      <c r="D589" s="240" t="s">
        <v>7743</v>
      </c>
      <c r="E589" s="239" t="s">
        <v>3962</v>
      </c>
      <c r="F589" s="243" t="s">
        <v>6729</v>
      </c>
      <c r="G589" s="214">
        <v>99</v>
      </c>
      <c r="H589" s="234" t="s">
        <v>6721</v>
      </c>
      <c r="I589" s="234"/>
      <c r="J589" s="234"/>
      <c r="K589" s="234"/>
      <c r="L589" s="234"/>
      <c r="M589" s="234"/>
      <c r="N589" s="234" t="s">
        <v>6720</v>
      </c>
      <c r="O589" s="249" t="s">
        <v>7668</v>
      </c>
      <c r="P589" s="249" t="s">
        <v>7669</v>
      </c>
      <c r="Q589" s="226" t="s">
        <v>7670</v>
      </c>
      <c r="R589" s="212" t="s">
        <v>4313</v>
      </c>
      <c r="S589" s="213">
        <v>420000896</v>
      </c>
      <c r="T589" s="236">
        <v>45530</v>
      </c>
      <c r="U589" s="237" t="s">
        <v>6722</v>
      </c>
      <c r="V589" s="291">
        <v>45572</v>
      </c>
      <c r="W589" s="291">
        <v>45581</v>
      </c>
      <c r="X589" s="237" t="s">
        <v>6721</v>
      </c>
      <c r="Y589" s="237"/>
      <c r="Z589" s="237" t="s">
        <v>13088</v>
      </c>
      <c r="AA589" s="246">
        <v>202409</v>
      </c>
      <c r="AB589" s="246">
        <v>8</v>
      </c>
      <c r="AC589" s="236" t="s">
        <v>6708</v>
      </c>
      <c r="AD589" s="247" t="s">
        <v>6709</v>
      </c>
      <c r="AE589" s="248">
        <v>0</v>
      </c>
      <c r="AF589" s="247" t="s">
        <v>6709</v>
      </c>
      <c r="AG589" s="242" t="str">
        <f>IFERROR(VLOOKUP(작성용!A:A,RM!A:D,4,0),"-")</f>
        <v>김기욱</v>
      </c>
      <c r="AH589" s="9" t="s">
        <v>7671</v>
      </c>
      <c r="AI589" s="238" t="s">
        <v>6721</v>
      </c>
      <c r="AJ589" s="238" t="s">
        <v>6721</v>
      </c>
      <c r="AK589" s="238" t="s">
        <v>6726</v>
      </c>
      <c r="AL589" s="238">
        <v>588</v>
      </c>
    </row>
    <row r="590" spans="1:38" x14ac:dyDescent="0.3">
      <c r="A590" s="232" t="s">
        <v>293</v>
      </c>
      <c r="B590" s="232" t="s">
        <v>7666</v>
      </c>
      <c r="C590" s="244" t="s">
        <v>6717</v>
      </c>
      <c r="D590" s="240" t="s">
        <v>6790</v>
      </c>
      <c r="E590" s="239" t="s">
        <v>3963</v>
      </c>
      <c r="F590" s="243" t="s">
        <v>6729</v>
      </c>
      <c r="G590" s="214">
        <v>0</v>
      </c>
      <c r="H590" s="234" t="s">
        <v>6721</v>
      </c>
      <c r="I590" s="234"/>
      <c r="J590" s="234"/>
      <c r="K590" s="234"/>
      <c r="L590" s="234"/>
      <c r="M590" s="234"/>
      <c r="N590" s="234" t="s">
        <v>6720</v>
      </c>
      <c r="O590" s="249" t="s">
        <v>7668</v>
      </c>
      <c r="P590" s="249" t="s">
        <v>7669</v>
      </c>
      <c r="Q590" s="226" t="s">
        <v>7670</v>
      </c>
      <c r="R590" s="212" t="s">
        <v>4205</v>
      </c>
      <c r="S590" s="213">
        <v>420000960</v>
      </c>
      <c r="T590" s="236">
        <v>45530</v>
      </c>
      <c r="U590" s="237" t="s">
        <v>6722</v>
      </c>
      <c r="V590" s="291">
        <v>45572</v>
      </c>
      <c r="W590" s="291">
        <v>45581</v>
      </c>
      <c r="X590" s="237" t="s">
        <v>6721</v>
      </c>
      <c r="Y590" s="237"/>
      <c r="Z590" s="237" t="s">
        <v>13088</v>
      </c>
      <c r="AA590" s="246">
        <v>202409</v>
      </c>
      <c r="AB590" s="246">
        <v>8</v>
      </c>
      <c r="AC590" s="236" t="s">
        <v>6708</v>
      </c>
      <c r="AD590" s="247" t="s">
        <v>6709</v>
      </c>
      <c r="AE590" s="248">
        <v>0</v>
      </c>
      <c r="AF590" s="247" t="s">
        <v>6709</v>
      </c>
      <c r="AG590" s="242" t="str">
        <f>IFERROR(VLOOKUP(작성용!A:A,RM!A:D,4,0),"-")</f>
        <v>김기욱</v>
      </c>
      <c r="AH590" s="9" t="s">
        <v>7671</v>
      </c>
      <c r="AI590" s="238" t="s">
        <v>6721</v>
      </c>
      <c r="AJ590" s="238" t="s">
        <v>6721</v>
      </c>
      <c r="AK590" s="238" t="s">
        <v>6726</v>
      </c>
      <c r="AL590" s="238">
        <v>589</v>
      </c>
    </row>
    <row r="591" spans="1:38" x14ac:dyDescent="0.3">
      <c r="A591" s="232" t="s">
        <v>293</v>
      </c>
      <c r="B591" s="232" t="s">
        <v>7666</v>
      </c>
      <c r="C591" s="244" t="s">
        <v>6717</v>
      </c>
      <c r="D591" s="240" t="s">
        <v>7744</v>
      </c>
      <c r="E591" s="239" t="s">
        <v>3964</v>
      </c>
      <c r="F591" s="243" t="s">
        <v>6729</v>
      </c>
      <c r="G591" s="214">
        <v>99</v>
      </c>
      <c r="H591" s="234" t="s">
        <v>6721</v>
      </c>
      <c r="I591" s="234"/>
      <c r="J591" s="234"/>
      <c r="K591" s="234"/>
      <c r="L591" s="234"/>
      <c r="M591" s="234"/>
      <c r="N591" s="234" t="s">
        <v>6720</v>
      </c>
      <c r="O591" s="249" t="s">
        <v>7668</v>
      </c>
      <c r="P591" s="249" t="s">
        <v>7669</v>
      </c>
      <c r="Q591" s="226" t="s">
        <v>7670</v>
      </c>
      <c r="R591" s="212" t="s">
        <v>4267</v>
      </c>
      <c r="S591" s="213">
        <v>420000967</v>
      </c>
      <c r="T591" s="236">
        <v>45530</v>
      </c>
      <c r="U591" s="237" t="s">
        <v>6722</v>
      </c>
      <c r="V591" s="291">
        <v>45572</v>
      </c>
      <c r="W591" s="291">
        <v>45581</v>
      </c>
      <c r="X591" s="237" t="s">
        <v>6721</v>
      </c>
      <c r="Y591" s="237"/>
      <c r="Z591" s="237" t="s">
        <v>13088</v>
      </c>
      <c r="AA591" s="246">
        <v>202409</v>
      </c>
      <c r="AB591" s="246">
        <v>8</v>
      </c>
      <c r="AC591" s="236" t="s">
        <v>6708</v>
      </c>
      <c r="AD591" s="247" t="s">
        <v>6709</v>
      </c>
      <c r="AE591" s="248">
        <v>0</v>
      </c>
      <c r="AF591" s="247" t="s">
        <v>6709</v>
      </c>
      <c r="AG591" s="242" t="str">
        <f>IFERROR(VLOOKUP(작성용!A:A,RM!A:D,4,0),"-")</f>
        <v>김기욱</v>
      </c>
      <c r="AH591" s="9" t="s">
        <v>7671</v>
      </c>
      <c r="AI591" s="238" t="s">
        <v>6721</v>
      </c>
      <c r="AJ591" s="238" t="s">
        <v>6721</v>
      </c>
      <c r="AK591" s="238" t="s">
        <v>6726</v>
      </c>
      <c r="AL591" s="238">
        <v>590</v>
      </c>
    </row>
    <row r="592" spans="1:38" x14ac:dyDescent="0.3">
      <c r="A592" s="232" t="s">
        <v>293</v>
      </c>
      <c r="B592" s="232" t="s">
        <v>7666</v>
      </c>
      <c r="C592" s="244" t="s">
        <v>6717</v>
      </c>
      <c r="D592" s="240" t="s">
        <v>7745</v>
      </c>
      <c r="E592" s="239" t="s">
        <v>3965</v>
      </c>
      <c r="F592" s="243" t="s">
        <v>6729</v>
      </c>
      <c r="G592" s="214">
        <v>0</v>
      </c>
      <c r="H592" s="234" t="s">
        <v>6721</v>
      </c>
      <c r="I592" s="234"/>
      <c r="J592" s="234"/>
      <c r="K592" s="234"/>
      <c r="L592" s="234"/>
      <c r="M592" s="234"/>
      <c r="N592" s="234" t="s">
        <v>6720</v>
      </c>
      <c r="O592" s="249" t="s">
        <v>7668</v>
      </c>
      <c r="P592" s="249" t="s">
        <v>7669</v>
      </c>
      <c r="Q592" s="226" t="s">
        <v>7670</v>
      </c>
      <c r="R592" s="212" t="s">
        <v>4269</v>
      </c>
      <c r="S592" s="213">
        <v>420000998</v>
      </c>
      <c r="T592" s="236">
        <v>45530</v>
      </c>
      <c r="U592" s="237" t="s">
        <v>6722</v>
      </c>
      <c r="V592" s="291">
        <v>45572</v>
      </c>
      <c r="W592" s="291">
        <v>45581</v>
      </c>
      <c r="X592" s="237" t="s">
        <v>6721</v>
      </c>
      <c r="Y592" s="237"/>
      <c r="Z592" s="237" t="s">
        <v>13088</v>
      </c>
      <c r="AA592" s="246">
        <v>202409</v>
      </c>
      <c r="AB592" s="246">
        <v>8</v>
      </c>
      <c r="AC592" s="236" t="s">
        <v>6708</v>
      </c>
      <c r="AD592" s="247" t="s">
        <v>6709</v>
      </c>
      <c r="AE592" s="248">
        <v>0</v>
      </c>
      <c r="AF592" s="247" t="s">
        <v>6709</v>
      </c>
      <c r="AG592" s="242" t="str">
        <f>IFERROR(VLOOKUP(작성용!A:A,RM!A:D,4,0),"-")</f>
        <v>김기욱</v>
      </c>
      <c r="AH592" s="9" t="s">
        <v>7671</v>
      </c>
      <c r="AI592" s="238" t="s">
        <v>6721</v>
      </c>
      <c r="AJ592" s="238" t="s">
        <v>6721</v>
      </c>
      <c r="AK592" s="238" t="s">
        <v>6726</v>
      </c>
      <c r="AL592" s="238">
        <v>591</v>
      </c>
    </row>
    <row r="593" spans="1:38" x14ac:dyDescent="0.3">
      <c r="A593" s="232" t="s">
        <v>293</v>
      </c>
      <c r="B593" s="232" t="s">
        <v>7666</v>
      </c>
      <c r="C593" s="244" t="s">
        <v>6717</v>
      </c>
      <c r="D593" s="240" t="s">
        <v>6821</v>
      </c>
      <c r="E593" s="239" t="s">
        <v>3966</v>
      </c>
      <c r="F593" s="243" t="s">
        <v>6729</v>
      </c>
      <c r="G593" s="214">
        <v>0</v>
      </c>
      <c r="H593" s="234" t="s">
        <v>6721</v>
      </c>
      <c r="I593" s="234"/>
      <c r="J593" s="234"/>
      <c r="K593" s="234"/>
      <c r="L593" s="234"/>
      <c r="M593" s="234"/>
      <c r="N593" s="234" t="s">
        <v>6720</v>
      </c>
      <c r="O593" s="249" t="s">
        <v>7668</v>
      </c>
      <c r="P593" s="249" t="s">
        <v>7669</v>
      </c>
      <c r="Q593" s="226" t="s">
        <v>7670</v>
      </c>
      <c r="R593" s="212" t="s">
        <v>4207</v>
      </c>
      <c r="S593" s="213">
        <v>420001013</v>
      </c>
      <c r="T593" s="236">
        <v>45530</v>
      </c>
      <c r="U593" s="237" t="s">
        <v>6722</v>
      </c>
      <c r="V593" s="291">
        <v>45572</v>
      </c>
      <c r="W593" s="291">
        <v>45581</v>
      </c>
      <c r="X593" s="237" t="s">
        <v>6721</v>
      </c>
      <c r="Y593" s="237"/>
      <c r="Z593" s="237" t="s">
        <v>13088</v>
      </c>
      <c r="AA593" s="246">
        <v>202409</v>
      </c>
      <c r="AB593" s="246">
        <v>8</v>
      </c>
      <c r="AC593" s="236" t="s">
        <v>6708</v>
      </c>
      <c r="AD593" s="247" t="s">
        <v>6709</v>
      </c>
      <c r="AE593" s="248">
        <v>0</v>
      </c>
      <c r="AF593" s="247" t="s">
        <v>6709</v>
      </c>
      <c r="AG593" s="242" t="str">
        <f>IFERROR(VLOOKUP(작성용!A:A,RM!A:D,4,0),"-")</f>
        <v>김기욱</v>
      </c>
      <c r="AH593" s="9" t="s">
        <v>7671</v>
      </c>
      <c r="AI593" s="238" t="s">
        <v>6721</v>
      </c>
      <c r="AJ593" s="238" t="s">
        <v>6721</v>
      </c>
      <c r="AK593" s="238" t="s">
        <v>6726</v>
      </c>
      <c r="AL593" s="238">
        <v>592</v>
      </c>
    </row>
    <row r="594" spans="1:38" x14ac:dyDescent="0.3">
      <c r="A594" s="232" t="s">
        <v>293</v>
      </c>
      <c r="B594" s="232" t="s">
        <v>7666</v>
      </c>
      <c r="C594" s="244" t="s">
        <v>6717</v>
      </c>
      <c r="D594" s="240" t="s">
        <v>7746</v>
      </c>
      <c r="E594" s="239" t="s">
        <v>3967</v>
      </c>
      <c r="F594" s="243" t="s">
        <v>6729</v>
      </c>
      <c r="G594" s="214">
        <v>99</v>
      </c>
      <c r="H594" s="234" t="s">
        <v>6721</v>
      </c>
      <c r="I594" s="234"/>
      <c r="J594" s="234"/>
      <c r="K594" s="234"/>
      <c r="L594" s="234"/>
      <c r="M594" s="234"/>
      <c r="N594" s="234" t="s">
        <v>6720</v>
      </c>
      <c r="O594" s="249" t="s">
        <v>7668</v>
      </c>
      <c r="P594" s="249" t="s">
        <v>7669</v>
      </c>
      <c r="Q594" s="226" t="s">
        <v>7670</v>
      </c>
      <c r="R594" s="212" t="s">
        <v>4314</v>
      </c>
      <c r="S594" s="213">
        <v>420001026</v>
      </c>
      <c r="T594" s="236">
        <v>45530</v>
      </c>
      <c r="U594" s="237" t="s">
        <v>6722</v>
      </c>
      <c r="V594" s="291">
        <v>45572</v>
      </c>
      <c r="W594" s="291">
        <v>45581</v>
      </c>
      <c r="X594" s="237" t="s">
        <v>6721</v>
      </c>
      <c r="Y594" s="237"/>
      <c r="Z594" s="237" t="s">
        <v>13088</v>
      </c>
      <c r="AA594" s="246">
        <v>202409</v>
      </c>
      <c r="AB594" s="246">
        <v>8</v>
      </c>
      <c r="AC594" s="236" t="s">
        <v>6708</v>
      </c>
      <c r="AD594" s="247" t="s">
        <v>6709</v>
      </c>
      <c r="AE594" s="248">
        <v>0</v>
      </c>
      <c r="AF594" s="247" t="s">
        <v>6709</v>
      </c>
      <c r="AG594" s="242" t="str">
        <f>IFERROR(VLOOKUP(작성용!A:A,RM!A:D,4,0),"-")</f>
        <v>김기욱</v>
      </c>
      <c r="AH594" s="9" t="s">
        <v>7671</v>
      </c>
      <c r="AI594" s="238" t="s">
        <v>6721</v>
      </c>
      <c r="AJ594" s="238" t="s">
        <v>6721</v>
      </c>
      <c r="AK594" s="238" t="s">
        <v>6726</v>
      </c>
      <c r="AL594" s="238">
        <v>593</v>
      </c>
    </row>
    <row r="595" spans="1:38" x14ac:dyDescent="0.3">
      <c r="A595" s="232" t="s">
        <v>293</v>
      </c>
      <c r="B595" s="232" t="s">
        <v>7666</v>
      </c>
      <c r="C595" s="244" t="s">
        <v>6717</v>
      </c>
      <c r="D595" s="240" t="s">
        <v>7747</v>
      </c>
      <c r="E595" s="239" t="s">
        <v>3968</v>
      </c>
      <c r="F595" s="243" t="s">
        <v>6729</v>
      </c>
      <c r="G595" s="214">
        <v>0</v>
      </c>
      <c r="H595" s="234" t="s">
        <v>6721</v>
      </c>
      <c r="I595" s="234"/>
      <c r="J595" s="234"/>
      <c r="K595" s="234"/>
      <c r="L595" s="234"/>
      <c r="M595" s="234"/>
      <c r="N595" s="234" t="s">
        <v>6720</v>
      </c>
      <c r="O595" s="249" t="s">
        <v>7668</v>
      </c>
      <c r="P595" s="249" t="s">
        <v>7669</v>
      </c>
      <c r="Q595" s="226" t="s">
        <v>7670</v>
      </c>
      <c r="R595" s="212" t="s">
        <v>4271</v>
      </c>
      <c r="S595" s="213">
        <v>420001030</v>
      </c>
      <c r="T595" s="236">
        <v>45530</v>
      </c>
      <c r="U595" s="237" t="s">
        <v>6722</v>
      </c>
      <c r="V595" s="291">
        <v>45572</v>
      </c>
      <c r="W595" s="291">
        <v>45581</v>
      </c>
      <c r="X595" s="237" t="s">
        <v>6721</v>
      </c>
      <c r="Y595" s="237"/>
      <c r="Z595" s="237" t="s">
        <v>13088</v>
      </c>
      <c r="AA595" s="246">
        <v>202409</v>
      </c>
      <c r="AB595" s="246">
        <v>8</v>
      </c>
      <c r="AC595" s="236" t="s">
        <v>6708</v>
      </c>
      <c r="AD595" s="247" t="s">
        <v>6709</v>
      </c>
      <c r="AE595" s="248">
        <v>0</v>
      </c>
      <c r="AF595" s="247" t="s">
        <v>6709</v>
      </c>
      <c r="AG595" s="242" t="str">
        <f>IFERROR(VLOOKUP(작성용!A:A,RM!A:D,4,0),"-")</f>
        <v>김기욱</v>
      </c>
      <c r="AH595" s="9" t="s">
        <v>7671</v>
      </c>
      <c r="AI595" s="238" t="s">
        <v>6721</v>
      </c>
      <c r="AJ595" s="238" t="s">
        <v>6721</v>
      </c>
      <c r="AK595" s="238" t="s">
        <v>6726</v>
      </c>
      <c r="AL595" s="238">
        <v>594</v>
      </c>
    </row>
    <row r="596" spans="1:38" x14ac:dyDescent="0.3">
      <c r="A596" s="232" t="s">
        <v>293</v>
      </c>
      <c r="B596" s="232" t="s">
        <v>7666</v>
      </c>
      <c r="C596" s="244" t="s">
        <v>6717</v>
      </c>
      <c r="D596" s="240" t="s">
        <v>7748</v>
      </c>
      <c r="E596" s="239" t="s">
        <v>3969</v>
      </c>
      <c r="F596" s="243" t="s">
        <v>6729</v>
      </c>
      <c r="G596" s="214">
        <v>0</v>
      </c>
      <c r="H596" s="234" t="s">
        <v>6721</v>
      </c>
      <c r="I596" s="234"/>
      <c r="J596" s="234"/>
      <c r="K596" s="234"/>
      <c r="L596" s="234"/>
      <c r="M596" s="234"/>
      <c r="N596" s="234" t="s">
        <v>6720</v>
      </c>
      <c r="O596" s="249" t="s">
        <v>7668</v>
      </c>
      <c r="P596" s="249" t="s">
        <v>7669</v>
      </c>
      <c r="Q596" s="226" t="s">
        <v>7670</v>
      </c>
      <c r="R596" s="212" t="s">
        <v>4315</v>
      </c>
      <c r="S596" s="213">
        <v>420001045</v>
      </c>
      <c r="T596" s="236">
        <v>45530</v>
      </c>
      <c r="U596" s="237" t="s">
        <v>6722</v>
      </c>
      <c r="V596" s="291">
        <v>45572</v>
      </c>
      <c r="W596" s="291">
        <v>45581</v>
      </c>
      <c r="X596" s="237" t="s">
        <v>6721</v>
      </c>
      <c r="Y596" s="237"/>
      <c r="Z596" s="237" t="s">
        <v>13088</v>
      </c>
      <c r="AA596" s="246">
        <v>202409</v>
      </c>
      <c r="AB596" s="246">
        <v>8</v>
      </c>
      <c r="AC596" s="236" t="s">
        <v>6708</v>
      </c>
      <c r="AD596" s="247" t="s">
        <v>6709</v>
      </c>
      <c r="AE596" s="248">
        <v>0</v>
      </c>
      <c r="AF596" s="247" t="s">
        <v>6709</v>
      </c>
      <c r="AG596" s="242" t="str">
        <f>IFERROR(VLOOKUP(작성용!A:A,RM!A:D,4,0),"-")</f>
        <v>김기욱</v>
      </c>
      <c r="AH596" s="9" t="s">
        <v>7671</v>
      </c>
      <c r="AI596" s="238" t="s">
        <v>6721</v>
      </c>
      <c r="AJ596" s="238" t="s">
        <v>6721</v>
      </c>
      <c r="AK596" s="238" t="s">
        <v>6726</v>
      </c>
      <c r="AL596" s="238">
        <v>595</v>
      </c>
    </row>
    <row r="597" spans="1:38" x14ac:dyDescent="0.3">
      <c r="A597" s="232" t="s">
        <v>293</v>
      </c>
      <c r="B597" s="232" t="s">
        <v>7666</v>
      </c>
      <c r="C597" s="244" t="s">
        <v>6717</v>
      </c>
      <c r="D597" s="240" t="s">
        <v>6750</v>
      </c>
      <c r="E597" s="239" t="s">
        <v>3970</v>
      </c>
      <c r="F597" s="243" t="s">
        <v>6729</v>
      </c>
      <c r="G597" s="214">
        <v>99</v>
      </c>
      <c r="H597" s="234" t="s">
        <v>6721</v>
      </c>
      <c r="I597" s="234"/>
      <c r="J597" s="234"/>
      <c r="K597" s="234"/>
      <c r="L597" s="234"/>
      <c r="M597" s="234"/>
      <c r="N597" s="234" t="s">
        <v>6720</v>
      </c>
      <c r="O597" s="249" t="s">
        <v>7668</v>
      </c>
      <c r="P597" s="249" t="s">
        <v>7669</v>
      </c>
      <c r="Q597" s="226" t="s">
        <v>7670</v>
      </c>
      <c r="R597" s="212" t="s">
        <v>4202</v>
      </c>
      <c r="S597" s="213">
        <v>420001061</v>
      </c>
      <c r="T597" s="236">
        <v>45530</v>
      </c>
      <c r="U597" s="237" t="s">
        <v>6722</v>
      </c>
      <c r="V597" s="291">
        <v>45572</v>
      </c>
      <c r="W597" s="291">
        <v>45581</v>
      </c>
      <c r="X597" s="237" t="s">
        <v>6721</v>
      </c>
      <c r="Y597" s="237"/>
      <c r="Z597" s="237" t="s">
        <v>13088</v>
      </c>
      <c r="AA597" s="246">
        <v>202409</v>
      </c>
      <c r="AB597" s="246">
        <v>8</v>
      </c>
      <c r="AC597" s="236" t="s">
        <v>6708</v>
      </c>
      <c r="AD597" s="247" t="s">
        <v>6709</v>
      </c>
      <c r="AE597" s="248">
        <v>0</v>
      </c>
      <c r="AF597" s="247" t="s">
        <v>6709</v>
      </c>
      <c r="AG597" s="242" t="str">
        <f>IFERROR(VLOOKUP(작성용!A:A,RM!A:D,4,0),"-")</f>
        <v>김기욱</v>
      </c>
      <c r="AH597" s="9" t="s">
        <v>7671</v>
      </c>
      <c r="AI597" s="238" t="s">
        <v>6721</v>
      </c>
      <c r="AJ597" s="238" t="s">
        <v>6721</v>
      </c>
      <c r="AK597" s="238" t="s">
        <v>6726</v>
      </c>
      <c r="AL597" s="238">
        <v>596</v>
      </c>
    </row>
    <row r="598" spans="1:38" x14ac:dyDescent="0.3">
      <c r="A598" s="232" t="s">
        <v>293</v>
      </c>
      <c r="B598" s="232" t="s">
        <v>7666</v>
      </c>
      <c r="C598" s="244" t="s">
        <v>6717</v>
      </c>
      <c r="D598" s="240" t="s">
        <v>6748</v>
      </c>
      <c r="E598" s="239" t="s">
        <v>3971</v>
      </c>
      <c r="F598" s="243" t="s">
        <v>6729</v>
      </c>
      <c r="G598" s="214">
        <v>0</v>
      </c>
      <c r="H598" s="234" t="s">
        <v>6721</v>
      </c>
      <c r="I598" s="234"/>
      <c r="J598" s="234"/>
      <c r="K598" s="234"/>
      <c r="L598" s="234"/>
      <c r="M598" s="234"/>
      <c r="N598" s="234" t="s">
        <v>6720</v>
      </c>
      <c r="O598" s="249" t="s">
        <v>7668</v>
      </c>
      <c r="P598" s="249" t="s">
        <v>7669</v>
      </c>
      <c r="Q598" s="226" t="s">
        <v>7670</v>
      </c>
      <c r="R598" s="212" t="s">
        <v>4200</v>
      </c>
      <c r="S598" s="213">
        <v>420001063</v>
      </c>
      <c r="T598" s="236">
        <v>45530</v>
      </c>
      <c r="U598" s="237" t="s">
        <v>6722</v>
      </c>
      <c r="V598" s="291">
        <v>45572</v>
      </c>
      <c r="W598" s="291">
        <v>45581</v>
      </c>
      <c r="X598" s="237" t="s">
        <v>6721</v>
      </c>
      <c r="Y598" s="237"/>
      <c r="Z598" s="237" t="s">
        <v>13088</v>
      </c>
      <c r="AA598" s="246">
        <v>202409</v>
      </c>
      <c r="AB598" s="246">
        <v>8</v>
      </c>
      <c r="AC598" s="236" t="s">
        <v>6708</v>
      </c>
      <c r="AD598" s="247" t="s">
        <v>6709</v>
      </c>
      <c r="AE598" s="248">
        <v>0</v>
      </c>
      <c r="AF598" s="247" t="s">
        <v>6709</v>
      </c>
      <c r="AG598" s="242" t="str">
        <f>IFERROR(VLOOKUP(작성용!A:A,RM!A:D,4,0),"-")</f>
        <v>김기욱</v>
      </c>
      <c r="AH598" s="9" t="s">
        <v>7671</v>
      </c>
      <c r="AI598" s="238" t="s">
        <v>6721</v>
      </c>
      <c r="AJ598" s="238" t="s">
        <v>6721</v>
      </c>
      <c r="AK598" s="238" t="s">
        <v>6726</v>
      </c>
      <c r="AL598" s="238">
        <v>597</v>
      </c>
    </row>
    <row r="599" spans="1:38" x14ac:dyDescent="0.3">
      <c r="A599" s="232" t="s">
        <v>293</v>
      </c>
      <c r="B599" s="232" t="s">
        <v>7666</v>
      </c>
      <c r="C599" s="244" t="s">
        <v>6717</v>
      </c>
      <c r="D599" s="240" t="s">
        <v>6749</v>
      </c>
      <c r="E599" s="239" t="s">
        <v>3972</v>
      </c>
      <c r="F599" s="243" t="s">
        <v>6729</v>
      </c>
      <c r="G599" s="214">
        <v>0</v>
      </c>
      <c r="H599" s="234" t="s">
        <v>6721</v>
      </c>
      <c r="I599" s="234"/>
      <c r="J599" s="234"/>
      <c r="K599" s="234"/>
      <c r="L599" s="234"/>
      <c r="M599" s="234"/>
      <c r="N599" s="234" t="s">
        <v>6720</v>
      </c>
      <c r="O599" s="249" t="s">
        <v>7668</v>
      </c>
      <c r="P599" s="249" t="s">
        <v>7669</v>
      </c>
      <c r="Q599" s="226" t="s">
        <v>7670</v>
      </c>
      <c r="R599" s="212" t="s">
        <v>4201</v>
      </c>
      <c r="S599" s="213">
        <v>420001080</v>
      </c>
      <c r="T599" s="236">
        <v>45530</v>
      </c>
      <c r="U599" s="237" t="s">
        <v>6722</v>
      </c>
      <c r="V599" s="291">
        <v>45572</v>
      </c>
      <c r="W599" s="291">
        <v>45581</v>
      </c>
      <c r="X599" s="237" t="s">
        <v>6721</v>
      </c>
      <c r="Y599" s="237"/>
      <c r="Z599" s="237" t="s">
        <v>13088</v>
      </c>
      <c r="AA599" s="246">
        <v>202409</v>
      </c>
      <c r="AB599" s="246">
        <v>8</v>
      </c>
      <c r="AC599" s="236" t="s">
        <v>6708</v>
      </c>
      <c r="AD599" s="247" t="s">
        <v>6709</v>
      </c>
      <c r="AE599" s="248">
        <v>0</v>
      </c>
      <c r="AF599" s="247" t="s">
        <v>6709</v>
      </c>
      <c r="AG599" s="242" t="str">
        <f>IFERROR(VLOOKUP(작성용!A:A,RM!A:D,4,0),"-")</f>
        <v>김기욱</v>
      </c>
      <c r="AH599" s="9" t="s">
        <v>7671</v>
      </c>
      <c r="AI599" s="238" t="s">
        <v>6721</v>
      </c>
      <c r="AJ599" s="238" t="s">
        <v>6721</v>
      </c>
      <c r="AK599" s="238" t="s">
        <v>6726</v>
      </c>
      <c r="AL599" s="238">
        <v>598</v>
      </c>
    </row>
    <row r="600" spans="1:38" x14ac:dyDescent="0.3">
      <c r="A600" s="232" t="s">
        <v>293</v>
      </c>
      <c r="B600" s="232" t="s">
        <v>7666</v>
      </c>
      <c r="C600" s="244" t="s">
        <v>6717</v>
      </c>
      <c r="D600" s="240" t="s">
        <v>7749</v>
      </c>
      <c r="E600" s="239" t="s">
        <v>3973</v>
      </c>
      <c r="F600" s="243" t="s">
        <v>6729</v>
      </c>
      <c r="G600" s="214">
        <v>99</v>
      </c>
      <c r="H600" s="234" t="s">
        <v>6721</v>
      </c>
      <c r="I600" s="234"/>
      <c r="J600" s="234"/>
      <c r="K600" s="234"/>
      <c r="L600" s="234"/>
      <c r="M600" s="234"/>
      <c r="N600" s="234" t="s">
        <v>6720</v>
      </c>
      <c r="O600" s="249" t="s">
        <v>7668</v>
      </c>
      <c r="P600" s="249" t="s">
        <v>7669</v>
      </c>
      <c r="Q600" s="226" t="s">
        <v>7670</v>
      </c>
      <c r="R600" s="212" t="s">
        <v>4268</v>
      </c>
      <c r="S600" s="213">
        <v>420001117</v>
      </c>
      <c r="T600" s="236">
        <v>45530</v>
      </c>
      <c r="U600" s="237" t="s">
        <v>6722</v>
      </c>
      <c r="V600" s="291">
        <v>45572</v>
      </c>
      <c r="W600" s="291">
        <v>45581</v>
      </c>
      <c r="X600" s="237" t="s">
        <v>6721</v>
      </c>
      <c r="Y600" s="237"/>
      <c r="Z600" s="237" t="s">
        <v>13088</v>
      </c>
      <c r="AA600" s="246">
        <v>202409</v>
      </c>
      <c r="AB600" s="246">
        <v>8</v>
      </c>
      <c r="AC600" s="236" t="s">
        <v>6708</v>
      </c>
      <c r="AD600" s="247" t="s">
        <v>6709</v>
      </c>
      <c r="AE600" s="248">
        <v>0</v>
      </c>
      <c r="AF600" s="247" t="s">
        <v>6709</v>
      </c>
      <c r="AG600" s="242" t="str">
        <f>IFERROR(VLOOKUP(작성용!A:A,RM!A:D,4,0),"-")</f>
        <v>김기욱</v>
      </c>
      <c r="AH600" s="9" t="s">
        <v>7671</v>
      </c>
      <c r="AI600" s="238" t="s">
        <v>6721</v>
      </c>
      <c r="AJ600" s="238" t="s">
        <v>6721</v>
      </c>
      <c r="AK600" s="238" t="s">
        <v>6726</v>
      </c>
      <c r="AL600" s="238">
        <v>599</v>
      </c>
    </row>
    <row r="601" spans="1:38" x14ac:dyDescent="0.3">
      <c r="A601" s="232" t="s">
        <v>293</v>
      </c>
      <c r="B601" s="232" t="s">
        <v>7666</v>
      </c>
      <c r="C601" s="244" t="s">
        <v>6717</v>
      </c>
      <c r="D601" s="240" t="s">
        <v>7750</v>
      </c>
      <c r="E601" s="239" t="s">
        <v>3974</v>
      </c>
      <c r="F601" s="243" t="s">
        <v>6729</v>
      </c>
      <c r="G601" s="214">
        <v>0</v>
      </c>
      <c r="H601" s="234" t="s">
        <v>6721</v>
      </c>
      <c r="I601" s="234"/>
      <c r="J601" s="234"/>
      <c r="K601" s="234"/>
      <c r="L601" s="234"/>
      <c r="M601" s="234"/>
      <c r="N601" s="234" t="s">
        <v>6720</v>
      </c>
      <c r="O601" s="249" t="s">
        <v>7668</v>
      </c>
      <c r="P601" s="249" t="s">
        <v>7669</v>
      </c>
      <c r="Q601" s="226" t="s">
        <v>7670</v>
      </c>
      <c r="R601" s="212" t="s">
        <v>4316</v>
      </c>
      <c r="S601" s="213">
        <v>420001596</v>
      </c>
      <c r="T601" s="236">
        <v>45530</v>
      </c>
      <c r="U601" s="237" t="s">
        <v>6722</v>
      </c>
      <c r="V601" s="291">
        <v>45572</v>
      </c>
      <c r="W601" s="291">
        <v>45581</v>
      </c>
      <c r="X601" s="237" t="s">
        <v>6721</v>
      </c>
      <c r="Y601" s="237"/>
      <c r="Z601" s="237" t="s">
        <v>13088</v>
      </c>
      <c r="AA601" s="246">
        <v>202409</v>
      </c>
      <c r="AB601" s="246">
        <v>8</v>
      </c>
      <c r="AC601" s="236" t="s">
        <v>6708</v>
      </c>
      <c r="AD601" s="247" t="s">
        <v>6709</v>
      </c>
      <c r="AE601" s="248">
        <v>0</v>
      </c>
      <c r="AF601" s="247" t="s">
        <v>6709</v>
      </c>
      <c r="AG601" s="242" t="str">
        <f>IFERROR(VLOOKUP(작성용!A:A,RM!A:D,4,0),"-")</f>
        <v>김기욱</v>
      </c>
      <c r="AH601" s="9" t="s">
        <v>7671</v>
      </c>
      <c r="AI601" s="238" t="s">
        <v>6721</v>
      </c>
      <c r="AJ601" s="238" t="s">
        <v>6721</v>
      </c>
      <c r="AK601" s="238" t="s">
        <v>6726</v>
      </c>
      <c r="AL601" s="238">
        <v>600</v>
      </c>
    </row>
    <row r="602" spans="1:38" x14ac:dyDescent="0.3">
      <c r="A602" s="232" t="s">
        <v>293</v>
      </c>
      <c r="B602" s="232" t="s">
        <v>7666</v>
      </c>
      <c r="C602" s="244" t="s">
        <v>6717</v>
      </c>
      <c r="D602" s="240" t="s">
        <v>7751</v>
      </c>
      <c r="E602" s="239" t="s">
        <v>3975</v>
      </c>
      <c r="F602" s="243" t="s">
        <v>6729</v>
      </c>
      <c r="G602" s="214">
        <v>0</v>
      </c>
      <c r="H602" s="234" t="s">
        <v>6721</v>
      </c>
      <c r="I602" s="234"/>
      <c r="J602" s="234"/>
      <c r="K602" s="234"/>
      <c r="L602" s="234"/>
      <c r="M602" s="234"/>
      <c r="N602" s="234" t="s">
        <v>6720</v>
      </c>
      <c r="O602" s="249" t="s">
        <v>7668</v>
      </c>
      <c r="P602" s="249" t="s">
        <v>7669</v>
      </c>
      <c r="Q602" s="226" t="s">
        <v>7670</v>
      </c>
      <c r="R602" s="212" t="s">
        <v>4317</v>
      </c>
      <c r="S602" s="213">
        <v>420001610</v>
      </c>
      <c r="T602" s="236">
        <v>45530</v>
      </c>
      <c r="U602" s="237" t="s">
        <v>6722</v>
      </c>
      <c r="V602" s="291">
        <v>45572</v>
      </c>
      <c r="W602" s="291">
        <v>45581</v>
      </c>
      <c r="X602" s="237" t="s">
        <v>6721</v>
      </c>
      <c r="Y602" s="237"/>
      <c r="Z602" s="237" t="s">
        <v>13088</v>
      </c>
      <c r="AA602" s="246">
        <v>202409</v>
      </c>
      <c r="AB602" s="246">
        <v>8</v>
      </c>
      <c r="AC602" s="236" t="s">
        <v>6708</v>
      </c>
      <c r="AD602" s="247" t="s">
        <v>6709</v>
      </c>
      <c r="AE602" s="248">
        <v>0</v>
      </c>
      <c r="AF602" s="247" t="s">
        <v>6709</v>
      </c>
      <c r="AG602" s="242" t="str">
        <f>IFERROR(VLOOKUP(작성용!A:A,RM!A:D,4,0),"-")</f>
        <v>김기욱</v>
      </c>
      <c r="AH602" s="9" t="s">
        <v>7671</v>
      </c>
      <c r="AI602" s="238" t="s">
        <v>6721</v>
      </c>
      <c r="AJ602" s="238" t="s">
        <v>6721</v>
      </c>
      <c r="AK602" s="238" t="s">
        <v>6726</v>
      </c>
      <c r="AL602" s="238">
        <v>601</v>
      </c>
    </row>
    <row r="603" spans="1:38" x14ac:dyDescent="0.3">
      <c r="A603" s="232" t="s">
        <v>293</v>
      </c>
      <c r="B603" s="232" t="s">
        <v>7666</v>
      </c>
      <c r="C603" s="244" t="s">
        <v>6717</v>
      </c>
      <c r="D603" s="240" t="s">
        <v>7752</v>
      </c>
      <c r="E603" s="239" t="s">
        <v>3976</v>
      </c>
      <c r="F603" s="243" t="s">
        <v>6729</v>
      </c>
      <c r="G603" s="214">
        <v>0</v>
      </c>
      <c r="H603" s="234" t="s">
        <v>6721</v>
      </c>
      <c r="I603" s="234"/>
      <c r="J603" s="234"/>
      <c r="K603" s="234"/>
      <c r="L603" s="234"/>
      <c r="M603" s="234"/>
      <c r="N603" s="234" t="s">
        <v>6720</v>
      </c>
      <c r="O603" s="249" t="s">
        <v>7668</v>
      </c>
      <c r="P603" s="249" t="s">
        <v>7669</v>
      </c>
      <c r="Q603" s="226" t="s">
        <v>7670</v>
      </c>
      <c r="R603" s="212" t="s">
        <v>4318</v>
      </c>
      <c r="S603" s="213">
        <v>420001612</v>
      </c>
      <c r="T603" s="236">
        <v>45530</v>
      </c>
      <c r="U603" s="237" t="s">
        <v>6722</v>
      </c>
      <c r="V603" s="291">
        <v>45572</v>
      </c>
      <c r="W603" s="291">
        <v>45581</v>
      </c>
      <c r="X603" s="237" t="s">
        <v>6721</v>
      </c>
      <c r="Y603" s="237"/>
      <c r="Z603" s="237" t="s">
        <v>13088</v>
      </c>
      <c r="AA603" s="246">
        <v>202409</v>
      </c>
      <c r="AB603" s="246">
        <v>8</v>
      </c>
      <c r="AC603" s="236" t="s">
        <v>6708</v>
      </c>
      <c r="AD603" s="247" t="s">
        <v>6709</v>
      </c>
      <c r="AE603" s="248">
        <v>0</v>
      </c>
      <c r="AF603" s="247" t="s">
        <v>6709</v>
      </c>
      <c r="AG603" s="242" t="str">
        <f>IFERROR(VLOOKUP(작성용!A:A,RM!A:D,4,0),"-")</f>
        <v>김기욱</v>
      </c>
      <c r="AH603" s="9" t="s">
        <v>7671</v>
      </c>
      <c r="AI603" s="238" t="s">
        <v>6721</v>
      </c>
      <c r="AJ603" s="238" t="s">
        <v>6721</v>
      </c>
      <c r="AK603" s="238" t="s">
        <v>6726</v>
      </c>
      <c r="AL603" s="238">
        <v>602</v>
      </c>
    </row>
    <row r="604" spans="1:38" x14ac:dyDescent="0.3">
      <c r="A604" s="232" t="s">
        <v>293</v>
      </c>
      <c r="B604" s="232" t="s">
        <v>7666</v>
      </c>
      <c r="C604" s="244" t="s">
        <v>6717</v>
      </c>
      <c r="D604" s="240" t="s">
        <v>7753</v>
      </c>
      <c r="E604" s="239" t="s">
        <v>3977</v>
      </c>
      <c r="F604" s="243" t="s">
        <v>6729</v>
      </c>
      <c r="G604" s="214">
        <v>99</v>
      </c>
      <c r="H604" s="234" t="s">
        <v>6721</v>
      </c>
      <c r="I604" s="234"/>
      <c r="J604" s="234"/>
      <c r="K604" s="234"/>
      <c r="L604" s="234"/>
      <c r="M604" s="234"/>
      <c r="N604" s="234" t="s">
        <v>6720</v>
      </c>
      <c r="O604" s="249" t="s">
        <v>7668</v>
      </c>
      <c r="P604" s="249" t="s">
        <v>7669</v>
      </c>
      <c r="Q604" s="226" t="s">
        <v>7670</v>
      </c>
      <c r="R604" s="212" t="s">
        <v>4319</v>
      </c>
      <c r="S604" s="213">
        <v>420001830</v>
      </c>
      <c r="T604" s="236">
        <v>45530</v>
      </c>
      <c r="U604" s="237" t="s">
        <v>6722</v>
      </c>
      <c r="V604" s="291">
        <v>45572</v>
      </c>
      <c r="W604" s="291">
        <v>45581</v>
      </c>
      <c r="X604" s="237" t="s">
        <v>6721</v>
      </c>
      <c r="Y604" s="237"/>
      <c r="Z604" s="237" t="s">
        <v>13088</v>
      </c>
      <c r="AA604" s="246">
        <v>202409</v>
      </c>
      <c r="AB604" s="246">
        <v>8</v>
      </c>
      <c r="AC604" s="236" t="s">
        <v>6708</v>
      </c>
      <c r="AD604" s="247" t="s">
        <v>6709</v>
      </c>
      <c r="AE604" s="248">
        <v>0</v>
      </c>
      <c r="AF604" s="247" t="s">
        <v>6709</v>
      </c>
      <c r="AG604" s="242" t="str">
        <f>IFERROR(VLOOKUP(작성용!A:A,RM!A:D,4,0),"-")</f>
        <v>김기욱</v>
      </c>
      <c r="AH604" s="9" t="s">
        <v>7671</v>
      </c>
      <c r="AI604" s="238" t="s">
        <v>6721</v>
      </c>
      <c r="AJ604" s="238" t="s">
        <v>6721</v>
      </c>
      <c r="AK604" s="238" t="s">
        <v>6726</v>
      </c>
      <c r="AL604" s="238">
        <v>603</v>
      </c>
    </row>
    <row r="605" spans="1:38" x14ac:dyDescent="0.3">
      <c r="A605" s="232" t="s">
        <v>293</v>
      </c>
      <c r="B605" s="232" t="s">
        <v>7666</v>
      </c>
      <c r="C605" s="244" t="s">
        <v>6717</v>
      </c>
      <c r="D605" s="240" t="s">
        <v>7754</v>
      </c>
      <c r="E605" s="239" t="s">
        <v>3978</v>
      </c>
      <c r="F605" s="243" t="s">
        <v>6729</v>
      </c>
      <c r="G605" s="214">
        <v>0</v>
      </c>
      <c r="H605" s="234" t="s">
        <v>6721</v>
      </c>
      <c r="I605" s="234"/>
      <c r="J605" s="234"/>
      <c r="K605" s="234"/>
      <c r="L605" s="234"/>
      <c r="M605" s="234"/>
      <c r="N605" s="234" t="s">
        <v>6720</v>
      </c>
      <c r="O605" s="249" t="s">
        <v>7668</v>
      </c>
      <c r="P605" s="249" t="s">
        <v>7669</v>
      </c>
      <c r="Q605" s="226" t="s">
        <v>7670</v>
      </c>
      <c r="R605" s="212" t="s">
        <v>4320</v>
      </c>
      <c r="S605" s="213">
        <v>420001857</v>
      </c>
      <c r="T605" s="236">
        <v>45530</v>
      </c>
      <c r="U605" s="237" t="s">
        <v>6722</v>
      </c>
      <c r="V605" s="291">
        <v>45572</v>
      </c>
      <c r="W605" s="291">
        <v>45581</v>
      </c>
      <c r="X605" s="237" t="s">
        <v>6721</v>
      </c>
      <c r="Y605" s="237"/>
      <c r="Z605" s="237" t="s">
        <v>13088</v>
      </c>
      <c r="AA605" s="246">
        <v>202409</v>
      </c>
      <c r="AB605" s="246">
        <v>8</v>
      </c>
      <c r="AC605" s="236" t="s">
        <v>6708</v>
      </c>
      <c r="AD605" s="247" t="s">
        <v>6709</v>
      </c>
      <c r="AE605" s="248">
        <v>0</v>
      </c>
      <c r="AF605" s="247" t="s">
        <v>6709</v>
      </c>
      <c r="AG605" s="242" t="str">
        <f>IFERROR(VLOOKUP(작성용!A:A,RM!A:D,4,0),"-")</f>
        <v>김기욱</v>
      </c>
      <c r="AH605" s="9" t="s">
        <v>7671</v>
      </c>
      <c r="AI605" s="238" t="s">
        <v>6721</v>
      </c>
      <c r="AJ605" s="238" t="s">
        <v>6721</v>
      </c>
      <c r="AK605" s="238" t="s">
        <v>6726</v>
      </c>
      <c r="AL605" s="238">
        <v>604</v>
      </c>
    </row>
    <row r="606" spans="1:38" x14ac:dyDescent="0.3">
      <c r="A606" s="232" t="s">
        <v>293</v>
      </c>
      <c r="B606" s="232" t="s">
        <v>7666</v>
      </c>
      <c r="C606" s="244" t="s">
        <v>6717</v>
      </c>
      <c r="D606" s="240" t="s">
        <v>7755</v>
      </c>
      <c r="E606" s="239" t="s">
        <v>3979</v>
      </c>
      <c r="F606" s="243" t="s">
        <v>6729</v>
      </c>
      <c r="G606" s="214">
        <v>0</v>
      </c>
      <c r="H606" s="234" t="s">
        <v>6721</v>
      </c>
      <c r="I606" s="234"/>
      <c r="J606" s="234"/>
      <c r="K606" s="234"/>
      <c r="L606" s="234"/>
      <c r="M606" s="234"/>
      <c r="N606" s="234" t="s">
        <v>6720</v>
      </c>
      <c r="O606" s="249" t="s">
        <v>7668</v>
      </c>
      <c r="P606" s="249" t="s">
        <v>7669</v>
      </c>
      <c r="Q606" s="226" t="s">
        <v>7670</v>
      </c>
      <c r="R606" s="212" t="s">
        <v>4270</v>
      </c>
      <c r="S606" s="213">
        <v>420001858</v>
      </c>
      <c r="T606" s="236">
        <v>45530</v>
      </c>
      <c r="U606" s="237" t="s">
        <v>6722</v>
      </c>
      <c r="V606" s="291">
        <v>45572</v>
      </c>
      <c r="W606" s="291">
        <v>45581</v>
      </c>
      <c r="X606" s="237" t="s">
        <v>6721</v>
      </c>
      <c r="Y606" s="237"/>
      <c r="Z606" s="237" t="s">
        <v>13088</v>
      </c>
      <c r="AA606" s="246">
        <v>202409</v>
      </c>
      <c r="AB606" s="246">
        <v>8</v>
      </c>
      <c r="AC606" s="236" t="s">
        <v>6708</v>
      </c>
      <c r="AD606" s="247" t="s">
        <v>6709</v>
      </c>
      <c r="AE606" s="248">
        <v>0</v>
      </c>
      <c r="AF606" s="247" t="s">
        <v>6709</v>
      </c>
      <c r="AG606" s="242" t="str">
        <f>IFERROR(VLOOKUP(작성용!A:A,RM!A:D,4,0),"-")</f>
        <v>김기욱</v>
      </c>
      <c r="AH606" s="9" t="s">
        <v>7671</v>
      </c>
      <c r="AI606" s="238" t="s">
        <v>6721</v>
      </c>
      <c r="AJ606" s="238" t="s">
        <v>6721</v>
      </c>
      <c r="AK606" s="238" t="s">
        <v>6726</v>
      </c>
      <c r="AL606" s="238">
        <v>605</v>
      </c>
    </row>
    <row r="607" spans="1:38" x14ac:dyDescent="0.3">
      <c r="A607" s="232" t="s">
        <v>293</v>
      </c>
      <c r="B607" s="232" t="s">
        <v>7666</v>
      </c>
      <c r="C607" s="244" t="s">
        <v>6717</v>
      </c>
      <c r="D607" s="240" t="s">
        <v>7756</v>
      </c>
      <c r="E607" s="239" t="s">
        <v>3980</v>
      </c>
      <c r="F607" s="243" t="s">
        <v>6729</v>
      </c>
      <c r="G607" s="214">
        <v>99</v>
      </c>
      <c r="H607" s="234" t="s">
        <v>6721</v>
      </c>
      <c r="I607" s="234"/>
      <c r="J607" s="234"/>
      <c r="K607" s="234"/>
      <c r="L607" s="234"/>
      <c r="M607" s="234"/>
      <c r="N607" s="234" t="s">
        <v>6720</v>
      </c>
      <c r="O607" s="249" t="s">
        <v>7668</v>
      </c>
      <c r="P607" s="249" t="s">
        <v>7669</v>
      </c>
      <c r="Q607" s="226" t="s">
        <v>7670</v>
      </c>
      <c r="R607" s="212" t="s">
        <v>4321</v>
      </c>
      <c r="S607" s="213">
        <v>420001873</v>
      </c>
      <c r="T607" s="236">
        <v>45530</v>
      </c>
      <c r="U607" s="237" t="s">
        <v>6722</v>
      </c>
      <c r="V607" s="291">
        <v>45572</v>
      </c>
      <c r="W607" s="291">
        <v>45581</v>
      </c>
      <c r="X607" s="237" t="s">
        <v>6721</v>
      </c>
      <c r="Y607" s="237"/>
      <c r="Z607" s="237" t="s">
        <v>13088</v>
      </c>
      <c r="AA607" s="246">
        <v>202409</v>
      </c>
      <c r="AB607" s="246">
        <v>8</v>
      </c>
      <c r="AC607" s="236" t="s">
        <v>6708</v>
      </c>
      <c r="AD607" s="247" t="s">
        <v>6709</v>
      </c>
      <c r="AE607" s="248">
        <v>0</v>
      </c>
      <c r="AF607" s="247" t="s">
        <v>6709</v>
      </c>
      <c r="AG607" s="242" t="str">
        <f>IFERROR(VLOOKUP(작성용!A:A,RM!A:D,4,0),"-")</f>
        <v>김기욱</v>
      </c>
      <c r="AH607" s="9" t="s">
        <v>7671</v>
      </c>
      <c r="AI607" s="238" t="s">
        <v>6721</v>
      </c>
      <c r="AJ607" s="238" t="s">
        <v>6721</v>
      </c>
      <c r="AK607" s="238" t="s">
        <v>6726</v>
      </c>
      <c r="AL607" s="238">
        <v>606</v>
      </c>
    </row>
    <row r="608" spans="1:38" x14ac:dyDescent="0.3">
      <c r="A608" s="232" t="s">
        <v>293</v>
      </c>
      <c r="B608" s="232" t="s">
        <v>7666</v>
      </c>
      <c r="C608" s="244" t="s">
        <v>6717</v>
      </c>
      <c r="D608" s="240" t="s">
        <v>7757</v>
      </c>
      <c r="E608" s="239" t="s">
        <v>3981</v>
      </c>
      <c r="F608" s="243" t="s">
        <v>6729</v>
      </c>
      <c r="G608" s="214">
        <v>0</v>
      </c>
      <c r="H608" s="234" t="s">
        <v>6721</v>
      </c>
      <c r="I608" s="234"/>
      <c r="J608" s="234"/>
      <c r="K608" s="234"/>
      <c r="L608" s="234"/>
      <c r="M608" s="234"/>
      <c r="N608" s="234" t="s">
        <v>6720</v>
      </c>
      <c r="O608" s="249" t="s">
        <v>7668</v>
      </c>
      <c r="P608" s="249" t="s">
        <v>7669</v>
      </c>
      <c r="Q608" s="226" t="s">
        <v>7670</v>
      </c>
      <c r="R608" s="212" t="s">
        <v>4264</v>
      </c>
      <c r="S608" s="213">
        <v>420001879</v>
      </c>
      <c r="T608" s="236">
        <v>45530</v>
      </c>
      <c r="U608" s="237" t="s">
        <v>6722</v>
      </c>
      <c r="V608" s="291">
        <v>45572</v>
      </c>
      <c r="W608" s="291">
        <v>45581</v>
      </c>
      <c r="X608" s="237" t="s">
        <v>6721</v>
      </c>
      <c r="Y608" s="237"/>
      <c r="Z608" s="237" t="s">
        <v>13088</v>
      </c>
      <c r="AA608" s="246">
        <v>202409</v>
      </c>
      <c r="AB608" s="246">
        <v>8</v>
      </c>
      <c r="AC608" s="236" t="s">
        <v>6708</v>
      </c>
      <c r="AD608" s="247" t="s">
        <v>6709</v>
      </c>
      <c r="AE608" s="248">
        <v>0</v>
      </c>
      <c r="AF608" s="247" t="s">
        <v>6709</v>
      </c>
      <c r="AG608" s="242" t="str">
        <f>IFERROR(VLOOKUP(작성용!A:A,RM!A:D,4,0),"-")</f>
        <v>김기욱</v>
      </c>
      <c r="AH608" s="9" t="s">
        <v>7671</v>
      </c>
      <c r="AI608" s="238" t="s">
        <v>6721</v>
      </c>
      <c r="AJ608" s="238" t="s">
        <v>6721</v>
      </c>
      <c r="AK608" s="238" t="s">
        <v>6726</v>
      </c>
      <c r="AL608" s="238">
        <v>607</v>
      </c>
    </row>
    <row r="609" spans="1:38" x14ac:dyDescent="0.3">
      <c r="A609" s="232" t="s">
        <v>293</v>
      </c>
      <c r="B609" s="232" t="s">
        <v>7666</v>
      </c>
      <c r="C609" s="244" t="s">
        <v>6717</v>
      </c>
      <c r="D609" s="240" t="s">
        <v>7758</v>
      </c>
      <c r="E609" s="239" t="s">
        <v>3982</v>
      </c>
      <c r="F609" s="243" t="s">
        <v>6729</v>
      </c>
      <c r="G609" s="214">
        <v>0</v>
      </c>
      <c r="H609" s="234" t="s">
        <v>6721</v>
      </c>
      <c r="I609" s="234"/>
      <c r="J609" s="234"/>
      <c r="K609" s="234"/>
      <c r="L609" s="234"/>
      <c r="M609" s="234"/>
      <c r="N609" s="234" t="s">
        <v>6720</v>
      </c>
      <c r="O609" s="249" t="s">
        <v>7668</v>
      </c>
      <c r="P609" s="249" t="s">
        <v>7669</v>
      </c>
      <c r="Q609" s="226" t="s">
        <v>7670</v>
      </c>
      <c r="R609" s="212" t="s">
        <v>4322</v>
      </c>
      <c r="S609" s="213">
        <v>420001908</v>
      </c>
      <c r="T609" s="236">
        <v>45530</v>
      </c>
      <c r="U609" s="237" t="s">
        <v>6722</v>
      </c>
      <c r="V609" s="291">
        <v>45572</v>
      </c>
      <c r="W609" s="291">
        <v>45581</v>
      </c>
      <c r="X609" s="237" t="s">
        <v>6721</v>
      </c>
      <c r="Y609" s="237"/>
      <c r="Z609" s="237" t="s">
        <v>13088</v>
      </c>
      <c r="AA609" s="246">
        <v>202409</v>
      </c>
      <c r="AB609" s="246">
        <v>8</v>
      </c>
      <c r="AC609" s="236" t="s">
        <v>6708</v>
      </c>
      <c r="AD609" s="247" t="s">
        <v>6709</v>
      </c>
      <c r="AE609" s="248">
        <v>0</v>
      </c>
      <c r="AF609" s="247" t="s">
        <v>6709</v>
      </c>
      <c r="AG609" s="242" t="str">
        <f>IFERROR(VLOOKUP(작성용!A:A,RM!A:D,4,0),"-")</f>
        <v>김기욱</v>
      </c>
      <c r="AH609" s="9" t="s">
        <v>7671</v>
      </c>
      <c r="AI609" s="238" t="s">
        <v>6721</v>
      </c>
      <c r="AJ609" s="238" t="s">
        <v>6721</v>
      </c>
      <c r="AK609" s="238" t="s">
        <v>6726</v>
      </c>
      <c r="AL609" s="238">
        <v>608</v>
      </c>
    </row>
    <row r="610" spans="1:38" x14ac:dyDescent="0.3">
      <c r="A610" s="232" t="s">
        <v>293</v>
      </c>
      <c r="B610" s="232" t="s">
        <v>7666</v>
      </c>
      <c r="C610" s="244" t="s">
        <v>6717</v>
      </c>
      <c r="D610" s="240" t="s">
        <v>7759</v>
      </c>
      <c r="E610" s="239" t="s">
        <v>3983</v>
      </c>
      <c r="F610" s="243" t="s">
        <v>6729</v>
      </c>
      <c r="G610" s="214">
        <v>0</v>
      </c>
      <c r="H610" s="234" t="s">
        <v>6721</v>
      </c>
      <c r="I610" s="234"/>
      <c r="J610" s="234"/>
      <c r="K610" s="234"/>
      <c r="L610" s="234"/>
      <c r="M610" s="234"/>
      <c r="N610" s="234" t="s">
        <v>6720</v>
      </c>
      <c r="O610" s="249" t="s">
        <v>7668</v>
      </c>
      <c r="P610" s="249" t="s">
        <v>7669</v>
      </c>
      <c r="Q610" s="226" t="s">
        <v>7670</v>
      </c>
      <c r="R610" s="212" t="s">
        <v>4323</v>
      </c>
      <c r="S610" s="213">
        <v>420001948</v>
      </c>
      <c r="T610" s="236">
        <v>45530</v>
      </c>
      <c r="U610" s="237" t="s">
        <v>6722</v>
      </c>
      <c r="V610" s="291">
        <v>45572</v>
      </c>
      <c r="W610" s="291">
        <v>45581</v>
      </c>
      <c r="X610" s="237" t="s">
        <v>6721</v>
      </c>
      <c r="Y610" s="237"/>
      <c r="Z610" s="237" t="s">
        <v>13088</v>
      </c>
      <c r="AA610" s="246">
        <v>202409</v>
      </c>
      <c r="AB610" s="246">
        <v>8</v>
      </c>
      <c r="AC610" s="236" t="s">
        <v>6708</v>
      </c>
      <c r="AD610" s="247" t="s">
        <v>6709</v>
      </c>
      <c r="AE610" s="248">
        <v>0</v>
      </c>
      <c r="AF610" s="247" t="s">
        <v>6709</v>
      </c>
      <c r="AG610" s="242" t="str">
        <f>IFERROR(VLOOKUP(작성용!A:A,RM!A:D,4,0),"-")</f>
        <v>김기욱</v>
      </c>
      <c r="AH610" s="9" t="s">
        <v>7671</v>
      </c>
      <c r="AI610" s="238" t="s">
        <v>6721</v>
      </c>
      <c r="AJ610" s="238" t="s">
        <v>6721</v>
      </c>
      <c r="AK610" s="238" t="s">
        <v>6726</v>
      </c>
      <c r="AL610" s="238">
        <v>609</v>
      </c>
    </row>
    <row r="611" spans="1:38" x14ac:dyDescent="0.3">
      <c r="A611" s="232" t="s">
        <v>293</v>
      </c>
      <c r="B611" s="232" t="s">
        <v>7666</v>
      </c>
      <c r="C611" s="244" t="s">
        <v>6717</v>
      </c>
      <c r="D611" s="240" t="s">
        <v>7760</v>
      </c>
      <c r="E611" s="239" t="s">
        <v>3984</v>
      </c>
      <c r="F611" s="243" t="s">
        <v>6729</v>
      </c>
      <c r="G611" s="214">
        <v>0</v>
      </c>
      <c r="H611" s="234" t="s">
        <v>6721</v>
      </c>
      <c r="I611" s="234"/>
      <c r="J611" s="234"/>
      <c r="K611" s="234"/>
      <c r="L611" s="234"/>
      <c r="M611" s="234"/>
      <c r="N611" s="234" t="s">
        <v>6720</v>
      </c>
      <c r="O611" s="249" t="s">
        <v>7668</v>
      </c>
      <c r="P611" s="249" t="s">
        <v>7669</v>
      </c>
      <c r="Q611" s="226" t="s">
        <v>7670</v>
      </c>
      <c r="R611" s="212" t="s">
        <v>4324</v>
      </c>
      <c r="S611" s="213">
        <v>420001993</v>
      </c>
      <c r="T611" s="236">
        <v>45530</v>
      </c>
      <c r="U611" s="237" t="s">
        <v>6722</v>
      </c>
      <c r="V611" s="291">
        <v>45572</v>
      </c>
      <c r="W611" s="291">
        <v>45581</v>
      </c>
      <c r="X611" s="237" t="s">
        <v>6721</v>
      </c>
      <c r="Y611" s="237"/>
      <c r="Z611" s="237" t="s">
        <v>13088</v>
      </c>
      <c r="AA611" s="246">
        <v>202409</v>
      </c>
      <c r="AB611" s="246">
        <v>8</v>
      </c>
      <c r="AC611" s="236" t="s">
        <v>6708</v>
      </c>
      <c r="AD611" s="247" t="s">
        <v>6709</v>
      </c>
      <c r="AE611" s="248">
        <v>0</v>
      </c>
      <c r="AF611" s="247" t="s">
        <v>6709</v>
      </c>
      <c r="AG611" s="242" t="str">
        <f>IFERROR(VLOOKUP(작성용!A:A,RM!A:D,4,0),"-")</f>
        <v>김기욱</v>
      </c>
      <c r="AH611" s="9" t="s">
        <v>7671</v>
      </c>
      <c r="AI611" s="238" t="s">
        <v>6721</v>
      </c>
      <c r="AJ611" s="238" t="s">
        <v>6721</v>
      </c>
      <c r="AK611" s="238" t="s">
        <v>6726</v>
      </c>
      <c r="AL611" s="238">
        <v>610</v>
      </c>
    </row>
    <row r="612" spans="1:38" x14ac:dyDescent="0.3">
      <c r="A612" s="232" t="s">
        <v>293</v>
      </c>
      <c r="B612" s="232" t="s">
        <v>7666</v>
      </c>
      <c r="C612" s="244" t="s">
        <v>6717</v>
      </c>
      <c r="D612" s="240" t="s">
        <v>7761</v>
      </c>
      <c r="E612" s="239" t="s">
        <v>3985</v>
      </c>
      <c r="F612" s="243" t="s">
        <v>6729</v>
      </c>
      <c r="G612" s="214">
        <v>0</v>
      </c>
      <c r="H612" s="234" t="s">
        <v>6721</v>
      </c>
      <c r="I612" s="234"/>
      <c r="J612" s="234"/>
      <c r="K612" s="234"/>
      <c r="L612" s="234"/>
      <c r="M612" s="234"/>
      <c r="N612" s="234" t="s">
        <v>6720</v>
      </c>
      <c r="O612" s="249" t="s">
        <v>7668</v>
      </c>
      <c r="P612" s="249" t="s">
        <v>7669</v>
      </c>
      <c r="Q612" s="226" t="s">
        <v>7670</v>
      </c>
      <c r="R612" s="212" t="s">
        <v>4192</v>
      </c>
      <c r="S612" s="213">
        <v>420001998</v>
      </c>
      <c r="T612" s="236">
        <v>45530</v>
      </c>
      <c r="U612" s="237" t="s">
        <v>6722</v>
      </c>
      <c r="V612" s="291">
        <v>45572</v>
      </c>
      <c r="W612" s="291">
        <v>45581</v>
      </c>
      <c r="X612" s="237" t="s">
        <v>6721</v>
      </c>
      <c r="Y612" s="237"/>
      <c r="Z612" s="237" t="s">
        <v>13088</v>
      </c>
      <c r="AA612" s="246">
        <v>202409</v>
      </c>
      <c r="AB612" s="246">
        <v>8</v>
      </c>
      <c r="AC612" s="236" t="s">
        <v>6708</v>
      </c>
      <c r="AD612" s="247" t="s">
        <v>6709</v>
      </c>
      <c r="AE612" s="248">
        <v>0</v>
      </c>
      <c r="AF612" s="247" t="s">
        <v>6709</v>
      </c>
      <c r="AG612" s="242" t="str">
        <f>IFERROR(VLOOKUP(작성용!A:A,RM!A:D,4,0),"-")</f>
        <v>김기욱</v>
      </c>
      <c r="AH612" s="9" t="s">
        <v>7671</v>
      </c>
      <c r="AI612" s="238" t="s">
        <v>6721</v>
      </c>
      <c r="AJ612" s="238" t="s">
        <v>6721</v>
      </c>
      <c r="AK612" s="238" t="s">
        <v>6726</v>
      </c>
      <c r="AL612" s="238">
        <v>611</v>
      </c>
    </row>
    <row r="613" spans="1:38" x14ac:dyDescent="0.3">
      <c r="A613" s="232" t="s">
        <v>293</v>
      </c>
      <c r="B613" s="232" t="s">
        <v>7666</v>
      </c>
      <c r="C613" s="244" t="s">
        <v>6717</v>
      </c>
      <c r="D613" s="240" t="s">
        <v>7363</v>
      </c>
      <c r="E613" s="239" t="s">
        <v>3986</v>
      </c>
      <c r="F613" s="243" t="s">
        <v>6729</v>
      </c>
      <c r="G613" s="214">
        <v>99</v>
      </c>
      <c r="H613" s="234" t="s">
        <v>6721</v>
      </c>
      <c r="I613" s="234"/>
      <c r="J613" s="234"/>
      <c r="K613" s="234"/>
      <c r="L613" s="234"/>
      <c r="M613" s="234"/>
      <c r="N613" s="234" t="s">
        <v>6720</v>
      </c>
      <c r="O613" s="249" t="s">
        <v>7668</v>
      </c>
      <c r="P613" s="249" t="s">
        <v>7669</v>
      </c>
      <c r="Q613" s="226" t="s">
        <v>7670</v>
      </c>
      <c r="R613" s="212" t="s">
        <v>4189</v>
      </c>
      <c r="S613" s="213">
        <v>420002007</v>
      </c>
      <c r="T613" s="236">
        <v>45530</v>
      </c>
      <c r="U613" s="237" t="s">
        <v>6722</v>
      </c>
      <c r="V613" s="291">
        <v>45572</v>
      </c>
      <c r="W613" s="291">
        <v>45581</v>
      </c>
      <c r="X613" s="237" t="s">
        <v>6721</v>
      </c>
      <c r="Y613" s="237"/>
      <c r="Z613" s="237" t="s">
        <v>13088</v>
      </c>
      <c r="AA613" s="246">
        <v>202409</v>
      </c>
      <c r="AB613" s="246">
        <v>8</v>
      </c>
      <c r="AC613" s="236" t="s">
        <v>6708</v>
      </c>
      <c r="AD613" s="247" t="s">
        <v>6709</v>
      </c>
      <c r="AE613" s="248">
        <v>0</v>
      </c>
      <c r="AF613" s="247" t="s">
        <v>6709</v>
      </c>
      <c r="AG613" s="242" t="str">
        <f>IFERROR(VLOOKUP(작성용!A:A,RM!A:D,4,0),"-")</f>
        <v>김기욱</v>
      </c>
      <c r="AH613" s="9" t="s">
        <v>7671</v>
      </c>
      <c r="AI613" s="238" t="s">
        <v>6721</v>
      </c>
      <c r="AJ613" s="238" t="s">
        <v>6721</v>
      </c>
      <c r="AK613" s="238" t="s">
        <v>6726</v>
      </c>
      <c r="AL613" s="238">
        <v>612</v>
      </c>
    </row>
    <row r="614" spans="1:38" x14ac:dyDescent="0.3">
      <c r="A614" s="232" t="s">
        <v>293</v>
      </c>
      <c r="B614" s="232" t="s">
        <v>7666</v>
      </c>
      <c r="C614" s="244" t="s">
        <v>6717</v>
      </c>
      <c r="D614" s="240" t="s">
        <v>6739</v>
      </c>
      <c r="E614" s="239" t="s">
        <v>3987</v>
      </c>
      <c r="F614" s="243" t="s">
        <v>6729</v>
      </c>
      <c r="G614" s="214">
        <v>99</v>
      </c>
      <c r="H614" s="234" t="s">
        <v>6721</v>
      </c>
      <c r="I614" s="234"/>
      <c r="J614" s="234"/>
      <c r="K614" s="234"/>
      <c r="L614" s="234"/>
      <c r="M614" s="234"/>
      <c r="N614" s="234" t="s">
        <v>6720</v>
      </c>
      <c r="O614" s="249" t="s">
        <v>7668</v>
      </c>
      <c r="P614" s="249" t="s">
        <v>7669</v>
      </c>
      <c r="Q614" s="226" t="s">
        <v>7670</v>
      </c>
      <c r="R614" s="212" t="s">
        <v>4190</v>
      </c>
      <c r="S614" s="213">
        <v>420002008</v>
      </c>
      <c r="T614" s="236">
        <v>45530</v>
      </c>
      <c r="U614" s="237" t="s">
        <v>6722</v>
      </c>
      <c r="V614" s="291">
        <v>45572</v>
      </c>
      <c r="W614" s="291">
        <v>45581</v>
      </c>
      <c r="X614" s="237" t="s">
        <v>6721</v>
      </c>
      <c r="Y614" s="237"/>
      <c r="Z614" s="237" t="s">
        <v>13088</v>
      </c>
      <c r="AA614" s="246">
        <v>202409</v>
      </c>
      <c r="AB614" s="246">
        <v>8</v>
      </c>
      <c r="AC614" s="236" t="s">
        <v>6708</v>
      </c>
      <c r="AD614" s="247" t="s">
        <v>6709</v>
      </c>
      <c r="AE614" s="248">
        <v>0</v>
      </c>
      <c r="AF614" s="247" t="s">
        <v>6709</v>
      </c>
      <c r="AG614" s="242" t="str">
        <f>IFERROR(VLOOKUP(작성용!A:A,RM!A:D,4,0),"-")</f>
        <v>김기욱</v>
      </c>
      <c r="AH614" s="9" t="s">
        <v>7671</v>
      </c>
      <c r="AI614" s="238" t="s">
        <v>6721</v>
      </c>
      <c r="AJ614" s="238" t="s">
        <v>6721</v>
      </c>
      <c r="AK614" s="238" t="s">
        <v>6726</v>
      </c>
      <c r="AL614" s="238">
        <v>613</v>
      </c>
    </row>
    <row r="615" spans="1:38" x14ac:dyDescent="0.3">
      <c r="A615" s="232" t="s">
        <v>293</v>
      </c>
      <c r="B615" s="232" t="s">
        <v>7666</v>
      </c>
      <c r="C615" s="244" t="s">
        <v>6717</v>
      </c>
      <c r="D615" s="240" t="s">
        <v>7762</v>
      </c>
      <c r="E615" s="239" t="s">
        <v>3988</v>
      </c>
      <c r="F615" s="243" t="s">
        <v>6729</v>
      </c>
      <c r="G615" s="214">
        <v>99</v>
      </c>
      <c r="H615" s="234" t="s">
        <v>6721</v>
      </c>
      <c r="I615" s="234"/>
      <c r="J615" s="234"/>
      <c r="K615" s="234"/>
      <c r="L615" s="234"/>
      <c r="M615" s="234"/>
      <c r="N615" s="234" t="s">
        <v>6720</v>
      </c>
      <c r="O615" s="249" t="s">
        <v>7668</v>
      </c>
      <c r="P615" s="249" t="s">
        <v>7669</v>
      </c>
      <c r="Q615" s="226" t="s">
        <v>7670</v>
      </c>
      <c r="R615" s="212" t="s">
        <v>4194</v>
      </c>
      <c r="S615" s="213">
        <v>420002029</v>
      </c>
      <c r="T615" s="236">
        <v>45530</v>
      </c>
      <c r="U615" s="237" t="s">
        <v>6722</v>
      </c>
      <c r="V615" s="291">
        <v>45572</v>
      </c>
      <c r="W615" s="291">
        <v>45581</v>
      </c>
      <c r="X615" s="237" t="s">
        <v>6721</v>
      </c>
      <c r="Y615" s="237"/>
      <c r="Z615" s="237" t="s">
        <v>13088</v>
      </c>
      <c r="AA615" s="246">
        <v>202409</v>
      </c>
      <c r="AB615" s="246">
        <v>8</v>
      </c>
      <c r="AC615" s="236" t="s">
        <v>6708</v>
      </c>
      <c r="AD615" s="247" t="s">
        <v>6709</v>
      </c>
      <c r="AE615" s="248">
        <v>0</v>
      </c>
      <c r="AF615" s="247" t="s">
        <v>6709</v>
      </c>
      <c r="AG615" s="242" t="str">
        <f>IFERROR(VLOOKUP(작성용!A:A,RM!A:D,4,0),"-")</f>
        <v>김기욱</v>
      </c>
      <c r="AH615" s="9" t="s">
        <v>7671</v>
      </c>
      <c r="AI615" s="238" t="s">
        <v>6721</v>
      </c>
      <c r="AJ615" s="238" t="s">
        <v>6721</v>
      </c>
      <c r="AK615" s="238" t="s">
        <v>6726</v>
      </c>
      <c r="AL615" s="238">
        <v>614</v>
      </c>
    </row>
    <row r="616" spans="1:38" x14ac:dyDescent="0.3">
      <c r="A616" s="232" t="s">
        <v>293</v>
      </c>
      <c r="B616" s="232" t="s">
        <v>7666</v>
      </c>
      <c r="C616" s="244" t="s">
        <v>6717</v>
      </c>
      <c r="D616" s="240" t="s">
        <v>7763</v>
      </c>
      <c r="E616" s="239" t="s">
        <v>3989</v>
      </c>
      <c r="F616" s="243" t="s">
        <v>6729</v>
      </c>
      <c r="G616" s="214">
        <v>0</v>
      </c>
      <c r="H616" s="234" t="s">
        <v>6721</v>
      </c>
      <c r="I616" s="234"/>
      <c r="J616" s="234"/>
      <c r="K616" s="234"/>
      <c r="L616" s="234"/>
      <c r="M616" s="234"/>
      <c r="N616" s="234" t="s">
        <v>6720</v>
      </c>
      <c r="O616" s="249" t="s">
        <v>7668</v>
      </c>
      <c r="P616" s="249" t="s">
        <v>7669</v>
      </c>
      <c r="Q616" s="226" t="s">
        <v>7670</v>
      </c>
      <c r="R616" s="212" t="s">
        <v>4261</v>
      </c>
      <c r="S616" s="213">
        <v>420002038</v>
      </c>
      <c r="T616" s="236">
        <v>45530</v>
      </c>
      <c r="U616" s="237" t="s">
        <v>6722</v>
      </c>
      <c r="V616" s="291">
        <v>45572</v>
      </c>
      <c r="W616" s="291">
        <v>45581</v>
      </c>
      <c r="X616" s="237" t="s">
        <v>6721</v>
      </c>
      <c r="Y616" s="237"/>
      <c r="Z616" s="237" t="s">
        <v>13088</v>
      </c>
      <c r="AA616" s="246">
        <v>202409</v>
      </c>
      <c r="AB616" s="246">
        <v>8</v>
      </c>
      <c r="AC616" s="236" t="s">
        <v>6708</v>
      </c>
      <c r="AD616" s="247" t="s">
        <v>6709</v>
      </c>
      <c r="AE616" s="248">
        <v>0</v>
      </c>
      <c r="AF616" s="247" t="s">
        <v>6709</v>
      </c>
      <c r="AG616" s="242" t="str">
        <f>IFERROR(VLOOKUP(작성용!A:A,RM!A:D,4,0),"-")</f>
        <v>김기욱</v>
      </c>
      <c r="AH616" s="9" t="s">
        <v>7671</v>
      </c>
      <c r="AI616" s="238" t="s">
        <v>6721</v>
      </c>
      <c r="AJ616" s="238" t="s">
        <v>6721</v>
      </c>
      <c r="AK616" s="238" t="s">
        <v>6726</v>
      </c>
      <c r="AL616" s="238">
        <v>615</v>
      </c>
    </row>
    <row r="617" spans="1:38" x14ac:dyDescent="0.3">
      <c r="A617" s="232" t="s">
        <v>293</v>
      </c>
      <c r="B617" s="232" t="s">
        <v>7666</v>
      </c>
      <c r="C617" s="244" t="s">
        <v>6717</v>
      </c>
      <c r="D617" s="240" t="s">
        <v>7764</v>
      </c>
      <c r="E617" s="239" t="s">
        <v>3990</v>
      </c>
      <c r="F617" s="243" t="s">
        <v>6729</v>
      </c>
      <c r="G617" s="214">
        <v>0</v>
      </c>
      <c r="H617" s="234" t="s">
        <v>6721</v>
      </c>
      <c r="I617" s="234"/>
      <c r="J617" s="234"/>
      <c r="K617" s="234"/>
      <c r="L617" s="234"/>
      <c r="M617" s="234"/>
      <c r="N617" s="234" t="s">
        <v>6720</v>
      </c>
      <c r="O617" s="249" t="s">
        <v>7668</v>
      </c>
      <c r="P617" s="249" t="s">
        <v>7669</v>
      </c>
      <c r="Q617" s="226" t="s">
        <v>7670</v>
      </c>
      <c r="R617" s="212" t="s">
        <v>4238</v>
      </c>
      <c r="S617" s="213">
        <v>420002063</v>
      </c>
      <c r="T617" s="236">
        <v>45530</v>
      </c>
      <c r="U617" s="237" t="s">
        <v>6722</v>
      </c>
      <c r="V617" s="291">
        <v>45572</v>
      </c>
      <c r="W617" s="291">
        <v>45581</v>
      </c>
      <c r="X617" s="237" t="s">
        <v>6721</v>
      </c>
      <c r="Y617" s="237"/>
      <c r="Z617" s="237" t="s">
        <v>13088</v>
      </c>
      <c r="AA617" s="246">
        <v>202409</v>
      </c>
      <c r="AB617" s="246">
        <v>8</v>
      </c>
      <c r="AC617" s="236" t="s">
        <v>6708</v>
      </c>
      <c r="AD617" s="247" t="s">
        <v>6709</v>
      </c>
      <c r="AE617" s="248">
        <v>0</v>
      </c>
      <c r="AF617" s="247" t="s">
        <v>6709</v>
      </c>
      <c r="AG617" s="242" t="str">
        <f>IFERROR(VLOOKUP(작성용!A:A,RM!A:D,4,0),"-")</f>
        <v>김기욱</v>
      </c>
      <c r="AH617" s="9" t="s">
        <v>7671</v>
      </c>
      <c r="AI617" s="238" t="s">
        <v>6721</v>
      </c>
      <c r="AJ617" s="238" t="s">
        <v>6721</v>
      </c>
      <c r="AK617" s="238" t="s">
        <v>6726</v>
      </c>
      <c r="AL617" s="238">
        <v>616</v>
      </c>
    </row>
    <row r="618" spans="1:38" x14ac:dyDescent="0.3">
      <c r="A618" s="232" t="s">
        <v>293</v>
      </c>
      <c r="B618" s="232" t="s">
        <v>7666</v>
      </c>
      <c r="C618" s="244" t="s">
        <v>6717</v>
      </c>
      <c r="D618" s="240" t="s">
        <v>7765</v>
      </c>
      <c r="E618" s="239" t="s">
        <v>3991</v>
      </c>
      <c r="F618" s="243" t="s">
        <v>6729</v>
      </c>
      <c r="G618" s="214">
        <v>0</v>
      </c>
      <c r="H618" s="234" t="s">
        <v>6721</v>
      </c>
      <c r="I618" s="234"/>
      <c r="J618" s="234"/>
      <c r="K618" s="234"/>
      <c r="L618" s="234"/>
      <c r="M618" s="234"/>
      <c r="N618" s="234" t="s">
        <v>6720</v>
      </c>
      <c r="O618" s="249" t="s">
        <v>7668</v>
      </c>
      <c r="P618" s="249" t="s">
        <v>7669</v>
      </c>
      <c r="Q618" s="226" t="s">
        <v>7670</v>
      </c>
      <c r="R618" s="212" t="s">
        <v>4325</v>
      </c>
      <c r="S618" s="213">
        <v>420002068</v>
      </c>
      <c r="T618" s="236">
        <v>45530</v>
      </c>
      <c r="U618" s="237" t="s">
        <v>6722</v>
      </c>
      <c r="V618" s="291">
        <v>45572</v>
      </c>
      <c r="W618" s="291">
        <v>45581</v>
      </c>
      <c r="X618" s="237" t="s">
        <v>6721</v>
      </c>
      <c r="Y618" s="237"/>
      <c r="Z618" s="237" t="s">
        <v>13088</v>
      </c>
      <c r="AA618" s="246">
        <v>202409</v>
      </c>
      <c r="AB618" s="246">
        <v>8</v>
      </c>
      <c r="AC618" s="236" t="s">
        <v>6708</v>
      </c>
      <c r="AD618" s="247" t="s">
        <v>6709</v>
      </c>
      <c r="AE618" s="248">
        <v>0</v>
      </c>
      <c r="AF618" s="247" t="s">
        <v>6709</v>
      </c>
      <c r="AG618" s="242" t="str">
        <f>IFERROR(VLOOKUP(작성용!A:A,RM!A:D,4,0),"-")</f>
        <v>김기욱</v>
      </c>
      <c r="AH618" s="9" t="s">
        <v>7671</v>
      </c>
      <c r="AI618" s="238" t="s">
        <v>6721</v>
      </c>
      <c r="AJ618" s="238" t="s">
        <v>6721</v>
      </c>
      <c r="AK618" s="238" t="s">
        <v>6726</v>
      </c>
      <c r="AL618" s="238">
        <v>617</v>
      </c>
    </row>
    <row r="619" spans="1:38" x14ac:dyDescent="0.3">
      <c r="A619" s="232" t="s">
        <v>293</v>
      </c>
      <c r="B619" s="232" t="s">
        <v>7666</v>
      </c>
      <c r="C619" s="244" t="s">
        <v>6717</v>
      </c>
      <c r="D619" s="240" t="s">
        <v>7766</v>
      </c>
      <c r="E619" s="239" t="s">
        <v>3992</v>
      </c>
      <c r="F619" s="243" t="s">
        <v>6729</v>
      </c>
      <c r="G619" s="214">
        <v>99</v>
      </c>
      <c r="H619" s="234" t="s">
        <v>6721</v>
      </c>
      <c r="I619" s="234"/>
      <c r="J619" s="234"/>
      <c r="K619" s="234"/>
      <c r="L619" s="234"/>
      <c r="M619" s="234"/>
      <c r="N619" s="234" t="s">
        <v>6720</v>
      </c>
      <c r="O619" s="249" t="s">
        <v>7668</v>
      </c>
      <c r="P619" s="249" t="s">
        <v>7669</v>
      </c>
      <c r="Q619" s="226" t="s">
        <v>7670</v>
      </c>
      <c r="R619" s="212" t="s">
        <v>4326</v>
      </c>
      <c r="S619" s="213">
        <v>420002183</v>
      </c>
      <c r="T619" s="236">
        <v>45530</v>
      </c>
      <c r="U619" s="237" t="s">
        <v>6722</v>
      </c>
      <c r="V619" s="291">
        <v>45572</v>
      </c>
      <c r="W619" s="291">
        <v>45581</v>
      </c>
      <c r="X619" s="237" t="s">
        <v>6721</v>
      </c>
      <c r="Y619" s="237"/>
      <c r="Z619" s="237" t="s">
        <v>13088</v>
      </c>
      <c r="AA619" s="246">
        <v>202409</v>
      </c>
      <c r="AB619" s="246">
        <v>8</v>
      </c>
      <c r="AC619" s="236" t="s">
        <v>6708</v>
      </c>
      <c r="AD619" s="247" t="s">
        <v>6709</v>
      </c>
      <c r="AE619" s="248">
        <v>0</v>
      </c>
      <c r="AF619" s="247" t="s">
        <v>6709</v>
      </c>
      <c r="AG619" s="242" t="str">
        <f>IFERROR(VLOOKUP(작성용!A:A,RM!A:D,4,0),"-")</f>
        <v>김기욱</v>
      </c>
      <c r="AH619" s="9" t="s">
        <v>7671</v>
      </c>
      <c r="AI619" s="238" t="s">
        <v>6721</v>
      </c>
      <c r="AJ619" s="238" t="s">
        <v>6721</v>
      </c>
      <c r="AK619" s="238" t="s">
        <v>6726</v>
      </c>
      <c r="AL619" s="238">
        <v>618</v>
      </c>
    </row>
    <row r="620" spans="1:38" x14ac:dyDescent="0.3">
      <c r="A620" s="232" t="s">
        <v>293</v>
      </c>
      <c r="B620" s="232" t="s">
        <v>7666</v>
      </c>
      <c r="C620" s="244" t="s">
        <v>6717</v>
      </c>
      <c r="D620" s="240" t="s">
        <v>7767</v>
      </c>
      <c r="E620" s="239" t="s">
        <v>3993</v>
      </c>
      <c r="F620" s="243" t="s">
        <v>6729</v>
      </c>
      <c r="G620" s="214">
        <v>99</v>
      </c>
      <c r="H620" s="234" t="s">
        <v>6721</v>
      </c>
      <c r="I620" s="234"/>
      <c r="J620" s="234"/>
      <c r="K620" s="234"/>
      <c r="L620" s="234"/>
      <c r="M620" s="234"/>
      <c r="N620" s="234" t="s">
        <v>6720</v>
      </c>
      <c r="O620" s="249" t="s">
        <v>7668</v>
      </c>
      <c r="P620" s="249" t="s">
        <v>7669</v>
      </c>
      <c r="Q620" s="226" t="s">
        <v>7670</v>
      </c>
      <c r="R620" s="212" t="s">
        <v>4266</v>
      </c>
      <c r="S620" s="213">
        <v>420002184</v>
      </c>
      <c r="T620" s="236">
        <v>45530</v>
      </c>
      <c r="U620" s="237" t="s">
        <v>6722</v>
      </c>
      <c r="V620" s="291">
        <v>45572</v>
      </c>
      <c r="W620" s="291">
        <v>45581</v>
      </c>
      <c r="X620" s="237" t="s">
        <v>6721</v>
      </c>
      <c r="Y620" s="237"/>
      <c r="Z620" s="237" t="s">
        <v>13088</v>
      </c>
      <c r="AA620" s="246">
        <v>202409</v>
      </c>
      <c r="AB620" s="246">
        <v>8</v>
      </c>
      <c r="AC620" s="236" t="s">
        <v>6708</v>
      </c>
      <c r="AD620" s="247" t="s">
        <v>6709</v>
      </c>
      <c r="AE620" s="248">
        <v>0</v>
      </c>
      <c r="AF620" s="247" t="s">
        <v>6709</v>
      </c>
      <c r="AG620" s="242" t="str">
        <f>IFERROR(VLOOKUP(작성용!A:A,RM!A:D,4,0),"-")</f>
        <v>김기욱</v>
      </c>
      <c r="AH620" s="9" t="s">
        <v>7671</v>
      </c>
      <c r="AI620" s="238" t="s">
        <v>6721</v>
      </c>
      <c r="AJ620" s="238" t="s">
        <v>6721</v>
      </c>
      <c r="AK620" s="238" t="s">
        <v>6726</v>
      </c>
      <c r="AL620" s="238">
        <v>619</v>
      </c>
    </row>
    <row r="621" spans="1:38" x14ac:dyDescent="0.3">
      <c r="A621" s="232" t="s">
        <v>293</v>
      </c>
      <c r="B621" s="232" t="s">
        <v>7666</v>
      </c>
      <c r="C621" s="244" t="s">
        <v>6717</v>
      </c>
      <c r="D621" s="240" t="s">
        <v>7768</v>
      </c>
      <c r="E621" s="239" t="s">
        <v>3994</v>
      </c>
      <c r="F621" s="243" t="s">
        <v>6729</v>
      </c>
      <c r="G621" s="214">
        <v>0</v>
      </c>
      <c r="H621" s="234" t="s">
        <v>6721</v>
      </c>
      <c r="I621" s="234"/>
      <c r="J621" s="234"/>
      <c r="K621" s="234"/>
      <c r="L621" s="234"/>
      <c r="M621" s="234"/>
      <c r="N621" s="234" t="s">
        <v>6720</v>
      </c>
      <c r="O621" s="249" t="s">
        <v>7668</v>
      </c>
      <c r="P621" s="249" t="s">
        <v>7669</v>
      </c>
      <c r="Q621" s="226" t="s">
        <v>7670</v>
      </c>
      <c r="R621" s="212" t="s">
        <v>4327</v>
      </c>
      <c r="S621" s="213">
        <v>420002196</v>
      </c>
      <c r="T621" s="236">
        <v>45530</v>
      </c>
      <c r="U621" s="237" t="s">
        <v>6722</v>
      </c>
      <c r="V621" s="291">
        <v>45572</v>
      </c>
      <c r="W621" s="291">
        <v>45581</v>
      </c>
      <c r="X621" s="237" t="s">
        <v>6721</v>
      </c>
      <c r="Y621" s="237"/>
      <c r="Z621" s="237" t="s">
        <v>13088</v>
      </c>
      <c r="AA621" s="246">
        <v>202409</v>
      </c>
      <c r="AB621" s="246">
        <v>8</v>
      </c>
      <c r="AC621" s="236" t="s">
        <v>6708</v>
      </c>
      <c r="AD621" s="247" t="s">
        <v>6709</v>
      </c>
      <c r="AE621" s="248">
        <v>0</v>
      </c>
      <c r="AF621" s="247" t="s">
        <v>6709</v>
      </c>
      <c r="AG621" s="242" t="str">
        <f>IFERROR(VLOOKUP(작성용!A:A,RM!A:D,4,0),"-")</f>
        <v>김기욱</v>
      </c>
      <c r="AH621" s="9" t="s">
        <v>7671</v>
      </c>
      <c r="AI621" s="238" t="s">
        <v>6721</v>
      </c>
      <c r="AJ621" s="238" t="s">
        <v>6721</v>
      </c>
      <c r="AK621" s="238" t="s">
        <v>6726</v>
      </c>
      <c r="AL621" s="238">
        <v>620</v>
      </c>
    </row>
    <row r="622" spans="1:38" x14ac:dyDescent="0.3">
      <c r="A622" s="232" t="s">
        <v>293</v>
      </c>
      <c r="B622" s="232" t="s">
        <v>7666</v>
      </c>
      <c r="C622" s="244" t="s">
        <v>6717</v>
      </c>
      <c r="D622" s="240" t="s">
        <v>7769</v>
      </c>
      <c r="E622" s="239" t="s">
        <v>3995</v>
      </c>
      <c r="F622" s="243" t="s">
        <v>6729</v>
      </c>
      <c r="G622" s="214">
        <v>0</v>
      </c>
      <c r="H622" s="234" t="s">
        <v>6721</v>
      </c>
      <c r="I622" s="234"/>
      <c r="J622" s="234"/>
      <c r="K622" s="234"/>
      <c r="L622" s="234"/>
      <c r="M622" s="234"/>
      <c r="N622" s="234" t="s">
        <v>6720</v>
      </c>
      <c r="O622" s="249" t="s">
        <v>7668</v>
      </c>
      <c r="P622" s="249" t="s">
        <v>7669</v>
      </c>
      <c r="Q622" s="226" t="s">
        <v>7670</v>
      </c>
      <c r="R622" s="212" t="s">
        <v>4232</v>
      </c>
      <c r="S622" s="213">
        <v>420002237</v>
      </c>
      <c r="T622" s="236">
        <v>45530</v>
      </c>
      <c r="U622" s="237" t="s">
        <v>6722</v>
      </c>
      <c r="V622" s="291">
        <v>45572</v>
      </c>
      <c r="W622" s="291">
        <v>45581</v>
      </c>
      <c r="X622" s="237" t="s">
        <v>6721</v>
      </c>
      <c r="Y622" s="237"/>
      <c r="Z622" s="237" t="s">
        <v>13088</v>
      </c>
      <c r="AA622" s="246">
        <v>202409</v>
      </c>
      <c r="AB622" s="246">
        <v>8</v>
      </c>
      <c r="AC622" s="236" t="s">
        <v>6708</v>
      </c>
      <c r="AD622" s="247" t="s">
        <v>6709</v>
      </c>
      <c r="AE622" s="248">
        <v>0</v>
      </c>
      <c r="AF622" s="247" t="s">
        <v>6709</v>
      </c>
      <c r="AG622" s="242" t="str">
        <f>IFERROR(VLOOKUP(작성용!A:A,RM!A:D,4,0),"-")</f>
        <v>김기욱</v>
      </c>
      <c r="AH622" s="9" t="s">
        <v>7671</v>
      </c>
      <c r="AI622" s="238" t="s">
        <v>6721</v>
      </c>
      <c r="AJ622" s="238" t="s">
        <v>6721</v>
      </c>
      <c r="AK622" s="238" t="s">
        <v>6726</v>
      </c>
      <c r="AL622" s="238">
        <v>621</v>
      </c>
    </row>
    <row r="623" spans="1:38" x14ac:dyDescent="0.3">
      <c r="A623" s="232" t="s">
        <v>293</v>
      </c>
      <c r="B623" s="232" t="s">
        <v>7666</v>
      </c>
      <c r="C623" s="244" t="s">
        <v>6717</v>
      </c>
      <c r="D623" s="240" t="s">
        <v>6880</v>
      </c>
      <c r="E623" s="239" t="s">
        <v>3996</v>
      </c>
      <c r="F623" s="243" t="s">
        <v>6729</v>
      </c>
      <c r="G623" s="214">
        <v>99</v>
      </c>
      <c r="H623" s="234" t="s">
        <v>6721</v>
      </c>
      <c r="I623" s="234"/>
      <c r="J623" s="234"/>
      <c r="K623" s="234"/>
      <c r="L623" s="234"/>
      <c r="M623" s="234"/>
      <c r="N623" s="234" t="s">
        <v>6720</v>
      </c>
      <c r="O623" s="249" t="s">
        <v>7668</v>
      </c>
      <c r="P623" s="249" t="s">
        <v>7669</v>
      </c>
      <c r="Q623" s="226" t="s">
        <v>7670</v>
      </c>
      <c r="R623" s="212" t="s">
        <v>4198</v>
      </c>
      <c r="S623" s="213">
        <v>420002252</v>
      </c>
      <c r="T623" s="236">
        <v>45530</v>
      </c>
      <c r="U623" s="237" t="s">
        <v>6722</v>
      </c>
      <c r="V623" s="291">
        <v>45572</v>
      </c>
      <c r="W623" s="291">
        <v>45581</v>
      </c>
      <c r="X623" s="237" t="s">
        <v>6721</v>
      </c>
      <c r="Y623" s="237"/>
      <c r="Z623" s="237" t="s">
        <v>13088</v>
      </c>
      <c r="AA623" s="246">
        <v>202409</v>
      </c>
      <c r="AB623" s="246">
        <v>8</v>
      </c>
      <c r="AC623" s="236" t="s">
        <v>6708</v>
      </c>
      <c r="AD623" s="247" t="s">
        <v>6709</v>
      </c>
      <c r="AE623" s="248">
        <v>0</v>
      </c>
      <c r="AF623" s="247" t="s">
        <v>6709</v>
      </c>
      <c r="AG623" s="242" t="str">
        <f>IFERROR(VLOOKUP(작성용!A:A,RM!A:D,4,0),"-")</f>
        <v>김기욱</v>
      </c>
      <c r="AH623" s="9" t="s">
        <v>7671</v>
      </c>
      <c r="AI623" s="238" t="s">
        <v>6721</v>
      </c>
      <c r="AJ623" s="238" t="s">
        <v>6721</v>
      </c>
      <c r="AK623" s="238" t="s">
        <v>6726</v>
      </c>
      <c r="AL623" s="238">
        <v>622</v>
      </c>
    </row>
    <row r="624" spans="1:38" x14ac:dyDescent="0.3">
      <c r="A624" s="232" t="s">
        <v>293</v>
      </c>
      <c r="B624" s="232" t="s">
        <v>7666</v>
      </c>
      <c r="C624" s="244" t="s">
        <v>6717</v>
      </c>
      <c r="D624" s="240" t="s">
        <v>7770</v>
      </c>
      <c r="E624" s="239" t="s">
        <v>7771</v>
      </c>
      <c r="F624" s="243" t="s">
        <v>6729</v>
      </c>
      <c r="G624" s="214">
        <v>0</v>
      </c>
      <c r="H624" s="234" t="s">
        <v>6721</v>
      </c>
      <c r="I624" s="234"/>
      <c r="J624" s="234"/>
      <c r="K624" s="234"/>
      <c r="L624" s="234"/>
      <c r="M624" s="234"/>
      <c r="N624" s="234" t="s">
        <v>6720</v>
      </c>
      <c r="O624" s="249" t="s">
        <v>7668</v>
      </c>
      <c r="P624" s="249" t="s">
        <v>7669</v>
      </c>
      <c r="Q624" s="226" t="s">
        <v>7670</v>
      </c>
      <c r="R624" s="212" t="s">
        <v>4258</v>
      </c>
      <c r="S624" s="213">
        <v>420002267</v>
      </c>
      <c r="T624" s="236">
        <v>45530</v>
      </c>
      <c r="U624" s="237" t="s">
        <v>6722</v>
      </c>
      <c r="V624" s="291">
        <v>45572</v>
      </c>
      <c r="W624" s="291">
        <v>45581</v>
      </c>
      <c r="X624" s="237" t="s">
        <v>6721</v>
      </c>
      <c r="Y624" s="237"/>
      <c r="Z624" s="237" t="s">
        <v>13088</v>
      </c>
      <c r="AA624" s="246">
        <v>202409</v>
      </c>
      <c r="AB624" s="246">
        <v>8</v>
      </c>
      <c r="AC624" s="236" t="s">
        <v>6708</v>
      </c>
      <c r="AD624" s="247" t="s">
        <v>6709</v>
      </c>
      <c r="AE624" s="248">
        <v>0</v>
      </c>
      <c r="AF624" s="247" t="s">
        <v>6709</v>
      </c>
      <c r="AG624" s="242" t="str">
        <f>IFERROR(VLOOKUP(작성용!A:A,RM!A:D,4,0),"-")</f>
        <v>김기욱</v>
      </c>
      <c r="AH624" s="9" t="s">
        <v>7671</v>
      </c>
      <c r="AI624" s="238" t="s">
        <v>6721</v>
      </c>
      <c r="AJ624" s="238" t="s">
        <v>6721</v>
      </c>
      <c r="AK624" s="238" t="s">
        <v>6726</v>
      </c>
      <c r="AL624" s="238">
        <v>623</v>
      </c>
    </row>
    <row r="625" spans="1:38" x14ac:dyDescent="0.3">
      <c r="A625" s="232" t="s">
        <v>293</v>
      </c>
      <c r="B625" s="232" t="s">
        <v>7666</v>
      </c>
      <c r="C625" s="244" t="s">
        <v>6717</v>
      </c>
      <c r="D625" s="240" t="s">
        <v>7308</v>
      </c>
      <c r="E625" s="239" t="s">
        <v>3997</v>
      </c>
      <c r="F625" s="243" t="s">
        <v>6729</v>
      </c>
      <c r="G625" s="214">
        <v>0</v>
      </c>
      <c r="H625" s="234" t="s">
        <v>6721</v>
      </c>
      <c r="I625" s="234"/>
      <c r="J625" s="234"/>
      <c r="K625" s="234"/>
      <c r="L625" s="234"/>
      <c r="M625" s="234"/>
      <c r="N625" s="234" t="s">
        <v>6720</v>
      </c>
      <c r="O625" s="249" t="s">
        <v>7668</v>
      </c>
      <c r="P625" s="249" t="s">
        <v>7669</v>
      </c>
      <c r="Q625" s="226" t="s">
        <v>7670</v>
      </c>
      <c r="R625" s="212" t="s">
        <v>4328</v>
      </c>
      <c r="S625" s="213">
        <v>420002271</v>
      </c>
      <c r="T625" s="236">
        <v>45530</v>
      </c>
      <c r="U625" s="237" t="s">
        <v>6722</v>
      </c>
      <c r="V625" s="291">
        <v>45572</v>
      </c>
      <c r="W625" s="291">
        <v>45581</v>
      </c>
      <c r="X625" s="237" t="s">
        <v>6721</v>
      </c>
      <c r="Y625" s="237"/>
      <c r="Z625" s="237" t="s">
        <v>13088</v>
      </c>
      <c r="AA625" s="246">
        <v>202409</v>
      </c>
      <c r="AB625" s="246">
        <v>8</v>
      </c>
      <c r="AC625" s="236" t="s">
        <v>6708</v>
      </c>
      <c r="AD625" s="247" t="s">
        <v>6709</v>
      </c>
      <c r="AE625" s="248">
        <v>0</v>
      </c>
      <c r="AF625" s="247" t="s">
        <v>6709</v>
      </c>
      <c r="AG625" s="242" t="str">
        <f>IFERROR(VLOOKUP(작성용!A:A,RM!A:D,4,0),"-")</f>
        <v>김기욱</v>
      </c>
      <c r="AH625" s="9" t="s">
        <v>7671</v>
      </c>
      <c r="AI625" s="238" t="s">
        <v>6721</v>
      </c>
      <c r="AJ625" s="238" t="s">
        <v>6721</v>
      </c>
      <c r="AK625" s="238" t="s">
        <v>6726</v>
      </c>
      <c r="AL625" s="238">
        <v>624</v>
      </c>
    </row>
    <row r="626" spans="1:38" x14ac:dyDescent="0.3">
      <c r="A626" s="232" t="s">
        <v>293</v>
      </c>
      <c r="B626" s="232" t="s">
        <v>7666</v>
      </c>
      <c r="C626" s="244" t="s">
        <v>6717</v>
      </c>
      <c r="D626" s="240" t="s">
        <v>7772</v>
      </c>
      <c r="E626" s="239" t="s">
        <v>3998</v>
      </c>
      <c r="F626" s="243" t="s">
        <v>6729</v>
      </c>
      <c r="G626" s="214">
        <v>99</v>
      </c>
      <c r="H626" s="234" t="s">
        <v>6721</v>
      </c>
      <c r="I626" s="234"/>
      <c r="J626" s="234"/>
      <c r="K626" s="234"/>
      <c r="L626" s="234"/>
      <c r="M626" s="234"/>
      <c r="N626" s="234" t="s">
        <v>6720</v>
      </c>
      <c r="O626" s="249" t="s">
        <v>7668</v>
      </c>
      <c r="P626" s="249" t="s">
        <v>7669</v>
      </c>
      <c r="Q626" s="226" t="s">
        <v>7670</v>
      </c>
      <c r="R626" s="212" t="s">
        <v>4234</v>
      </c>
      <c r="S626" s="213">
        <v>420002273</v>
      </c>
      <c r="T626" s="236">
        <v>45530</v>
      </c>
      <c r="U626" s="237" t="s">
        <v>6722</v>
      </c>
      <c r="V626" s="291">
        <v>45572</v>
      </c>
      <c r="W626" s="291">
        <v>45581</v>
      </c>
      <c r="X626" s="237" t="s">
        <v>6721</v>
      </c>
      <c r="Y626" s="237"/>
      <c r="Z626" s="237" t="s">
        <v>13088</v>
      </c>
      <c r="AA626" s="246">
        <v>202409</v>
      </c>
      <c r="AB626" s="246">
        <v>8</v>
      </c>
      <c r="AC626" s="236" t="s">
        <v>6708</v>
      </c>
      <c r="AD626" s="247" t="s">
        <v>6709</v>
      </c>
      <c r="AE626" s="248">
        <v>0</v>
      </c>
      <c r="AF626" s="247" t="s">
        <v>6709</v>
      </c>
      <c r="AG626" s="242" t="str">
        <f>IFERROR(VLOOKUP(작성용!A:A,RM!A:D,4,0),"-")</f>
        <v>김기욱</v>
      </c>
      <c r="AH626" s="9" t="s">
        <v>7671</v>
      </c>
      <c r="AI626" s="238" t="s">
        <v>6721</v>
      </c>
      <c r="AJ626" s="238" t="s">
        <v>6721</v>
      </c>
      <c r="AK626" s="238" t="s">
        <v>6726</v>
      </c>
      <c r="AL626" s="238">
        <v>625</v>
      </c>
    </row>
    <row r="627" spans="1:38" x14ac:dyDescent="0.3">
      <c r="A627" s="232" t="s">
        <v>293</v>
      </c>
      <c r="B627" s="232" t="s">
        <v>7666</v>
      </c>
      <c r="C627" s="244" t="s">
        <v>6717</v>
      </c>
      <c r="D627" s="240" t="s">
        <v>7773</v>
      </c>
      <c r="E627" s="239" t="s">
        <v>3999</v>
      </c>
      <c r="F627" s="243" t="s">
        <v>6729</v>
      </c>
      <c r="G627" s="214">
        <v>0</v>
      </c>
      <c r="H627" s="234" t="s">
        <v>6721</v>
      </c>
      <c r="I627" s="234"/>
      <c r="J627" s="234"/>
      <c r="K627" s="234"/>
      <c r="L627" s="234"/>
      <c r="M627" s="234"/>
      <c r="N627" s="234" t="s">
        <v>6720</v>
      </c>
      <c r="O627" s="249" t="s">
        <v>7668</v>
      </c>
      <c r="P627" s="249" t="s">
        <v>7669</v>
      </c>
      <c r="Q627" s="226" t="s">
        <v>7670</v>
      </c>
      <c r="R627" s="212" t="s">
        <v>4209</v>
      </c>
      <c r="S627" s="213">
        <v>420002288</v>
      </c>
      <c r="T627" s="236">
        <v>45530</v>
      </c>
      <c r="U627" s="237" t="s">
        <v>6722</v>
      </c>
      <c r="V627" s="291">
        <v>45572</v>
      </c>
      <c r="W627" s="291">
        <v>45581</v>
      </c>
      <c r="X627" s="237" t="s">
        <v>6721</v>
      </c>
      <c r="Y627" s="237"/>
      <c r="Z627" s="237" t="s">
        <v>13088</v>
      </c>
      <c r="AA627" s="246">
        <v>202409</v>
      </c>
      <c r="AB627" s="246">
        <v>8</v>
      </c>
      <c r="AC627" s="236" t="s">
        <v>6708</v>
      </c>
      <c r="AD627" s="247" t="s">
        <v>6709</v>
      </c>
      <c r="AE627" s="248">
        <v>0</v>
      </c>
      <c r="AF627" s="247" t="s">
        <v>6709</v>
      </c>
      <c r="AG627" s="242" t="str">
        <f>IFERROR(VLOOKUP(작성용!A:A,RM!A:D,4,0),"-")</f>
        <v>김기욱</v>
      </c>
      <c r="AH627" s="9" t="s">
        <v>7671</v>
      </c>
      <c r="AI627" s="238" t="s">
        <v>6721</v>
      </c>
      <c r="AJ627" s="238" t="s">
        <v>6721</v>
      </c>
      <c r="AK627" s="238" t="s">
        <v>6726</v>
      </c>
      <c r="AL627" s="238">
        <v>626</v>
      </c>
    </row>
    <row r="628" spans="1:38" x14ac:dyDescent="0.3">
      <c r="A628" s="232" t="s">
        <v>293</v>
      </c>
      <c r="B628" s="232" t="s">
        <v>7666</v>
      </c>
      <c r="C628" s="244" t="s">
        <v>6717</v>
      </c>
      <c r="D628" s="240" t="s">
        <v>7774</v>
      </c>
      <c r="E628" s="239" t="s">
        <v>4000</v>
      </c>
      <c r="F628" s="243" t="s">
        <v>6729</v>
      </c>
      <c r="G628" s="214">
        <v>0</v>
      </c>
      <c r="H628" s="234" t="s">
        <v>6721</v>
      </c>
      <c r="I628" s="234"/>
      <c r="J628" s="234"/>
      <c r="K628" s="234"/>
      <c r="L628" s="234"/>
      <c r="M628" s="234"/>
      <c r="N628" s="234" t="s">
        <v>6720</v>
      </c>
      <c r="O628" s="249" t="s">
        <v>7668</v>
      </c>
      <c r="P628" s="249" t="s">
        <v>7669</v>
      </c>
      <c r="Q628" s="226" t="s">
        <v>7670</v>
      </c>
      <c r="R628" s="212" t="s">
        <v>4329</v>
      </c>
      <c r="S628" s="213">
        <v>420002301</v>
      </c>
      <c r="T628" s="236">
        <v>45530</v>
      </c>
      <c r="U628" s="237" t="s">
        <v>6722</v>
      </c>
      <c r="V628" s="291">
        <v>45572</v>
      </c>
      <c r="W628" s="291">
        <v>45581</v>
      </c>
      <c r="X628" s="237" t="s">
        <v>6721</v>
      </c>
      <c r="Y628" s="237"/>
      <c r="Z628" s="237" t="s">
        <v>13088</v>
      </c>
      <c r="AA628" s="246">
        <v>202409</v>
      </c>
      <c r="AB628" s="246">
        <v>8</v>
      </c>
      <c r="AC628" s="236" t="s">
        <v>6708</v>
      </c>
      <c r="AD628" s="247" t="s">
        <v>6709</v>
      </c>
      <c r="AE628" s="248">
        <v>0</v>
      </c>
      <c r="AF628" s="247" t="s">
        <v>6709</v>
      </c>
      <c r="AG628" s="242" t="str">
        <f>IFERROR(VLOOKUP(작성용!A:A,RM!A:D,4,0),"-")</f>
        <v>김기욱</v>
      </c>
      <c r="AH628" s="9" t="s">
        <v>7671</v>
      </c>
      <c r="AI628" s="238" t="s">
        <v>6721</v>
      </c>
      <c r="AJ628" s="238" t="s">
        <v>6721</v>
      </c>
      <c r="AK628" s="238" t="s">
        <v>6726</v>
      </c>
      <c r="AL628" s="238">
        <v>627</v>
      </c>
    </row>
    <row r="629" spans="1:38" x14ac:dyDescent="0.3">
      <c r="A629" s="232" t="s">
        <v>293</v>
      </c>
      <c r="B629" s="232" t="s">
        <v>7666</v>
      </c>
      <c r="C629" s="244" t="s">
        <v>6717</v>
      </c>
      <c r="D629" s="240" t="s">
        <v>7775</v>
      </c>
      <c r="E629" s="239" t="s">
        <v>4001</v>
      </c>
      <c r="F629" s="243" t="s">
        <v>6729</v>
      </c>
      <c r="G629" s="214">
        <v>0</v>
      </c>
      <c r="H629" s="234" t="s">
        <v>6721</v>
      </c>
      <c r="I629" s="234"/>
      <c r="J629" s="234"/>
      <c r="K629" s="234"/>
      <c r="L629" s="234"/>
      <c r="M629" s="234"/>
      <c r="N629" s="234" t="s">
        <v>6720</v>
      </c>
      <c r="O629" s="249" t="s">
        <v>7668</v>
      </c>
      <c r="P629" s="249" t="s">
        <v>7669</v>
      </c>
      <c r="Q629" s="226" t="s">
        <v>7670</v>
      </c>
      <c r="R629" s="212" t="s">
        <v>4197</v>
      </c>
      <c r="S629" s="213">
        <v>420002302</v>
      </c>
      <c r="T629" s="236">
        <v>45530</v>
      </c>
      <c r="U629" s="237" t="s">
        <v>6722</v>
      </c>
      <c r="V629" s="291">
        <v>45572</v>
      </c>
      <c r="W629" s="291">
        <v>45581</v>
      </c>
      <c r="X629" s="237" t="s">
        <v>6721</v>
      </c>
      <c r="Y629" s="237"/>
      <c r="Z629" s="237" t="s">
        <v>13088</v>
      </c>
      <c r="AA629" s="246">
        <v>202409</v>
      </c>
      <c r="AB629" s="246">
        <v>8</v>
      </c>
      <c r="AC629" s="236" t="s">
        <v>6708</v>
      </c>
      <c r="AD629" s="247" t="s">
        <v>6709</v>
      </c>
      <c r="AE629" s="248">
        <v>0</v>
      </c>
      <c r="AF629" s="247" t="s">
        <v>6709</v>
      </c>
      <c r="AG629" s="242" t="str">
        <f>IFERROR(VLOOKUP(작성용!A:A,RM!A:D,4,0),"-")</f>
        <v>김기욱</v>
      </c>
      <c r="AH629" s="9" t="s">
        <v>7671</v>
      </c>
      <c r="AI629" s="238" t="s">
        <v>6721</v>
      </c>
      <c r="AJ629" s="238" t="s">
        <v>6721</v>
      </c>
      <c r="AK629" s="238" t="s">
        <v>6726</v>
      </c>
      <c r="AL629" s="238">
        <v>628</v>
      </c>
    </row>
    <row r="630" spans="1:38" x14ac:dyDescent="0.3">
      <c r="A630" s="232" t="s">
        <v>293</v>
      </c>
      <c r="B630" s="232" t="s">
        <v>7666</v>
      </c>
      <c r="C630" s="244" t="s">
        <v>6717</v>
      </c>
      <c r="D630" s="240" t="s">
        <v>7776</v>
      </c>
      <c r="E630" s="239" t="s">
        <v>7777</v>
      </c>
      <c r="F630" s="243" t="s">
        <v>6729</v>
      </c>
      <c r="G630" s="214">
        <v>0</v>
      </c>
      <c r="H630" s="234" t="s">
        <v>6721</v>
      </c>
      <c r="I630" s="234"/>
      <c r="J630" s="234"/>
      <c r="K630" s="234"/>
      <c r="L630" s="234"/>
      <c r="M630" s="234"/>
      <c r="N630" s="234" t="s">
        <v>6720</v>
      </c>
      <c r="O630" s="249" t="s">
        <v>7668</v>
      </c>
      <c r="P630" s="249" t="s">
        <v>7669</v>
      </c>
      <c r="Q630" s="226" t="s">
        <v>7670</v>
      </c>
      <c r="R630" s="212" t="s">
        <v>4239</v>
      </c>
      <c r="S630" s="213">
        <v>420002326</v>
      </c>
      <c r="T630" s="236">
        <v>45530</v>
      </c>
      <c r="U630" s="237" t="s">
        <v>6722</v>
      </c>
      <c r="V630" s="291">
        <v>45572</v>
      </c>
      <c r="W630" s="291">
        <v>45581</v>
      </c>
      <c r="X630" s="237" t="s">
        <v>6721</v>
      </c>
      <c r="Y630" s="237"/>
      <c r="Z630" s="237" t="s">
        <v>13088</v>
      </c>
      <c r="AA630" s="246">
        <v>202409</v>
      </c>
      <c r="AB630" s="246">
        <v>8</v>
      </c>
      <c r="AC630" s="236" t="s">
        <v>6708</v>
      </c>
      <c r="AD630" s="247" t="s">
        <v>6709</v>
      </c>
      <c r="AE630" s="248">
        <v>0</v>
      </c>
      <c r="AF630" s="247" t="s">
        <v>6709</v>
      </c>
      <c r="AG630" s="242" t="str">
        <f>IFERROR(VLOOKUP(작성용!A:A,RM!A:D,4,0),"-")</f>
        <v>김기욱</v>
      </c>
      <c r="AH630" s="9" t="s">
        <v>7671</v>
      </c>
      <c r="AI630" s="238" t="s">
        <v>6721</v>
      </c>
      <c r="AJ630" s="238" t="s">
        <v>6721</v>
      </c>
      <c r="AK630" s="238" t="s">
        <v>6726</v>
      </c>
      <c r="AL630" s="238">
        <v>629</v>
      </c>
    </row>
    <row r="631" spans="1:38" x14ac:dyDescent="0.3">
      <c r="A631" s="232" t="s">
        <v>293</v>
      </c>
      <c r="B631" s="232" t="s">
        <v>7666</v>
      </c>
      <c r="C631" s="244" t="s">
        <v>6717</v>
      </c>
      <c r="D631" s="240" t="s">
        <v>7778</v>
      </c>
      <c r="E631" s="239" t="s">
        <v>4002</v>
      </c>
      <c r="F631" s="243" t="s">
        <v>6729</v>
      </c>
      <c r="G631" s="214">
        <v>0</v>
      </c>
      <c r="H631" s="234" t="s">
        <v>6721</v>
      </c>
      <c r="I631" s="234"/>
      <c r="J631" s="234"/>
      <c r="K631" s="234"/>
      <c r="L631" s="234"/>
      <c r="M631" s="234"/>
      <c r="N631" s="234" t="s">
        <v>6720</v>
      </c>
      <c r="O631" s="249" t="s">
        <v>7668</v>
      </c>
      <c r="P631" s="249" t="s">
        <v>7669</v>
      </c>
      <c r="Q631" s="226" t="s">
        <v>7670</v>
      </c>
      <c r="R631" s="212" t="s">
        <v>4330</v>
      </c>
      <c r="S631" s="213">
        <v>420002336</v>
      </c>
      <c r="T631" s="236">
        <v>45530</v>
      </c>
      <c r="U631" s="237" t="s">
        <v>6722</v>
      </c>
      <c r="V631" s="291">
        <v>45572</v>
      </c>
      <c r="W631" s="291">
        <v>45581</v>
      </c>
      <c r="X631" s="237" t="s">
        <v>6721</v>
      </c>
      <c r="Y631" s="237"/>
      <c r="Z631" s="237" t="s">
        <v>13088</v>
      </c>
      <c r="AA631" s="246">
        <v>202409</v>
      </c>
      <c r="AB631" s="246">
        <v>8</v>
      </c>
      <c r="AC631" s="236" t="s">
        <v>6708</v>
      </c>
      <c r="AD631" s="247" t="s">
        <v>6709</v>
      </c>
      <c r="AE631" s="248">
        <v>0</v>
      </c>
      <c r="AF631" s="247" t="s">
        <v>6709</v>
      </c>
      <c r="AG631" s="242" t="str">
        <f>IFERROR(VLOOKUP(작성용!A:A,RM!A:D,4,0),"-")</f>
        <v>김기욱</v>
      </c>
      <c r="AH631" s="9" t="s">
        <v>7671</v>
      </c>
      <c r="AI631" s="238" t="s">
        <v>6721</v>
      </c>
      <c r="AJ631" s="238" t="s">
        <v>6721</v>
      </c>
      <c r="AK631" s="238" t="s">
        <v>6726</v>
      </c>
      <c r="AL631" s="238">
        <v>630</v>
      </c>
    </row>
    <row r="632" spans="1:38" x14ac:dyDescent="0.3">
      <c r="A632" s="232" t="s">
        <v>293</v>
      </c>
      <c r="B632" s="232" t="s">
        <v>7666</v>
      </c>
      <c r="C632" s="244" t="s">
        <v>6717</v>
      </c>
      <c r="D632" s="240" t="s">
        <v>7779</v>
      </c>
      <c r="E632" s="239" t="s">
        <v>4003</v>
      </c>
      <c r="F632" s="243" t="s">
        <v>6729</v>
      </c>
      <c r="G632" s="214">
        <v>0</v>
      </c>
      <c r="H632" s="234" t="s">
        <v>6721</v>
      </c>
      <c r="I632" s="234"/>
      <c r="J632" s="234"/>
      <c r="K632" s="234"/>
      <c r="L632" s="234"/>
      <c r="M632" s="234"/>
      <c r="N632" s="234" t="s">
        <v>6720</v>
      </c>
      <c r="O632" s="249" t="s">
        <v>7668</v>
      </c>
      <c r="P632" s="249" t="s">
        <v>7669</v>
      </c>
      <c r="Q632" s="226" t="s">
        <v>7670</v>
      </c>
      <c r="R632" s="212" t="s">
        <v>4233</v>
      </c>
      <c r="S632" s="213">
        <v>420002375</v>
      </c>
      <c r="T632" s="236">
        <v>45530</v>
      </c>
      <c r="U632" s="237" t="s">
        <v>6722</v>
      </c>
      <c r="V632" s="291">
        <v>45572</v>
      </c>
      <c r="W632" s="291">
        <v>45581</v>
      </c>
      <c r="X632" s="237" t="s">
        <v>6721</v>
      </c>
      <c r="Y632" s="237"/>
      <c r="Z632" s="237" t="s">
        <v>13088</v>
      </c>
      <c r="AA632" s="246">
        <v>202409</v>
      </c>
      <c r="AB632" s="246">
        <v>8</v>
      </c>
      <c r="AC632" s="236" t="s">
        <v>6708</v>
      </c>
      <c r="AD632" s="247" t="s">
        <v>6709</v>
      </c>
      <c r="AE632" s="248">
        <v>0</v>
      </c>
      <c r="AF632" s="247" t="s">
        <v>6709</v>
      </c>
      <c r="AG632" s="242" t="str">
        <f>IFERROR(VLOOKUP(작성용!A:A,RM!A:D,4,0),"-")</f>
        <v>김기욱</v>
      </c>
      <c r="AH632" s="9" t="s">
        <v>7671</v>
      </c>
      <c r="AI632" s="238" t="s">
        <v>6721</v>
      </c>
      <c r="AJ632" s="238" t="s">
        <v>6721</v>
      </c>
      <c r="AK632" s="238" t="s">
        <v>6726</v>
      </c>
      <c r="AL632" s="238">
        <v>631</v>
      </c>
    </row>
    <row r="633" spans="1:38" x14ac:dyDescent="0.3">
      <c r="A633" s="232" t="s">
        <v>293</v>
      </c>
      <c r="B633" s="232" t="s">
        <v>7666</v>
      </c>
      <c r="C633" s="244" t="s">
        <v>6717</v>
      </c>
      <c r="D633" s="240" t="s">
        <v>6881</v>
      </c>
      <c r="E633" s="239" t="s">
        <v>4004</v>
      </c>
      <c r="F633" s="243" t="s">
        <v>6729</v>
      </c>
      <c r="G633" s="214">
        <v>99</v>
      </c>
      <c r="H633" s="234" t="s">
        <v>6721</v>
      </c>
      <c r="I633" s="234"/>
      <c r="J633" s="234"/>
      <c r="K633" s="234"/>
      <c r="L633" s="234"/>
      <c r="M633" s="234"/>
      <c r="N633" s="234" t="s">
        <v>6720</v>
      </c>
      <c r="O633" s="249" t="s">
        <v>7668</v>
      </c>
      <c r="P633" s="249" t="s">
        <v>7669</v>
      </c>
      <c r="Q633" s="226" t="s">
        <v>7670</v>
      </c>
      <c r="R633" s="212" t="s">
        <v>4204</v>
      </c>
      <c r="S633" s="213">
        <v>420002406</v>
      </c>
      <c r="T633" s="236">
        <v>45530</v>
      </c>
      <c r="U633" s="237" t="s">
        <v>6722</v>
      </c>
      <c r="V633" s="291">
        <v>45572</v>
      </c>
      <c r="W633" s="291">
        <v>45581</v>
      </c>
      <c r="X633" s="237" t="s">
        <v>6721</v>
      </c>
      <c r="Y633" s="237"/>
      <c r="Z633" s="237" t="s">
        <v>13088</v>
      </c>
      <c r="AA633" s="246">
        <v>202409</v>
      </c>
      <c r="AB633" s="246">
        <v>8</v>
      </c>
      <c r="AC633" s="236" t="s">
        <v>6708</v>
      </c>
      <c r="AD633" s="247" t="s">
        <v>6709</v>
      </c>
      <c r="AE633" s="248">
        <v>0</v>
      </c>
      <c r="AF633" s="247" t="s">
        <v>6709</v>
      </c>
      <c r="AG633" s="242" t="str">
        <f>IFERROR(VLOOKUP(작성용!A:A,RM!A:D,4,0),"-")</f>
        <v>김기욱</v>
      </c>
      <c r="AH633" s="9" t="s">
        <v>7671</v>
      </c>
      <c r="AI633" s="238" t="s">
        <v>6721</v>
      </c>
      <c r="AJ633" s="238" t="s">
        <v>6721</v>
      </c>
      <c r="AK633" s="238" t="s">
        <v>6726</v>
      </c>
      <c r="AL633" s="238">
        <v>632</v>
      </c>
    </row>
    <row r="634" spans="1:38" x14ac:dyDescent="0.3">
      <c r="A634" s="232" t="s">
        <v>293</v>
      </c>
      <c r="B634" s="232" t="s">
        <v>7666</v>
      </c>
      <c r="C634" s="244" t="s">
        <v>6717</v>
      </c>
      <c r="D634" s="240" t="s">
        <v>7780</v>
      </c>
      <c r="E634" s="239" t="s">
        <v>7781</v>
      </c>
      <c r="F634" s="243" t="s">
        <v>6729</v>
      </c>
      <c r="G634" s="214">
        <v>0</v>
      </c>
      <c r="H634" s="234" t="s">
        <v>6721</v>
      </c>
      <c r="I634" s="234"/>
      <c r="J634" s="234"/>
      <c r="K634" s="234"/>
      <c r="L634" s="234"/>
      <c r="M634" s="234"/>
      <c r="N634" s="234" t="s">
        <v>6720</v>
      </c>
      <c r="O634" s="249" t="s">
        <v>7668</v>
      </c>
      <c r="P634" s="249" t="s">
        <v>7669</v>
      </c>
      <c r="Q634" s="226" t="s">
        <v>7670</v>
      </c>
      <c r="R634" s="212" t="s">
        <v>4240</v>
      </c>
      <c r="S634" s="213">
        <v>420002437</v>
      </c>
      <c r="T634" s="236">
        <v>45530</v>
      </c>
      <c r="U634" s="237" t="s">
        <v>6722</v>
      </c>
      <c r="V634" s="291">
        <v>45572</v>
      </c>
      <c r="W634" s="291">
        <v>45581</v>
      </c>
      <c r="X634" s="237" t="s">
        <v>6721</v>
      </c>
      <c r="Y634" s="237"/>
      <c r="Z634" s="237" t="s">
        <v>13088</v>
      </c>
      <c r="AA634" s="246">
        <v>202409</v>
      </c>
      <c r="AB634" s="246">
        <v>8</v>
      </c>
      <c r="AC634" s="236" t="s">
        <v>6708</v>
      </c>
      <c r="AD634" s="247" t="s">
        <v>6709</v>
      </c>
      <c r="AE634" s="248">
        <v>0</v>
      </c>
      <c r="AF634" s="247" t="s">
        <v>6709</v>
      </c>
      <c r="AG634" s="242" t="str">
        <f>IFERROR(VLOOKUP(작성용!A:A,RM!A:D,4,0),"-")</f>
        <v>김기욱</v>
      </c>
      <c r="AH634" s="9" t="s">
        <v>7671</v>
      </c>
      <c r="AI634" s="238" t="s">
        <v>6721</v>
      </c>
      <c r="AJ634" s="238" t="s">
        <v>6721</v>
      </c>
      <c r="AK634" s="238" t="s">
        <v>6726</v>
      </c>
      <c r="AL634" s="238">
        <v>633</v>
      </c>
    </row>
    <row r="635" spans="1:38" x14ac:dyDescent="0.3">
      <c r="A635" s="232" t="s">
        <v>293</v>
      </c>
      <c r="B635" s="232" t="s">
        <v>7666</v>
      </c>
      <c r="C635" s="244" t="s">
        <v>6717</v>
      </c>
      <c r="D635" s="240" t="s">
        <v>7782</v>
      </c>
      <c r="E635" s="239" t="s">
        <v>4005</v>
      </c>
      <c r="F635" s="243" t="s">
        <v>6729</v>
      </c>
      <c r="G635" s="214">
        <v>0</v>
      </c>
      <c r="H635" s="234" t="s">
        <v>6721</v>
      </c>
      <c r="I635" s="234"/>
      <c r="J635" s="234"/>
      <c r="K635" s="234"/>
      <c r="L635" s="234"/>
      <c r="M635" s="234"/>
      <c r="N635" s="234" t="s">
        <v>6720</v>
      </c>
      <c r="O635" s="249" t="s">
        <v>7668</v>
      </c>
      <c r="P635" s="249" t="s">
        <v>7669</v>
      </c>
      <c r="Q635" s="226" t="s">
        <v>7670</v>
      </c>
      <c r="R635" s="212" t="s">
        <v>4331</v>
      </c>
      <c r="S635" s="213">
        <v>420002480</v>
      </c>
      <c r="T635" s="236">
        <v>45530</v>
      </c>
      <c r="U635" s="237" t="s">
        <v>6722</v>
      </c>
      <c r="V635" s="291">
        <v>45572</v>
      </c>
      <c r="W635" s="291">
        <v>45581</v>
      </c>
      <c r="X635" s="237" t="s">
        <v>6721</v>
      </c>
      <c r="Y635" s="237"/>
      <c r="Z635" s="237" t="s">
        <v>13088</v>
      </c>
      <c r="AA635" s="246">
        <v>202409</v>
      </c>
      <c r="AB635" s="246">
        <v>8</v>
      </c>
      <c r="AC635" s="236" t="s">
        <v>6708</v>
      </c>
      <c r="AD635" s="247" t="s">
        <v>6709</v>
      </c>
      <c r="AE635" s="248">
        <v>0</v>
      </c>
      <c r="AF635" s="247" t="s">
        <v>6709</v>
      </c>
      <c r="AG635" s="242" t="str">
        <f>IFERROR(VLOOKUP(작성용!A:A,RM!A:D,4,0),"-")</f>
        <v>김기욱</v>
      </c>
      <c r="AH635" s="9" t="s">
        <v>7671</v>
      </c>
      <c r="AI635" s="238" t="s">
        <v>6721</v>
      </c>
      <c r="AJ635" s="238" t="s">
        <v>6721</v>
      </c>
      <c r="AK635" s="238" t="s">
        <v>6726</v>
      </c>
      <c r="AL635" s="238">
        <v>634</v>
      </c>
    </row>
    <row r="636" spans="1:38" x14ac:dyDescent="0.3">
      <c r="A636" s="232" t="s">
        <v>293</v>
      </c>
      <c r="B636" s="232" t="s">
        <v>7666</v>
      </c>
      <c r="C636" s="244" t="s">
        <v>6717</v>
      </c>
      <c r="D636" s="240" t="s">
        <v>7783</v>
      </c>
      <c r="E636" s="239" t="s">
        <v>4006</v>
      </c>
      <c r="F636" s="243" t="s">
        <v>6729</v>
      </c>
      <c r="G636" s="214">
        <v>0</v>
      </c>
      <c r="H636" s="234" t="s">
        <v>6721</v>
      </c>
      <c r="I636" s="234"/>
      <c r="J636" s="234"/>
      <c r="K636" s="234"/>
      <c r="L636" s="234"/>
      <c r="M636" s="234"/>
      <c r="N636" s="234" t="s">
        <v>6720</v>
      </c>
      <c r="O636" s="249" t="s">
        <v>7668</v>
      </c>
      <c r="P636" s="249" t="s">
        <v>7669</v>
      </c>
      <c r="Q636" s="226" t="s">
        <v>7670</v>
      </c>
      <c r="R636" s="212" t="s">
        <v>4332</v>
      </c>
      <c r="S636" s="213">
        <v>420002506</v>
      </c>
      <c r="T636" s="236">
        <v>45530</v>
      </c>
      <c r="U636" s="237" t="s">
        <v>6722</v>
      </c>
      <c r="V636" s="291">
        <v>45572</v>
      </c>
      <c r="W636" s="291">
        <v>45581</v>
      </c>
      <c r="X636" s="237" t="s">
        <v>6721</v>
      </c>
      <c r="Y636" s="237"/>
      <c r="Z636" s="237" t="s">
        <v>13088</v>
      </c>
      <c r="AA636" s="246">
        <v>202409</v>
      </c>
      <c r="AB636" s="246">
        <v>8</v>
      </c>
      <c r="AC636" s="236" t="s">
        <v>6708</v>
      </c>
      <c r="AD636" s="247" t="s">
        <v>6709</v>
      </c>
      <c r="AE636" s="248">
        <v>0</v>
      </c>
      <c r="AF636" s="247" t="s">
        <v>6709</v>
      </c>
      <c r="AG636" s="242" t="str">
        <f>IFERROR(VLOOKUP(작성용!A:A,RM!A:D,4,0),"-")</f>
        <v>김기욱</v>
      </c>
      <c r="AH636" s="9" t="s">
        <v>7671</v>
      </c>
      <c r="AI636" s="238" t="s">
        <v>6721</v>
      </c>
      <c r="AJ636" s="238" t="s">
        <v>6721</v>
      </c>
      <c r="AK636" s="238" t="s">
        <v>6726</v>
      </c>
      <c r="AL636" s="238">
        <v>635</v>
      </c>
    </row>
    <row r="637" spans="1:38" x14ac:dyDescent="0.3">
      <c r="A637" s="232" t="s">
        <v>293</v>
      </c>
      <c r="B637" s="232" t="s">
        <v>7666</v>
      </c>
      <c r="C637" s="244" t="s">
        <v>6717</v>
      </c>
      <c r="D637" s="240" t="s">
        <v>7784</v>
      </c>
      <c r="E637" s="239" t="s">
        <v>7785</v>
      </c>
      <c r="F637" s="243" t="s">
        <v>6729</v>
      </c>
      <c r="G637" s="214">
        <v>0</v>
      </c>
      <c r="H637" s="234" t="s">
        <v>6721</v>
      </c>
      <c r="I637" s="234"/>
      <c r="J637" s="234"/>
      <c r="K637" s="234"/>
      <c r="L637" s="234"/>
      <c r="M637" s="234"/>
      <c r="N637" s="234" t="s">
        <v>6720</v>
      </c>
      <c r="O637" s="249" t="s">
        <v>7668</v>
      </c>
      <c r="P637" s="249" t="s">
        <v>7669</v>
      </c>
      <c r="Q637" s="226" t="s">
        <v>7670</v>
      </c>
      <c r="R637" s="212" t="s">
        <v>4333</v>
      </c>
      <c r="S637" s="213">
        <v>420002545</v>
      </c>
      <c r="T637" s="236">
        <v>45530</v>
      </c>
      <c r="U637" s="237" t="s">
        <v>6722</v>
      </c>
      <c r="V637" s="291">
        <v>45572</v>
      </c>
      <c r="W637" s="291">
        <v>45581</v>
      </c>
      <c r="X637" s="237" t="s">
        <v>6721</v>
      </c>
      <c r="Y637" s="237"/>
      <c r="Z637" s="237" t="s">
        <v>13088</v>
      </c>
      <c r="AA637" s="246">
        <v>202409</v>
      </c>
      <c r="AB637" s="246">
        <v>8</v>
      </c>
      <c r="AC637" s="236" t="s">
        <v>6708</v>
      </c>
      <c r="AD637" s="247" t="s">
        <v>6709</v>
      </c>
      <c r="AE637" s="248">
        <v>0</v>
      </c>
      <c r="AF637" s="247" t="s">
        <v>6709</v>
      </c>
      <c r="AG637" s="242" t="str">
        <f>IFERROR(VLOOKUP(작성용!A:A,RM!A:D,4,0),"-")</f>
        <v>김기욱</v>
      </c>
      <c r="AH637" s="9" t="s">
        <v>7671</v>
      </c>
      <c r="AI637" s="238" t="s">
        <v>6721</v>
      </c>
      <c r="AJ637" s="238" t="s">
        <v>6721</v>
      </c>
      <c r="AK637" s="238" t="s">
        <v>6726</v>
      </c>
      <c r="AL637" s="238">
        <v>636</v>
      </c>
    </row>
    <row r="638" spans="1:38" x14ac:dyDescent="0.3">
      <c r="A638" s="232" t="s">
        <v>293</v>
      </c>
      <c r="B638" s="232" t="s">
        <v>7666</v>
      </c>
      <c r="C638" s="244" t="s">
        <v>6717</v>
      </c>
      <c r="D638" s="240" t="s">
        <v>7786</v>
      </c>
      <c r="E638" s="239" t="s">
        <v>4007</v>
      </c>
      <c r="F638" s="243" t="s">
        <v>6729</v>
      </c>
      <c r="G638" s="214">
        <v>0</v>
      </c>
      <c r="H638" s="234" t="s">
        <v>6721</v>
      </c>
      <c r="I638" s="234"/>
      <c r="J638" s="234"/>
      <c r="K638" s="234"/>
      <c r="L638" s="234"/>
      <c r="M638" s="234"/>
      <c r="N638" s="234" t="s">
        <v>6720</v>
      </c>
      <c r="O638" s="249" t="s">
        <v>7668</v>
      </c>
      <c r="P638" s="249" t="s">
        <v>7669</v>
      </c>
      <c r="Q638" s="226" t="s">
        <v>7670</v>
      </c>
      <c r="R638" s="212" t="s">
        <v>4210</v>
      </c>
      <c r="S638" s="213">
        <v>420002634</v>
      </c>
      <c r="T638" s="236">
        <v>45530</v>
      </c>
      <c r="U638" s="237" t="s">
        <v>6722</v>
      </c>
      <c r="V638" s="291">
        <v>45572</v>
      </c>
      <c r="W638" s="291">
        <v>45581</v>
      </c>
      <c r="X638" s="237" t="s">
        <v>6721</v>
      </c>
      <c r="Y638" s="237"/>
      <c r="Z638" s="237" t="s">
        <v>13088</v>
      </c>
      <c r="AA638" s="246">
        <v>202409</v>
      </c>
      <c r="AB638" s="246">
        <v>8</v>
      </c>
      <c r="AC638" s="236" t="s">
        <v>6708</v>
      </c>
      <c r="AD638" s="247" t="s">
        <v>6709</v>
      </c>
      <c r="AE638" s="248">
        <v>0</v>
      </c>
      <c r="AF638" s="247" t="s">
        <v>6709</v>
      </c>
      <c r="AG638" s="242" t="str">
        <f>IFERROR(VLOOKUP(작성용!A:A,RM!A:D,4,0),"-")</f>
        <v>김기욱</v>
      </c>
      <c r="AH638" s="9" t="s">
        <v>7671</v>
      </c>
      <c r="AI638" s="238" t="s">
        <v>6721</v>
      </c>
      <c r="AJ638" s="238" t="s">
        <v>6721</v>
      </c>
      <c r="AK638" s="238" t="s">
        <v>6726</v>
      </c>
      <c r="AL638" s="238">
        <v>637</v>
      </c>
    </row>
    <row r="639" spans="1:38" x14ac:dyDescent="0.3">
      <c r="A639" s="232" t="s">
        <v>293</v>
      </c>
      <c r="B639" s="232" t="s">
        <v>7666</v>
      </c>
      <c r="C639" s="244" t="s">
        <v>6717</v>
      </c>
      <c r="D639" s="240" t="s">
        <v>7787</v>
      </c>
      <c r="E639" s="239" t="s">
        <v>4008</v>
      </c>
      <c r="F639" s="243" t="s">
        <v>6729</v>
      </c>
      <c r="G639" s="214">
        <v>0</v>
      </c>
      <c r="H639" s="234" t="s">
        <v>6721</v>
      </c>
      <c r="I639" s="234"/>
      <c r="J639" s="234"/>
      <c r="K639" s="234"/>
      <c r="L639" s="234"/>
      <c r="M639" s="234"/>
      <c r="N639" s="234" t="s">
        <v>6720</v>
      </c>
      <c r="O639" s="249" t="s">
        <v>7668</v>
      </c>
      <c r="P639" s="249" t="s">
        <v>7669</v>
      </c>
      <c r="Q639" s="226" t="s">
        <v>7670</v>
      </c>
      <c r="R639" s="212" t="s">
        <v>4334</v>
      </c>
      <c r="S639" s="213">
        <v>420002671</v>
      </c>
      <c r="T639" s="236">
        <v>45530</v>
      </c>
      <c r="U639" s="237" t="s">
        <v>6722</v>
      </c>
      <c r="V639" s="291">
        <v>45572</v>
      </c>
      <c r="W639" s="291">
        <v>45581</v>
      </c>
      <c r="X639" s="237" t="s">
        <v>6721</v>
      </c>
      <c r="Y639" s="237"/>
      <c r="Z639" s="237" t="s">
        <v>13088</v>
      </c>
      <c r="AA639" s="246">
        <v>202409</v>
      </c>
      <c r="AB639" s="246">
        <v>8</v>
      </c>
      <c r="AC639" s="236" t="s">
        <v>6708</v>
      </c>
      <c r="AD639" s="247" t="s">
        <v>6709</v>
      </c>
      <c r="AE639" s="248">
        <v>0</v>
      </c>
      <c r="AF639" s="247" t="s">
        <v>6709</v>
      </c>
      <c r="AG639" s="242" t="str">
        <f>IFERROR(VLOOKUP(작성용!A:A,RM!A:D,4,0),"-")</f>
        <v>김기욱</v>
      </c>
      <c r="AH639" s="9" t="s">
        <v>7671</v>
      </c>
      <c r="AI639" s="238" t="s">
        <v>6721</v>
      </c>
      <c r="AJ639" s="238" t="s">
        <v>6721</v>
      </c>
      <c r="AK639" s="238" t="s">
        <v>6726</v>
      </c>
      <c r="AL639" s="238">
        <v>638</v>
      </c>
    </row>
    <row r="640" spans="1:38" x14ac:dyDescent="0.3">
      <c r="A640" s="232" t="s">
        <v>293</v>
      </c>
      <c r="B640" s="232" t="s">
        <v>7666</v>
      </c>
      <c r="C640" s="244" t="s">
        <v>6717</v>
      </c>
      <c r="D640" s="240" t="s">
        <v>7788</v>
      </c>
      <c r="E640" s="239" t="s">
        <v>4009</v>
      </c>
      <c r="F640" s="243" t="s">
        <v>6729</v>
      </c>
      <c r="G640" s="214">
        <v>0</v>
      </c>
      <c r="H640" s="234" t="s">
        <v>6721</v>
      </c>
      <c r="I640" s="234"/>
      <c r="J640" s="234"/>
      <c r="K640" s="234"/>
      <c r="L640" s="234"/>
      <c r="M640" s="234"/>
      <c r="N640" s="234" t="s">
        <v>6720</v>
      </c>
      <c r="O640" s="249" t="s">
        <v>7668</v>
      </c>
      <c r="P640" s="249" t="s">
        <v>7669</v>
      </c>
      <c r="Q640" s="226" t="s">
        <v>7670</v>
      </c>
      <c r="R640" s="212" t="s">
        <v>4335</v>
      </c>
      <c r="S640" s="213">
        <v>420002686</v>
      </c>
      <c r="T640" s="236">
        <v>45530</v>
      </c>
      <c r="U640" s="237" t="s">
        <v>6722</v>
      </c>
      <c r="V640" s="291">
        <v>45572</v>
      </c>
      <c r="W640" s="291">
        <v>45581</v>
      </c>
      <c r="X640" s="237" t="s">
        <v>6721</v>
      </c>
      <c r="Y640" s="237"/>
      <c r="Z640" s="237" t="s">
        <v>13088</v>
      </c>
      <c r="AA640" s="246">
        <v>202409</v>
      </c>
      <c r="AB640" s="246">
        <v>8</v>
      </c>
      <c r="AC640" s="236" t="s">
        <v>6708</v>
      </c>
      <c r="AD640" s="247" t="s">
        <v>6709</v>
      </c>
      <c r="AE640" s="248">
        <v>0</v>
      </c>
      <c r="AF640" s="247" t="s">
        <v>6709</v>
      </c>
      <c r="AG640" s="242" t="str">
        <f>IFERROR(VLOOKUP(작성용!A:A,RM!A:D,4,0),"-")</f>
        <v>김기욱</v>
      </c>
      <c r="AH640" s="9" t="s">
        <v>7671</v>
      </c>
      <c r="AI640" s="238" t="s">
        <v>6721</v>
      </c>
      <c r="AJ640" s="238" t="s">
        <v>6721</v>
      </c>
      <c r="AK640" s="238" t="s">
        <v>6726</v>
      </c>
      <c r="AL640" s="238">
        <v>639</v>
      </c>
    </row>
    <row r="641" spans="1:38" x14ac:dyDescent="0.3">
      <c r="A641" s="232" t="s">
        <v>293</v>
      </c>
      <c r="B641" s="232" t="s">
        <v>7666</v>
      </c>
      <c r="C641" s="244" t="s">
        <v>6717</v>
      </c>
      <c r="D641" s="240" t="s">
        <v>7789</v>
      </c>
      <c r="E641" s="239" t="s">
        <v>4010</v>
      </c>
      <c r="F641" s="243" t="s">
        <v>6729</v>
      </c>
      <c r="G641" s="214">
        <v>0</v>
      </c>
      <c r="H641" s="234" t="s">
        <v>6721</v>
      </c>
      <c r="I641" s="234"/>
      <c r="J641" s="234"/>
      <c r="K641" s="234"/>
      <c r="L641" s="234"/>
      <c r="M641" s="234"/>
      <c r="N641" s="234" t="s">
        <v>6720</v>
      </c>
      <c r="O641" s="249" t="s">
        <v>7668</v>
      </c>
      <c r="P641" s="249" t="s">
        <v>7669</v>
      </c>
      <c r="Q641" s="226" t="s">
        <v>7670</v>
      </c>
      <c r="R641" s="212" t="s">
        <v>4336</v>
      </c>
      <c r="S641" s="213">
        <v>420002687</v>
      </c>
      <c r="T641" s="236">
        <v>45530</v>
      </c>
      <c r="U641" s="237" t="s">
        <v>6722</v>
      </c>
      <c r="V641" s="291">
        <v>45572</v>
      </c>
      <c r="W641" s="291">
        <v>45581</v>
      </c>
      <c r="X641" s="237" t="s">
        <v>6721</v>
      </c>
      <c r="Y641" s="237"/>
      <c r="Z641" s="237" t="s">
        <v>13088</v>
      </c>
      <c r="AA641" s="246">
        <v>202409</v>
      </c>
      <c r="AB641" s="246">
        <v>8</v>
      </c>
      <c r="AC641" s="236" t="s">
        <v>6708</v>
      </c>
      <c r="AD641" s="247" t="s">
        <v>6709</v>
      </c>
      <c r="AE641" s="248">
        <v>0</v>
      </c>
      <c r="AF641" s="247" t="s">
        <v>6709</v>
      </c>
      <c r="AG641" s="242" t="str">
        <f>IFERROR(VLOOKUP(작성용!A:A,RM!A:D,4,0),"-")</f>
        <v>김기욱</v>
      </c>
      <c r="AH641" s="9" t="s">
        <v>7671</v>
      </c>
      <c r="AI641" s="238" t="s">
        <v>6721</v>
      </c>
      <c r="AJ641" s="238" t="s">
        <v>6721</v>
      </c>
      <c r="AK641" s="238" t="s">
        <v>6726</v>
      </c>
      <c r="AL641" s="238">
        <v>640</v>
      </c>
    </row>
    <row r="642" spans="1:38" x14ac:dyDescent="0.3">
      <c r="A642" s="232" t="s">
        <v>293</v>
      </c>
      <c r="B642" s="232" t="s">
        <v>7666</v>
      </c>
      <c r="C642" s="244" t="s">
        <v>6717</v>
      </c>
      <c r="D642" s="240" t="s">
        <v>7790</v>
      </c>
      <c r="E642" s="239" t="s">
        <v>7791</v>
      </c>
      <c r="F642" s="243" t="s">
        <v>6729</v>
      </c>
      <c r="G642" s="214">
        <v>0</v>
      </c>
      <c r="H642" s="234" t="s">
        <v>6721</v>
      </c>
      <c r="I642" s="234"/>
      <c r="J642" s="234"/>
      <c r="K642" s="234"/>
      <c r="L642" s="234"/>
      <c r="M642" s="234"/>
      <c r="N642" s="234" t="s">
        <v>6720</v>
      </c>
      <c r="O642" s="249" t="s">
        <v>7668</v>
      </c>
      <c r="P642" s="249" t="s">
        <v>7669</v>
      </c>
      <c r="Q642" s="226" t="s">
        <v>7670</v>
      </c>
      <c r="R642" s="212" t="s">
        <v>4257</v>
      </c>
      <c r="S642" s="213">
        <v>420002727</v>
      </c>
      <c r="T642" s="236">
        <v>45530</v>
      </c>
      <c r="U642" s="237" t="s">
        <v>6722</v>
      </c>
      <c r="V642" s="291">
        <v>45572</v>
      </c>
      <c r="W642" s="291">
        <v>45581</v>
      </c>
      <c r="X642" s="237" t="s">
        <v>6721</v>
      </c>
      <c r="Y642" s="237"/>
      <c r="Z642" s="237" t="s">
        <v>13088</v>
      </c>
      <c r="AA642" s="246">
        <v>202409</v>
      </c>
      <c r="AB642" s="246">
        <v>8</v>
      </c>
      <c r="AC642" s="236" t="s">
        <v>6708</v>
      </c>
      <c r="AD642" s="247" t="s">
        <v>6709</v>
      </c>
      <c r="AE642" s="248">
        <v>0</v>
      </c>
      <c r="AF642" s="247" t="s">
        <v>6709</v>
      </c>
      <c r="AG642" s="242" t="str">
        <f>IFERROR(VLOOKUP(작성용!A:A,RM!A:D,4,0),"-")</f>
        <v>김기욱</v>
      </c>
      <c r="AH642" s="9" t="s">
        <v>7671</v>
      </c>
      <c r="AI642" s="238" t="s">
        <v>6721</v>
      </c>
      <c r="AJ642" s="238" t="s">
        <v>6721</v>
      </c>
      <c r="AK642" s="238" t="s">
        <v>6726</v>
      </c>
      <c r="AL642" s="238">
        <v>641</v>
      </c>
    </row>
    <row r="643" spans="1:38" x14ac:dyDescent="0.3">
      <c r="A643" s="232" t="s">
        <v>293</v>
      </c>
      <c r="B643" s="232" t="s">
        <v>7666</v>
      </c>
      <c r="C643" s="244" t="s">
        <v>6717</v>
      </c>
      <c r="D643" s="240" t="s">
        <v>7792</v>
      </c>
      <c r="E643" s="239" t="s">
        <v>4011</v>
      </c>
      <c r="F643" s="243" t="s">
        <v>6729</v>
      </c>
      <c r="G643" s="214">
        <v>0</v>
      </c>
      <c r="H643" s="234" t="s">
        <v>6721</v>
      </c>
      <c r="I643" s="234"/>
      <c r="J643" s="234"/>
      <c r="K643" s="234"/>
      <c r="L643" s="234"/>
      <c r="M643" s="234"/>
      <c r="N643" s="234" t="s">
        <v>6720</v>
      </c>
      <c r="O643" s="249" t="s">
        <v>7668</v>
      </c>
      <c r="P643" s="249" t="s">
        <v>7669</v>
      </c>
      <c r="Q643" s="226" t="s">
        <v>7670</v>
      </c>
      <c r="R643" s="212" t="s">
        <v>4337</v>
      </c>
      <c r="S643" s="213">
        <v>420002734</v>
      </c>
      <c r="T643" s="236">
        <v>45530</v>
      </c>
      <c r="U643" s="237" t="s">
        <v>6722</v>
      </c>
      <c r="V643" s="291">
        <v>45572</v>
      </c>
      <c r="W643" s="291">
        <v>45581</v>
      </c>
      <c r="X643" s="237" t="s">
        <v>6721</v>
      </c>
      <c r="Y643" s="237"/>
      <c r="Z643" s="237" t="s">
        <v>13088</v>
      </c>
      <c r="AA643" s="246">
        <v>202409</v>
      </c>
      <c r="AB643" s="246">
        <v>8</v>
      </c>
      <c r="AC643" s="236" t="s">
        <v>6708</v>
      </c>
      <c r="AD643" s="247" t="s">
        <v>6709</v>
      </c>
      <c r="AE643" s="248">
        <v>0</v>
      </c>
      <c r="AF643" s="247" t="s">
        <v>6709</v>
      </c>
      <c r="AG643" s="242" t="str">
        <f>IFERROR(VLOOKUP(작성용!A:A,RM!A:D,4,0),"-")</f>
        <v>김기욱</v>
      </c>
      <c r="AH643" s="9" t="s">
        <v>7671</v>
      </c>
      <c r="AI643" s="238" t="s">
        <v>6721</v>
      </c>
      <c r="AJ643" s="238" t="s">
        <v>6721</v>
      </c>
      <c r="AK643" s="238" t="s">
        <v>6726</v>
      </c>
      <c r="AL643" s="238">
        <v>642</v>
      </c>
    </row>
    <row r="644" spans="1:38" x14ac:dyDescent="0.3">
      <c r="A644" s="232" t="s">
        <v>293</v>
      </c>
      <c r="B644" s="232" t="s">
        <v>7666</v>
      </c>
      <c r="C644" s="244" t="s">
        <v>6717</v>
      </c>
      <c r="D644" s="240" t="s">
        <v>7793</v>
      </c>
      <c r="E644" s="239" t="s">
        <v>4012</v>
      </c>
      <c r="F644" s="243" t="s">
        <v>6729</v>
      </c>
      <c r="G644" s="214">
        <v>0</v>
      </c>
      <c r="H644" s="234" t="s">
        <v>6721</v>
      </c>
      <c r="I644" s="234"/>
      <c r="J644" s="234"/>
      <c r="K644" s="234"/>
      <c r="L644" s="234"/>
      <c r="M644" s="234"/>
      <c r="N644" s="234" t="s">
        <v>6720</v>
      </c>
      <c r="O644" s="249" t="s">
        <v>7668</v>
      </c>
      <c r="P644" s="249" t="s">
        <v>7669</v>
      </c>
      <c r="Q644" s="226" t="s">
        <v>7670</v>
      </c>
      <c r="R644" s="212" t="s">
        <v>4227</v>
      </c>
      <c r="S644" s="213">
        <v>420002745</v>
      </c>
      <c r="T644" s="236">
        <v>45530</v>
      </c>
      <c r="U644" s="237" t="s">
        <v>6722</v>
      </c>
      <c r="V644" s="291">
        <v>45572</v>
      </c>
      <c r="W644" s="291">
        <v>45581</v>
      </c>
      <c r="X644" s="237" t="s">
        <v>6721</v>
      </c>
      <c r="Y644" s="237"/>
      <c r="Z644" s="237" t="s">
        <v>13088</v>
      </c>
      <c r="AA644" s="246">
        <v>202409</v>
      </c>
      <c r="AB644" s="246">
        <v>8</v>
      </c>
      <c r="AC644" s="236" t="s">
        <v>6708</v>
      </c>
      <c r="AD644" s="247" t="s">
        <v>6709</v>
      </c>
      <c r="AE644" s="248">
        <v>0</v>
      </c>
      <c r="AF644" s="247" t="s">
        <v>6709</v>
      </c>
      <c r="AG644" s="242" t="str">
        <f>IFERROR(VLOOKUP(작성용!A:A,RM!A:D,4,0),"-")</f>
        <v>김기욱</v>
      </c>
      <c r="AH644" s="9" t="s">
        <v>7671</v>
      </c>
      <c r="AI644" s="238" t="s">
        <v>6721</v>
      </c>
      <c r="AJ644" s="238" t="s">
        <v>6721</v>
      </c>
      <c r="AK644" s="238" t="s">
        <v>6726</v>
      </c>
      <c r="AL644" s="238">
        <v>643</v>
      </c>
    </row>
    <row r="645" spans="1:38" x14ac:dyDescent="0.3">
      <c r="A645" s="232" t="s">
        <v>293</v>
      </c>
      <c r="B645" s="232" t="s">
        <v>7666</v>
      </c>
      <c r="C645" s="244" t="s">
        <v>6717</v>
      </c>
      <c r="D645" s="240" t="s">
        <v>7794</v>
      </c>
      <c r="E645" s="239" t="s">
        <v>4013</v>
      </c>
      <c r="F645" s="243" t="s">
        <v>6729</v>
      </c>
      <c r="G645" s="214">
        <v>0</v>
      </c>
      <c r="H645" s="234" t="s">
        <v>6721</v>
      </c>
      <c r="I645" s="234"/>
      <c r="J645" s="234"/>
      <c r="K645" s="234"/>
      <c r="L645" s="234"/>
      <c r="M645" s="234"/>
      <c r="N645" s="234" t="s">
        <v>6720</v>
      </c>
      <c r="O645" s="249" t="s">
        <v>7668</v>
      </c>
      <c r="P645" s="249" t="s">
        <v>7669</v>
      </c>
      <c r="Q645" s="226" t="s">
        <v>7670</v>
      </c>
      <c r="R645" s="212" t="s">
        <v>4256</v>
      </c>
      <c r="S645" s="213">
        <v>420002788</v>
      </c>
      <c r="T645" s="236">
        <v>45530</v>
      </c>
      <c r="U645" s="237" t="s">
        <v>6722</v>
      </c>
      <c r="V645" s="291">
        <v>45572</v>
      </c>
      <c r="W645" s="291">
        <v>45581</v>
      </c>
      <c r="X645" s="237" t="s">
        <v>6721</v>
      </c>
      <c r="Y645" s="237"/>
      <c r="Z645" s="237" t="s">
        <v>13088</v>
      </c>
      <c r="AA645" s="246">
        <v>202409</v>
      </c>
      <c r="AB645" s="246">
        <v>8</v>
      </c>
      <c r="AC645" s="236" t="s">
        <v>6708</v>
      </c>
      <c r="AD645" s="247" t="s">
        <v>6709</v>
      </c>
      <c r="AE645" s="248">
        <v>0</v>
      </c>
      <c r="AF645" s="247" t="s">
        <v>6709</v>
      </c>
      <c r="AG645" s="242" t="str">
        <f>IFERROR(VLOOKUP(작성용!A:A,RM!A:D,4,0),"-")</f>
        <v>김기욱</v>
      </c>
      <c r="AH645" s="9" t="s">
        <v>7671</v>
      </c>
      <c r="AI645" s="238" t="s">
        <v>6721</v>
      </c>
      <c r="AJ645" s="238" t="s">
        <v>6721</v>
      </c>
      <c r="AK645" s="238" t="s">
        <v>6726</v>
      </c>
      <c r="AL645" s="238">
        <v>644</v>
      </c>
    </row>
    <row r="646" spans="1:38" x14ac:dyDescent="0.3">
      <c r="A646" s="232" t="s">
        <v>293</v>
      </c>
      <c r="B646" s="232" t="s">
        <v>7666</v>
      </c>
      <c r="C646" s="244" t="s">
        <v>6717</v>
      </c>
      <c r="D646" s="240" t="s">
        <v>7795</v>
      </c>
      <c r="E646" s="239" t="s">
        <v>4014</v>
      </c>
      <c r="F646" s="243" t="s">
        <v>6729</v>
      </c>
      <c r="G646" s="214">
        <v>0</v>
      </c>
      <c r="H646" s="234" t="s">
        <v>6721</v>
      </c>
      <c r="I646" s="234"/>
      <c r="J646" s="234"/>
      <c r="K646" s="234"/>
      <c r="L646" s="234"/>
      <c r="M646" s="234"/>
      <c r="N646" s="234" t="s">
        <v>6720</v>
      </c>
      <c r="O646" s="249" t="s">
        <v>7668</v>
      </c>
      <c r="P646" s="249" t="s">
        <v>7669</v>
      </c>
      <c r="Q646" s="226" t="s">
        <v>7670</v>
      </c>
      <c r="R646" s="212" t="s">
        <v>4338</v>
      </c>
      <c r="S646" s="213">
        <v>420002791</v>
      </c>
      <c r="T646" s="236">
        <v>45530</v>
      </c>
      <c r="U646" s="237" t="s">
        <v>6722</v>
      </c>
      <c r="V646" s="291">
        <v>45572</v>
      </c>
      <c r="W646" s="291">
        <v>45581</v>
      </c>
      <c r="X646" s="237" t="s">
        <v>6721</v>
      </c>
      <c r="Y646" s="237"/>
      <c r="Z646" s="237" t="s">
        <v>13088</v>
      </c>
      <c r="AA646" s="246">
        <v>202409</v>
      </c>
      <c r="AB646" s="246">
        <v>8</v>
      </c>
      <c r="AC646" s="236" t="s">
        <v>6708</v>
      </c>
      <c r="AD646" s="247" t="s">
        <v>6709</v>
      </c>
      <c r="AE646" s="248">
        <v>0</v>
      </c>
      <c r="AF646" s="247" t="s">
        <v>6709</v>
      </c>
      <c r="AG646" s="242" t="str">
        <f>IFERROR(VLOOKUP(작성용!A:A,RM!A:D,4,0),"-")</f>
        <v>김기욱</v>
      </c>
      <c r="AH646" s="9" t="s">
        <v>7671</v>
      </c>
      <c r="AI646" s="238" t="s">
        <v>6721</v>
      </c>
      <c r="AJ646" s="238" t="s">
        <v>6721</v>
      </c>
      <c r="AK646" s="238" t="s">
        <v>6726</v>
      </c>
      <c r="AL646" s="238">
        <v>645</v>
      </c>
    </row>
    <row r="647" spans="1:38" x14ac:dyDescent="0.3">
      <c r="A647" s="232" t="s">
        <v>293</v>
      </c>
      <c r="B647" s="232" t="s">
        <v>7666</v>
      </c>
      <c r="C647" s="244" t="s">
        <v>6717</v>
      </c>
      <c r="D647" s="240" t="s">
        <v>7796</v>
      </c>
      <c r="E647" s="239" t="s">
        <v>4015</v>
      </c>
      <c r="F647" s="243" t="s">
        <v>6729</v>
      </c>
      <c r="G647" s="214">
        <v>0</v>
      </c>
      <c r="H647" s="234" t="s">
        <v>6721</v>
      </c>
      <c r="I647" s="234"/>
      <c r="J647" s="234"/>
      <c r="K647" s="234"/>
      <c r="L647" s="234"/>
      <c r="M647" s="234"/>
      <c r="N647" s="234" t="s">
        <v>6720</v>
      </c>
      <c r="O647" s="249" t="s">
        <v>7668</v>
      </c>
      <c r="P647" s="249" t="s">
        <v>7669</v>
      </c>
      <c r="Q647" s="226" t="s">
        <v>7670</v>
      </c>
      <c r="R647" s="212" t="s">
        <v>4229</v>
      </c>
      <c r="S647" s="213">
        <v>420002818</v>
      </c>
      <c r="T647" s="236">
        <v>45530</v>
      </c>
      <c r="U647" s="237" t="s">
        <v>6722</v>
      </c>
      <c r="V647" s="291">
        <v>45572</v>
      </c>
      <c r="W647" s="291">
        <v>45581</v>
      </c>
      <c r="X647" s="237" t="s">
        <v>6721</v>
      </c>
      <c r="Y647" s="237"/>
      <c r="Z647" s="237" t="s">
        <v>13088</v>
      </c>
      <c r="AA647" s="246">
        <v>202409</v>
      </c>
      <c r="AB647" s="246">
        <v>8</v>
      </c>
      <c r="AC647" s="236" t="s">
        <v>6708</v>
      </c>
      <c r="AD647" s="247" t="s">
        <v>6709</v>
      </c>
      <c r="AE647" s="248">
        <v>0</v>
      </c>
      <c r="AF647" s="247" t="s">
        <v>6709</v>
      </c>
      <c r="AG647" s="242" t="str">
        <f>IFERROR(VLOOKUP(작성용!A:A,RM!A:D,4,0),"-")</f>
        <v>김기욱</v>
      </c>
      <c r="AH647" s="9" t="s">
        <v>7671</v>
      </c>
      <c r="AI647" s="238" t="s">
        <v>6721</v>
      </c>
      <c r="AJ647" s="238" t="s">
        <v>6721</v>
      </c>
      <c r="AK647" s="238" t="s">
        <v>6726</v>
      </c>
      <c r="AL647" s="238">
        <v>646</v>
      </c>
    </row>
    <row r="648" spans="1:38" x14ac:dyDescent="0.3">
      <c r="A648" s="232" t="s">
        <v>293</v>
      </c>
      <c r="B648" s="232" t="s">
        <v>7666</v>
      </c>
      <c r="C648" s="244" t="s">
        <v>6717</v>
      </c>
      <c r="D648" s="240" t="s">
        <v>7797</v>
      </c>
      <c r="E648" s="239" t="s">
        <v>4016</v>
      </c>
      <c r="F648" s="243" t="s">
        <v>6729</v>
      </c>
      <c r="G648" s="214">
        <v>0</v>
      </c>
      <c r="H648" s="234" t="s">
        <v>6721</v>
      </c>
      <c r="I648" s="234"/>
      <c r="J648" s="234"/>
      <c r="K648" s="234"/>
      <c r="L648" s="234"/>
      <c r="M648" s="234"/>
      <c r="N648" s="234" t="s">
        <v>6720</v>
      </c>
      <c r="O648" s="249" t="s">
        <v>7668</v>
      </c>
      <c r="P648" s="249" t="s">
        <v>7669</v>
      </c>
      <c r="Q648" s="226" t="s">
        <v>7670</v>
      </c>
      <c r="R648" s="212" t="s">
        <v>4339</v>
      </c>
      <c r="S648" s="213">
        <v>420002828</v>
      </c>
      <c r="T648" s="236">
        <v>45530</v>
      </c>
      <c r="U648" s="237" t="s">
        <v>6722</v>
      </c>
      <c r="V648" s="291">
        <v>45572</v>
      </c>
      <c r="W648" s="291">
        <v>45581</v>
      </c>
      <c r="X648" s="237" t="s">
        <v>6721</v>
      </c>
      <c r="Y648" s="237"/>
      <c r="Z648" s="237" t="s">
        <v>13088</v>
      </c>
      <c r="AA648" s="246">
        <v>202409</v>
      </c>
      <c r="AB648" s="246">
        <v>8</v>
      </c>
      <c r="AC648" s="236" t="s">
        <v>6708</v>
      </c>
      <c r="AD648" s="247" t="s">
        <v>6709</v>
      </c>
      <c r="AE648" s="248">
        <v>0</v>
      </c>
      <c r="AF648" s="247" t="s">
        <v>6709</v>
      </c>
      <c r="AG648" s="242" t="str">
        <f>IFERROR(VLOOKUP(작성용!A:A,RM!A:D,4,0),"-")</f>
        <v>김기욱</v>
      </c>
      <c r="AH648" s="9" t="s">
        <v>7671</v>
      </c>
      <c r="AI648" s="238" t="s">
        <v>6721</v>
      </c>
      <c r="AJ648" s="238" t="s">
        <v>6721</v>
      </c>
      <c r="AK648" s="238" t="s">
        <v>6726</v>
      </c>
      <c r="AL648" s="238">
        <v>647</v>
      </c>
    </row>
    <row r="649" spans="1:38" x14ac:dyDescent="0.3">
      <c r="A649" s="232" t="s">
        <v>293</v>
      </c>
      <c r="B649" s="232" t="s">
        <v>7666</v>
      </c>
      <c r="C649" s="244" t="s">
        <v>6717</v>
      </c>
      <c r="D649" s="240" t="s">
        <v>7798</v>
      </c>
      <c r="E649" s="239" t="s">
        <v>4017</v>
      </c>
      <c r="F649" s="243" t="s">
        <v>6729</v>
      </c>
      <c r="G649" s="214">
        <v>0</v>
      </c>
      <c r="H649" s="234" t="s">
        <v>6721</v>
      </c>
      <c r="I649" s="234"/>
      <c r="J649" s="234"/>
      <c r="K649" s="234"/>
      <c r="L649" s="234"/>
      <c r="M649" s="234"/>
      <c r="N649" s="234" t="s">
        <v>6720</v>
      </c>
      <c r="O649" s="249" t="s">
        <v>7668</v>
      </c>
      <c r="P649" s="249" t="s">
        <v>7669</v>
      </c>
      <c r="Q649" s="226" t="s">
        <v>7670</v>
      </c>
      <c r="R649" s="212" t="s">
        <v>4340</v>
      </c>
      <c r="S649" s="213">
        <v>420002892</v>
      </c>
      <c r="T649" s="236">
        <v>45530</v>
      </c>
      <c r="U649" s="237" t="s">
        <v>6722</v>
      </c>
      <c r="V649" s="291">
        <v>45572</v>
      </c>
      <c r="W649" s="291">
        <v>45581</v>
      </c>
      <c r="X649" s="237" t="s">
        <v>6721</v>
      </c>
      <c r="Y649" s="237"/>
      <c r="Z649" s="237" t="s">
        <v>13088</v>
      </c>
      <c r="AA649" s="246">
        <v>202409</v>
      </c>
      <c r="AB649" s="246">
        <v>8</v>
      </c>
      <c r="AC649" s="236" t="s">
        <v>6708</v>
      </c>
      <c r="AD649" s="247" t="s">
        <v>6709</v>
      </c>
      <c r="AE649" s="248">
        <v>0</v>
      </c>
      <c r="AF649" s="247" t="s">
        <v>6709</v>
      </c>
      <c r="AG649" s="242" t="str">
        <f>IFERROR(VLOOKUP(작성용!A:A,RM!A:D,4,0),"-")</f>
        <v>김기욱</v>
      </c>
      <c r="AH649" s="9" t="s">
        <v>7671</v>
      </c>
      <c r="AI649" s="238" t="s">
        <v>6721</v>
      </c>
      <c r="AJ649" s="238" t="s">
        <v>6721</v>
      </c>
      <c r="AK649" s="238" t="s">
        <v>6726</v>
      </c>
      <c r="AL649" s="238">
        <v>648</v>
      </c>
    </row>
    <row r="650" spans="1:38" x14ac:dyDescent="0.3">
      <c r="A650" s="232" t="s">
        <v>293</v>
      </c>
      <c r="B650" s="232" t="s">
        <v>7666</v>
      </c>
      <c r="C650" s="244" t="s">
        <v>6717</v>
      </c>
      <c r="D650" s="240" t="s">
        <v>7799</v>
      </c>
      <c r="E650" s="239" t="s">
        <v>4018</v>
      </c>
      <c r="F650" s="243" t="s">
        <v>6729</v>
      </c>
      <c r="G650" s="214">
        <v>99</v>
      </c>
      <c r="H650" s="234" t="s">
        <v>6721</v>
      </c>
      <c r="I650" s="234"/>
      <c r="J650" s="234"/>
      <c r="K650" s="234"/>
      <c r="L650" s="234"/>
      <c r="M650" s="234"/>
      <c r="N650" s="234" t="s">
        <v>6720</v>
      </c>
      <c r="O650" s="249" t="s">
        <v>7668</v>
      </c>
      <c r="P650" s="249" t="s">
        <v>7669</v>
      </c>
      <c r="Q650" s="226" t="s">
        <v>7670</v>
      </c>
      <c r="R650" s="212" t="s">
        <v>4211</v>
      </c>
      <c r="S650" s="213">
        <v>420002900</v>
      </c>
      <c r="T650" s="236">
        <v>45530</v>
      </c>
      <c r="U650" s="237" t="s">
        <v>6722</v>
      </c>
      <c r="V650" s="291">
        <v>45572</v>
      </c>
      <c r="W650" s="291">
        <v>45581</v>
      </c>
      <c r="X650" s="237" t="s">
        <v>6721</v>
      </c>
      <c r="Y650" s="237"/>
      <c r="Z650" s="237" t="s">
        <v>13088</v>
      </c>
      <c r="AA650" s="246">
        <v>202409</v>
      </c>
      <c r="AB650" s="246">
        <v>8</v>
      </c>
      <c r="AC650" s="236" t="s">
        <v>6708</v>
      </c>
      <c r="AD650" s="247" t="s">
        <v>6709</v>
      </c>
      <c r="AE650" s="248">
        <v>0</v>
      </c>
      <c r="AF650" s="247" t="s">
        <v>6709</v>
      </c>
      <c r="AG650" s="242" t="str">
        <f>IFERROR(VLOOKUP(작성용!A:A,RM!A:D,4,0),"-")</f>
        <v>김기욱</v>
      </c>
      <c r="AH650" s="9" t="s">
        <v>7671</v>
      </c>
      <c r="AI650" s="238" t="s">
        <v>6721</v>
      </c>
      <c r="AJ650" s="238" t="s">
        <v>6721</v>
      </c>
      <c r="AK650" s="238" t="s">
        <v>6726</v>
      </c>
      <c r="AL650" s="238">
        <v>649</v>
      </c>
    </row>
    <row r="651" spans="1:38" x14ac:dyDescent="0.3">
      <c r="A651" s="232" t="s">
        <v>293</v>
      </c>
      <c r="B651" s="232" t="s">
        <v>7666</v>
      </c>
      <c r="C651" s="244" t="s">
        <v>6717</v>
      </c>
      <c r="D651" s="240" t="s">
        <v>7800</v>
      </c>
      <c r="E651" s="239" t="s">
        <v>7801</v>
      </c>
      <c r="F651" s="243" t="s">
        <v>6729</v>
      </c>
      <c r="G651" s="214">
        <v>0</v>
      </c>
      <c r="H651" s="234" t="s">
        <v>6721</v>
      </c>
      <c r="I651" s="234"/>
      <c r="J651" s="234"/>
      <c r="K651" s="234"/>
      <c r="L651" s="234"/>
      <c r="M651" s="234"/>
      <c r="N651" s="234" t="s">
        <v>6720</v>
      </c>
      <c r="O651" s="249" t="s">
        <v>7668</v>
      </c>
      <c r="P651" s="249" t="s">
        <v>7669</v>
      </c>
      <c r="Q651" s="226" t="s">
        <v>7670</v>
      </c>
      <c r="R651" s="212" t="s">
        <v>4260</v>
      </c>
      <c r="S651" s="213">
        <v>420002914</v>
      </c>
      <c r="T651" s="236">
        <v>45530</v>
      </c>
      <c r="U651" s="237" t="s">
        <v>6722</v>
      </c>
      <c r="V651" s="291">
        <v>45572</v>
      </c>
      <c r="W651" s="291">
        <v>45581</v>
      </c>
      <c r="X651" s="237" t="s">
        <v>6721</v>
      </c>
      <c r="Y651" s="237"/>
      <c r="Z651" s="237" t="s">
        <v>13088</v>
      </c>
      <c r="AA651" s="246">
        <v>202409</v>
      </c>
      <c r="AB651" s="246">
        <v>8</v>
      </c>
      <c r="AC651" s="236" t="s">
        <v>6708</v>
      </c>
      <c r="AD651" s="247" t="s">
        <v>6709</v>
      </c>
      <c r="AE651" s="248">
        <v>0</v>
      </c>
      <c r="AF651" s="247" t="s">
        <v>6709</v>
      </c>
      <c r="AG651" s="242" t="str">
        <f>IFERROR(VLOOKUP(작성용!A:A,RM!A:D,4,0),"-")</f>
        <v>김기욱</v>
      </c>
      <c r="AH651" s="9" t="s">
        <v>7671</v>
      </c>
      <c r="AI651" s="238" t="s">
        <v>6721</v>
      </c>
      <c r="AJ651" s="238" t="s">
        <v>6721</v>
      </c>
      <c r="AK651" s="238" t="s">
        <v>6726</v>
      </c>
      <c r="AL651" s="238">
        <v>650</v>
      </c>
    </row>
    <row r="652" spans="1:38" x14ac:dyDescent="0.3">
      <c r="A652" s="232" t="s">
        <v>293</v>
      </c>
      <c r="B652" s="232" t="s">
        <v>7666</v>
      </c>
      <c r="C652" s="244" t="s">
        <v>6717</v>
      </c>
      <c r="D652" s="240" t="s">
        <v>7802</v>
      </c>
      <c r="E652" s="239" t="s">
        <v>4019</v>
      </c>
      <c r="F652" s="243" t="s">
        <v>6729</v>
      </c>
      <c r="G652" s="214">
        <v>0</v>
      </c>
      <c r="H652" s="234" t="s">
        <v>6721</v>
      </c>
      <c r="I652" s="234"/>
      <c r="J652" s="234"/>
      <c r="K652" s="234"/>
      <c r="L652" s="234"/>
      <c r="M652" s="234"/>
      <c r="N652" s="234" t="s">
        <v>6720</v>
      </c>
      <c r="O652" s="249" t="s">
        <v>7668</v>
      </c>
      <c r="P652" s="249" t="s">
        <v>7669</v>
      </c>
      <c r="Q652" s="226" t="s">
        <v>7670</v>
      </c>
      <c r="R652" s="212" t="s">
        <v>4262</v>
      </c>
      <c r="S652" s="213">
        <v>420002942</v>
      </c>
      <c r="T652" s="236">
        <v>45530</v>
      </c>
      <c r="U652" s="237" t="s">
        <v>6722</v>
      </c>
      <c r="V652" s="291">
        <v>45572</v>
      </c>
      <c r="W652" s="291">
        <v>45581</v>
      </c>
      <c r="X652" s="237" t="s">
        <v>6721</v>
      </c>
      <c r="Y652" s="237"/>
      <c r="Z652" s="237" t="s">
        <v>13088</v>
      </c>
      <c r="AA652" s="246">
        <v>202409</v>
      </c>
      <c r="AB652" s="246">
        <v>8</v>
      </c>
      <c r="AC652" s="236" t="s">
        <v>6708</v>
      </c>
      <c r="AD652" s="247" t="s">
        <v>6709</v>
      </c>
      <c r="AE652" s="248">
        <v>0</v>
      </c>
      <c r="AF652" s="247" t="s">
        <v>6709</v>
      </c>
      <c r="AG652" s="242" t="str">
        <f>IFERROR(VLOOKUP(작성용!A:A,RM!A:D,4,0),"-")</f>
        <v>김기욱</v>
      </c>
      <c r="AH652" s="9" t="s">
        <v>7671</v>
      </c>
      <c r="AI652" s="238" t="s">
        <v>6721</v>
      </c>
      <c r="AJ652" s="238" t="s">
        <v>6721</v>
      </c>
      <c r="AK652" s="238" t="s">
        <v>6726</v>
      </c>
      <c r="AL652" s="238">
        <v>651</v>
      </c>
    </row>
    <row r="653" spans="1:38" x14ac:dyDescent="0.3">
      <c r="A653" s="232" t="s">
        <v>293</v>
      </c>
      <c r="B653" s="232" t="s">
        <v>7666</v>
      </c>
      <c r="C653" s="244" t="s">
        <v>6717</v>
      </c>
      <c r="D653" s="240" t="s">
        <v>7803</v>
      </c>
      <c r="E653" s="239" t="s">
        <v>4020</v>
      </c>
      <c r="F653" s="243" t="s">
        <v>6729</v>
      </c>
      <c r="G653" s="214">
        <v>0</v>
      </c>
      <c r="H653" s="234" t="s">
        <v>6721</v>
      </c>
      <c r="I653" s="234"/>
      <c r="J653" s="234"/>
      <c r="K653" s="234"/>
      <c r="L653" s="234"/>
      <c r="M653" s="234"/>
      <c r="N653" s="234" t="s">
        <v>6720</v>
      </c>
      <c r="O653" s="249" t="s">
        <v>7668</v>
      </c>
      <c r="P653" s="249" t="s">
        <v>7669</v>
      </c>
      <c r="Q653" s="226" t="s">
        <v>7670</v>
      </c>
      <c r="R653" s="212" t="s">
        <v>4341</v>
      </c>
      <c r="S653" s="213">
        <v>420002965</v>
      </c>
      <c r="T653" s="236">
        <v>45530</v>
      </c>
      <c r="U653" s="237" t="s">
        <v>6722</v>
      </c>
      <c r="V653" s="291">
        <v>45572</v>
      </c>
      <c r="W653" s="291">
        <v>45581</v>
      </c>
      <c r="X653" s="237" t="s">
        <v>6721</v>
      </c>
      <c r="Y653" s="237"/>
      <c r="Z653" s="237" t="s">
        <v>13088</v>
      </c>
      <c r="AA653" s="246">
        <v>202409</v>
      </c>
      <c r="AB653" s="246">
        <v>8</v>
      </c>
      <c r="AC653" s="236" t="s">
        <v>6708</v>
      </c>
      <c r="AD653" s="247" t="s">
        <v>6709</v>
      </c>
      <c r="AE653" s="248">
        <v>0</v>
      </c>
      <c r="AF653" s="247" t="s">
        <v>6709</v>
      </c>
      <c r="AG653" s="242" t="str">
        <f>IFERROR(VLOOKUP(작성용!A:A,RM!A:D,4,0),"-")</f>
        <v>김기욱</v>
      </c>
      <c r="AH653" s="9" t="s">
        <v>7671</v>
      </c>
      <c r="AI653" s="238" t="s">
        <v>6721</v>
      </c>
      <c r="AJ653" s="238" t="s">
        <v>6721</v>
      </c>
      <c r="AK653" s="238" t="s">
        <v>6726</v>
      </c>
      <c r="AL653" s="238">
        <v>652</v>
      </c>
    </row>
    <row r="654" spans="1:38" x14ac:dyDescent="0.3">
      <c r="A654" s="232" t="s">
        <v>293</v>
      </c>
      <c r="B654" s="232" t="s">
        <v>7666</v>
      </c>
      <c r="C654" s="244" t="s">
        <v>6717</v>
      </c>
      <c r="D654" s="240" t="s">
        <v>7804</v>
      </c>
      <c r="E654" s="239" t="s">
        <v>4021</v>
      </c>
      <c r="F654" s="243" t="s">
        <v>6729</v>
      </c>
      <c r="G654" s="214">
        <v>0</v>
      </c>
      <c r="H654" s="234" t="s">
        <v>6721</v>
      </c>
      <c r="I654" s="234"/>
      <c r="J654" s="234"/>
      <c r="K654" s="234"/>
      <c r="L654" s="234"/>
      <c r="M654" s="234"/>
      <c r="N654" s="234" t="s">
        <v>6720</v>
      </c>
      <c r="O654" s="249" t="s">
        <v>7668</v>
      </c>
      <c r="P654" s="249" t="s">
        <v>7669</v>
      </c>
      <c r="Q654" s="226" t="s">
        <v>7670</v>
      </c>
      <c r="R654" s="212" t="s">
        <v>4225</v>
      </c>
      <c r="S654" s="213">
        <v>420003015</v>
      </c>
      <c r="T654" s="236">
        <v>45530</v>
      </c>
      <c r="U654" s="237" t="s">
        <v>6722</v>
      </c>
      <c r="V654" s="291">
        <v>45572</v>
      </c>
      <c r="W654" s="291">
        <v>45581</v>
      </c>
      <c r="X654" s="237" t="s">
        <v>6721</v>
      </c>
      <c r="Y654" s="237"/>
      <c r="Z654" s="237" t="s">
        <v>13088</v>
      </c>
      <c r="AA654" s="246">
        <v>202409</v>
      </c>
      <c r="AB654" s="246">
        <v>8</v>
      </c>
      <c r="AC654" s="236" t="s">
        <v>6708</v>
      </c>
      <c r="AD654" s="247" t="s">
        <v>6709</v>
      </c>
      <c r="AE654" s="248">
        <v>0</v>
      </c>
      <c r="AF654" s="247" t="s">
        <v>6709</v>
      </c>
      <c r="AG654" s="242" t="str">
        <f>IFERROR(VLOOKUP(작성용!A:A,RM!A:D,4,0),"-")</f>
        <v>김기욱</v>
      </c>
      <c r="AH654" s="9" t="s">
        <v>7671</v>
      </c>
      <c r="AI654" s="238" t="s">
        <v>6721</v>
      </c>
      <c r="AJ654" s="238" t="s">
        <v>6721</v>
      </c>
      <c r="AK654" s="238" t="s">
        <v>6726</v>
      </c>
      <c r="AL654" s="238">
        <v>653</v>
      </c>
    </row>
    <row r="655" spans="1:38" x14ac:dyDescent="0.3">
      <c r="A655" s="232" t="s">
        <v>293</v>
      </c>
      <c r="B655" s="232" t="s">
        <v>7666</v>
      </c>
      <c r="C655" s="244" t="s">
        <v>6717</v>
      </c>
      <c r="D655" s="240" t="s">
        <v>7805</v>
      </c>
      <c r="E655" s="239" t="s">
        <v>4022</v>
      </c>
      <c r="F655" s="243" t="s">
        <v>6729</v>
      </c>
      <c r="G655" s="214">
        <v>0</v>
      </c>
      <c r="H655" s="234" t="s">
        <v>6721</v>
      </c>
      <c r="I655" s="234"/>
      <c r="J655" s="234"/>
      <c r="K655" s="234"/>
      <c r="L655" s="234"/>
      <c r="M655" s="234"/>
      <c r="N655" s="234" t="s">
        <v>6720</v>
      </c>
      <c r="O655" s="249" t="s">
        <v>7668</v>
      </c>
      <c r="P655" s="249" t="s">
        <v>7669</v>
      </c>
      <c r="Q655" s="226" t="s">
        <v>7670</v>
      </c>
      <c r="R655" s="212" t="s">
        <v>4226</v>
      </c>
      <c r="S655" s="213">
        <v>420003069</v>
      </c>
      <c r="T655" s="236">
        <v>45530</v>
      </c>
      <c r="U655" s="237" t="s">
        <v>6722</v>
      </c>
      <c r="V655" s="291">
        <v>45572</v>
      </c>
      <c r="W655" s="291">
        <v>45581</v>
      </c>
      <c r="X655" s="237" t="s">
        <v>6721</v>
      </c>
      <c r="Y655" s="237"/>
      <c r="Z655" s="237" t="s">
        <v>13088</v>
      </c>
      <c r="AA655" s="246">
        <v>202409</v>
      </c>
      <c r="AB655" s="246">
        <v>8</v>
      </c>
      <c r="AC655" s="236" t="s">
        <v>6708</v>
      </c>
      <c r="AD655" s="247" t="s">
        <v>6709</v>
      </c>
      <c r="AE655" s="248">
        <v>0</v>
      </c>
      <c r="AF655" s="247" t="s">
        <v>6709</v>
      </c>
      <c r="AG655" s="242" t="str">
        <f>IFERROR(VLOOKUP(작성용!A:A,RM!A:D,4,0),"-")</f>
        <v>김기욱</v>
      </c>
      <c r="AH655" s="9" t="s">
        <v>7671</v>
      </c>
      <c r="AI655" s="238" t="s">
        <v>6721</v>
      </c>
      <c r="AJ655" s="238" t="s">
        <v>6721</v>
      </c>
      <c r="AK655" s="238" t="s">
        <v>6726</v>
      </c>
      <c r="AL655" s="238">
        <v>654</v>
      </c>
    </row>
    <row r="656" spans="1:38" x14ac:dyDescent="0.3">
      <c r="A656" s="232" t="s">
        <v>293</v>
      </c>
      <c r="B656" s="232" t="s">
        <v>7666</v>
      </c>
      <c r="C656" s="244" t="s">
        <v>6717</v>
      </c>
      <c r="D656" s="240" t="s">
        <v>7806</v>
      </c>
      <c r="E656" s="239" t="s">
        <v>4023</v>
      </c>
      <c r="F656" s="243" t="s">
        <v>6729</v>
      </c>
      <c r="G656" s="214">
        <v>0</v>
      </c>
      <c r="H656" s="234" t="s">
        <v>6721</v>
      </c>
      <c r="I656" s="234"/>
      <c r="J656" s="234"/>
      <c r="K656" s="234"/>
      <c r="L656" s="234"/>
      <c r="M656" s="234"/>
      <c r="N656" s="234" t="s">
        <v>6720</v>
      </c>
      <c r="O656" s="249" t="s">
        <v>7668</v>
      </c>
      <c r="P656" s="249" t="s">
        <v>7669</v>
      </c>
      <c r="Q656" s="226" t="s">
        <v>7670</v>
      </c>
      <c r="R656" s="212" t="s">
        <v>4251</v>
      </c>
      <c r="S656" s="213">
        <v>420003101</v>
      </c>
      <c r="T656" s="236">
        <v>45530</v>
      </c>
      <c r="U656" s="237" t="s">
        <v>6722</v>
      </c>
      <c r="V656" s="291">
        <v>45572</v>
      </c>
      <c r="W656" s="291">
        <v>45581</v>
      </c>
      <c r="X656" s="237" t="s">
        <v>6721</v>
      </c>
      <c r="Y656" s="237"/>
      <c r="Z656" s="237" t="s">
        <v>13088</v>
      </c>
      <c r="AA656" s="246">
        <v>202409</v>
      </c>
      <c r="AB656" s="246">
        <v>8</v>
      </c>
      <c r="AC656" s="236" t="s">
        <v>6708</v>
      </c>
      <c r="AD656" s="247" t="s">
        <v>6709</v>
      </c>
      <c r="AE656" s="248">
        <v>0</v>
      </c>
      <c r="AF656" s="247" t="s">
        <v>6709</v>
      </c>
      <c r="AG656" s="242" t="str">
        <f>IFERROR(VLOOKUP(작성용!A:A,RM!A:D,4,0),"-")</f>
        <v>김기욱</v>
      </c>
      <c r="AH656" s="9" t="s">
        <v>7671</v>
      </c>
      <c r="AI656" s="238" t="s">
        <v>6721</v>
      </c>
      <c r="AJ656" s="238" t="s">
        <v>6721</v>
      </c>
      <c r="AK656" s="238" t="s">
        <v>6726</v>
      </c>
      <c r="AL656" s="238">
        <v>655</v>
      </c>
    </row>
    <row r="657" spans="1:38" x14ac:dyDescent="0.3">
      <c r="A657" s="232" t="s">
        <v>293</v>
      </c>
      <c r="B657" s="232" t="s">
        <v>7666</v>
      </c>
      <c r="C657" s="244" t="s">
        <v>6717</v>
      </c>
      <c r="D657" s="240" t="s">
        <v>7807</v>
      </c>
      <c r="E657" s="239" t="s">
        <v>4024</v>
      </c>
      <c r="F657" s="243" t="s">
        <v>6729</v>
      </c>
      <c r="G657" s="214">
        <v>0</v>
      </c>
      <c r="H657" s="234" t="s">
        <v>6721</v>
      </c>
      <c r="I657" s="234"/>
      <c r="J657" s="234"/>
      <c r="K657" s="234"/>
      <c r="L657" s="234"/>
      <c r="M657" s="234"/>
      <c r="N657" s="234" t="s">
        <v>6720</v>
      </c>
      <c r="O657" s="249" t="s">
        <v>7668</v>
      </c>
      <c r="P657" s="249" t="s">
        <v>7669</v>
      </c>
      <c r="Q657" s="226" t="s">
        <v>7670</v>
      </c>
      <c r="R657" s="212" t="s">
        <v>4250</v>
      </c>
      <c r="S657" s="213">
        <v>420003112</v>
      </c>
      <c r="T657" s="236">
        <v>45530</v>
      </c>
      <c r="U657" s="237" t="s">
        <v>6722</v>
      </c>
      <c r="V657" s="291">
        <v>45572</v>
      </c>
      <c r="W657" s="291">
        <v>45581</v>
      </c>
      <c r="X657" s="237" t="s">
        <v>6721</v>
      </c>
      <c r="Y657" s="237"/>
      <c r="Z657" s="237" t="s">
        <v>13088</v>
      </c>
      <c r="AA657" s="246">
        <v>202409</v>
      </c>
      <c r="AB657" s="246">
        <v>8</v>
      </c>
      <c r="AC657" s="236" t="s">
        <v>6708</v>
      </c>
      <c r="AD657" s="247" t="s">
        <v>6709</v>
      </c>
      <c r="AE657" s="248">
        <v>0</v>
      </c>
      <c r="AF657" s="247" t="s">
        <v>6709</v>
      </c>
      <c r="AG657" s="242" t="str">
        <f>IFERROR(VLOOKUP(작성용!A:A,RM!A:D,4,0),"-")</f>
        <v>김기욱</v>
      </c>
      <c r="AH657" s="9" t="s">
        <v>7671</v>
      </c>
      <c r="AI657" s="238" t="s">
        <v>6721</v>
      </c>
      <c r="AJ657" s="238" t="s">
        <v>6721</v>
      </c>
      <c r="AK657" s="238" t="s">
        <v>6726</v>
      </c>
      <c r="AL657" s="238">
        <v>656</v>
      </c>
    </row>
    <row r="658" spans="1:38" x14ac:dyDescent="0.3">
      <c r="A658" s="232" t="s">
        <v>293</v>
      </c>
      <c r="B658" s="232" t="s">
        <v>7666</v>
      </c>
      <c r="C658" s="244" t="s">
        <v>6717</v>
      </c>
      <c r="D658" s="240" t="s">
        <v>7808</v>
      </c>
      <c r="E658" s="239" t="s">
        <v>4025</v>
      </c>
      <c r="F658" s="243" t="s">
        <v>6729</v>
      </c>
      <c r="G658" s="214">
        <v>0</v>
      </c>
      <c r="H658" s="234" t="s">
        <v>6721</v>
      </c>
      <c r="I658" s="234"/>
      <c r="J658" s="234"/>
      <c r="K658" s="234"/>
      <c r="L658" s="234"/>
      <c r="M658" s="234"/>
      <c r="N658" s="234" t="s">
        <v>6720</v>
      </c>
      <c r="O658" s="249" t="s">
        <v>7668</v>
      </c>
      <c r="P658" s="249" t="s">
        <v>7669</v>
      </c>
      <c r="Q658" s="226" t="s">
        <v>7670</v>
      </c>
      <c r="R658" s="212" t="s">
        <v>4244</v>
      </c>
      <c r="S658" s="213">
        <v>420003155</v>
      </c>
      <c r="T658" s="236">
        <v>45530</v>
      </c>
      <c r="U658" s="237" t="s">
        <v>6722</v>
      </c>
      <c r="V658" s="291">
        <v>45572</v>
      </c>
      <c r="W658" s="291">
        <v>45581</v>
      </c>
      <c r="X658" s="237" t="s">
        <v>6721</v>
      </c>
      <c r="Y658" s="237"/>
      <c r="Z658" s="237" t="s">
        <v>13088</v>
      </c>
      <c r="AA658" s="246">
        <v>202409</v>
      </c>
      <c r="AB658" s="246">
        <v>8</v>
      </c>
      <c r="AC658" s="236" t="s">
        <v>6708</v>
      </c>
      <c r="AD658" s="247" t="s">
        <v>6709</v>
      </c>
      <c r="AE658" s="248">
        <v>0</v>
      </c>
      <c r="AF658" s="247" t="s">
        <v>6709</v>
      </c>
      <c r="AG658" s="242" t="str">
        <f>IFERROR(VLOOKUP(작성용!A:A,RM!A:D,4,0),"-")</f>
        <v>김기욱</v>
      </c>
      <c r="AH658" s="9" t="s">
        <v>7671</v>
      </c>
      <c r="AI658" s="238" t="s">
        <v>6721</v>
      </c>
      <c r="AJ658" s="238" t="s">
        <v>6721</v>
      </c>
      <c r="AK658" s="238" t="s">
        <v>6726</v>
      </c>
      <c r="AL658" s="238">
        <v>657</v>
      </c>
    </row>
    <row r="659" spans="1:38" x14ac:dyDescent="0.3">
      <c r="A659" s="232" t="s">
        <v>293</v>
      </c>
      <c r="B659" s="232" t="s">
        <v>7666</v>
      </c>
      <c r="C659" s="244" t="s">
        <v>6717</v>
      </c>
      <c r="D659" s="240" t="s">
        <v>7809</v>
      </c>
      <c r="E659" s="239" t="s">
        <v>4026</v>
      </c>
      <c r="F659" s="243" t="s">
        <v>6729</v>
      </c>
      <c r="G659" s="214">
        <v>0</v>
      </c>
      <c r="H659" s="234" t="s">
        <v>6721</v>
      </c>
      <c r="I659" s="234"/>
      <c r="J659" s="234"/>
      <c r="K659" s="234"/>
      <c r="L659" s="234"/>
      <c r="M659" s="234"/>
      <c r="N659" s="234" t="s">
        <v>6720</v>
      </c>
      <c r="O659" s="249" t="s">
        <v>7668</v>
      </c>
      <c r="P659" s="249" t="s">
        <v>7669</v>
      </c>
      <c r="Q659" s="226" t="s">
        <v>7670</v>
      </c>
      <c r="R659" s="212" t="s">
        <v>4242</v>
      </c>
      <c r="S659" s="213">
        <v>420003179</v>
      </c>
      <c r="T659" s="236">
        <v>45530</v>
      </c>
      <c r="U659" s="237" t="s">
        <v>6722</v>
      </c>
      <c r="V659" s="291">
        <v>45572</v>
      </c>
      <c r="W659" s="291">
        <v>45581</v>
      </c>
      <c r="X659" s="237" t="s">
        <v>6721</v>
      </c>
      <c r="Y659" s="237"/>
      <c r="Z659" s="237" t="s">
        <v>13088</v>
      </c>
      <c r="AA659" s="246">
        <v>202409</v>
      </c>
      <c r="AB659" s="246">
        <v>8</v>
      </c>
      <c r="AC659" s="236" t="s">
        <v>6708</v>
      </c>
      <c r="AD659" s="247" t="s">
        <v>6709</v>
      </c>
      <c r="AE659" s="248">
        <v>0</v>
      </c>
      <c r="AF659" s="247" t="s">
        <v>6709</v>
      </c>
      <c r="AG659" s="242" t="str">
        <f>IFERROR(VLOOKUP(작성용!A:A,RM!A:D,4,0),"-")</f>
        <v>김기욱</v>
      </c>
      <c r="AH659" s="9" t="s">
        <v>7671</v>
      </c>
      <c r="AI659" s="238" t="s">
        <v>6721</v>
      </c>
      <c r="AJ659" s="238" t="s">
        <v>6721</v>
      </c>
      <c r="AK659" s="238" t="s">
        <v>6726</v>
      </c>
      <c r="AL659" s="238">
        <v>658</v>
      </c>
    </row>
    <row r="660" spans="1:38" x14ac:dyDescent="0.3">
      <c r="A660" s="232" t="s">
        <v>293</v>
      </c>
      <c r="B660" s="232" t="s">
        <v>7666</v>
      </c>
      <c r="C660" s="244" t="s">
        <v>6717</v>
      </c>
      <c r="D660" s="240" t="s">
        <v>7810</v>
      </c>
      <c r="E660" s="239" t="s">
        <v>4027</v>
      </c>
      <c r="F660" s="243" t="s">
        <v>6729</v>
      </c>
      <c r="G660" s="214">
        <v>0</v>
      </c>
      <c r="H660" s="234" t="s">
        <v>6721</v>
      </c>
      <c r="I660" s="234"/>
      <c r="J660" s="234"/>
      <c r="K660" s="234"/>
      <c r="L660" s="234"/>
      <c r="M660" s="234"/>
      <c r="N660" s="234" t="s">
        <v>6720</v>
      </c>
      <c r="O660" s="249" t="s">
        <v>7668</v>
      </c>
      <c r="P660" s="249" t="s">
        <v>7669</v>
      </c>
      <c r="Q660" s="226" t="s">
        <v>7670</v>
      </c>
      <c r="R660" s="212" t="s">
        <v>4224</v>
      </c>
      <c r="S660" s="213">
        <v>420003260</v>
      </c>
      <c r="T660" s="236">
        <v>45530</v>
      </c>
      <c r="U660" s="237" t="s">
        <v>6722</v>
      </c>
      <c r="V660" s="291">
        <v>45572</v>
      </c>
      <c r="W660" s="291">
        <v>45581</v>
      </c>
      <c r="X660" s="237" t="s">
        <v>6721</v>
      </c>
      <c r="Y660" s="237"/>
      <c r="Z660" s="237" t="s">
        <v>13088</v>
      </c>
      <c r="AA660" s="246">
        <v>202409</v>
      </c>
      <c r="AB660" s="246">
        <v>8</v>
      </c>
      <c r="AC660" s="236" t="s">
        <v>6708</v>
      </c>
      <c r="AD660" s="247" t="s">
        <v>6709</v>
      </c>
      <c r="AE660" s="248">
        <v>0</v>
      </c>
      <c r="AF660" s="247" t="s">
        <v>6709</v>
      </c>
      <c r="AG660" s="242" t="str">
        <f>IFERROR(VLOOKUP(작성용!A:A,RM!A:D,4,0),"-")</f>
        <v>김기욱</v>
      </c>
      <c r="AH660" s="9" t="s">
        <v>7671</v>
      </c>
      <c r="AI660" s="238" t="s">
        <v>6721</v>
      </c>
      <c r="AJ660" s="238" t="s">
        <v>6721</v>
      </c>
      <c r="AK660" s="238" t="s">
        <v>6726</v>
      </c>
      <c r="AL660" s="238">
        <v>659</v>
      </c>
    </row>
    <row r="661" spans="1:38" x14ac:dyDescent="0.3">
      <c r="A661" s="232" t="s">
        <v>293</v>
      </c>
      <c r="B661" s="232" t="s">
        <v>7666</v>
      </c>
      <c r="C661" s="244" t="s">
        <v>6717</v>
      </c>
      <c r="D661" s="240" t="s">
        <v>7811</v>
      </c>
      <c r="E661" s="239">
        <v>1101130026351</v>
      </c>
      <c r="F661" s="243" t="s">
        <v>7105</v>
      </c>
      <c r="G661" s="214">
        <v>0</v>
      </c>
      <c r="H661" s="234" t="s">
        <v>6721</v>
      </c>
      <c r="I661" s="234"/>
      <c r="J661" s="234"/>
      <c r="K661" s="234"/>
      <c r="L661" s="234"/>
      <c r="M661" s="234"/>
      <c r="N661" s="234" t="s">
        <v>6720</v>
      </c>
      <c r="O661" s="249" t="s">
        <v>7668</v>
      </c>
      <c r="P661" s="249" t="s">
        <v>7669</v>
      </c>
      <c r="Q661" s="226" t="s">
        <v>7670</v>
      </c>
      <c r="R661" s="212" t="s">
        <v>2</v>
      </c>
      <c r="S661" s="213">
        <v>420002316</v>
      </c>
      <c r="T661" s="236">
        <v>45530</v>
      </c>
      <c r="U661" s="237" t="s">
        <v>6722</v>
      </c>
      <c r="V661" s="291">
        <v>45572</v>
      </c>
      <c r="W661" s="291">
        <v>45581</v>
      </c>
      <c r="X661" s="237" t="s">
        <v>6721</v>
      </c>
      <c r="Y661" s="237"/>
      <c r="Z661" s="237" t="s">
        <v>13088</v>
      </c>
      <c r="AA661" s="246">
        <v>202409</v>
      </c>
      <c r="AB661" s="246">
        <v>8</v>
      </c>
      <c r="AC661" s="236" t="s">
        <v>6708</v>
      </c>
      <c r="AD661" s="247" t="s">
        <v>7133</v>
      </c>
      <c r="AE661" s="248">
        <v>2</v>
      </c>
      <c r="AF661" s="247" t="s">
        <v>7133</v>
      </c>
      <c r="AG661" s="242" t="str">
        <f>IFERROR(VLOOKUP(작성용!A:A,RM!A:D,4,0),"-")</f>
        <v>김기욱</v>
      </c>
      <c r="AH661" s="9" t="s">
        <v>7671</v>
      </c>
      <c r="AI661" s="238" t="s">
        <v>6721</v>
      </c>
      <c r="AJ661" s="238" t="s">
        <v>6721</v>
      </c>
      <c r="AK661" s="238" t="s">
        <v>6726</v>
      </c>
      <c r="AL661" s="238">
        <v>660</v>
      </c>
    </row>
    <row r="662" spans="1:38" x14ac:dyDescent="0.3">
      <c r="A662" s="232" t="s">
        <v>293</v>
      </c>
      <c r="B662" s="232" t="s">
        <v>7666</v>
      </c>
      <c r="C662" s="244" t="s">
        <v>6717</v>
      </c>
      <c r="D662" s="240" t="s">
        <v>7812</v>
      </c>
      <c r="E662" s="239" t="s">
        <v>4028</v>
      </c>
      <c r="F662" s="243" t="s">
        <v>6729</v>
      </c>
      <c r="G662" s="214">
        <v>0</v>
      </c>
      <c r="H662" s="234" t="s">
        <v>6721</v>
      </c>
      <c r="I662" s="234"/>
      <c r="J662" s="234"/>
      <c r="K662" s="234"/>
      <c r="L662" s="234"/>
      <c r="M662" s="234"/>
      <c r="N662" s="234" t="s">
        <v>6720</v>
      </c>
      <c r="O662" s="249" t="s">
        <v>7668</v>
      </c>
      <c r="P662" s="249" t="s">
        <v>7669</v>
      </c>
      <c r="Q662" s="226" t="s">
        <v>7670</v>
      </c>
      <c r="R662" s="212" t="s">
        <v>4218</v>
      </c>
      <c r="S662" s="213">
        <v>420003273</v>
      </c>
      <c r="T662" s="236">
        <v>45530</v>
      </c>
      <c r="U662" s="237" t="s">
        <v>6722</v>
      </c>
      <c r="V662" s="291">
        <v>45572</v>
      </c>
      <c r="W662" s="291">
        <v>45581</v>
      </c>
      <c r="X662" s="237" t="s">
        <v>6721</v>
      </c>
      <c r="Y662" s="237"/>
      <c r="Z662" s="237" t="s">
        <v>13088</v>
      </c>
      <c r="AA662" s="246">
        <v>202409</v>
      </c>
      <c r="AB662" s="246">
        <v>8</v>
      </c>
      <c r="AC662" s="236" t="s">
        <v>6708</v>
      </c>
      <c r="AD662" s="247" t="s">
        <v>6709</v>
      </c>
      <c r="AE662" s="248">
        <v>0</v>
      </c>
      <c r="AF662" s="247" t="s">
        <v>6709</v>
      </c>
      <c r="AG662" s="242" t="str">
        <f>IFERROR(VLOOKUP(작성용!A:A,RM!A:D,4,0),"-")</f>
        <v>김기욱</v>
      </c>
      <c r="AH662" s="9" t="s">
        <v>7671</v>
      </c>
      <c r="AI662" s="238" t="s">
        <v>6721</v>
      </c>
      <c r="AJ662" s="238" t="s">
        <v>6721</v>
      </c>
      <c r="AK662" s="238" t="s">
        <v>6726</v>
      </c>
      <c r="AL662" s="238">
        <v>661</v>
      </c>
    </row>
    <row r="663" spans="1:38" x14ac:dyDescent="0.3">
      <c r="A663" s="232" t="s">
        <v>293</v>
      </c>
      <c r="B663" s="232" t="s">
        <v>7666</v>
      </c>
      <c r="C663" s="244" t="s">
        <v>6717</v>
      </c>
      <c r="D663" s="240" t="s">
        <v>7813</v>
      </c>
      <c r="E663" s="239" t="s">
        <v>4029</v>
      </c>
      <c r="F663" s="243" t="s">
        <v>6729</v>
      </c>
      <c r="G663" s="214">
        <v>0</v>
      </c>
      <c r="H663" s="234" t="s">
        <v>6721</v>
      </c>
      <c r="I663" s="234"/>
      <c r="J663" s="234"/>
      <c r="K663" s="234"/>
      <c r="L663" s="234"/>
      <c r="M663" s="234"/>
      <c r="N663" s="234" t="s">
        <v>6720</v>
      </c>
      <c r="O663" s="249" t="s">
        <v>7668</v>
      </c>
      <c r="P663" s="249" t="s">
        <v>7669</v>
      </c>
      <c r="Q663" s="226" t="s">
        <v>7670</v>
      </c>
      <c r="R663" s="212" t="s">
        <v>4263</v>
      </c>
      <c r="S663" s="213">
        <v>420003278</v>
      </c>
      <c r="T663" s="236">
        <v>45530</v>
      </c>
      <c r="U663" s="237" t="s">
        <v>6722</v>
      </c>
      <c r="V663" s="291">
        <v>45572</v>
      </c>
      <c r="W663" s="291">
        <v>45581</v>
      </c>
      <c r="X663" s="237" t="s">
        <v>6721</v>
      </c>
      <c r="Y663" s="237"/>
      <c r="Z663" s="237" t="s">
        <v>13088</v>
      </c>
      <c r="AA663" s="246">
        <v>202409</v>
      </c>
      <c r="AB663" s="246">
        <v>8</v>
      </c>
      <c r="AC663" s="236" t="s">
        <v>6708</v>
      </c>
      <c r="AD663" s="247" t="s">
        <v>6709</v>
      </c>
      <c r="AE663" s="248">
        <v>0</v>
      </c>
      <c r="AF663" s="247" t="s">
        <v>6709</v>
      </c>
      <c r="AG663" s="242" t="str">
        <f>IFERROR(VLOOKUP(작성용!A:A,RM!A:D,4,0),"-")</f>
        <v>김기욱</v>
      </c>
      <c r="AH663" s="9" t="s">
        <v>7671</v>
      </c>
      <c r="AI663" s="238" t="s">
        <v>6721</v>
      </c>
      <c r="AJ663" s="238" t="s">
        <v>6721</v>
      </c>
      <c r="AK663" s="238" t="s">
        <v>6726</v>
      </c>
      <c r="AL663" s="238">
        <v>662</v>
      </c>
    </row>
    <row r="664" spans="1:38" x14ac:dyDescent="0.3">
      <c r="A664" s="232" t="s">
        <v>293</v>
      </c>
      <c r="B664" s="232" t="s">
        <v>7666</v>
      </c>
      <c r="C664" s="244" t="s">
        <v>6717</v>
      </c>
      <c r="D664" s="240" t="s">
        <v>7814</v>
      </c>
      <c r="E664" s="239" t="s">
        <v>7815</v>
      </c>
      <c r="F664" s="243" t="s">
        <v>6729</v>
      </c>
      <c r="G664" s="214">
        <v>99</v>
      </c>
      <c r="H664" s="234" t="s">
        <v>6721</v>
      </c>
      <c r="I664" s="234"/>
      <c r="J664" s="234"/>
      <c r="K664" s="234"/>
      <c r="L664" s="234"/>
      <c r="M664" s="234"/>
      <c r="N664" s="234" t="s">
        <v>6720</v>
      </c>
      <c r="O664" s="249" t="s">
        <v>7668</v>
      </c>
      <c r="P664" s="249" t="s">
        <v>7669</v>
      </c>
      <c r="Q664" s="226" t="s">
        <v>7670</v>
      </c>
      <c r="R664" s="212" t="s">
        <v>4243</v>
      </c>
      <c r="S664" s="213">
        <v>420003432</v>
      </c>
      <c r="T664" s="236">
        <v>45530</v>
      </c>
      <c r="U664" s="237" t="s">
        <v>6722</v>
      </c>
      <c r="V664" s="291">
        <v>45572</v>
      </c>
      <c r="W664" s="291">
        <v>45581</v>
      </c>
      <c r="X664" s="237" t="s">
        <v>6721</v>
      </c>
      <c r="Y664" s="237"/>
      <c r="Z664" s="237" t="s">
        <v>13088</v>
      </c>
      <c r="AA664" s="246">
        <v>202409</v>
      </c>
      <c r="AB664" s="246">
        <v>8</v>
      </c>
      <c r="AC664" s="236" t="s">
        <v>6708</v>
      </c>
      <c r="AD664" s="247" t="s">
        <v>6709</v>
      </c>
      <c r="AE664" s="248">
        <v>0</v>
      </c>
      <c r="AF664" s="247" t="s">
        <v>6709</v>
      </c>
      <c r="AG664" s="242" t="str">
        <f>IFERROR(VLOOKUP(작성용!A:A,RM!A:D,4,0),"-")</f>
        <v>김기욱</v>
      </c>
      <c r="AH664" s="9" t="s">
        <v>7671</v>
      </c>
      <c r="AI664" s="238" t="s">
        <v>6721</v>
      </c>
      <c r="AJ664" s="238" t="s">
        <v>6721</v>
      </c>
      <c r="AK664" s="238" t="s">
        <v>6726</v>
      </c>
      <c r="AL664" s="238">
        <v>663</v>
      </c>
    </row>
    <row r="665" spans="1:38" x14ac:dyDescent="0.3">
      <c r="A665" s="232" t="s">
        <v>293</v>
      </c>
      <c r="B665" s="232" t="s">
        <v>7666</v>
      </c>
      <c r="C665" s="244" t="s">
        <v>6717</v>
      </c>
      <c r="D665" s="240" t="s">
        <v>7816</v>
      </c>
      <c r="E665" s="239" t="s">
        <v>7817</v>
      </c>
      <c r="F665" s="243" t="s">
        <v>6729</v>
      </c>
      <c r="G665" s="214">
        <v>0</v>
      </c>
      <c r="H665" s="234" t="s">
        <v>6721</v>
      </c>
      <c r="I665" s="234"/>
      <c r="J665" s="234"/>
      <c r="K665" s="234"/>
      <c r="L665" s="234"/>
      <c r="M665" s="234"/>
      <c r="N665" s="234" t="s">
        <v>6720</v>
      </c>
      <c r="O665" s="249" t="s">
        <v>7668</v>
      </c>
      <c r="P665" s="249" t="s">
        <v>7669</v>
      </c>
      <c r="Q665" s="226" t="s">
        <v>7670</v>
      </c>
      <c r="R665" s="212" t="s">
        <v>4171</v>
      </c>
      <c r="S665" s="213">
        <v>420003433</v>
      </c>
      <c r="T665" s="236">
        <v>45530</v>
      </c>
      <c r="U665" s="237" t="s">
        <v>6722</v>
      </c>
      <c r="V665" s="291">
        <v>45572</v>
      </c>
      <c r="W665" s="291">
        <v>45581</v>
      </c>
      <c r="X665" s="237" t="s">
        <v>6721</v>
      </c>
      <c r="Y665" s="237"/>
      <c r="Z665" s="237" t="s">
        <v>13088</v>
      </c>
      <c r="AA665" s="246">
        <v>202409</v>
      </c>
      <c r="AB665" s="246">
        <v>8</v>
      </c>
      <c r="AC665" s="236" t="s">
        <v>6708</v>
      </c>
      <c r="AD665" s="247" t="s">
        <v>6709</v>
      </c>
      <c r="AE665" s="248">
        <v>0</v>
      </c>
      <c r="AF665" s="247" t="s">
        <v>6709</v>
      </c>
      <c r="AG665" s="242" t="str">
        <f>IFERROR(VLOOKUP(작성용!A:A,RM!A:D,4,0),"-")</f>
        <v>김기욱</v>
      </c>
      <c r="AH665" s="9" t="s">
        <v>7671</v>
      </c>
      <c r="AI665" s="238" t="s">
        <v>6721</v>
      </c>
      <c r="AJ665" s="238" t="s">
        <v>6721</v>
      </c>
      <c r="AK665" s="238" t="s">
        <v>6726</v>
      </c>
      <c r="AL665" s="238">
        <v>664</v>
      </c>
    </row>
    <row r="666" spans="1:38" x14ac:dyDescent="0.3">
      <c r="A666" s="232" t="s">
        <v>293</v>
      </c>
      <c r="B666" s="232" t="s">
        <v>7666</v>
      </c>
      <c r="C666" s="244" t="s">
        <v>6717</v>
      </c>
      <c r="D666" s="240" t="s">
        <v>7818</v>
      </c>
      <c r="E666" s="239" t="s">
        <v>4173</v>
      </c>
      <c r="F666" s="243" t="s">
        <v>6729</v>
      </c>
      <c r="G666" s="214">
        <v>0</v>
      </c>
      <c r="H666" s="234" t="s">
        <v>6721</v>
      </c>
      <c r="I666" s="234"/>
      <c r="J666" s="234"/>
      <c r="K666" s="234"/>
      <c r="L666" s="234"/>
      <c r="M666" s="234"/>
      <c r="N666" s="234" t="s">
        <v>6720</v>
      </c>
      <c r="O666" s="249" t="s">
        <v>7668</v>
      </c>
      <c r="P666" s="249" t="s">
        <v>7669</v>
      </c>
      <c r="Q666" s="226" t="s">
        <v>7670</v>
      </c>
      <c r="R666" s="212" t="s">
        <v>6466</v>
      </c>
      <c r="S666" s="241">
        <v>420003509</v>
      </c>
      <c r="T666" s="236">
        <v>45530</v>
      </c>
      <c r="U666" s="237" t="s">
        <v>6722</v>
      </c>
      <c r="V666" s="291">
        <v>45572</v>
      </c>
      <c r="W666" s="291">
        <v>45581</v>
      </c>
      <c r="X666" s="237" t="s">
        <v>6721</v>
      </c>
      <c r="Y666" s="237"/>
      <c r="Z666" s="237" t="s">
        <v>13088</v>
      </c>
      <c r="AA666" s="246">
        <v>202409</v>
      </c>
      <c r="AB666" s="246">
        <v>8</v>
      </c>
      <c r="AC666" s="236" t="s">
        <v>6708</v>
      </c>
      <c r="AD666" s="247" t="s">
        <v>6709</v>
      </c>
      <c r="AE666" s="248">
        <v>0</v>
      </c>
      <c r="AF666" s="247" t="s">
        <v>6709</v>
      </c>
      <c r="AG666" s="242" t="str">
        <f>IFERROR(VLOOKUP(작성용!A:A,RM!A:D,4,0),"-")</f>
        <v>김기욱</v>
      </c>
      <c r="AH666" s="9" t="s">
        <v>7671</v>
      </c>
      <c r="AI666" s="238" t="s">
        <v>6721</v>
      </c>
      <c r="AJ666" s="238" t="s">
        <v>6721</v>
      </c>
      <c r="AK666" s="238" t="s">
        <v>6726</v>
      </c>
      <c r="AL666" s="238">
        <v>665</v>
      </c>
    </row>
    <row r="667" spans="1:38" x14ac:dyDescent="0.3">
      <c r="A667" s="232" t="s">
        <v>293</v>
      </c>
      <c r="B667" s="232" t="s">
        <v>7666</v>
      </c>
      <c r="C667" s="244" t="s">
        <v>6717</v>
      </c>
      <c r="D667" s="240" t="s">
        <v>7819</v>
      </c>
      <c r="E667" s="239" t="s">
        <v>4175</v>
      </c>
      <c r="F667" s="243" t="s">
        <v>6729</v>
      </c>
      <c r="G667" s="214">
        <v>0</v>
      </c>
      <c r="H667" s="234" t="s">
        <v>6721</v>
      </c>
      <c r="I667" s="234"/>
      <c r="J667" s="234"/>
      <c r="K667" s="234"/>
      <c r="L667" s="234"/>
      <c r="M667" s="234"/>
      <c r="N667" s="234" t="s">
        <v>6720</v>
      </c>
      <c r="O667" s="249" t="s">
        <v>7668</v>
      </c>
      <c r="P667" s="249" t="s">
        <v>7669</v>
      </c>
      <c r="Q667" s="226" t="s">
        <v>7670</v>
      </c>
      <c r="R667" s="212" t="s">
        <v>6467</v>
      </c>
      <c r="S667" s="241">
        <v>420003510</v>
      </c>
      <c r="T667" s="236">
        <v>45530</v>
      </c>
      <c r="U667" s="237" t="s">
        <v>6722</v>
      </c>
      <c r="V667" s="291">
        <v>45572</v>
      </c>
      <c r="W667" s="291">
        <v>45581</v>
      </c>
      <c r="X667" s="237" t="s">
        <v>6721</v>
      </c>
      <c r="Y667" s="237"/>
      <c r="Z667" s="237" t="s">
        <v>13088</v>
      </c>
      <c r="AA667" s="246">
        <v>202409</v>
      </c>
      <c r="AB667" s="246">
        <v>8</v>
      </c>
      <c r="AC667" s="236" t="s">
        <v>6708</v>
      </c>
      <c r="AD667" s="247" t="s">
        <v>6709</v>
      </c>
      <c r="AE667" s="248">
        <v>0</v>
      </c>
      <c r="AF667" s="247" t="s">
        <v>6709</v>
      </c>
      <c r="AG667" s="242" t="str">
        <f>IFERROR(VLOOKUP(작성용!A:A,RM!A:D,4,0),"-")</f>
        <v>김기욱</v>
      </c>
      <c r="AH667" s="9" t="s">
        <v>7671</v>
      </c>
      <c r="AI667" s="238" t="s">
        <v>6721</v>
      </c>
      <c r="AJ667" s="238" t="s">
        <v>6721</v>
      </c>
      <c r="AK667" s="238" t="s">
        <v>6726</v>
      </c>
      <c r="AL667" s="238">
        <v>666</v>
      </c>
    </row>
    <row r="668" spans="1:38" x14ac:dyDescent="0.3">
      <c r="A668" s="232" t="s">
        <v>293</v>
      </c>
      <c r="B668" s="232" t="s">
        <v>7820</v>
      </c>
      <c r="C668" s="244" t="s">
        <v>7004</v>
      </c>
      <c r="D668" s="240" t="s">
        <v>6500</v>
      </c>
      <c r="E668" s="239" t="s">
        <v>4407</v>
      </c>
      <c r="F668" s="243" t="s">
        <v>7821</v>
      </c>
      <c r="G668" s="214">
        <v>0</v>
      </c>
      <c r="H668" s="234" t="s">
        <v>6903</v>
      </c>
      <c r="I668" s="234"/>
      <c r="J668" s="234"/>
      <c r="K668" s="234"/>
      <c r="L668" s="234"/>
      <c r="M668" s="234"/>
      <c r="N668" s="234" t="s">
        <v>7081</v>
      </c>
      <c r="O668" s="249" t="s">
        <v>7822</v>
      </c>
      <c r="P668" s="249" t="s">
        <v>7823</v>
      </c>
      <c r="Q668" s="226" t="s">
        <v>7824</v>
      </c>
      <c r="R668" s="212" t="s">
        <v>6465</v>
      </c>
      <c r="S668" s="241">
        <v>420003527</v>
      </c>
      <c r="T668" s="236">
        <v>45530</v>
      </c>
      <c r="U668" s="237" t="s">
        <v>6994</v>
      </c>
      <c r="V668" s="291">
        <v>45572</v>
      </c>
      <c r="W668" s="291">
        <v>45581</v>
      </c>
      <c r="X668" s="237" t="s">
        <v>6903</v>
      </c>
      <c r="Y668" s="237"/>
      <c r="Z668" s="237" t="s">
        <v>13088</v>
      </c>
      <c r="AA668" s="246">
        <v>202409</v>
      </c>
      <c r="AB668" s="246">
        <v>8</v>
      </c>
      <c r="AC668" s="236" t="s">
        <v>6708</v>
      </c>
      <c r="AD668" s="247" t="s">
        <v>6709</v>
      </c>
      <c r="AE668" s="248">
        <v>0</v>
      </c>
      <c r="AF668" s="247" t="s">
        <v>7825</v>
      </c>
      <c r="AG668" s="242" t="str">
        <f>IFERROR(VLOOKUP(작성용!A:A,RM!A:D,4,0),"-")</f>
        <v>김기욱</v>
      </c>
      <c r="AH668" s="9" t="s">
        <v>7671</v>
      </c>
      <c r="AI668" s="238" t="s">
        <v>6903</v>
      </c>
      <c r="AJ668" s="238" t="s">
        <v>6721</v>
      </c>
      <c r="AK668" s="238" t="s">
        <v>6936</v>
      </c>
      <c r="AL668" s="238">
        <v>667</v>
      </c>
    </row>
    <row r="669" spans="1:38" x14ac:dyDescent="0.3">
      <c r="A669" s="232" t="s">
        <v>293</v>
      </c>
      <c r="B669" s="232" t="s">
        <v>7666</v>
      </c>
      <c r="C669" s="244" t="s">
        <v>6896</v>
      </c>
      <c r="D669" s="240" t="s">
        <v>7826</v>
      </c>
      <c r="E669" s="239" t="s">
        <v>4408</v>
      </c>
      <c r="F669" s="243" t="s">
        <v>7827</v>
      </c>
      <c r="G669" s="214">
        <v>0</v>
      </c>
      <c r="H669" s="234" t="s">
        <v>6721</v>
      </c>
      <c r="I669" s="234"/>
      <c r="J669" s="234"/>
      <c r="K669" s="234"/>
      <c r="L669" s="234"/>
      <c r="M669" s="234"/>
      <c r="N669" s="234" t="s">
        <v>6720</v>
      </c>
      <c r="O669" s="249" t="s">
        <v>7668</v>
      </c>
      <c r="P669" s="249" t="s">
        <v>7669</v>
      </c>
      <c r="Q669" s="226" t="s">
        <v>7824</v>
      </c>
      <c r="R669" s="212" t="s">
        <v>6468</v>
      </c>
      <c r="S669" s="241">
        <v>420003536</v>
      </c>
      <c r="T669" s="236">
        <v>45530</v>
      </c>
      <c r="U669" s="237" t="s">
        <v>6994</v>
      </c>
      <c r="V669" s="291">
        <v>45572</v>
      </c>
      <c r="W669" s="291">
        <v>45581</v>
      </c>
      <c r="X669" s="237" t="s">
        <v>6903</v>
      </c>
      <c r="Y669" s="237"/>
      <c r="Z669" s="237" t="s">
        <v>13088</v>
      </c>
      <c r="AA669" s="246">
        <v>202409</v>
      </c>
      <c r="AB669" s="246">
        <v>8</v>
      </c>
      <c r="AC669" s="236" t="s">
        <v>6708</v>
      </c>
      <c r="AD669" s="247" t="s">
        <v>7828</v>
      </c>
      <c r="AE669" s="248">
        <v>0</v>
      </c>
      <c r="AF669" s="247" t="s">
        <v>7825</v>
      </c>
      <c r="AG669" s="242" t="str">
        <f>IFERROR(VLOOKUP(작성용!A:A,RM!A:D,4,0),"-")</f>
        <v>김기욱</v>
      </c>
      <c r="AH669" s="9" t="s">
        <v>7671</v>
      </c>
      <c r="AI669" s="238" t="s">
        <v>7829</v>
      </c>
      <c r="AJ669" s="238" t="s">
        <v>6903</v>
      </c>
      <c r="AK669" s="238" t="s">
        <v>6726</v>
      </c>
      <c r="AL669" s="238">
        <v>668</v>
      </c>
    </row>
    <row r="670" spans="1:38" x14ac:dyDescent="0.3">
      <c r="A670" s="232" t="s">
        <v>293</v>
      </c>
      <c r="B670" s="232" t="s">
        <v>7666</v>
      </c>
      <c r="C670" s="244" t="s">
        <v>6896</v>
      </c>
      <c r="D670" s="240" t="s">
        <v>7830</v>
      </c>
      <c r="E670" s="239" t="s">
        <v>4409</v>
      </c>
      <c r="F670" s="243" t="s">
        <v>6729</v>
      </c>
      <c r="G670" s="214">
        <v>0</v>
      </c>
      <c r="H670" s="234" t="s">
        <v>6903</v>
      </c>
      <c r="I670" s="234"/>
      <c r="J670" s="234"/>
      <c r="K670" s="234"/>
      <c r="L670" s="234"/>
      <c r="M670" s="234"/>
      <c r="N670" s="234" t="s">
        <v>6720</v>
      </c>
      <c r="O670" s="249" t="s">
        <v>7831</v>
      </c>
      <c r="P670" s="249" t="s">
        <v>7669</v>
      </c>
      <c r="Q670" s="226" t="s">
        <v>7670</v>
      </c>
      <c r="R670" s="212" t="s">
        <v>6469</v>
      </c>
      <c r="S670" s="241">
        <v>420003565</v>
      </c>
      <c r="T670" s="236">
        <v>45530</v>
      </c>
      <c r="U670" s="237" t="s">
        <v>6722</v>
      </c>
      <c r="V670" s="291">
        <v>45572</v>
      </c>
      <c r="W670" s="291">
        <v>45581</v>
      </c>
      <c r="X670" s="237" t="s">
        <v>6903</v>
      </c>
      <c r="Y670" s="237"/>
      <c r="Z670" s="237" t="s">
        <v>13088</v>
      </c>
      <c r="AA670" s="246">
        <v>202409</v>
      </c>
      <c r="AB670" s="246">
        <v>8</v>
      </c>
      <c r="AC670" s="236" t="s">
        <v>7832</v>
      </c>
      <c r="AD670" s="247" t="s">
        <v>6709</v>
      </c>
      <c r="AE670" s="248">
        <v>0</v>
      </c>
      <c r="AF670" s="247" t="s">
        <v>6709</v>
      </c>
      <c r="AG670" s="242" t="str">
        <f>IFERROR(VLOOKUP(작성용!A:A,RM!A:D,4,0),"-")</f>
        <v>김기욱</v>
      </c>
      <c r="AH670" s="9" t="s">
        <v>7671</v>
      </c>
      <c r="AI670" s="238" t="s">
        <v>6903</v>
      </c>
      <c r="AJ670" s="238" t="s">
        <v>6721</v>
      </c>
      <c r="AK670" s="238" t="s">
        <v>6936</v>
      </c>
      <c r="AL670" s="238">
        <v>669</v>
      </c>
    </row>
    <row r="671" spans="1:38" x14ac:dyDescent="0.3">
      <c r="A671" s="232">
        <v>6000440</v>
      </c>
      <c r="B671" s="232" t="s">
        <v>7734</v>
      </c>
      <c r="C671" s="244" t="s">
        <v>6717</v>
      </c>
      <c r="D671" s="240" t="s">
        <v>7833</v>
      </c>
      <c r="E671" s="239">
        <v>2841110060180</v>
      </c>
      <c r="F671" s="243" t="s">
        <v>7179</v>
      </c>
      <c r="G671" s="214">
        <v>0</v>
      </c>
      <c r="H671" s="234" t="s">
        <v>6721</v>
      </c>
      <c r="I671" s="234"/>
      <c r="J671" s="234"/>
      <c r="K671" s="234"/>
      <c r="L671" s="234"/>
      <c r="M671" s="234"/>
      <c r="N671" s="234" t="s">
        <v>6720</v>
      </c>
      <c r="O671" s="249"/>
      <c r="P671" s="249"/>
      <c r="Q671" s="226"/>
      <c r="R671" s="212" t="s">
        <v>2</v>
      </c>
      <c r="S671" s="213" t="s">
        <v>6721</v>
      </c>
      <c r="T671" s="236" t="s">
        <v>7834</v>
      </c>
      <c r="U671" s="237" t="s">
        <v>6722</v>
      </c>
      <c r="V671" s="237">
        <v>45548</v>
      </c>
      <c r="W671" s="236" t="s">
        <v>6944</v>
      </c>
      <c r="X671" s="237" t="s">
        <v>6721</v>
      </c>
      <c r="Y671" s="237"/>
      <c r="Z671" s="237"/>
      <c r="AA671" s="246">
        <v>202409</v>
      </c>
      <c r="AB671" s="246"/>
      <c r="AC671" s="236" t="s">
        <v>7181</v>
      </c>
      <c r="AD671" s="247" t="s">
        <v>7135</v>
      </c>
      <c r="AE671" s="248">
        <v>0</v>
      </c>
      <c r="AF671" s="247" t="s">
        <v>7835</v>
      </c>
      <c r="AG671" s="242" t="str">
        <f>IFERROR(VLOOKUP(작성용!A:A,RM!A:D,4,0),"-")</f>
        <v>-</v>
      </c>
      <c r="AH671" s="9" t="s">
        <v>6903</v>
      </c>
      <c r="AI671" s="238" t="s">
        <v>6721</v>
      </c>
      <c r="AJ671" s="238" t="s">
        <v>6721</v>
      </c>
      <c r="AK671" s="238" t="s">
        <v>7182</v>
      </c>
      <c r="AL671" s="238">
        <v>670</v>
      </c>
    </row>
    <row r="672" spans="1:38" x14ac:dyDescent="0.3">
      <c r="A672" s="232">
        <v>6000440</v>
      </c>
      <c r="B672" s="232" t="s">
        <v>7734</v>
      </c>
      <c r="C672" s="244" t="s">
        <v>6717</v>
      </c>
      <c r="D672" s="240" t="s">
        <v>7836</v>
      </c>
      <c r="E672" s="239">
        <v>1201110622325</v>
      </c>
      <c r="F672" s="243" t="s">
        <v>7179</v>
      </c>
      <c r="G672" s="214">
        <v>0</v>
      </c>
      <c r="H672" s="234" t="s">
        <v>6721</v>
      </c>
      <c r="I672" s="234"/>
      <c r="J672" s="234"/>
      <c r="K672" s="234"/>
      <c r="L672" s="234"/>
      <c r="M672" s="234"/>
      <c r="N672" s="234" t="s">
        <v>6720</v>
      </c>
      <c r="O672" s="249"/>
      <c r="P672" s="249"/>
      <c r="Q672" s="226"/>
      <c r="R672" s="212" t="s">
        <v>2</v>
      </c>
      <c r="S672" s="213" t="s">
        <v>6721</v>
      </c>
      <c r="T672" s="236" t="s">
        <v>7837</v>
      </c>
      <c r="U672" s="237" t="s">
        <v>6722</v>
      </c>
      <c r="V672" s="237">
        <v>45548</v>
      </c>
      <c r="W672" s="236" t="s">
        <v>6944</v>
      </c>
      <c r="X672" s="237" t="s">
        <v>6721</v>
      </c>
      <c r="Y672" s="237"/>
      <c r="Z672" s="237"/>
      <c r="AA672" s="246">
        <v>202409</v>
      </c>
      <c r="AB672" s="246"/>
      <c r="AC672" s="236" t="s">
        <v>7181</v>
      </c>
      <c r="AD672" s="247" t="s">
        <v>7160</v>
      </c>
      <c r="AE672" s="248">
        <v>0</v>
      </c>
      <c r="AF672" s="247" t="s">
        <v>7160</v>
      </c>
      <c r="AG672" s="242" t="str">
        <f>IFERROR(VLOOKUP(작성용!A:A,RM!A:D,4,0),"-")</f>
        <v>-</v>
      </c>
      <c r="AH672" s="9" t="s">
        <v>6721</v>
      </c>
      <c r="AI672" s="238" t="s">
        <v>6721</v>
      </c>
      <c r="AJ672" s="238" t="s">
        <v>6721</v>
      </c>
      <c r="AK672" s="238" t="s">
        <v>7182</v>
      </c>
      <c r="AL672" s="238">
        <v>671</v>
      </c>
    </row>
    <row r="673" spans="1:38" x14ac:dyDescent="0.3">
      <c r="A673" s="232">
        <v>6000440</v>
      </c>
      <c r="B673" s="232" t="s">
        <v>7734</v>
      </c>
      <c r="C673" s="244" t="s">
        <v>6717</v>
      </c>
      <c r="D673" s="240" t="s">
        <v>7838</v>
      </c>
      <c r="E673" s="239">
        <v>1101115046340</v>
      </c>
      <c r="F673" s="243" t="s">
        <v>7179</v>
      </c>
      <c r="G673" s="214">
        <v>0</v>
      </c>
      <c r="H673" s="234" t="s">
        <v>6721</v>
      </c>
      <c r="I673" s="234"/>
      <c r="J673" s="234"/>
      <c r="K673" s="234"/>
      <c r="L673" s="234"/>
      <c r="M673" s="234"/>
      <c r="N673" s="234" t="s">
        <v>6720</v>
      </c>
      <c r="O673" s="249"/>
      <c r="P673" s="249"/>
      <c r="Q673" s="226"/>
      <c r="R673" s="212" t="s">
        <v>2</v>
      </c>
      <c r="S673" s="213" t="s">
        <v>6721</v>
      </c>
      <c r="T673" s="236" t="s">
        <v>7834</v>
      </c>
      <c r="U673" s="237" t="s">
        <v>6722</v>
      </c>
      <c r="V673" s="237">
        <v>45548</v>
      </c>
      <c r="W673" s="236" t="s">
        <v>6944</v>
      </c>
      <c r="X673" s="237" t="s">
        <v>6721</v>
      </c>
      <c r="Y673" s="237"/>
      <c r="Z673" s="237"/>
      <c r="AA673" s="246">
        <v>202409</v>
      </c>
      <c r="AB673" s="246"/>
      <c r="AC673" s="236" t="s">
        <v>7181</v>
      </c>
      <c r="AD673" s="247" t="s">
        <v>7620</v>
      </c>
      <c r="AE673" s="248">
        <v>0</v>
      </c>
      <c r="AF673" s="247" t="s">
        <v>7620</v>
      </c>
      <c r="AG673" s="242" t="str">
        <f>IFERROR(VLOOKUP(작성용!A:A,RM!A:D,4,0),"-")</f>
        <v>-</v>
      </c>
      <c r="AH673" s="9" t="s">
        <v>6721</v>
      </c>
      <c r="AI673" s="238" t="s">
        <v>6721</v>
      </c>
      <c r="AJ673" s="238" t="s">
        <v>6721</v>
      </c>
      <c r="AK673" s="238" t="s">
        <v>7182</v>
      </c>
      <c r="AL673" s="238">
        <v>672</v>
      </c>
    </row>
    <row r="674" spans="1:38" x14ac:dyDescent="0.3">
      <c r="A674" s="232">
        <v>6000440</v>
      </c>
      <c r="B674" s="232" t="s">
        <v>7734</v>
      </c>
      <c r="C674" s="244" t="s">
        <v>6717</v>
      </c>
      <c r="D674" s="230" t="s">
        <v>7839</v>
      </c>
      <c r="E674" s="239">
        <v>1101111824526</v>
      </c>
      <c r="F674" s="243" t="s">
        <v>7179</v>
      </c>
      <c r="G674" s="214">
        <v>0</v>
      </c>
      <c r="H674" s="234" t="s">
        <v>6721</v>
      </c>
      <c r="I674" s="234"/>
      <c r="J674" s="234"/>
      <c r="K674" s="234"/>
      <c r="L674" s="234"/>
      <c r="M674" s="234"/>
      <c r="N674" s="234" t="s">
        <v>6720</v>
      </c>
      <c r="O674" s="249"/>
      <c r="P674" s="249"/>
      <c r="Q674" s="226"/>
      <c r="R674" s="212" t="s">
        <v>2</v>
      </c>
      <c r="S674" s="213" t="s">
        <v>6721</v>
      </c>
      <c r="T674" s="236" t="s">
        <v>7834</v>
      </c>
      <c r="U674" s="237" t="s">
        <v>6722</v>
      </c>
      <c r="V674" s="237">
        <v>45548</v>
      </c>
      <c r="W674" s="236" t="s">
        <v>6944</v>
      </c>
      <c r="X674" s="237" t="s">
        <v>6721</v>
      </c>
      <c r="Y674" s="237"/>
      <c r="Z674" s="237"/>
      <c r="AA674" s="246">
        <v>202409</v>
      </c>
      <c r="AB674" s="246"/>
      <c r="AC674" s="236" t="s">
        <v>7181</v>
      </c>
      <c r="AD674" s="247" t="s">
        <v>7606</v>
      </c>
      <c r="AE674" s="248">
        <v>0.4</v>
      </c>
      <c r="AF674" s="247" t="s">
        <v>7606</v>
      </c>
      <c r="AG674" s="242" t="str">
        <f>IFERROR(VLOOKUP(작성용!A:A,RM!A:D,4,0),"-")</f>
        <v>-</v>
      </c>
      <c r="AH674" s="9" t="s">
        <v>6721</v>
      </c>
      <c r="AI674" s="238" t="s">
        <v>6721</v>
      </c>
      <c r="AJ674" s="238" t="s">
        <v>6721</v>
      </c>
      <c r="AK674" s="238" t="s">
        <v>7182</v>
      </c>
      <c r="AL674" s="238">
        <v>673</v>
      </c>
    </row>
    <row r="675" spans="1:38" x14ac:dyDescent="0.3">
      <c r="A675" s="232">
        <v>6000440</v>
      </c>
      <c r="B675" s="232" t="s">
        <v>7734</v>
      </c>
      <c r="C675" s="244" t="s">
        <v>6717</v>
      </c>
      <c r="D675" s="240" t="s">
        <v>7840</v>
      </c>
      <c r="E675" s="239">
        <v>1101112906000</v>
      </c>
      <c r="F675" s="243" t="s">
        <v>7179</v>
      </c>
      <c r="G675" s="214">
        <v>0</v>
      </c>
      <c r="H675" s="234" t="s">
        <v>6721</v>
      </c>
      <c r="I675" s="234"/>
      <c r="J675" s="234"/>
      <c r="K675" s="234"/>
      <c r="L675" s="234"/>
      <c r="M675" s="234"/>
      <c r="N675" s="234" t="s">
        <v>6720</v>
      </c>
      <c r="O675" s="249"/>
      <c r="P675" s="249"/>
      <c r="Q675" s="226"/>
      <c r="R675" s="212" t="s">
        <v>2</v>
      </c>
      <c r="S675" s="213" t="s">
        <v>6721</v>
      </c>
      <c r="T675" s="236" t="s">
        <v>7834</v>
      </c>
      <c r="U675" s="237" t="s">
        <v>6722</v>
      </c>
      <c r="V675" s="237">
        <v>45548</v>
      </c>
      <c r="W675" s="236" t="s">
        <v>6944</v>
      </c>
      <c r="X675" s="237" t="s">
        <v>6721</v>
      </c>
      <c r="Y675" s="237"/>
      <c r="Z675" s="237"/>
      <c r="AA675" s="246">
        <v>202409</v>
      </c>
      <c r="AB675" s="246"/>
      <c r="AC675" s="236" t="s">
        <v>7181</v>
      </c>
      <c r="AD675" s="247" t="s">
        <v>7620</v>
      </c>
      <c r="AE675" s="248">
        <v>0</v>
      </c>
      <c r="AF675" s="247" t="s">
        <v>7620</v>
      </c>
      <c r="AG675" s="242" t="str">
        <f>IFERROR(VLOOKUP(작성용!A:A,RM!A:D,4,0),"-")</f>
        <v>-</v>
      </c>
      <c r="AH675" s="9" t="s">
        <v>6721</v>
      </c>
      <c r="AI675" s="238" t="s">
        <v>6721</v>
      </c>
      <c r="AJ675" s="238" t="s">
        <v>6721</v>
      </c>
      <c r="AK675" s="238" t="s">
        <v>7182</v>
      </c>
      <c r="AL675" s="238">
        <v>674</v>
      </c>
    </row>
    <row r="676" spans="1:38" x14ac:dyDescent="0.3">
      <c r="A676" s="232">
        <v>6000657</v>
      </c>
      <c r="B676" s="232" t="s">
        <v>7841</v>
      </c>
      <c r="C676" s="244" t="s">
        <v>6717</v>
      </c>
      <c r="D676" s="240" t="s">
        <v>7842</v>
      </c>
      <c r="E676" s="239">
        <v>1713110019238</v>
      </c>
      <c r="F676" s="243" t="s">
        <v>7179</v>
      </c>
      <c r="G676" s="214">
        <v>0</v>
      </c>
      <c r="H676" s="234" t="s">
        <v>6721</v>
      </c>
      <c r="I676" s="234"/>
      <c r="J676" s="234"/>
      <c r="K676" s="234"/>
      <c r="L676" s="234"/>
      <c r="M676" s="234"/>
      <c r="N676" s="234" t="s">
        <v>6720</v>
      </c>
      <c r="O676" s="249"/>
      <c r="P676" s="249"/>
      <c r="Q676" s="226"/>
      <c r="R676" s="212" t="s">
        <v>2</v>
      </c>
      <c r="S676" s="213" t="s">
        <v>6721</v>
      </c>
      <c r="T676" s="236" t="s">
        <v>7843</v>
      </c>
      <c r="U676" s="237" t="s">
        <v>6722</v>
      </c>
      <c r="V676" s="291">
        <v>45572</v>
      </c>
      <c r="W676" s="236" t="s">
        <v>6944</v>
      </c>
      <c r="X676" s="237" t="s">
        <v>6721</v>
      </c>
      <c r="Y676" s="237"/>
      <c r="Z676" s="237"/>
      <c r="AA676" s="246">
        <v>202409</v>
      </c>
      <c r="AB676" s="246">
        <v>8</v>
      </c>
      <c r="AC676" s="236" t="s">
        <v>7181</v>
      </c>
      <c r="AD676" s="247" t="s">
        <v>7111</v>
      </c>
      <c r="AE676" s="248">
        <v>0.4</v>
      </c>
      <c r="AF676" s="247" t="s">
        <v>7111</v>
      </c>
      <c r="AG676" s="242" t="str">
        <f>IFERROR(VLOOKUP(작성용!A:A,RM!A:D,4,0),"-")</f>
        <v>-</v>
      </c>
      <c r="AH676" s="9" t="s">
        <v>6721</v>
      </c>
      <c r="AI676" s="238" t="s">
        <v>6721</v>
      </c>
      <c r="AJ676" s="238" t="s">
        <v>6721</v>
      </c>
      <c r="AK676" s="238" t="s">
        <v>7182</v>
      </c>
      <c r="AL676" s="238">
        <v>675</v>
      </c>
    </row>
    <row r="677" spans="1:38" x14ac:dyDescent="0.3">
      <c r="A677" s="232">
        <v>6000657</v>
      </c>
      <c r="B677" s="232" t="s">
        <v>7841</v>
      </c>
      <c r="C677" s="244" t="s">
        <v>6717</v>
      </c>
      <c r="D677" s="240" t="s">
        <v>7844</v>
      </c>
      <c r="E677" s="239">
        <v>1313110082267</v>
      </c>
      <c r="F677" s="243" t="s">
        <v>7179</v>
      </c>
      <c r="G677" s="214">
        <v>0</v>
      </c>
      <c r="H677" s="234" t="s">
        <v>6721</v>
      </c>
      <c r="I677" s="234"/>
      <c r="J677" s="234"/>
      <c r="K677" s="234"/>
      <c r="L677" s="234"/>
      <c r="M677" s="234"/>
      <c r="N677" s="234" t="s">
        <v>6720</v>
      </c>
      <c r="O677" s="249"/>
      <c r="P677" s="249"/>
      <c r="Q677" s="226"/>
      <c r="R677" s="212" t="s">
        <v>2</v>
      </c>
      <c r="S677" s="213" t="s">
        <v>6721</v>
      </c>
      <c r="T677" s="236" t="s">
        <v>7843</v>
      </c>
      <c r="U677" s="237" t="s">
        <v>6722</v>
      </c>
      <c r="V677" s="291">
        <v>45572</v>
      </c>
      <c r="W677" s="236" t="s">
        <v>6944</v>
      </c>
      <c r="X677" s="237" t="s">
        <v>6721</v>
      </c>
      <c r="Y677" s="237"/>
      <c r="Z677" s="237"/>
      <c r="AA677" s="246">
        <v>202409</v>
      </c>
      <c r="AB677" s="246">
        <v>8</v>
      </c>
      <c r="AC677" s="236" t="s">
        <v>7181</v>
      </c>
      <c r="AD677" s="247" t="s">
        <v>7111</v>
      </c>
      <c r="AE677" s="248">
        <v>0.4</v>
      </c>
      <c r="AF677" s="247" t="s">
        <v>7111</v>
      </c>
      <c r="AG677" s="242" t="str">
        <f>IFERROR(VLOOKUP(작성용!A:A,RM!A:D,4,0),"-")</f>
        <v>-</v>
      </c>
      <c r="AH677" s="9" t="s">
        <v>6721</v>
      </c>
      <c r="AI677" s="238" t="s">
        <v>6721</v>
      </c>
      <c r="AJ677" s="238" t="s">
        <v>6721</v>
      </c>
      <c r="AK677" s="238" t="s">
        <v>7182</v>
      </c>
      <c r="AL677" s="238">
        <v>676</v>
      </c>
    </row>
    <row r="678" spans="1:38" x14ac:dyDescent="0.3">
      <c r="A678" s="232">
        <v>6000657</v>
      </c>
      <c r="B678" s="232" t="s">
        <v>7841</v>
      </c>
      <c r="C678" s="244" t="s">
        <v>6717</v>
      </c>
      <c r="D678" s="240" t="s">
        <v>7845</v>
      </c>
      <c r="E678" s="239">
        <v>2149110044364</v>
      </c>
      <c r="F678" s="243" t="s">
        <v>7179</v>
      </c>
      <c r="G678" s="214">
        <v>0</v>
      </c>
      <c r="H678" s="234" t="s">
        <v>6721</v>
      </c>
      <c r="I678" s="234"/>
      <c r="J678" s="234"/>
      <c r="K678" s="234"/>
      <c r="L678" s="234"/>
      <c r="M678" s="234"/>
      <c r="N678" s="234" t="s">
        <v>6720</v>
      </c>
      <c r="O678" s="249"/>
      <c r="P678" s="249"/>
      <c r="Q678" s="226"/>
      <c r="R678" s="212" t="s">
        <v>2</v>
      </c>
      <c r="S678" s="213" t="s">
        <v>6721</v>
      </c>
      <c r="T678" s="236" t="s">
        <v>7843</v>
      </c>
      <c r="U678" s="237" t="s">
        <v>6722</v>
      </c>
      <c r="V678" s="291">
        <v>45572</v>
      </c>
      <c r="W678" s="236" t="s">
        <v>6944</v>
      </c>
      <c r="X678" s="237" t="s">
        <v>6721</v>
      </c>
      <c r="Y678" s="237"/>
      <c r="Z678" s="237"/>
      <c r="AA678" s="246">
        <v>202409</v>
      </c>
      <c r="AB678" s="246">
        <v>8</v>
      </c>
      <c r="AC678" s="236" t="s">
        <v>7181</v>
      </c>
      <c r="AD678" s="247" t="s">
        <v>7111</v>
      </c>
      <c r="AE678" s="248">
        <v>0.4</v>
      </c>
      <c r="AF678" s="247" t="s">
        <v>7111</v>
      </c>
      <c r="AG678" s="242" t="str">
        <f>IFERROR(VLOOKUP(작성용!A:A,RM!A:D,4,0),"-")</f>
        <v>-</v>
      </c>
      <c r="AH678" s="9" t="s">
        <v>6721</v>
      </c>
      <c r="AI678" s="238" t="s">
        <v>6721</v>
      </c>
      <c r="AJ678" s="238" t="s">
        <v>6721</v>
      </c>
      <c r="AK678" s="238" t="s">
        <v>7182</v>
      </c>
      <c r="AL678" s="238">
        <v>677</v>
      </c>
    </row>
    <row r="679" spans="1:38" x14ac:dyDescent="0.3">
      <c r="A679" s="232">
        <v>6000688</v>
      </c>
      <c r="B679" s="232" t="s">
        <v>7811</v>
      </c>
      <c r="C679" s="244" t="s">
        <v>6717</v>
      </c>
      <c r="D679" s="240" t="s">
        <v>7846</v>
      </c>
      <c r="E679" s="239">
        <v>1101111849714</v>
      </c>
      <c r="F679" s="243" t="s">
        <v>7013</v>
      </c>
      <c r="G679" s="214">
        <v>0</v>
      </c>
      <c r="H679" s="234" t="s">
        <v>6721</v>
      </c>
      <c r="I679" s="234"/>
      <c r="J679" s="234"/>
      <c r="K679" s="234"/>
      <c r="L679" s="234"/>
      <c r="M679" s="234"/>
      <c r="N679" s="234" t="s">
        <v>6946</v>
      </c>
      <c r="O679" s="249"/>
      <c r="P679" s="249"/>
      <c r="Q679" s="226"/>
      <c r="R679" s="212" t="s">
        <v>2</v>
      </c>
      <c r="S679" s="213" t="s">
        <v>6721</v>
      </c>
      <c r="T679" s="236" t="s">
        <v>7843</v>
      </c>
      <c r="U679" s="237" t="s">
        <v>6722</v>
      </c>
      <c r="V679" s="291">
        <v>45572</v>
      </c>
      <c r="W679" s="236" t="s">
        <v>6944</v>
      </c>
      <c r="X679" s="237" t="s">
        <v>6721</v>
      </c>
      <c r="Y679" s="237"/>
      <c r="Z679" s="237"/>
      <c r="AA679" s="246">
        <v>202409</v>
      </c>
      <c r="AB679" s="246">
        <v>8</v>
      </c>
      <c r="AC679" s="236" t="s">
        <v>7181</v>
      </c>
      <c r="AD679" s="247" t="s">
        <v>6910</v>
      </c>
      <c r="AE679" s="248">
        <v>0</v>
      </c>
      <c r="AF679" s="247" t="s">
        <v>6910</v>
      </c>
      <c r="AG679" s="242" t="str">
        <f>IFERROR(VLOOKUP(작성용!A:A,RM!A:D,4,0),"-")</f>
        <v>-</v>
      </c>
      <c r="AH679" s="9" t="s">
        <v>6721</v>
      </c>
      <c r="AI679" s="238" t="s">
        <v>6721</v>
      </c>
      <c r="AJ679" s="238" t="s">
        <v>6721</v>
      </c>
      <c r="AK679" s="238" t="s">
        <v>7182</v>
      </c>
      <c r="AL679" s="238">
        <v>678</v>
      </c>
    </row>
    <row r="680" spans="1:38" x14ac:dyDescent="0.3">
      <c r="A680" s="232">
        <v>6000688</v>
      </c>
      <c r="B680" s="232" t="s">
        <v>7811</v>
      </c>
      <c r="C680" s="244" t="s">
        <v>6717</v>
      </c>
      <c r="D680" s="240" t="s">
        <v>7846</v>
      </c>
      <c r="E680" s="239">
        <v>1101111849714</v>
      </c>
      <c r="F680" s="243" t="s">
        <v>6931</v>
      </c>
      <c r="G680" s="214">
        <v>0</v>
      </c>
      <c r="H680" s="234" t="s">
        <v>6721</v>
      </c>
      <c r="I680" s="234"/>
      <c r="J680" s="234"/>
      <c r="K680" s="234"/>
      <c r="L680" s="234"/>
      <c r="M680" s="234"/>
      <c r="N680" s="234" t="s">
        <v>6946</v>
      </c>
      <c r="O680" s="249"/>
      <c r="P680" s="249"/>
      <c r="Q680" s="226"/>
      <c r="R680" s="212" t="s">
        <v>2</v>
      </c>
      <c r="S680" s="213" t="s">
        <v>6721</v>
      </c>
      <c r="T680" s="236" t="s">
        <v>7843</v>
      </c>
      <c r="U680" s="237" t="s">
        <v>6722</v>
      </c>
      <c r="V680" s="291">
        <v>45572</v>
      </c>
      <c r="W680" s="236" t="s">
        <v>6944</v>
      </c>
      <c r="X680" s="237" t="s">
        <v>6721</v>
      </c>
      <c r="Y680" s="237"/>
      <c r="Z680" s="237"/>
      <c r="AA680" s="246">
        <v>202409</v>
      </c>
      <c r="AB680" s="246">
        <v>8</v>
      </c>
      <c r="AC680" s="236" t="s">
        <v>7181</v>
      </c>
      <c r="AD680" s="247" t="s">
        <v>6910</v>
      </c>
      <c r="AE680" s="248">
        <v>0</v>
      </c>
      <c r="AF680" s="247" t="s">
        <v>6910</v>
      </c>
      <c r="AG680" s="242" t="str">
        <f>IFERROR(VLOOKUP(작성용!A:A,RM!A:D,4,0),"-")</f>
        <v>-</v>
      </c>
      <c r="AH680" s="9" t="s">
        <v>6721</v>
      </c>
      <c r="AI680" s="238" t="s">
        <v>6721</v>
      </c>
      <c r="AJ680" s="238" t="s">
        <v>6721</v>
      </c>
      <c r="AK680" s="238" t="s">
        <v>7182</v>
      </c>
      <c r="AL680" s="238">
        <v>679</v>
      </c>
    </row>
    <row r="681" spans="1:38" x14ac:dyDescent="0.3">
      <c r="A681" s="232">
        <v>6000688</v>
      </c>
      <c r="B681" s="232" t="s">
        <v>7811</v>
      </c>
      <c r="C681" s="244" t="s">
        <v>6717</v>
      </c>
      <c r="D681" s="240" t="s">
        <v>7847</v>
      </c>
      <c r="E681" s="239" t="s">
        <v>4030</v>
      </c>
      <c r="F681" s="243" t="s">
        <v>7179</v>
      </c>
      <c r="G681" s="214">
        <v>0</v>
      </c>
      <c r="H681" s="234" t="s">
        <v>6721</v>
      </c>
      <c r="I681" s="234"/>
      <c r="J681" s="234"/>
      <c r="K681" s="234"/>
      <c r="L681" s="234"/>
      <c r="M681" s="234"/>
      <c r="N681" s="234" t="s">
        <v>6946</v>
      </c>
      <c r="O681" s="249"/>
      <c r="P681" s="249"/>
      <c r="Q681" s="226"/>
      <c r="R681" s="212" t="s">
        <v>2</v>
      </c>
      <c r="S681" s="213" t="s">
        <v>6721</v>
      </c>
      <c r="T681" s="236" t="s">
        <v>7843</v>
      </c>
      <c r="U681" s="237" t="s">
        <v>6722</v>
      </c>
      <c r="V681" s="291">
        <v>45572</v>
      </c>
      <c r="W681" s="236" t="s">
        <v>6944</v>
      </c>
      <c r="X681" s="237" t="s">
        <v>6721</v>
      </c>
      <c r="Y681" s="237"/>
      <c r="Z681" s="237"/>
      <c r="AA681" s="246">
        <v>202409</v>
      </c>
      <c r="AB681" s="246">
        <v>8</v>
      </c>
      <c r="AC681" s="236" t="s">
        <v>7181</v>
      </c>
      <c r="AD681" s="247" t="s">
        <v>7133</v>
      </c>
      <c r="AE681" s="248">
        <v>0.4</v>
      </c>
      <c r="AF681" s="247" t="s">
        <v>7133</v>
      </c>
      <c r="AG681" s="242" t="str">
        <f>IFERROR(VLOOKUP(작성용!A:A,RM!A:D,4,0),"-")</f>
        <v>-</v>
      </c>
      <c r="AH681" s="9" t="s">
        <v>6721</v>
      </c>
      <c r="AI681" s="238" t="s">
        <v>6721</v>
      </c>
      <c r="AJ681" s="238" t="s">
        <v>6721</v>
      </c>
      <c r="AK681" s="238" t="s">
        <v>7182</v>
      </c>
      <c r="AL681" s="238">
        <v>680</v>
      </c>
    </row>
    <row r="682" spans="1:38" x14ac:dyDescent="0.3">
      <c r="A682" s="232">
        <v>6000688</v>
      </c>
      <c r="B682" s="232" t="s">
        <v>7811</v>
      </c>
      <c r="C682" s="244" t="s">
        <v>6717</v>
      </c>
      <c r="D682" s="230" t="s">
        <v>7848</v>
      </c>
      <c r="E682" s="239">
        <v>1101116827658</v>
      </c>
      <c r="F682" s="243" t="s">
        <v>7179</v>
      </c>
      <c r="G682" s="214">
        <v>0</v>
      </c>
      <c r="H682" s="234" t="s">
        <v>6721</v>
      </c>
      <c r="I682" s="234"/>
      <c r="J682" s="234"/>
      <c r="K682" s="234"/>
      <c r="L682" s="234"/>
      <c r="M682" s="234"/>
      <c r="N682" s="234" t="s">
        <v>6946</v>
      </c>
      <c r="O682" s="249"/>
      <c r="P682" s="249"/>
      <c r="Q682" s="226"/>
      <c r="R682" s="212" t="s">
        <v>2</v>
      </c>
      <c r="S682" s="213" t="s">
        <v>6721</v>
      </c>
      <c r="T682" s="236" t="s">
        <v>7843</v>
      </c>
      <c r="U682" s="237" t="s">
        <v>6722</v>
      </c>
      <c r="V682" s="291">
        <v>45572</v>
      </c>
      <c r="W682" s="236" t="s">
        <v>6944</v>
      </c>
      <c r="X682" s="237" t="s">
        <v>6721</v>
      </c>
      <c r="Y682" s="237"/>
      <c r="Z682" s="237"/>
      <c r="AA682" s="246">
        <v>202409</v>
      </c>
      <c r="AB682" s="246">
        <v>8</v>
      </c>
      <c r="AC682" s="236" t="s">
        <v>7181</v>
      </c>
      <c r="AD682" s="247" t="s">
        <v>7117</v>
      </c>
      <c r="AE682" s="248">
        <v>0</v>
      </c>
      <c r="AF682" s="247" t="s">
        <v>7117</v>
      </c>
      <c r="AG682" s="242" t="str">
        <f>IFERROR(VLOOKUP(작성용!A:A,RM!A:D,4,0),"-")</f>
        <v>-</v>
      </c>
      <c r="AH682" s="9" t="s">
        <v>6721</v>
      </c>
      <c r="AI682" s="238" t="s">
        <v>6721</v>
      </c>
      <c r="AJ682" s="238" t="s">
        <v>6721</v>
      </c>
      <c r="AK682" s="238" t="s">
        <v>7182</v>
      </c>
      <c r="AL682" s="238">
        <v>681</v>
      </c>
    </row>
    <row r="683" spans="1:38" x14ac:dyDescent="0.3">
      <c r="A683" s="232">
        <v>6000688</v>
      </c>
      <c r="B683" s="232" t="s">
        <v>7811</v>
      </c>
      <c r="C683" s="244" t="s">
        <v>6717</v>
      </c>
      <c r="D683" s="240" t="s">
        <v>7849</v>
      </c>
      <c r="E683" s="239">
        <v>1801110046937</v>
      </c>
      <c r="F683" s="243" t="s">
        <v>7179</v>
      </c>
      <c r="G683" s="214">
        <v>0</v>
      </c>
      <c r="H683" s="234" t="s">
        <v>6721</v>
      </c>
      <c r="I683" s="234"/>
      <c r="J683" s="234"/>
      <c r="K683" s="234"/>
      <c r="L683" s="234"/>
      <c r="M683" s="234"/>
      <c r="N683" s="234" t="s">
        <v>6946</v>
      </c>
      <c r="O683" s="249"/>
      <c r="P683" s="249"/>
      <c r="Q683" s="226"/>
      <c r="R683" s="212" t="s">
        <v>2</v>
      </c>
      <c r="S683" s="213" t="s">
        <v>6721</v>
      </c>
      <c r="T683" s="236" t="s">
        <v>7843</v>
      </c>
      <c r="U683" s="237" t="s">
        <v>6722</v>
      </c>
      <c r="V683" s="291">
        <v>45572</v>
      </c>
      <c r="W683" s="236" t="s">
        <v>6944</v>
      </c>
      <c r="X683" s="237" t="s">
        <v>6721</v>
      </c>
      <c r="Y683" s="237"/>
      <c r="Z683" s="237"/>
      <c r="AA683" s="246">
        <v>202409</v>
      </c>
      <c r="AB683" s="246">
        <v>8</v>
      </c>
      <c r="AC683" s="236" t="s">
        <v>7181</v>
      </c>
      <c r="AD683" s="247" t="s">
        <v>7124</v>
      </c>
      <c r="AE683" s="248">
        <v>0.4</v>
      </c>
      <c r="AF683" s="247" t="s">
        <v>7124</v>
      </c>
      <c r="AG683" s="242" t="str">
        <f>IFERROR(VLOOKUP(작성용!A:A,RM!A:D,4,0),"-")</f>
        <v>-</v>
      </c>
      <c r="AH683" s="9" t="s">
        <v>6721</v>
      </c>
      <c r="AI683" s="238" t="s">
        <v>6721</v>
      </c>
      <c r="AJ683" s="238" t="s">
        <v>6721</v>
      </c>
      <c r="AK683" s="238" t="s">
        <v>7182</v>
      </c>
      <c r="AL683" s="238">
        <v>682</v>
      </c>
    </row>
    <row r="684" spans="1:38" x14ac:dyDescent="0.3">
      <c r="A684" s="232">
        <v>6000688</v>
      </c>
      <c r="B684" s="232" t="s">
        <v>7811</v>
      </c>
      <c r="C684" s="244" t="s">
        <v>6717</v>
      </c>
      <c r="D684" s="240" t="s">
        <v>7850</v>
      </c>
      <c r="E684" s="239">
        <v>1801111029099</v>
      </c>
      <c r="F684" s="243" t="s">
        <v>7179</v>
      </c>
      <c r="G684" s="214">
        <v>0</v>
      </c>
      <c r="H684" s="234" t="s">
        <v>6721</v>
      </c>
      <c r="I684" s="234"/>
      <c r="J684" s="234"/>
      <c r="K684" s="234"/>
      <c r="L684" s="234"/>
      <c r="M684" s="234"/>
      <c r="N684" s="234" t="s">
        <v>6946</v>
      </c>
      <c r="O684" s="249"/>
      <c r="P684" s="249"/>
      <c r="Q684" s="226"/>
      <c r="R684" s="212" t="s">
        <v>2</v>
      </c>
      <c r="S684" s="213" t="s">
        <v>6721</v>
      </c>
      <c r="T684" s="236" t="s">
        <v>7843</v>
      </c>
      <c r="U684" s="237" t="s">
        <v>6722</v>
      </c>
      <c r="V684" s="291">
        <v>45572</v>
      </c>
      <c r="W684" s="236" t="s">
        <v>6944</v>
      </c>
      <c r="X684" s="237" t="s">
        <v>6721</v>
      </c>
      <c r="Y684" s="237"/>
      <c r="Z684" s="237"/>
      <c r="AA684" s="246">
        <v>202409</v>
      </c>
      <c r="AB684" s="246">
        <v>8</v>
      </c>
      <c r="AC684" s="236" t="s">
        <v>7181</v>
      </c>
      <c r="AD684" s="247" t="s">
        <v>7115</v>
      </c>
      <c r="AE684" s="248">
        <v>0.4</v>
      </c>
      <c r="AF684" s="247" t="s">
        <v>7115</v>
      </c>
      <c r="AG684" s="242" t="str">
        <f>IFERROR(VLOOKUP(작성용!A:A,RM!A:D,4,0),"-")</f>
        <v>-</v>
      </c>
      <c r="AH684" s="9" t="s">
        <v>6721</v>
      </c>
      <c r="AI684" s="238" t="s">
        <v>6721</v>
      </c>
      <c r="AJ684" s="238" t="s">
        <v>6721</v>
      </c>
      <c r="AK684" s="238" t="s">
        <v>7182</v>
      </c>
      <c r="AL684" s="238">
        <v>683</v>
      </c>
    </row>
    <row r="685" spans="1:38" x14ac:dyDescent="0.3">
      <c r="A685" s="232">
        <v>6000688</v>
      </c>
      <c r="B685" s="232" t="s">
        <v>7811</v>
      </c>
      <c r="C685" s="244" t="s">
        <v>6717</v>
      </c>
      <c r="D685" s="240" t="s">
        <v>7851</v>
      </c>
      <c r="E685" s="239" t="s">
        <v>4165</v>
      </c>
      <c r="F685" s="243" t="s">
        <v>7179</v>
      </c>
      <c r="G685" s="214">
        <v>0</v>
      </c>
      <c r="H685" s="234" t="s">
        <v>6721</v>
      </c>
      <c r="I685" s="234"/>
      <c r="J685" s="234"/>
      <c r="K685" s="234"/>
      <c r="L685" s="234"/>
      <c r="M685" s="234"/>
      <c r="N685" s="234" t="s">
        <v>6946</v>
      </c>
      <c r="O685" s="249"/>
      <c r="P685" s="249"/>
      <c r="Q685" s="226"/>
      <c r="R685" s="212" t="s">
        <v>2</v>
      </c>
      <c r="S685" s="213" t="s">
        <v>6721</v>
      </c>
      <c r="T685" s="236" t="s">
        <v>7843</v>
      </c>
      <c r="U685" s="237" t="s">
        <v>6722</v>
      </c>
      <c r="V685" s="291">
        <v>45572</v>
      </c>
      <c r="W685" s="236" t="s">
        <v>6944</v>
      </c>
      <c r="X685" s="237" t="s">
        <v>6721</v>
      </c>
      <c r="Y685" s="237"/>
      <c r="Z685" s="237"/>
      <c r="AA685" s="246">
        <v>202409</v>
      </c>
      <c r="AB685" s="246">
        <v>8</v>
      </c>
      <c r="AC685" s="236" t="s">
        <v>7181</v>
      </c>
      <c r="AD685" s="229" t="s">
        <v>4167</v>
      </c>
      <c r="AE685" s="248">
        <v>0.4</v>
      </c>
      <c r="AF685" s="229" t="s">
        <v>4167</v>
      </c>
      <c r="AG685" s="242" t="str">
        <f>IFERROR(VLOOKUP(작성용!A:A,RM!A:D,4,0),"-")</f>
        <v>-</v>
      </c>
      <c r="AH685" s="9" t="s">
        <v>6721</v>
      </c>
      <c r="AI685" s="238" t="s">
        <v>6721</v>
      </c>
      <c r="AJ685" s="238" t="s">
        <v>6721</v>
      </c>
      <c r="AK685" s="238" t="s">
        <v>7182</v>
      </c>
      <c r="AL685" s="238">
        <v>684</v>
      </c>
    </row>
    <row r="686" spans="1:38" x14ac:dyDescent="0.3">
      <c r="A686" s="232">
        <v>6000688</v>
      </c>
      <c r="B686" s="232" t="s">
        <v>7811</v>
      </c>
      <c r="C686" s="244" t="s">
        <v>6717</v>
      </c>
      <c r="D686" s="240" t="s">
        <v>7852</v>
      </c>
      <c r="E686" s="239" t="s">
        <v>4166</v>
      </c>
      <c r="F686" s="243" t="s">
        <v>7179</v>
      </c>
      <c r="G686" s="214">
        <v>0</v>
      </c>
      <c r="H686" s="234" t="s">
        <v>6721</v>
      </c>
      <c r="I686" s="234"/>
      <c r="J686" s="234"/>
      <c r="K686" s="234"/>
      <c r="L686" s="234"/>
      <c r="M686" s="234"/>
      <c r="N686" s="234" t="s">
        <v>6946</v>
      </c>
      <c r="O686" s="249"/>
      <c r="P686" s="249"/>
      <c r="Q686" s="226"/>
      <c r="R686" s="212" t="s">
        <v>2</v>
      </c>
      <c r="S686" s="213" t="s">
        <v>6721</v>
      </c>
      <c r="T686" s="236" t="s">
        <v>7843</v>
      </c>
      <c r="U686" s="237" t="s">
        <v>6722</v>
      </c>
      <c r="V686" s="291">
        <v>45572</v>
      </c>
      <c r="W686" s="236" t="s">
        <v>6944</v>
      </c>
      <c r="X686" s="237" t="s">
        <v>6721</v>
      </c>
      <c r="Y686" s="237"/>
      <c r="Z686" s="237"/>
      <c r="AA686" s="246">
        <v>202409</v>
      </c>
      <c r="AB686" s="246">
        <v>8</v>
      </c>
      <c r="AC686" s="236" t="s">
        <v>7181</v>
      </c>
      <c r="AD686" s="229" t="s">
        <v>6989</v>
      </c>
      <c r="AE686" s="248">
        <v>0.4</v>
      </c>
      <c r="AF686" s="229" t="s">
        <v>6989</v>
      </c>
      <c r="AG686" s="242" t="str">
        <f>IFERROR(VLOOKUP(작성용!A:A,RM!A:D,4,0),"-")</f>
        <v>-</v>
      </c>
      <c r="AH686" s="9" t="s">
        <v>6721</v>
      </c>
      <c r="AI686" s="238" t="s">
        <v>6721</v>
      </c>
      <c r="AJ686" s="238" t="s">
        <v>6721</v>
      </c>
      <c r="AK686" s="238" t="s">
        <v>7182</v>
      </c>
      <c r="AL686" s="238">
        <v>685</v>
      </c>
    </row>
    <row r="687" spans="1:38" x14ac:dyDescent="0.3">
      <c r="A687" s="232">
        <v>6000688</v>
      </c>
      <c r="B687" s="232" t="s">
        <v>7811</v>
      </c>
      <c r="C687" s="244" t="s">
        <v>6717</v>
      </c>
      <c r="D687" s="240" t="s">
        <v>7286</v>
      </c>
      <c r="E687" s="239">
        <v>1101111361669</v>
      </c>
      <c r="F687" s="243" t="s">
        <v>7179</v>
      </c>
      <c r="G687" s="214">
        <v>0</v>
      </c>
      <c r="H687" s="234" t="s">
        <v>6721</v>
      </c>
      <c r="I687" s="234"/>
      <c r="J687" s="234"/>
      <c r="K687" s="234"/>
      <c r="L687" s="234"/>
      <c r="M687" s="234"/>
      <c r="N687" s="234" t="s">
        <v>6946</v>
      </c>
      <c r="O687" s="249"/>
      <c r="P687" s="249"/>
      <c r="Q687" s="226"/>
      <c r="R687" s="212" t="s">
        <v>2</v>
      </c>
      <c r="S687" s="213" t="s">
        <v>6721</v>
      </c>
      <c r="T687" s="236" t="s">
        <v>7843</v>
      </c>
      <c r="U687" s="237" t="s">
        <v>6722</v>
      </c>
      <c r="V687" s="291">
        <v>45572</v>
      </c>
      <c r="W687" s="236" t="s">
        <v>6944</v>
      </c>
      <c r="X687" s="237" t="s">
        <v>6721</v>
      </c>
      <c r="Y687" s="237"/>
      <c r="Z687" s="237"/>
      <c r="AA687" s="246">
        <v>202409</v>
      </c>
      <c r="AB687" s="246">
        <v>8</v>
      </c>
      <c r="AC687" s="236" t="s">
        <v>7181</v>
      </c>
      <c r="AD687" s="229" t="s">
        <v>557</v>
      </c>
      <c r="AE687" s="248">
        <v>0</v>
      </c>
      <c r="AF687" s="229" t="s">
        <v>557</v>
      </c>
      <c r="AG687" s="242" t="str">
        <f>IFERROR(VLOOKUP(작성용!A:A,RM!A:D,4,0),"-")</f>
        <v>-</v>
      </c>
      <c r="AH687" s="9" t="s">
        <v>6721</v>
      </c>
      <c r="AI687" s="238" t="s">
        <v>6721</v>
      </c>
      <c r="AJ687" s="238" t="s">
        <v>6721</v>
      </c>
      <c r="AK687" s="238" t="s">
        <v>7182</v>
      </c>
      <c r="AL687" s="238">
        <v>686</v>
      </c>
    </row>
    <row r="688" spans="1:38" x14ac:dyDescent="0.3">
      <c r="A688" s="232" t="s">
        <v>385</v>
      </c>
      <c r="B688" s="232" t="s">
        <v>7853</v>
      </c>
      <c r="C688" s="244" t="s">
        <v>6717</v>
      </c>
      <c r="D688" s="240" t="s">
        <v>7854</v>
      </c>
      <c r="E688" s="239" t="s">
        <v>4039</v>
      </c>
      <c r="F688" s="243" t="s">
        <v>7105</v>
      </c>
      <c r="G688" s="214">
        <v>0</v>
      </c>
      <c r="H688" s="234" t="s">
        <v>6721</v>
      </c>
      <c r="I688" s="234"/>
      <c r="J688" s="234"/>
      <c r="K688" s="234"/>
      <c r="L688" s="234"/>
      <c r="M688" s="234"/>
      <c r="N688" s="234" t="s">
        <v>6946</v>
      </c>
      <c r="O688" s="249" t="s">
        <v>7855</v>
      </c>
      <c r="P688" s="249"/>
      <c r="Q688" s="226" t="s">
        <v>7856</v>
      </c>
      <c r="R688" s="212" t="s">
        <v>4342</v>
      </c>
      <c r="S688" s="213" t="s">
        <v>6721</v>
      </c>
      <c r="T688" s="236">
        <v>45530</v>
      </c>
      <c r="U688" s="237" t="s">
        <v>6722</v>
      </c>
      <c r="V688" s="236">
        <v>45548</v>
      </c>
      <c r="W688" s="236">
        <v>45576</v>
      </c>
      <c r="X688" s="236">
        <v>45576</v>
      </c>
      <c r="Y688" s="237"/>
      <c r="Z688" s="237" t="s">
        <v>7066</v>
      </c>
      <c r="AA688" s="241">
        <v>202409</v>
      </c>
      <c r="AB688" s="246"/>
      <c r="AC688" s="236" t="s">
        <v>7857</v>
      </c>
      <c r="AD688" s="247" t="s">
        <v>7221</v>
      </c>
      <c r="AE688" s="248">
        <v>1</v>
      </c>
      <c r="AF688" s="247" t="s">
        <v>7221</v>
      </c>
      <c r="AG688" s="242" t="str">
        <f>IFERROR(VLOOKUP(작성용!A:A,RM!A:D,4,0),"-")</f>
        <v>김영하</v>
      </c>
      <c r="AH688" s="9" t="s">
        <v>7110</v>
      </c>
      <c r="AI688" s="238" t="s">
        <v>7858</v>
      </c>
      <c r="AJ688" s="238" t="s">
        <v>6721</v>
      </c>
      <c r="AK688" s="238" t="s">
        <v>6726</v>
      </c>
      <c r="AL688" s="238">
        <v>687</v>
      </c>
    </row>
    <row r="689" spans="1:38" x14ac:dyDescent="0.3">
      <c r="A689" s="232" t="s">
        <v>385</v>
      </c>
      <c r="B689" s="232" t="s">
        <v>7853</v>
      </c>
      <c r="C689" s="244" t="s">
        <v>6717</v>
      </c>
      <c r="D689" s="240" t="s">
        <v>7859</v>
      </c>
      <c r="E689" s="239">
        <v>1101113732660</v>
      </c>
      <c r="F689" s="243" t="s">
        <v>7860</v>
      </c>
      <c r="G689" s="214">
        <v>0</v>
      </c>
      <c r="H689" s="234" t="s">
        <v>6721</v>
      </c>
      <c r="I689" s="234"/>
      <c r="J689" s="234"/>
      <c r="K689" s="234"/>
      <c r="L689" s="234"/>
      <c r="M689" s="234"/>
      <c r="N689" s="234" t="s">
        <v>6946</v>
      </c>
      <c r="O689" s="249" t="s">
        <v>7855</v>
      </c>
      <c r="P689" s="249"/>
      <c r="Q689" s="226" t="s">
        <v>7856</v>
      </c>
      <c r="R689" s="212" t="s">
        <v>4343</v>
      </c>
      <c r="S689" s="213" t="s">
        <v>6721</v>
      </c>
      <c r="T689" s="236">
        <v>45530</v>
      </c>
      <c r="U689" s="237" t="s">
        <v>6722</v>
      </c>
      <c r="V689" s="236">
        <v>45548</v>
      </c>
      <c r="W689" s="236">
        <v>45576</v>
      </c>
      <c r="X689" s="236">
        <v>45576</v>
      </c>
      <c r="Y689" s="237"/>
      <c r="Z689" s="237" t="s">
        <v>7066</v>
      </c>
      <c r="AA689" s="241">
        <v>202409</v>
      </c>
      <c r="AB689" s="246"/>
      <c r="AC689" s="236" t="s">
        <v>7857</v>
      </c>
      <c r="AD689" s="247" t="s">
        <v>7861</v>
      </c>
      <c r="AE689" s="248">
        <v>1</v>
      </c>
      <c r="AF689" s="247" t="s">
        <v>7861</v>
      </c>
      <c r="AG689" s="242" t="str">
        <f>IFERROR(VLOOKUP(작성용!A:A,RM!A:D,4,0),"-")</f>
        <v>김영하</v>
      </c>
      <c r="AH689" s="9" t="s">
        <v>7110</v>
      </c>
      <c r="AI689" s="238" t="s">
        <v>7858</v>
      </c>
      <c r="AJ689" s="238" t="s">
        <v>6721</v>
      </c>
      <c r="AK689" s="238" t="s">
        <v>6726</v>
      </c>
      <c r="AL689" s="238">
        <v>688</v>
      </c>
    </row>
    <row r="690" spans="1:38" x14ac:dyDescent="0.3">
      <c r="A690" s="232" t="s">
        <v>385</v>
      </c>
      <c r="B690" s="232" t="s">
        <v>7853</v>
      </c>
      <c r="C690" s="244" t="s">
        <v>6717</v>
      </c>
      <c r="D690" s="240" t="s">
        <v>7862</v>
      </c>
      <c r="E690" s="239" t="s">
        <v>4040</v>
      </c>
      <c r="F690" s="243" t="s">
        <v>7105</v>
      </c>
      <c r="G690" s="214">
        <v>0</v>
      </c>
      <c r="H690" s="234" t="s">
        <v>6721</v>
      </c>
      <c r="I690" s="234"/>
      <c r="J690" s="234"/>
      <c r="K690" s="234"/>
      <c r="L690" s="234"/>
      <c r="M690" s="234"/>
      <c r="N690" s="234" t="s">
        <v>6946</v>
      </c>
      <c r="O690" s="249" t="s">
        <v>7855</v>
      </c>
      <c r="P690" s="249"/>
      <c r="Q690" s="226" t="s">
        <v>7856</v>
      </c>
      <c r="R690" s="212" t="s">
        <v>4344</v>
      </c>
      <c r="S690" s="213" t="s">
        <v>6721</v>
      </c>
      <c r="T690" s="236">
        <v>45530</v>
      </c>
      <c r="U690" s="237" t="s">
        <v>6722</v>
      </c>
      <c r="V690" s="236">
        <v>45548</v>
      </c>
      <c r="W690" s="236">
        <v>45576</v>
      </c>
      <c r="X690" s="236">
        <v>45576</v>
      </c>
      <c r="Y690" s="237"/>
      <c r="Z690" s="237" t="s">
        <v>7066</v>
      </c>
      <c r="AA690" s="241">
        <v>202409</v>
      </c>
      <c r="AB690" s="246"/>
      <c r="AC690" s="236" t="s">
        <v>7857</v>
      </c>
      <c r="AD690" s="247" t="s">
        <v>7117</v>
      </c>
      <c r="AE690" s="248">
        <v>1.5</v>
      </c>
      <c r="AF690" s="247" t="s">
        <v>7117</v>
      </c>
      <c r="AG690" s="242" t="str">
        <f>IFERROR(VLOOKUP(작성용!A:A,RM!A:D,4,0),"-")</f>
        <v>김영하</v>
      </c>
      <c r="AH690" s="9" t="s">
        <v>7110</v>
      </c>
      <c r="AI690" s="238" t="s">
        <v>7858</v>
      </c>
      <c r="AJ690" s="238" t="s">
        <v>6721</v>
      </c>
      <c r="AK690" s="238" t="s">
        <v>6726</v>
      </c>
      <c r="AL690" s="238">
        <v>689</v>
      </c>
    </row>
    <row r="691" spans="1:38" x14ac:dyDescent="0.3">
      <c r="A691" s="232" t="s">
        <v>385</v>
      </c>
      <c r="B691" s="232" t="s">
        <v>7853</v>
      </c>
      <c r="C691" s="244" t="s">
        <v>6717</v>
      </c>
      <c r="D691" s="240" t="s">
        <v>7863</v>
      </c>
      <c r="E691" s="239">
        <v>1101130026856</v>
      </c>
      <c r="F691" s="243" t="s">
        <v>7105</v>
      </c>
      <c r="G691" s="214">
        <v>0</v>
      </c>
      <c r="H691" s="234" t="s">
        <v>6721</v>
      </c>
      <c r="I691" s="234"/>
      <c r="J691" s="234"/>
      <c r="K691" s="234"/>
      <c r="L691" s="234"/>
      <c r="M691" s="234"/>
      <c r="N691" s="234" t="s">
        <v>6946</v>
      </c>
      <c r="O691" s="249" t="s">
        <v>7855</v>
      </c>
      <c r="P691" s="249"/>
      <c r="Q691" s="226" t="s">
        <v>7856</v>
      </c>
      <c r="R691" s="212" t="s">
        <v>4345</v>
      </c>
      <c r="S691" s="213" t="s">
        <v>6721</v>
      </c>
      <c r="T691" s="236">
        <v>45530</v>
      </c>
      <c r="U691" s="237" t="s">
        <v>6722</v>
      </c>
      <c r="V691" s="236">
        <v>45548</v>
      </c>
      <c r="W691" s="236">
        <v>45576</v>
      </c>
      <c r="X691" s="236">
        <v>45576</v>
      </c>
      <c r="Y691" s="237"/>
      <c r="Z691" s="237" t="s">
        <v>7066</v>
      </c>
      <c r="AA691" s="241">
        <v>202409</v>
      </c>
      <c r="AB691" s="246"/>
      <c r="AC691" s="236" t="s">
        <v>7857</v>
      </c>
      <c r="AD691" s="247" t="s">
        <v>7606</v>
      </c>
      <c r="AE691" s="248">
        <v>1</v>
      </c>
      <c r="AF691" s="247" t="s">
        <v>7606</v>
      </c>
      <c r="AG691" s="242" t="str">
        <f>IFERROR(VLOOKUP(작성용!A:A,RM!A:D,4,0),"-")</f>
        <v>김영하</v>
      </c>
      <c r="AH691" s="9" t="s">
        <v>7110</v>
      </c>
      <c r="AI691" s="238" t="s">
        <v>7858</v>
      </c>
      <c r="AJ691" s="238" t="s">
        <v>6721</v>
      </c>
      <c r="AK691" s="238" t="s">
        <v>6726</v>
      </c>
      <c r="AL691" s="238">
        <v>690</v>
      </c>
    </row>
    <row r="692" spans="1:38" x14ac:dyDescent="0.3">
      <c r="A692" s="232" t="s">
        <v>385</v>
      </c>
      <c r="B692" s="232" t="s">
        <v>7853</v>
      </c>
      <c r="C692" s="244" t="s">
        <v>6717</v>
      </c>
      <c r="D692" s="240" t="s">
        <v>7864</v>
      </c>
      <c r="E692" s="239">
        <v>1101130011831</v>
      </c>
      <c r="F692" s="243" t="s">
        <v>7105</v>
      </c>
      <c r="G692" s="214">
        <v>99</v>
      </c>
      <c r="H692" s="234" t="s">
        <v>6721</v>
      </c>
      <c r="I692" s="234"/>
      <c r="J692" s="234"/>
      <c r="K692" s="234"/>
      <c r="L692" s="234"/>
      <c r="M692" s="234"/>
      <c r="N692" s="234" t="s">
        <v>6946</v>
      </c>
      <c r="O692" s="249" t="s">
        <v>7855</v>
      </c>
      <c r="P692" s="249"/>
      <c r="Q692" s="226" t="s">
        <v>7856</v>
      </c>
      <c r="R692" s="212" t="s">
        <v>4346</v>
      </c>
      <c r="S692" s="213" t="s">
        <v>6721</v>
      </c>
      <c r="T692" s="236">
        <v>45530</v>
      </c>
      <c r="U692" s="237" t="s">
        <v>6722</v>
      </c>
      <c r="V692" s="236">
        <v>45548</v>
      </c>
      <c r="W692" s="236">
        <v>45576</v>
      </c>
      <c r="X692" s="236">
        <v>45576</v>
      </c>
      <c r="Y692" s="237"/>
      <c r="Z692" s="237" t="s">
        <v>7066</v>
      </c>
      <c r="AA692" s="241">
        <v>202409</v>
      </c>
      <c r="AB692" s="246"/>
      <c r="AC692" s="236" t="s">
        <v>7857</v>
      </c>
      <c r="AD692" s="247" t="s">
        <v>7111</v>
      </c>
      <c r="AE692" s="248">
        <v>1</v>
      </c>
      <c r="AF692" s="247" t="s">
        <v>7111</v>
      </c>
      <c r="AG692" s="242" t="str">
        <f>IFERROR(VLOOKUP(작성용!A:A,RM!A:D,4,0),"-")</f>
        <v>김영하</v>
      </c>
      <c r="AH692" s="9" t="s">
        <v>7110</v>
      </c>
      <c r="AI692" s="238" t="s">
        <v>7858</v>
      </c>
      <c r="AJ692" s="238" t="s">
        <v>6721</v>
      </c>
      <c r="AK692" s="238" t="s">
        <v>6726</v>
      </c>
      <c r="AL692" s="238">
        <v>691</v>
      </c>
    </row>
    <row r="693" spans="1:38" x14ac:dyDescent="0.3">
      <c r="A693" s="232" t="s">
        <v>385</v>
      </c>
      <c r="B693" s="232" t="s">
        <v>7853</v>
      </c>
      <c r="C693" s="244" t="s">
        <v>6717</v>
      </c>
      <c r="D693" s="240" t="s">
        <v>7865</v>
      </c>
      <c r="E693" s="239">
        <v>1103710017635</v>
      </c>
      <c r="F693" s="243" t="s">
        <v>7179</v>
      </c>
      <c r="G693" s="214">
        <v>0</v>
      </c>
      <c r="H693" s="234" t="s">
        <v>6721</v>
      </c>
      <c r="I693" s="234"/>
      <c r="J693" s="234"/>
      <c r="K693" s="234"/>
      <c r="L693" s="234"/>
      <c r="M693" s="234"/>
      <c r="N693" s="234" t="s">
        <v>6946</v>
      </c>
      <c r="O693" s="249" t="s">
        <v>7855</v>
      </c>
      <c r="P693" s="249"/>
      <c r="Q693" s="226" t="s">
        <v>7856</v>
      </c>
      <c r="R693" s="212" t="s">
        <v>4347</v>
      </c>
      <c r="S693" s="213" t="s">
        <v>6721</v>
      </c>
      <c r="T693" s="236">
        <v>45530</v>
      </c>
      <c r="U693" s="237" t="s">
        <v>6722</v>
      </c>
      <c r="V693" s="236">
        <v>45548</v>
      </c>
      <c r="W693" s="236">
        <v>45576</v>
      </c>
      <c r="X693" s="236">
        <v>45576</v>
      </c>
      <c r="Y693" s="237"/>
      <c r="Z693" s="237" t="s">
        <v>7066</v>
      </c>
      <c r="AA693" s="241">
        <v>202409</v>
      </c>
      <c r="AB693" s="246"/>
      <c r="AC693" s="236" t="s">
        <v>7857</v>
      </c>
      <c r="AD693" s="247" t="s">
        <v>7110</v>
      </c>
      <c r="AE693" s="248">
        <v>0</v>
      </c>
      <c r="AF693" s="247" t="s">
        <v>7110</v>
      </c>
      <c r="AG693" s="242" t="str">
        <f>IFERROR(VLOOKUP(작성용!A:A,RM!A:D,4,0),"-")</f>
        <v>김영하</v>
      </c>
      <c r="AH693" s="9" t="s">
        <v>7110</v>
      </c>
      <c r="AI693" s="238" t="s">
        <v>7858</v>
      </c>
      <c r="AJ693" s="238" t="s">
        <v>6721</v>
      </c>
      <c r="AK693" s="238" t="s">
        <v>6726</v>
      </c>
      <c r="AL693" s="238">
        <v>692</v>
      </c>
    </row>
    <row r="694" spans="1:38" x14ac:dyDescent="0.3">
      <c r="A694" s="232" t="s">
        <v>385</v>
      </c>
      <c r="B694" s="232" t="s">
        <v>7853</v>
      </c>
      <c r="C694" s="244" t="s">
        <v>6717</v>
      </c>
      <c r="D694" s="240" t="s">
        <v>7866</v>
      </c>
      <c r="E694" s="239" t="s">
        <v>4033</v>
      </c>
      <c r="F694" s="243" t="s">
        <v>7105</v>
      </c>
      <c r="G694" s="214">
        <v>0</v>
      </c>
      <c r="H694" s="234" t="s">
        <v>6721</v>
      </c>
      <c r="I694" s="234"/>
      <c r="J694" s="234"/>
      <c r="K694" s="234"/>
      <c r="L694" s="234"/>
      <c r="M694" s="234"/>
      <c r="N694" s="234" t="s">
        <v>6946</v>
      </c>
      <c r="O694" s="249" t="s">
        <v>7855</v>
      </c>
      <c r="P694" s="249"/>
      <c r="Q694" s="226" t="s">
        <v>7856</v>
      </c>
      <c r="R694" s="212" t="s">
        <v>4348</v>
      </c>
      <c r="S694" s="213" t="s">
        <v>6721</v>
      </c>
      <c r="T694" s="236">
        <v>45530</v>
      </c>
      <c r="U694" s="237" t="s">
        <v>6722</v>
      </c>
      <c r="V694" s="236">
        <v>45548</v>
      </c>
      <c r="W694" s="236">
        <v>45576</v>
      </c>
      <c r="X694" s="236">
        <v>45576</v>
      </c>
      <c r="Y694" s="237"/>
      <c r="Z694" s="237" t="s">
        <v>7066</v>
      </c>
      <c r="AA694" s="241">
        <v>202409</v>
      </c>
      <c r="AB694" s="246"/>
      <c r="AC694" s="236" t="s">
        <v>7857</v>
      </c>
      <c r="AD694" s="247" t="s">
        <v>7155</v>
      </c>
      <c r="AE694" s="248">
        <v>0</v>
      </c>
      <c r="AF694" s="247" t="s">
        <v>7155</v>
      </c>
      <c r="AG694" s="242" t="str">
        <f>IFERROR(VLOOKUP(작성용!A:A,RM!A:D,4,0),"-")</f>
        <v>김영하</v>
      </c>
      <c r="AH694" s="9" t="s">
        <v>7110</v>
      </c>
      <c r="AI694" s="238" t="s">
        <v>7858</v>
      </c>
      <c r="AJ694" s="238" t="s">
        <v>6721</v>
      </c>
      <c r="AK694" s="238" t="s">
        <v>6726</v>
      </c>
      <c r="AL694" s="238">
        <v>693</v>
      </c>
    </row>
    <row r="695" spans="1:38" x14ac:dyDescent="0.3">
      <c r="A695" s="232" t="s">
        <v>385</v>
      </c>
      <c r="B695" s="232" t="s">
        <v>7853</v>
      </c>
      <c r="C695" s="244" t="s">
        <v>6717</v>
      </c>
      <c r="D695" s="240" t="s">
        <v>7867</v>
      </c>
      <c r="E695" s="239">
        <v>1101130020709</v>
      </c>
      <c r="F695" s="243" t="s">
        <v>7105</v>
      </c>
      <c r="G695" s="214">
        <v>0</v>
      </c>
      <c r="H695" s="234" t="s">
        <v>6721</v>
      </c>
      <c r="I695" s="234"/>
      <c r="J695" s="234"/>
      <c r="K695" s="234"/>
      <c r="L695" s="234"/>
      <c r="M695" s="234"/>
      <c r="N695" s="234" t="s">
        <v>6946</v>
      </c>
      <c r="O695" s="249" t="s">
        <v>7855</v>
      </c>
      <c r="P695" s="249"/>
      <c r="Q695" s="226" t="s">
        <v>7856</v>
      </c>
      <c r="R695" s="212" t="s">
        <v>4349</v>
      </c>
      <c r="S695" s="213" t="s">
        <v>6721</v>
      </c>
      <c r="T695" s="236">
        <v>45530</v>
      </c>
      <c r="U695" s="237" t="s">
        <v>6722</v>
      </c>
      <c r="V695" s="236">
        <v>45548</v>
      </c>
      <c r="W695" s="236">
        <v>45576</v>
      </c>
      <c r="X695" s="236">
        <v>45576</v>
      </c>
      <c r="Y695" s="237"/>
      <c r="Z695" s="237" t="s">
        <v>7066</v>
      </c>
      <c r="AA695" s="241">
        <v>202409</v>
      </c>
      <c r="AB695" s="246"/>
      <c r="AC695" s="236" t="s">
        <v>7857</v>
      </c>
      <c r="AD695" s="247" t="s">
        <v>7111</v>
      </c>
      <c r="AE695" s="248">
        <v>0</v>
      </c>
      <c r="AF695" s="247" t="s">
        <v>7111</v>
      </c>
      <c r="AG695" s="242" t="str">
        <f>IFERROR(VLOOKUP(작성용!A:A,RM!A:D,4,0),"-")</f>
        <v>김영하</v>
      </c>
      <c r="AH695" s="9" t="s">
        <v>7110</v>
      </c>
      <c r="AI695" s="238" t="s">
        <v>7858</v>
      </c>
      <c r="AJ695" s="238" t="s">
        <v>6721</v>
      </c>
      <c r="AK695" s="238" t="s">
        <v>6726</v>
      </c>
      <c r="AL695" s="238">
        <v>694</v>
      </c>
    </row>
    <row r="696" spans="1:38" x14ac:dyDescent="0.3">
      <c r="A696" s="232" t="s">
        <v>385</v>
      </c>
      <c r="B696" s="232" t="s">
        <v>7853</v>
      </c>
      <c r="C696" s="244" t="s">
        <v>6717</v>
      </c>
      <c r="D696" s="240" t="s">
        <v>7868</v>
      </c>
      <c r="E696" s="239">
        <v>1311110455062</v>
      </c>
      <c r="F696" s="243" t="s">
        <v>7179</v>
      </c>
      <c r="G696" s="214">
        <v>0</v>
      </c>
      <c r="H696" s="234" t="s">
        <v>6721</v>
      </c>
      <c r="I696" s="234"/>
      <c r="J696" s="234"/>
      <c r="K696" s="234"/>
      <c r="L696" s="234"/>
      <c r="M696" s="234"/>
      <c r="N696" s="234" t="s">
        <v>6946</v>
      </c>
      <c r="O696" s="249" t="s">
        <v>7855</v>
      </c>
      <c r="P696" s="249"/>
      <c r="Q696" s="226" t="s">
        <v>7856</v>
      </c>
      <c r="R696" s="212" t="s">
        <v>3523</v>
      </c>
      <c r="S696" s="213" t="s">
        <v>6721</v>
      </c>
      <c r="T696" s="236">
        <v>45530</v>
      </c>
      <c r="U696" s="237" t="s">
        <v>6722</v>
      </c>
      <c r="V696" s="236">
        <v>45548</v>
      </c>
      <c r="W696" s="236">
        <v>45576</v>
      </c>
      <c r="X696" s="236">
        <v>45576</v>
      </c>
      <c r="Y696" s="237"/>
      <c r="Z696" s="237" t="s">
        <v>7066</v>
      </c>
      <c r="AA696" s="241">
        <v>202409</v>
      </c>
      <c r="AB696" s="246"/>
      <c r="AC696" s="236" t="s">
        <v>7857</v>
      </c>
      <c r="AD696" s="247" t="s">
        <v>7133</v>
      </c>
      <c r="AE696" s="248">
        <v>0.2</v>
      </c>
      <c r="AF696" s="247" t="s">
        <v>7133</v>
      </c>
      <c r="AG696" s="242" t="str">
        <f>IFERROR(VLOOKUP(작성용!A:A,RM!A:D,4,0),"-")</f>
        <v>김영하</v>
      </c>
      <c r="AH696" s="9" t="s">
        <v>7110</v>
      </c>
      <c r="AI696" s="238" t="s">
        <v>7858</v>
      </c>
      <c r="AJ696" s="238" t="s">
        <v>6721</v>
      </c>
      <c r="AK696" s="238" t="s">
        <v>6726</v>
      </c>
      <c r="AL696" s="238">
        <v>695</v>
      </c>
    </row>
    <row r="697" spans="1:38" x14ac:dyDescent="0.3">
      <c r="A697" s="232" t="s">
        <v>385</v>
      </c>
      <c r="B697" s="232" t="s">
        <v>7853</v>
      </c>
      <c r="C697" s="244" t="s">
        <v>6717</v>
      </c>
      <c r="D697" s="240" t="s">
        <v>7869</v>
      </c>
      <c r="E697" s="239" t="s">
        <v>4041</v>
      </c>
      <c r="F697" s="243" t="s">
        <v>7105</v>
      </c>
      <c r="G697" s="214">
        <v>0</v>
      </c>
      <c r="H697" s="234" t="s">
        <v>6721</v>
      </c>
      <c r="I697" s="234"/>
      <c r="J697" s="234"/>
      <c r="K697" s="234"/>
      <c r="L697" s="234"/>
      <c r="M697" s="234"/>
      <c r="N697" s="234" t="s">
        <v>6946</v>
      </c>
      <c r="O697" s="249" t="s">
        <v>7855</v>
      </c>
      <c r="P697" s="249"/>
      <c r="Q697" s="226" t="s">
        <v>7856</v>
      </c>
      <c r="R697" s="212" t="s">
        <v>4350</v>
      </c>
      <c r="S697" s="213" t="s">
        <v>6721</v>
      </c>
      <c r="T697" s="236">
        <v>45530</v>
      </c>
      <c r="U697" s="237" t="s">
        <v>6722</v>
      </c>
      <c r="V697" s="236">
        <v>45548</v>
      </c>
      <c r="W697" s="236">
        <v>45576</v>
      </c>
      <c r="X697" s="236">
        <v>45576</v>
      </c>
      <c r="Y697" s="237"/>
      <c r="Z697" s="237" t="s">
        <v>7066</v>
      </c>
      <c r="AA697" s="241">
        <v>202409</v>
      </c>
      <c r="AB697" s="246"/>
      <c r="AC697" s="236" t="s">
        <v>7857</v>
      </c>
      <c r="AD697" s="247" t="s">
        <v>7152</v>
      </c>
      <c r="AE697" s="248">
        <v>1</v>
      </c>
      <c r="AF697" s="247" t="s">
        <v>7152</v>
      </c>
      <c r="AG697" s="242" t="str">
        <f>IFERROR(VLOOKUP(작성용!A:A,RM!A:D,4,0),"-")</f>
        <v>김영하</v>
      </c>
      <c r="AH697" s="9" t="s">
        <v>7110</v>
      </c>
      <c r="AI697" s="238" t="s">
        <v>7858</v>
      </c>
      <c r="AJ697" s="238" t="s">
        <v>6721</v>
      </c>
      <c r="AK697" s="238" t="s">
        <v>6726</v>
      </c>
      <c r="AL697" s="238">
        <v>696</v>
      </c>
    </row>
    <row r="698" spans="1:38" x14ac:dyDescent="0.3">
      <c r="A698" s="232" t="s">
        <v>385</v>
      </c>
      <c r="B698" s="232" t="s">
        <v>7853</v>
      </c>
      <c r="C698" s="244" t="s">
        <v>6717</v>
      </c>
      <c r="D698" s="240" t="s">
        <v>7870</v>
      </c>
      <c r="E698" s="239">
        <v>1101115938985</v>
      </c>
      <c r="F698" s="243" t="s">
        <v>7179</v>
      </c>
      <c r="G698" s="214">
        <v>0</v>
      </c>
      <c r="H698" s="234" t="s">
        <v>6721</v>
      </c>
      <c r="I698" s="234"/>
      <c r="J698" s="234"/>
      <c r="K698" s="234"/>
      <c r="L698" s="234"/>
      <c r="M698" s="234"/>
      <c r="N698" s="234" t="s">
        <v>6946</v>
      </c>
      <c r="O698" s="249" t="s">
        <v>7855</v>
      </c>
      <c r="P698" s="249"/>
      <c r="Q698" s="226" t="s">
        <v>7856</v>
      </c>
      <c r="R698" s="212" t="s">
        <v>4351</v>
      </c>
      <c r="S698" s="213" t="s">
        <v>6721</v>
      </c>
      <c r="T698" s="236">
        <v>45530</v>
      </c>
      <c r="U698" s="237" t="s">
        <v>6722</v>
      </c>
      <c r="V698" s="236">
        <v>45548</v>
      </c>
      <c r="W698" s="236">
        <v>45576</v>
      </c>
      <c r="X698" s="236">
        <v>45576</v>
      </c>
      <c r="Y698" s="237"/>
      <c r="Z698" s="237" t="s">
        <v>7066</v>
      </c>
      <c r="AA698" s="241">
        <v>202409</v>
      </c>
      <c r="AB698" s="246"/>
      <c r="AC698" s="236" t="s">
        <v>7857</v>
      </c>
      <c r="AD698" s="247" t="s">
        <v>7861</v>
      </c>
      <c r="AE698" s="248">
        <v>0</v>
      </c>
      <c r="AF698" s="247" t="s">
        <v>7861</v>
      </c>
      <c r="AG698" s="242" t="str">
        <f>IFERROR(VLOOKUP(작성용!A:A,RM!A:D,4,0),"-")</f>
        <v>김영하</v>
      </c>
      <c r="AH698" s="9" t="s">
        <v>7110</v>
      </c>
      <c r="AI698" s="238" t="s">
        <v>7858</v>
      </c>
      <c r="AJ698" s="238" t="s">
        <v>6721</v>
      </c>
      <c r="AK698" s="238" t="s">
        <v>6726</v>
      </c>
      <c r="AL698" s="238">
        <v>697</v>
      </c>
    </row>
    <row r="699" spans="1:38" x14ac:dyDescent="0.3">
      <c r="A699" s="232" t="s">
        <v>385</v>
      </c>
      <c r="B699" s="232" t="s">
        <v>7853</v>
      </c>
      <c r="C699" s="244" t="s">
        <v>6717</v>
      </c>
      <c r="D699" s="240" t="s">
        <v>7871</v>
      </c>
      <c r="E699" s="239">
        <v>1101113173369</v>
      </c>
      <c r="F699" s="243" t="s">
        <v>7179</v>
      </c>
      <c r="G699" s="214">
        <v>0</v>
      </c>
      <c r="H699" s="234" t="s">
        <v>6721</v>
      </c>
      <c r="I699" s="234"/>
      <c r="J699" s="234"/>
      <c r="K699" s="234"/>
      <c r="L699" s="234"/>
      <c r="M699" s="234"/>
      <c r="N699" s="234" t="s">
        <v>6946</v>
      </c>
      <c r="O699" s="249" t="s">
        <v>7855</v>
      </c>
      <c r="P699" s="249"/>
      <c r="Q699" s="226" t="s">
        <v>7856</v>
      </c>
      <c r="R699" s="212" t="s">
        <v>4352</v>
      </c>
      <c r="S699" s="213" t="s">
        <v>6721</v>
      </c>
      <c r="T699" s="236">
        <v>45530</v>
      </c>
      <c r="U699" s="237" t="s">
        <v>6722</v>
      </c>
      <c r="V699" s="236">
        <v>45548</v>
      </c>
      <c r="W699" s="236">
        <v>45576</v>
      </c>
      <c r="X699" s="236">
        <v>45576</v>
      </c>
      <c r="Y699" s="237"/>
      <c r="Z699" s="237" t="s">
        <v>7066</v>
      </c>
      <c r="AA699" s="241">
        <v>202409</v>
      </c>
      <c r="AB699" s="246"/>
      <c r="AC699" s="236" t="s">
        <v>7857</v>
      </c>
      <c r="AD699" s="247" t="s">
        <v>7131</v>
      </c>
      <c r="AE699" s="248">
        <v>0</v>
      </c>
      <c r="AF699" s="247" t="s">
        <v>7131</v>
      </c>
      <c r="AG699" s="242" t="str">
        <f>IFERROR(VLOOKUP(작성용!A:A,RM!A:D,4,0),"-")</f>
        <v>김영하</v>
      </c>
      <c r="AH699" s="9" t="s">
        <v>7110</v>
      </c>
      <c r="AI699" s="238" t="s">
        <v>7858</v>
      </c>
      <c r="AJ699" s="238" t="s">
        <v>6721</v>
      </c>
      <c r="AK699" s="238" t="s">
        <v>6726</v>
      </c>
      <c r="AL699" s="238">
        <v>698</v>
      </c>
    </row>
    <row r="700" spans="1:38" x14ac:dyDescent="0.3">
      <c r="A700" s="232" t="s">
        <v>385</v>
      </c>
      <c r="B700" s="232" t="s">
        <v>7853</v>
      </c>
      <c r="C700" s="244" t="s">
        <v>6717</v>
      </c>
      <c r="D700" s="240" t="s">
        <v>7872</v>
      </c>
      <c r="E700" s="239">
        <v>1101110025943</v>
      </c>
      <c r="F700" s="243" t="s">
        <v>7179</v>
      </c>
      <c r="G700" s="214">
        <v>0</v>
      </c>
      <c r="H700" s="234" t="s">
        <v>6721</v>
      </c>
      <c r="I700" s="234"/>
      <c r="J700" s="234"/>
      <c r="K700" s="234"/>
      <c r="L700" s="234"/>
      <c r="M700" s="234"/>
      <c r="N700" s="234" t="s">
        <v>6946</v>
      </c>
      <c r="O700" s="249" t="s">
        <v>7855</v>
      </c>
      <c r="P700" s="249"/>
      <c r="Q700" s="226" t="s">
        <v>7856</v>
      </c>
      <c r="R700" s="212" t="s">
        <v>246</v>
      </c>
      <c r="S700" s="213" t="s">
        <v>6721</v>
      </c>
      <c r="T700" s="236">
        <v>45530</v>
      </c>
      <c r="U700" s="237" t="s">
        <v>6722</v>
      </c>
      <c r="V700" s="236">
        <v>45548</v>
      </c>
      <c r="W700" s="236">
        <v>45576</v>
      </c>
      <c r="X700" s="236">
        <v>45576</v>
      </c>
      <c r="Y700" s="237"/>
      <c r="Z700" s="237" t="s">
        <v>7066</v>
      </c>
      <c r="AA700" s="241">
        <v>202409</v>
      </c>
      <c r="AB700" s="246"/>
      <c r="AC700" s="236" t="s">
        <v>7857</v>
      </c>
      <c r="AD700" s="247" t="s">
        <v>7111</v>
      </c>
      <c r="AE700" s="248">
        <v>0</v>
      </c>
      <c r="AF700" s="247" t="s">
        <v>7111</v>
      </c>
      <c r="AG700" s="242" t="str">
        <f>IFERROR(VLOOKUP(작성용!A:A,RM!A:D,4,0),"-")</f>
        <v>김영하</v>
      </c>
      <c r="AH700" s="9" t="s">
        <v>7110</v>
      </c>
      <c r="AI700" s="238" t="s">
        <v>7858</v>
      </c>
      <c r="AJ700" s="238" t="s">
        <v>6721</v>
      </c>
      <c r="AK700" s="238" t="s">
        <v>6726</v>
      </c>
      <c r="AL700" s="238">
        <v>699</v>
      </c>
    </row>
    <row r="701" spans="1:38" x14ac:dyDescent="0.3">
      <c r="A701" s="232" t="s">
        <v>385</v>
      </c>
      <c r="B701" s="232" t="s">
        <v>7853</v>
      </c>
      <c r="C701" s="244" t="s">
        <v>6717</v>
      </c>
      <c r="D701" s="240" t="s">
        <v>7873</v>
      </c>
      <c r="E701" s="239">
        <v>1101110974794</v>
      </c>
      <c r="F701" s="243" t="s">
        <v>7179</v>
      </c>
      <c r="G701" s="214">
        <v>0</v>
      </c>
      <c r="H701" s="234" t="s">
        <v>6721</v>
      </c>
      <c r="I701" s="234"/>
      <c r="J701" s="234"/>
      <c r="K701" s="234"/>
      <c r="L701" s="234"/>
      <c r="M701" s="234"/>
      <c r="N701" s="234" t="s">
        <v>6946</v>
      </c>
      <c r="O701" s="249" t="s">
        <v>7855</v>
      </c>
      <c r="P701" s="249"/>
      <c r="Q701" s="226" t="s">
        <v>7856</v>
      </c>
      <c r="R701" s="212" t="s">
        <v>3524</v>
      </c>
      <c r="S701" s="213" t="s">
        <v>6721</v>
      </c>
      <c r="T701" s="236">
        <v>45530</v>
      </c>
      <c r="U701" s="237" t="s">
        <v>6722</v>
      </c>
      <c r="V701" s="236">
        <v>45548</v>
      </c>
      <c r="W701" s="236">
        <v>45576</v>
      </c>
      <c r="X701" s="236">
        <v>45576</v>
      </c>
      <c r="Y701" s="237"/>
      <c r="Z701" s="237" t="s">
        <v>7066</v>
      </c>
      <c r="AA701" s="241">
        <v>202409</v>
      </c>
      <c r="AB701" s="246"/>
      <c r="AC701" s="236" t="s">
        <v>7857</v>
      </c>
      <c r="AD701" s="247" t="s">
        <v>7196</v>
      </c>
      <c r="AE701" s="248">
        <v>0.2</v>
      </c>
      <c r="AF701" s="247" t="s">
        <v>7196</v>
      </c>
      <c r="AG701" s="242" t="str">
        <f>IFERROR(VLOOKUP(작성용!A:A,RM!A:D,4,0),"-")</f>
        <v>김영하</v>
      </c>
      <c r="AH701" s="9" t="s">
        <v>7110</v>
      </c>
      <c r="AI701" s="238" t="s">
        <v>7858</v>
      </c>
      <c r="AJ701" s="238" t="s">
        <v>6721</v>
      </c>
      <c r="AK701" s="238" t="s">
        <v>6726</v>
      </c>
      <c r="AL701" s="238">
        <v>700</v>
      </c>
    </row>
    <row r="702" spans="1:38" x14ac:dyDescent="0.3">
      <c r="A702" s="232" t="s">
        <v>385</v>
      </c>
      <c r="B702" s="232" t="s">
        <v>7853</v>
      </c>
      <c r="C702" s="244" t="s">
        <v>6717</v>
      </c>
      <c r="D702" s="240" t="s">
        <v>7874</v>
      </c>
      <c r="E702" s="239">
        <v>1101117409603</v>
      </c>
      <c r="F702" s="243" t="s">
        <v>7044</v>
      </c>
      <c r="G702" s="214">
        <v>0</v>
      </c>
      <c r="H702" s="234" t="s">
        <v>6721</v>
      </c>
      <c r="I702" s="234"/>
      <c r="J702" s="234"/>
      <c r="K702" s="234"/>
      <c r="L702" s="234"/>
      <c r="M702" s="234"/>
      <c r="N702" s="234" t="s">
        <v>6946</v>
      </c>
      <c r="O702" s="249" t="s">
        <v>7855</v>
      </c>
      <c r="P702" s="249"/>
      <c r="Q702" s="226" t="s">
        <v>7856</v>
      </c>
      <c r="R702" s="212" t="s">
        <v>4353</v>
      </c>
      <c r="S702" s="213" t="s">
        <v>6721</v>
      </c>
      <c r="T702" s="236">
        <v>45530</v>
      </c>
      <c r="U702" s="237" t="s">
        <v>6722</v>
      </c>
      <c r="V702" s="236">
        <v>45548</v>
      </c>
      <c r="W702" s="236">
        <v>45576</v>
      </c>
      <c r="X702" s="236">
        <v>45576</v>
      </c>
      <c r="Y702" s="237"/>
      <c r="Z702" s="237" t="s">
        <v>7066</v>
      </c>
      <c r="AA702" s="241">
        <v>202409</v>
      </c>
      <c r="AB702" s="246"/>
      <c r="AC702" s="236" t="s">
        <v>7857</v>
      </c>
      <c r="AD702" s="247" t="s">
        <v>7196</v>
      </c>
      <c r="AE702" s="248">
        <v>1</v>
      </c>
      <c r="AF702" s="247" t="s">
        <v>7196</v>
      </c>
      <c r="AG702" s="242" t="str">
        <f>IFERROR(VLOOKUP(작성용!A:A,RM!A:D,4,0),"-")</f>
        <v>김영하</v>
      </c>
      <c r="AH702" s="9" t="s">
        <v>7110</v>
      </c>
      <c r="AI702" s="238" t="s">
        <v>7858</v>
      </c>
      <c r="AJ702" s="238" t="s">
        <v>6721</v>
      </c>
      <c r="AK702" s="238" t="s">
        <v>6726</v>
      </c>
      <c r="AL702" s="238">
        <v>701</v>
      </c>
    </row>
    <row r="703" spans="1:38" x14ac:dyDescent="0.3">
      <c r="A703" s="232" t="s">
        <v>385</v>
      </c>
      <c r="B703" s="232" t="s">
        <v>7853</v>
      </c>
      <c r="C703" s="244" t="s">
        <v>6717</v>
      </c>
      <c r="D703" s="240" t="s">
        <v>7538</v>
      </c>
      <c r="E703" s="239">
        <v>1101130027979</v>
      </c>
      <c r="F703" s="243" t="s">
        <v>7105</v>
      </c>
      <c r="G703" s="214">
        <v>0</v>
      </c>
      <c r="H703" s="234" t="s">
        <v>6721</v>
      </c>
      <c r="I703" s="234"/>
      <c r="J703" s="234"/>
      <c r="K703" s="234"/>
      <c r="L703" s="234"/>
      <c r="M703" s="234"/>
      <c r="N703" s="234" t="s">
        <v>6946</v>
      </c>
      <c r="O703" s="249" t="s">
        <v>7855</v>
      </c>
      <c r="P703" s="249"/>
      <c r="Q703" s="226" t="s">
        <v>7856</v>
      </c>
      <c r="R703" s="212" t="s">
        <v>4354</v>
      </c>
      <c r="S703" s="213" t="s">
        <v>6721</v>
      </c>
      <c r="T703" s="236">
        <v>45530</v>
      </c>
      <c r="U703" s="237" t="s">
        <v>6722</v>
      </c>
      <c r="V703" s="236">
        <v>45548</v>
      </c>
      <c r="W703" s="236">
        <v>45576</v>
      </c>
      <c r="X703" s="236">
        <v>45576</v>
      </c>
      <c r="Y703" s="237"/>
      <c r="Z703" s="237" t="s">
        <v>7066</v>
      </c>
      <c r="AA703" s="241">
        <v>202409</v>
      </c>
      <c r="AB703" s="246"/>
      <c r="AC703" s="236" t="s">
        <v>7857</v>
      </c>
      <c r="AD703" s="247" t="s">
        <v>7115</v>
      </c>
      <c r="AE703" s="248">
        <v>0</v>
      </c>
      <c r="AF703" s="247" t="s">
        <v>7115</v>
      </c>
      <c r="AG703" s="242" t="str">
        <f>IFERROR(VLOOKUP(작성용!A:A,RM!A:D,4,0),"-")</f>
        <v>김영하</v>
      </c>
      <c r="AH703" s="9" t="s">
        <v>7110</v>
      </c>
      <c r="AI703" s="238" t="s">
        <v>7858</v>
      </c>
      <c r="AJ703" s="238" t="s">
        <v>6721</v>
      </c>
      <c r="AK703" s="238" t="s">
        <v>6726</v>
      </c>
      <c r="AL703" s="238">
        <v>702</v>
      </c>
    </row>
    <row r="704" spans="1:38" x14ac:dyDescent="0.3">
      <c r="A704" s="232" t="s">
        <v>385</v>
      </c>
      <c r="B704" s="232" t="s">
        <v>7853</v>
      </c>
      <c r="C704" s="244" t="s">
        <v>6717</v>
      </c>
      <c r="D704" s="240" t="s">
        <v>7875</v>
      </c>
      <c r="E704" s="239">
        <v>1911110086831</v>
      </c>
      <c r="F704" s="243" t="s">
        <v>7172</v>
      </c>
      <c r="G704" s="214">
        <v>0</v>
      </c>
      <c r="H704" s="234" t="s">
        <v>6721</v>
      </c>
      <c r="I704" s="234"/>
      <c r="J704" s="234"/>
      <c r="K704" s="234"/>
      <c r="L704" s="234"/>
      <c r="M704" s="234"/>
      <c r="N704" s="234" t="s">
        <v>6946</v>
      </c>
      <c r="O704" s="249" t="s">
        <v>7855</v>
      </c>
      <c r="P704" s="249"/>
      <c r="Q704" s="226" t="s">
        <v>7856</v>
      </c>
      <c r="R704" s="212" t="s">
        <v>4355</v>
      </c>
      <c r="S704" s="213" t="s">
        <v>6721</v>
      </c>
      <c r="T704" s="236">
        <v>45530</v>
      </c>
      <c r="U704" s="237" t="s">
        <v>6722</v>
      </c>
      <c r="V704" s="236">
        <v>45548</v>
      </c>
      <c r="W704" s="236">
        <v>45576</v>
      </c>
      <c r="X704" s="236">
        <v>45576</v>
      </c>
      <c r="Y704" s="237"/>
      <c r="Z704" s="237" t="s">
        <v>7066</v>
      </c>
      <c r="AA704" s="241">
        <v>202409</v>
      </c>
      <c r="AB704" s="246"/>
      <c r="AC704" s="236" t="s">
        <v>7857</v>
      </c>
      <c r="AD704" s="247" t="s">
        <v>7137</v>
      </c>
      <c r="AE704" s="248">
        <v>0</v>
      </c>
      <c r="AF704" s="247" t="s">
        <v>7137</v>
      </c>
      <c r="AG704" s="242" t="str">
        <f>IFERROR(VLOOKUP(작성용!A:A,RM!A:D,4,0),"-")</f>
        <v>김영하</v>
      </c>
      <c r="AH704" s="9" t="s">
        <v>7110</v>
      </c>
      <c r="AI704" s="238" t="s">
        <v>7858</v>
      </c>
      <c r="AJ704" s="238" t="s">
        <v>6721</v>
      </c>
      <c r="AK704" s="238" t="s">
        <v>6726</v>
      </c>
      <c r="AL704" s="238">
        <v>703</v>
      </c>
    </row>
    <row r="705" spans="1:38" x14ac:dyDescent="0.3">
      <c r="A705" s="232" t="s">
        <v>385</v>
      </c>
      <c r="B705" s="232" t="s">
        <v>7853</v>
      </c>
      <c r="C705" s="244" t="s">
        <v>6717</v>
      </c>
      <c r="D705" s="240" t="s">
        <v>7876</v>
      </c>
      <c r="E705" s="239">
        <v>1101130027367</v>
      </c>
      <c r="F705" s="243" t="s">
        <v>7105</v>
      </c>
      <c r="G705" s="214">
        <v>0</v>
      </c>
      <c r="H705" s="234" t="s">
        <v>6721</v>
      </c>
      <c r="I705" s="234"/>
      <c r="J705" s="234"/>
      <c r="K705" s="234"/>
      <c r="L705" s="234"/>
      <c r="M705" s="234"/>
      <c r="N705" s="234" t="s">
        <v>6946</v>
      </c>
      <c r="O705" s="249" t="s">
        <v>7855</v>
      </c>
      <c r="P705" s="249"/>
      <c r="Q705" s="226" t="s">
        <v>7856</v>
      </c>
      <c r="R705" s="212" t="s">
        <v>4356</v>
      </c>
      <c r="S705" s="213" t="s">
        <v>6721</v>
      </c>
      <c r="T705" s="236">
        <v>45530</v>
      </c>
      <c r="U705" s="237" t="s">
        <v>6722</v>
      </c>
      <c r="V705" s="236">
        <v>45548</v>
      </c>
      <c r="W705" s="236">
        <v>45576</v>
      </c>
      <c r="X705" s="236">
        <v>45576</v>
      </c>
      <c r="Y705" s="237"/>
      <c r="Z705" s="237" t="s">
        <v>7066</v>
      </c>
      <c r="AA705" s="241">
        <v>202409</v>
      </c>
      <c r="AB705" s="246"/>
      <c r="AC705" s="236" t="s">
        <v>7857</v>
      </c>
      <c r="AD705" s="247" t="s">
        <v>7124</v>
      </c>
      <c r="AE705" s="248">
        <v>1</v>
      </c>
      <c r="AF705" s="247" t="s">
        <v>7124</v>
      </c>
      <c r="AG705" s="242" t="str">
        <f>IFERROR(VLOOKUP(작성용!A:A,RM!A:D,4,0),"-")</f>
        <v>김영하</v>
      </c>
      <c r="AH705" s="9" t="s">
        <v>7110</v>
      </c>
      <c r="AI705" s="238" t="s">
        <v>7858</v>
      </c>
      <c r="AJ705" s="238" t="s">
        <v>6721</v>
      </c>
      <c r="AK705" s="238" t="s">
        <v>6726</v>
      </c>
      <c r="AL705" s="238">
        <v>704</v>
      </c>
    </row>
    <row r="706" spans="1:38" x14ac:dyDescent="0.3">
      <c r="A706" s="232" t="s">
        <v>385</v>
      </c>
      <c r="B706" s="232" t="s">
        <v>7853</v>
      </c>
      <c r="C706" s="244" t="s">
        <v>6717</v>
      </c>
      <c r="D706" s="240" t="s">
        <v>7877</v>
      </c>
      <c r="E706" s="239">
        <v>1101115957670</v>
      </c>
      <c r="F706" s="243" t="s">
        <v>7179</v>
      </c>
      <c r="G706" s="214">
        <v>0</v>
      </c>
      <c r="H706" s="234" t="s">
        <v>6721</v>
      </c>
      <c r="I706" s="234"/>
      <c r="J706" s="234"/>
      <c r="K706" s="234"/>
      <c r="L706" s="234"/>
      <c r="M706" s="234"/>
      <c r="N706" s="234" t="s">
        <v>6946</v>
      </c>
      <c r="O706" s="249" t="s">
        <v>7855</v>
      </c>
      <c r="P706" s="249"/>
      <c r="Q706" s="226" t="s">
        <v>7856</v>
      </c>
      <c r="R706" s="212" t="s">
        <v>4357</v>
      </c>
      <c r="S706" s="213" t="s">
        <v>6721</v>
      </c>
      <c r="T706" s="236">
        <v>45530</v>
      </c>
      <c r="U706" s="237" t="s">
        <v>6722</v>
      </c>
      <c r="V706" s="236">
        <v>45548</v>
      </c>
      <c r="W706" s="236">
        <v>45576</v>
      </c>
      <c r="X706" s="236">
        <v>45576</v>
      </c>
      <c r="Y706" s="237"/>
      <c r="Z706" s="237" t="s">
        <v>7066</v>
      </c>
      <c r="AA706" s="241">
        <v>202409</v>
      </c>
      <c r="AB706" s="246"/>
      <c r="AC706" s="236" t="s">
        <v>7857</v>
      </c>
      <c r="AD706" s="247" t="s">
        <v>7606</v>
      </c>
      <c r="AE706" s="248">
        <v>1</v>
      </c>
      <c r="AF706" s="247" t="s">
        <v>7606</v>
      </c>
      <c r="AG706" s="242" t="str">
        <f>IFERROR(VLOOKUP(작성용!A:A,RM!A:D,4,0),"-")</f>
        <v>김영하</v>
      </c>
      <c r="AH706" s="9" t="s">
        <v>7110</v>
      </c>
      <c r="AI706" s="238" t="s">
        <v>7858</v>
      </c>
      <c r="AJ706" s="238" t="s">
        <v>6721</v>
      </c>
      <c r="AK706" s="238" t="s">
        <v>6726</v>
      </c>
      <c r="AL706" s="238">
        <v>705</v>
      </c>
    </row>
    <row r="707" spans="1:38" x14ac:dyDescent="0.3">
      <c r="A707" s="232" t="s">
        <v>385</v>
      </c>
      <c r="B707" s="232" t="s">
        <v>7853</v>
      </c>
      <c r="C707" s="244" t="s">
        <v>6717</v>
      </c>
      <c r="D707" s="240" t="s">
        <v>7878</v>
      </c>
      <c r="E707" s="239">
        <v>1101115738301</v>
      </c>
      <c r="F707" s="243" t="s">
        <v>7179</v>
      </c>
      <c r="G707" s="214">
        <v>0</v>
      </c>
      <c r="H707" s="234" t="s">
        <v>6721</v>
      </c>
      <c r="I707" s="234"/>
      <c r="J707" s="234"/>
      <c r="K707" s="234"/>
      <c r="L707" s="234"/>
      <c r="M707" s="234"/>
      <c r="N707" s="234" t="s">
        <v>6946</v>
      </c>
      <c r="O707" s="249" t="s">
        <v>7855</v>
      </c>
      <c r="P707" s="249"/>
      <c r="Q707" s="226" t="s">
        <v>7856</v>
      </c>
      <c r="R707" s="212" t="s">
        <v>4358</v>
      </c>
      <c r="S707" s="213" t="s">
        <v>6721</v>
      </c>
      <c r="T707" s="236">
        <v>45530</v>
      </c>
      <c r="U707" s="237" t="s">
        <v>6722</v>
      </c>
      <c r="V707" s="236">
        <v>45548</v>
      </c>
      <c r="W707" s="236">
        <v>45576</v>
      </c>
      <c r="X707" s="236">
        <v>45576</v>
      </c>
      <c r="Y707" s="237"/>
      <c r="Z707" s="237" t="s">
        <v>7066</v>
      </c>
      <c r="AA707" s="241">
        <v>202409</v>
      </c>
      <c r="AB707" s="246"/>
      <c r="AC707" s="236" t="s">
        <v>7857</v>
      </c>
      <c r="AD707" s="247" t="s">
        <v>7152</v>
      </c>
      <c r="AE707" s="248">
        <v>1</v>
      </c>
      <c r="AF707" s="247" t="s">
        <v>7152</v>
      </c>
      <c r="AG707" s="242" t="str">
        <f>IFERROR(VLOOKUP(작성용!A:A,RM!A:D,4,0),"-")</f>
        <v>김영하</v>
      </c>
      <c r="AH707" s="9" t="s">
        <v>7110</v>
      </c>
      <c r="AI707" s="238" t="s">
        <v>7858</v>
      </c>
      <c r="AJ707" s="238" t="s">
        <v>6721</v>
      </c>
      <c r="AK707" s="238" t="s">
        <v>6726</v>
      </c>
      <c r="AL707" s="238">
        <v>706</v>
      </c>
    </row>
    <row r="708" spans="1:38" x14ac:dyDescent="0.3">
      <c r="A708" s="232" t="s">
        <v>385</v>
      </c>
      <c r="B708" s="232" t="s">
        <v>7853</v>
      </c>
      <c r="C708" s="244" t="s">
        <v>6717</v>
      </c>
      <c r="D708" s="240" t="s">
        <v>7879</v>
      </c>
      <c r="E708" s="239">
        <v>1101118007563</v>
      </c>
      <c r="F708" s="243" t="s">
        <v>7044</v>
      </c>
      <c r="G708" s="214">
        <v>0</v>
      </c>
      <c r="H708" s="234" t="s">
        <v>6721</v>
      </c>
      <c r="I708" s="234"/>
      <c r="J708" s="234"/>
      <c r="K708" s="234"/>
      <c r="L708" s="234"/>
      <c r="M708" s="234"/>
      <c r="N708" s="234" t="s">
        <v>6946</v>
      </c>
      <c r="O708" s="249" t="s">
        <v>7855</v>
      </c>
      <c r="P708" s="249"/>
      <c r="Q708" s="226" t="s">
        <v>7856</v>
      </c>
      <c r="R708" s="212" t="s">
        <v>4359</v>
      </c>
      <c r="S708" s="213" t="s">
        <v>6721</v>
      </c>
      <c r="T708" s="236">
        <v>45530</v>
      </c>
      <c r="U708" s="237" t="s">
        <v>6722</v>
      </c>
      <c r="V708" s="236">
        <v>45548</v>
      </c>
      <c r="W708" s="236">
        <v>45576</v>
      </c>
      <c r="X708" s="236">
        <v>45576</v>
      </c>
      <c r="Y708" s="237"/>
      <c r="Z708" s="237" t="s">
        <v>7066</v>
      </c>
      <c r="AA708" s="241">
        <v>202409</v>
      </c>
      <c r="AB708" s="246"/>
      <c r="AC708" s="236" t="s">
        <v>7857</v>
      </c>
      <c r="AD708" s="247" t="s">
        <v>7155</v>
      </c>
      <c r="AE708" s="248">
        <v>1</v>
      </c>
      <c r="AF708" s="247" t="s">
        <v>7155</v>
      </c>
      <c r="AG708" s="242" t="str">
        <f>IFERROR(VLOOKUP(작성용!A:A,RM!A:D,4,0),"-")</f>
        <v>김영하</v>
      </c>
      <c r="AH708" s="9" t="s">
        <v>7110</v>
      </c>
      <c r="AI708" s="238" t="s">
        <v>7858</v>
      </c>
      <c r="AJ708" s="238" t="s">
        <v>6721</v>
      </c>
      <c r="AK708" s="238" t="s">
        <v>6726</v>
      </c>
      <c r="AL708" s="238">
        <v>707</v>
      </c>
    </row>
    <row r="709" spans="1:38" x14ac:dyDescent="0.3">
      <c r="A709" s="232" t="s">
        <v>385</v>
      </c>
      <c r="B709" s="232" t="s">
        <v>7853</v>
      </c>
      <c r="C709" s="244" t="s">
        <v>6717</v>
      </c>
      <c r="D709" s="240" t="s">
        <v>7880</v>
      </c>
      <c r="E709" s="239">
        <v>1101117703162</v>
      </c>
      <c r="F709" s="243" t="s">
        <v>7044</v>
      </c>
      <c r="G709" s="214">
        <v>0</v>
      </c>
      <c r="H709" s="234" t="s">
        <v>6721</v>
      </c>
      <c r="I709" s="234"/>
      <c r="J709" s="234"/>
      <c r="K709" s="234"/>
      <c r="L709" s="234"/>
      <c r="M709" s="234"/>
      <c r="N709" s="234" t="s">
        <v>6946</v>
      </c>
      <c r="O709" s="249" t="s">
        <v>7855</v>
      </c>
      <c r="P709" s="249"/>
      <c r="Q709" s="226" t="s">
        <v>7856</v>
      </c>
      <c r="R709" s="212" t="s">
        <v>4360</v>
      </c>
      <c r="S709" s="213" t="s">
        <v>6721</v>
      </c>
      <c r="T709" s="236">
        <v>45530</v>
      </c>
      <c r="U709" s="237" t="s">
        <v>6722</v>
      </c>
      <c r="V709" s="236">
        <v>45548</v>
      </c>
      <c r="W709" s="236">
        <v>45576</v>
      </c>
      <c r="X709" s="236">
        <v>45576</v>
      </c>
      <c r="Y709" s="237"/>
      <c r="Z709" s="237" t="s">
        <v>7066</v>
      </c>
      <c r="AA709" s="241">
        <v>202409</v>
      </c>
      <c r="AB709" s="246"/>
      <c r="AC709" s="236" t="s">
        <v>7857</v>
      </c>
      <c r="AD709" s="247" t="s">
        <v>6989</v>
      </c>
      <c r="AE709" s="248">
        <v>1</v>
      </c>
      <c r="AF709" s="247" t="s">
        <v>7167</v>
      </c>
      <c r="AG709" s="242" t="str">
        <f>IFERROR(VLOOKUP(작성용!A:A,RM!A:D,4,0),"-")</f>
        <v>김영하</v>
      </c>
      <c r="AH709" s="9" t="s">
        <v>7110</v>
      </c>
      <c r="AI709" s="238" t="s">
        <v>7858</v>
      </c>
      <c r="AJ709" s="238" t="s">
        <v>6721</v>
      </c>
      <c r="AK709" s="238" t="s">
        <v>6726</v>
      </c>
      <c r="AL709" s="238">
        <v>708</v>
      </c>
    </row>
    <row r="710" spans="1:38" x14ac:dyDescent="0.3">
      <c r="A710" s="232" t="s">
        <v>385</v>
      </c>
      <c r="B710" s="232" t="s">
        <v>7853</v>
      </c>
      <c r="C710" s="244" t="s">
        <v>6717</v>
      </c>
      <c r="D710" s="240" t="s">
        <v>7881</v>
      </c>
      <c r="E710" s="239" t="s">
        <v>4042</v>
      </c>
      <c r="F710" s="243" t="s">
        <v>7105</v>
      </c>
      <c r="G710" s="214">
        <v>0</v>
      </c>
      <c r="H710" s="234" t="s">
        <v>6721</v>
      </c>
      <c r="I710" s="234"/>
      <c r="J710" s="234"/>
      <c r="K710" s="234"/>
      <c r="L710" s="234"/>
      <c r="M710" s="234"/>
      <c r="N710" s="234" t="s">
        <v>6946</v>
      </c>
      <c r="O710" s="249" t="s">
        <v>7855</v>
      </c>
      <c r="P710" s="249"/>
      <c r="Q710" s="226" t="s">
        <v>7856</v>
      </c>
      <c r="R710" s="212" t="s">
        <v>4361</v>
      </c>
      <c r="S710" s="213" t="s">
        <v>6721</v>
      </c>
      <c r="T710" s="236">
        <v>45530</v>
      </c>
      <c r="U710" s="237" t="s">
        <v>6722</v>
      </c>
      <c r="V710" s="236">
        <v>45548</v>
      </c>
      <c r="W710" s="236">
        <v>45576</v>
      </c>
      <c r="X710" s="236">
        <v>45576</v>
      </c>
      <c r="Y710" s="237"/>
      <c r="Z710" s="237" t="s">
        <v>7066</v>
      </c>
      <c r="AA710" s="241">
        <v>202409</v>
      </c>
      <c r="AB710" s="246"/>
      <c r="AC710" s="236" t="s">
        <v>7857</v>
      </c>
      <c r="AD710" s="247" t="s">
        <v>7077</v>
      </c>
      <c r="AE710" s="248">
        <v>1</v>
      </c>
      <c r="AF710" s="247" t="s">
        <v>7077</v>
      </c>
      <c r="AG710" s="242" t="str">
        <f>IFERROR(VLOOKUP(작성용!A:A,RM!A:D,4,0),"-")</f>
        <v>김영하</v>
      </c>
      <c r="AH710" s="9" t="s">
        <v>7110</v>
      </c>
      <c r="AI710" s="238" t="s">
        <v>7858</v>
      </c>
      <c r="AJ710" s="238" t="s">
        <v>6721</v>
      </c>
      <c r="AK710" s="238" t="s">
        <v>6726</v>
      </c>
      <c r="AL710" s="238">
        <v>709</v>
      </c>
    </row>
    <row r="711" spans="1:38" x14ac:dyDescent="0.3">
      <c r="A711" s="232" t="s">
        <v>385</v>
      </c>
      <c r="B711" s="232" t="s">
        <v>7853</v>
      </c>
      <c r="C711" s="244" t="s">
        <v>6717</v>
      </c>
      <c r="D711" s="240" t="s">
        <v>7882</v>
      </c>
      <c r="E711" s="239">
        <v>1101130032431</v>
      </c>
      <c r="F711" s="243" t="s">
        <v>7105</v>
      </c>
      <c r="G711" s="214">
        <v>0</v>
      </c>
      <c r="H711" s="234" t="s">
        <v>6721</v>
      </c>
      <c r="I711" s="234"/>
      <c r="J711" s="234"/>
      <c r="K711" s="234"/>
      <c r="L711" s="234"/>
      <c r="M711" s="234"/>
      <c r="N711" s="234" t="s">
        <v>6946</v>
      </c>
      <c r="O711" s="249" t="s">
        <v>7855</v>
      </c>
      <c r="P711" s="249"/>
      <c r="Q711" s="226" t="s">
        <v>7856</v>
      </c>
      <c r="R711" s="212" t="s">
        <v>4362</v>
      </c>
      <c r="S711" s="213" t="s">
        <v>6721</v>
      </c>
      <c r="T711" s="236">
        <v>45530</v>
      </c>
      <c r="U711" s="237" t="s">
        <v>6722</v>
      </c>
      <c r="V711" s="236">
        <v>45548</v>
      </c>
      <c r="W711" s="236">
        <v>45576</v>
      </c>
      <c r="X711" s="236">
        <v>45576</v>
      </c>
      <c r="Y711" s="237"/>
      <c r="Z711" s="237" t="s">
        <v>7066</v>
      </c>
      <c r="AA711" s="241">
        <v>202409</v>
      </c>
      <c r="AB711" s="246"/>
      <c r="AC711" s="236" t="s">
        <v>7857</v>
      </c>
      <c r="AD711" s="247" t="s">
        <v>7049</v>
      </c>
      <c r="AE711" s="248">
        <v>1</v>
      </c>
      <c r="AF711" s="247" t="s">
        <v>7049</v>
      </c>
      <c r="AG711" s="242" t="str">
        <f>IFERROR(VLOOKUP(작성용!A:A,RM!A:D,4,0),"-")</f>
        <v>김영하</v>
      </c>
      <c r="AH711" s="9" t="s">
        <v>7110</v>
      </c>
      <c r="AI711" s="238" t="s">
        <v>7858</v>
      </c>
      <c r="AJ711" s="238" t="s">
        <v>6721</v>
      </c>
      <c r="AK711" s="238" t="s">
        <v>6726</v>
      </c>
      <c r="AL711" s="238">
        <v>710</v>
      </c>
    </row>
    <row r="712" spans="1:38" x14ac:dyDescent="0.3">
      <c r="A712" s="232" t="s">
        <v>385</v>
      </c>
      <c r="B712" s="232" t="s">
        <v>7853</v>
      </c>
      <c r="C712" s="244" t="s">
        <v>6717</v>
      </c>
      <c r="D712" s="240" t="s">
        <v>7883</v>
      </c>
      <c r="E712" s="239">
        <v>1101116377877</v>
      </c>
      <c r="F712" s="243" t="s">
        <v>7179</v>
      </c>
      <c r="G712" s="214">
        <v>0</v>
      </c>
      <c r="H712" s="234" t="s">
        <v>6721</v>
      </c>
      <c r="I712" s="234"/>
      <c r="J712" s="234"/>
      <c r="K712" s="234"/>
      <c r="L712" s="234"/>
      <c r="M712" s="234"/>
      <c r="N712" s="234" t="s">
        <v>6946</v>
      </c>
      <c r="O712" s="249" t="s">
        <v>7855</v>
      </c>
      <c r="P712" s="249"/>
      <c r="Q712" s="226" t="s">
        <v>7856</v>
      </c>
      <c r="R712" s="212" t="s">
        <v>4363</v>
      </c>
      <c r="S712" s="213" t="s">
        <v>6721</v>
      </c>
      <c r="T712" s="236">
        <v>45530</v>
      </c>
      <c r="U712" s="237" t="s">
        <v>6722</v>
      </c>
      <c r="V712" s="236">
        <v>45548</v>
      </c>
      <c r="W712" s="236">
        <v>45576</v>
      </c>
      <c r="X712" s="236">
        <v>45576</v>
      </c>
      <c r="Y712" s="237"/>
      <c r="Z712" s="237" t="s">
        <v>7066</v>
      </c>
      <c r="AA712" s="241">
        <v>202409</v>
      </c>
      <c r="AB712" s="246"/>
      <c r="AC712" s="236" t="s">
        <v>7857</v>
      </c>
      <c r="AD712" s="247" t="s">
        <v>7119</v>
      </c>
      <c r="AE712" s="248">
        <v>1.5</v>
      </c>
      <c r="AF712" s="247" t="s">
        <v>7119</v>
      </c>
      <c r="AG712" s="242" t="str">
        <f>IFERROR(VLOOKUP(작성용!A:A,RM!A:D,4,0),"-")</f>
        <v>김영하</v>
      </c>
      <c r="AH712" s="9" t="s">
        <v>7110</v>
      </c>
      <c r="AI712" s="238" t="s">
        <v>7858</v>
      </c>
      <c r="AJ712" s="238" t="s">
        <v>6721</v>
      </c>
      <c r="AK712" s="238" t="s">
        <v>6726</v>
      </c>
      <c r="AL712" s="238">
        <v>711</v>
      </c>
    </row>
    <row r="713" spans="1:38" x14ac:dyDescent="0.3">
      <c r="A713" s="232" t="s">
        <v>385</v>
      </c>
      <c r="B713" s="232" t="s">
        <v>7853</v>
      </c>
      <c r="C713" s="244" t="s">
        <v>6717</v>
      </c>
      <c r="D713" s="240" t="s">
        <v>7884</v>
      </c>
      <c r="E713" s="239">
        <v>1101117198694</v>
      </c>
      <c r="F713" s="243" t="s">
        <v>6966</v>
      </c>
      <c r="G713" s="214">
        <v>0</v>
      </c>
      <c r="H713" s="234" t="s">
        <v>6721</v>
      </c>
      <c r="I713" s="234"/>
      <c r="J713" s="234"/>
      <c r="K713" s="234"/>
      <c r="L713" s="234"/>
      <c r="M713" s="234"/>
      <c r="N713" s="234" t="s">
        <v>6946</v>
      </c>
      <c r="O713" s="249" t="s">
        <v>7855</v>
      </c>
      <c r="P713" s="249"/>
      <c r="Q713" s="226" t="s">
        <v>7856</v>
      </c>
      <c r="R713" s="212" t="s">
        <v>4364</v>
      </c>
      <c r="S713" s="213" t="s">
        <v>6721</v>
      </c>
      <c r="T713" s="236">
        <v>45530</v>
      </c>
      <c r="U713" s="237" t="s">
        <v>6722</v>
      </c>
      <c r="V713" s="236">
        <v>45548</v>
      </c>
      <c r="W713" s="236">
        <v>45576</v>
      </c>
      <c r="X713" s="236">
        <v>45576</v>
      </c>
      <c r="Y713" s="237"/>
      <c r="Z713" s="237" t="s">
        <v>7066</v>
      </c>
      <c r="AA713" s="241">
        <v>202409</v>
      </c>
      <c r="AB713" s="246"/>
      <c r="AC713" s="236" t="s">
        <v>7857</v>
      </c>
      <c r="AD713" s="247" t="s">
        <v>7049</v>
      </c>
      <c r="AE713" s="248">
        <v>1</v>
      </c>
      <c r="AF713" s="247" t="s">
        <v>7049</v>
      </c>
      <c r="AG713" s="242" t="str">
        <f>IFERROR(VLOOKUP(작성용!A:A,RM!A:D,4,0),"-")</f>
        <v>김영하</v>
      </c>
      <c r="AH713" s="9" t="s">
        <v>7110</v>
      </c>
      <c r="AI713" s="238" t="s">
        <v>7858</v>
      </c>
      <c r="AJ713" s="238" t="s">
        <v>6721</v>
      </c>
      <c r="AK713" s="238" t="s">
        <v>6726</v>
      </c>
      <c r="AL713" s="238">
        <v>712</v>
      </c>
    </row>
    <row r="714" spans="1:38" x14ac:dyDescent="0.3">
      <c r="A714" s="232" t="s">
        <v>385</v>
      </c>
      <c r="B714" s="232" t="s">
        <v>7853</v>
      </c>
      <c r="C714" s="244" t="s">
        <v>6717</v>
      </c>
      <c r="D714" s="240" t="s">
        <v>7885</v>
      </c>
      <c r="E714" s="239">
        <v>1101115820413</v>
      </c>
      <c r="F714" s="243" t="s">
        <v>7044</v>
      </c>
      <c r="G714" s="214">
        <v>0</v>
      </c>
      <c r="H714" s="234" t="s">
        <v>6721</v>
      </c>
      <c r="I714" s="234"/>
      <c r="J714" s="234"/>
      <c r="K714" s="234"/>
      <c r="L714" s="234"/>
      <c r="M714" s="234"/>
      <c r="N714" s="234" t="s">
        <v>6946</v>
      </c>
      <c r="O714" s="249" t="s">
        <v>7855</v>
      </c>
      <c r="P714" s="249"/>
      <c r="Q714" s="226" t="s">
        <v>7856</v>
      </c>
      <c r="R714" s="212" t="s">
        <v>4365</v>
      </c>
      <c r="S714" s="213" t="s">
        <v>6721</v>
      </c>
      <c r="T714" s="236">
        <v>45530</v>
      </c>
      <c r="U714" s="237" t="s">
        <v>6722</v>
      </c>
      <c r="V714" s="236">
        <v>45548</v>
      </c>
      <c r="W714" s="236">
        <v>45576</v>
      </c>
      <c r="X714" s="236">
        <v>45576</v>
      </c>
      <c r="Y714" s="237"/>
      <c r="Z714" s="237" t="s">
        <v>7066</v>
      </c>
      <c r="AA714" s="241">
        <v>202409</v>
      </c>
      <c r="AB714" s="246"/>
      <c r="AC714" s="236" t="s">
        <v>7857</v>
      </c>
      <c r="AD714" s="247" t="s">
        <v>7026</v>
      </c>
      <c r="AE714" s="248">
        <v>1</v>
      </c>
      <c r="AF714" s="247" t="s">
        <v>7026</v>
      </c>
      <c r="AG714" s="242" t="str">
        <f>IFERROR(VLOOKUP(작성용!A:A,RM!A:D,4,0),"-")</f>
        <v>김영하</v>
      </c>
      <c r="AH714" s="9" t="s">
        <v>7110</v>
      </c>
      <c r="AI714" s="238" t="s">
        <v>7858</v>
      </c>
      <c r="AJ714" s="238" t="s">
        <v>6721</v>
      </c>
      <c r="AK714" s="238" t="s">
        <v>6726</v>
      </c>
      <c r="AL714" s="238">
        <v>713</v>
      </c>
    </row>
    <row r="715" spans="1:38" x14ac:dyDescent="0.3">
      <c r="A715" s="232" t="s">
        <v>385</v>
      </c>
      <c r="B715" s="232" t="s">
        <v>7853</v>
      </c>
      <c r="C715" s="244" t="s">
        <v>6717</v>
      </c>
      <c r="D715" s="240" t="s">
        <v>7886</v>
      </c>
      <c r="E715" s="239">
        <v>1101116843266</v>
      </c>
      <c r="F715" s="243" t="s">
        <v>7044</v>
      </c>
      <c r="G715" s="214">
        <v>0</v>
      </c>
      <c r="H715" s="234" t="s">
        <v>6721</v>
      </c>
      <c r="I715" s="234"/>
      <c r="J715" s="234"/>
      <c r="K715" s="234"/>
      <c r="L715" s="234"/>
      <c r="M715" s="234"/>
      <c r="N715" s="234" t="s">
        <v>6946</v>
      </c>
      <c r="O715" s="249" t="s">
        <v>7855</v>
      </c>
      <c r="P715" s="249"/>
      <c r="Q715" s="226" t="s">
        <v>7856</v>
      </c>
      <c r="R715" s="212" t="s">
        <v>4366</v>
      </c>
      <c r="S715" s="213" t="s">
        <v>6721</v>
      </c>
      <c r="T715" s="236">
        <v>45530</v>
      </c>
      <c r="U715" s="237" t="s">
        <v>6722</v>
      </c>
      <c r="V715" s="236">
        <v>45548</v>
      </c>
      <c r="W715" s="236">
        <v>45576</v>
      </c>
      <c r="X715" s="236">
        <v>45576</v>
      </c>
      <c r="Y715" s="237"/>
      <c r="Z715" s="237" t="s">
        <v>7066</v>
      </c>
      <c r="AA715" s="241">
        <v>202409</v>
      </c>
      <c r="AB715" s="246"/>
      <c r="AC715" s="236" t="s">
        <v>7857</v>
      </c>
      <c r="AD715" s="247" t="s">
        <v>7146</v>
      </c>
      <c r="AE715" s="248">
        <v>1</v>
      </c>
      <c r="AF715" s="247" t="s">
        <v>7146</v>
      </c>
      <c r="AG715" s="242" t="str">
        <f>IFERROR(VLOOKUP(작성용!A:A,RM!A:D,4,0),"-")</f>
        <v>김영하</v>
      </c>
      <c r="AH715" s="9" t="s">
        <v>7110</v>
      </c>
      <c r="AI715" s="238" t="s">
        <v>7858</v>
      </c>
      <c r="AJ715" s="238" t="s">
        <v>6721</v>
      </c>
      <c r="AK715" s="238" t="s">
        <v>6726</v>
      </c>
      <c r="AL715" s="238">
        <v>714</v>
      </c>
    </row>
    <row r="716" spans="1:38" x14ac:dyDescent="0.3">
      <c r="A716" s="232" t="s">
        <v>385</v>
      </c>
      <c r="B716" s="232" t="s">
        <v>7853</v>
      </c>
      <c r="C716" s="244" t="s">
        <v>6717</v>
      </c>
      <c r="D716" s="240" t="s">
        <v>7887</v>
      </c>
      <c r="E716" s="239">
        <v>1101114411049</v>
      </c>
      <c r="F716" s="243" t="s">
        <v>7044</v>
      </c>
      <c r="G716" s="214">
        <v>1</v>
      </c>
      <c r="H716" s="234" t="s">
        <v>6721</v>
      </c>
      <c r="I716" s="234"/>
      <c r="J716" s="234"/>
      <c r="K716" s="234"/>
      <c r="L716" s="234"/>
      <c r="M716" s="234"/>
      <c r="N716" s="234" t="s">
        <v>6946</v>
      </c>
      <c r="O716" s="249" t="s">
        <v>7855</v>
      </c>
      <c r="P716" s="249"/>
      <c r="Q716" s="226" t="s">
        <v>7856</v>
      </c>
      <c r="R716" s="212" t="s">
        <v>4367</v>
      </c>
      <c r="S716" s="213" t="s">
        <v>6721</v>
      </c>
      <c r="T716" s="236">
        <v>45530</v>
      </c>
      <c r="U716" s="237" t="s">
        <v>6722</v>
      </c>
      <c r="V716" s="236">
        <v>45548</v>
      </c>
      <c r="W716" s="236">
        <v>45576</v>
      </c>
      <c r="X716" s="236">
        <v>45576</v>
      </c>
      <c r="Y716" s="237"/>
      <c r="Z716" s="237" t="s">
        <v>7066</v>
      </c>
      <c r="AA716" s="241">
        <v>202409</v>
      </c>
      <c r="AB716" s="246"/>
      <c r="AC716" s="236" t="s">
        <v>7857</v>
      </c>
      <c r="AD716" s="247" t="s">
        <v>7026</v>
      </c>
      <c r="AE716" s="248">
        <v>1</v>
      </c>
      <c r="AF716" s="247" t="s">
        <v>7026</v>
      </c>
      <c r="AG716" s="242" t="str">
        <f>IFERROR(VLOOKUP(작성용!A:A,RM!A:D,4,0),"-")</f>
        <v>김영하</v>
      </c>
      <c r="AH716" s="9" t="s">
        <v>7110</v>
      </c>
      <c r="AI716" s="238" t="s">
        <v>7858</v>
      </c>
      <c r="AJ716" s="238" t="s">
        <v>6721</v>
      </c>
      <c r="AK716" s="238" t="s">
        <v>6726</v>
      </c>
      <c r="AL716" s="238">
        <v>715</v>
      </c>
    </row>
    <row r="717" spans="1:38" x14ac:dyDescent="0.3">
      <c r="A717" s="232">
        <v>6000314</v>
      </c>
      <c r="B717" s="232" t="s">
        <v>7854</v>
      </c>
      <c r="C717" s="244" t="s">
        <v>6717</v>
      </c>
      <c r="D717" s="240" t="s">
        <v>7888</v>
      </c>
      <c r="E717" s="239" t="s">
        <v>4038</v>
      </c>
      <c r="F717" s="243" t="s">
        <v>6966</v>
      </c>
      <c r="G717" s="214">
        <v>0</v>
      </c>
      <c r="H717" s="234" t="s">
        <v>6721</v>
      </c>
      <c r="I717" s="234"/>
      <c r="J717" s="234"/>
      <c r="K717" s="234"/>
      <c r="L717" s="234"/>
      <c r="M717" s="234"/>
      <c r="N717" s="234" t="s">
        <v>6946</v>
      </c>
      <c r="O717" s="249"/>
      <c r="P717" s="249"/>
      <c r="Q717" s="226"/>
      <c r="R717" s="212" t="s">
        <v>2</v>
      </c>
      <c r="S717" s="213" t="s">
        <v>6721</v>
      </c>
      <c r="T717" s="236" t="s">
        <v>7889</v>
      </c>
      <c r="U717" s="237" t="s">
        <v>6722</v>
      </c>
      <c r="V717" s="236">
        <v>45548</v>
      </c>
      <c r="W717" s="236" t="s">
        <v>6944</v>
      </c>
      <c r="X717" s="237" t="s">
        <v>6721</v>
      </c>
      <c r="Y717" s="237"/>
      <c r="Z717" s="237"/>
      <c r="AA717" s="241">
        <v>202409</v>
      </c>
      <c r="AB717" s="246"/>
      <c r="AC717" s="236" t="s">
        <v>7181</v>
      </c>
      <c r="AD717" s="247" t="s">
        <v>7110</v>
      </c>
      <c r="AE717" s="248">
        <v>0.4</v>
      </c>
      <c r="AF717" s="247" t="s">
        <v>7110</v>
      </c>
      <c r="AG717" s="242" t="str">
        <f>IFERROR(VLOOKUP(작성용!A:A,RM!A:D,4,0),"-")</f>
        <v>-</v>
      </c>
      <c r="AH717" s="9" t="s">
        <v>6721</v>
      </c>
      <c r="AI717" s="238" t="s">
        <v>6721</v>
      </c>
      <c r="AJ717" s="238" t="s">
        <v>6721</v>
      </c>
      <c r="AK717" s="238" t="s">
        <v>7182</v>
      </c>
      <c r="AL717" s="238">
        <v>716</v>
      </c>
    </row>
    <row r="718" spans="1:38" x14ac:dyDescent="0.3">
      <c r="A718" s="232">
        <v>6000314</v>
      </c>
      <c r="B718" s="232" t="s">
        <v>7854</v>
      </c>
      <c r="C718" s="244" t="s">
        <v>6717</v>
      </c>
      <c r="D718" s="240" t="s">
        <v>7890</v>
      </c>
      <c r="E718" s="239" t="s">
        <v>7891</v>
      </c>
      <c r="F718" s="243" t="s">
        <v>6966</v>
      </c>
      <c r="G718" s="214">
        <v>0</v>
      </c>
      <c r="H718" s="234" t="s">
        <v>6721</v>
      </c>
      <c r="I718" s="234"/>
      <c r="J718" s="234"/>
      <c r="K718" s="234"/>
      <c r="L718" s="234"/>
      <c r="M718" s="234"/>
      <c r="N718" s="234" t="s">
        <v>6946</v>
      </c>
      <c r="O718" s="249"/>
      <c r="P718" s="249"/>
      <c r="Q718" s="226"/>
      <c r="R718" s="212" t="s">
        <v>2</v>
      </c>
      <c r="S718" s="213" t="s">
        <v>6721</v>
      </c>
      <c r="T718" s="236" t="s">
        <v>7889</v>
      </c>
      <c r="U718" s="237" t="s">
        <v>6722</v>
      </c>
      <c r="V718" s="236">
        <v>45548</v>
      </c>
      <c r="W718" s="236" t="s">
        <v>6944</v>
      </c>
      <c r="X718" s="237" t="s">
        <v>6721</v>
      </c>
      <c r="Y718" s="237"/>
      <c r="Z718" s="237"/>
      <c r="AA718" s="241">
        <v>202409</v>
      </c>
      <c r="AB718" s="246"/>
      <c r="AC718" s="236" t="s">
        <v>7181</v>
      </c>
      <c r="AD718" s="247" t="s">
        <v>6989</v>
      </c>
      <c r="AE718" s="248">
        <v>0.4</v>
      </c>
      <c r="AF718" s="247" t="s">
        <v>7167</v>
      </c>
      <c r="AG718" s="242" t="str">
        <f>IFERROR(VLOOKUP(작성용!A:A,RM!A:D,4,0),"-")</f>
        <v>-</v>
      </c>
      <c r="AH718" s="9" t="s">
        <v>6721</v>
      </c>
      <c r="AI718" s="238" t="s">
        <v>6721</v>
      </c>
      <c r="AJ718" s="238" t="s">
        <v>6721</v>
      </c>
      <c r="AK718" s="238" t="s">
        <v>7182</v>
      </c>
      <c r="AL718" s="238">
        <v>717</v>
      </c>
    </row>
    <row r="719" spans="1:38" x14ac:dyDescent="0.3">
      <c r="A719" s="232">
        <v>6000314</v>
      </c>
      <c r="B719" s="232" t="s">
        <v>7854</v>
      </c>
      <c r="C719" s="244" t="s">
        <v>6717</v>
      </c>
      <c r="D719" s="231" t="s">
        <v>7892</v>
      </c>
      <c r="E719" s="239" t="s">
        <v>4043</v>
      </c>
      <c r="F719" s="243" t="s">
        <v>7179</v>
      </c>
      <c r="G719" s="214">
        <v>0</v>
      </c>
      <c r="H719" s="234" t="s">
        <v>6721</v>
      </c>
      <c r="I719" s="234"/>
      <c r="J719" s="234"/>
      <c r="K719" s="234"/>
      <c r="L719" s="234"/>
      <c r="M719" s="234"/>
      <c r="N719" s="234" t="s">
        <v>6946</v>
      </c>
      <c r="O719" s="249"/>
      <c r="P719" s="249"/>
      <c r="Q719" s="226"/>
      <c r="R719" s="212" t="s">
        <v>2</v>
      </c>
      <c r="S719" s="213" t="s">
        <v>6721</v>
      </c>
      <c r="T719" s="236" t="s">
        <v>7889</v>
      </c>
      <c r="U719" s="237" t="s">
        <v>6722</v>
      </c>
      <c r="V719" s="236">
        <v>45548</v>
      </c>
      <c r="W719" s="236" t="s">
        <v>6944</v>
      </c>
      <c r="X719" s="237" t="s">
        <v>6721</v>
      </c>
      <c r="Y719" s="237"/>
      <c r="Z719" s="237"/>
      <c r="AA719" s="241">
        <v>202409</v>
      </c>
      <c r="AB719" s="246"/>
      <c r="AC719" s="236" t="s">
        <v>7181</v>
      </c>
      <c r="AD719" s="247" t="s">
        <v>7111</v>
      </c>
      <c r="AE719" s="248">
        <v>0</v>
      </c>
      <c r="AF719" s="247" t="s">
        <v>7111</v>
      </c>
      <c r="AG719" s="242" t="str">
        <f>IFERROR(VLOOKUP(작성용!A:A,RM!A:D,4,0),"-")</f>
        <v>-</v>
      </c>
      <c r="AH719" s="9" t="s">
        <v>6721</v>
      </c>
      <c r="AI719" s="238" t="s">
        <v>6721</v>
      </c>
      <c r="AJ719" s="238" t="s">
        <v>6721</v>
      </c>
      <c r="AK719" s="238" t="s">
        <v>7182</v>
      </c>
      <c r="AL719" s="238">
        <v>718</v>
      </c>
    </row>
    <row r="720" spans="1:38" x14ac:dyDescent="0.3">
      <c r="A720" s="232">
        <v>6000314</v>
      </c>
      <c r="B720" s="232" t="s">
        <v>7854</v>
      </c>
      <c r="C720" s="244" t="s">
        <v>6717</v>
      </c>
      <c r="D720" s="231" t="s">
        <v>7893</v>
      </c>
      <c r="E720" s="239" t="s">
        <v>4044</v>
      </c>
      <c r="F720" s="243" t="s">
        <v>7558</v>
      </c>
      <c r="G720" s="214">
        <v>0</v>
      </c>
      <c r="H720" s="234" t="s">
        <v>6721</v>
      </c>
      <c r="I720" s="234"/>
      <c r="J720" s="234"/>
      <c r="K720" s="234"/>
      <c r="L720" s="234"/>
      <c r="M720" s="234"/>
      <c r="N720" s="234" t="s">
        <v>6946</v>
      </c>
      <c r="O720" s="249"/>
      <c r="P720" s="249"/>
      <c r="Q720" s="226"/>
      <c r="R720" s="212" t="s">
        <v>2</v>
      </c>
      <c r="S720" s="213" t="s">
        <v>6721</v>
      </c>
      <c r="T720" s="236" t="s">
        <v>7889</v>
      </c>
      <c r="U720" s="237" t="s">
        <v>6722</v>
      </c>
      <c r="V720" s="236">
        <v>45548</v>
      </c>
      <c r="W720" s="236" t="s">
        <v>6944</v>
      </c>
      <c r="X720" s="237" t="s">
        <v>6721</v>
      </c>
      <c r="Y720" s="237"/>
      <c r="Z720" s="237"/>
      <c r="AA720" s="241">
        <v>202409</v>
      </c>
      <c r="AB720" s="246"/>
      <c r="AC720" s="236" t="s">
        <v>7181</v>
      </c>
      <c r="AD720" s="247" t="s">
        <v>7133</v>
      </c>
      <c r="AE720" s="248">
        <v>0</v>
      </c>
      <c r="AF720" s="247" t="s">
        <v>7133</v>
      </c>
      <c r="AG720" s="242" t="str">
        <f>IFERROR(VLOOKUP(작성용!A:A,RM!A:D,4,0),"-")</f>
        <v>-</v>
      </c>
      <c r="AH720" s="9" t="s">
        <v>6721</v>
      </c>
      <c r="AI720" s="238" t="s">
        <v>6721</v>
      </c>
      <c r="AJ720" s="238" t="s">
        <v>6721</v>
      </c>
      <c r="AK720" s="238" t="s">
        <v>7182</v>
      </c>
      <c r="AL720" s="238">
        <v>719</v>
      </c>
    </row>
    <row r="721" spans="1:38" x14ac:dyDescent="0.3">
      <c r="A721" s="232">
        <v>6000314</v>
      </c>
      <c r="B721" s="232" t="s">
        <v>7854</v>
      </c>
      <c r="C721" s="244" t="s">
        <v>6717</v>
      </c>
      <c r="D721" s="240" t="s">
        <v>7894</v>
      </c>
      <c r="E721" s="239">
        <v>1201110720228</v>
      </c>
      <c r="F721" s="243" t="s">
        <v>7179</v>
      </c>
      <c r="G721" s="214">
        <v>0</v>
      </c>
      <c r="H721" s="234" t="s">
        <v>6721</v>
      </c>
      <c r="I721" s="234"/>
      <c r="J721" s="234"/>
      <c r="K721" s="234"/>
      <c r="L721" s="234"/>
      <c r="M721" s="234"/>
      <c r="N721" s="234" t="s">
        <v>6946</v>
      </c>
      <c r="O721" s="249"/>
      <c r="P721" s="249"/>
      <c r="Q721" s="226"/>
      <c r="R721" s="212" t="s">
        <v>2</v>
      </c>
      <c r="S721" s="213" t="s">
        <v>6721</v>
      </c>
      <c r="T721" s="236" t="s">
        <v>7889</v>
      </c>
      <c r="U721" s="237" t="s">
        <v>6722</v>
      </c>
      <c r="V721" s="236">
        <v>45548</v>
      </c>
      <c r="W721" s="236" t="s">
        <v>6944</v>
      </c>
      <c r="X721" s="237" t="s">
        <v>6721</v>
      </c>
      <c r="Y721" s="237"/>
      <c r="Z721" s="237"/>
      <c r="AA721" s="241">
        <v>202409</v>
      </c>
      <c r="AB721" s="246"/>
      <c r="AC721" s="236" t="s">
        <v>7181</v>
      </c>
      <c r="AD721" s="247" t="s">
        <v>7289</v>
      </c>
      <c r="AE721" s="248">
        <v>0.4</v>
      </c>
      <c r="AF721" s="247" t="s">
        <v>7289</v>
      </c>
      <c r="AG721" s="242" t="str">
        <f>IFERROR(VLOOKUP(작성용!A:A,RM!A:D,4,0),"-")</f>
        <v>-</v>
      </c>
      <c r="AH721" s="9" t="s">
        <v>6721</v>
      </c>
      <c r="AI721" s="238" t="s">
        <v>6721</v>
      </c>
      <c r="AJ721" s="238" t="s">
        <v>6721</v>
      </c>
      <c r="AK721" s="238" t="s">
        <v>7182</v>
      </c>
      <c r="AL721" s="238">
        <v>720</v>
      </c>
    </row>
    <row r="722" spans="1:38" x14ac:dyDescent="0.3">
      <c r="A722" s="232">
        <v>6000314</v>
      </c>
      <c r="B722" s="232" t="s">
        <v>7854</v>
      </c>
      <c r="C722" s="244" t="s">
        <v>6717</v>
      </c>
      <c r="D722" s="230" t="s">
        <v>7895</v>
      </c>
      <c r="E722" s="239">
        <v>1101116637700</v>
      </c>
      <c r="F722" s="243" t="s">
        <v>7044</v>
      </c>
      <c r="G722" s="214">
        <v>0</v>
      </c>
      <c r="H722" s="234" t="s">
        <v>6721</v>
      </c>
      <c r="I722" s="234"/>
      <c r="J722" s="234"/>
      <c r="K722" s="234"/>
      <c r="L722" s="234"/>
      <c r="M722" s="234"/>
      <c r="N722" s="234" t="s">
        <v>6946</v>
      </c>
      <c r="O722" s="249"/>
      <c r="P722" s="249"/>
      <c r="Q722" s="226"/>
      <c r="R722" s="212" t="s">
        <v>2</v>
      </c>
      <c r="S722" s="213" t="s">
        <v>6721</v>
      </c>
      <c r="T722" s="236" t="s">
        <v>7889</v>
      </c>
      <c r="U722" s="237" t="s">
        <v>6722</v>
      </c>
      <c r="V722" s="236">
        <v>45548</v>
      </c>
      <c r="W722" s="236" t="s">
        <v>6944</v>
      </c>
      <c r="X722" s="237" t="s">
        <v>6721</v>
      </c>
      <c r="Y722" s="237"/>
      <c r="Z722" s="237"/>
      <c r="AA722" s="241">
        <v>202409</v>
      </c>
      <c r="AB722" s="246"/>
      <c r="AC722" s="236" t="s">
        <v>7181</v>
      </c>
      <c r="AD722" s="247" t="s">
        <v>7131</v>
      </c>
      <c r="AE722" s="248">
        <v>0</v>
      </c>
      <c r="AF722" s="247" t="s">
        <v>7131</v>
      </c>
      <c r="AG722" s="242" t="str">
        <f>IFERROR(VLOOKUP(작성용!A:A,RM!A:D,4,0),"-")</f>
        <v>-</v>
      </c>
      <c r="AH722" s="9" t="s">
        <v>6721</v>
      </c>
      <c r="AI722" s="238" t="s">
        <v>6721</v>
      </c>
      <c r="AJ722" s="238" t="s">
        <v>6721</v>
      </c>
      <c r="AK722" s="238" t="s">
        <v>7182</v>
      </c>
      <c r="AL722" s="238">
        <v>721</v>
      </c>
    </row>
    <row r="723" spans="1:38" x14ac:dyDescent="0.3">
      <c r="A723" s="232">
        <v>6000314</v>
      </c>
      <c r="B723" s="232" t="s">
        <v>7854</v>
      </c>
      <c r="C723" s="244" t="s">
        <v>6717</v>
      </c>
      <c r="D723" s="231" t="s">
        <v>7895</v>
      </c>
      <c r="E723" s="239">
        <v>1101116637700</v>
      </c>
      <c r="F723" s="243" t="s">
        <v>7179</v>
      </c>
      <c r="G723" s="214">
        <v>0</v>
      </c>
      <c r="H723" s="234" t="s">
        <v>6721</v>
      </c>
      <c r="I723" s="234"/>
      <c r="J723" s="234"/>
      <c r="K723" s="234"/>
      <c r="L723" s="234"/>
      <c r="M723" s="234"/>
      <c r="N723" s="234" t="s">
        <v>6946</v>
      </c>
      <c r="O723" s="249"/>
      <c r="P723" s="249"/>
      <c r="Q723" s="226"/>
      <c r="R723" s="212" t="s">
        <v>2</v>
      </c>
      <c r="S723" s="213" t="s">
        <v>6721</v>
      </c>
      <c r="T723" s="236" t="s">
        <v>7889</v>
      </c>
      <c r="U723" s="237" t="s">
        <v>6722</v>
      </c>
      <c r="V723" s="236">
        <v>45548</v>
      </c>
      <c r="W723" s="236" t="s">
        <v>6944</v>
      </c>
      <c r="X723" s="237" t="s">
        <v>6721</v>
      </c>
      <c r="Y723" s="237"/>
      <c r="Z723" s="237"/>
      <c r="AA723" s="241">
        <v>202409</v>
      </c>
      <c r="AB723" s="246"/>
      <c r="AC723" s="236" t="s">
        <v>7181</v>
      </c>
      <c r="AD723" s="247" t="s">
        <v>7131</v>
      </c>
      <c r="AE723" s="248">
        <v>0</v>
      </c>
      <c r="AF723" s="247" t="s">
        <v>7131</v>
      </c>
      <c r="AG723" s="242" t="str">
        <f>IFERROR(VLOOKUP(작성용!A:A,RM!A:D,4,0),"-")</f>
        <v>-</v>
      </c>
      <c r="AH723" s="9" t="s">
        <v>6721</v>
      </c>
      <c r="AI723" s="238" t="s">
        <v>6721</v>
      </c>
      <c r="AJ723" s="238" t="s">
        <v>6721</v>
      </c>
      <c r="AK723" s="238" t="s">
        <v>7182</v>
      </c>
      <c r="AL723" s="238">
        <v>722</v>
      </c>
    </row>
    <row r="724" spans="1:38" x14ac:dyDescent="0.3">
      <c r="A724" s="232">
        <v>6000314</v>
      </c>
      <c r="B724" s="232" t="s">
        <v>7854</v>
      </c>
      <c r="C724" s="244" t="s">
        <v>6717</v>
      </c>
      <c r="D724" s="240" t="s">
        <v>7896</v>
      </c>
      <c r="E724" s="239">
        <v>1101114905349</v>
      </c>
      <c r="F724" s="243" t="s">
        <v>7179</v>
      </c>
      <c r="G724" s="214">
        <v>0</v>
      </c>
      <c r="H724" s="234" t="s">
        <v>6721</v>
      </c>
      <c r="I724" s="234"/>
      <c r="J724" s="234"/>
      <c r="K724" s="234"/>
      <c r="L724" s="234"/>
      <c r="M724" s="234"/>
      <c r="N724" s="234" t="s">
        <v>6946</v>
      </c>
      <c r="O724" s="249"/>
      <c r="P724" s="249"/>
      <c r="Q724" s="226"/>
      <c r="R724" s="212" t="s">
        <v>2</v>
      </c>
      <c r="S724" s="213" t="s">
        <v>6721</v>
      </c>
      <c r="T724" s="236" t="s">
        <v>7889</v>
      </c>
      <c r="U724" s="237" t="s">
        <v>6722</v>
      </c>
      <c r="V724" s="236">
        <v>45548</v>
      </c>
      <c r="W724" s="236" t="s">
        <v>6944</v>
      </c>
      <c r="X724" s="237" t="s">
        <v>6721</v>
      </c>
      <c r="Y724" s="237"/>
      <c r="Z724" s="237"/>
      <c r="AA724" s="241">
        <v>202409</v>
      </c>
      <c r="AB724" s="246"/>
      <c r="AC724" s="236" t="s">
        <v>7181</v>
      </c>
      <c r="AD724" s="247" t="s">
        <v>7115</v>
      </c>
      <c r="AE724" s="248">
        <v>0.4</v>
      </c>
      <c r="AF724" s="247" t="s">
        <v>7115</v>
      </c>
      <c r="AG724" s="242" t="str">
        <f>IFERROR(VLOOKUP(작성용!A:A,RM!A:D,4,0),"-")</f>
        <v>-</v>
      </c>
      <c r="AH724" s="9" t="s">
        <v>6721</v>
      </c>
      <c r="AI724" s="238" t="s">
        <v>6721</v>
      </c>
      <c r="AJ724" s="238" t="s">
        <v>6721</v>
      </c>
      <c r="AK724" s="238" t="s">
        <v>7182</v>
      </c>
      <c r="AL724" s="238">
        <v>723</v>
      </c>
    </row>
    <row r="725" spans="1:38" x14ac:dyDescent="0.3">
      <c r="A725" s="232">
        <v>6000314</v>
      </c>
      <c r="B725" s="232" t="s">
        <v>7854</v>
      </c>
      <c r="C725" s="244" t="s">
        <v>6717</v>
      </c>
      <c r="D725" s="240" t="s">
        <v>7896</v>
      </c>
      <c r="E725" s="239">
        <v>1101114905349</v>
      </c>
      <c r="F725" s="243" t="s">
        <v>7044</v>
      </c>
      <c r="G725" s="214">
        <v>2</v>
      </c>
      <c r="H725" s="234" t="s">
        <v>6721</v>
      </c>
      <c r="I725" s="234"/>
      <c r="J725" s="234"/>
      <c r="K725" s="234"/>
      <c r="L725" s="234"/>
      <c r="M725" s="234"/>
      <c r="N725" s="234" t="s">
        <v>6946</v>
      </c>
      <c r="O725" s="249"/>
      <c r="P725" s="249"/>
      <c r="Q725" s="226"/>
      <c r="R725" s="212" t="s">
        <v>2</v>
      </c>
      <c r="S725" s="213" t="s">
        <v>6721</v>
      </c>
      <c r="T725" s="236" t="s">
        <v>7889</v>
      </c>
      <c r="U725" s="237" t="s">
        <v>6722</v>
      </c>
      <c r="V725" s="236">
        <v>45548</v>
      </c>
      <c r="W725" s="236" t="s">
        <v>6944</v>
      </c>
      <c r="X725" s="237" t="s">
        <v>6721</v>
      </c>
      <c r="Y725" s="237"/>
      <c r="Z725" s="237"/>
      <c r="AA725" s="241">
        <v>202409</v>
      </c>
      <c r="AB725" s="246"/>
      <c r="AC725" s="236" t="s">
        <v>7181</v>
      </c>
      <c r="AD725" s="247" t="s">
        <v>7115</v>
      </c>
      <c r="AE725" s="248">
        <v>0</v>
      </c>
      <c r="AF725" s="247" t="s">
        <v>7115</v>
      </c>
      <c r="AG725" s="242" t="str">
        <f>IFERROR(VLOOKUP(작성용!A:A,RM!A:D,4,0),"-")</f>
        <v>-</v>
      </c>
      <c r="AH725" s="9" t="s">
        <v>6721</v>
      </c>
      <c r="AI725" s="238" t="s">
        <v>6721</v>
      </c>
      <c r="AJ725" s="238" t="s">
        <v>6721</v>
      </c>
      <c r="AK725" s="238" t="s">
        <v>7182</v>
      </c>
      <c r="AL725" s="238">
        <v>724</v>
      </c>
    </row>
    <row r="726" spans="1:38" x14ac:dyDescent="0.3">
      <c r="A726" s="232">
        <v>6000314</v>
      </c>
      <c r="B726" s="232" t="s">
        <v>7854</v>
      </c>
      <c r="C726" s="244" t="s">
        <v>6717</v>
      </c>
      <c r="D726" s="240" t="s">
        <v>7897</v>
      </c>
      <c r="E726" s="239">
        <v>1101115407568</v>
      </c>
      <c r="F726" s="243" t="s">
        <v>7044</v>
      </c>
      <c r="G726" s="214">
        <v>3</v>
      </c>
      <c r="H726" s="234" t="s">
        <v>6721</v>
      </c>
      <c r="I726" s="234"/>
      <c r="J726" s="234"/>
      <c r="K726" s="234"/>
      <c r="L726" s="234"/>
      <c r="M726" s="234"/>
      <c r="N726" s="234" t="s">
        <v>6946</v>
      </c>
      <c r="O726" s="249"/>
      <c r="P726" s="249"/>
      <c r="Q726" s="226"/>
      <c r="R726" s="212" t="s">
        <v>2</v>
      </c>
      <c r="S726" s="213" t="s">
        <v>6721</v>
      </c>
      <c r="T726" s="236" t="s">
        <v>7889</v>
      </c>
      <c r="U726" s="237" t="s">
        <v>6722</v>
      </c>
      <c r="V726" s="236">
        <v>45548</v>
      </c>
      <c r="W726" s="236" t="s">
        <v>6944</v>
      </c>
      <c r="X726" s="237" t="s">
        <v>6721</v>
      </c>
      <c r="Y726" s="237"/>
      <c r="Z726" s="237"/>
      <c r="AA726" s="241">
        <v>202409</v>
      </c>
      <c r="AB726" s="246"/>
      <c r="AC726" s="236" t="s">
        <v>7181</v>
      </c>
      <c r="AD726" s="247" t="s">
        <v>7221</v>
      </c>
      <c r="AE726" s="248">
        <v>0.4</v>
      </c>
      <c r="AF726" s="247" t="s">
        <v>7221</v>
      </c>
      <c r="AG726" s="242" t="str">
        <f>IFERROR(VLOOKUP(작성용!A:A,RM!A:D,4,0),"-")</f>
        <v>-</v>
      </c>
      <c r="AH726" s="9" t="s">
        <v>6721</v>
      </c>
      <c r="AI726" s="238" t="s">
        <v>6721</v>
      </c>
      <c r="AJ726" s="238" t="s">
        <v>6721</v>
      </c>
      <c r="AK726" s="238" t="s">
        <v>7182</v>
      </c>
      <c r="AL726" s="238">
        <v>725</v>
      </c>
    </row>
    <row r="727" spans="1:38" x14ac:dyDescent="0.3">
      <c r="A727" s="232">
        <v>6000314</v>
      </c>
      <c r="B727" s="232" t="s">
        <v>7854</v>
      </c>
      <c r="C727" s="244" t="s">
        <v>6717</v>
      </c>
      <c r="D727" s="240" t="s">
        <v>7898</v>
      </c>
      <c r="E727" s="239">
        <v>1101114789397</v>
      </c>
      <c r="F727" s="243" t="s">
        <v>7044</v>
      </c>
      <c r="G727" s="214">
        <v>1</v>
      </c>
      <c r="H727" s="234" t="s">
        <v>6721</v>
      </c>
      <c r="I727" s="234"/>
      <c r="J727" s="234"/>
      <c r="K727" s="234"/>
      <c r="L727" s="234"/>
      <c r="M727" s="234"/>
      <c r="N727" s="234" t="s">
        <v>6946</v>
      </c>
      <c r="O727" s="249"/>
      <c r="P727" s="249"/>
      <c r="Q727" s="226"/>
      <c r="R727" s="212" t="s">
        <v>2</v>
      </c>
      <c r="S727" s="213" t="s">
        <v>6721</v>
      </c>
      <c r="T727" s="236" t="s">
        <v>7889</v>
      </c>
      <c r="U727" s="237" t="s">
        <v>6722</v>
      </c>
      <c r="V727" s="236">
        <v>45548</v>
      </c>
      <c r="W727" s="236" t="s">
        <v>6944</v>
      </c>
      <c r="X727" s="237" t="s">
        <v>6721</v>
      </c>
      <c r="Y727" s="237"/>
      <c r="Z727" s="237"/>
      <c r="AA727" s="241">
        <v>202409</v>
      </c>
      <c r="AB727" s="246"/>
      <c r="AC727" s="236" t="s">
        <v>7181</v>
      </c>
      <c r="AD727" s="247" t="s">
        <v>7124</v>
      </c>
      <c r="AE727" s="248">
        <v>0.4</v>
      </c>
      <c r="AF727" s="247" t="s">
        <v>7124</v>
      </c>
      <c r="AG727" s="242" t="str">
        <f>IFERROR(VLOOKUP(작성용!A:A,RM!A:D,4,0),"-")</f>
        <v>-</v>
      </c>
      <c r="AH727" s="9" t="s">
        <v>6721</v>
      </c>
      <c r="AI727" s="238" t="s">
        <v>6721</v>
      </c>
      <c r="AJ727" s="238" t="s">
        <v>6721</v>
      </c>
      <c r="AK727" s="238" t="s">
        <v>7182</v>
      </c>
      <c r="AL727" s="238">
        <v>726</v>
      </c>
    </row>
    <row r="728" spans="1:38" x14ac:dyDescent="0.3">
      <c r="A728" s="232">
        <v>6000314</v>
      </c>
      <c r="B728" s="232" t="s">
        <v>7854</v>
      </c>
      <c r="C728" s="244" t="s">
        <v>6717</v>
      </c>
      <c r="D728" s="240" t="s">
        <v>7899</v>
      </c>
      <c r="E728" s="239">
        <v>1101115462570</v>
      </c>
      <c r="F728" s="243" t="s">
        <v>7044</v>
      </c>
      <c r="G728" s="214">
        <v>0</v>
      </c>
      <c r="H728" s="234" t="s">
        <v>6721</v>
      </c>
      <c r="I728" s="234"/>
      <c r="J728" s="234"/>
      <c r="K728" s="234"/>
      <c r="L728" s="234"/>
      <c r="M728" s="234"/>
      <c r="N728" s="234" t="s">
        <v>6946</v>
      </c>
      <c r="O728" s="249"/>
      <c r="P728" s="249"/>
      <c r="Q728" s="226"/>
      <c r="R728" s="212" t="s">
        <v>2</v>
      </c>
      <c r="S728" s="213" t="s">
        <v>6721</v>
      </c>
      <c r="T728" s="236" t="s">
        <v>7889</v>
      </c>
      <c r="U728" s="237" t="s">
        <v>6722</v>
      </c>
      <c r="V728" s="236">
        <v>45548</v>
      </c>
      <c r="W728" s="236" t="s">
        <v>6944</v>
      </c>
      <c r="X728" s="237" t="s">
        <v>6721</v>
      </c>
      <c r="Y728" s="237"/>
      <c r="Z728" s="237"/>
      <c r="AA728" s="241">
        <v>202409</v>
      </c>
      <c r="AB728" s="246"/>
      <c r="AC728" s="236" t="s">
        <v>7181</v>
      </c>
      <c r="AD728" s="247" t="s">
        <v>7115</v>
      </c>
      <c r="AE728" s="248">
        <v>0.4</v>
      </c>
      <c r="AF728" s="247" t="s">
        <v>7115</v>
      </c>
      <c r="AG728" s="242" t="str">
        <f>IFERROR(VLOOKUP(작성용!A:A,RM!A:D,4,0),"-")</f>
        <v>-</v>
      </c>
      <c r="AH728" s="9" t="s">
        <v>6721</v>
      </c>
      <c r="AI728" s="238" t="s">
        <v>6721</v>
      </c>
      <c r="AJ728" s="238" t="s">
        <v>6721</v>
      </c>
      <c r="AK728" s="238" t="s">
        <v>7182</v>
      </c>
      <c r="AL728" s="238">
        <v>727</v>
      </c>
    </row>
    <row r="729" spans="1:38" x14ac:dyDescent="0.3">
      <c r="A729" s="232">
        <v>6000314</v>
      </c>
      <c r="B729" s="232" t="s">
        <v>7854</v>
      </c>
      <c r="C729" s="244" t="s">
        <v>6717</v>
      </c>
      <c r="D729" s="240" t="s">
        <v>7900</v>
      </c>
      <c r="E729" s="239">
        <v>1101115584556</v>
      </c>
      <c r="F729" s="243" t="s">
        <v>7044</v>
      </c>
      <c r="G729" s="214">
        <v>0</v>
      </c>
      <c r="H729" s="234" t="s">
        <v>6721</v>
      </c>
      <c r="I729" s="234"/>
      <c r="J729" s="234"/>
      <c r="K729" s="234"/>
      <c r="L729" s="234"/>
      <c r="M729" s="234"/>
      <c r="N729" s="234" t="s">
        <v>6946</v>
      </c>
      <c r="O729" s="249"/>
      <c r="P729" s="249"/>
      <c r="Q729" s="226"/>
      <c r="R729" s="212" t="s">
        <v>2</v>
      </c>
      <c r="S729" s="213" t="s">
        <v>6721</v>
      </c>
      <c r="T729" s="236" t="s">
        <v>7889</v>
      </c>
      <c r="U729" s="237" t="s">
        <v>6722</v>
      </c>
      <c r="V729" s="236">
        <v>45548</v>
      </c>
      <c r="W729" s="236" t="s">
        <v>6944</v>
      </c>
      <c r="X729" s="237" t="s">
        <v>6721</v>
      </c>
      <c r="Y729" s="237"/>
      <c r="Z729" s="237"/>
      <c r="AA729" s="241">
        <v>202409</v>
      </c>
      <c r="AB729" s="246"/>
      <c r="AC729" s="236" t="s">
        <v>7181</v>
      </c>
      <c r="AD729" s="247" t="s">
        <v>7100</v>
      </c>
      <c r="AE729" s="248">
        <v>0.4</v>
      </c>
      <c r="AF729" s="247" t="s">
        <v>7100</v>
      </c>
      <c r="AG729" s="242" t="str">
        <f>IFERROR(VLOOKUP(작성용!A:A,RM!A:D,4,0),"-")</f>
        <v>-</v>
      </c>
      <c r="AH729" s="9" t="s">
        <v>6721</v>
      </c>
      <c r="AI729" s="238" t="s">
        <v>6721</v>
      </c>
      <c r="AJ729" s="238" t="s">
        <v>6721</v>
      </c>
      <c r="AK729" s="238" t="s">
        <v>7182</v>
      </c>
      <c r="AL729" s="238">
        <v>728</v>
      </c>
    </row>
    <row r="730" spans="1:38" x14ac:dyDescent="0.3">
      <c r="A730" s="232">
        <v>6000314</v>
      </c>
      <c r="B730" s="232" t="s">
        <v>7854</v>
      </c>
      <c r="C730" s="244" t="s">
        <v>6717</v>
      </c>
      <c r="D730" s="240" t="s">
        <v>7901</v>
      </c>
      <c r="E730" s="239">
        <v>1101116165561</v>
      </c>
      <c r="F730" s="243" t="s">
        <v>7044</v>
      </c>
      <c r="G730" s="214">
        <v>0</v>
      </c>
      <c r="H730" s="234" t="s">
        <v>6721</v>
      </c>
      <c r="I730" s="234"/>
      <c r="J730" s="234"/>
      <c r="K730" s="234"/>
      <c r="L730" s="234"/>
      <c r="M730" s="234"/>
      <c r="N730" s="234" t="s">
        <v>6946</v>
      </c>
      <c r="O730" s="249"/>
      <c r="P730" s="249"/>
      <c r="Q730" s="226"/>
      <c r="R730" s="212" t="s">
        <v>2</v>
      </c>
      <c r="S730" s="213" t="s">
        <v>6721</v>
      </c>
      <c r="T730" s="236" t="s">
        <v>7889</v>
      </c>
      <c r="U730" s="237" t="s">
        <v>6722</v>
      </c>
      <c r="V730" s="236">
        <v>45548</v>
      </c>
      <c r="W730" s="236" t="s">
        <v>6944</v>
      </c>
      <c r="X730" s="237" t="s">
        <v>6721</v>
      </c>
      <c r="Y730" s="237"/>
      <c r="Z730" s="237"/>
      <c r="AA730" s="241">
        <v>202409</v>
      </c>
      <c r="AB730" s="246"/>
      <c r="AC730" s="236" t="s">
        <v>7181</v>
      </c>
      <c r="AD730" s="247" t="s">
        <v>7133</v>
      </c>
      <c r="AE730" s="248">
        <v>0.4</v>
      </c>
      <c r="AF730" s="247" t="s">
        <v>7133</v>
      </c>
      <c r="AG730" s="242" t="str">
        <f>IFERROR(VLOOKUP(작성용!A:A,RM!A:D,4,0),"-")</f>
        <v>-</v>
      </c>
      <c r="AH730" s="9" t="s">
        <v>6721</v>
      </c>
      <c r="AI730" s="238" t="s">
        <v>6721</v>
      </c>
      <c r="AJ730" s="238" t="s">
        <v>6721</v>
      </c>
      <c r="AK730" s="238" t="s">
        <v>7182</v>
      </c>
      <c r="AL730" s="238">
        <v>729</v>
      </c>
    </row>
    <row r="731" spans="1:38" x14ac:dyDescent="0.3">
      <c r="A731" s="232">
        <v>6000314</v>
      </c>
      <c r="B731" s="232" t="s">
        <v>7854</v>
      </c>
      <c r="C731" s="244" t="s">
        <v>6717</v>
      </c>
      <c r="D731" s="240" t="s">
        <v>7901</v>
      </c>
      <c r="E731" s="239">
        <v>1101116165561</v>
      </c>
      <c r="F731" s="243" t="s">
        <v>7179</v>
      </c>
      <c r="G731" s="214">
        <v>0</v>
      </c>
      <c r="H731" s="234" t="s">
        <v>6721</v>
      </c>
      <c r="I731" s="234"/>
      <c r="J731" s="234"/>
      <c r="K731" s="234"/>
      <c r="L731" s="234"/>
      <c r="M731" s="234"/>
      <c r="N731" s="234" t="s">
        <v>6946</v>
      </c>
      <c r="O731" s="249"/>
      <c r="P731" s="249"/>
      <c r="Q731" s="226"/>
      <c r="R731" s="212" t="s">
        <v>2</v>
      </c>
      <c r="S731" s="213" t="s">
        <v>6721</v>
      </c>
      <c r="T731" s="236" t="s">
        <v>7889</v>
      </c>
      <c r="U731" s="237" t="s">
        <v>6722</v>
      </c>
      <c r="V731" s="236">
        <v>45548</v>
      </c>
      <c r="W731" s="236" t="s">
        <v>6944</v>
      </c>
      <c r="X731" s="237" t="s">
        <v>6721</v>
      </c>
      <c r="Y731" s="237"/>
      <c r="Z731" s="237"/>
      <c r="AA731" s="241">
        <v>202409</v>
      </c>
      <c r="AB731" s="246"/>
      <c r="AC731" s="236" t="s">
        <v>7181</v>
      </c>
      <c r="AD731" s="247" t="s">
        <v>7133</v>
      </c>
      <c r="AE731" s="248">
        <v>0</v>
      </c>
      <c r="AF731" s="247" t="s">
        <v>7133</v>
      </c>
      <c r="AG731" s="242" t="str">
        <f>IFERROR(VLOOKUP(작성용!A:A,RM!A:D,4,0),"-")</f>
        <v>-</v>
      </c>
      <c r="AH731" s="9" t="s">
        <v>6721</v>
      </c>
      <c r="AI731" s="238" t="s">
        <v>6721</v>
      </c>
      <c r="AJ731" s="238" t="s">
        <v>6721</v>
      </c>
      <c r="AK731" s="238" t="s">
        <v>7182</v>
      </c>
      <c r="AL731" s="238">
        <v>730</v>
      </c>
    </row>
    <row r="732" spans="1:38" x14ac:dyDescent="0.3">
      <c r="A732" s="232">
        <v>6000314</v>
      </c>
      <c r="B732" s="232" t="s">
        <v>7854</v>
      </c>
      <c r="C732" s="244" t="s">
        <v>6717</v>
      </c>
      <c r="D732" s="240" t="s">
        <v>7902</v>
      </c>
      <c r="E732" s="239">
        <v>1101115956482</v>
      </c>
      <c r="F732" s="243" t="s">
        <v>7044</v>
      </c>
      <c r="G732" s="214">
        <v>0</v>
      </c>
      <c r="H732" s="234" t="s">
        <v>6721</v>
      </c>
      <c r="I732" s="234"/>
      <c r="J732" s="234"/>
      <c r="K732" s="234"/>
      <c r="L732" s="234"/>
      <c r="M732" s="234"/>
      <c r="N732" s="234" t="s">
        <v>6946</v>
      </c>
      <c r="O732" s="249"/>
      <c r="P732" s="249"/>
      <c r="Q732" s="226"/>
      <c r="R732" s="212" t="s">
        <v>2</v>
      </c>
      <c r="S732" s="213" t="s">
        <v>6721</v>
      </c>
      <c r="T732" s="236" t="s">
        <v>7889</v>
      </c>
      <c r="U732" s="237" t="s">
        <v>6722</v>
      </c>
      <c r="V732" s="236">
        <v>45548</v>
      </c>
      <c r="W732" s="236" t="s">
        <v>6944</v>
      </c>
      <c r="X732" s="237" t="s">
        <v>6721</v>
      </c>
      <c r="Y732" s="237"/>
      <c r="Z732" s="237"/>
      <c r="AA732" s="241">
        <v>202409</v>
      </c>
      <c r="AB732" s="246"/>
      <c r="AC732" s="236" t="s">
        <v>7181</v>
      </c>
      <c r="AD732" s="247" t="s">
        <v>7119</v>
      </c>
      <c r="AE732" s="248">
        <v>0.4</v>
      </c>
      <c r="AF732" s="247" t="s">
        <v>7119</v>
      </c>
      <c r="AG732" s="242" t="str">
        <f>IFERROR(VLOOKUP(작성용!A:A,RM!A:D,4,0),"-")</f>
        <v>-</v>
      </c>
      <c r="AH732" s="9" t="s">
        <v>6721</v>
      </c>
      <c r="AI732" s="238" t="s">
        <v>6721</v>
      </c>
      <c r="AJ732" s="238" t="s">
        <v>6721</v>
      </c>
      <c r="AK732" s="238" t="s">
        <v>7182</v>
      </c>
      <c r="AL732" s="238">
        <v>731</v>
      </c>
    </row>
    <row r="733" spans="1:38" x14ac:dyDescent="0.3">
      <c r="A733" s="232">
        <v>6000314</v>
      </c>
      <c r="B733" s="232" t="s">
        <v>7854</v>
      </c>
      <c r="C733" s="244" t="s">
        <v>6717</v>
      </c>
      <c r="D733" s="240" t="s">
        <v>7599</v>
      </c>
      <c r="E733" s="239">
        <v>1101114963058</v>
      </c>
      <c r="F733" s="243" t="s">
        <v>7044</v>
      </c>
      <c r="G733" s="214">
        <v>0</v>
      </c>
      <c r="H733" s="234" t="s">
        <v>6721</v>
      </c>
      <c r="I733" s="234"/>
      <c r="J733" s="234"/>
      <c r="K733" s="234"/>
      <c r="L733" s="234"/>
      <c r="M733" s="234"/>
      <c r="N733" s="234" t="s">
        <v>6946</v>
      </c>
      <c r="O733" s="249"/>
      <c r="P733" s="249"/>
      <c r="Q733" s="226"/>
      <c r="R733" s="212" t="s">
        <v>2</v>
      </c>
      <c r="S733" s="213" t="s">
        <v>6721</v>
      </c>
      <c r="T733" s="236" t="s">
        <v>7889</v>
      </c>
      <c r="U733" s="237" t="s">
        <v>6722</v>
      </c>
      <c r="V733" s="236">
        <v>45548</v>
      </c>
      <c r="W733" s="236" t="s">
        <v>6944</v>
      </c>
      <c r="X733" s="237" t="s">
        <v>6721</v>
      </c>
      <c r="Y733" s="237"/>
      <c r="Z733" s="237"/>
      <c r="AA733" s="241">
        <v>202409</v>
      </c>
      <c r="AB733" s="246"/>
      <c r="AC733" s="236" t="s">
        <v>7181</v>
      </c>
      <c r="AD733" s="247" t="s">
        <v>7119</v>
      </c>
      <c r="AE733" s="248">
        <v>0</v>
      </c>
      <c r="AF733" s="247" t="s">
        <v>7119</v>
      </c>
      <c r="AG733" s="242" t="str">
        <f>IFERROR(VLOOKUP(작성용!A:A,RM!A:D,4,0),"-")</f>
        <v>-</v>
      </c>
      <c r="AH733" s="9" t="s">
        <v>6721</v>
      </c>
      <c r="AI733" s="238" t="s">
        <v>6721</v>
      </c>
      <c r="AJ733" s="238" t="s">
        <v>6721</v>
      </c>
      <c r="AK733" s="238" t="s">
        <v>7182</v>
      </c>
      <c r="AL733" s="238">
        <v>732</v>
      </c>
    </row>
    <row r="734" spans="1:38" x14ac:dyDescent="0.3">
      <c r="A734" s="232">
        <v>6000314</v>
      </c>
      <c r="B734" s="232" t="s">
        <v>7854</v>
      </c>
      <c r="C734" s="244" t="s">
        <v>6717</v>
      </c>
      <c r="D734" s="240" t="s">
        <v>7903</v>
      </c>
      <c r="E734" s="239">
        <v>1101114665266</v>
      </c>
      <c r="F734" s="243" t="s">
        <v>7044</v>
      </c>
      <c r="G734" s="214">
        <v>1</v>
      </c>
      <c r="H734" s="234" t="s">
        <v>6721</v>
      </c>
      <c r="I734" s="234"/>
      <c r="J734" s="234"/>
      <c r="K734" s="234"/>
      <c r="L734" s="234"/>
      <c r="M734" s="234"/>
      <c r="N734" s="234" t="s">
        <v>6946</v>
      </c>
      <c r="O734" s="249"/>
      <c r="P734" s="249"/>
      <c r="Q734" s="226"/>
      <c r="R734" s="212" t="s">
        <v>2</v>
      </c>
      <c r="S734" s="213" t="s">
        <v>6721</v>
      </c>
      <c r="T734" s="236" t="s">
        <v>7889</v>
      </c>
      <c r="U734" s="237" t="s">
        <v>6722</v>
      </c>
      <c r="V734" s="236">
        <v>45548</v>
      </c>
      <c r="W734" s="236" t="s">
        <v>6944</v>
      </c>
      <c r="X734" s="237" t="s">
        <v>6721</v>
      </c>
      <c r="Y734" s="237"/>
      <c r="Z734" s="237"/>
      <c r="AA734" s="241">
        <v>202409</v>
      </c>
      <c r="AB734" s="246"/>
      <c r="AC734" s="236" t="s">
        <v>7181</v>
      </c>
      <c r="AD734" s="247" t="s">
        <v>7160</v>
      </c>
      <c r="AE734" s="248">
        <v>0.4</v>
      </c>
      <c r="AF734" s="247" t="s">
        <v>7160</v>
      </c>
      <c r="AG734" s="242" t="str">
        <f>IFERROR(VLOOKUP(작성용!A:A,RM!A:D,4,0),"-")</f>
        <v>-</v>
      </c>
      <c r="AH734" s="9" t="s">
        <v>6721</v>
      </c>
      <c r="AI734" s="238" t="s">
        <v>6721</v>
      </c>
      <c r="AJ734" s="238" t="s">
        <v>6721</v>
      </c>
      <c r="AK734" s="238" t="s">
        <v>7182</v>
      </c>
      <c r="AL734" s="238">
        <v>733</v>
      </c>
    </row>
    <row r="735" spans="1:38" x14ac:dyDescent="0.3">
      <c r="A735" s="232">
        <v>6000314</v>
      </c>
      <c r="B735" s="232" t="s">
        <v>7854</v>
      </c>
      <c r="C735" s="244" t="s">
        <v>6717</v>
      </c>
      <c r="D735" s="240" t="s">
        <v>7904</v>
      </c>
      <c r="E735" s="239">
        <v>1101115691195</v>
      </c>
      <c r="F735" s="243" t="s">
        <v>7044</v>
      </c>
      <c r="G735" s="214">
        <v>0</v>
      </c>
      <c r="H735" s="234" t="s">
        <v>6721</v>
      </c>
      <c r="I735" s="234"/>
      <c r="J735" s="234"/>
      <c r="K735" s="234"/>
      <c r="L735" s="234"/>
      <c r="M735" s="234"/>
      <c r="N735" s="234" t="s">
        <v>6946</v>
      </c>
      <c r="O735" s="249"/>
      <c r="P735" s="249"/>
      <c r="Q735" s="226"/>
      <c r="R735" s="212" t="s">
        <v>2</v>
      </c>
      <c r="S735" s="213" t="s">
        <v>6721</v>
      </c>
      <c r="T735" s="236" t="s">
        <v>7889</v>
      </c>
      <c r="U735" s="237" t="s">
        <v>6722</v>
      </c>
      <c r="V735" s="236">
        <v>45548</v>
      </c>
      <c r="W735" s="236" t="s">
        <v>6944</v>
      </c>
      <c r="X735" s="237" t="s">
        <v>6721</v>
      </c>
      <c r="Y735" s="237"/>
      <c r="Z735" s="237"/>
      <c r="AA735" s="241">
        <v>202409</v>
      </c>
      <c r="AB735" s="246"/>
      <c r="AC735" s="236" t="s">
        <v>7181</v>
      </c>
      <c r="AD735" s="247" t="s">
        <v>7155</v>
      </c>
      <c r="AE735" s="248">
        <v>0.4</v>
      </c>
      <c r="AF735" s="247" t="s">
        <v>7167</v>
      </c>
      <c r="AG735" s="242" t="str">
        <f>IFERROR(VLOOKUP(작성용!A:A,RM!A:D,4,0),"-")</f>
        <v>-</v>
      </c>
      <c r="AH735" s="9" t="s">
        <v>6721</v>
      </c>
      <c r="AI735" s="238" t="s">
        <v>6721</v>
      </c>
      <c r="AJ735" s="238" t="s">
        <v>6721</v>
      </c>
      <c r="AK735" s="238" t="s">
        <v>7182</v>
      </c>
      <c r="AL735" s="238">
        <v>734</v>
      </c>
    </row>
    <row r="736" spans="1:38" x14ac:dyDescent="0.3">
      <c r="A736" s="232">
        <v>6000314</v>
      </c>
      <c r="B736" s="232" t="s">
        <v>7854</v>
      </c>
      <c r="C736" s="244" t="s">
        <v>6717</v>
      </c>
      <c r="D736" s="240" t="s">
        <v>7905</v>
      </c>
      <c r="E736" s="239">
        <v>1314110362394</v>
      </c>
      <c r="F736" s="243" t="s">
        <v>7044</v>
      </c>
      <c r="G736" s="214">
        <v>0</v>
      </c>
      <c r="H736" s="234" t="s">
        <v>6721</v>
      </c>
      <c r="I736" s="234"/>
      <c r="J736" s="234"/>
      <c r="K736" s="234"/>
      <c r="L736" s="234"/>
      <c r="M736" s="234"/>
      <c r="N736" s="234" t="s">
        <v>6946</v>
      </c>
      <c r="O736" s="249"/>
      <c r="P736" s="249"/>
      <c r="Q736" s="226"/>
      <c r="R736" s="212" t="s">
        <v>2</v>
      </c>
      <c r="S736" s="213" t="s">
        <v>6721</v>
      </c>
      <c r="T736" s="236" t="s">
        <v>7889</v>
      </c>
      <c r="U736" s="237" t="s">
        <v>6722</v>
      </c>
      <c r="V736" s="236">
        <v>45548</v>
      </c>
      <c r="W736" s="236" t="s">
        <v>6944</v>
      </c>
      <c r="X736" s="237" t="s">
        <v>6721</v>
      </c>
      <c r="Y736" s="237"/>
      <c r="Z736" s="237"/>
      <c r="AA736" s="241">
        <v>202409</v>
      </c>
      <c r="AB736" s="246"/>
      <c r="AC736" s="236" t="s">
        <v>7181</v>
      </c>
      <c r="AD736" s="247" t="s">
        <v>7131</v>
      </c>
      <c r="AE736" s="248">
        <v>0.4</v>
      </c>
      <c r="AF736" s="247" t="s">
        <v>7131</v>
      </c>
      <c r="AG736" s="242" t="str">
        <f>IFERROR(VLOOKUP(작성용!A:A,RM!A:D,4,0),"-")</f>
        <v>-</v>
      </c>
      <c r="AH736" s="9" t="s">
        <v>6721</v>
      </c>
      <c r="AI736" s="238" t="s">
        <v>6721</v>
      </c>
      <c r="AJ736" s="238" t="s">
        <v>6721</v>
      </c>
      <c r="AK736" s="238" t="s">
        <v>7182</v>
      </c>
      <c r="AL736" s="238">
        <v>735</v>
      </c>
    </row>
    <row r="737" spans="1:38" x14ac:dyDescent="0.3">
      <c r="A737" s="232">
        <v>6000314</v>
      </c>
      <c r="B737" s="232" t="s">
        <v>7854</v>
      </c>
      <c r="C737" s="244" t="s">
        <v>6717</v>
      </c>
      <c r="D737" s="240" t="s">
        <v>7906</v>
      </c>
      <c r="E737" s="239">
        <v>1601110433518</v>
      </c>
      <c r="F737" s="243" t="s">
        <v>7179</v>
      </c>
      <c r="G737" s="214">
        <v>0</v>
      </c>
      <c r="H737" s="234" t="s">
        <v>6721</v>
      </c>
      <c r="I737" s="234"/>
      <c r="J737" s="234"/>
      <c r="K737" s="234"/>
      <c r="L737" s="234"/>
      <c r="M737" s="234"/>
      <c r="N737" s="234" t="s">
        <v>6946</v>
      </c>
      <c r="O737" s="249"/>
      <c r="P737" s="249"/>
      <c r="Q737" s="226"/>
      <c r="R737" s="212" t="s">
        <v>2</v>
      </c>
      <c r="S737" s="213" t="s">
        <v>6721</v>
      </c>
      <c r="T737" s="236" t="s">
        <v>7889</v>
      </c>
      <c r="U737" s="237" t="s">
        <v>6722</v>
      </c>
      <c r="V737" s="236">
        <v>45548</v>
      </c>
      <c r="W737" s="236" t="s">
        <v>6944</v>
      </c>
      <c r="X737" s="237" t="s">
        <v>6721</v>
      </c>
      <c r="Y737" s="237"/>
      <c r="Z737" s="237"/>
      <c r="AA737" s="241">
        <v>202409</v>
      </c>
      <c r="AB737" s="246"/>
      <c r="AC737" s="236" t="s">
        <v>7181</v>
      </c>
      <c r="AD737" s="247" t="s">
        <v>7289</v>
      </c>
      <c r="AE737" s="248">
        <v>0.4</v>
      </c>
      <c r="AF737" s="247" t="s">
        <v>7289</v>
      </c>
      <c r="AG737" s="242" t="str">
        <f>IFERROR(VLOOKUP(작성용!A:A,RM!A:D,4,0),"-")</f>
        <v>-</v>
      </c>
      <c r="AH737" s="9" t="s">
        <v>6721</v>
      </c>
      <c r="AI737" s="238" t="s">
        <v>6721</v>
      </c>
      <c r="AJ737" s="238" t="s">
        <v>6721</v>
      </c>
      <c r="AK737" s="238" t="s">
        <v>7182</v>
      </c>
      <c r="AL737" s="238">
        <v>736</v>
      </c>
    </row>
    <row r="738" spans="1:38" x14ac:dyDescent="0.3">
      <c r="A738" s="232">
        <v>6000314</v>
      </c>
      <c r="B738" s="232" t="s">
        <v>7854</v>
      </c>
      <c r="C738" s="244" t="s">
        <v>6717</v>
      </c>
      <c r="D738" s="231" t="s">
        <v>7907</v>
      </c>
      <c r="E738" s="239">
        <v>1101117016987</v>
      </c>
      <c r="F738" s="243" t="s">
        <v>7044</v>
      </c>
      <c r="G738" s="214">
        <v>0</v>
      </c>
      <c r="H738" s="234" t="s">
        <v>6721</v>
      </c>
      <c r="I738" s="234"/>
      <c r="J738" s="234"/>
      <c r="K738" s="234"/>
      <c r="L738" s="234"/>
      <c r="M738" s="234"/>
      <c r="N738" s="234" t="s">
        <v>6946</v>
      </c>
      <c r="O738" s="249"/>
      <c r="P738" s="249"/>
      <c r="Q738" s="226"/>
      <c r="R738" s="212" t="s">
        <v>2</v>
      </c>
      <c r="S738" s="213" t="s">
        <v>6721</v>
      </c>
      <c r="T738" s="236" t="s">
        <v>7889</v>
      </c>
      <c r="U738" s="237" t="s">
        <v>6722</v>
      </c>
      <c r="V738" s="236">
        <v>45548</v>
      </c>
      <c r="W738" s="236" t="s">
        <v>6944</v>
      </c>
      <c r="X738" s="237" t="s">
        <v>6721</v>
      </c>
      <c r="Y738" s="237"/>
      <c r="Z738" s="237"/>
      <c r="AA738" s="241">
        <v>202409</v>
      </c>
      <c r="AB738" s="246"/>
      <c r="AC738" s="236" t="s">
        <v>7181</v>
      </c>
      <c r="AD738" s="247" t="s">
        <v>7133</v>
      </c>
      <c r="AE738" s="248">
        <v>0</v>
      </c>
      <c r="AF738" s="247" t="s">
        <v>7167</v>
      </c>
      <c r="AG738" s="242" t="str">
        <f>IFERROR(VLOOKUP(작성용!A:A,RM!A:D,4,0),"-")</f>
        <v>-</v>
      </c>
      <c r="AH738" s="9" t="s">
        <v>6721</v>
      </c>
      <c r="AI738" s="238" t="s">
        <v>6721</v>
      </c>
      <c r="AJ738" s="238" t="s">
        <v>6721</v>
      </c>
      <c r="AK738" s="238" t="s">
        <v>7182</v>
      </c>
      <c r="AL738" s="238">
        <v>737</v>
      </c>
    </row>
    <row r="739" spans="1:38" x14ac:dyDescent="0.3">
      <c r="A739" s="232">
        <v>6000314</v>
      </c>
      <c r="B739" s="232" t="s">
        <v>7854</v>
      </c>
      <c r="C739" s="244" t="s">
        <v>6717</v>
      </c>
      <c r="D739" s="240" t="s">
        <v>7908</v>
      </c>
      <c r="E739" s="239">
        <v>1101113689564</v>
      </c>
      <c r="F739" s="243" t="s">
        <v>7179</v>
      </c>
      <c r="G739" s="214">
        <v>0</v>
      </c>
      <c r="H739" s="234" t="s">
        <v>6721</v>
      </c>
      <c r="I739" s="234"/>
      <c r="J739" s="234"/>
      <c r="K739" s="234"/>
      <c r="L739" s="234"/>
      <c r="M739" s="234"/>
      <c r="N739" s="234" t="s">
        <v>6946</v>
      </c>
      <c r="O739" s="249"/>
      <c r="P739" s="249"/>
      <c r="Q739" s="226"/>
      <c r="R739" s="212" t="s">
        <v>2</v>
      </c>
      <c r="S739" s="213" t="s">
        <v>6721</v>
      </c>
      <c r="T739" s="236" t="s">
        <v>7889</v>
      </c>
      <c r="U739" s="237" t="s">
        <v>6722</v>
      </c>
      <c r="V739" s="236">
        <v>45548</v>
      </c>
      <c r="W739" s="236" t="s">
        <v>6944</v>
      </c>
      <c r="X739" s="237" t="s">
        <v>6721</v>
      </c>
      <c r="Y739" s="237"/>
      <c r="Z739" s="237"/>
      <c r="AA739" s="241">
        <v>202409</v>
      </c>
      <c r="AB739" s="246"/>
      <c r="AC739" s="236" t="s">
        <v>7181</v>
      </c>
      <c r="AD739" s="247" t="s">
        <v>7146</v>
      </c>
      <c r="AE739" s="248">
        <v>0.4</v>
      </c>
      <c r="AF739" s="247" t="s">
        <v>7146</v>
      </c>
      <c r="AG739" s="242" t="str">
        <f>IFERROR(VLOOKUP(작성용!A:A,RM!A:D,4,0),"-")</f>
        <v>-</v>
      </c>
      <c r="AH739" s="9" t="s">
        <v>6721</v>
      </c>
      <c r="AI739" s="238" t="s">
        <v>6721</v>
      </c>
      <c r="AJ739" s="238" t="s">
        <v>6721</v>
      </c>
      <c r="AK739" s="238" t="s">
        <v>7182</v>
      </c>
      <c r="AL739" s="238">
        <v>738</v>
      </c>
    </row>
    <row r="740" spans="1:38" x14ac:dyDescent="0.3">
      <c r="A740" s="232">
        <v>6000314</v>
      </c>
      <c r="B740" s="232" t="s">
        <v>7854</v>
      </c>
      <c r="C740" s="244" t="s">
        <v>6717</v>
      </c>
      <c r="D740" s="240" t="s">
        <v>7909</v>
      </c>
      <c r="E740" s="239">
        <v>1101116241931</v>
      </c>
      <c r="F740" s="243" t="s">
        <v>7044</v>
      </c>
      <c r="G740" s="214">
        <v>1</v>
      </c>
      <c r="H740" s="234" t="s">
        <v>6721</v>
      </c>
      <c r="I740" s="234"/>
      <c r="J740" s="234"/>
      <c r="K740" s="234"/>
      <c r="L740" s="234"/>
      <c r="M740" s="234"/>
      <c r="N740" s="234" t="s">
        <v>6946</v>
      </c>
      <c r="O740" s="249"/>
      <c r="P740" s="249"/>
      <c r="Q740" s="226"/>
      <c r="R740" s="212" t="s">
        <v>2</v>
      </c>
      <c r="S740" s="213" t="s">
        <v>6721</v>
      </c>
      <c r="T740" s="236" t="s">
        <v>7889</v>
      </c>
      <c r="U740" s="237" t="s">
        <v>6722</v>
      </c>
      <c r="V740" s="236">
        <v>45548</v>
      </c>
      <c r="W740" s="236" t="s">
        <v>6944</v>
      </c>
      <c r="X740" s="237" t="s">
        <v>6721</v>
      </c>
      <c r="Y740" s="237"/>
      <c r="Z740" s="237"/>
      <c r="AA740" s="241">
        <v>202409</v>
      </c>
      <c r="AB740" s="246"/>
      <c r="AC740" s="236" t="s">
        <v>7181</v>
      </c>
      <c r="AD740" s="247" t="s">
        <v>7152</v>
      </c>
      <c r="AE740" s="248">
        <v>0.4</v>
      </c>
      <c r="AF740" s="247" t="s">
        <v>7152</v>
      </c>
      <c r="AG740" s="242" t="str">
        <f>IFERROR(VLOOKUP(작성용!A:A,RM!A:D,4,0),"-")</f>
        <v>-</v>
      </c>
      <c r="AH740" s="9" t="s">
        <v>6721</v>
      </c>
      <c r="AI740" s="238" t="s">
        <v>6721</v>
      </c>
      <c r="AJ740" s="238" t="s">
        <v>6721</v>
      </c>
      <c r="AK740" s="238" t="s">
        <v>7182</v>
      </c>
      <c r="AL740" s="238">
        <v>739</v>
      </c>
    </row>
    <row r="741" spans="1:38" x14ac:dyDescent="0.3">
      <c r="A741" s="232">
        <v>6000314</v>
      </c>
      <c r="B741" s="232" t="s">
        <v>7854</v>
      </c>
      <c r="C741" s="244" t="s">
        <v>6717</v>
      </c>
      <c r="D741" s="240" t="s">
        <v>7910</v>
      </c>
      <c r="E741" s="239">
        <v>1101115648899</v>
      </c>
      <c r="F741" s="243" t="s">
        <v>7179</v>
      </c>
      <c r="G741" s="214">
        <v>0</v>
      </c>
      <c r="H741" s="234" t="s">
        <v>6721</v>
      </c>
      <c r="I741" s="234"/>
      <c r="J741" s="234"/>
      <c r="K741" s="234"/>
      <c r="L741" s="234"/>
      <c r="M741" s="234"/>
      <c r="N741" s="234" t="s">
        <v>6946</v>
      </c>
      <c r="O741" s="249"/>
      <c r="P741" s="249"/>
      <c r="Q741" s="226"/>
      <c r="R741" s="212" t="s">
        <v>2</v>
      </c>
      <c r="S741" s="213" t="s">
        <v>6721</v>
      </c>
      <c r="T741" s="236" t="s">
        <v>7889</v>
      </c>
      <c r="U741" s="237" t="s">
        <v>6722</v>
      </c>
      <c r="V741" s="236">
        <v>45548</v>
      </c>
      <c r="W741" s="236" t="s">
        <v>6944</v>
      </c>
      <c r="X741" s="237" t="s">
        <v>6721</v>
      </c>
      <c r="Y741" s="237"/>
      <c r="Z741" s="237"/>
      <c r="AA741" s="241">
        <v>202409</v>
      </c>
      <c r="AB741" s="246"/>
      <c r="AC741" s="236" t="s">
        <v>7181</v>
      </c>
      <c r="AD741" s="247" t="s">
        <v>7026</v>
      </c>
      <c r="AE741" s="248">
        <v>0.4</v>
      </c>
      <c r="AF741" s="247" t="s">
        <v>7026</v>
      </c>
      <c r="AG741" s="242" t="str">
        <f>IFERROR(VLOOKUP(작성용!A:A,RM!A:D,4,0),"-")</f>
        <v>-</v>
      </c>
      <c r="AH741" s="9" t="s">
        <v>6721</v>
      </c>
      <c r="AI741" s="238" t="s">
        <v>6721</v>
      </c>
      <c r="AJ741" s="238" t="s">
        <v>6721</v>
      </c>
      <c r="AK741" s="238" t="s">
        <v>7182</v>
      </c>
      <c r="AL741" s="238">
        <v>740</v>
      </c>
    </row>
    <row r="742" spans="1:38" x14ac:dyDescent="0.3">
      <c r="A742" s="232">
        <v>6000314</v>
      </c>
      <c r="B742" s="232" t="s">
        <v>7854</v>
      </c>
      <c r="C742" s="244" t="s">
        <v>6717</v>
      </c>
      <c r="D742" s="240" t="s">
        <v>7911</v>
      </c>
      <c r="E742" s="239">
        <v>1101116303731</v>
      </c>
      <c r="F742" s="243" t="s">
        <v>7044</v>
      </c>
      <c r="G742" s="214">
        <v>0</v>
      </c>
      <c r="H742" s="234" t="s">
        <v>6721</v>
      </c>
      <c r="I742" s="234"/>
      <c r="J742" s="234"/>
      <c r="K742" s="234"/>
      <c r="L742" s="234"/>
      <c r="M742" s="234"/>
      <c r="N742" s="234" t="s">
        <v>6946</v>
      </c>
      <c r="O742" s="249"/>
      <c r="P742" s="249"/>
      <c r="Q742" s="226"/>
      <c r="R742" s="212" t="s">
        <v>2</v>
      </c>
      <c r="S742" s="213" t="s">
        <v>6721</v>
      </c>
      <c r="T742" s="236" t="s">
        <v>7889</v>
      </c>
      <c r="U742" s="237" t="s">
        <v>6722</v>
      </c>
      <c r="V742" s="236">
        <v>45548</v>
      </c>
      <c r="W742" s="236" t="s">
        <v>6944</v>
      </c>
      <c r="X742" s="237" t="s">
        <v>6721</v>
      </c>
      <c r="Y742" s="237"/>
      <c r="Z742" s="237"/>
      <c r="AA742" s="241">
        <v>202409</v>
      </c>
      <c r="AB742" s="246"/>
      <c r="AC742" s="236" t="s">
        <v>7181</v>
      </c>
      <c r="AD742" s="247" t="s">
        <v>7111</v>
      </c>
      <c r="AE742" s="248">
        <v>0.4</v>
      </c>
      <c r="AF742" s="247" t="s">
        <v>7111</v>
      </c>
      <c r="AG742" s="242" t="str">
        <f>IFERROR(VLOOKUP(작성용!A:A,RM!A:D,4,0),"-")</f>
        <v>-</v>
      </c>
      <c r="AH742" s="9" t="s">
        <v>6721</v>
      </c>
      <c r="AI742" s="238" t="s">
        <v>6721</v>
      </c>
      <c r="AJ742" s="238" t="s">
        <v>6721</v>
      </c>
      <c r="AK742" s="238" t="s">
        <v>7182</v>
      </c>
      <c r="AL742" s="238">
        <v>741</v>
      </c>
    </row>
    <row r="743" spans="1:38" x14ac:dyDescent="0.3">
      <c r="A743" s="232">
        <v>6000314</v>
      </c>
      <c r="B743" s="232" t="s">
        <v>7854</v>
      </c>
      <c r="C743" s="244" t="s">
        <v>6717</v>
      </c>
      <c r="D743" s="240" t="s">
        <v>7912</v>
      </c>
      <c r="E743" s="239">
        <v>1101115134319</v>
      </c>
      <c r="F743" s="243" t="s">
        <v>6966</v>
      </c>
      <c r="G743" s="214">
        <v>0</v>
      </c>
      <c r="H743" s="234" t="s">
        <v>6721</v>
      </c>
      <c r="I743" s="234"/>
      <c r="J743" s="234"/>
      <c r="K743" s="234"/>
      <c r="L743" s="234"/>
      <c r="M743" s="234"/>
      <c r="N743" s="234" t="s">
        <v>6946</v>
      </c>
      <c r="O743" s="249"/>
      <c r="P743" s="249"/>
      <c r="Q743" s="226"/>
      <c r="R743" s="212" t="s">
        <v>2</v>
      </c>
      <c r="S743" s="213" t="s">
        <v>6721</v>
      </c>
      <c r="T743" s="236" t="s">
        <v>7889</v>
      </c>
      <c r="U743" s="237" t="s">
        <v>6722</v>
      </c>
      <c r="V743" s="236">
        <v>45548</v>
      </c>
      <c r="W743" s="236" t="s">
        <v>6944</v>
      </c>
      <c r="X743" s="237" t="s">
        <v>6721</v>
      </c>
      <c r="Y743" s="237"/>
      <c r="Z743" s="237"/>
      <c r="AA743" s="241">
        <v>202409</v>
      </c>
      <c r="AB743" s="246"/>
      <c r="AC743" s="236" t="s">
        <v>7181</v>
      </c>
      <c r="AD743" s="247" t="s">
        <v>7111</v>
      </c>
      <c r="AE743" s="248">
        <v>0.4</v>
      </c>
      <c r="AF743" s="247" t="s">
        <v>7111</v>
      </c>
      <c r="AG743" s="242" t="str">
        <f>IFERROR(VLOOKUP(작성용!A:A,RM!A:D,4,0),"-")</f>
        <v>-</v>
      </c>
      <c r="AH743" s="9" t="s">
        <v>6721</v>
      </c>
      <c r="AI743" s="238" t="s">
        <v>6721</v>
      </c>
      <c r="AJ743" s="238" t="s">
        <v>6721</v>
      </c>
      <c r="AK743" s="238" t="s">
        <v>7182</v>
      </c>
      <c r="AL743" s="238">
        <v>742</v>
      </c>
    </row>
    <row r="744" spans="1:38" x14ac:dyDescent="0.3">
      <c r="A744" s="232">
        <v>6000314</v>
      </c>
      <c r="B744" s="232" t="s">
        <v>7854</v>
      </c>
      <c r="C744" s="244" t="s">
        <v>6717</v>
      </c>
      <c r="D744" s="240" t="s">
        <v>7913</v>
      </c>
      <c r="E744" s="239">
        <v>1101116809177</v>
      </c>
      <c r="F744" s="243" t="s">
        <v>7044</v>
      </c>
      <c r="G744" s="214">
        <v>0</v>
      </c>
      <c r="H744" s="234" t="s">
        <v>6721</v>
      </c>
      <c r="I744" s="234"/>
      <c r="J744" s="234"/>
      <c r="K744" s="234"/>
      <c r="L744" s="234"/>
      <c r="M744" s="234"/>
      <c r="N744" s="234" t="s">
        <v>6946</v>
      </c>
      <c r="O744" s="249"/>
      <c r="P744" s="249"/>
      <c r="Q744" s="226"/>
      <c r="R744" s="212" t="s">
        <v>2</v>
      </c>
      <c r="S744" s="213" t="s">
        <v>6721</v>
      </c>
      <c r="T744" s="236" t="s">
        <v>7889</v>
      </c>
      <c r="U744" s="237" t="s">
        <v>6722</v>
      </c>
      <c r="V744" s="236">
        <v>45548</v>
      </c>
      <c r="W744" s="236" t="s">
        <v>6944</v>
      </c>
      <c r="X744" s="237" t="s">
        <v>6721</v>
      </c>
      <c r="Y744" s="237"/>
      <c r="Z744" s="237"/>
      <c r="AA744" s="241">
        <v>202409</v>
      </c>
      <c r="AB744" s="246"/>
      <c r="AC744" s="236" t="s">
        <v>7181</v>
      </c>
      <c r="AD744" s="247" t="s">
        <v>6989</v>
      </c>
      <c r="AE744" s="248">
        <v>0.4</v>
      </c>
      <c r="AF744" s="247" t="s">
        <v>6989</v>
      </c>
      <c r="AG744" s="242" t="str">
        <f>IFERROR(VLOOKUP(작성용!A:A,RM!A:D,4,0),"-")</f>
        <v>-</v>
      </c>
      <c r="AH744" s="9" t="s">
        <v>6721</v>
      </c>
      <c r="AI744" s="238" t="s">
        <v>6721</v>
      </c>
      <c r="AJ744" s="238" t="s">
        <v>6721</v>
      </c>
      <c r="AK744" s="238" t="s">
        <v>7182</v>
      </c>
      <c r="AL744" s="238">
        <v>743</v>
      </c>
    </row>
    <row r="745" spans="1:38" x14ac:dyDescent="0.3">
      <c r="A745" s="232">
        <v>6000314</v>
      </c>
      <c r="B745" s="232" t="s">
        <v>7854</v>
      </c>
      <c r="C745" s="244" t="s">
        <v>6717</v>
      </c>
      <c r="D745" s="231" t="s">
        <v>7914</v>
      </c>
      <c r="E745" s="239" t="s">
        <v>4045</v>
      </c>
      <c r="F745" s="243" t="s">
        <v>7179</v>
      </c>
      <c r="G745" s="214">
        <v>0</v>
      </c>
      <c r="H745" s="234" t="s">
        <v>6721</v>
      </c>
      <c r="I745" s="234"/>
      <c r="J745" s="234"/>
      <c r="K745" s="234"/>
      <c r="L745" s="234"/>
      <c r="M745" s="234"/>
      <c r="N745" s="234" t="s">
        <v>6946</v>
      </c>
      <c r="O745" s="249"/>
      <c r="P745" s="249"/>
      <c r="Q745" s="226"/>
      <c r="R745" s="212" t="s">
        <v>2</v>
      </c>
      <c r="S745" s="213" t="s">
        <v>6721</v>
      </c>
      <c r="T745" s="236" t="s">
        <v>7889</v>
      </c>
      <c r="U745" s="237" t="s">
        <v>6722</v>
      </c>
      <c r="V745" s="236">
        <v>45548</v>
      </c>
      <c r="W745" s="236" t="s">
        <v>6944</v>
      </c>
      <c r="X745" s="237" t="s">
        <v>6721</v>
      </c>
      <c r="Y745" s="237"/>
      <c r="Z745" s="237"/>
      <c r="AA745" s="241">
        <v>202409</v>
      </c>
      <c r="AB745" s="246"/>
      <c r="AC745" s="236" t="s">
        <v>7181</v>
      </c>
      <c r="AD745" s="247" t="s">
        <v>7135</v>
      </c>
      <c r="AE745" s="248">
        <v>0</v>
      </c>
      <c r="AF745" s="247" t="s">
        <v>7135</v>
      </c>
      <c r="AG745" s="242" t="str">
        <f>IFERROR(VLOOKUP(작성용!A:A,RM!A:D,4,0),"-")</f>
        <v>-</v>
      </c>
      <c r="AH745" s="9" t="s">
        <v>6721</v>
      </c>
      <c r="AI745" s="238" t="s">
        <v>6721</v>
      </c>
      <c r="AJ745" s="238" t="s">
        <v>6721</v>
      </c>
      <c r="AK745" s="238" t="s">
        <v>7182</v>
      </c>
      <c r="AL745" s="238">
        <v>744</v>
      </c>
    </row>
    <row r="746" spans="1:38" x14ac:dyDescent="0.3">
      <c r="A746" s="232">
        <v>6000314</v>
      </c>
      <c r="B746" s="232" t="s">
        <v>7854</v>
      </c>
      <c r="C746" s="244" t="s">
        <v>6717</v>
      </c>
      <c r="D746" s="240" t="s">
        <v>7915</v>
      </c>
      <c r="E746" s="239">
        <v>1101115004918</v>
      </c>
      <c r="F746" s="243" t="s">
        <v>7044</v>
      </c>
      <c r="G746" s="214">
        <v>1</v>
      </c>
      <c r="H746" s="234" t="s">
        <v>6721</v>
      </c>
      <c r="I746" s="234"/>
      <c r="J746" s="234"/>
      <c r="K746" s="234"/>
      <c r="L746" s="234"/>
      <c r="M746" s="234"/>
      <c r="N746" s="234" t="s">
        <v>6946</v>
      </c>
      <c r="O746" s="249"/>
      <c r="P746" s="249"/>
      <c r="Q746" s="226"/>
      <c r="R746" s="212" t="s">
        <v>2</v>
      </c>
      <c r="S746" s="213" t="s">
        <v>6721</v>
      </c>
      <c r="T746" s="236" t="s">
        <v>7889</v>
      </c>
      <c r="U746" s="237" t="s">
        <v>6722</v>
      </c>
      <c r="V746" s="236">
        <v>45548</v>
      </c>
      <c r="W746" s="236" t="s">
        <v>6944</v>
      </c>
      <c r="X746" s="237" t="s">
        <v>6721</v>
      </c>
      <c r="Y746" s="237"/>
      <c r="Z746" s="237"/>
      <c r="AA746" s="241">
        <v>202409</v>
      </c>
      <c r="AB746" s="246"/>
      <c r="AC746" s="236" t="s">
        <v>7181</v>
      </c>
      <c r="AD746" s="247" t="s">
        <v>7160</v>
      </c>
      <c r="AE746" s="248">
        <v>0.4</v>
      </c>
      <c r="AF746" s="247" t="s">
        <v>7160</v>
      </c>
      <c r="AG746" s="242" t="str">
        <f>IFERROR(VLOOKUP(작성용!A:A,RM!A:D,4,0),"-")</f>
        <v>-</v>
      </c>
      <c r="AH746" s="9" t="s">
        <v>6721</v>
      </c>
      <c r="AI746" s="238" t="s">
        <v>6721</v>
      </c>
      <c r="AJ746" s="238" t="s">
        <v>6721</v>
      </c>
      <c r="AK746" s="238" t="s">
        <v>7182</v>
      </c>
      <c r="AL746" s="238">
        <v>745</v>
      </c>
    </row>
    <row r="747" spans="1:38" x14ac:dyDescent="0.3">
      <c r="A747" s="232">
        <v>6000314</v>
      </c>
      <c r="B747" s="232" t="s">
        <v>7854</v>
      </c>
      <c r="C747" s="244" t="s">
        <v>6717</v>
      </c>
      <c r="D747" s="231" t="s">
        <v>7916</v>
      </c>
      <c r="E747" s="239" t="s">
        <v>4037</v>
      </c>
      <c r="F747" s="243" t="s">
        <v>6966</v>
      </c>
      <c r="G747" s="214">
        <v>0</v>
      </c>
      <c r="H747" s="234" t="s">
        <v>6721</v>
      </c>
      <c r="I747" s="234"/>
      <c r="J747" s="234"/>
      <c r="K747" s="234"/>
      <c r="L747" s="234"/>
      <c r="M747" s="234"/>
      <c r="N747" s="234" t="s">
        <v>6946</v>
      </c>
      <c r="O747" s="249"/>
      <c r="P747" s="249"/>
      <c r="Q747" s="226"/>
      <c r="R747" s="212" t="s">
        <v>2</v>
      </c>
      <c r="S747" s="213" t="s">
        <v>6721</v>
      </c>
      <c r="T747" s="236" t="s">
        <v>7889</v>
      </c>
      <c r="U747" s="237" t="s">
        <v>6722</v>
      </c>
      <c r="V747" s="236">
        <v>45548</v>
      </c>
      <c r="W747" s="236" t="s">
        <v>6944</v>
      </c>
      <c r="X747" s="237" t="s">
        <v>6721</v>
      </c>
      <c r="Y747" s="237"/>
      <c r="Z747" s="237"/>
      <c r="AA747" s="241">
        <v>202409</v>
      </c>
      <c r="AB747" s="246"/>
      <c r="AC747" s="236" t="s">
        <v>7181</v>
      </c>
      <c r="AD747" s="247" t="s">
        <v>7606</v>
      </c>
      <c r="AE747" s="248">
        <v>0</v>
      </c>
      <c r="AF747" s="247" t="s">
        <v>7606</v>
      </c>
      <c r="AG747" s="242" t="str">
        <f>IFERROR(VLOOKUP(작성용!A:A,RM!A:D,4,0),"-")</f>
        <v>-</v>
      </c>
      <c r="AH747" s="9" t="s">
        <v>6721</v>
      </c>
      <c r="AI747" s="238" t="s">
        <v>6721</v>
      </c>
      <c r="AJ747" s="238" t="s">
        <v>6721</v>
      </c>
      <c r="AK747" s="238" t="s">
        <v>7182</v>
      </c>
      <c r="AL747" s="238">
        <v>746</v>
      </c>
    </row>
    <row r="748" spans="1:38" x14ac:dyDescent="0.3">
      <c r="A748" s="232">
        <v>6000314</v>
      </c>
      <c r="B748" s="232" t="s">
        <v>7854</v>
      </c>
      <c r="C748" s="244" t="s">
        <v>6717</v>
      </c>
      <c r="D748" s="240" t="s">
        <v>7909</v>
      </c>
      <c r="E748" s="239">
        <v>1101116241931</v>
      </c>
      <c r="F748" s="243" t="s">
        <v>7044</v>
      </c>
      <c r="G748" s="214">
        <v>2</v>
      </c>
      <c r="H748" s="234" t="s">
        <v>6721</v>
      </c>
      <c r="I748" s="234"/>
      <c r="J748" s="234"/>
      <c r="K748" s="234"/>
      <c r="L748" s="234"/>
      <c r="M748" s="234"/>
      <c r="N748" s="234" t="s">
        <v>6946</v>
      </c>
      <c r="O748" s="249"/>
      <c r="P748" s="249"/>
      <c r="Q748" s="226"/>
      <c r="R748" s="212" t="s">
        <v>2</v>
      </c>
      <c r="S748" s="213" t="s">
        <v>6721</v>
      </c>
      <c r="T748" s="236" t="s">
        <v>7889</v>
      </c>
      <c r="U748" s="237" t="s">
        <v>6722</v>
      </c>
      <c r="V748" s="236">
        <v>45548</v>
      </c>
      <c r="W748" s="236" t="s">
        <v>6944</v>
      </c>
      <c r="X748" s="237" t="s">
        <v>6721</v>
      </c>
      <c r="Y748" s="237"/>
      <c r="Z748" s="237"/>
      <c r="AA748" s="241">
        <v>202409</v>
      </c>
      <c r="AB748" s="246"/>
      <c r="AC748" s="236" t="s">
        <v>7181</v>
      </c>
      <c r="AD748" s="247" t="s">
        <v>7152</v>
      </c>
      <c r="AE748" s="248">
        <v>0</v>
      </c>
      <c r="AF748" s="247" t="s">
        <v>7152</v>
      </c>
      <c r="AG748" s="242" t="str">
        <f>IFERROR(VLOOKUP(작성용!A:A,RM!A:D,4,0),"-")</f>
        <v>-</v>
      </c>
      <c r="AH748" s="9" t="s">
        <v>6721</v>
      </c>
      <c r="AI748" s="238" t="s">
        <v>6721</v>
      </c>
      <c r="AJ748" s="238" t="s">
        <v>6721</v>
      </c>
      <c r="AK748" s="238" t="s">
        <v>7182</v>
      </c>
      <c r="AL748" s="238">
        <v>747</v>
      </c>
    </row>
    <row r="749" spans="1:38" x14ac:dyDescent="0.3">
      <c r="A749" s="232">
        <v>6000314</v>
      </c>
      <c r="B749" s="232" t="s">
        <v>7854</v>
      </c>
      <c r="C749" s="244" t="s">
        <v>6717</v>
      </c>
      <c r="D749" s="240" t="s">
        <v>7899</v>
      </c>
      <c r="E749" s="239">
        <v>1101115462570</v>
      </c>
      <c r="F749" s="243" t="s">
        <v>7044</v>
      </c>
      <c r="G749" s="214">
        <v>1</v>
      </c>
      <c r="H749" s="234" t="s">
        <v>6721</v>
      </c>
      <c r="I749" s="234"/>
      <c r="J749" s="234"/>
      <c r="K749" s="234"/>
      <c r="L749" s="234"/>
      <c r="M749" s="234"/>
      <c r="N749" s="234" t="s">
        <v>6946</v>
      </c>
      <c r="O749" s="249"/>
      <c r="P749" s="249"/>
      <c r="Q749" s="226"/>
      <c r="R749" s="212" t="s">
        <v>2</v>
      </c>
      <c r="S749" s="213" t="s">
        <v>6721</v>
      </c>
      <c r="T749" s="236" t="s">
        <v>7889</v>
      </c>
      <c r="U749" s="237" t="s">
        <v>6722</v>
      </c>
      <c r="V749" s="236">
        <v>45548</v>
      </c>
      <c r="W749" s="236" t="s">
        <v>6944</v>
      </c>
      <c r="X749" s="237" t="s">
        <v>6721</v>
      </c>
      <c r="Y749" s="237"/>
      <c r="Z749" s="237"/>
      <c r="AA749" s="241">
        <v>202409</v>
      </c>
      <c r="AB749" s="246"/>
      <c r="AC749" s="236" t="s">
        <v>7181</v>
      </c>
      <c r="AD749" s="247" t="s">
        <v>7115</v>
      </c>
      <c r="AE749" s="248">
        <v>0</v>
      </c>
      <c r="AF749" s="247" t="s">
        <v>7115</v>
      </c>
      <c r="AG749" s="242" t="str">
        <f>IFERROR(VLOOKUP(작성용!A:A,RM!A:D,4,0),"-")</f>
        <v>-</v>
      </c>
      <c r="AH749" s="9" t="s">
        <v>6721</v>
      </c>
      <c r="AI749" s="238" t="s">
        <v>6721</v>
      </c>
      <c r="AJ749" s="238" t="s">
        <v>6721</v>
      </c>
      <c r="AK749" s="238" t="s">
        <v>7182</v>
      </c>
      <c r="AL749" s="238">
        <v>748</v>
      </c>
    </row>
    <row r="750" spans="1:38" x14ac:dyDescent="0.3">
      <c r="A750" s="232">
        <v>6000314</v>
      </c>
      <c r="B750" s="232" t="s">
        <v>7854</v>
      </c>
      <c r="C750" s="244" t="s">
        <v>6717</v>
      </c>
      <c r="D750" s="240" t="s">
        <v>7917</v>
      </c>
      <c r="E750" s="239">
        <v>1101114898916</v>
      </c>
      <c r="F750" s="243" t="s">
        <v>7044</v>
      </c>
      <c r="G750" s="214">
        <v>0</v>
      </c>
      <c r="H750" s="234" t="s">
        <v>6721</v>
      </c>
      <c r="I750" s="234"/>
      <c r="J750" s="234"/>
      <c r="K750" s="234"/>
      <c r="L750" s="234"/>
      <c r="M750" s="234"/>
      <c r="N750" s="234" t="s">
        <v>6946</v>
      </c>
      <c r="O750" s="249"/>
      <c r="P750" s="249"/>
      <c r="Q750" s="226"/>
      <c r="R750" s="212" t="s">
        <v>2</v>
      </c>
      <c r="S750" s="213" t="s">
        <v>6721</v>
      </c>
      <c r="T750" s="236" t="s">
        <v>7889</v>
      </c>
      <c r="U750" s="237" t="s">
        <v>6722</v>
      </c>
      <c r="V750" s="236">
        <v>45548</v>
      </c>
      <c r="W750" s="236" t="s">
        <v>6944</v>
      </c>
      <c r="X750" s="237" t="s">
        <v>6721</v>
      </c>
      <c r="Y750" s="237"/>
      <c r="Z750" s="237"/>
      <c r="AA750" s="241">
        <v>202409</v>
      </c>
      <c r="AB750" s="246"/>
      <c r="AC750" s="236" t="s">
        <v>7181</v>
      </c>
      <c r="AD750" s="247" t="s">
        <v>7221</v>
      </c>
      <c r="AE750" s="248">
        <v>0.4</v>
      </c>
      <c r="AF750" s="247" t="s">
        <v>7221</v>
      </c>
      <c r="AG750" s="242" t="str">
        <f>IFERROR(VLOOKUP(작성용!A:A,RM!A:D,4,0),"-")</f>
        <v>-</v>
      </c>
      <c r="AH750" s="9" t="s">
        <v>6721</v>
      </c>
      <c r="AI750" s="238" t="s">
        <v>6721</v>
      </c>
      <c r="AJ750" s="238" t="s">
        <v>6721</v>
      </c>
      <c r="AK750" s="238" t="s">
        <v>7182</v>
      </c>
      <c r="AL750" s="238">
        <v>749</v>
      </c>
    </row>
    <row r="751" spans="1:38" x14ac:dyDescent="0.3">
      <c r="A751" s="232">
        <v>6000314</v>
      </c>
      <c r="B751" s="232" t="s">
        <v>7854</v>
      </c>
      <c r="C751" s="244" t="s">
        <v>6717</v>
      </c>
      <c r="D751" s="240" t="s">
        <v>7917</v>
      </c>
      <c r="E751" s="239">
        <v>1101114898916</v>
      </c>
      <c r="F751" s="243" t="s">
        <v>7044</v>
      </c>
      <c r="G751" s="214">
        <v>1</v>
      </c>
      <c r="H751" s="234" t="s">
        <v>6721</v>
      </c>
      <c r="I751" s="234"/>
      <c r="J751" s="234"/>
      <c r="K751" s="234"/>
      <c r="L751" s="234"/>
      <c r="M751" s="234"/>
      <c r="N751" s="234" t="s">
        <v>6946</v>
      </c>
      <c r="O751" s="249"/>
      <c r="P751" s="249"/>
      <c r="Q751" s="226"/>
      <c r="R751" s="212" t="s">
        <v>2</v>
      </c>
      <c r="S751" s="213" t="s">
        <v>6721</v>
      </c>
      <c r="T751" s="236" t="s">
        <v>7889</v>
      </c>
      <c r="U751" s="237" t="s">
        <v>6722</v>
      </c>
      <c r="V751" s="236">
        <v>45548</v>
      </c>
      <c r="W751" s="236" t="s">
        <v>6944</v>
      </c>
      <c r="X751" s="237" t="s">
        <v>6721</v>
      </c>
      <c r="Y751" s="237"/>
      <c r="Z751" s="237"/>
      <c r="AA751" s="241">
        <v>202409</v>
      </c>
      <c r="AB751" s="246"/>
      <c r="AC751" s="236" t="s">
        <v>7181</v>
      </c>
      <c r="AD751" s="247" t="s">
        <v>7221</v>
      </c>
      <c r="AE751" s="248">
        <v>0</v>
      </c>
      <c r="AF751" s="247" t="s">
        <v>7221</v>
      </c>
      <c r="AG751" s="242" t="str">
        <f>IFERROR(VLOOKUP(작성용!A:A,RM!A:D,4,0),"-")</f>
        <v>-</v>
      </c>
      <c r="AH751" s="9" t="s">
        <v>6721</v>
      </c>
      <c r="AI751" s="238" t="s">
        <v>6721</v>
      </c>
      <c r="AJ751" s="238" t="s">
        <v>6721</v>
      </c>
      <c r="AK751" s="238" t="s">
        <v>7182</v>
      </c>
      <c r="AL751" s="238">
        <v>750</v>
      </c>
    </row>
    <row r="752" spans="1:38" x14ac:dyDescent="0.3">
      <c r="A752" s="232">
        <v>6000534</v>
      </c>
      <c r="B752" s="232" t="s">
        <v>7862</v>
      </c>
      <c r="C752" s="244" t="s">
        <v>6717</v>
      </c>
      <c r="D752" s="231" t="s">
        <v>7918</v>
      </c>
      <c r="E752" s="239" t="s">
        <v>4046</v>
      </c>
      <c r="F752" s="243" t="s">
        <v>6966</v>
      </c>
      <c r="G752" s="214">
        <v>0</v>
      </c>
      <c r="H752" s="234" t="s">
        <v>6721</v>
      </c>
      <c r="I752" s="234"/>
      <c r="J752" s="234"/>
      <c r="K752" s="234"/>
      <c r="L752" s="234"/>
      <c r="M752" s="234"/>
      <c r="N752" s="234" t="s">
        <v>6946</v>
      </c>
      <c r="O752" s="249"/>
      <c r="P752" s="249"/>
      <c r="Q752" s="226"/>
      <c r="R752" s="212" t="s">
        <v>2</v>
      </c>
      <c r="S752" s="213" t="s">
        <v>6721</v>
      </c>
      <c r="T752" s="236" t="s">
        <v>7919</v>
      </c>
      <c r="U752" s="237" t="s">
        <v>6722</v>
      </c>
      <c r="V752" s="236">
        <v>45548</v>
      </c>
      <c r="W752" s="236" t="s">
        <v>6944</v>
      </c>
      <c r="X752" s="237" t="s">
        <v>6721</v>
      </c>
      <c r="Y752" s="237"/>
      <c r="Z752" s="237"/>
      <c r="AA752" s="241">
        <v>202409</v>
      </c>
      <c r="AB752" s="246"/>
      <c r="AC752" s="236" t="s">
        <v>7181</v>
      </c>
      <c r="AD752" s="247" t="s">
        <v>7117</v>
      </c>
      <c r="AE752" s="248">
        <v>0</v>
      </c>
      <c r="AF752" s="247" t="s">
        <v>7117</v>
      </c>
      <c r="AG752" s="242" t="str">
        <f>IFERROR(VLOOKUP(작성용!A:A,RM!A:D,4,0),"-")</f>
        <v>-</v>
      </c>
      <c r="AH752" s="9" t="s">
        <v>6721</v>
      </c>
      <c r="AI752" s="238" t="s">
        <v>6721</v>
      </c>
      <c r="AJ752" s="238" t="s">
        <v>6721</v>
      </c>
      <c r="AK752" s="238" t="s">
        <v>7182</v>
      </c>
      <c r="AL752" s="238">
        <v>751</v>
      </c>
    </row>
    <row r="753" spans="1:38" x14ac:dyDescent="0.3">
      <c r="A753" s="232">
        <v>6000534</v>
      </c>
      <c r="B753" s="232" t="s">
        <v>7862</v>
      </c>
      <c r="C753" s="244" t="s">
        <v>6717</v>
      </c>
      <c r="D753" s="231" t="s">
        <v>7918</v>
      </c>
      <c r="E753" s="239" t="s">
        <v>4046</v>
      </c>
      <c r="F753" s="243" t="s">
        <v>6966</v>
      </c>
      <c r="G753" s="214">
        <v>1</v>
      </c>
      <c r="H753" s="234" t="s">
        <v>6721</v>
      </c>
      <c r="I753" s="234"/>
      <c r="J753" s="234"/>
      <c r="K753" s="234"/>
      <c r="L753" s="234"/>
      <c r="M753" s="234"/>
      <c r="N753" s="234" t="s">
        <v>6946</v>
      </c>
      <c r="O753" s="249"/>
      <c r="P753" s="249"/>
      <c r="Q753" s="226"/>
      <c r="R753" s="212" t="s">
        <v>2</v>
      </c>
      <c r="S753" s="213" t="s">
        <v>6721</v>
      </c>
      <c r="T753" s="236" t="s">
        <v>7919</v>
      </c>
      <c r="U753" s="237" t="s">
        <v>6722</v>
      </c>
      <c r="V753" s="236">
        <v>45548</v>
      </c>
      <c r="W753" s="236" t="s">
        <v>6944</v>
      </c>
      <c r="X753" s="237" t="s">
        <v>6721</v>
      </c>
      <c r="Y753" s="237"/>
      <c r="Z753" s="237"/>
      <c r="AA753" s="241">
        <v>202409</v>
      </c>
      <c r="AB753" s="246"/>
      <c r="AC753" s="236" t="s">
        <v>7181</v>
      </c>
      <c r="AD753" s="247" t="s">
        <v>7117</v>
      </c>
      <c r="AE753" s="248">
        <v>0</v>
      </c>
      <c r="AF753" s="247" t="s">
        <v>7117</v>
      </c>
      <c r="AG753" s="242" t="str">
        <f>IFERROR(VLOOKUP(작성용!A:A,RM!A:D,4,0),"-")</f>
        <v>-</v>
      </c>
      <c r="AH753" s="9" t="s">
        <v>6721</v>
      </c>
      <c r="AI753" s="238" t="s">
        <v>6721</v>
      </c>
      <c r="AJ753" s="238" t="s">
        <v>6721</v>
      </c>
      <c r="AK753" s="238" t="s">
        <v>7182</v>
      </c>
      <c r="AL753" s="238">
        <v>752</v>
      </c>
    </row>
    <row r="754" spans="1:38" x14ac:dyDescent="0.3">
      <c r="A754" s="232">
        <v>6000534</v>
      </c>
      <c r="B754" s="232" t="s">
        <v>7862</v>
      </c>
      <c r="C754" s="244" t="s">
        <v>6717</v>
      </c>
      <c r="D754" s="231" t="s">
        <v>7918</v>
      </c>
      <c r="E754" s="239" t="s">
        <v>4046</v>
      </c>
      <c r="F754" s="243" t="s">
        <v>6966</v>
      </c>
      <c r="G754" s="214">
        <v>2</v>
      </c>
      <c r="H754" s="234" t="s">
        <v>6721</v>
      </c>
      <c r="I754" s="234"/>
      <c r="J754" s="234"/>
      <c r="K754" s="234"/>
      <c r="L754" s="234"/>
      <c r="M754" s="234"/>
      <c r="N754" s="234" t="s">
        <v>6946</v>
      </c>
      <c r="O754" s="249"/>
      <c r="P754" s="249"/>
      <c r="Q754" s="226"/>
      <c r="R754" s="212" t="s">
        <v>2</v>
      </c>
      <c r="S754" s="213" t="s">
        <v>6721</v>
      </c>
      <c r="T754" s="236" t="s">
        <v>7919</v>
      </c>
      <c r="U754" s="237" t="s">
        <v>6722</v>
      </c>
      <c r="V754" s="236">
        <v>45548</v>
      </c>
      <c r="W754" s="236" t="s">
        <v>6944</v>
      </c>
      <c r="X754" s="237" t="s">
        <v>6721</v>
      </c>
      <c r="Y754" s="237"/>
      <c r="Z754" s="237"/>
      <c r="AA754" s="241">
        <v>202409</v>
      </c>
      <c r="AB754" s="246"/>
      <c r="AC754" s="236" t="s">
        <v>7181</v>
      </c>
      <c r="AD754" s="247" t="s">
        <v>7117</v>
      </c>
      <c r="AE754" s="248">
        <v>0</v>
      </c>
      <c r="AF754" s="247" t="s">
        <v>7117</v>
      </c>
      <c r="AG754" s="242" t="str">
        <f>IFERROR(VLOOKUP(작성용!A:A,RM!A:D,4,0),"-")</f>
        <v>-</v>
      </c>
      <c r="AH754" s="9" t="s">
        <v>6721</v>
      </c>
      <c r="AI754" s="238" t="s">
        <v>6721</v>
      </c>
      <c r="AJ754" s="238" t="s">
        <v>6721</v>
      </c>
      <c r="AK754" s="238" t="s">
        <v>7182</v>
      </c>
      <c r="AL754" s="238">
        <v>753</v>
      </c>
    </row>
    <row r="755" spans="1:38" x14ac:dyDescent="0.3">
      <c r="A755" s="232">
        <v>6000534</v>
      </c>
      <c r="B755" s="232" t="s">
        <v>7862</v>
      </c>
      <c r="C755" s="244" t="s">
        <v>6717</v>
      </c>
      <c r="D755" s="240" t="s">
        <v>7920</v>
      </c>
      <c r="E755" s="239" t="s">
        <v>3526</v>
      </c>
      <c r="F755" s="243" t="s">
        <v>6966</v>
      </c>
      <c r="G755" s="214">
        <v>0</v>
      </c>
      <c r="H755" s="234" t="s">
        <v>6721</v>
      </c>
      <c r="I755" s="234"/>
      <c r="J755" s="234"/>
      <c r="K755" s="234"/>
      <c r="L755" s="234"/>
      <c r="M755" s="234"/>
      <c r="N755" s="234" t="s">
        <v>6946</v>
      </c>
      <c r="O755" s="249"/>
      <c r="P755" s="249"/>
      <c r="Q755" s="226"/>
      <c r="R755" s="212" t="s">
        <v>2</v>
      </c>
      <c r="S755" s="213" t="s">
        <v>6721</v>
      </c>
      <c r="T755" s="236" t="s">
        <v>7919</v>
      </c>
      <c r="U755" s="237" t="s">
        <v>6722</v>
      </c>
      <c r="V755" s="236">
        <v>45548</v>
      </c>
      <c r="W755" s="236" t="s">
        <v>6944</v>
      </c>
      <c r="X755" s="237" t="s">
        <v>6721</v>
      </c>
      <c r="Y755" s="237"/>
      <c r="Z755" s="237"/>
      <c r="AA755" s="241">
        <v>202409</v>
      </c>
      <c r="AB755" s="246"/>
      <c r="AC755" s="236" t="s">
        <v>7181</v>
      </c>
      <c r="AD755" s="247" t="s">
        <v>7158</v>
      </c>
      <c r="AE755" s="248">
        <v>0.4</v>
      </c>
      <c r="AF755" s="247" t="s">
        <v>7158</v>
      </c>
      <c r="AG755" s="242" t="str">
        <f>IFERROR(VLOOKUP(작성용!A:A,RM!A:D,4,0),"-")</f>
        <v>-</v>
      </c>
      <c r="AH755" s="9" t="s">
        <v>6721</v>
      </c>
      <c r="AI755" s="238" t="s">
        <v>6721</v>
      </c>
      <c r="AJ755" s="238" t="s">
        <v>6721</v>
      </c>
      <c r="AK755" s="238" t="s">
        <v>7182</v>
      </c>
      <c r="AL755" s="238">
        <v>754</v>
      </c>
    </row>
    <row r="756" spans="1:38" x14ac:dyDescent="0.3">
      <c r="A756" s="232">
        <v>6000534</v>
      </c>
      <c r="B756" s="232" t="s">
        <v>7862</v>
      </c>
      <c r="C756" s="244" t="s">
        <v>6717</v>
      </c>
      <c r="D756" s="231" t="s">
        <v>7921</v>
      </c>
      <c r="E756" s="239" t="s">
        <v>4047</v>
      </c>
      <c r="F756" s="243" t="s">
        <v>6931</v>
      </c>
      <c r="G756" s="214">
        <v>0</v>
      </c>
      <c r="H756" s="234" t="s">
        <v>6721</v>
      </c>
      <c r="I756" s="234"/>
      <c r="J756" s="234"/>
      <c r="K756" s="234"/>
      <c r="L756" s="234"/>
      <c r="M756" s="234"/>
      <c r="N756" s="234" t="s">
        <v>6946</v>
      </c>
      <c r="O756" s="249"/>
      <c r="P756" s="249"/>
      <c r="Q756" s="226"/>
      <c r="R756" s="212" t="s">
        <v>2</v>
      </c>
      <c r="S756" s="213" t="s">
        <v>6721</v>
      </c>
      <c r="T756" s="236" t="s">
        <v>7919</v>
      </c>
      <c r="U756" s="237" t="s">
        <v>6722</v>
      </c>
      <c r="V756" s="236">
        <v>45548</v>
      </c>
      <c r="W756" s="236" t="s">
        <v>6944</v>
      </c>
      <c r="X756" s="237" t="s">
        <v>6721</v>
      </c>
      <c r="Y756" s="237"/>
      <c r="Z756" s="237"/>
      <c r="AA756" s="241">
        <v>202409</v>
      </c>
      <c r="AB756" s="246"/>
      <c r="AC756" s="236" t="s">
        <v>7181</v>
      </c>
      <c r="AD756" s="247" t="s">
        <v>7129</v>
      </c>
      <c r="AE756" s="248">
        <v>0</v>
      </c>
      <c r="AF756" s="247" t="s">
        <v>7129</v>
      </c>
      <c r="AG756" s="242" t="str">
        <f>IFERROR(VLOOKUP(작성용!A:A,RM!A:D,4,0),"-")</f>
        <v>-</v>
      </c>
      <c r="AH756" s="9" t="s">
        <v>6721</v>
      </c>
      <c r="AI756" s="238" t="s">
        <v>6721</v>
      </c>
      <c r="AJ756" s="238" t="s">
        <v>6721</v>
      </c>
      <c r="AK756" s="238" t="s">
        <v>7182</v>
      </c>
      <c r="AL756" s="238">
        <v>755</v>
      </c>
    </row>
    <row r="757" spans="1:38" x14ac:dyDescent="0.3">
      <c r="A757" s="232">
        <v>6000534</v>
      </c>
      <c r="B757" s="232" t="s">
        <v>7862</v>
      </c>
      <c r="C757" s="244" t="s">
        <v>6717</v>
      </c>
      <c r="D757" s="240" t="s">
        <v>7922</v>
      </c>
      <c r="E757" s="239" t="s">
        <v>4048</v>
      </c>
      <c r="F757" s="243" t="s">
        <v>6966</v>
      </c>
      <c r="G757" s="214">
        <v>0</v>
      </c>
      <c r="H757" s="234" t="s">
        <v>6721</v>
      </c>
      <c r="I757" s="234"/>
      <c r="J757" s="234"/>
      <c r="K757" s="234"/>
      <c r="L757" s="234"/>
      <c r="M757" s="234"/>
      <c r="N757" s="234" t="s">
        <v>6946</v>
      </c>
      <c r="O757" s="249"/>
      <c r="P757" s="249"/>
      <c r="Q757" s="226"/>
      <c r="R757" s="212" t="s">
        <v>2</v>
      </c>
      <c r="S757" s="213" t="s">
        <v>6721</v>
      </c>
      <c r="T757" s="236" t="s">
        <v>7919</v>
      </c>
      <c r="U757" s="237" t="s">
        <v>6722</v>
      </c>
      <c r="V757" s="236">
        <v>45548</v>
      </c>
      <c r="W757" s="236" t="s">
        <v>6944</v>
      </c>
      <c r="X757" s="237" t="s">
        <v>6721</v>
      </c>
      <c r="Y757" s="237"/>
      <c r="Z757" s="237"/>
      <c r="AA757" s="241">
        <v>202409</v>
      </c>
      <c r="AB757" s="246"/>
      <c r="AC757" s="236" t="s">
        <v>7181</v>
      </c>
      <c r="AD757" s="247" t="s">
        <v>6989</v>
      </c>
      <c r="AE757" s="248">
        <v>0.4</v>
      </c>
      <c r="AF757" s="247" t="s">
        <v>7167</v>
      </c>
      <c r="AG757" s="242" t="str">
        <f>IFERROR(VLOOKUP(작성용!A:A,RM!A:D,4,0),"-")</f>
        <v>-</v>
      </c>
      <c r="AH757" s="9" t="s">
        <v>6721</v>
      </c>
      <c r="AI757" s="238" t="s">
        <v>6721</v>
      </c>
      <c r="AJ757" s="238" t="s">
        <v>6721</v>
      </c>
      <c r="AK757" s="238" t="s">
        <v>7182</v>
      </c>
      <c r="AL757" s="238">
        <v>756</v>
      </c>
    </row>
    <row r="758" spans="1:38" x14ac:dyDescent="0.3">
      <c r="A758" s="232">
        <v>6000534</v>
      </c>
      <c r="B758" s="232" t="s">
        <v>7862</v>
      </c>
      <c r="C758" s="244" t="s">
        <v>6717</v>
      </c>
      <c r="D758" s="240" t="s">
        <v>7922</v>
      </c>
      <c r="E758" s="239" t="s">
        <v>4048</v>
      </c>
      <c r="F758" s="243" t="s">
        <v>6966</v>
      </c>
      <c r="G758" s="214">
        <v>4</v>
      </c>
      <c r="H758" s="234" t="s">
        <v>6721</v>
      </c>
      <c r="I758" s="234"/>
      <c r="J758" s="234"/>
      <c r="K758" s="234"/>
      <c r="L758" s="234"/>
      <c r="M758" s="234"/>
      <c r="N758" s="234" t="s">
        <v>6946</v>
      </c>
      <c r="O758" s="249"/>
      <c r="P758" s="249"/>
      <c r="Q758" s="226"/>
      <c r="R758" s="212" t="s">
        <v>2</v>
      </c>
      <c r="S758" s="213" t="s">
        <v>6721</v>
      </c>
      <c r="T758" s="236" t="s">
        <v>7919</v>
      </c>
      <c r="U758" s="237" t="s">
        <v>6722</v>
      </c>
      <c r="V758" s="236">
        <v>45548</v>
      </c>
      <c r="W758" s="236" t="s">
        <v>6944</v>
      </c>
      <c r="X758" s="237" t="s">
        <v>6721</v>
      </c>
      <c r="Y758" s="237"/>
      <c r="Z758" s="237"/>
      <c r="AA758" s="241">
        <v>202409</v>
      </c>
      <c r="AB758" s="246"/>
      <c r="AC758" s="236" t="s">
        <v>7181</v>
      </c>
      <c r="AD758" s="247" t="s">
        <v>6989</v>
      </c>
      <c r="AE758" s="248">
        <v>0</v>
      </c>
      <c r="AF758" s="247" t="s">
        <v>7167</v>
      </c>
      <c r="AG758" s="242" t="str">
        <f>IFERROR(VLOOKUP(작성용!A:A,RM!A:D,4,0),"-")</f>
        <v>-</v>
      </c>
      <c r="AH758" s="9" t="s">
        <v>6721</v>
      </c>
      <c r="AI758" s="238" t="s">
        <v>6721</v>
      </c>
      <c r="AJ758" s="238" t="s">
        <v>6721</v>
      </c>
      <c r="AK758" s="238" t="s">
        <v>7182</v>
      </c>
      <c r="AL758" s="238">
        <v>757</v>
      </c>
    </row>
    <row r="759" spans="1:38" x14ac:dyDescent="0.3">
      <c r="A759" s="232">
        <v>6000534</v>
      </c>
      <c r="B759" s="232" t="s">
        <v>7862</v>
      </c>
      <c r="C759" s="244" t="s">
        <v>6717</v>
      </c>
      <c r="D759" s="240" t="s">
        <v>7923</v>
      </c>
      <c r="E759" s="239" t="s">
        <v>4049</v>
      </c>
      <c r="F759" s="243" t="s">
        <v>6966</v>
      </c>
      <c r="G759" s="214">
        <v>0</v>
      </c>
      <c r="H759" s="234" t="s">
        <v>6721</v>
      </c>
      <c r="I759" s="234"/>
      <c r="J759" s="234"/>
      <c r="K759" s="234"/>
      <c r="L759" s="234"/>
      <c r="M759" s="234"/>
      <c r="N759" s="234" t="s">
        <v>6946</v>
      </c>
      <c r="O759" s="249"/>
      <c r="P759" s="249"/>
      <c r="Q759" s="226"/>
      <c r="R759" s="212" t="s">
        <v>2</v>
      </c>
      <c r="S759" s="213" t="s">
        <v>6721</v>
      </c>
      <c r="T759" s="236" t="s">
        <v>7919</v>
      </c>
      <c r="U759" s="237" t="s">
        <v>6722</v>
      </c>
      <c r="V759" s="236">
        <v>45548</v>
      </c>
      <c r="W759" s="236" t="s">
        <v>6944</v>
      </c>
      <c r="X759" s="237" t="s">
        <v>6721</v>
      </c>
      <c r="Y759" s="237"/>
      <c r="Z759" s="237"/>
      <c r="AA759" s="241">
        <v>202409</v>
      </c>
      <c r="AB759" s="246"/>
      <c r="AC759" s="236" t="s">
        <v>7181</v>
      </c>
      <c r="AD759" s="247" t="s">
        <v>7115</v>
      </c>
      <c r="AE759" s="248">
        <v>0.4</v>
      </c>
      <c r="AF759" s="247" t="s">
        <v>7115</v>
      </c>
      <c r="AG759" s="242" t="str">
        <f>IFERROR(VLOOKUP(작성용!A:A,RM!A:D,4,0),"-")</f>
        <v>-</v>
      </c>
      <c r="AH759" s="9" t="s">
        <v>6721</v>
      </c>
      <c r="AI759" s="238" t="s">
        <v>6721</v>
      </c>
      <c r="AJ759" s="238" t="s">
        <v>6721</v>
      </c>
      <c r="AK759" s="238" t="s">
        <v>7182</v>
      </c>
      <c r="AL759" s="238">
        <v>758</v>
      </c>
    </row>
    <row r="760" spans="1:38" x14ac:dyDescent="0.3">
      <c r="A760" s="232">
        <v>6000534</v>
      </c>
      <c r="B760" s="232" t="s">
        <v>7862</v>
      </c>
      <c r="C760" s="244" t="s">
        <v>6717</v>
      </c>
      <c r="D760" s="240" t="s">
        <v>7924</v>
      </c>
      <c r="E760" s="239" t="s">
        <v>3528</v>
      </c>
      <c r="F760" s="243" t="s">
        <v>6966</v>
      </c>
      <c r="G760" s="214">
        <v>0</v>
      </c>
      <c r="H760" s="234" t="s">
        <v>6721</v>
      </c>
      <c r="I760" s="234"/>
      <c r="J760" s="234"/>
      <c r="K760" s="234"/>
      <c r="L760" s="234"/>
      <c r="M760" s="234"/>
      <c r="N760" s="234" t="s">
        <v>6946</v>
      </c>
      <c r="O760" s="249"/>
      <c r="P760" s="249"/>
      <c r="Q760" s="226"/>
      <c r="R760" s="212" t="s">
        <v>2</v>
      </c>
      <c r="S760" s="213" t="s">
        <v>6721</v>
      </c>
      <c r="T760" s="236" t="s">
        <v>7919</v>
      </c>
      <c r="U760" s="237" t="s">
        <v>6722</v>
      </c>
      <c r="V760" s="236">
        <v>45548</v>
      </c>
      <c r="W760" s="236" t="s">
        <v>6944</v>
      </c>
      <c r="X760" s="237" t="s">
        <v>6721</v>
      </c>
      <c r="Y760" s="237"/>
      <c r="Z760" s="237"/>
      <c r="AA760" s="241">
        <v>202409</v>
      </c>
      <c r="AB760" s="246"/>
      <c r="AC760" s="236" t="s">
        <v>7181</v>
      </c>
      <c r="AD760" s="247" t="s">
        <v>7196</v>
      </c>
      <c r="AE760" s="248">
        <v>0.4</v>
      </c>
      <c r="AF760" s="247" t="s">
        <v>7196</v>
      </c>
      <c r="AG760" s="242" t="str">
        <f>IFERROR(VLOOKUP(작성용!A:A,RM!A:D,4,0),"-")</f>
        <v>-</v>
      </c>
      <c r="AH760" s="9" t="s">
        <v>6721</v>
      </c>
      <c r="AI760" s="238" t="s">
        <v>6721</v>
      </c>
      <c r="AJ760" s="238" t="s">
        <v>6721</v>
      </c>
      <c r="AK760" s="238" t="s">
        <v>7182</v>
      </c>
      <c r="AL760" s="238">
        <v>759</v>
      </c>
    </row>
    <row r="761" spans="1:38" x14ac:dyDescent="0.3">
      <c r="A761" s="232">
        <v>6000534</v>
      </c>
      <c r="B761" s="232" t="s">
        <v>7862</v>
      </c>
      <c r="C761" s="244" t="s">
        <v>6717</v>
      </c>
      <c r="D761" s="240" t="s">
        <v>7925</v>
      </c>
      <c r="E761" s="239" t="s">
        <v>3525</v>
      </c>
      <c r="F761" s="243" t="s">
        <v>7044</v>
      </c>
      <c r="G761" s="214">
        <v>0</v>
      </c>
      <c r="H761" s="234" t="s">
        <v>6721</v>
      </c>
      <c r="I761" s="234"/>
      <c r="J761" s="234"/>
      <c r="K761" s="234"/>
      <c r="L761" s="234"/>
      <c r="M761" s="234"/>
      <c r="N761" s="234" t="s">
        <v>6946</v>
      </c>
      <c r="O761" s="249"/>
      <c r="P761" s="249"/>
      <c r="Q761" s="226"/>
      <c r="R761" s="212" t="s">
        <v>2</v>
      </c>
      <c r="S761" s="213" t="s">
        <v>6721</v>
      </c>
      <c r="T761" s="236" t="s">
        <v>7919</v>
      </c>
      <c r="U761" s="237" t="s">
        <v>6722</v>
      </c>
      <c r="V761" s="236">
        <v>45548</v>
      </c>
      <c r="W761" s="236" t="s">
        <v>6944</v>
      </c>
      <c r="X761" s="237" t="s">
        <v>6721</v>
      </c>
      <c r="Y761" s="237"/>
      <c r="Z761" s="237"/>
      <c r="AA761" s="241">
        <v>202409</v>
      </c>
      <c r="AB761" s="246"/>
      <c r="AC761" s="236" t="s">
        <v>7181</v>
      </c>
      <c r="AD761" s="247" t="s">
        <v>7133</v>
      </c>
      <c r="AE761" s="248">
        <v>0.4</v>
      </c>
      <c r="AF761" s="247" t="s">
        <v>7133</v>
      </c>
      <c r="AG761" s="242" t="str">
        <f>IFERROR(VLOOKUP(작성용!A:A,RM!A:D,4,0),"-")</f>
        <v>-</v>
      </c>
      <c r="AH761" s="9" t="s">
        <v>6721</v>
      </c>
      <c r="AI761" s="238" t="s">
        <v>6721</v>
      </c>
      <c r="AJ761" s="238" t="s">
        <v>6721</v>
      </c>
      <c r="AK761" s="238" t="s">
        <v>7182</v>
      </c>
      <c r="AL761" s="238">
        <v>760</v>
      </c>
    </row>
    <row r="762" spans="1:38" x14ac:dyDescent="0.3">
      <c r="A762" s="232">
        <v>6000534</v>
      </c>
      <c r="B762" s="232" t="s">
        <v>7862</v>
      </c>
      <c r="C762" s="244" t="s">
        <v>6717</v>
      </c>
      <c r="D762" s="240" t="s">
        <v>7926</v>
      </c>
      <c r="E762" s="239" t="s">
        <v>4032</v>
      </c>
      <c r="F762" s="243" t="s">
        <v>7179</v>
      </c>
      <c r="G762" s="214">
        <v>0</v>
      </c>
      <c r="H762" s="234" t="s">
        <v>6721</v>
      </c>
      <c r="I762" s="234"/>
      <c r="J762" s="234"/>
      <c r="K762" s="234"/>
      <c r="L762" s="234"/>
      <c r="M762" s="234"/>
      <c r="N762" s="234" t="s">
        <v>6946</v>
      </c>
      <c r="O762" s="249"/>
      <c r="P762" s="249"/>
      <c r="Q762" s="226"/>
      <c r="R762" s="212" t="s">
        <v>2</v>
      </c>
      <c r="S762" s="213" t="s">
        <v>6721</v>
      </c>
      <c r="T762" s="236" t="s">
        <v>7919</v>
      </c>
      <c r="U762" s="237" t="s">
        <v>6722</v>
      </c>
      <c r="V762" s="236">
        <v>45548</v>
      </c>
      <c r="W762" s="236" t="s">
        <v>6944</v>
      </c>
      <c r="X762" s="237" t="s">
        <v>6721</v>
      </c>
      <c r="Y762" s="237"/>
      <c r="Z762" s="237"/>
      <c r="AA762" s="241">
        <v>202409</v>
      </c>
      <c r="AB762" s="246"/>
      <c r="AC762" s="236" t="s">
        <v>7181</v>
      </c>
      <c r="AD762" s="247" t="s">
        <v>7152</v>
      </c>
      <c r="AE762" s="248">
        <v>0.4</v>
      </c>
      <c r="AF762" s="247" t="s">
        <v>7152</v>
      </c>
      <c r="AG762" s="242" t="str">
        <f>IFERROR(VLOOKUP(작성용!A:A,RM!A:D,4,0),"-")</f>
        <v>-</v>
      </c>
      <c r="AH762" s="9" t="s">
        <v>6721</v>
      </c>
      <c r="AI762" s="238" t="s">
        <v>6721</v>
      </c>
      <c r="AJ762" s="238" t="s">
        <v>6721</v>
      </c>
      <c r="AK762" s="238" t="s">
        <v>7182</v>
      </c>
      <c r="AL762" s="238">
        <v>761</v>
      </c>
    </row>
    <row r="763" spans="1:38" x14ac:dyDescent="0.3">
      <c r="A763" s="232">
        <v>6000534</v>
      </c>
      <c r="B763" s="232" t="s">
        <v>7862</v>
      </c>
      <c r="C763" s="244" t="s">
        <v>6717</v>
      </c>
      <c r="D763" s="240" t="s">
        <v>7926</v>
      </c>
      <c r="E763" s="239" t="s">
        <v>4032</v>
      </c>
      <c r="F763" s="243" t="s">
        <v>7558</v>
      </c>
      <c r="G763" s="214">
        <v>0</v>
      </c>
      <c r="H763" s="234" t="s">
        <v>6721</v>
      </c>
      <c r="I763" s="234"/>
      <c r="J763" s="234"/>
      <c r="K763" s="234"/>
      <c r="L763" s="234"/>
      <c r="M763" s="234"/>
      <c r="N763" s="234" t="s">
        <v>6946</v>
      </c>
      <c r="O763" s="249"/>
      <c r="P763" s="249"/>
      <c r="Q763" s="226"/>
      <c r="R763" s="212" t="s">
        <v>2</v>
      </c>
      <c r="S763" s="213" t="s">
        <v>6721</v>
      </c>
      <c r="T763" s="236" t="s">
        <v>7919</v>
      </c>
      <c r="U763" s="237" t="s">
        <v>6722</v>
      </c>
      <c r="V763" s="236">
        <v>45548</v>
      </c>
      <c r="W763" s="236" t="s">
        <v>6944</v>
      </c>
      <c r="X763" s="237" t="s">
        <v>6721</v>
      </c>
      <c r="Y763" s="237"/>
      <c r="Z763" s="237"/>
      <c r="AA763" s="241">
        <v>202409</v>
      </c>
      <c r="AB763" s="246"/>
      <c r="AC763" s="236" t="s">
        <v>7181</v>
      </c>
      <c r="AD763" s="247" t="s">
        <v>7152</v>
      </c>
      <c r="AE763" s="248">
        <v>0</v>
      </c>
      <c r="AF763" s="247" t="s">
        <v>7152</v>
      </c>
      <c r="AG763" s="242" t="str">
        <f>IFERROR(VLOOKUP(작성용!A:A,RM!A:D,4,0),"-")</f>
        <v>-</v>
      </c>
      <c r="AH763" s="9" t="s">
        <v>6721</v>
      </c>
      <c r="AI763" s="238" t="s">
        <v>6721</v>
      </c>
      <c r="AJ763" s="238" t="s">
        <v>6721</v>
      </c>
      <c r="AK763" s="238" t="s">
        <v>7182</v>
      </c>
      <c r="AL763" s="238">
        <v>762</v>
      </c>
    </row>
    <row r="764" spans="1:38" x14ac:dyDescent="0.3">
      <c r="A764" s="232">
        <v>6000534</v>
      </c>
      <c r="B764" s="232" t="s">
        <v>7862</v>
      </c>
      <c r="C764" s="244" t="s">
        <v>6717</v>
      </c>
      <c r="D764" s="240" t="s">
        <v>7927</v>
      </c>
      <c r="E764" s="239" t="s">
        <v>4050</v>
      </c>
      <c r="F764" s="243" t="s">
        <v>6966</v>
      </c>
      <c r="G764" s="214">
        <v>0</v>
      </c>
      <c r="H764" s="234" t="s">
        <v>6721</v>
      </c>
      <c r="I764" s="234"/>
      <c r="J764" s="234"/>
      <c r="K764" s="234"/>
      <c r="L764" s="234"/>
      <c r="M764" s="234"/>
      <c r="N764" s="234" t="s">
        <v>6946</v>
      </c>
      <c r="O764" s="249"/>
      <c r="P764" s="249"/>
      <c r="Q764" s="226"/>
      <c r="R764" s="212" t="s">
        <v>2</v>
      </c>
      <c r="S764" s="213" t="s">
        <v>6721</v>
      </c>
      <c r="T764" s="236" t="s">
        <v>7919</v>
      </c>
      <c r="U764" s="237" t="s">
        <v>6722</v>
      </c>
      <c r="V764" s="236">
        <v>45548</v>
      </c>
      <c r="W764" s="236" t="s">
        <v>6944</v>
      </c>
      <c r="X764" s="237" t="s">
        <v>6721</v>
      </c>
      <c r="Y764" s="237"/>
      <c r="Z764" s="237"/>
      <c r="AA764" s="241">
        <v>202409</v>
      </c>
      <c r="AB764" s="246"/>
      <c r="AC764" s="236" t="s">
        <v>7181</v>
      </c>
      <c r="AD764" s="247" t="s">
        <v>7135</v>
      </c>
      <c r="AE764" s="248">
        <v>0.4</v>
      </c>
      <c r="AF764" s="247" t="s">
        <v>7135</v>
      </c>
      <c r="AG764" s="242" t="str">
        <f>IFERROR(VLOOKUP(작성용!A:A,RM!A:D,4,0),"-")</f>
        <v>-</v>
      </c>
      <c r="AH764" s="9" t="s">
        <v>6721</v>
      </c>
      <c r="AI764" s="238" t="s">
        <v>6721</v>
      </c>
      <c r="AJ764" s="238" t="s">
        <v>6721</v>
      </c>
      <c r="AK764" s="238" t="s">
        <v>7182</v>
      </c>
      <c r="AL764" s="238">
        <v>763</v>
      </c>
    </row>
    <row r="765" spans="1:38" x14ac:dyDescent="0.3">
      <c r="A765" s="232">
        <v>6000534</v>
      </c>
      <c r="B765" s="232" t="s">
        <v>7862</v>
      </c>
      <c r="C765" s="244" t="s">
        <v>6717</v>
      </c>
      <c r="D765" s="240" t="s">
        <v>7927</v>
      </c>
      <c r="E765" s="239" t="s">
        <v>4050</v>
      </c>
      <c r="F765" s="243" t="s">
        <v>6966</v>
      </c>
      <c r="G765" s="214">
        <v>1</v>
      </c>
      <c r="H765" s="234" t="s">
        <v>6721</v>
      </c>
      <c r="I765" s="234"/>
      <c r="J765" s="234"/>
      <c r="K765" s="234"/>
      <c r="L765" s="234"/>
      <c r="M765" s="234"/>
      <c r="N765" s="234" t="s">
        <v>6946</v>
      </c>
      <c r="O765" s="249"/>
      <c r="P765" s="249"/>
      <c r="Q765" s="226"/>
      <c r="R765" s="212" t="s">
        <v>2</v>
      </c>
      <c r="S765" s="213" t="s">
        <v>6721</v>
      </c>
      <c r="T765" s="236" t="s">
        <v>7919</v>
      </c>
      <c r="U765" s="237" t="s">
        <v>6722</v>
      </c>
      <c r="V765" s="236">
        <v>45548</v>
      </c>
      <c r="W765" s="236" t="s">
        <v>6944</v>
      </c>
      <c r="X765" s="237" t="s">
        <v>6721</v>
      </c>
      <c r="Y765" s="237"/>
      <c r="Z765" s="237"/>
      <c r="AA765" s="241">
        <v>202409</v>
      </c>
      <c r="AB765" s="246"/>
      <c r="AC765" s="236" t="s">
        <v>7181</v>
      </c>
      <c r="AD765" s="247" t="s">
        <v>7135</v>
      </c>
      <c r="AE765" s="248">
        <v>0</v>
      </c>
      <c r="AF765" s="247" t="s">
        <v>7135</v>
      </c>
      <c r="AG765" s="242" t="str">
        <f>IFERROR(VLOOKUP(작성용!A:A,RM!A:D,4,0),"-")</f>
        <v>-</v>
      </c>
      <c r="AH765" s="9" t="s">
        <v>6721</v>
      </c>
      <c r="AI765" s="238" t="s">
        <v>6721</v>
      </c>
      <c r="AJ765" s="238" t="s">
        <v>6721</v>
      </c>
      <c r="AK765" s="238" t="s">
        <v>7182</v>
      </c>
      <c r="AL765" s="238">
        <v>764</v>
      </c>
    </row>
    <row r="766" spans="1:38" x14ac:dyDescent="0.3">
      <c r="A766" s="232">
        <v>6000534</v>
      </c>
      <c r="B766" s="232" t="s">
        <v>7862</v>
      </c>
      <c r="C766" s="244" t="s">
        <v>6717</v>
      </c>
      <c r="D766" s="240" t="s">
        <v>7927</v>
      </c>
      <c r="E766" s="239" t="s">
        <v>4050</v>
      </c>
      <c r="F766" s="243" t="s">
        <v>6931</v>
      </c>
      <c r="G766" s="214">
        <v>0</v>
      </c>
      <c r="H766" s="234" t="s">
        <v>6721</v>
      </c>
      <c r="I766" s="234"/>
      <c r="J766" s="234"/>
      <c r="K766" s="234"/>
      <c r="L766" s="234"/>
      <c r="M766" s="234"/>
      <c r="N766" s="234" t="s">
        <v>6946</v>
      </c>
      <c r="O766" s="249"/>
      <c r="P766" s="249"/>
      <c r="Q766" s="226"/>
      <c r="R766" s="212" t="s">
        <v>2</v>
      </c>
      <c r="S766" s="213" t="s">
        <v>6721</v>
      </c>
      <c r="T766" s="236" t="s">
        <v>7919</v>
      </c>
      <c r="U766" s="237" t="s">
        <v>6722</v>
      </c>
      <c r="V766" s="236">
        <v>45548</v>
      </c>
      <c r="W766" s="236" t="s">
        <v>6944</v>
      </c>
      <c r="X766" s="237" t="s">
        <v>6721</v>
      </c>
      <c r="Y766" s="237"/>
      <c r="Z766" s="237"/>
      <c r="AA766" s="241">
        <v>202409</v>
      </c>
      <c r="AB766" s="246"/>
      <c r="AC766" s="236" t="s">
        <v>7181</v>
      </c>
      <c r="AD766" s="247" t="s">
        <v>7135</v>
      </c>
      <c r="AE766" s="248">
        <v>0</v>
      </c>
      <c r="AF766" s="247" t="s">
        <v>7135</v>
      </c>
      <c r="AG766" s="242" t="str">
        <f>IFERROR(VLOOKUP(작성용!A:A,RM!A:D,4,0),"-")</f>
        <v>-</v>
      </c>
      <c r="AH766" s="9" t="s">
        <v>6721</v>
      </c>
      <c r="AI766" s="238" t="s">
        <v>6721</v>
      </c>
      <c r="AJ766" s="238" t="s">
        <v>6721</v>
      </c>
      <c r="AK766" s="238" t="s">
        <v>7182</v>
      </c>
      <c r="AL766" s="238">
        <v>765</v>
      </c>
    </row>
    <row r="767" spans="1:38" x14ac:dyDescent="0.3">
      <c r="A767" s="232">
        <v>6000534</v>
      </c>
      <c r="B767" s="232" t="s">
        <v>7862</v>
      </c>
      <c r="C767" s="244" t="s">
        <v>6717</v>
      </c>
      <c r="D767" s="240" t="s">
        <v>7928</v>
      </c>
      <c r="E767" s="239" t="s">
        <v>4051</v>
      </c>
      <c r="F767" s="243" t="s">
        <v>7044</v>
      </c>
      <c r="G767" s="214">
        <v>0</v>
      </c>
      <c r="H767" s="234" t="s">
        <v>6721</v>
      </c>
      <c r="I767" s="234"/>
      <c r="J767" s="234"/>
      <c r="K767" s="234"/>
      <c r="L767" s="234"/>
      <c r="M767" s="234"/>
      <c r="N767" s="234" t="s">
        <v>6946</v>
      </c>
      <c r="O767" s="249"/>
      <c r="P767" s="249"/>
      <c r="Q767" s="226"/>
      <c r="R767" s="212" t="s">
        <v>2</v>
      </c>
      <c r="S767" s="213" t="s">
        <v>6721</v>
      </c>
      <c r="T767" s="236" t="s">
        <v>7919</v>
      </c>
      <c r="U767" s="237" t="s">
        <v>6722</v>
      </c>
      <c r="V767" s="236">
        <v>45548</v>
      </c>
      <c r="W767" s="236" t="s">
        <v>6944</v>
      </c>
      <c r="X767" s="237" t="s">
        <v>6721</v>
      </c>
      <c r="Y767" s="237"/>
      <c r="Z767" s="237"/>
      <c r="AA767" s="241">
        <v>202409</v>
      </c>
      <c r="AB767" s="246"/>
      <c r="AC767" s="236" t="s">
        <v>7181</v>
      </c>
      <c r="AD767" s="247" t="s">
        <v>7100</v>
      </c>
      <c r="AE767" s="248">
        <v>0.4</v>
      </c>
      <c r="AF767" s="247" t="s">
        <v>7100</v>
      </c>
      <c r="AG767" s="242" t="str">
        <f>IFERROR(VLOOKUP(작성용!A:A,RM!A:D,4,0),"-")</f>
        <v>-</v>
      </c>
      <c r="AH767" s="9" t="s">
        <v>6721</v>
      </c>
      <c r="AI767" s="238" t="s">
        <v>6721</v>
      </c>
      <c r="AJ767" s="238" t="s">
        <v>6721</v>
      </c>
      <c r="AK767" s="238" t="s">
        <v>7182</v>
      </c>
      <c r="AL767" s="238">
        <v>766</v>
      </c>
    </row>
    <row r="768" spans="1:38" x14ac:dyDescent="0.3">
      <c r="A768" s="232">
        <v>6000534</v>
      </c>
      <c r="B768" s="232" t="s">
        <v>7862</v>
      </c>
      <c r="C768" s="244" t="s">
        <v>6717</v>
      </c>
      <c r="D768" s="240" t="s">
        <v>7928</v>
      </c>
      <c r="E768" s="239" t="s">
        <v>4051</v>
      </c>
      <c r="F768" s="243" t="s">
        <v>7044</v>
      </c>
      <c r="G768" s="214">
        <v>2</v>
      </c>
      <c r="H768" s="234" t="s">
        <v>6721</v>
      </c>
      <c r="I768" s="234"/>
      <c r="J768" s="234"/>
      <c r="K768" s="234"/>
      <c r="L768" s="234"/>
      <c r="M768" s="234"/>
      <c r="N768" s="234" t="s">
        <v>6946</v>
      </c>
      <c r="O768" s="249"/>
      <c r="P768" s="249"/>
      <c r="Q768" s="226"/>
      <c r="R768" s="212" t="s">
        <v>2</v>
      </c>
      <c r="S768" s="213" t="s">
        <v>6721</v>
      </c>
      <c r="T768" s="236" t="s">
        <v>7919</v>
      </c>
      <c r="U768" s="237" t="s">
        <v>6722</v>
      </c>
      <c r="V768" s="236">
        <v>45548</v>
      </c>
      <c r="W768" s="236" t="s">
        <v>6944</v>
      </c>
      <c r="X768" s="237" t="s">
        <v>6721</v>
      </c>
      <c r="Y768" s="237"/>
      <c r="Z768" s="237"/>
      <c r="AA768" s="241">
        <v>202409</v>
      </c>
      <c r="AB768" s="246"/>
      <c r="AC768" s="236" t="s">
        <v>7181</v>
      </c>
      <c r="AD768" s="247" t="s">
        <v>7100</v>
      </c>
      <c r="AE768" s="248">
        <v>0</v>
      </c>
      <c r="AF768" s="247" t="s">
        <v>7100</v>
      </c>
      <c r="AG768" s="242" t="str">
        <f>IFERROR(VLOOKUP(작성용!A:A,RM!A:D,4,0),"-")</f>
        <v>-</v>
      </c>
      <c r="AH768" s="9" t="s">
        <v>6721</v>
      </c>
      <c r="AI768" s="238" t="s">
        <v>6721</v>
      </c>
      <c r="AJ768" s="238" t="s">
        <v>6721</v>
      </c>
      <c r="AK768" s="238" t="s">
        <v>7182</v>
      </c>
      <c r="AL768" s="238">
        <v>767</v>
      </c>
    </row>
    <row r="769" spans="1:38" x14ac:dyDescent="0.3">
      <c r="A769" s="232">
        <v>6000534</v>
      </c>
      <c r="B769" s="232" t="s">
        <v>7862</v>
      </c>
      <c r="C769" s="244" t="s">
        <v>6717</v>
      </c>
      <c r="D769" s="240" t="s">
        <v>7928</v>
      </c>
      <c r="E769" s="239" t="s">
        <v>4051</v>
      </c>
      <c r="F769" s="243" t="s">
        <v>7044</v>
      </c>
      <c r="G769" s="214">
        <v>1</v>
      </c>
      <c r="H769" s="234" t="s">
        <v>6721</v>
      </c>
      <c r="I769" s="234"/>
      <c r="J769" s="234"/>
      <c r="K769" s="234"/>
      <c r="L769" s="234"/>
      <c r="M769" s="234"/>
      <c r="N769" s="234" t="s">
        <v>6946</v>
      </c>
      <c r="O769" s="249"/>
      <c r="P769" s="249"/>
      <c r="Q769" s="226"/>
      <c r="R769" s="212" t="s">
        <v>2</v>
      </c>
      <c r="S769" s="213" t="s">
        <v>6721</v>
      </c>
      <c r="T769" s="236" t="s">
        <v>7919</v>
      </c>
      <c r="U769" s="237" t="s">
        <v>6722</v>
      </c>
      <c r="V769" s="236">
        <v>45548</v>
      </c>
      <c r="W769" s="236" t="s">
        <v>6944</v>
      </c>
      <c r="X769" s="237" t="s">
        <v>6721</v>
      </c>
      <c r="Y769" s="237"/>
      <c r="Z769" s="237"/>
      <c r="AA769" s="241">
        <v>202409</v>
      </c>
      <c r="AB769" s="246"/>
      <c r="AC769" s="236" t="s">
        <v>7181</v>
      </c>
      <c r="AD769" s="247" t="s">
        <v>7100</v>
      </c>
      <c r="AE769" s="248">
        <v>0</v>
      </c>
      <c r="AF769" s="247" t="s">
        <v>7100</v>
      </c>
      <c r="AG769" s="242" t="str">
        <f>IFERROR(VLOOKUP(작성용!A:A,RM!A:D,4,0),"-")</f>
        <v>-</v>
      </c>
      <c r="AH769" s="9" t="s">
        <v>6721</v>
      </c>
      <c r="AI769" s="238" t="s">
        <v>6721</v>
      </c>
      <c r="AJ769" s="238" t="s">
        <v>6721</v>
      </c>
      <c r="AK769" s="238" t="s">
        <v>7182</v>
      </c>
      <c r="AL769" s="238">
        <v>768</v>
      </c>
    </row>
    <row r="770" spans="1:38" x14ac:dyDescent="0.3">
      <c r="A770" s="232">
        <v>6000534</v>
      </c>
      <c r="B770" s="232" t="s">
        <v>7862</v>
      </c>
      <c r="C770" s="244" t="s">
        <v>6717</v>
      </c>
      <c r="D770" s="231" t="s">
        <v>7929</v>
      </c>
      <c r="E770" s="239" t="s">
        <v>4052</v>
      </c>
      <c r="F770" s="243" t="s">
        <v>7044</v>
      </c>
      <c r="G770" s="214">
        <v>0</v>
      </c>
      <c r="H770" s="234" t="s">
        <v>6721</v>
      </c>
      <c r="I770" s="234"/>
      <c r="J770" s="234"/>
      <c r="K770" s="234"/>
      <c r="L770" s="234"/>
      <c r="M770" s="234"/>
      <c r="N770" s="234" t="s">
        <v>6946</v>
      </c>
      <c r="O770" s="249"/>
      <c r="P770" s="249"/>
      <c r="Q770" s="226"/>
      <c r="R770" s="212" t="s">
        <v>2</v>
      </c>
      <c r="S770" s="213" t="s">
        <v>6721</v>
      </c>
      <c r="T770" s="236" t="s">
        <v>7919</v>
      </c>
      <c r="U770" s="237" t="s">
        <v>6722</v>
      </c>
      <c r="V770" s="236">
        <v>45548</v>
      </c>
      <c r="W770" s="236" t="s">
        <v>6944</v>
      </c>
      <c r="X770" s="237" t="s">
        <v>6721</v>
      </c>
      <c r="Y770" s="237"/>
      <c r="Z770" s="237"/>
      <c r="AA770" s="241">
        <v>202409</v>
      </c>
      <c r="AB770" s="246"/>
      <c r="AC770" s="236" t="s">
        <v>7181</v>
      </c>
      <c r="AD770" s="247" t="s">
        <v>7221</v>
      </c>
      <c r="AE770" s="248">
        <v>0</v>
      </c>
      <c r="AF770" s="247" t="s">
        <v>7221</v>
      </c>
      <c r="AG770" s="242" t="str">
        <f>IFERROR(VLOOKUP(작성용!A:A,RM!A:D,4,0),"-")</f>
        <v>-</v>
      </c>
      <c r="AH770" s="9" t="s">
        <v>6721</v>
      </c>
      <c r="AI770" s="238" t="s">
        <v>6721</v>
      </c>
      <c r="AJ770" s="238" t="s">
        <v>6721</v>
      </c>
      <c r="AK770" s="238" t="s">
        <v>7182</v>
      </c>
      <c r="AL770" s="238">
        <v>769</v>
      </c>
    </row>
    <row r="771" spans="1:38" x14ac:dyDescent="0.3">
      <c r="A771" s="232">
        <v>6000534</v>
      </c>
      <c r="B771" s="232" t="s">
        <v>7862</v>
      </c>
      <c r="C771" s="244" t="s">
        <v>6717</v>
      </c>
      <c r="D771" s="231" t="s">
        <v>7929</v>
      </c>
      <c r="E771" s="239" t="s">
        <v>4052</v>
      </c>
      <c r="F771" s="243" t="s">
        <v>7179</v>
      </c>
      <c r="G771" s="214">
        <v>0</v>
      </c>
      <c r="H771" s="234" t="s">
        <v>6721</v>
      </c>
      <c r="I771" s="234"/>
      <c r="J771" s="234"/>
      <c r="K771" s="234"/>
      <c r="L771" s="234"/>
      <c r="M771" s="234"/>
      <c r="N771" s="234" t="s">
        <v>6946</v>
      </c>
      <c r="O771" s="249"/>
      <c r="P771" s="249"/>
      <c r="Q771" s="226"/>
      <c r="R771" s="212" t="s">
        <v>2</v>
      </c>
      <c r="S771" s="213" t="s">
        <v>6721</v>
      </c>
      <c r="T771" s="236" t="s">
        <v>7919</v>
      </c>
      <c r="U771" s="237" t="s">
        <v>6722</v>
      </c>
      <c r="V771" s="236">
        <v>45548</v>
      </c>
      <c r="W771" s="236" t="s">
        <v>6944</v>
      </c>
      <c r="X771" s="237" t="s">
        <v>6721</v>
      </c>
      <c r="Y771" s="237"/>
      <c r="Z771" s="237"/>
      <c r="AA771" s="241">
        <v>202409</v>
      </c>
      <c r="AB771" s="246"/>
      <c r="AC771" s="236" t="s">
        <v>7181</v>
      </c>
      <c r="AD771" s="247" t="s">
        <v>7221</v>
      </c>
      <c r="AE771" s="248">
        <v>0</v>
      </c>
      <c r="AF771" s="247" t="s">
        <v>7221</v>
      </c>
      <c r="AG771" s="242" t="str">
        <f>IFERROR(VLOOKUP(작성용!A:A,RM!A:D,4,0),"-")</f>
        <v>-</v>
      </c>
      <c r="AH771" s="9" t="s">
        <v>6721</v>
      </c>
      <c r="AI771" s="238" t="s">
        <v>6721</v>
      </c>
      <c r="AJ771" s="238" t="s">
        <v>6721</v>
      </c>
      <c r="AK771" s="238" t="s">
        <v>7182</v>
      </c>
      <c r="AL771" s="238">
        <v>770</v>
      </c>
    </row>
    <row r="772" spans="1:38" x14ac:dyDescent="0.3">
      <c r="A772" s="232">
        <v>6000534</v>
      </c>
      <c r="B772" s="232" t="s">
        <v>7862</v>
      </c>
      <c r="C772" s="244" t="s">
        <v>6717</v>
      </c>
      <c r="D772" s="231" t="s">
        <v>7929</v>
      </c>
      <c r="E772" s="239" t="s">
        <v>4052</v>
      </c>
      <c r="F772" s="243" t="s">
        <v>7044</v>
      </c>
      <c r="G772" s="214">
        <v>1</v>
      </c>
      <c r="H772" s="234" t="s">
        <v>6721</v>
      </c>
      <c r="I772" s="234"/>
      <c r="J772" s="234"/>
      <c r="K772" s="234"/>
      <c r="L772" s="234"/>
      <c r="M772" s="234"/>
      <c r="N772" s="234" t="s">
        <v>6946</v>
      </c>
      <c r="O772" s="249"/>
      <c r="P772" s="249"/>
      <c r="Q772" s="226"/>
      <c r="R772" s="212" t="s">
        <v>2</v>
      </c>
      <c r="S772" s="213" t="s">
        <v>6721</v>
      </c>
      <c r="T772" s="236" t="s">
        <v>7919</v>
      </c>
      <c r="U772" s="237" t="s">
        <v>6722</v>
      </c>
      <c r="V772" s="236">
        <v>45548</v>
      </c>
      <c r="W772" s="236" t="s">
        <v>6944</v>
      </c>
      <c r="X772" s="237" t="s">
        <v>6721</v>
      </c>
      <c r="Y772" s="237"/>
      <c r="Z772" s="237"/>
      <c r="AA772" s="241">
        <v>202409</v>
      </c>
      <c r="AB772" s="246"/>
      <c r="AC772" s="236" t="s">
        <v>7181</v>
      </c>
      <c r="AD772" s="247" t="s">
        <v>7221</v>
      </c>
      <c r="AE772" s="248">
        <v>0</v>
      </c>
      <c r="AF772" s="247" t="s">
        <v>7221</v>
      </c>
      <c r="AG772" s="242" t="str">
        <f>IFERROR(VLOOKUP(작성용!A:A,RM!A:D,4,0),"-")</f>
        <v>-</v>
      </c>
      <c r="AH772" s="9" t="s">
        <v>6721</v>
      </c>
      <c r="AI772" s="238" t="s">
        <v>6721</v>
      </c>
      <c r="AJ772" s="238" t="s">
        <v>6721</v>
      </c>
      <c r="AK772" s="238" t="s">
        <v>7182</v>
      </c>
      <c r="AL772" s="238">
        <v>771</v>
      </c>
    </row>
    <row r="773" spans="1:38" x14ac:dyDescent="0.3">
      <c r="A773" s="232">
        <v>6000534</v>
      </c>
      <c r="B773" s="232" t="s">
        <v>7862</v>
      </c>
      <c r="C773" s="244" t="s">
        <v>6717</v>
      </c>
      <c r="D773" s="240" t="s">
        <v>7930</v>
      </c>
      <c r="E773" s="239" t="s">
        <v>4053</v>
      </c>
      <c r="F773" s="243" t="s">
        <v>6966</v>
      </c>
      <c r="G773" s="214">
        <v>0</v>
      </c>
      <c r="H773" s="234" t="s">
        <v>6721</v>
      </c>
      <c r="I773" s="234"/>
      <c r="J773" s="234"/>
      <c r="K773" s="234"/>
      <c r="L773" s="234"/>
      <c r="M773" s="234"/>
      <c r="N773" s="234" t="s">
        <v>6946</v>
      </c>
      <c r="O773" s="249"/>
      <c r="P773" s="249"/>
      <c r="Q773" s="226"/>
      <c r="R773" s="212" t="s">
        <v>2</v>
      </c>
      <c r="S773" s="213" t="s">
        <v>6721</v>
      </c>
      <c r="T773" s="236" t="s">
        <v>7919</v>
      </c>
      <c r="U773" s="237" t="s">
        <v>6722</v>
      </c>
      <c r="V773" s="236">
        <v>45548</v>
      </c>
      <c r="W773" s="236" t="s">
        <v>6944</v>
      </c>
      <c r="X773" s="237" t="s">
        <v>6721</v>
      </c>
      <c r="Y773" s="237"/>
      <c r="Z773" s="237"/>
      <c r="AA773" s="241">
        <v>202409</v>
      </c>
      <c r="AB773" s="246"/>
      <c r="AC773" s="236" t="s">
        <v>7181</v>
      </c>
      <c r="AD773" s="247" t="s">
        <v>7026</v>
      </c>
      <c r="AE773" s="248">
        <v>0.4</v>
      </c>
      <c r="AF773" s="247" t="s">
        <v>7026</v>
      </c>
      <c r="AG773" s="242" t="str">
        <f>IFERROR(VLOOKUP(작성용!A:A,RM!A:D,4,0),"-")</f>
        <v>-</v>
      </c>
      <c r="AH773" s="9" t="s">
        <v>6721</v>
      </c>
      <c r="AI773" s="238" t="s">
        <v>6721</v>
      </c>
      <c r="AJ773" s="238" t="s">
        <v>6721</v>
      </c>
      <c r="AK773" s="238" t="s">
        <v>7182</v>
      </c>
      <c r="AL773" s="238">
        <v>772</v>
      </c>
    </row>
    <row r="774" spans="1:38" x14ac:dyDescent="0.3">
      <c r="A774" s="232">
        <v>6000534</v>
      </c>
      <c r="B774" s="232" t="s">
        <v>7862</v>
      </c>
      <c r="C774" s="244" t="s">
        <v>6717</v>
      </c>
      <c r="D774" s="240" t="s">
        <v>7930</v>
      </c>
      <c r="E774" s="239" t="s">
        <v>4053</v>
      </c>
      <c r="F774" s="243" t="s">
        <v>6966</v>
      </c>
      <c r="G774" s="214">
        <v>1</v>
      </c>
      <c r="H774" s="234" t="s">
        <v>6721</v>
      </c>
      <c r="I774" s="234"/>
      <c r="J774" s="234"/>
      <c r="K774" s="234"/>
      <c r="L774" s="234"/>
      <c r="M774" s="234"/>
      <c r="N774" s="234" t="s">
        <v>6946</v>
      </c>
      <c r="O774" s="249"/>
      <c r="P774" s="249"/>
      <c r="Q774" s="226"/>
      <c r="R774" s="212" t="s">
        <v>2</v>
      </c>
      <c r="S774" s="213" t="s">
        <v>6721</v>
      </c>
      <c r="T774" s="236" t="s">
        <v>7919</v>
      </c>
      <c r="U774" s="237" t="s">
        <v>6722</v>
      </c>
      <c r="V774" s="236">
        <v>45548</v>
      </c>
      <c r="W774" s="236" t="s">
        <v>6944</v>
      </c>
      <c r="X774" s="237" t="s">
        <v>6721</v>
      </c>
      <c r="Y774" s="237"/>
      <c r="Z774" s="237"/>
      <c r="AA774" s="241">
        <v>202409</v>
      </c>
      <c r="AB774" s="246"/>
      <c r="AC774" s="236" t="s">
        <v>7181</v>
      </c>
      <c r="AD774" s="247" t="s">
        <v>7026</v>
      </c>
      <c r="AE774" s="248">
        <v>0</v>
      </c>
      <c r="AF774" s="247" t="s">
        <v>7026</v>
      </c>
      <c r="AG774" s="242" t="str">
        <f>IFERROR(VLOOKUP(작성용!A:A,RM!A:D,4,0),"-")</f>
        <v>-</v>
      </c>
      <c r="AH774" s="9" t="s">
        <v>6721</v>
      </c>
      <c r="AI774" s="238" t="s">
        <v>6721</v>
      </c>
      <c r="AJ774" s="238" t="s">
        <v>6721</v>
      </c>
      <c r="AK774" s="238" t="s">
        <v>7182</v>
      </c>
      <c r="AL774" s="238">
        <v>773</v>
      </c>
    </row>
    <row r="775" spans="1:38" x14ac:dyDescent="0.3">
      <c r="A775" s="232">
        <v>6000534</v>
      </c>
      <c r="B775" s="232" t="s">
        <v>7862</v>
      </c>
      <c r="C775" s="244" t="s">
        <v>6717</v>
      </c>
      <c r="D775" s="240" t="s">
        <v>7931</v>
      </c>
      <c r="E775" s="239" t="s">
        <v>3527</v>
      </c>
      <c r="F775" s="243" t="s">
        <v>7179</v>
      </c>
      <c r="G775" s="214">
        <v>0</v>
      </c>
      <c r="H775" s="234" t="s">
        <v>6721</v>
      </c>
      <c r="I775" s="234"/>
      <c r="J775" s="234"/>
      <c r="K775" s="234"/>
      <c r="L775" s="234"/>
      <c r="M775" s="234"/>
      <c r="N775" s="234" t="s">
        <v>6946</v>
      </c>
      <c r="O775" s="249"/>
      <c r="P775" s="249"/>
      <c r="Q775" s="226"/>
      <c r="R775" s="212" t="s">
        <v>2</v>
      </c>
      <c r="S775" s="213" t="s">
        <v>6721</v>
      </c>
      <c r="T775" s="236" t="s">
        <v>7919</v>
      </c>
      <c r="U775" s="237" t="s">
        <v>6722</v>
      </c>
      <c r="V775" s="236">
        <v>45548</v>
      </c>
      <c r="W775" s="236" t="s">
        <v>6944</v>
      </c>
      <c r="X775" s="237" t="s">
        <v>6721</v>
      </c>
      <c r="Y775" s="237"/>
      <c r="Z775" s="237"/>
      <c r="AA775" s="241">
        <v>202409</v>
      </c>
      <c r="AB775" s="246"/>
      <c r="AC775" s="236" t="s">
        <v>7181</v>
      </c>
      <c r="AD775" s="247" t="s">
        <v>7111</v>
      </c>
      <c r="AE775" s="248">
        <v>0.4</v>
      </c>
      <c r="AF775" s="247" t="s">
        <v>7111</v>
      </c>
      <c r="AG775" s="242" t="str">
        <f>IFERROR(VLOOKUP(작성용!A:A,RM!A:D,4,0),"-")</f>
        <v>-</v>
      </c>
      <c r="AH775" s="9" t="s">
        <v>6721</v>
      </c>
      <c r="AI775" s="238" t="s">
        <v>6721</v>
      </c>
      <c r="AJ775" s="238" t="s">
        <v>6721</v>
      </c>
      <c r="AK775" s="238" t="s">
        <v>7182</v>
      </c>
      <c r="AL775" s="238">
        <v>774</v>
      </c>
    </row>
    <row r="776" spans="1:38" x14ac:dyDescent="0.3">
      <c r="A776" s="232">
        <v>6000534</v>
      </c>
      <c r="B776" s="232" t="s">
        <v>7862</v>
      </c>
      <c r="C776" s="244" t="s">
        <v>6717</v>
      </c>
      <c r="D776" s="240" t="s">
        <v>7931</v>
      </c>
      <c r="E776" s="239" t="s">
        <v>3527</v>
      </c>
      <c r="F776" s="243" t="s">
        <v>7044</v>
      </c>
      <c r="G776" s="214">
        <v>1</v>
      </c>
      <c r="H776" s="234" t="s">
        <v>6721</v>
      </c>
      <c r="I776" s="234"/>
      <c r="J776" s="234"/>
      <c r="K776" s="234"/>
      <c r="L776" s="234"/>
      <c r="M776" s="234"/>
      <c r="N776" s="234" t="s">
        <v>6946</v>
      </c>
      <c r="O776" s="249"/>
      <c r="P776" s="249"/>
      <c r="Q776" s="226"/>
      <c r="R776" s="212" t="s">
        <v>2</v>
      </c>
      <c r="S776" s="213" t="s">
        <v>6721</v>
      </c>
      <c r="T776" s="236" t="s">
        <v>7919</v>
      </c>
      <c r="U776" s="237" t="s">
        <v>6722</v>
      </c>
      <c r="V776" s="236">
        <v>45548</v>
      </c>
      <c r="W776" s="236" t="s">
        <v>6944</v>
      </c>
      <c r="X776" s="237" t="s">
        <v>6721</v>
      </c>
      <c r="Y776" s="237"/>
      <c r="Z776" s="237"/>
      <c r="AA776" s="241">
        <v>202409</v>
      </c>
      <c r="AB776" s="246"/>
      <c r="AC776" s="236" t="s">
        <v>7181</v>
      </c>
      <c r="AD776" s="247" t="s">
        <v>7111</v>
      </c>
      <c r="AE776" s="248">
        <v>0</v>
      </c>
      <c r="AF776" s="247" t="s">
        <v>7111</v>
      </c>
      <c r="AG776" s="242" t="str">
        <f>IFERROR(VLOOKUP(작성용!A:A,RM!A:D,4,0),"-")</f>
        <v>-</v>
      </c>
      <c r="AH776" s="9" t="s">
        <v>6721</v>
      </c>
      <c r="AI776" s="238" t="s">
        <v>6721</v>
      </c>
      <c r="AJ776" s="238" t="s">
        <v>6721</v>
      </c>
      <c r="AK776" s="238" t="s">
        <v>7182</v>
      </c>
      <c r="AL776" s="238">
        <v>775</v>
      </c>
    </row>
    <row r="777" spans="1:38" x14ac:dyDescent="0.3">
      <c r="A777" s="232">
        <v>6000534</v>
      </c>
      <c r="B777" s="232" t="s">
        <v>7862</v>
      </c>
      <c r="C777" s="244" t="s">
        <v>6717</v>
      </c>
      <c r="D777" s="240" t="s">
        <v>7931</v>
      </c>
      <c r="E777" s="239" t="s">
        <v>3527</v>
      </c>
      <c r="F777" s="243" t="s">
        <v>7044</v>
      </c>
      <c r="G777" s="214">
        <v>4</v>
      </c>
      <c r="H777" s="234" t="s">
        <v>6721</v>
      </c>
      <c r="I777" s="234"/>
      <c r="J777" s="234"/>
      <c r="K777" s="234"/>
      <c r="L777" s="234"/>
      <c r="M777" s="234"/>
      <c r="N777" s="234" t="s">
        <v>6946</v>
      </c>
      <c r="O777" s="249"/>
      <c r="P777" s="249"/>
      <c r="Q777" s="226"/>
      <c r="R777" s="212" t="s">
        <v>2</v>
      </c>
      <c r="S777" s="213" t="s">
        <v>6721</v>
      </c>
      <c r="T777" s="236" t="s">
        <v>7919</v>
      </c>
      <c r="U777" s="237" t="s">
        <v>6722</v>
      </c>
      <c r="V777" s="236">
        <v>45548</v>
      </c>
      <c r="W777" s="236" t="s">
        <v>6944</v>
      </c>
      <c r="X777" s="237" t="s">
        <v>6721</v>
      </c>
      <c r="Y777" s="237"/>
      <c r="Z777" s="237"/>
      <c r="AA777" s="241">
        <v>202409</v>
      </c>
      <c r="AB777" s="246"/>
      <c r="AC777" s="236" t="s">
        <v>7181</v>
      </c>
      <c r="AD777" s="247" t="s">
        <v>7111</v>
      </c>
      <c r="AE777" s="248">
        <v>0</v>
      </c>
      <c r="AF777" s="247" t="s">
        <v>7111</v>
      </c>
      <c r="AG777" s="242" t="str">
        <f>IFERROR(VLOOKUP(작성용!A:A,RM!A:D,4,0),"-")</f>
        <v>-</v>
      </c>
      <c r="AH777" s="9" t="s">
        <v>6721</v>
      </c>
      <c r="AI777" s="238" t="s">
        <v>6721</v>
      </c>
      <c r="AJ777" s="238" t="s">
        <v>6721</v>
      </c>
      <c r="AK777" s="238" t="s">
        <v>7182</v>
      </c>
      <c r="AL777" s="238">
        <v>776</v>
      </c>
    </row>
    <row r="778" spans="1:38" x14ac:dyDescent="0.3">
      <c r="A778" s="232">
        <v>6000534</v>
      </c>
      <c r="B778" s="232" t="s">
        <v>7862</v>
      </c>
      <c r="C778" s="244" t="s">
        <v>6717</v>
      </c>
      <c r="D778" s="240" t="s">
        <v>7931</v>
      </c>
      <c r="E778" s="239" t="s">
        <v>3527</v>
      </c>
      <c r="F778" s="243" t="s">
        <v>7044</v>
      </c>
      <c r="G778" s="214">
        <v>5</v>
      </c>
      <c r="H778" s="234" t="s">
        <v>6721</v>
      </c>
      <c r="I778" s="234"/>
      <c r="J778" s="234"/>
      <c r="K778" s="234"/>
      <c r="L778" s="234"/>
      <c r="M778" s="234"/>
      <c r="N778" s="234" t="s">
        <v>6946</v>
      </c>
      <c r="O778" s="249"/>
      <c r="P778" s="249"/>
      <c r="Q778" s="226"/>
      <c r="R778" s="212" t="s">
        <v>2</v>
      </c>
      <c r="S778" s="213" t="s">
        <v>6721</v>
      </c>
      <c r="T778" s="236" t="s">
        <v>7919</v>
      </c>
      <c r="U778" s="237" t="s">
        <v>6722</v>
      </c>
      <c r="V778" s="236">
        <v>45548</v>
      </c>
      <c r="W778" s="236" t="s">
        <v>6944</v>
      </c>
      <c r="X778" s="237" t="s">
        <v>6721</v>
      </c>
      <c r="Y778" s="237"/>
      <c r="Z778" s="237"/>
      <c r="AA778" s="241">
        <v>202409</v>
      </c>
      <c r="AB778" s="246"/>
      <c r="AC778" s="236" t="s">
        <v>7181</v>
      </c>
      <c r="AD778" s="247" t="s">
        <v>7111</v>
      </c>
      <c r="AE778" s="248">
        <v>0</v>
      </c>
      <c r="AF778" s="247" t="s">
        <v>7111</v>
      </c>
      <c r="AG778" s="242" t="str">
        <f>IFERROR(VLOOKUP(작성용!A:A,RM!A:D,4,0),"-")</f>
        <v>-</v>
      </c>
      <c r="AH778" s="9" t="s">
        <v>6721</v>
      </c>
      <c r="AI778" s="238" t="s">
        <v>6721</v>
      </c>
      <c r="AJ778" s="238" t="s">
        <v>6721</v>
      </c>
      <c r="AK778" s="238" t="s">
        <v>7182</v>
      </c>
      <c r="AL778" s="238">
        <v>777</v>
      </c>
    </row>
    <row r="779" spans="1:38" x14ac:dyDescent="0.3">
      <c r="A779" s="232">
        <v>6000534</v>
      </c>
      <c r="B779" s="232" t="s">
        <v>7862</v>
      </c>
      <c r="C779" s="244" t="s">
        <v>6717</v>
      </c>
      <c r="D779" s="231" t="s">
        <v>7932</v>
      </c>
      <c r="E779" s="239" t="s">
        <v>4036</v>
      </c>
      <c r="F779" s="243" t="s">
        <v>6966</v>
      </c>
      <c r="G779" s="214">
        <v>1</v>
      </c>
      <c r="H779" s="234" t="s">
        <v>6721</v>
      </c>
      <c r="I779" s="234"/>
      <c r="J779" s="234"/>
      <c r="K779" s="234"/>
      <c r="L779" s="234"/>
      <c r="M779" s="234"/>
      <c r="N779" s="234" t="s">
        <v>6946</v>
      </c>
      <c r="O779" s="249"/>
      <c r="P779" s="249"/>
      <c r="Q779" s="226"/>
      <c r="R779" s="212" t="s">
        <v>2</v>
      </c>
      <c r="S779" s="213" t="s">
        <v>6721</v>
      </c>
      <c r="T779" s="236" t="s">
        <v>7919</v>
      </c>
      <c r="U779" s="237" t="s">
        <v>6722</v>
      </c>
      <c r="V779" s="236">
        <v>45548</v>
      </c>
      <c r="W779" s="236" t="s">
        <v>6944</v>
      </c>
      <c r="X779" s="237" t="s">
        <v>6721</v>
      </c>
      <c r="Y779" s="237"/>
      <c r="Z779" s="237"/>
      <c r="AA779" s="241">
        <v>202409</v>
      </c>
      <c r="AB779" s="246"/>
      <c r="AC779" s="236" t="s">
        <v>7181</v>
      </c>
      <c r="AD779" s="247" t="s">
        <v>7160</v>
      </c>
      <c r="AE779" s="248">
        <v>0</v>
      </c>
      <c r="AF779" s="247" t="s">
        <v>7160</v>
      </c>
      <c r="AG779" s="242" t="str">
        <f>IFERROR(VLOOKUP(작성용!A:A,RM!A:D,4,0),"-")</f>
        <v>-</v>
      </c>
      <c r="AH779" s="9" t="s">
        <v>6721</v>
      </c>
      <c r="AI779" s="238" t="s">
        <v>6721</v>
      </c>
      <c r="AJ779" s="238" t="s">
        <v>6721</v>
      </c>
      <c r="AK779" s="238" t="s">
        <v>7182</v>
      </c>
      <c r="AL779" s="238">
        <v>778</v>
      </c>
    </row>
    <row r="780" spans="1:38" x14ac:dyDescent="0.3">
      <c r="A780" s="232">
        <v>6000534</v>
      </c>
      <c r="B780" s="232" t="s">
        <v>7862</v>
      </c>
      <c r="C780" s="244" t="s">
        <v>6717</v>
      </c>
      <c r="D780" s="231" t="s">
        <v>7932</v>
      </c>
      <c r="E780" s="239" t="s">
        <v>4036</v>
      </c>
      <c r="F780" s="243" t="s">
        <v>6931</v>
      </c>
      <c r="G780" s="214">
        <v>0</v>
      </c>
      <c r="H780" s="234" t="s">
        <v>6721</v>
      </c>
      <c r="I780" s="234"/>
      <c r="J780" s="234"/>
      <c r="K780" s="234"/>
      <c r="L780" s="234"/>
      <c r="M780" s="234"/>
      <c r="N780" s="234" t="s">
        <v>6946</v>
      </c>
      <c r="O780" s="249"/>
      <c r="P780" s="249"/>
      <c r="Q780" s="226"/>
      <c r="R780" s="212" t="s">
        <v>2</v>
      </c>
      <c r="S780" s="213" t="s">
        <v>6721</v>
      </c>
      <c r="T780" s="236" t="s">
        <v>7919</v>
      </c>
      <c r="U780" s="237" t="s">
        <v>6722</v>
      </c>
      <c r="V780" s="236">
        <v>45548</v>
      </c>
      <c r="W780" s="236" t="s">
        <v>6944</v>
      </c>
      <c r="X780" s="237" t="s">
        <v>6721</v>
      </c>
      <c r="Y780" s="237"/>
      <c r="Z780" s="237"/>
      <c r="AA780" s="241">
        <v>202409</v>
      </c>
      <c r="AB780" s="246"/>
      <c r="AC780" s="236" t="s">
        <v>7181</v>
      </c>
      <c r="AD780" s="247" t="s">
        <v>7160</v>
      </c>
      <c r="AE780" s="248">
        <v>0</v>
      </c>
      <c r="AF780" s="247" t="s">
        <v>7160</v>
      </c>
      <c r="AG780" s="242" t="str">
        <f>IFERROR(VLOOKUP(작성용!A:A,RM!A:D,4,0),"-")</f>
        <v>-</v>
      </c>
      <c r="AH780" s="9" t="s">
        <v>6721</v>
      </c>
      <c r="AI780" s="238" t="s">
        <v>6721</v>
      </c>
      <c r="AJ780" s="238" t="s">
        <v>6721</v>
      </c>
      <c r="AK780" s="238" t="s">
        <v>7182</v>
      </c>
      <c r="AL780" s="238">
        <v>779</v>
      </c>
    </row>
    <row r="781" spans="1:38" x14ac:dyDescent="0.3">
      <c r="A781" s="232">
        <v>6000534</v>
      </c>
      <c r="B781" s="232" t="s">
        <v>7862</v>
      </c>
      <c r="C781" s="244" t="s">
        <v>6717</v>
      </c>
      <c r="D781" s="231" t="s">
        <v>7933</v>
      </c>
      <c r="E781" s="239" t="s">
        <v>4054</v>
      </c>
      <c r="F781" s="243" t="s">
        <v>6966</v>
      </c>
      <c r="G781" s="214">
        <v>0</v>
      </c>
      <c r="H781" s="234" t="s">
        <v>6721</v>
      </c>
      <c r="I781" s="234"/>
      <c r="J781" s="234"/>
      <c r="K781" s="234"/>
      <c r="L781" s="234"/>
      <c r="M781" s="234"/>
      <c r="N781" s="234" t="s">
        <v>6946</v>
      </c>
      <c r="O781" s="249"/>
      <c r="P781" s="249"/>
      <c r="Q781" s="226"/>
      <c r="R781" s="212" t="s">
        <v>2</v>
      </c>
      <c r="S781" s="213" t="s">
        <v>6721</v>
      </c>
      <c r="T781" s="236" t="s">
        <v>7919</v>
      </c>
      <c r="U781" s="237" t="s">
        <v>6722</v>
      </c>
      <c r="V781" s="236">
        <v>45548</v>
      </c>
      <c r="W781" s="236" t="s">
        <v>6944</v>
      </c>
      <c r="X781" s="237" t="s">
        <v>6721</v>
      </c>
      <c r="Y781" s="237"/>
      <c r="Z781" s="237"/>
      <c r="AA781" s="241">
        <v>202409</v>
      </c>
      <c r="AB781" s="246"/>
      <c r="AC781" s="236" t="s">
        <v>7181</v>
      </c>
      <c r="AD781" s="247" t="s">
        <v>7196</v>
      </c>
      <c r="AE781" s="248">
        <v>0</v>
      </c>
      <c r="AF781" s="247" t="s">
        <v>7196</v>
      </c>
      <c r="AG781" s="242" t="str">
        <f>IFERROR(VLOOKUP(작성용!A:A,RM!A:D,4,0),"-")</f>
        <v>-</v>
      </c>
      <c r="AH781" s="9" t="s">
        <v>6721</v>
      </c>
      <c r="AI781" s="238" t="s">
        <v>6721</v>
      </c>
      <c r="AJ781" s="238" t="s">
        <v>6721</v>
      </c>
      <c r="AK781" s="238" t="s">
        <v>7182</v>
      </c>
      <c r="AL781" s="238">
        <v>780</v>
      </c>
    </row>
    <row r="782" spans="1:38" x14ac:dyDescent="0.3">
      <c r="A782" s="232">
        <v>6000534</v>
      </c>
      <c r="B782" s="232" t="s">
        <v>7862</v>
      </c>
      <c r="C782" s="244" t="s">
        <v>6717</v>
      </c>
      <c r="D782" s="240" t="s">
        <v>7934</v>
      </c>
      <c r="E782" s="239" t="s">
        <v>4055</v>
      </c>
      <c r="F782" s="243" t="s">
        <v>6966</v>
      </c>
      <c r="G782" s="214">
        <v>0</v>
      </c>
      <c r="H782" s="234" t="s">
        <v>6721</v>
      </c>
      <c r="I782" s="234"/>
      <c r="J782" s="234"/>
      <c r="K782" s="234"/>
      <c r="L782" s="234"/>
      <c r="M782" s="234"/>
      <c r="N782" s="234" t="s">
        <v>6946</v>
      </c>
      <c r="O782" s="249"/>
      <c r="P782" s="249"/>
      <c r="Q782" s="226"/>
      <c r="R782" s="212" t="s">
        <v>2</v>
      </c>
      <c r="S782" s="213" t="s">
        <v>6721</v>
      </c>
      <c r="T782" s="236" t="s">
        <v>7919</v>
      </c>
      <c r="U782" s="237" t="s">
        <v>6722</v>
      </c>
      <c r="V782" s="236">
        <v>45548</v>
      </c>
      <c r="W782" s="236" t="s">
        <v>6944</v>
      </c>
      <c r="X782" s="237" t="s">
        <v>6721</v>
      </c>
      <c r="Y782" s="237"/>
      <c r="Z782" s="237"/>
      <c r="AA782" s="241">
        <v>202409</v>
      </c>
      <c r="AB782" s="246"/>
      <c r="AC782" s="236" t="s">
        <v>7181</v>
      </c>
      <c r="AD782" s="247" t="s">
        <v>7129</v>
      </c>
      <c r="AE782" s="248">
        <v>0.4</v>
      </c>
      <c r="AF782" s="247" t="s">
        <v>7129</v>
      </c>
      <c r="AG782" s="242" t="str">
        <f>IFERROR(VLOOKUP(작성용!A:A,RM!A:D,4,0),"-")</f>
        <v>-</v>
      </c>
      <c r="AH782" s="9" t="s">
        <v>6721</v>
      </c>
      <c r="AI782" s="238" t="s">
        <v>6721</v>
      </c>
      <c r="AJ782" s="238" t="s">
        <v>6721</v>
      </c>
      <c r="AK782" s="238" t="s">
        <v>7182</v>
      </c>
      <c r="AL782" s="238">
        <v>781</v>
      </c>
    </row>
    <row r="783" spans="1:38" x14ac:dyDescent="0.3">
      <c r="A783" s="232">
        <v>6000534</v>
      </c>
      <c r="B783" s="232" t="s">
        <v>7862</v>
      </c>
      <c r="C783" s="244" t="s">
        <v>6717</v>
      </c>
      <c r="D783" s="240" t="s">
        <v>7934</v>
      </c>
      <c r="E783" s="239" t="s">
        <v>4055</v>
      </c>
      <c r="F783" s="243" t="s">
        <v>6931</v>
      </c>
      <c r="G783" s="214">
        <v>0</v>
      </c>
      <c r="H783" s="234" t="s">
        <v>6721</v>
      </c>
      <c r="I783" s="234"/>
      <c r="J783" s="234"/>
      <c r="K783" s="234"/>
      <c r="L783" s="234"/>
      <c r="M783" s="234"/>
      <c r="N783" s="234" t="s">
        <v>6946</v>
      </c>
      <c r="O783" s="249"/>
      <c r="P783" s="249"/>
      <c r="Q783" s="226"/>
      <c r="R783" s="212" t="s">
        <v>2</v>
      </c>
      <c r="S783" s="213" t="s">
        <v>6721</v>
      </c>
      <c r="T783" s="236" t="s">
        <v>7919</v>
      </c>
      <c r="U783" s="237" t="s">
        <v>6722</v>
      </c>
      <c r="V783" s="236">
        <v>45548</v>
      </c>
      <c r="W783" s="236" t="s">
        <v>6944</v>
      </c>
      <c r="X783" s="237" t="s">
        <v>6721</v>
      </c>
      <c r="Y783" s="237"/>
      <c r="Z783" s="237"/>
      <c r="AA783" s="241">
        <v>202409</v>
      </c>
      <c r="AB783" s="246"/>
      <c r="AC783" s="236" t="s">
        <v>7181</v>
      </c>
      <c r="AD783" s="247" t="s">
        <v>7129</v>
      </c>
      <c r="AE783" s="248">
        <v>0</v>
      </c>
      <c r="AF783" s="247" t="s">
        <v>7129</v>
      </c>
      <c r="AG783" s="242" t="str">
        <f>IFERROR(VLOOKUP(작성용!A:A,RM!A:D,4,0),"-")</f>
        <v>-</v>
      </c>
      <c r="AH783" s="9" t="s">
        <v>6721</v>
      </c>
      <c r="AI783" s="238" t="s">
        <v>6721</v>
      </c>
      <c r="AJ783" s="238" t="s">
        <v>6721</v>
      </c>
      <c r="AK783" s="238" t="s">
        <v>7182</v>
      </c>
      <c r="AL783" s="238">
        <v>782</v>
      </c>
    </row>
    <row r="784" spans="1:38" x14ac:dyDescent="0.3">
      <c r="A784" s="232">
        <v>6000534</v>
      </c>
      <c r="B784" s="232" t="s">
        <v>7862</v>
      </c>
      <c r="C784" s="244" t="s">
        <v>6717</v>
      </c>
      <c r="D784" s="240" t="s">
        <v>7935</v>
      </c>
      <c r="E784" s="239" t="s">
        <v>4056</v>
      </c>
      <c r="F784" s="243" t="s">
        <v>6966</v>
      </c>
      <c r="G784" s="214">
        <v>0</v>
      </c>
      <c r="H784" s="234" t="s">
        <v>6721</v>
      </c>
      <c r="I784" s="234"/>
      <c r="J784" s="234"/>
      <c r="K784" s="234"/>
      <c r="L784" s="234"/>
      <c r="M784" s="234"/>
      <c r="N784" s="234" t="s">
        <v>6946</v>
      </c>
      <c r="O784" s="249"/>
      <c r="P784" s="249"/>
      <c r="Q784" s="226"/>
      <c r="R784" s="212" t="s">
        <v>2</v>
      </c>
      <c r="S784" s="213" t="s">
        <v>6721</v>
      </c>
      <c r="T784" s="236" t="s">
        <v>7919</v>
      </c>
      <c r="U784" s="237" t="s">
        <v>6722</v>
      </c>
      <c r="V784" s="236">
        <v>45548</v>
      </c>
      <c r="W784" s="236" t="s">
        <v>6944</v>
      </c>
      <c r="X784" s="237" t="s">
        <v>6721</v>
      </c>
      <c r="Y784" s="237"/>
      <c r="Z784" s="237"/>
      <c r="AA784" s="241">
        <v>202409</v>
      </c>
      <c r="AB784" s="246"/>
      <c r="AC784" s="236" t="s">
        <v>7181</v>
      </c>
      <c r="AD784" s="247" t="s">
        <v>7119</v>
      </c>
      <c r="AE784" s="248">
        <v>0.4</v>
      </c>
      <c r="AF784" s="247" t="s">
        <v>7119</v>
      </c>
      <c r="AG784" s="242" t="str">
        <f>IFERROR(VLOOKUP(작성용!A:A,RM!A:D,4,0),"-")</f>
        <v>-</v>
      </c>
      <c r="AH784" s="9" t="s">
        <v>6721</v>
      </c>
      <c r="AI784" s="238" t="s">
        <v>6721</v>
      </c>
      <c r="AJ784" s="238" t="s">
        <v>6721</v>
      </c>
      <c r="AK784" s="238" t="s">
        <v>7182</v>
      </c>
      <c r="AL784" s="238">
        <v>783</v>
      </c>
    </row>
    <row r="785" spans="1:38" x14ac:dyDescent="0.3">
      <c r="A785" s="232">
        <v>6000534</v>
      </c>
      <c r="B785" s="232" t="s">
        <v>7862</v>
      </c>
      <c r="C785" s="244" t="s">
        <v>6717</v>
      </c>
      <c r="D785" s="240" t="s">
        <v>7936</v>
      </c>
      <c r="E785" s="239" t="s">
        <v>4057</v>
      </c>
      <c r="F785" s="243" t="s">
        <v>6966</v>
      </c>
      <c r="G785" s="214">
        <v>0</v>
      </c>
      <c r="H785" s="234" t="s">
        <v>6721</v>
      </c>
      <c r="I785" s="234"/>
      <c r="J785" s="234"/>
      <c r="K785" s="234"/>
      <c r="L785" s="234"/>
      <c r="M785" s="234"/>
      <c r="N785" s="234" t="s">
        <v>6946</v>
      </c>
      <c r="O785" s="249"/>
      <c r="P785" s="249"/>
      <c r="Q785" s="226"/>
      <c r="R785" s="212" t="s">
        <v>2</v>
      </c>
      <c r="S785" s="213" t="s">
        <v>6721</v>
      </c>
      <c r="T785" s="236" t="s">
        <v>7919</v>
      </c>
      <c r="U785" s="237" t="s">
        <v>6722</v>
      </c>
      <c r="V785" s="236">
        <v>45548</v>
      </c>
      <c r="W785" s="236" t="s">
        <v>6944</v>
      </c>
      <c r="X785" s="237" t="s">
        <v>6721</v>
      </c>
      <c r="Y785" s="237"/>
      <c r="Z785" s="237"/>
      <c r="AA785" s="241">
        <v>202409</v>
      </c>
      <c r="AB785" s="246"/>
      <c r="AC785" s="236" t="s">
        <v>7181</v>
      </c>
      <c r="AD785" s="247" t="s">
        <v>7289</v>
      </c>
      <c r="AE785" s="248">
        <v>0.4</v>
      </c>
      <c r="AF785" s="247" t="s">
        <v>7289</v>
      </c>
      <c r="AG785" s="242" t="str">
        <f>IFERROR(VLOOKUP(작성용!A:A,RM!A:D,4,0),"-")</f>
        <v>-</v>
      </c>
      <c r="AH785" s="9" t="s">
        <v>6721</v>
      </c>
      <c r="AI785" s="238" t="s">
        <v>6721</v>
      </c>
      <c r="AJ785" s="238" t="s">
        <v>6721</v>
      </c>
      <c r="AK785" s="238" t="s">
        <v>7182</v>
      </c>
      <c r="AL785" s="238">
        <v>784</v>
      </c>
    </row>
    <row r="786" spans="1:38" x14ac:dyDescent="0.3">
      <c r="A786" s="232">
        <v>6000534</v>
      </c>
      <c r="B786" s="232" t="s">
        <v>7862</v>
      </c>
      <c r="C786" s="244" t="s">
        <v>6717</v>
      </c>
      <c r="D786" s="240" t="s">
        <v>7936</v>
      </c>
      <c r="E786" s="239" t="s">
        <v>4057</v>
      </c>
      <c r="F786" s="243" t="s">
        <v>6966</v>
      </c>
      <c r="G786" s="214">
        <v>2</v>
      </c>
      <c r="H786" s="234" t="s">
        <v>6721</v>
      </c>
      <c r="I786" s="234"/>
      <c r="J786" s="234"/>
      <c r="K786" s="234"/>
      <c r="L786" s="234"/>
      <c r="M786" s="234"/>
      <c r="N786" s="234" t="s">
        <v>6946</v>
      </c>
      <c r="O786" s="249"/>
      <c r="P786" s="249"/>
      <c r="Q786" s="226"/>
      <c r="R786" s="212" t="s">
        <v>2</v>
      </c>
      <c r="S786" s="213" t="s">
        <v>6721</v>
      </c>
      <c r="T786" s="236" t="s">
        <v>7919</v>
      </c>
      <c r="U786" s="237" t="s">
        <v>6722</v>
      </c>
      <c r="V786" s="236">
        <v>45548</v>
      </c>
      <c r="W786" s="236" t="s">
        <v>6944</v>
      </c>
      <c r="X786" s="237" t="s">
        <v>6721</v>
      </c>
      <c r="Y786" s="237"/>
      <c r="Z786" s="237"/>
      <c r="AA786" s="241">
        <v>202409</v>
      </c>
      <c r="AB786" s="246"/>
      <c r="AC786" s="236" t="s">
        <v>7181</v>
      </c>
      <c r="AD786" s="247" t="s">
        <v>7289</v>
      </c>
      <c r="AE786" s="248">
        <v>0</v>
      </c>
      <c r="AF786" s="247" t="s">
        <v>7289</v>
      </c>
      <c r="AG786" s="242" t="str">
        <f>IFERROR(VLOOKUP(작성용!A:A,RM!A:D,4,0),"-")</f>
        <v>-</v>
      </c>
      <c r="AH786" s="9" t="s">
        <v>6721</v>
      </c>
      <c r="AI786" s="238" t="s">
        <v>6721</v>
      </c>
      <c r="AJ786" s="238" t="s">
        <v>6721</v>
      </c>
      <c r="AK786" s="238" t="s">
        <v>7182</v>
      </c>
      <c r="AL786" s="238">
        <v>785</v>
      </c>
    </row>
    <row r="787" spans="1:38" x14ac:dyDescent="0.3">
      <c r="A787" s="232">
        <v>6000534</v>
      </c>
      <c r="B787" s="232" t="s">
        <v>7862</v>
      </c>
      <c r="C787" s="244" t="s">
        <v>6717</v>
      </c>
      <c r="D787" s="240" t="s">
        <v>7936</v>
      </c>
      <c r="E787" s="239" t="s">
        <v>4057</v>
      </c>
      <c r="F787" s="243" t="s">
        <v>6966</v>
      </c>
      <c r="G787" s="214">
        <v>1</v>
      </c>
      <c r="H787" s="234" t="s">
        <v>6721</v>
      </c>
      <c r="I787" s="234"/>
      <c r="J787" s="234"/>
      <c r="K787" s="234"/>
      <c r="L787" s="234"/>
      <c r="M787" s="234"/>
      <c r="N787" s="234" t="s">
        <v>6946</v>
      </c>
      <c r="O787" s="249"/>
      <c r="P787" s="249"/>
      <c r="Q787" s="226"/>
      <c r="R787" s="212" t="s">
        <v>2</v>
      </c>
      <c r="S787" s="213" t="s">
        <v>6721</v>
      </c>
      <c r="T787" s="236" t="s">
        <v>7919</v>
      </c>
      <c r="U787" s="237" t="s">
        <v>6722</v>
      </c>
      <c r="V787" s="236">
        <v>45548</v>
      </c>
      <c r="W787" s="236" t="s">
        <v>6944</v>
      </c>
      <c r="X787" s="237" t="s">
        <v>6721</v>
      </c>
      <c r="Y787" s="237"/>
      <c r="Z787" s="237"/>
      <c r="AA787" s="241">
        <v>202409</v>
      </c>
      <c r="AB787" s="246"/>
      <c r="AC787" s="236" t="s">
        <v>7181</v>
      </c>
      <c r="AD787" s="247" t="s">
        <v>7289</v>
      </c>
      <c r="AE787" s="248">
        <v>0</v>
      </c>
      <c r="AF787" s="247" t="s">
        <v>7289</v>
      </c>
      <c r="AG787" s="242" t="str">
        <f>IFERROR(VLOOKUP(작성용!A:A,RM!A:D,4,0),"-")</f>
        <v>-</v>
      </c>
      <c r="AH787" s="9" t="s">
        <v>6721</v>
      </c>
      <c r="AI787" s="238" t="s">
        <v>6721</v>
      </c>
      <c r="AJ787" s="238" t="s">
        <v>6721</v>
      </c>
      <c r="AK787" s="238" t="s">
        <v>7182</v>
      </c>
      <c r="AL787" s="238">
        <v>786</v>
      </c>
    </row>
    <row r="788" spans="1:38" x14ac:dyDescent="0.3">
      <c r="A788" s="232">
        <v>6000534</v>
      </c>
      <c r="B788" s="232" t="s">
        <v>7862</v>
      </c>
      <c r="C788" s="244" t="s">
        <v>6717</v>
      </c>
      <c r="D788" s="231" t="s">
        <v>7937</v>
      </c>
      <c r="E788" s="239" t="s">
        <v>4058</v>
      </c>
      <c r="F788" s="243" t="s">
        <v>6966</v>
      </c>
      <c r="G788" s="214">
        <v>0</v>
      </c>
      <c r="H788" s="234" t="s">
        <v>6721</v>
      </c>
      <c r="I788" s="234"/>
      <c r="J788" s="234"/>
      <c r="K788" s="234"/>
      <c r="L788" s="234"/>
      <c r="M788" s="234"/>
      <c r="N788" s="234" t="s">
        <v>6946</v>
      </c>
      <c r="O788" s="249"/>
      <c r="P788" s="249"/>
      <c r="Q788" s="226"/>
      <c r="R788" s="212" t="s">
        <v>2</v>
      </c>
      <c r="S788" s="213" t="s">
        <v>6721</v>
      </c>
      <c r="T788" s="236" t="s">
        <v>7919</v>
      </c>
      <c r="U788" s="237" t="s">
        <v>6722</v>
      </c>
      <c r="V788" s="236">
        <v>45548</v>
      </c>
      <c r="W788" s="236" t="s">
        <v>6944</v>
      </c>
      <c r="X788" s="237" t="s">
        <v>6721</v>
      </c>
      <c r="Y788" s="237"/>
      <c r="Z788" s="237"/>
      <c r="AA788" s="241">
        <v>202409</v>
      </c>
      <c r="AB788" s="246"/>
      <c r="AC788" s="236" t="s">
        <v>7181</v>
      </c>
      <c r="AD788" s="247" t="s">
        <v>7135</v>
      </c>
      <c r="AE788" s="248">
        <v>0</v>
      </c>
      <c r="AF788" s="247" t="s">
        <v>7135</v>
      </c>
      <c r="AG788" s="242" t="str">
        <f>IFERROR(VLOOKUP(작성용!A:A,RM!A:D,4,0),"-")</f>
        <v>-</v>
      </c>
      <c r="AH788" s="9" t="s">
        <v>6721</v>
      </c>
      <c r="AI788" s="238" t="s">
        <v>6721</v>
      </c>
      <c r="AJ788" s="238" t="s">
        <v>6721</v>
      </c>
      <c r="AK788" s="238" t="s">
        <v>7182</v>
      </c>
      <c r="AL788" s="238">
        <v>787</v>
      </c>
    </row>
    <row r="789" spans="1:38" x14ac:dyDescent="0.3">
      <c r="A789" s="232">
        <v>6000534</v>
      </c>
      <c r="B789" s="232" t="s">
        <v>7862</v>
      </c>
      <c r="C789" s="244" t="s">
        <v>6717</v>
      </c>
      <c r="D789" s="231" t="s">
        <v>7937</v>
      </c>
      <c r="E789" s="239" t="s">
        <v>4058</v>
      </c>
      <c r="F789" s="243" t="s">
        <v>6931</v>
      </c>
      <c r="G789" s="214">
        <v>0</v>
      </c>
      <c r="H789" s="234" t="s">
        <v>6721</v>
      </c>
      <c r="I789" s="234"/>
      <c r="J789" s="234"/>
      <c r="K789" s="234"/>
      <c r="L789" s="234"/>
      <c r="M789" s="234"/>
      <c r="N789" s="234" t="s">
        <v>6946</v>
      </c>
      <c r="O789" s="249"/>
      <c r="P789" s="249"/>
      <c r="Q789" s="226"/>
      <c r="R789" s="212" t="s">
        <v>2</v>
      </c>
      <c r="S789" s="213" t="s">
        <v>6721</v>
      </c>
      <c r="T789" s="236" t="s">
        <v>7919</v>
      </c>
      <c r="U789" s="237" t="s">
        <v>6722</v>
      </c>
      <c r="V789" s="236">
        <v>45548</v>
      </c>
      <c r="W789" s="236" t="s">
        <v>6944</v>
      </c>
      <c r="X789" s="237" t="s">
        <v>6721</v>
      </c>
      <c r="Y789" s="237"/>
      <c r="Z789" s="237"/>
      <c r="AA789" s="241">
        <v>202409</v>
      </c>
      <c r="AB789" s="246"/>
      <c r="AC789" s="236" t="s">
        <v>7181</v>
      </c>
      <c r="AD789" s="247" t="s">
        <v>7135</v>
      </c>
      <c r="AE789" s="248">
        <v>0</v>
      </c>
      <c r="AF789" s="247" t="s">
        <v>7135</v>
      </c>
      <c r="AG789" s="242" t="str">
        <f>IFERROR(VLOOKUP(작성용!A:A,RM!A:D,4,0),"-")</f>
        <v>-</v>
      </c>
      <c r="AH789" s="9" t="s">
        <v>6721</v>
      </c>
      <c r="AI789" s="238" t="s">
        <v>6721</v>
      </c>
      <c r="AJ789" s="238" t="s">
        <v>6721</v>
      </c>
      <c r="AK789" s="238" t="s">
        <v>7182</v>
      </c>
      <c r="AL789" s="238">
        <v>788</v>
      </c>
    </row>
    <row r="790" spans="1:38" x14ac:dyDescent="0.3">
      <c r="A790" s="232">
        <v>6000534</v>
      </c>
      <c r="B790" s="232" t="s">
        <v>7862</v>
      </c>
      <c r="C790" s="244" t="s">
        <v>6717</v>
      </c>
      <c r="D790" s="240" t="s">
        <v>7938</v>
      </c>
      <c r="E790" s="239">
        <v>1101115782150</v>
      </c>
      <c r="F790" s="243" t="s">
        <v>7044</v>
      </c>
      <c r="G790" s="214">
        <v>0</v>
      </c>
      <c r="H790" s="234" t="s">
        <v>6721</v>
      </c>
      <c r="I790" s="234"/>
      <c r="J790" s="234"/>
      <c r="K790" s="234"/>
      <c r="L790" s="234"/>
      <c r="M790" s="234"/>
      <c r="N790" s="234" t="s">
        <v>6946</v>
      </c>
      <c r="O790" s="249"/>
      <c r="P790" s="249"/>
      <c r="Q790" s="226"/>
      <c r="R790" s="212" t="s">
        <v>2</v>
      </c>
      <c r="S790" s="213" t="s">
        <v>6721</v>
      </c>
      <c r="T790" s="236" t="s">
        <v>7919</v>
      </c>
      <c r="U790" s="237" t="s">
        <v>6722</v>
      </c>
      <c r="V790" s="236">
        <v>45548</v>
      </c>
      <c r="W790" s="236" t="s">
        <v>6944</v>
      </c>
      <c r="X790" s="237" t="s">
        <v>6721</v>
      </c>
      <c r="Y790" s="237"/>
      <c r="Z790" s="237"/>
      <c r="AA790" s="241">
        <v>202409</v>
      </c>
      <c r="AB790" s="246"/>
      <c r="AC790" s="236" t="s">
        <v>7181</v>
      </c>
      <c r="AD790" s="247" t="s">
        <v>7158</v>
      </c>
      <c r="AE790" s="248">
        <v>0.4</v>
      </c>
      <c r="AF790" s="247" t="s">
        <v>7167</v>
      </c>
      <c r="AG790" s="242" t="str">
        <f>IFERROR(VLOOKUP(작성용!A:A,RM!A:D,4,0),"-")</f>
        <v>-</v>
      </c>
      <c r="AH790" s="9" t="s">
        <v>6721</v>
      </c>
      <c r="AI790" s="238" t="s">
        <v>6721</v>
      </c>
      <c r="AJ790" s="238" t="s">
        <v>6721</v>
      </c>
      <c r="AK790" s="238" t="s">
        <v>7182</v>
      </c>
      <c r="AL790" s="238">
        <v>789</v>
      </c>
    </row>
    <row r="791" spans="1:38" x14ac:dyDescent="0.3">
      <c r="A791" s="232">
        <v>6000534</v>
      </c>
      <c r="B791" s="232" t="s">
        <v>7862</v>
      </c>
      <c r="C791" s="244" t="s">
        <v>6717</v>
      </c>
      <c r="D791" s="240" t="s">
        <v>7938</v>
      </c>
      <c r="E791" s="239">
        <v>1101115782150</v>
      </c>
      <c r="F791" s="243" t="s">
        <v>7044</v>
      </c>
      <c r="G791" s="214">
        <v>2</v>
      </c>
      <c r="H791" s="234" t="s">
        <v>6721</v>
      </c>
      <c r="I791" s="234"/>
      <c r="J791" s="234"/>
      <c r="K791" s="234"/>
      <c r="L791" s="234"/>
      <c r="M791" s="234"/>
      <c r="N791" s="234" t="s">
        <v>6946</v>
      </c>
      <c r="O791" s="249"/>
      <c r="P791" s="249"/>
      <c r="Q791" s="226"/>
      <c r="R791" s="212" t="s">
        <v>2</v>
      </c>
      <c r="S791" s="213" t="s">
        <v>6721</v>
      </c>
      <c r="T791" s="236" t="s">
        <v>7919</v>
      </c>
      <c r="U791" s="237" t="s">
        <v>6722</v>
      </c>
      <c r="V791" s="236">
        <v>45548</v>
      </c>
      <c r="W791" s="236" t="s">
        <v>6944</v>
      </c>
      <c r="X791" s="237" t="s">
        <v>6721</v>
      </c>
      <c r="Y791" s="237"/>
      <c r="Z791" s="237"/>
      <c r="AA791" s="241">
        <v>202409</v>
      </c>
      <c r="AB791" s="246"/>
      <c r="AC791" s="236" t="s">
        <v>7181</v>
      </c>
      <c r="AD791" s="247" t="s">
        <v>7158</v>
      </c>
      <c r="AE791" s="248">
        <v>0</v>
      </c>
      <c r="AF791" s="247" t="s">
        <v>7167</v>
      </c>
      <c r="AG791" s="242" t="str">
        <f>IFERROR(VLOOKUP(작성용!A:A,RM!A:D,4,0),"-")</f>
        <v>-</v>
      </c>
      <c r="AH791" s="9" t="s">
        <v>6721</v>
      </c>
      <c r="AI791" s="238" t="s">
        <v>6721</v>
      </c>
      <c r="AJ791" s="238" t="s">
        <v>6721</v>
      </c>
      <c r="AK791" s="238" t="s">
        <v>7182</v>
      </c>
      <c r="AL791" s="238">
        <v>790</v>
      </c>
    </row>
    <row r="792" spans="1:38" x14ac:dyDescent="0.3">
      <c r="A792" s="232">
        <v>6000534</v>
      </c>
      <c r="B792" s="232" t="s">
        <v>7862</v>
      </c>
      <c r="C792" s="244" t="s">
        <v>6717</v>
      </c>
      <c r="D792" s="240" t="s">
        <v>7938</v>
      </c>
      <c r="E792" s="239">
        <v>1101115782150</v>
      </c>
      <c r="F792" s="243" t="s">
        <v>7179</v>
      </c>
      <c r="G792" s="214">
        <v>0</v>
      </c>
      <c r="H792" s="234" t="s">
        <v>6721</v>
      </c>
      <c r="I792" s="234"/>
      <c r="J792" s="234"/>
      <c r="K792" s="234"/>
      <c r="L792" s="234"/>
      <c r="M792" s="234"/>
      <c r="N792" s="234" t="s">
        <v>6946</v>
      </c>
      <c r="O792" s="249"/>
      <c r="P792" s="249"/>
      <c r="Q792" s="226"/>
      <c r="R792" s="212" t="s">
        <v>2</v>
      </c>
      <c r="S792" s="213" t="s">
        <v>6721</v>
      </c>
      <c r="T792" s="236" t="s">
        <v>7919</v>
      </c>
      <c r="U792" s="237" t="s">
        <v>6722</v>
      </c>
      <c r="V792" s="236">
        <v>45548</v>
      </c>
      <c r="W792" s="236" t="s">
        <v>6944</v>
      </c>
      <c r="X792" s="237" t="s">
        <v>6721</v>
      </c>
      <c r="Y792" s="237"/>
      <c r="Z792" s="237"/>
      <c r="AA792" s="241">
        <v>202409</v>
      </c>
      <c r="AB792" s="246"/>
      <c r="AC792" s="236" t="s">
        <v>7181</v>
      </c>
      <c r="AD792" s="247" t="s">
        <v>7158</v>
      </c>
      <c r="AE792" s="248">
        <v>0</v>
      </c>
      <c r="AF792" s="247" t="s">
        <v>7167</v>
      </c>
      <c r="AG792" s="242" t="str">
        <f>IFERROR(VLOOKUP(작성용!A:A,RM!A:D,4,0),"-")</f>
        <v>-</v>
      </c>
      <c r="AH792" s="9" t="s">
        <v>6721</v>
      </c>
      <c r="AI792" s="238" t="s">
        <v>6721</v>
      </c>
      <c r="AJ792" s="238" t="s">
        <v>6721</v>
      </c>
      <c r="AK792" s="238" t="s">
        <v>7182</v>
      </c>
      <c r="AL792" s="238">
        <v>791</v>
      </c>
    </row>
    <row r="793" spans="1:38" x14ac:dyDescent="0.3">
      <c r="A793" s="232">
        <v>6000534</v>
      </c>
      <c r="B793" s="232" t="s">
        <v>7862</v>
      </c>
      <c r="C793" s="244" t="s">
        <v>6717</v>
      </c>
      <c r="D793" s="240" t="s">
        <v>7939</v>
      </c>
      <c r="E793" s="239">
        <v>1101116017366</v>
      </c>
      <c r="F793" s="243" t="s">
        <v>7044</v>
      </c>
      <c r="G793" s="214">
        <v>0</v>
      </c>
      <c r="H793" s="234" t="s">
        <v>6721</v>
      </c>
      <c r="I793" s="234"/>
      <c r="J793" s="234"/>
      <c r="K793" s="234"/>
      <c r="L793" s="234"/>
      <c r="M793" s="234"/>
      <c r="N793" s="234" t="s">
        <v>6946</v>
      </c>
      <c r="O793" s="249"/>
      <c r="P793" s="249"/>
      <c r="Q793" s="226"/>
      <c r="R793" s="212" t="s">
        <v>2</v>
      </c>
      <c r="S793" s="213" t="s">
        <v>6721</v>
      </c>
      <c r="T793" s="236" t="s">
        <v>7919</v>
      </c>
      <c r="U793" s="237" t="s">
        <v>6722</v>
      </c>
      <c r="V793" s="236">
        <v>45548</v>
      </c>
      <c r="W793" s="236" t="s">
        <v>6944</v>
      </c>
      <c r="X793" s="237" t="s">
        <v>6721</v>
      </c>
      <c r="Y793" s="237"/>
      <c r="Z793" s="237"/>
      <c r="AA793" s="241">
        <v>202409</v>
      </c>
      <c r="AB793" s="246"/>
      <c r="AC793" s="236" t="s">
        <v>7181</v>
      </c>
      <c r="AD793" s="247" t="s">
        <v>7155</v>
      </c>
      <c r="AE793" s="248">
        <v>0.4</v>
      </c>
      <c r="AF793" s="247" t="s">
        <v>7155</v>
      </c>
      <c r="AG793" s="242" t="str">
        <f>IFERROR(VLOOKUP(작성용!A:A,RM!A:D,4,0),"-")</f>
        <v>-</v>
      </c>
      <c r="AH793" s="9" t="s">
        <v>6721</v>
      </c>
      <c r="AI793" s="238" t="s">
        <v>6721</v>
      </c>
      <c r="AJ793" s="238" t="s">
        <v>6721</v>
      </c>
      <c r="AK793" s="238" t="s">
        <v>7182</v>
      </c>
      <c r="AL793" s="238">
        <v>792</v>
      </c>
    </row>
    <row r="794" spans="1:38" x14ac:dyDescent="0.3">
      <c r="A794" s="232">
        <v>6000534</v>
      </c>
      <c r="B794" s="232" t="s">
        <v>7862</v>
      </c>
      <c r="C794" s="244" t="s">
        <v>6717</v>
      </c>
      <c r="D794" s="240" t="s">
        <v>7939</v>
      </c>
      <c r="E794" s="239">
        <v>1101116017366</v>
      </c>
      <c r="F794" s="243" t="s">
        <v>7179</v>
      </c>
      <c r="G794" s="214">
        <v>0</v>
      </c>
      <c r="H794" s="234" t="s">
        <v>6721</v>
      </c>
      <c r="I794" s="234"/>
      <c r="J794" s="234"/>
      <c r="K794" s="234"/>
      <c r="L794" s="234"/>
      <c r="M794" s="234"/>
      <c r="N794" s="234" t="s">
        <v>6946</v>
      </c>
      <c r="O794" s="249"/>
      <c r="P794" s="249"/>
      <c r="Q794" s="226"/>
      <c r="R794" s="212" t="s">
        <v>2</v>
      </c>
      <c r="S794" s="213" t="s">
        <v>6721</v>
      </c>
      <c r="T794" s="236" t="s">
        <v>7919</v>
      </c>
      <c r="U794" s="237" t="s">
        <v>6722</v>
      </c>
      <c r="V794" s="236">
        <v>45548</v>
      </c>
      <c r="W794" s="236" t="s">
        <v>6944</v>
      </c>
      <c r="X794" s="237" t="s">
        <v>6721</v>
      </c>
      <c r="Y794" s="237"/>
      <c r="Z794" s="237"/>
      <c r="AA794" s="241">
        <v>202409</v>
      </c>
      <c r="AB794" s="246"/>
      <c r="AC794" s="236" t="s">
        <v>7181</v>
      </c>
      <c r="AD794" s="247" t="s">
        <v>7155</v>
      </c>
      <c r="AE794" s="248">
        <v>0</v>
      </c>
      <c r="AF794" s="247" t="s">
        <v>7155</v>
      </c>
      <c r="AG794" s="242" t="str">
        <f>IFERROR(VLOOKUP(작성용!A:A,RM!A:D,4,0),"-")</f>
        <v>-</v>
      </c>
      <c r="AH794" s="9" t="s">
        <v>6721</v>
      </c>
      <c r="AI794" s="238" t="s">
        <v>6721</v>
      </c>
      <c r="AJ794" s="238" t="s">
        <v>6721</v>
      </c>
      <c r="AK794" s="238" t="s">
        <v>7182</v>
      </c>
      <c r="AL794" s="238">
        <v>793</v>
      </c>
    </row>
    <row r="795" spans="1:38" x14ac:dyDescent="0.3">
      <c r="A795" s="232">
        <v>6000534</v>
      </c>
      <c r="B795" s="232" t="s">
        <v>7862</v>
      </c>
      <c r="C795" s="244" t="s">
        <v>6717</v>
      </c>
      <c r="D795" s="240" t="s">
        <v>7940</v>
      </c>
      <c r="E795" s="239">
        <v>1101114963587</v>
      </c>
      <c r="F795" s="243" t="s">
        <v>7044</v>
      </c>
      <c r="G795" s="214">
        <v>0</v>
      </c>
      <c r="H795" s="234" t="s">
        <v>6721</v>
      </c>
      <c r="I795" s="234"/>
      <c r="J795" s="234"/>
      <c r="K795" s="234"/>
      <c r="L795" s="234"/>
      <c r="M795" s="234"/>
      <c r="N795" s="234" t="s">
        <v>6946</v>
      </c>
      <c r="O795" s="249"/>
      <c r="P795" s="249"/>
      <c r="Q795" s="226"/>
      <c r="R795" s="212" t="s">
        <v>2</v>
      </c>
      <c r="S795" s="213" t="s">
        <v>6721</v>
      </c>
      <c r="T795" s="236" t="s">
        <v>7919</v>
      </c>
      <c r="U795" s="237" t="s">
        <v>6722</v>
      </c>
      <c r="V795" s="236">
        <v>45548</v>
      </c>
      <c r="W795" s="236" t="s">
        <v>6944</v>
      </c>
      <c r="X795" s="237" t="s">
        <v>6721</v>
      </c>
      <c r="Y795" s="237"/>
      <c r="Z795" s="237"/>
      <c r="AA795" s="241">
        <v>202409</v>
      </c>
      <c r="AB795" s="246"/>
      <c r="AC795" s="236" t="s">
        <v>7181</v>
      </c>
      <c r="AD795" s="247" t="s">
        <v>7129</v>
      </c>
      <c r="AE795" s="248">
        <v>0.4</v>
      </c>
      <c r="AF795" s="247" t="s">
        <v>7129</v>
      </c>
      <c r="AG795" s="242" t="str">
        <f>IFERROR(VLOOKUP(작성용!A:A,RM!A:D,4,0),"-")</f>
        <v>-</v>
      </c>
      <c r="AH795" s="9" t="s">
        <v>6721</v>
      </c>
      <c r="AI795" s="238" t="s">
        <v>6721</v>
      </c>
      <c r="AJ795" s="238" t="s">
        <v>6721</v>
      </c>
      <c r="AK795" s="238" t="s">
        <v>7182</v>
      </c>
      <c r="AL795" s="238">
        <v>794</v>
      </c>
    </row>
    <row r="796" spans="1:38" x14ac:dyDescent="0.3">
      <c r="A796" s="232">
        <v>6000534</v>
      </c>
      <c r="B796" s="232" t="s">
        <v>7862</v>
      </c>
      <c r="C796" s="244" t="s">
        <v>6717</v>
      </c>
      <c r="D796" s="240" t="s">
        <v>7940</v>
      </c>
      <c r="E796" s="239">
        <v>1101114963587</v>
      </c>
      <c r="F796" s="243" t="s">
        <v>7179</v>
      </c>
      <c r="G796" s="214">
        <v>0</v>
      </c>
      <c r="H796" s="234" t="s">
        <v>6721</v>
      </c>
      <c r="I796" s="234"/>
      <c r="J796" s="234"/>
      <c r="K796" s="234"/>
      <c r="L796" s="234"/>
      <c r="M796" s="234"/>
      <c r="N796" s="234" t="s">
        <v>6946</v>
      </c>
      <c r="O796" s="249"/>
      <c r="P796" s="249"/>
      <c r="Q796" s="226"/>
      <c r="R796" s="212" t="s">
        <v>2</v>
      </c>
      <c r="S796" s="213" t="s">
        <v>6721</v>
      </c>
      <c r="T796" s="236" t="s">
        <v>7919</v>
      </c>
      <c r="U796" s="237" t="s">
        <v>6722</v>
      </c>
      <c r="V796" s="236">
        <v>45548</v>
      </c>
      <c r="W796" s="236" t="s">
        <v>6944</v>
      </c>
      <c r="X796" s="237" t="s">
        <v>6721</v>
      </c>
      <c r="Y796" s="237"/>
      <c r="Z796" s="237"/>
      <c r="AA796" s="241">
        <v>202409</v>
      </c>
      <c r="AB796" s="246"/>
      <c r="AC796" s="236" t="s">
        <v>7181</v>
      </c>
      <c r="AD796" s="247" t="s">
        <v>7129</v>
      </c>
      <c r="AE796" s="248">
        <v>0</v>
      </c>
      <c r="AF796" s="247" t="s">
        <v>7129</v>
      </c>
      <c r="AG796" s="242" t="str">
        <f>IFERROR(VLOOKUP(작성용!A:A,RM!A:D,4,0),"-")</f>
        <v>-</v>
      </c>
      <c r="AH796" s="9" t="s">
        <v>6721</v>
      </c>
      <c r="AI796" s="238" t="s">
        <v>6721</v>
      </c>
      <c r="AJ796" s="238" t="s">
        <v>6721</v>
      </c>
      <c r="AK796" s="238" t="s">
        <v>7182</v>
      </c>
      <c r="AL796" s="238">
        <v>795</v>
      </c>
    </row>
    <row r="797" spans="1:38" x14ac:dyDescent="0.3">
      <c r="A797" s="232">
        <v>6000534</v>
      </c>
      <c r="B797" s="232" t="s">
        <v>7862</v>
      </c>
      <c r="C797" s="244" t="s">
        <v>6717</v>
      </c>
      <c r="D797" s="240" t="s">
        <v>7941</v>
      </c>
      <c r="E797" s="239" t="s">
        <v>4059</v>
      </c>
      <c r="F797" s="243" t="s">
        <v>6966</v>
      </c>
      <c r="G797" s="214">
        <v>0</v>
      </c>
      <c r="H797" s="234" t="s">
        <v>6721</v>
      </c>
      <c r="I797" s="234"/>
      <c r="J797" s="234"/>
      <c r="K797" s="234"/>
      <c r="L797" s="234"/>
      <c r="M797" s="234"/>
      <c r="N797" s="234" t="s">
        <v>6946</v>
      </c>
      <c r="O797" s="249"/>
      <c r="P797" s="249"/>
      <c r="Q797" s="226"/>
      <c r="R797" s="212" t="s">
        <v>2</v>
      </c>
      <c r="S797" s="213" t="s">
        <v>6721</v>
      </c>
      <c r="T797" s="236" t="s">
        <v>7919</v>
      </c>
      <c r="U797" s="237" t="s">
        <v>6722</v>
      </c>
      <c r="V797" s="236">
        <v>45548</v>
      </c>
      <c r="W797" s="236" t="s">
        <v>6944</v>
      </c>
      <c r="X797" s="237" t="s">
        <v>6721</v>
      </c>
      <c r="Y797" s="237"/>
      <c r="Z797" s="237"/>
      <c r="AA797" s="241">
        <v>202409</v>
      </c>
      <c r="AB797" s="246"/>
      <c r="AC797" s="236" t="s">
        <v>7181</v>
      </c>
      <c r="AD797" s="247" t="s">
        <v>7146</v>
      </c>
      <c r="AE797" s="248">
        <v>0.4</v>
      </c>
      <c r="AF797" s="247" t="s">
        <v>7146</v>
      </c>
      <c r="AG797" s="242" t="str">
        <f>IFERROR(VLOOKUP(작성용!A:A,RM!A:D,4,0),"-")</f>
        <v>-</v>
      </c>
      <c r="AH797" s="9" t="s">
        <v>6721</v>
      </c>
      <c r="AI797" s="238" t="s">
        <v>6721</v>
      </c>
      <c r="AJ797" s="238" t="s">
        <v>6721</v>
      </c>
      <c r="AK797" s="238" t="s">
        <v>7182</v>
      </c>
      <c r="AL797" s="238">
        <v>796</v>
      </c>
    </row>
    <row r="798" spans="1:38" x14ac:dyDescent="0.3">
      <c r="A798" s="232">
        <v>6000534</v>
      </c>
      <c r="B798" s="232" t="s">
        <v>7862</v>
      </c>
      <c r="C798" s="244" t="s">
        <v>6717</v>
      </c>
      <c r="D798" s="240" t="s">
        <v>7942</v>
      </c>
      <c r="E798" s="239" t="s">
        <v>4060</v>
      </c>
      <c r="F798" s="243" t="s">
        <v>6966</v>
      </c>
      <c r="G798" s="214">
        <v>0</v>
      </c>
      <c r="H798" s="234" t="s">
        <v>6721</v>
      </c>
      <c r="I798" s="234"/>
      <c r="J798" s="234"/>
      <c r="K798" s="234"/>
      <c r="L798" s="234"/>
      <c r="M798" s="234"/>
      <c r="N798" s="234" t="s">
        <v>6946</v>
      </c>
      <c r="O798" s="249"/>
      <c r="P798" s="249"/>
      <c r="Q798" s="226"/>
      <c r="R798" s="212" t="s">
        <v>2</v>
      </c>
      <c r="S798" s="213" t="s">
        <v>6721</v>
      </c>
      <c r="T798" s="236" t="s">
        <v>7919</v>
      </c>
      <c r="U798" s="237" t="s">
        <v>6722</v>
      </c>
      <c r="V798" s="236">
        <v>45548</v>
      </c>
      <c r="W798" s="236" t="s">
        <v>6944</v>
      </c>
      <c r="X798" s="237" t="s">
        <v>6721</v>
      </c>
      <c r="Y798" s="237"/>
      <c r="Z798" s="237"/>
      <c r="AA798" s="241">
        <v>202409</v>
      </c>
      <c r="AB798" s="246"/>
      <c r="AC798" s="236" t="s">
        <v>7181</v>
      </c>
      <c r="AD798" s="247" t="s">
        <v>7196</v>
      </c>
      <c r="AE798" s="248">
        <v>0.4</v>
      </c>
      <c r="AF798" s="247" t="s">
        <v>7196</v>
      </c>
      <c r="AG798" s="242" t="str">
        <f>IFERROR(VLOOKUP(작성용!A:A,RM!A:D,4,0),"-")</f>
        <v>-</v>
      </c>
      <c r="AH798" s="9" t="s">
        <v>6721</v>
      </c>
      <c r="AI798" s="238" t="s">
        <v>6721</v>
      </c>
      <c r="AJ798" s="238" t="s">
        <v>6721</v>
      </c>
      <c r="AK798" s="238" t="s">
        <v>7182</v>
      </c>
      <c r="AL798" s="238">
        <v>797</v>
      </c>
    </row>
    <row r="799" spans="1:38" x14ac:dyDescent="0.3">
      <c r="A799" s="232">
        <v>6000534</v>
      </c>
      <c r="B799" s="232" t="s">
        <v>7862</v>
      </c>
      <c r="C799" s="244" t="s">
        <v>6717</v>
      </c>
      <c r="D799" s="240" t="s">
        <v>7943</v>
      </c>
      <c r="E799" s="239">
        <v>1101117124574</v>
      </c>
      <c r="F799" s="243" t="s">
        <v>6966</v>
      </c>
      <c r="G799" s="214">
        <v>2</v>
      </c>
      <c r="H799" s="234" t="s">
        <v>6721</v>
      </c>
      <c r="I799" s="234"/>
      <c r="J799" s="234"/>
      <c r="K799" s="234"/>
      <c r="L799" s="234"/>
      <c r="M799" s="234"/>
      <c r="N799" s="234" t="s">
        <v>6946</v>
      </c>
      <c r="O799" s="249"/>
      <c r="P799" s="249"/>
      <c r="Q799" s="226"/>
      <c r="R799" s="212" t="s">
        <v>2</v>
      </c>
      <c r="S799" s="213" t="s">
        <v>6721</v>
      </c>
      <c r="T799" s="236" t="s">
        <v>7919</v>
      </c>
      <c r="U799" s="237" t="s">
        <v>6722</v>
      </c>
      <c r="V799" s="236">
        <v>45548</v>
      </c>
      <c r="W799" s="236" t="s">
        <v>6944</v>
      </c>
      <c r="X799" s="237" t="s">
        <v>6721</v>
      </c>
      <c r="Y799" s="237"/>
      <c r="Z799" s="237"/>
      <c r="AA799" s="241">
        <v>202409</v>
      </c>
      <c r="AB799" s="246"/>
      <c r="AC799" s="236" t="s">
        <v>7181</v>
      </c>
      <c r="AD799" s="247" t="s">
        <v>7133</v>
      </c>
      <c r="AE799" s="248">
        <v>0.4</v>
      </c>
      <c r="AF799" s="247" t="s">
        <v>7133</v>
      </c>
      <c r="AG799" s="242" t="str">
        <f>IFERROR(VLOOKUP(작성용!A:A,RM!A:D,4,0),"-")</f>
        <v>-</v>
      </c>
      <c r="AH799" s="9" t="s">
        <v>6721</v>
      </c>
      <c r="AI799" s="238" t="s">
        <v>6721</v>
      </c>
      <c r="AJ799" s="238" t="s">
        <v>6721</v>
      </c>
      <c r="AK799" s="238" t="s">
        <v>7182</v>
      </c>
      <c r="AL799" s="238">
        <v>798</v>
      </c>
    </row>
    <row r="800" spans="1:38" x14ac:dyDescent="0.3">
      <c r="A800" s="232">
        <v>6000534</v>
      </c>
      <c r="B800" s="232" t="s">
        <v>7862</v>
      </c>
      <c r="C800" s="244" t="s">
        <v>6717</v>
      </c>
      <c r="D800" s="240" t="s">
        <v>7944</v>
      </c>
      <c r="E800" s="239">
        <v>1601110352510</v>
      </c>
      <c r="F800" s="243" t="s">
        <v>7179</v>
      </c>
      <c r="G800" s="214">
        <v>0</v>
      </c>
      <c r="H800" s="234" t="s">
        <v>6721</v>
      </c>
      <c r="I800" s="234"/>
      <c r="J800" s="234"/>
      <c r="K800" s="234"/>
      <c r="L800" s="234"/>
      <c r="M800" s="234"/>
      <c r="N800" s="234" t="s">
        <v>6946</v>
      </c>
      <c r="O800" s="249"/>
      <c r="P800" s="249"/>
      <c r="Q800" s="226"/>
      <c r="R800" s="212" t="s">
        <v>2</v>
      </c>
      <c r="S800" s="213" t="s">
        <v>6721</v>
      </c>
      <c r="T800" s="236" t="s">
        <v>7919</v>
      </c>
      <c r="U800" s="237" t="s">
        <v>6722</v>
      </c>
      <c r="V800" s="236">
        <v>45548</v>
      </c>
      <c r="W800" s="236" t="s">
        <v>6944</v>
      </c>
      <c r="X800" s="237" t="s">
        <v>6721</v>
      </c>
      <c r="Y800" s="237"/>
      <c r="Z800" s="237"/>
      <c r="AA800" s="241">
        <v>202409</v>
      </c>
      <c r="AB800" s="246"/>
      <c r="AC800" s="236" t="s">
        <v>7181</v>
      </c>
      <c r="AD800" s="247" t="s">
        <v>7124</v>
      </c>
      <c r="AE800" s="248">
        <v>0.4</v>
      </c>
      <c r="AF800" s="247" t="s">
        <v>7124</v>
      </c>
      <c r="AG800" s="242" t="str">
        <f>IFERROR(VLOOKUP(작성용!A:A,RM!A:D,4,0),"-")</f>
        <v>-</v>
      </c>
      <c r="AH800" s="9" t="s">
        <v>6721</v>
      </c>
      <c r="AI800" s="238" t="s">
        <v>6721</v>
      </c>
      <c r="AJ800" s="238" t="s">
        <v>6721</v>
      </c>
      <c r="AK800" s="238" t="s">
        <v>7182</v>
      </c>
      <c r="AL800" s="238">
        <v>799</v>
      </c>
    </row>
    <row r="801" spans="1:38" x14ac:dyDescent="0.3">
      <c r="A801" s="232">
        <v>6000534</v>
      </c>
      <c r="B801" s="232" t="s">
        <v>7862</v>
      </c>
      <c r="C801" s="244" t="s">
        <v>6717</v>
      </c>
      <c r="D801" s="240" t="s">
        <v>7944</v>
      </c>
      <c r="E801" s="239">
        <v>1601110352510</v>
      </c>
      <c r="F801" s="243" t="s">
        <v>7044</v>
      </c>
      <c r="G801" s="214">
        <v>0</v>
      </c>
      <c r="H801" s="234" t="s">
        <v>6721</v>
      </c>
      <c r="I801" s="234"/>
      <c r="J801" s="234"/>
      <c r="K801" s="234"/>
      <c r="L801" s="234"/>
      <c r="M801" s="234"/>
      <c r="N801" s="234" t="s">
        <v>6946</v>
      </c>
      <c r="O801" s="249"/>
      <c r="P801" s="249"/>
      <c r="Q801" s="226"/>
      <c r="R801" s="212" t="s">
        <v>2</v>
      </c>
      <c r="S801" s="213" t="s">
        <v>6721</v>
      </c>
      <c r="T801" s="236" t="s">
        <v>7919</v>
      </c>
      <c r="U801" s="237" t="s">
        <v>6722</v>
      </c>
      <c r="V801" s="236">
        <v>45548</v>
      </c>
      <c r="W801" s="236" t="s">
        <v>6944</v>
      </c>
      <c r="X801" s="237" t="s">
        <v>6721</v>
      </c>
      <c r="Y801" s="237"/>
      <c r="Z801" s="237"/>
      <c r="AA801" s="241">
        <v>202409</v>
      </c>
      <c r="AB801" s="246"/>
      <c r="AC801" s="236" t="s">
        <v>7181</v>
      </c>
      <c r="AD801" s="247" t="s">
        <v>7124</v>
      </c>
      <c r="AE801" s="248">
        <v>0</v>
      </c>
      <c r="AF801" s="247" t="s">
        <v>7124</v>
      </c>
      <c r="AG801" s="242" t="str">
        <f>IFERROR(VLOOKUP(작성용!A:A,RM!A:D,4,0),"-")</f>
        <v>-</v>
      </c>
      <c r="AH801" s="9" t="s">
        <v>6721</v>
      </c>
      <c r="AI801" s="238" t="s">
        <v>6721</v>
      </c>
      <c r="AJ801" s="238" t="s">
        <v>6721</v>
      </c>
      <c r="AK801" s="238" t="s">
        <v>7182</v>
      </c>
      <c r="AL801" s="238">
        <v>800</v>
      </c>
    </row>
    <row r="802" spans="1:38" x14ac:dyDescent="0.3">
      <c r="A802" s="232">
        <v>6000534</v>
      </c>
      <c r="B802" s="232" t="s">
        <v>7862</v>
      </c>
      <c r="C802" s="244" t="s">
        <v>6717</v>
      </c>
      <c r="D802" s="240" t="s">
        <v>7945</v>
      </c>
      <c r="E802" s="239">
        <v>1101114211209</v>
      </c>
      <c r="F802" s="243" t="s">
        <v>7044</v>
      </c>
      <c r="G802" s="214">
        <v>0</v>
      </c>
      <c r="H802" s="234" t="s">
        <v>6721</v>
      </c>
      <c r="I802" s="234"/>
      <c r="J802" s="234"/>
      <c r="K802" s="234"/>
      <c r="L802" s="234"/>
      <c r="M802" s="234"/>
      <c r="N802" s="234" t="s">
        <v>6946</v>
      </c>
      <c r="O802" s="249"/>
      <c r="P802" s="249"/>
      <c r="Q802" s="226"/>
      <c r="R802" s="212" t="s">
        <v>2</v>
      </c>
      <c r="S802" s="213" t="s">
        <v>6721</v>
      </c>
      <c r="T802" s="236" t="s">
        <v>7919</v>
      </c>
      <c r="U802" s="237" t="s">
        <v>6722</v>
      </c>
      <c r="V802" s="236">
        <v>45548</v>
      </c>
      <c r="W802" s="236" t="s">
        <v>6944</v>
      </c>
      <c r="X802" s="237" t="s">
        <v>6721</v>
      </c>
      <c r="Y802" s="237"/>
      <c r="Z802" s="237"/>
      <c r="AA802" s="241">
        <v>202409</v>
      </c>
      <c r="AB802" s="246"/>
      <c r="AC802" s="236" t="s">
        <v>7181</v>
      </c>
      <c r="AD802" s="247" t="s">
        <v>7100</v>
      </c>
      <c r="AE802" s="248">
        <v>0.4</v>
      </c>
      <c r="AF802" s="247" t="s">
        <v>7167</v>
      </c>
      <c r="AG802" s="242" t="str">
        <f>IFERROR(VLOOKUP(작성용!A:A,RM!A:D,4,0),"-")</f>
        <v>-</v>
      </c>
      <c r="AH802" s="9" t="s">
        <v>6721</v>
      </c>
      <c r="AI802" s="238" t="s">
        <v>6721</v>
      </c>
      <c r="AJ802" s="238" t="s">
        <v>6721</v>
      </c>
      <c r="AK802" s="238" t="s">
        <v>7182</v>
      </c>
      <c r="AL802" s="238">
        <v>801</v>
      </c>
    </row>
    <row r="803" spans="1:38" x14ac:dyDescent="0.3">
      <c r="A803" s="232">
        <v>6000534</v>
      </c>
      <c r="B803" s="232" t="s">
        <v>7862</v>
      </c>
      <c r="C803" s="244" t="s">
        <v>6717</v>
      </c>
      <c r="D803" s="230" t="s">
        <v>7946</v>
      </c>
      <c r="E803" s="239">
        <v>1101116431730</v>
      </c>
      <c r="F803" s="243" t="s">
        <v>7044</v>
      </c>
      <c r="G803" s="214">
        <v>0</v>
      </c>
      <c r="H803" s="234" t="s">
        <v>6721</v>
      </c>
      <c r="I803" s="234"/>
      <c r="J803" s="234"/>
      <c r="K803" s="234"/>
      <c r="L803" s="234"/>
      <c r="M803" s="234"/>
      <c r="N803" s="234" t="s">
        <v>6946</v>
      </c>
      <c r="O803" s="249"/>
      <c r="P803" s="249"/>
      <c r="Q803" s="226"/>
      <c r="R803" s="212" t="s">
        <v>2</v>
      </c>
      <c r="S803" s="213" t="s">
        <v>6721</v>
      </c>
      <c r="T803" s="236" t="s">
        <v>7919</v>
      </c>
      <c r="U803" s="237" t="s">
        <v>6722</v>
      </c>
      <c r="V803" s="236">
        <v>45548</v>
      </c>
      <c r="W803" s="236" t="s">
        <v>6944</v>
      </c>
      <c r="X803" s="237" t="s">
        <v>6721</v>
      </c>
      <c r="Y803" s="237"/>
      <c r="Z803" s="237"/>
      <c r="AA803" s="241">
        <v>202409</v>
      </c>
      <c r="AB803" s="246"/>
      <c r="AC803" s="236" t="s">
        <v>7181</v>
      </c>
      <c r="AD803" s="247" t="s">
        <v>7124</v>
      </c>
      <c r="AE803" s="248">
        <v>0</v>
      </c>
      <c r="AF803" s="247" t="s">
        <v>7124</v>
      </c>
      <c r="AG803" s="242" t="str">
        <f>IFERROR(VLOOKUP(작성용!A:A,RM!A:D,4,0),"-")</f>
        <v>-</v>
      </c>
      <c r="AH803" s="9" t="s">
        <v>6721</v>
      </c>
      <c r="AI803" s="238" t="s">
        <v>6721</v>
      </c>
      <c r="AJ803" s="238" t="s">
        <v>6721</v>
      </c>
      <c r="AK803" s="238" t="s">
        <v>7182</v>
      </c>
      <c r="AL803" s="238">
        <v>802</v>
      </c>
    </row>
    <row r="804" spans="1:38" x14ac:dyDescent="0.3">
      <c r="A804" s="232">
        <v>6000534</v>
      </c>
      <c r="B804" s="232" t="s">
        <v>7862</v>
      </c>
      <c r="C804" s="244" t="s">
        <v>6717</v>
      </c>
      <c r="D804" s="231" t="s">
        <v>7946</v>
      </c>
      <c r="E804" s="239">
        <v>1101116431730</v>
      </c>
      <c r="F804" s="243" t="s">
        <v>7062</v>
      </c>
      <c r="G804" s="214">
        <v>0</v>
      </c>
      <c r="H804" s="234" t="s">
        <v>6721</v>
      </c>
      <c r="I804" s="234"/>
      <c r="J804" s="234"/>
      <c r="K804" s="234"/>
      <c r="L804" s="234"/>
      <c r="M804" s="234"/>
      <c r="N804" s="234" t="s">
        <v>6946</v>
      </c>
      <c r="O804" s="249"/>
      <c r="P804" s="249"/>
      <c r="Q804" s="226"/>
      <c r="R804" s="212" t="s">
        <v>2</v>
      </c>
      <c r="S804" s="213" t="s">
        <v>6721</v>
      </c>
      <c r="T804" s="236" t="s">
        <v>7919</v>
      </c>
      <c r="U804" s="237" t="s">
        <v>6722</v>
      </c>
      <c r="V804" s="236">
        <v>45548</v>
      </c>
      <c r="W804" s="236" t="s">
        <v>6944</v>
      </c>
      <c r="X804" s="237" t="s">
        <v>6721</v>
      </c>
      <c r="Y804" s="237"/>
      <c r="Z804" s="237"/>
      <c r="AA804" s="241">
        <v>202409</v>
      </c>
      <c r="AB804" s="246"/>
      <c r="AC804" s="236" t="s">
        <v>7181</v>
      </c>
      <c r="AD804" s="247" t="s">
        <v>7124</v>
      </c>
      <c r="AE804" s="248">
        <v>0</v>
      </c>
      <c r="AF804" s="247" t="s">
        <v>7124</v>
      </c>
      <c r="AG804" s="242" t="str">
        <f>IFERROR(VLOOKUP(작성용!A:A,RM!A:D,4,0),"-")</f>
        <v>-</v>
      </c>
      <c r="AH804" s="9" t="s">
        <v>6721</v>
      </c>
      <c r="AI804" s="238" t="s">
        <v>6721</v>
      </c>
      <c r="AJ804" s="238" t="s">
        <v>6721</v>
      </c>
      <c r="AK804" s="238" t="s">
        <v>7182</v>
      </c>
      <c r="AL804" s="238">
        <v>803</v>
      </c>
    </row>
    <row r="805" spans="1:38" x14ac:dyDescent="0.3">
      <c r="A805" s="232">
        <v>6000534</v>
      </c>
      <c r="B805" s="232" t="s">
        <v>7862</v>
      </c>
      <c r="C805" s="244" t="s">
        <v>6717</v>
      </c>
      <c r="D805" s="240" t="s">
        <v>7947</v>
      </c>
      <c r="E805" s="239">
        <v>1101115440104</v>
      </c>
      <c r="F805" s="243" t="s">
        <v>7044</v>
      </c>
      <c r="G805" s="214">
        <v>0</v>
      </c>
      <c r="H805" s="234" t="s">
        <v>6721</v>
      </c>
      <c r="I805" s="234"/>
      <c r="J805" s="234"/>
      <c r="K805" s="234"/>
      <c r="L805" s="234"/>
      <c r="M805" s="234"/>
      <c r="N805" s="234" t="s">
        <v>6946</v>
      </c>
      <c r="O805" s="249"/>
      <c r="P805" s="249"/>
      <c r="Q805" s="226"/>
      <c r="R805" s="212" t="s">
        <v>2</v>
      </c>
      <c r="S805" s="213" t="s">
        <v>6721</v>
      </c>
      <c r="T805" s="236" t="s">
        <v>7919</v>
      </c>
      <c r="U805" s="237" t="s">
        <v>6722</v>
      </c>
      <c r="V805" s="236">
        <v>45548</v>
      </c>
      <c r="W805" s="236" t="s">
        <v>6944</v>
      </c>
      <c r="X805" s="237" t="s">
        <v>6721</v>
      </c>
      <c r="Y805" s="237"/>
      <c r="Z805" s="237"/>
      <c r="AA805" s="241">
        <v>202409</v>
      </c>
      <c r="AB805" s="246"/>
      <c r="AC805" s="236" t="s">
        <v>7181</v>
      </c>
      <c r="AD805" s="247" t="s">
        <v>7146</v>
      </c>
      <c r="AE805" s="248">
        <v>0.4</v>
      </c>
      <c r="AF805" s="247" t="s">
        <v>7146</v>
      </c>
      <c r="AG805" s="242" t="str">
        <f>IFERROR(VLOOKUP(작성용!A:A,RM!A:D,4,0),"-")</f>
        <v>-</v>
      </c>
      <c r="AH805" s="9" t="s">
        <v>6721</v>
      </c>
      <c r="AI805" s="238" t="s">
        <v>6721</v>
      </c>
      <c r="AJ805" s="238" t="s">
        <v>6721</v>
      </c>
      <c r="AK805" s="238" t="s">
        <v>7182</v>
      </c>
      <c r="AL805" s="238">
        <v>804</v>
      </c>
    </row>
    <row r="806" spans="1:38" x14ac:dyDescent="0.3">
      <c r="A806" s="232">
        <v>6000534</v>
      </c>
      <c r="B806" s="232" t="s">
        <v>7862</v>
      </c>
      <c r="C806" s="244" t="s">
        <v>6717</v>
      </c>
      <c r="D806" s="240" t="s">
        <v>7947</v>
      </c>
      <c r="E806" s="239">
        <v>1101115440104</v>
      </c>
      <c r="F806" s="243" t="s">
        <v>7044</v>
      </c>
      <c r="G806" s="214">
        <v>2</v>
      </c>
      <c r="H806" s="234" t="s">
        <v>6721</v>
      </c>
      <c r="I806" s="234"/>
      <c r="J806" s="234"/>
      <c r="K806" s="234"/>
      <c r="L806" s="234"/>
      <c r="M806" s="234"/>
      <c r="N806" s="234" t="s">
        <v>6946</v>
      </c>
      <c r="O806" s="249"/>
      <c r="P806" s="249"/>
      <c r="Q806" s="226"/>
      <c r="R806" s="212" t="s">
        <v>2</v>
      </c>
      <c r="S806" s="213" t="s">
        <v>6721</v>
      </c>
      <c r="T806" s="236" t="s">
        <v>7919</v>
      </c>
      <c r="U806" s="237" t="s">
        <v>6722</v>
      </c>
      <c r="V806" s="236">
        <v>45548</v>
      </c>
      <c r="W806" s="236" t="s">
        <v>6944</v>
      </c>
      <c r="X806" s="237" t="s">
        <v>6721</v>
      </c>
      <c r="Y806" s="237"/>
      <c r="Z806" s="237"/>
      <c r="AA806" s="241">
        <v>202409</v>
      </c>
      <c r="AB806" s="246"/>
      <c r="AC806" s="236" t="s">
        <v>7181</v>
      </c>
      <c r="AD806" s="247" t="s">
        <v>7146</v>
      </c>
      <c r="AE806" s="248">
        <v>0</v>
      </c>
      <c r="AF806" s="247" t="s">
        <v>7146</v>
      </c>
      <c r="AG806" s="242" t="str">
        <f>IFERROR(VLOOKUP(작성용!A:A,RM!A:D,4,0),"-")</f>
        <v>-</v>
      </c>
      <c r="AH806" s="9" t="s">
        <v>6721</v>
      </c>
      <c r="AI806" s="238" t="s">
        <v>6721</v>
      </c>
      <c r="AJ806" s="238" t="s">
        <v>6721</v>
      </c>
      <c r="AK806" s="238" t="s">
        <v>7182</v>
      </c>
      <c r="AL806" s="238">
        <v>805</v>
      </c>
    </row>
    <row r="807" spans="1:38" x14ac:dyDescent="0.3">
      <c r="A807" s="232">
        <v>6000534</v>
      </c>
      <c r="B807" s="232" t="s">
        <v>7862</v>
      </c>
      <c r="C807" s="244" t="s">
        <v>6717</v>
      </c>
      <c r="D807" s="240" t="s">
        <v>7948</v>
      </c>
      <c r="E807" s="239">
        <v>1101116958875</v>
      </c>
      <c r="F807" s="243" t="s">
        <v>7044</v>
      </c>
      <c r="G807" s="214">
        <v>0</v>
      </c>
      <c r="H807" s="234" t="s">
        <v>6721</v>
      </c>
      <c r="I807" s="234"/>
      <c r="J807" s="234"/>
      <c r="K807" s="234"/>
      <c r="L807" s="234"/>
      <c r="M807" s="234"/>
      <c r="N807" s="234" t="s">
        <v>6946</v>
      </c>
      <c r="O807" s="249"/>
      <c r="P807" s="249"/>
      <c r="Q807" s="226"/>
      <c r="R807" s="212" t="s">
        <v>2</v>
      </c>
      <c r="S807" s="213" t="s">
        <v>6721</v>
      </c>
      <c r="T807" s="236" t="s">
        <v>7919</v>
      </c>
      <c r="U807" s="237" t="s">
        <v>6722</v>
      </c>
      <c r="V807" s="236">
        <v>45548</v>
      </c>
      <c r="W807" s="236" t="s">
        <v>6944</v>
      </c>
      <c r="X807" s="237" t="s">
        <v>6721</v>
      </c>
      <c r="Y807" s="237"/>
      <c r="Z807" s="237"/>
      <c r="AA807" s="241">
        <v>202409</v>
      </c>
      <c r="AB807" s="246"/>
      <c r="AC807" s="236" t="s">
        <v>7181</v>
      </c>
      <c r="AD807" s="247" t="s">
        <v>7077</v>
      </c>
      <c r="AE807" s="248">
        <v>0.4</v>
      </c>
      <c r="AF807" s="247" t="s">
        <v>7077</v>
      </c>
      <c r="AG807" s="242" t="str">
        <f>IFERROR(VLOOKUP(작성용!A:A,RM!A:D,4,0),"-")</f>
        <v>-</v>
      </c>
      <c r="AH807" s="9" t="s">
        <v>6721</v>
      </c>
      <c r="AI807" s="238" t="s">
        <v>6721</v>
      </c>
      <c r="AJ807" s="238" t="s">
        <v>6721</v>
      </c>
      <c r="AK807" s="238" t="s">
        <v>7182</v>
      </c>
      <c r="AL807" s="238">
        <v>806</v>
      </c>
    </row>
    <row r="808" spans="1:38" x14ac:dyDescent="0.3">
      <c r="A808" s="232">
        <v>6000534</v>
      </c>
      <c r="B808" s="232" t="s">
        <v>7862</v>
      </c>
      <c r="C808" s="244" t="s">
        <v>6717</v>
      </c>
      <c r="D808" s="240" t="s">
        <v>7948</v>
      </c>
      <c r="E808" s="239">
        <v>1101116958875</v>
      </c>
      <c r="F808" s="243" t="s">
        <v>7179</v>
      </c>
      <c r="G808" s="214">
        <v>0</v>
      </c>
      <c r="H808" s="234" t="s">
        <v>6721</v>
      </c>
      <c r="I808" s="234"/>
      <c r="J808" s="234"/>
      <c r="K808" s="234"/>
      <c r="L808" s="234"/>
      <c r="M808" s="234"/>
      <c r="N808" s="234" t="s">
        <v>6946</v>
      </c>
      <c r="O808" s="249"/>
      <c r="P808" s="249"/>
      <c r="Q808" s="226"/>
      <c r="R808" s="212" t="s">
        <v>2</v>
      </c>
      <c r="S808" s="213" t="s">
        <v>6721</v>
      </c>
      <c r="T808" s="236" t="s">
        <v>7919</v>
      </c>
      <c r="U808" s="237" t="s">
        <v>6722</v>
      </c>
      <c r="V808" s="236">
        <v>45548</v>
      </c>
      <c r="W808" s="236" t="s">
        <v>6944</v>
      </c>
      <c r="X808" s="237" t="s">
        <v>6721</v>
      </c>
      <c r="Y808" s="237"/>
      <c r="Z808" s="237"/>
      <c r="AA808" s="241">
        <v>202409</v>
      </c>
      <c r="AB808" s="246"/>
      <c r="AC808" s="236" t="s">
        <v>7181</v>
      </c>
      <c r="AD808" s="247" t="s">
        <v>7077</v>
      </c>
      <c r="AE808" s="248">
        <v>0</v>
      </c>
      <c r="AF808" s="247" t="s">
        <v>7077</v>
      </c>
      <c r="AG808" s="242" t="str">
        <f>IFERROR(VLOOKUP(작성용!A:A,RM!A:D,4,0),"-")</f>
        <v>-</v>
      </c>
      <c r="AH808" s="9" t="s">
        <v>6721</v>
      </c>
      <c r="AI808" s="238" t="s">
        <v>6721</v>
      </c>
      <c r="AJ808" s="238" t="s">
        <v>6721</v>
      </c>
      <c r="AK808" s="238" t="s">
        <v>7182</v>
      </c>
      <c r="AL808" s="238">
        <v>807</v>
      </c>
    </row>
    <row r="809" spans="1:38" x14ac:dyDescent="0.3">
      <c r="A809" s="232">
        <v>6000534</v>
      </c>
      <c r="B809" s="232" t="s">
        <v>7862</v>
      </c>
      <c r="C809" s="244" t="s">
        <v>6717</v>
      </c>
      <c r="D809" s="240" t="s">
        <v>7877</v>
      </c>
      <c r="E809" s="239">
        <v>1101115957670</v>
      </c>
      <c r="F809" s="243" t="s">
        <v>7179</v>
      </c>
      <c r="G809" s="214">
        <v>0</v>
      </c>
      <c r="H809" s="234" t="s">
        <v>6721</v>
      </c>
      <c r="I809" s="234"/>
      <c r="J809" s="234"/>
      <c r="K809" s="234"/>
      <c r="L809" s="234"/>
      <c r="M809" s="234"/>
      <c r="N809" s="234" t="s">
        <v>6946</v>
      </c>
      <c r="O809" s="249"/>
      <c r="P809" s="249"/>
      <c r="Q809" s="226"/>
      <c r="R809" s="212" t="s">
        <v>2</v>
      </c>
      <c r="S809" s="213" t="s">
        <v>6721</v>
      </c>
      <c r="T809" s="236" t="s">
        <v>7919</v>
      </c>
      <c r="U809" s="237" t="s">
        <v>6722</v>
      </c>
      <c r="V809" s="236">
        <v>45548</v>
      </c>
      <c r="W809" s="236" t="s">
        <v>6944</v>
      </c>
      <c r="X809" s="237" t="s">
        <v>6721</v>
      </c>
      <c r="Y809" s="237"/>
      <c r="Z809" s="237"/>
      <c r="AA809" s="241">
        <v>202409</v>
      </c>
      <c r="AB809" s="246"/>
      <c r="AC809" s="236" t="s">
        <v>7181</v>
      </c>
      <c r="AD809" s="247" t="s">
        <v>7606</v>
      </c>
      <c r="AE809" s="248">
        <v>0</v>
      </c>
      <c r="AF809" s="247" t="s">
        <v>7606</v>
      </c>
      <c r="AG809" s="242" t="str">
        <f>IFERROR(VLOOKUP(작성용!A:A,RM!A:D,4,0),"-")</f>
        <v>-</v>
      </c>
      <c r="AH809" s="9" t="s">
        <v>6721</v>
      </c>
      <c r="AI809" s="238" t="s">
        <v>6721</v>
      </c>
      <c r="AJ809" s="238" t="s">
        <v>6721</v>
      </c>
      <c r="AK809" s="238" t="s">
        <v>7182</v>
      </c>
      <c r="AL809" s="238">
        <v>808</v>
      </c>
    </row>
    <row r="810" spans="1:38" x14ac:dyDescent="0.3">
      <c r="A810" s="232">
        <v>6000534</v>
      </c>
      <c r="B810" s="232" t="s">
        <v>7862</v>
      </c>
      <c r="C810" s="244" t="s">
        <v>6717</v>
      </c>
      <c r="D810" s="231" t="s">
        <v>7949</v>
      </c>
      <c r="E810" s="239" t="s">
        <v>4061</v>
      </c>
      <c r="F810" s="243" t="s">
        <v>6966</v>
      </c>
      <c r="G810" s="214">
        <v>0</v>
      </c>
      <c r="H810" s="234" t="s">
        <v>6721</v>
      </c>
      <c r="I810" s="234"/>
      <c r="J810" s="234"/>
      <c r="K810" s="234"/>
      <c r="L810" s="234"/>
      <c r="M810" s="234"/>
      <c r="N810" s="234" t="s">
        <v>6946</v>
      </c>
      <c r="O810" s="249"/>
      <c r="P810" s="249"/>
      <c r="Q810" s="226"/>
      <c r="R810" s="212" t="s">
        <v>2</v>
      </c>
      <c r="S810" s="213" t="s">
        <v>6721</v>
      </c>
      <c r="T810" s="236" t="s">
        <v>7919</v>
      </c>
      <c r="U810" s="237" t="s">
        <v>6722</v>
      </c>
      <c r="V810" s="236">
        <v>45548</v>
      </c>
      <c r="W810" s="236" t="s">
        <v>6944</v>
      </c>
      <c r="X810" s="237" t="s">
        <v>6721</v>
      </c>
      <c r="Y810" s="237"/>
      <c r="Z810" s="237"/>
      <c r="AA810" s="241">
        <v>202409</v>
      </c>
      <c r="AB810" s="246"/>
      <c r="AC810" s="236" t="s">
        <v>7181</v>
      </c>
      <c r="AD810" s="247" t="s">
        <v>7100</v>
      </c>
      <c r="AE810" s="248">
        <v>0</v>
      </c>
      <c r="AF810" s="247" t="s">
        <v>7100</v>
      </c>
      <c r="AG810" s="242" t="str">
        <f>IFERROR(VLOOKUP(작성용!A:A,RM!A:D,4,0),"-")</f>
        <v>-</v>
      </c>
      <c r="AH810" s="9" t="s">
        <v>6721</v>
      </c>
      <c r="AI810" s="238" t="s">
        <v>6721</v>
      </c>
      <c r="AJ810" s="238" t="s">
        <v>6721</v>
      </c>
      <c r="AK810" s="238" t="s">
        <v>7182</v>
      </c>
      <c r="AL810" s="238">
        <v>809</v>
      </c>
    </row>
    <row r="811" spans="1:38" x14ac:dyDescent="0.3">
      <c r="A811" s="232">
        <v>6000534</v>
      </c>
      <c r="B811" s="232" t="s">
        <v>7862</v>
      </c>
      <c r="C811" s="244" t="s">
        <v>6717</v>
      </c>
      <c r="D811" s="231" t="s">
        <v>7950</v>
      </c>
      <c r="E811" s="239" t="s">
        <v>4062</v>
      </c>
      <c r="F811" s="243" t="s">
        <v>6966</v>
      </c>
      <c r="G811" s="214">
        <v>0</v>
      </c>
      <c r="H811" s="234" t="s">
        <v>6721</v>
      </c>
      <c r="I811" s="234"/>
      <c r="J811" s="234"/>
      <c r="K811" s="234"/>
      <c r="L811" s="234"/>
      <c r="M811" s="234"/>
      <c r="N811" s="234" t="s">
        <v>6946</v>
      </c>
      <c r="O811" s="249"/>
      <c r="P811" s="249"/>
      <c r="Q811" s="226"/>
      <c r="R811" s="212" t="s">
        <v>2</v>
      </c>
      <c r="S811" s="213" t="s">
        <v>6721</v>
      </c>
      <c r="T811" s="236" t="s">
        <v>7919</v>
      </c>
      <c r="U811" s="237" t="s">
        <v>6722</v>
      </c>
      <c r="V811" s="236">
        <v>45548</v>
      </c>
      <c r="W811" s="236" t="s">
        <v>6944</v>
      </c>
      <c r="X811" s="237" t="s">
        <v>6721</v>
      </c>
      <c r="Y811" s="237"/>
      <c r="Z811" s="237"/>
      <c r="AA811" s="241">
        <v>202409</v>
      </c>
      <c r="AB811" s="246"/>
      <c r="AC811" s="236" t="s">
        <v>7181</v>
      </c>
      <c r="AD811" s="247" t="s">
        <v>7152</v>
      </c>
      <c r="AE811" s="248">
        <v>0</v>
      </c>
      <c r="AF811" s="247" t="s">
        <v>7152</v>
      </c>
      <c r="AG811" s="242" t="str">
        <f>IFERROR(VLOOKUP(작성용!A:A,RM!A:D,4,0),"-")</f>
        <v>-</v>
      </c>
      <c r="AH811" s="9" t="s">
        <v>6721</v>
      </c>
      <c r="AI811" s="238" t="s">
        <v>6721</v>
      </c>
      <c r="AJ811" s="238" t="s">
        <v>6721</v>
      </c>
      <c r="AK811" s="238" t="s">
        <v>7182</v>
      </c>
      <c r="AL811" s="238">
        <v>810</v>
      </c>
    </row>
    <row r="812" spans="1:38" x14ac:dyDescent="0.3">
      <c r="A812" s="232">
        <v>6000535</v>
      </c>
      <c r="B812" s="232" t="s">
        <v>7863</v>
      </c>
      <c r="C812" s="244" t="s">
        <v>6717</v>
      </c>
      <c r="D812" s="240" t="s">
        <v>7951</v>
      </c>
      <c r="E812" s="239">
        <v>1101110516695</v>
      </c>
      <c r="F812" s="243" t="s">
        <v>7179</v>
      </c>
      <c r="G812" s="214">
        <v>0</v>
      </c>
      <c r="H812" s="234" t="s">
        <v>6721</v>
      </c>
      <c r="I812" s="234"/>
      <c r="J812" s="234"/>
      <c r="K812" s="234"/>
      <c r="L812" s="234"/>
      <c r="M812" s="234"/>
      <c r="N812" s="234" t="s">
        <v>6946</v>
      </c>
      <c r="O812" s="249"/>
      <c r="P812" s="249"/>
      <c r="Q812" s="226"/>
      <c r="R812" s="212" t="s">
        <v>2</v>
      </c>
      <c r="S812" s="213" t="s">
        <v>6721</v>
      </c>
      <c r="T812" s="236" t="s">
        <v>7889</v>
      </c>
      <c r="U812" s="237" t="s">
        <v>6722</v>
      </c>
      <c r="V812" s="236">
        <v>45548</v>
      </c>
      <c r="W812" s="236" t="s">
        <v>6944</v>
      </c>
      <c r="X812" s="237" t="s">
        <v>6721</v>
      </c>
      <c r="Y812" s="237"/>
      <c r="Z812" s="237"/>
      <c r="AA812" s="241">
        <v>202409</v>
      </c>
      <c r="AB812" s="246"/>
      <c r="AC812" s="236" t="s">
        <v>7181</v>
      </c>
      <c r="AD812" s="247" t="s">
        <v>7606</v>
      </c>
      <c r="AE812" s="248">
        <v>0.4</v>
      </c>
      <c r="AF812" s="247" t="s">
        <v>7606</v>
      </c>
      <c r="AG812" s="242" t="str">
        <f>IFERROR(VLOOKUP(작성용!A:A,RM!A:D,4,0),"-")</f>
        <v>-</v>
      </c>
      <c r="AH812" s="9" t="s">
        <v>6721</v>
      </c>
      <c r="AI812" s="238" t="s">
        <v>6721</v>
      </c>
      <c r="AJ812" s="238" t="s">
        <v>6721</v>
      </c>
      <c r="AK812" s="238" t="s">
        <v>7182</v>
      </c>
      <c r="AL812" s="238">
        <v>811</v>
      </c>
    </row>
    <row r="813" spans="1:38" x14ac:dyDescent="0.3">
      <c r="A813" s="223">
        <v>6000312</v>
      </c>
      <c r="B813" s="223" t="s">
        <v>7866</v>
      </c>
      <c r="C813" s="244" t="s">
        <v>6717</v>
      </c>
      <c r="D813" s="231" t="s">
        <v>7952</v>
      </c>
      <c r="E813" s="239" t="s">
        <v>4035</v>
      </c>
      <c r="F813" s="243" t="s">
        <v>7044</v>
      </c>
      <c r="G813" s="245">
        <v>0</v>
      </c>
      <c r="H813" s="224" t="s">
        <v>6721</v>
      </c>
      <c r="I813" s="224"/>
      <c r="J813" s="234"/>
      <c r="K813" s="224"/>
      <c r="L813" s="224"/>
      <c r="M813" s="224"/>
      <c r="N813" s="243" t="s">
        <v>6946</v>
      </c>
      <c r="O813" s="226"/>
      <c r="P813" s="226"/>
      <c r="Q813" s="226"/>
      <c r="R813" s="212" t="s">
        <v>2</v>
      </c>
      <c r="S813" s="213" t="s">
        <v>6721</v>
      </c>
      <c r="T813" s="236" t="s">
        <v>7919</v>
      </c>
      <c r="U813" s="237" t="s">
        <v>6722</v>
      </c>
      <c r="V813" s="236">
        <v>45548</v>
      </c>
      <c r="W813" s="236" t="s">
        <v>6944</v>
      </c>
      <c r="X813" s="237" t="s">
        <v>6721</v>
      </c>
      <c r="Y813" s="237"/>
      <c r="Z813" s="237"/>
      <c r="AA813" s="241">
        <v>202409</v>
      </c>
      <c r="AB813" s="246"/>
      <c r="AC813" s="247" t="s">
        <v>7181</v>
      </c>
      <c r="AD813" s="247" t="s">
        <v>7110</v>
      </c>
      <c r="AE813" s="248">
        <v>0</v>
      </c>
      <c r="AF813" s="247" t="s">
        <v>7110</v>
      </c>
      <c r="AG813" s="242" t="str">
        <f>IFERROR(VLOOKUP(작성용!A:A,RM!A:D,4,0),"-")</f>
        <v>-</v>
      </c>
      <c r="AH813" s="9" t="s">
        <v>6721</v>
      </c>
      <c r="AI813" s="238" t="s">
        <v>6721</v>
      </c>
      <c r="AJ813" s="238" t="s">
        <v>6721</v>
      </c>
      <c r="AK813" s="238" t="s">
        <v>7182</v>
      </c>
      <c r="AL813" s="238">
        <v>812</v>
      </c>
    </row>
    <row r="814" spans="1:38" x14ac:dyDescent="0.3">
      <c r="A814" s="223">
        <v>6000312</v>
      </c>
      <c r="B814" s="223" t="s">
        <v>7866</v>
      </c>
      <c r="C814" s="244" t="s">
        <v>6717</v>
      </c>
      <c r="D814" s="240" t="s">
        <v>7953</v>
      </c>
      <c r="E814" s="239">
        <v>1101116434221</v>
      </c>
      <c r="F814" s="243" t="s">
        <v>7044</v>
      </c>
      <c r="G814" s="245">
        <v>1</v>
      </c>
      <c r="H814" s="224" t="s">
        <v>6721</v>
      </c>
      <c r="I814" s="224"/>
      <c r="J814" s="234"/>
      <c r="K814" s="224"/>
      <c r="L814" s="224"/>
      <c r="M814" s="224"/>
      <c r="N814" s="243" t="s">
        <v>6946</v>
      </c>
      <c r="O814" s="226"/>
      <c r="P814" s="226"/>
      <c r="Q814" s="226"/>
      <c r="R814" s="212" t="s">
        <v>2</v>
      </c>
      <c r="S814" s="213" t="s">
        <v>6721</v>
      </c>
      <c r="T814" s="236" t="s">
        <v>7919</v>
      </c>
      <c r="U814" s="237" t="s">
        <v>6722</v>
      </c>
      <c r="V814" s="236">
        <v>45548</v>
      </c>
      <c r="W814" s="236" t="s">
        <v>6944</v>
      </c>
      <c r="X814" s="237" t="s">
        <v>6721</v>
      </c>
      <c r="Y814" s="237"/>
      <c r="Z814" s="237"/>
      <c r="AA814" s="241">
        <v>202409</v>
      </c>
      <c r="AB814" s="246"/>
      <c r="AC814" s="247" t="s">
        <v>7181</v>
      </c>
      <c r="AD814" s="247" t="s">
        <v>7124</v>
      </c>
      <c r="AE814" s="248">
        <v>0.4</v>
      </c>
      <c r="AF814" s="247" t="s">
        <v>7124</v>
      </c>
      <c r="AG814" s="242" t="str">
        <f>IFERROR(VLOOKUP(작성용!A:A,RM!A:D,4,0),"-")</f>
        <v>-</v>
      </c>
      <c r="AH814" s="9" t="s">
        <v>6721</v>
      </c>
      <c r="AI814" s="238" t="s">
        <v>6721</v>
      </c>
      <c r="AJ814" s="238" t="s">
        <v>6721</v>
      </c>
      <c r="AK814" s="238" t="s">
        <v>7182</v>
      </c>
      <c r="AL814" s="238">
        <v>813</v>
      </c>
    </row>
    <row r="815" spans="1:38" x14ac:dyDescent="0.3">
      <c r="A815" s="223">
        <v>6000312</v>
      </c>
      <c r="B815" s="223" t="s">
        <v>7866</v>
      </c>
      <c r="C815" s="244" t="s">
        <v>6717</v>
      </c>
      <c r="D815" s="240" t="s">
        <v>7954</v>
      </c>
      <c r="E815" s="239">
        <v>1101114522169</v>
      </c>
      <c r="F815" s="243" t="s">
        <v>7179</v>
      </c>
      <c r="G815" s="245">
        <v>0</v>
      </c>
      <c r="H815" s="224" t="s">
        <v>6721</v>
      </c>
      <c r="I815" s="224"/>
      <c r="J815" s="234"/>
      <c r="K815" s="224"/>
      <c r="L815" s="224"/>
      <c r="M815" s="224"/>
      <c r="N815" s="243" t="s">
        <v>6946</v>
      </c>
      <c r="O815" s="226"/>
      <c r="P815" s="226"/>
      <c r="Q815" s="226"/>
      <c r="R815" s="212" t="s">
        <v>2</v>
      </c>
      <c r="S815" s="213" t="s">
        <v>6721</v>
      </c>
      <c r="T815" s="236" t="s">
        <v>7919</v>
      </c>
      <c r="U815" s="237" t="s">
        <v>6722</v>
      </c>
      <c r="V815" s="236">
        <v>45548</v>
      </c>
      <c r="W815" s="236" t="s">
        <v>6944</v>
      </c>
      <c r="X815" s="237" t="s">
        <v>6721</v>
      </c>
      <c r="Y815" s="237"/>
      <c r="Z815" s="237"/>
      <c r="AA815" s="241">
        <v>202409</v>
      </c>
      <c r="AB815" s="246"/>
      <c r="AC815" s="247" t="s">
        <v>7181</v>
      </c>
      <c r="AD815" s="247" t="s">
        <v>6989</v>
      </c>
      <c r="AE815" s="248">
        <v>0.4</v>
      </c>
      <c r="AF815" s="247" t="s">
        <v>7167</v>
      </c>
      <c r="AG815" s="242" t="str">
        <f>IFERROR(VLOOKUP(작성용!A:A,RM!A:D,4,0),"-")</f>
        <v>-</v>
      </c>
      <c r="AH815" s="9" t="s">
        <v>6721</v>
      </c>
      <c r="AI815" s="238" t="s">
        <v>6721</v>
      </c>
      <c r="AJ815" s="238" t="s">
        <v>6721</v>
      </c>
      <c r="AK815" s="238" t="s">
        <v>7182</v>
      </c>
      <c r="AL815" s="238">
        <v>814</v>
      </c>
    </row>
    <row r="816" spans="1:38" x14ac:dyDescent="0.3">
      <c r="A816" s="223">
        <v>6000312</v>
      </c>
      <c r="B816" s="223" t="s">
        <v>7866</v>
      </c>
      <c r="C816" s="244" t="s">
        <v>6717</v>
      </c>
      <c r="D816" s="240" t="s">
        <v>7954</v>
      </c>
      <c r="E816" s="239">
        <v>1101114522169</v>
      </c>
      <c r="F816" s="243" t="s">
        <v>7044</v>
      </c>
      <c r="G816" s="245">
        <v>0</v>
      </c>
      <c r="H816" s="224" t="s">
        <v>6721</v>
      </c>
      <c r="I816" s="224"/>
      <c r="J816" s="234"/>
      <c r="K816" s="224"/>
      <c r="L816" s="224"/>
      <c r="M816" s="224"/>
      <c r="N816" s="243" t="s">
        <v>6946</v>
      </c>
      <c r="O816" s="226"/>
      <c r="P816" s="226"/>
      <c r="Q816" s="226"/>
      <c r="R816" s="212" t="s">
        <v>2</v>
      </c>
      <c r="S816" s="213" t="s">
        <v>6721</v>
      </c>
      <c r="T816" s="236" t="s">
        <v>7919</v>
      </c>
      <c r="U816" s="237" t="s">
        <v>6722</v>
      </c>
      <c r="V816" s="236">
        <v>45548</v>
      </c>
      <c r="W816" s="236" t="s">
        <v>6944</v>
      </c>
      <c r="X816" s="237" t="s">
        <v>6721</v>
      </c>
      <c r="Y816" s="237"/>
      <c r="Z816" s="237"/>
      <c r="AA816" s="241">
        <v>202409</v>
      </c>
      <c r="AB816" s="246"/>
      <c r="AC816" s="247" t="s">
        <v>7181</v>
      </c>
      <c r="AD816" s="247" t="s">
        <v>6989</v>
      </c>
      <c r="AE816" s="248">
        <v>0</v>
      </c>
      <c r="AF816" s="247" t="s">
        <v>7167</v>
      </c>
      <c r="AG816" s="242" t="str">
        <f>IFERROR(VLOOKUP(작성용!A:A,RM!A:D,4,0),"-")</f>
        <v>-</v>
      </c>
      <c r="AH816" s="9" t="s">
        <v>6721</v>
      </c>
      <c r="AI816" s="238" t="s">
        <v>6721</v>
      </c>
      <c r="AJ816" s="238" t="s">
        <v>6721</v>
      </c>
      <c r="AK816" s="238" t="s">
        <v>7182</v>
      </c>
      <c r="AL816" s="238">
        <v>815</v>
      </c>
    </row>
    <row r="817" spans="1:38" x14ac:dyDescent="0.3">
      <c r="A817" s="223">
        <v>6000312</v>
      </c>
      <c r="B817" s="223" t="s">
        <v>7866</v>
      </c>
      <c r="C817" s="244" t="s">
        <v>6717</v>
      </c>
      <c r="D817" s="240" t="s">
        <v>7896</v>
      </c>
      <c r="E817" s="239">
        <v>1101114905349</v>
      </c>
      <c r="F817" s="243" t="s">
        <v>7044</v>
      </c>
      <c r="G817" s="245">
        <v>2</v>
      </c>
      <c r="H817" s="224" t="s">
        <v>6721</v>
      </c>
      <c r="I817" s="224"/>
      <c r="J817" s="234"/>
      <c r="K817" s="224"/>
      <c r="L817" s="224"/>
      <c r="M817" s="224"/>
      <c r="N817" s="243" t="s">
        <v>6946</v>
      </c>
      <c r="O817" s="226"/>
      <c r="P817" s="226"/>
      <c r="Q817" s="226"/>
      <c r="R817" s="212" t="s">
        <v>2</v>
      </c>
      <c r="S817" s="213" t="s">
        <v>6721</v>
      </c>
      <c r="T817" s="236" t="s">
        <v>7919</v>
      </c>
      <c r="U817" s="237" t="s">
        <v>6722</v>
      </c>
      <c r="V817" s="236">
        <v>45548</v>
      </c>
      <c r="W817" s="236" t="s">
        <v>6944</v>
      </c>
      <c r="X817" s="237" t="s">
        <v>6721</v>
      </c>
      <c r="Y817" s="237"/>
      <c r="Z817" s="237"/>
      <c r="AA817" s="241">
        <v>202409</v>
      </c>
      <c r="AB817" s="246"/>
      <c r="AC817" s="247" t="s">
        <v>7181</v>
      </c>
      <c r="AD817" s="247" t="s">
        <v>7115</v>
      </c>
      <c r="AE817" s="248">
        <v>0</v>
      </c>
      <c r="AF817" s="247" t="s">
        <v>7115</v>
      </c>
      <c r="AG817" s="242" t="str">
        <f>IFERROR(VLOOKUP(작성용!A:A,RM!A:D,4,0),"-")</f>
        <v>-</v>
      </c>
      <c r="AH817" s="9" t="s">
        <v>6721</v>
      </c>
      <c r="AI817" s="238" t="s">
        <v>6721</v>
      </c>
      <c r="AJ817" s="238" t="s">
        <v>6721</v>
      </c>
      <c r="AK817" s="238" t="s">
        <v>7182</v>
      </c>
      <c r="AL817" s="238">
        <v>816</v>
      </c>
    </row>
    <row r="818" spans="1:38" x14ac:dyDescent="0.3">
      <c r="A818" s="223">
        <v>6000312</v>
      </c>
      <c r="B818" s="223" t="s">
        <v>7866</v>
      </c>
      <c r="C818" s="244" t="s">
        <v>6717</v>
      </c>
      <c r="D818" s="240" t="s">
        <v>7896</v>
      </c>
      <c r="E818" s="239">
        <v>1101114905349</v>
      </c>
      <c r="F818" s="243" t="s">
        <v>7179</v>
      </c>
      <c r="G818" s="245">
        <v>0</v>
      </c>
      <c r="H818" s="224" t="s">
        <v>6721</v>
      </c>
      <c r="I818" s="224"/>
      <c r="J818" s="234"/>
      <c r="K818" s="224"/>
      <c r="L818" s="224"/>
      <c r="M818" s="224"/>
      <c r="N818" s="243" t="s">
        <v>6946</v>
      </c>
      <c r="O818" s="226"/>
      <c r="P818" s="226"/>
      <c r="Q818" s="226"/>
      <c r="R818" s="212" t="s">
        <v>2</v>
      </c>
      <c r="S818" s="213" t="s">
        <v>6721</v>
      </c>
      <c r="T818" s="236" t="s">
        <v>7919</v>
      </c>
      <c r="U818" s="237" t="s">
        <v>6722</v>
      </c>
      <c r="V818" s="236">
        <v>45548</v>
      </c>
      <c r="W818" s="236" t="s">
        <v>6944</v>
      </c>
      <c r="X818" s="237" t="s">
        <v>6721</v>
      </c>
      <c r="Y818" s="237"/>
      <c r="Z818" s="237"/>
      <c r="AA818" s="241">
        <v>202409</v>
      </c>
      <c r="AB818" s="246"/>
      <c r="AC818" s="247" t="s">
        <v>7181</v>
      </c>
      <c r="AD818" s="247" t="s">
        <v>7115</v>
      </c>
      <c r="AE818" s="248">
        <v>0</v>
      </c>
      <c r="AF818" s="247" t="s">
        <v>7115</v>
      </c>
      <c r="AG818" s="242" t="str">
        <f>IFERROR(VLOOKUP(작성용!A:A,RM!A:D,4,0),"-")</f>
        <v>-</v>
      </c>
      <c r="AH818" s="9" t="s">
        <v>6721</v>
      </c>
      <c r="AI818" s="238" t="s">
        <v>6721</v>
      </c>
      <c r="AJ818" s="238" t="s">
        <v>6721</v>
      </c>
      <c r="AK818" s="238" t="s">
        <v>7182</v>
      </c>
      <c r="AL818" s="238">
        <v>817</v>
      </c>
    </row>
    <row r="819" spans="1:38" x14ac:dyDescent="0.3">
      <c r="A819" s="223">
        <v>6000312</v>
      </c>
      <c r="B819" s="223" t="s">
        <v>7866</v>
      </c>
      <c r="C819" s="244" t="s">
        <v>6717</v>
      </c>
      <c r="D819" s="240" t="s">
        <v>7955</v>
      </c>
      <c r="E819" s="239">
        <v>1101116383238</v>
      </c>
      <c r="F819" s="243" t="s">
        <v>7044</v>
      </c>
      <c r="G819" s="245">
        <v>0</v>
      </c>
      <c r="H819" s="224" t="s">
        <v>6721</v>
      </c>
      <c r="I819" s="224"/>
      <c r="J819" s="234"/>
      <c r="K819" s="224"/>
      <c r="L819" s="224"/>
      <c r="M819" s="224"/>
      <c r="N819" s="243" t="s">
        <v>6946</v>
      </c>
      <c r="O819" s="226"/>
      <c r="P819" s="226"/>
      <c r="Q819" s="226"/>
      <c r="R819" s="212" t="s">
        <v>2</v>
      </c>
      <c r="S819" s="213" t="s">
        <v>6721</v>
      </c>
      <c r="T819" s="236" t="s">
        <v>7919</v>
      </c>
      <c r="U819" s="237" t="s">
        <v>6722</v>
      </c>
      <c r="V819" s="236">
        <v>45548</v>
      </c>
      <c r="W819" s="236" t="s">
        <v>6944</v>
      </c>
      <c r="X819" s="237" t="s">
        <v>6721</v>
      </c>
      <c r="Y819" s="237"/>
      <c r="Z819" s="237"/>
      <c r="AA819" s="241">
        <v>202409</v>
      </c>
      <c r="AB819" s="246"/>
      <c r="AC819" s="247" t="s">
        <v>7181</v>
      </c>
      <c r="AD819" s="247" t="s">
        <v>7137</v>
      </c>
      <c r="AE819" s="248">
        <v>0.4</v>
      </c>
      <c r="AF819" s="247" t="s">
        <v>7137</v>
      </c>
      <c r="AG819" s="242" t="str">
        <f>IFERROR(VLOOKUP(작성용!A:A,RM!A:D,4,0),"-")</f>
        <v>-</v>
      </c>
      <c r="AH819" s="9" t="s">
        <v>6721</v>
      </c>
      <c r="AI819" s="238" t="s">
        <v>6721</v>
      </c>
      <c r="AJ819" s="238" t="s">
        <v>6721</v>
      </c>
      <c r="AK819" s="238" t="s">
        <v>7182</v>
      </c>
      <c r="AL819" s="238">
        <v>818</v>
      </c>
    </row>
    <row r="820" spans="1:38" x14ac:dyDescent="0.3">
      <c r="A820" s="223">
        <v>6000312</v>
      </c>
      <c r="B820" s="223" t="s">
        <v>7866</v>
      </c>
      <c r="C820" s="244" t="s">
        <v>6717</v>
      </c>
      <c r="D820" s="240" t="s">
        <v>7915</v>
      </c>
      <c r="E820" s="239">
        <v>1101115004918</v>
      </c>
      <c r="F820" s="243" t="s">
        <v>7044</v>
      </c>
      <c r="G820" s="245">
        <v>1</v>
      </c>
      <c r="H820" s="224" t="s">
        <v>6721</v>
      </c>
      <c r="I820" s="224"/>
      <c r="J820" s="234"/>
      <c r="K820" s="224"/>
      <c r="L820" s="224"/>
      <c r="M820" s="224"/>
      <c r="N820" s="243" t="s">
        <v>6946</v>
      </c>
      <c r="O820" s="226"/>
      <c r="P820" s="226"/>
      <c r="Q820" s="226"/>
      <c r="R820" s="212" t="s">
        <v>2</v>
      </c>
      <c r="S820" s="213" t="s">
        <v>6721</v>
      </c>
      <c r="T820" s="236" t="s">
        <v>7919</v>
      </c>
      <c r="U820" s="237" t="s">
        <v>6722</v>
      </c>
      <c r="V820" s="236">
        <v>45548</v>
      </c>
      <c r="W820" s="236" t="s">
        <v>6944</v>
      </c>
      <c r="X820" s="237" t="s">
        <v>6721</v>
      </c>
      <c r="Y820" s="237"/>
      <c r="Z820" s="237"/>
      <c r="AA820" s="241">
        <v>202409</v>
      </c>
      <c r="AB820" s="246"/>
      <c r="AC820" s="247" t="s">
        <v>7181</v>
      </c>
      <c r="AD820" s="247" t="s">
        <v>7160</v>
      </c>
      <c r="AE820" s="248">
        <v>0</v>
      </c>
      <c r="AF820" s="247" t="s">
        <v>7160</v>
      </c>
      <c r="AG820" s="242" t="str">
        <f>IFERROR(VLOOKUP(작성용!A:A,RM!A:D,4,0),"-")</f>
        <v>-</v>
      </c>
      <c r="AH820" s="9" t="s">
        <v>6721</v>
      </c>
      <c r="AI820" s="238" t="s">
        <v>6721</v>
      </c>
      <c r="AJ820" s="238" t="s">
        <v>6721</v>
      </c>
      <c r="AK820" s="238" t="s">
        <v>7182</v>
      </c>
      <c r="AL820" s="238">
        <v>819</v>
      </c>
    </row>
    <row r="821" spans="1:38" x14ac:dyDescent="0.3">
      <c r="A821" s="223">
        <v>6000312</v>
      </c>
      <c r="B821" s="223" t="s">
        <v>7866</v>
      </c>
      <c r="C821" s="244" t="s">
        <v>6717</v>
      </c>
      <c r="D821" s="240" t="s">
        <v>7956</v>
      </c>
      <c r="E821" s="239">
        <v>1101116141959</v>
      </c>
      <c r="F821" s="243" t="s">
        <v>7044</v>
      </c>
      <c r="G821" s="245">
        <v>0</v>
      </c>
      <c r="H821" s="224" t="s">
        <v>6721</v>
      </c>
      <c r="I821" s="224"/>
      <c r="J821" s="234"/>
      <c r="K821" s="224"/>
      <c r="L821" s="224"/>
      <c r="M821" s="224"/>
      <c r="N821" s="243" t="s">
        <v>6946</v>
      </c>
      <c r="O821" s="226"/>
      <c r="P821" s="226"/>
      <c r="Q821" s="226"/>
      <c r="R821" s="212" t="s">
        <v>2</v>
      </c>
      <c r="S821" s="213" t="s">
        <v>6721</v>
      </c>
      <c r="T821" s="236" t="s">
        <v>7919</v>
      </c>
      <c r="U821" s="237" t="s">
        <v>6722</v>
      </c>
      <c r="V821" s="236">
        <v>45548</v>
      </c>
      <c r="W821" s="236" t="s">
        <v>6944</v>
      </c>
      <c r="X821" s="237" t="s">
        <v>6721</v>
      </c>
      <c r="Y821" s="237"/>
      <c r="Z821" s="237"/>
      <c r="AA821" s="241">
        <v>202409</v>
      </c>
      <c r="AB821" s="246"/>
      <c r="AC821" s="247" t="s">
        <v>7181</v>
      </c>
      <c r="AD821" s="247" t="s">
        <v>7124</v>
      </c>
      <c r="AE821" s="248">
        <v>0.4</v>
      </c>
      <c r="AF821" s="247" t="s">
        <v>7124</v>
      </c>
      <c r="AG821" s="242" t="str">
        <f>IFERROR(VLOOKUP(작성용!A:A,RM!A:D,4,0),"-")</f>
        <v>-</v>
      </c>
      <c r="AH821" s="9" t="s">
        <v>6721</v>
      </c>
      <c r="AI821" s="238" t="s">
        <v>6721</v>
      </c>
      <c r="AJ821" s="238" t="s">
        <v>6721</v>
      </c>
      <c r="AK821" s="238" t="s">
        <v>7182</v>
      </c>
      <c r="AL821" s="238">
        <v>820</v>
      </c>
    </row>
    <row r="822" spans="1:38" x14ac:dyDescent="0.3">
      <c r="A822" s="223">
        <v>6000312</v>
      </c>
      <c r="B822" s="223" t="s">
        <v>7866</v>
      </c>
      <c r="C822" s="244" t="s">
        <v>6717</v>
      </c>
      <c r="D822" s="240" t="s">
        <v>7957</v>
      </c>
      <c r="E822" s="239">
        <v>1101116148228</v>
      </c>
      <c r="F822" s="243" t="s">
        <v>7179</v>
      </c>
      <c r="G822" s="245">
        <v>8</v>
      </c>
      <c r="H822" s="224" t="s">
        <v>6721</v>
      </c>
      <c r="I822" s="224"/>
      <c r="J822" s="234"/>
      <c r="K822" s="224"/>
      <c r="L822" s="224"/>
      <c r="M822" s="224"/>
      <c r="N822" s="243" t="s">
        <v>6946</v>
      </c>
      <c r="O822" s="226"/>
      <c r="P822" s="226"/>
      <c r="Q822" s="226"/>
      <c r="R822" s="212" t="s">
        <v>2</v>
      </c>
      <c r="S822" s="213" t="s">
        <v>6721</v>
      </c>
      <c r="T822" s="236" t="s">
        <v>7919</v>
      </c>
      <c r="U822" s="237" t="s">
        <v>6722</v>
      </c>
      <c r="V822" s="236">
        <v>45548</v>
      </c>
      <c r="W822" s="236" t="s">
        <v>6944</v>
      </c>
      <c r="X822" s="237" t="s">
        <v>6721</v>
      </c>
      <c r="Y822" s="237"/>
      <c r="Z822" s="237"/>
      <c r="AA822" s="241">
        <v>202409</v>
      </c>
      <c r="AB822" s="246"/>
      <c r="AC822" s="247" t="s">
        <v>7181</v>
      </c>
      <c r="AD822" s="247" t="s">
        <v>7155</v>
      </c>
      <c r="AE822" s="248">
        <v>0.4</v>
      </c>
      <c r="AF822" s="247" t="s">
        <v>7167</v>
      </c>
      <c r="AG822" s="242" t="str">
        <f>IFERROR(VLOOKUP(작성용!A:A,RM!A:D,4,0),"-")</f>
        <v>-</v>
      </c>
      <c r="AH822" s="9" t="s">
        <v>6721</v>
      </c>
      <c r="AI822" s="238" t="s">
        <v>6721</v>
      </c>
      <c r="AJ822" s="238" t="s">
        <v>6721</v>
      </c>
      <c r="AK822" s="238" t="s">
        <v>7182</v>
      </c>
      <c r="AL822" s="238">
        <v>821</v>
      </c>
    </row>
    <row r="823" spans="1:38" x14ac:dyDescent="0.3">
      <c r="A823" s="223">
        <v>6000312</v>
      </c>
      <c r="B823" s="223" t="s">
        <v>7866</v>
      </c>
      <c r="C823" s="244" t="s">
        <v>6717</v>
      </c>
      <c r="D823" s="240" t="s">
        <v>7958</v>
      </c>
      <c r="E823" s="239">
        <v>1101114475300</v>
      </c>
      <c r="F823" s="243" t="s">
        <v>7179</v>
      </c>
      <c r="G823" s="245">
        <v>0</v>
      </c>
      <c r="H823" s="224" t="s">
        <v>6721</v>
      </c>
      <c r="I823" s="224"/>
      <c r="J823" s="234"/>
      <c r="K823" s="224"/>
      <c r="L823" s="224"/>
      <c r="M823" s="224"/>
      <c r="N823" s="243" t="s">
        <v>6946</v>
      </c>
      <c r="O823" s="226"/>
      <c r="P823" s="226"/>
      <c r="Q823" s="226"/>
      <c r="R823" s="212" t="s">
        <v>2</v>
      </c>
      <c r="S823" s="213" t="s">
        <v>6721</v>
      </c>
      <c r="T823" s="236" t="s">
        <v>7919</v>
      </c>
      <c r="U823" s="237" t="s">
        <v>6722</v>
      </c>
      <c r="V823" s="236">
        <v>45548</v>
      </c>
      <c r="W823" s="236" t="s">
        <v>6944</v>
      </c>
      <c r="X823" s="237" t="s">
        <v>6721</v>
      </c>
      <c r="Y823" s="237"/>
      <c r="Z823" s="237"/>
      <c r="AA823" s="241">
        <v>202409</v>
      </c>
      <c r="AB823" s="246"/>
      <c r="AC823" s="247" t="s">
        <v>7181</v>
      </c>
      <c r="AD823" s="247" t="s">
        <v>7606</v>
      </c>
      <c r="AE823" s="248">
        <v>0.4</v>
      </c>
      <c r="AF823" s="247" t="s">
        <v>7606</v>
      </c>
      <c r="AG823" s="242" t="str">
        <f>IFERROR(VLOOKUP(작성용!A:A,RM!A:D,4,0),"-")</f>
        <v>-</v>
      </c>
      <c r="AH823" s="9" t="s">
        <v>6721</v>
      </c>
      <c r="AI823" s="238" t="s">
        <v>6721</v>
      </c>
      <c r="AJ823" s="238" t="s">
        <v>6721</v>
      </c>
      <c r="AK823" s="238" t="s">
        <v>7182</v>
      </c>
      <c r="AL823" s="238">
        <v>822</v>
      </c>
    </row>
    <row r="824" spans="1:38" x14ac:dyDescent="0.3">
      <c r="A824" s="223">
        <v>6000312</v>
      </c>
      <c r="B824" s="223" t="s">
        <v>7866</v>
      </c>
      <c r="C824" s="244" t="s">
        <v>6717</v>
      </c>
      <c r="D824" s="240" t="s">
        <v>7959</v>
      </c>
      <c r="E824" s="239">
        <v>1101115895193</v>
      </c>
      <c r="F824" s="243" t="s">
        <v>7044</v>
      </c>
      <c r="G824" s="245">
        <v>1</v>
      </c>
      <c r="H824" s="224" t="s">
        <v>6721</v>
      </c>
      <c r="I824" s="224"/>
      <c r="J824" s="234"/>
      <c r="K824" s="224"/>
      <c r="L824" s="224"/>
      <c r="M824" s="224"/>
      <c r="N824" s="243" t="s">
        <v>6946</v>
      </c>
      <c r="O824" s="226"/>
      <c r="P824" s="226"/>
      <c r="Q824" s="226"/>
      <c r="R824" s="212" t="s">
        <v>2</v>
      </c>
      <c r="S824" s="213" t="s">
        <v>6721</v>
      </c>
      <c r="T824" s="236" t="s">
        <v>7919</v>
      </c>
      <c r="U824" s="237" t="s">
        <v>6722</v>
      </c>
      <c r="V824" s="236">
        <v>45548</v>
      </c>
      <c r="W824" s="236" t="s">
        <v>6944</v>
      </c>
      <c r="X824" s="237" t="s">
        <v>6721</v>
      </c>
      <c r="Y824" s="237"/>
      <c r="Z824" s="237"/>
      <c r="AA824" s="241">
        <v>202409</v>
      </c>
      <c r="AB824" s="246"/>
      <c r="AC824" s="247" t="s">
        <v>7181</v>
      </c>
      <c r="AD824" s="247" t="s">
        <v>7115</v>
      </c>
      <c r="AE824" s="248">
        <v>0.4</v>
      </c>
      <c r="AF824" s="247" t="s">
        <v>7115</v>
      </c>
      <c r="AG824" s="242" t="str">
        <f>IFERROR(VLOOKUP(작성용!A:A,RM!A:D,4,0),"-")</f>
        <v>-</v>
      </c>
      <c r="AH824" s="9" t="s">
        <v>6721</v>
      </c>
      <c r="AI824" s="238" t="s">
        <v>6721</v>
      </c>
      <c r="AJ824" s="238" t="s">
        <v>6721</v>
      </c>
      <c r="AK824" s="238" t="s">
        <v>7182</v>
      </c>
      <c r="AL824" s="238">
        <v>823</v>
      </c>
    </row>
    <row r="825" spans="1:38" x14ac:dyDescent="0.3">
      <c r="A825" s="223">
        <v>6000312</v>
      </c>
      <c r="B825" s="223" t="s">
        <v>7866</v>
      </c>
      <c r="C825" s="244" t="s">
        <v>6717</v>
      </c>
      <c r="D825" s="240" t="s">
        <v>7959</v>
      </c>
      <c r="E825" s="239">
        <v>1101115895193</v>
      </c>
      <c r="F825" s="243" t="s">
        <v>7179</v>
      </c>
      <c r="G825" s="245">
        <v>0</v>
      </c>
      <c r="H825" s="224" t="s">
        <v>6721</v>
      </c>
      <c r="I825" s="224"/>
      <c r="J825" s="234"/>
      <c r="K825" s="224"/>
      <c r="L825" s="224"/>
      <c r="M825" s="224"/>
      <c r="N825" s="243" t="s">
        <v>6946</v>
      </c>
      <c r="O825" s="226"/>
      <c r="P825" s="226"/>
      <c r="Q825" s="226"/>
      <c r="R825" s="212" t="s">
        <v>2</v>
      </c>
      <c r="S825" s="213" t="s">
        <v>6721</v>
      </c>
      <c r="T825" s="236" t="s">
        <v>7919</v>
      </c>
      <c r="U825" s="237" t="s">
        <v>6722</v>
      </c>
      <c r="V825" s="236">
        <v>45548</v>
      </c>
      <c r="W825" s="236" t="s">
        <v>6944</v>
      </c>
      <c r="X825" s="237" t="s">
        <v>6721</v>
      </c>
      <c r="Y825" s="237"/>
      <c r="Z825" s="237"/>
      <c r="AA825" s="241">
        <v>202409</v>
      </c>
      <c r="AB825" s="246"/>
      <c r="AC825" s="247" t="s">
        <v>7181</v>
      </c>
      <c r="AD825" s="247" t="s">
        <v>7115</v>
      </c>
      <c r="AE825" s="248">
        <v>0</v>
      </c>
      <c r="AF825" s="247" t="s">
        <v>7115</v>
      </c>
      <c r="AG825" s="242" t="str">
        <f>IFERROR(VLOOKUP(작성용!A:A,RM!A:D,4,0),"-")</f>
        <v>-</v>
      </c>
      <c r="AH825" s="9" t="s">
        <v>6721</v>
      </c>
      <c r="AI825" s="238" t="s">
        <v>6721</v>
      </c>
      <c r="AJ825" s="238" t="s">
        <v>6721</v>
      </c>
      <c r="AK825" s="238" t="s">
        <v>7182</v>
      </c>
      <c r="AL825" s="238">
        <v>824</v>
      </c>
    </row>
    <row r="826" spans="1:38" x14ac:dyDescent="0.3">
      <c r="A826" s="223">
        <v>6000312</v>
      </c>
      <c r="B826" s="223" t="s">
        <v>7866</v>
      </c>
      <c r="C826" s="244" t="s">
        <v>6717</v>
      </c>
      <c r="D826" s="231" t="s">
        <v>7960</v>
      </c>
      <c r="E826" s="239">
        <v>1341110432116</v>
      </c>
      <c r="F826" s="243" t="s">
        <v>7044</v>
      </c>
      <c r="G826" s="245">
        <v>0</v>
      </c>
      <c r="H826" s="224" t="s">
        <v>6721</v>
      </c>
      <c r="I826" s="224"/>
      <c r="J826" s="234"/>
      <c r="K826" s="224"/>
      <c r="L826" s="224"/>
      <c r="M826" s="224"/>
      <c r="N826" s="243" t="s">
        <v>6946</v>
      </c>
      <c r="O826" s="226"/>
      <c r="P826" s="226"/>
      <c r="Q826" s="226"/>
      <c r="R826" s="212" t="s">
        <v>2</v>
      </c>
      <c r="S826" s="213" t="s">
        <v>6721</v>
      </c>
      <c r="T826" s="236" t="s">
        <v>7919</v>
      </c>
      <c r="U826" s="237" t="s">
        <v>6722</v>
      </c>
      <c r="V826" s="236">
        <v>45548</v>
      </c>
      <c r="W826" s="236" t="s">
        <v>6944</v>
      </c>
      <c r="X826" s="237" t="s">
        <v>6721</v>
      </c>
      <c r="Y826" s="237"/>
      <c r="Z826" s="237"/>
      <c r="AA826" s="241">
        <v>202409</v>
      </c>
      <c r="AB826" s="246"/>
      <c r="AC826" s="247" t="s">
        <v>7181</v>
      </c>
      <c r="AD826" s="247" t="s">
        <v>7131</v>
      </c>
      <c r="AE826" s="248">
        <v>0</v>
      </c>
      <c r="AF826" s="247" t="s">
        <v>7131</v>
      </c>
      <c r="AG826" s="242" t="str">
        <f>IFERROR(VLOOKUP(작성용!A:A,RM!A:D,4,0),"-")</f>
        <v>-</v>
      </c>
      <c r="AH826" s="9" t="s">
        <v>6721</v>
      </c>
      <c r="AI826" s="238" t="s">
        <v>6721</v>
      </c>
      <c r="AJ826" s="238" t="s">
        <v>6721</v>
      </c>
      <c r="AK826" s="238" t="s">
        <v>7182</v>
      </c>
      <c r="AL826" s="238">
        <v>825</v>
      </c>
    </row>
    <row r="827" spans="1:38" x14ac:dyDescent="0.3">
      <c r="A827" s="223">
        <v>6000312</v>
      </c>
      <c r="B827" s="223" t="s">
        <v>7866</v>
      </c>
      <c r="C827" s="244" t="s">
        <v>6717</v>
      </c>
      <c r="D827" s="240" t="s">
        <v>7961</v>
      </c>
      <c r="E827" s="239">
        <v>1101113250117</v>
      </c>
      <c r="F827" s="243" t="s">
        <v>7179</v>
      </c>
      <c r="G827" s="245">
        <v>1</v>
      </c>
      <c r="H827" s="224" t="s">
        <v>6721</v>
      </c>
      <c r="I827" s="224"/>
      <c r="J827" s="234"/>
      <c r="K827" s="224"/>
      <c r="L827" s="224"/>
      <c r="M827" s="224"/>
      <c r="N827" s="243" t="s">
        <v>6946</v>
      </c>
      <c r="O827" s="226"/>
      <c r="P827" s="226"/>
      <c r="Q827" s="226"/>
      <c r="R827" s="212" t="s">
        <v>2</v>
      </c>
      <c r="S827" s="213" t="s">
        <v>6721</v>
      </c>
      <c r="T827" s="236" t="s">
        <v>7919</v>
      </c>
      <c r="U827" s="237" t="s">
        <v>6722</v>
      </c>
      <c r="V827" s="236">
        <v>45548</v>
      </c>
      <c r="W827" s="236" t="s">
        <v>6944</v>
      </c>
      <c r="X827" s="237" t="s">
        <v>6721</v>
      </c>
      <c r="Y827" s="237"/>
      <c r="Z827" s="237"/>
      <c r="AA827" s="241">
        <v>202409</v>
      </c>
      <c r="AB827" s="246"/>
      <c r="AC827" s="247" t="s">
        <v>7181</v>
      </c>
      <c r="AD827" s="247" t="s">
        <v>7026</v>
      </c>
      <c r="AE827" s="248">
        <v>0.4</v>
      </c>
      <c r="AF827" s="247" t="s">
        <v>7026</v>
      </c>
      <c r="AG827" s="242" t="str">
        <f>IFERROR(VLOOKUP(작성용!A:A,RM!A:D,4,0),"-")</f>
        <v>-</v>
      </c>
      <c r="AH827" s="9" t="s">
        <v>6721</v>
      </c>
      <c r="AI827" s="238" t="s">
        <v>6721</v>
      </c>
      <c r="AJ827" s="238" t="s">
        <v>6721</v>
      </c>
      <c r="AK827" s="238" t="s">
        <v>7182</v>
      </c>
      <c r="AL827" s="238">
        <v>826</v>
      </c>
    </row>
    <row r="828" spans="1:38" x14ac:dyDescent="0.3">
      <c r="A828" s="223">
        <v>6000312</v>
      </c>
      <c r="B828" s="223" t="s">
        <v>7866</v>
      </c>
      <c r="C828" s="244" t="s">
        <v>6717</v>
      </c>
      <c r="D828" s="240" t="s">
        <v>7961</v>
      </c>
      <c r="E828" s="239">
        <v>1101113250117</v>
      </c>
      <c r="F828" s="243" t="s">
        <v>7044</v>
      </c>
      <c r="G828" s="245">
        <v>0</v>
      </c>
      <c r="H828" s="224" t="s">
        <v>6721</v>
      </c>
      <c r="I828" s="224"/>
      <c r="J828" s="234"/>
      <c r="K828" s="224"/>
      <c r="L828" s="224"/>
      <c r="M828" s="224"/>
      <c r="N828" s="243" t="s">
        <v>6946</v>
      </c>
      <c r="O828" s="226"/>
      <c r="P828" s="226"/>
      <c r="Q828" s="226"/>
      <c r="R828" s="212" t="s">
        <v>2</v>
      </c>
      <c r="S828" s="213" t="s">
        <v>6721</v>
      </c>
      <c r="T828" s="236" t="s">
        <v>7919</v>
      </c>
      <c r="U828" s="237" t="s">
        <v>6722</v>
      </c>
      <c r="V828" s="236">
        <v>45548</v>
      </c>
      <c r="W828" s="236" t="s">
        <v>6944</v>
      </c>
      <c r="X828" s="237" t="s">
        <v>6721</v>
      </c>
      <c r="Y828" s="237"/>
      <c r="Z828" s="237"/>
      <c r="AA828" s="241">
        <v>202409</v>
      </c>
      <c r="AB828" s="246"/>
      <c r="AC828" s="247" t="s">
        <v>7181</v>
      </c>
      <c r="AD828" s="247" t="s">
        <v>7026</v>
      </c>
      <c r="AE828" s="248">
        <v>0</v>
      </c>
      <c r="AF828" s="247" t="s">
        <v>7026</v>
      </c>
      <c r="AG828" s="242" t="str">
        <f>IFERROR(VLOOKUP(작성용!A:A,RM!A:D,4,0),"-")</f>
        <v>-</v>
      </c>
      <c r="AH828" s="9" t="s">
        <v>6721</v>
      </c>
      <c r="AI828" s="238" t="s">
        <v>6721</v>
      </c>
      <c r="AJ828" s="238" t="s">
        <v>6721</v>
      </c>
      <c r="AK828" s="238" t="s">
        <v>7182</v>
      </c>
      <c r="AL828" s="238">
        <v>827</v>
      </c>
    </row>
    <row r="829" spans="1:38" x14ac:dyDescent="0.3">
      <c r="A829" s="223">
        <v>6000312</v>
      </c>
      <c r="B829" s="223" t="s">
        <v>7866</v>
      </c>
      <c r="C829" s="244" t="s">
        <v>6717</v>
      </c>
      <c r="D829" s="231" t="s">
        <v>7932</v>
      </c>
      <c r="E829" s="239" t="s">
        <v>4036</v>
      </c>
      <c r="F829" s="243" t="s">
        <v>6966</v>
      </c>
      <c r="G829" s="245">
        <v>0</v>
      </c>
      <c r="H829" s="224" t="s">
        <v>6721</v>
      </c>
      <c r="I829" s="224"/>
      <c r="J829" s="234"/>
      <c r="K829" s="224"/>
      <c r="L829" s="224"/>
      <c r="M829" s="224"/>
      <c r="N829" s="243" t="s">
        <v>6946</v>
      </c>
      <c r="O829" s="226"/>
      <c r="P829" s="226"/>
      <c r="Q829" s="226"/>
      <c r="R829" s="212" t="s">
        <v>2</v>
      </c>
      <c r="S829" s="213" t="s">
        <v>6721</v>
      </c>
      <c r="T829" s="236" t="s">
        <v>7919</v>
      </c>
      <c r="U829" s="237" t="s">
        <v>6722</v>
      </c>
      <c r="V829" s="236">
        <v>45548</v>
      </c>
      <c r="W829" s="236" t="s">
        <v>6944</v>
      </c>
      <c r="X829" s="237" t="s">
        <v>6721</v>
      </c>
      <c r="Y829" s="237"/>
      <c r="Z829" s="237"/>
      <c r="AA829" s="241">
        <v>202409</v>
      </c>
      <c r="AB829" s="246"/>
      <c r="AC829" s="247" t="s">
        <v>7181</v>
      </c>
      <c r="AD829" s="247" t="s">
        <v>7160</v>
      </c>
      <c r="AE829" s="248">
        <v>0</v>
      </c>
      <c r="AF829" s="247" t="s">
        <v>7160</v>
      </c>
      <c r="AG829" s="242" t="str">
        <f>IFERROR(VLOOKUP(작성용!A:A,RM!A:D,4,0),"-")</f>
        <v>-</v>
      </c>
      <c r="AH829" s="9" t="s">
        <v>6721</v>
      </c>
      <c r="AI829" s="238" t="s">
        <v>6721</v>
      </c>
      <c r="AJ829" s="238" t="s">
        <v>6721</v>
      </c>
      <c r="AK829" s="238" t="s">
        <v>7182</v>
      </c>
      <c r="AL829" s="238">
        <v>828</v>
      </c>
    </row>
    <row r="830" spans="1:38" x14ac:dyDescent="0.3">
      <c r="A830" s="223">
        <v>6000312</v>
      </c>
      <c r="B830" s="223" t="s">
        <v>7866</v>
      </c>
      <c r="C830" s="244" t="s">
        <v>6717</v>
      </c>
      <c r="D830" s="231" t="s">
        <v>7932</v>
      </c>
      <c r="E830" s="239" t="s">
        <v>4036</v>
      </c>
      <c r="F830" s="243" t="s">
        <v>6966</v>
      </c>
      <c r="G830" s="245">
        <v>1</v>
      </c>
      <c r="H830" s="224" t="s">
        <v>6721</v>
      </c>
      <c r="I830" s="224"/>
      <c r="J830" s="234"/>
      <c r="K830" s="224"/>
      <c r="L830" s="224"/>
      <c r="M830" s="224"/>
      <c r="N830" s="243" t="s">
        <v>6946</v>
      </c>
      <c r="O830" s="226"/>
      <c r="P830" s="226"/>
      <c r="Q830" s="226"/>
      <c r="R830" s="212" t="s">
        <v>2</v>
      </c>
      <c r="S830" s="213" t="s">
        <v>6721</v>
      </c>
      <c r="T830" s="236" t="s">
        <v>7919</v>
      </c>
      <c r="U830" s="237" t="s">
        <v>6722</v>
      </c>
      <c r="V830" s="236">
        <v>45548</v>
      </c>
      <c r="W830" s="236" t="s">
        <v>6944</v>
      </c>
      <c r="X830" s="237" t="s">
        <v>6721</v>
      </c>
      <c r="Y830" s="237"/>
      <c r="Z830" s="237"/>
      <c r="AA830" s="241">
        <v>202409</v>
      </c>
      <c r="AB830" s="246"/>
      <c r="AC830" s="247" t="s">
        <v>7181</v>
      </c>
      <c r="AD830" s="247" t="s">
        <v>7160</v>
      </c>
      <c r="AE830" s="248">
        <v>0</v>
      </c>
      <c r="AF830" s="247" t="s">
        <v>7160</v>
      </c>
      <c r="AG830" s="242" t="str">
        <f>IFERROR(VLOOKUP(작성용!A:A,RM!A:D,4,0),"-")</f>
        <v>-</v>
      </c>
      <c r="AH830" s="9" t="s">
        <v>6721</v>
      </c>
      <c r="AI830" s="238" t="s">
        <v>6721</v>
      </c>
      <c r="AJ830" s="238" t="s">
        <v>6721</v>
      </c>
      <c r="AK830" s="238" t="s">
        <v>7182</v>
      </c>
      <c r="AL830" s="238">
        <v>829</v>
      </c>
    </row>
    <row r="831" spans="1:38" x14ac:dyDescent="0.3">
      <c r="A831" s="223">
        <v>6000312</v>
      </c>
      <c r="B831" s="223" t="s">
        <v>7866</v>
      </c>
      <c r="C831" s="244" t="s">
        <v>6717</v>
      </c>
      <c r="D831" s="240" t="s">
        <v>7915</v>
      </c>
      <c r="E831" s="239">
        <v>1101115004918</v>
      </c>
      <c r="F831" s="243" t="s">
        <v>7179</v>
      </c>
      <c r="G831" s="245">
        <v>0</v>
      </c>
      <c r="H831" s="224" t="s">
        <v>6721</v>
      </c>
      <c r="I831" s="224"/>
      <c r="J831" s="234"/>
      <c r="K831" s="224"/>
      <c r="L831" s="224"/>
      <c r="M831" s="224"/>
      <c r="N831" s="243" t="s">
        <v>6946</v>
      </c>
      <c r="O831" s="226"/>
      <c r="P831" s="226"/>
      <c r="Q831" s="226"/>
      <c r="R831" s="212" t="s">
        <v>2</v>
      </c>
      <c r="S831" s="213" t="s">
        <v>6721</v>
      </c>
      <c r="T831" s="236" t="s">
        <v>7919</v>
      </c>
      <c r="U831" s="237" t="s">
        <v>6722</v>
      </c>
      <c r="V831" s="236">
        <v>45548</v>
      </c>
      <c r="W831" s="236" t="s">
        <v>6944</v>
      </c>
      <c r="X831" s="237" t="s">
        <v>6721</v>
      </c>
      <c r="Y831" s="237"/>
      <c r="Z831" s="237"/>
      <c r="AA831" s="241">
        <v>202409</v>
      </c>
      <c r="AB831" s="246"/>
      <c r="AC831" s="247" t="s">
        <v>7181</v>
      </c>
      <c r="AD831" s="247" t="s">
        <v>7160</v>
      </c>
      <c r="AE831" s="248">
        <v>0</v>
      </c>
      <c r="AF831" s="247" t="s">
        <v>7160</v>
      </c>
      <c r="AG831" s="242" t="str">
        <f>IFERROR(VLOOKUP(작성용!A:A,RM!A:D,4,0),"-")</f>
        <v>-</v>
      </c>
      <c r="AH831" s="9" t="s">
        <v>6721</v>
      </c>
      <c r="AI831" s="238" t="s">
        <v>6721</v>
      </c>
      <c r="AJ831" s="238" t="s">
        <v>6721</v>
      </c>
      <c r="AK831" s="238" t="s">
        <v>7182</v>
      </c>
      <c r="AL831" s="238">
        <v>830</v>
      </c>
    </row>
    <row r="832" spans="1:38" x14ac:dyDescent="0.3">
      <c r="A832" s="223">
        <v>6000312</v>
      </c>
      <c r="B832" s="223" t="s">
        <v>7866</v>
      </c>
      <c r="C832" s="244" t="s">
        <v>6717</v>
      </c>
      <c r="D832" s="240" t="s">
        <v>7917</v>
      </c>
      <c r="E832" s="239">
        <v>1101114898916</v>
      </c>
      <c r="F832" s="243" t="s">
        <v>7044</v>
      </c>
      <c r="G832" s="245">
        <v>0</v>
      </c>
      <c r="H832" s="224" t="s">
        <v>6721</v>
      </c>
      <c r="I832" s="224"/>
      <c r="J832" s="234"/>
      <c r="K832" s="224"/>
      <c r="L832" s="224"/>
      <c r="M832" s="224"/>
      <c r="N832" s="243" t="s">
        <v>6946</v>
      </c>
      <c r="O832" s="226"/>
      <c r="P832" s="226"/>
      <c r="Q832" s="226"/>
      <c r="R832" s="212" t="s">
        <v>2</v>
      </c>
      <c r="S832" s="213" t="s">
        <v>6721</v>
      </c>
      <c r="T832" s="236" t="s">
        <v>7919</v>
      </c>
      <c r="U832" s="237" t="s">
        <v>6722</v>
      </c>
      <c r="V832" s="236">
        <v>45548</v>
      </c>
      <c r="W832" s="236" t="s">
        <v>6944</v>
      </c>
      <c r="X832" s="237" t="s">
        <v>6721</v>
      </c>
      <c r="Y832" s="237"/>
      <c r="Z832" s="237"/>
      <c r="AA832" s="241">
        <v>202409</v>
      </c>
      <c r="AB832" s="246"/>
      <c r="AC832" s="247" t="s">
        <v>7181</v>
      </c>
      <c r="AD832" s="247" t="s">
        <v>7221</v>
      </c>
      <c r="AE832" s="248">
        <v>0</v>
      </c>
      <c r="AF832" s="247" t="s">
        <v>7221</v>
      </c>
      <c r="AG832" s="242" t="str">
        <f>IFERROR(VLOOKUP(작성용!A:A,RM!A:D,4,0),"-")</f>
        <v>-</v>
      </c>
      <c r="AH832" s="9" t="s">
        <v>6721</v>
      </c>
      <c r="AI832" s="238" t="s">
        <v>6721</v>
      </c>
      <c r="AJ832" s="238" t="s">
        <v>6721</v>
      </c>
      <c r="AK832" s="238" t="s">
        <v>7182</v>
      </c>
      <c r="AL832" s="238">
        <v>831</v>
      </c>
    </row>
    <row r="833" spans="1:38" x14ac:dyDescent="0.3">
      <c r="A833" s="223">
        <v>6000312</v>
      </c>
      <c r="B833" s="223" t="s">
        <v>7866</v>
      </c>
      <c r="C833" s="244" t="s">
        <v>6717</v>
      </c>
      <c r="D833" s="240" t="s">
        <v>7917</v>
      </c>
      <c r="E833" s="239">
        <v>1101114898916</v>
      </c>
      <c r="F833" s="243" t="s">
        <v>7044</v>
      </c>
      <c r="G833" s="245">
        <v>1</v>
      </c>
      <c r="H833" s="224" t="s">
        <v>6721</v>
      </c>
      <c r="I833" s="224"/>
      <c r="J833" s="234"/>
      <c r="K833" s="224"/>
      <c r="L833" s="224"/>
      <c r="M833" s="224"/>
      <c r="N833" s="243" t="s">
        <v>6946</v>
      </c>
      <c r="O833" s="226"/>
      <c r="P833" s="226"/>
      <c r="Q833" s="226"/>
      <c r="R833" s="212" t="s">
        <v>2</v>
      </c>
      <c r="S833" s="213" t="s">
        <v>6721</v>
      </c>
      <c r="T833" s="236" t="s">
        <v>7919</v>
      </c>
      <c r="U833" s="237" t="s">
        <v>6722</v>
      </c>
      <c r="V833" s="236">
        <v>45548</v>
      </c>
      <c r="W833" s="236" t="s">
        <v>6944</v>
      </c>
      <c r="X833" s="237" t="s">
        <v>6721</v>
      </c>
      <c r="Y833" s="237"/>
      <c r="Z833" s="237"/>
      <c r="AA833" s="241">
        <v>202409</v>
      </c>
      <c r="AB833" s="246"/>
      <c r="AC833" s="247" t="s">
        <v>7181</v>
      </c>
      <c r="AD833" s="247" t="s">
        <v>7221</v>
      </c>
      <c r="AE833" s="248">
        <v>0</v>
      </c>
      <c r="AF833" s="247" t="s">
        <v>7221</v>
      </c>
      <c r="AG833" s="242" t="str">
        <f>IFERROR(VLOOKUP(작성용!A:A,RM!A:D,4,0),"-")</f>
        <v>-</v>
      </c>
      <c r="AH833" s="9" t="s">
        <v>6721</v>
      </c>
      <c r="AI833" s="238" t="s">
        <v>6721</v>
      </c>
      <c r="AJ833" s="238" t="s">
        <v>6721</v>
      </c>
      <c r="AK833" s="238" t="s">
        <v>7182</v>
      </c>
      <c r="AL833" s="238">
        <v>832</v>
      </c>
    </row>
    <row r="834" spans="1:38" x14ac:dyDescent="0.3">
      <c r="A834" s="223">
        <v>6000312</v>
      </c>
      <c r="B834" s="223" t="s">
        <v>7866</v>
      </c>
      <c r="C834" s="244" t="s">
        <v>6717</v>
      </c>
      <c r="D834" s="231" t="s">
        <v>7960</v>
      </c>
      <c r="E834" s="239">
        <v>1341110432116</v>
      </c>
      <c r="F834" s="243" t="s">
        <v>6966</v>
      </c>
      <c r="G834" s="245">
        <v>4</v>
      </c>
      <c r="H834" s="224" t="s">
        <v>6721</v>
      </c>
      <c r="I834" s="224"/>
      <c r="J834" s="234"/>
      <c r="K834" s="224"/>
      <c r="L834" s="224"/>
      <c r="M834" s="224"/>
      <c r="N834" s="243" t="s">
        <v>6946</v>
      </c>
      <c r="O834" s="226"/>
      <c r="P834" s="226"/>
      <c r="Q834" s="226"/>
      <c r="R834" s="212" t="s">
        <v>2</v>
      </c>
      <c r="S834" s="213" t="s">
        <v>6721</v>
      </c>
      <c r="T834" s="236" t="s">
        <v>7919</v>
      </c>
      <c r="U834" s="237" t="s">
        <v>6722</v>
      </c>
      <c r="V834" s="236">
        <v>45548</v>
      </c>
      <c r="W834" s="236" t="s">
        <v>6944</v>
      </c>
      <c r="X834" s="237" t="s">
        <v>6721</v>
      </c>
      <c r="Y834" s="237"/>
      <c r="Z834" s="237"/>
      <c r="AA834" s="241">
        <v>202409</v>
      </c>
      <c r="AB834" s="246"/>
      <c r="AC834" s="247" t="s">
        <v>7181</v>
      </c>
      <c r="AD834" s="247" t="s">
        <v>7131</v>
      </c>
      <c r="AE834" s="248">
        <v>0</v>
      </c>
      <c r="AF834" s="247" t="s">
        <v>7131</v>
      </c>
      <c r="AG834" s="242" t="str">
        <f>IFERROR(VLOOKUP(작성용!A:A,RM!A:D,4,0),"-")</f>
        <v>-</v>
      </c>
      <c r="AH834" s="9" t="s">
        <v>6721</v>
      </c>
      <c r="AI834" s="238" t="s">
        <v>6721</v>
      </c>
      <c r="AJ834" s="238" t="s">
        <v>6721</v>
      </c>
      <c r="AK834" s="238" t="s">
        <v>7182</v>
      </c>
      <c r="AL834" s="238">
        <v>833</v>
      </c>
    </row>
    <row r="835" spans="1:38" x14ac:dyDescent="0.3">
      <c r="A835" s="223">
        <v>6000312</v>
      </c>
      <c r="B835" s="223" t="s">
        <v>7866</v>
      </c>
      <c r="C835" s="244" t="s">
        <v>6717</v>
      </c>
      <c r="D835" s="230" t="s">
        <v>7962</v>
      </c>
      <c r="E835" s="239">
        <v>1345110479962</v>
      </c>
      <c r="F835" s="243" t="s">
        <v>6966</v>
      </c>
      <c r="G835" s="245">
        <v>0</v>
      </c>
      <c r="H835" s="224" t="s">
        <v>6721</v>
      </c>
      <c r="I835" s="224"/>
      <c r="J835" s="234"/>
      <c r="K835" s="224"/>
      <c r="L835" s="224"/>
      <c r="M835" s="224"/>
      <c r="N835" s="243" t="s">
        <v>6946</v>
      </c>
      <c r="O835" s="226"/>
      <c r="P835" s="226"/>
      <c r="Q835" s="226"/>
      <c r="R835" s="212" t="s">
        <v>2</v>
      </c>
      <c r="S835" s="213" t="s">
        <v>6721</v>
      </c>
      <c r="T835" s="236" t="s">
        <v>7919</v>
      </c>
      <c r="U835" s="237" t="s">
        <v>6722</v>
      </c>
      <c r="V835" s="236">
        <v>45548</v>
      </c>
      <c r="W835" s="236" t="s">
        <v>6944</v>
      </c>
      <c r="X835" s="237" t="s">
        <v>6721</v>
      </c>
      <c r="Y835" s="237"/>
      <c r="Z835" s="237"/>
      <c r="AA835" s="241">
        <v>202409</v>
      </c>
      <c r="AB835" s="246"/>
      <c r="AC835" s="247" t="s">
        <v>7181</v>
      </c>
      <c r="AD835" s="247" t="s">
        <v>7152</v>
      </c>
      <c r="AE835" s="248">
        <v>0</v>
      </c>
      <c r="AF835" s="247" t="s">
        <v>7152</v>
      </c>
      <c r="AG835" s="242" t="str">
        <f>IFERROR(VLOOKUP(작성용!A:A,RM!A:D,4,0),"-")</f>
        <v>-</v>
      </c>
      <c r="AH835" s="9" t="s">
        <v>6721</v>
      </c>
      <c r="AI835" s="238" t="s">
        <v>6721</v>
      </c>
      <c r="AJ835" s="238" t="s">
        <v>6721</v>
      </c>
      <c r="AK835" s="238" t="s">
        <v>7182</v>
      </c>
      <c r="AL835" s="238">
        <v>834</v>
      </c>
    </row>
    <row r="836" spans="1:38" x14ac:dyDescent="0.3">
      <c r="A836" s="223">
        <v>6000312</v>
      </c>
      <c r="B836" s="223" t="s">
        <v>7866</v>
      </c>
      <c r="C836" s="244" t="s">
        <v>6717</v>
      </c>
      <c r="D836" s="240" t="s">
        <v>7956</v>
      </c>
      <c r="E836" s="239">
        <v>1101116141959</v>
      </c>
      <c r="F836" s="243" t="s">
        <v>7044</v>
      </c>
      <c r="G836" s="245">
        <v>3</v>
      </c>
      <c r="H836" s="224" t="s">
        <v>6721</v>
      </c>
      <c r="I836" s="224"/>
      <c r="J836" s="234"/>
      <c r="K836" s="224"/>
      <c r="L836" s="224"/>
      <c r="M836" s="224"/>
      <c r="N836" s="243" t="s">
        <v>6946</v>
      </c>
      <c r="O836" s="226"/>
      <c r="P836" s="226"/>
      <c r="Q836" s="226"/>
      <c r="R836" s="212" t="s">
        <v>2</v>
      </c>
      <c r="S836" s="213" t="s">
        <v>6721</v>
      </c>
      <c r="T836" s="236" t="s">
        <v>7919</v>
      </c>
      <c r="U836" s="237" t="s">
        <v>6722</v>
      </c>
      <c r="V836" s="236">
        <v>45548</v>
      </c>
      <c r="W836" s="236" t="s">
        <v>6944</v>
      </c>
      <c r="X836" s="237" t="s">
        <v>6721</v>
      </c>
      <c r="Y836" s="237"/>
      <c r="Z836" s="237"/>
      <c r="AA836" s="241">
        <v>202409</v>
      </c>
      <c r="AB836" s="246"/>
      <c r="AC836" s="247" t="s">
        <v>7181</v>
      </c>
      <c r="AD836" s="247" t="s">
        <v>7124</v>
      </c>
      <c r="AE836" s="248">
        <v>0</v>
      </c>
      <c r="AF836" s="247" t="s">
        <v>7124</v>
      </c>
      <c r="AG836" s="242" t="str">
        <f>IFERROR(VLOOKUP(작성용!A:A,RM!A:D,4,0),"-")</f>
        <v>-</v>
      </c>
      <c r="AH836" s="9" t="s">
        <v>6721</v>
      </c>
      <c r="AI836" s="238" t="s">
        <v>6721</v>
      </c>
      <c r="AJ836" s="238" t="s">
        <v>6721</v>
      </c>
      <c r="AK836" s="238" t="s">
        <v>7182</v>
      </c>
      <c r="AL836" s="238">
        <v>835</v>
      </c>
    </row>
    <row r="837" spans="1:38" x14ac:dyDescent="0.3">
      <c r="A837" s="223">
        <v>6000312</v>
      </c>
      <c r="B837" s="223" t="s">
        <v>7866</v>
      </c>
      <c r="C837" s="244" t="s">
        <v>6717</v>
      </c>
      <c r="D837" s="240" t="s">
        <v>7956</v>
      </c>
      <c r="E837" s="239">
        <v>1101116141959</v>
      </c>
      <c r="F837" s="243" t="s">
        <v>7044</v>
      </c>
      <c r="G837" s="245">
        <v>4</v>
      </c>
      <c r="H837" s="224" t="s">
        <v>6721</v>
      </c>
      <c r="I837" s="224"/>
      <c r="J837" s="234"/>
      <c r="K837" s="224"/>
      <c r="L837" s="224"/>
      <c r="M837" s="224"/>
      <c r="N837" s="243" t="s">
        <v>6946</v>
      </c>
      <c r="O837" s="226"/>
      <c r="P837" s="226"/>
      <c r="Q837" s="226"/>
      <c r="R837" s="212" t="s">
        <v>2</v>
      </c>
      <c r="S837" s="213" t="s">
        <v>6721</v>
      </c>
      <c r="T837" s="236" t="s">
        <v>7919</v>
      </c>
      <c r="U837" s="237" t="s">
        <v>6722</v>
      </c>
      <c r="V837" s="236">
        <v>45548</v>
      </c>
      <c r="W837" s="236" t="s">
        <v>6944</v>
      </c>
      <c r="X837" s="237" t="s">
        <v>6721</v>
      </c>
      <c r="Y837" s="237"/>
      <c r="Z837" s="237"/>
      <c r="AA837" s="241">
        <v>202409</v>
      </c>
      <c r="AB837" s="246"/>
      <c r="AC837" s="247" t="s">
        <v>7181</v>
      </c>
      <c r="AD837" s="247" t="s">
        <v>7124</v>
      </c>
      <c r="AE837" s="248">
        <v>0</v>
      </c>
      <c r="AF837" s="247" t="s">
        <v>7124</v>
      </c>
      <c r="AG837" s="242" t="str">
        <f>IFERROR(VLOOKUP(작성용!A:A,RM!A:D,4,0),"-")</f>
        <v>-</v>
      </c>
      <c r="AH837" s="9" t="s">
        <v>6721</v>
      </c>
      <c r="AI837" s="238" t="s">
        <v>6721</v>
      </c>
      <c r="AJ837" s="238" t="s">
        <v>6721</v>
      </c>
      <c r="AK837" s="238" t="s">
        <v>7182</v>
      </c>
      <c r="AL837" s="238">
        <v>836</v>
      </c>
    </row>
    <row r="838" spans="1:38" x14ac:dyDescent="0.3">
      <c r="A838" s="223">
        <v>6000312</v>
      </c>
      <c r="B838" s="223" t="s">
        <v>7866</v>
      </c>
      <c r="C838" s="244" t="s">
        <v>6717</v>
      </c>
      <c r="D838" s="231" t="s">
        <v>7963</v>
      </c>
      <c r="E838" s="239" t="s">
        <v>4170</v>
      </c>
      <c r="F838" s="243" t="s">
        <v>7044</v>
      </c>
      <c r="G838" s="214">
        <v>0</v>
      </c>
      <c r="H838" s="224" t="s">
        <v>6721</v>
      </c>
      <c r="I838" s="224"/>
      <c r="J838" s="234"/>
      <c r="K838" s="224"/>
      <c r="L838" s="224"/>
      <c r="M838" s="224"/>
      <c r="N838" s="243" t="s">
        <v>6946</v>
      </c>
      <c r="O838" s="226"/>
      <c r="P838" s="226"/>
      <c r="Q838" s="226"/>
      <c r="R838" s="212" t="s">
        <v>2</v>
      </c>
      <c r="S838" s="213" t="s">
        <v>6721</v>
      </c>
      <c r="T838" s="236" t="s">
        <v>7919</v>
      </c>
      <c r="U838" s="237" t="s">
        <v>6722</v>
      </c>
      <c r="V838" s="236">
        <v>45548</v>
      </c>
      <c r="W838" s="236" t="s">
        <v>6944</v>
      </c>
      <c r="X838" s="237" t="s">
        <v>6721</v>
      </c>
      <c r="Y838" s="237"/>
      <c r="Z838" s="237"/>
      <c r="AA838" s="241">
        <v>202409</v>
      </c>
      <c r="AB838" s="246"/>
      <c r="AC838" s="247" t="s">
        <v>7181</v>
      </c>
      <c r="AD838" s="247" t="s">
        <v>7131</v>
      </c>
      <c r="AE838" s="248">
        <v>0</v>
      </c>
      <c r="AF838" s="247" t="s">
        <v>7131</v>
      </c>
      <c r="AG838" s="242" t="str">
        <f>IFERROR(VLOOKUP(작성용!A:A,RM!A:D,4,0),"-")</f>
        <v>-</v>
      </c>
      <c r="AH838" s="9" t="s">
        <v>6721</v>
      </c>
      <c r="AI838" s="238" t="s">
        <v>7964</v>
      </c>
      <c r="AJ838" s="238" t="s">
        <v>6721</v>
      </c>
      <c r="AK838" s="238" t="s">
        <v>7182</v>
      </c>
      <c r="AL838" s="238">
        <v>837</v>
      </c>
    </row>
    <row r="839" spans="1:38" x14ac:dyDescent="0.3">
      <c r="A839" s="232">
        <v>6000146</v>
      </c>
      <c r="B839" s="232" t="s">
        <v>7867</v>
      </c>
      <c r="C839" s="244" t="s">
        <v>6717</v>
      </c>
      <c r="D839" s="240" t="s">
        <v>7965</v>
      </c>
      <c r="E839" s="239">
        <v>1154110014591</v>
      </c>
      <c r="F839" s="243" t="s">
        <v>6931</v>
      </c>
      <c r="G839" s="214">
        <v>1</v>
      </c>
      <c r="H839" s="234" t="s">
        <v>6721</v>
      </c>
      <c r="I839" s="234"/>
      <c r="J839" s="234"/>
      <c r="K839" s="234"/>
      <c r="L839" s="234"/>
      <c r="M839" s="234"/>
      <c r="N839" s="234" t="s">
        <v>6720</v>
      </c>
      <c r="O839" s="249"/>
      <c r="P839" s="249"/>
      <c r="Q839" s="226"/>
      <c r="R839" s="212" t="s">
        <v>2</v>
      </c>
      <c r="S839" s="213" t="s">
        <v>6721</v>
      </c>
      <c r="T839" s="236" t="s">
        <v>7966</v>
      </c>
      <c r="U839" s="237" t="s">
        <v>6722</v>
      </c>
      <c r="V839" s="236">
        <v>45545</v>
      </c>
      <c r="W839" s="236" t="s">
        <v>6944</v>
      </c>
      <c r="X839" s="237" t="s">
        <v>6721</v>
      </c>
      <c r="Y839" s="237"/>
      <c r="Z839" s="237"/>
      <c r="AA839" s="241">
        <v>202409</v>
      </c>
      <c r="AB839" s="246"/>
      <c r="AC839" s="236" t="s">
        <v>7181</v>
      </c>
      <c r="AD839" s="247" t="s">
        <v>7221</v>
      </c>
      <c r="AE839" s="248">
        <v>0.4</v>
      </c>
      <c r="AF839" s="247" t="s">
        <v>7221</v>
      </c>
      <c r="AG839" s="242" t="str">
        <f>IFERROR(VLOOKUP(작성용!A:A,RM!A:D,4,0),"-")</f>
        <v>-</v>
      </c>
      <c r="AH839" s="9" t="s">
        <v>6721</v>
      </c>
      <c r="AI839" s="238" t="s">
        <v>6721</v>
      </c>
      <c r="AJ839" s="238" t="s">
        <v>6721</v>
      </c>
      <c r="AK839" s="238" t="s">
        <v>7182</v>
      </c>
      <c r="AL839" s="238">
        <v>838</v>
      </c>
    </row>
    <row r="840" spans="1:38" x14ac:dyDescent="0.3">
      <c r="A840" s="232">
        <v>6000146</v>
      </c>
      <c r="B840" s="232" t="s">
        <v>7867</v>
      </c>
      <c r="C840" s="244" t="s">
        <v>6717</v>
      </c>
      <c r="D840" s="240" t="s">
        <v>7967</v>
      </c>
      <c r="E840" s="239">
        <v>1201110397241</v>
      </c>
      <c r="F840" s="243" t="s">
        <v>6966</v>
      </c>
      <c r="G840" s="214">
        <v>1</v>
      </c>
      <c r="H840" s="234" t="s">
        <v>6721</v>
      </c>
      <c r="I840" s="234"/>
      <c r="J840" s="234"/>
      <c r="K840" s="234"/>
      <c r="L840" s="234"/>
      <c r="M840" s="234"/>
      <c r="N840" s="234" t="s">
        <v>6720</v>
      </c>
      <c r="O840" s="249"/>
      <c r="P840" s="249"/>
      <c r="Q840" s="226"/>
      <c r="R840" s="212" t="s">
        <v>2</v>
      </c>
      <c r="S840" s="213" t="s">
        <v>6721</v>
      </c>
      <c r="T840" s="236" t="s">
        <v>7966</v>
      </c>
      <c r="U840" s="237" t="s">
        <v>6722</v>
      </c>
      <c r="V840" s="236">
        <v>45545</v>
      </c>
      <c r="W840" s="236" t="s">
        <v>6944</v>
      </c>
      <c r="X840" s="237" t="s">
        <v>6721</v>
      </c>
      <c r="Y840" s="237"/>
      <c r="Z840" s="237"/>
      <c r="AA840" s="241">
        <v>202409</v>
      </c>
      <c r="AB840" s="246"/>
      <c r="AC840" s="236" t="s">
        <v>7181</v>
      </c>
      <c r="AD840" s="247" t="s">
        <v>6910</v>
      </c>
      <c r="AE840" s="248">
        <v>0</v>
      </c>
      <c r="AF840" s="247" t="s">
        <v>6910</v>
      </c>
      <c r="AG840" s="242" t="str">
        <f>IFERROR(VLOOKUP(작성용!A:A,RM!A:D,4,0),"-")</f>
        <v>-</v>
      </c>
      <c r="AH840" s="9" t="s">
        <v>6721</v>
      </c>
      <c r="AI840" s="238" t="s">
        <v>6721</v>
      </c>
      <c r="AJ840" s="238" t="s">
        <v>6721</v>
      </c>
      <c r="AK840" s="238" t="s">
        <v>7182</v>
      </c>
      <c r="AL840" s="238">
        <v>839</v>
      </c>
    </row>
    <row r="841" spans="1:38" x14ac:dyDescent="0.3">
      <c r="A841" s="232">
        <v>6000146</v>
      </c>
      <c r="B841" s="232" t="s">
        <v>7867</v>
      </c>
      <c r="C841" s="244" t="s">
        <v>6717</v>
      </c>
      <c r="D841" s="240" t="s">
        <v>7967</v>
      </c>
      <c r="E841" s="239">
        <v>1201110397241</v>
      </c>
      <c r="F841" s="243" t="s">
        <v>7044</v>
      </c>
      <c r="G841" s="214">
        <v>1</v>
      </c>
      <c r="H841" s="234" t="s">
        <v>6721</v>
      </c>
      <c r="I841" s="234"/>
      <c r="J841" s="234"/>
      <c r="K841" s="234"/>
      <c r="L841" s="234"/>
      <c r="M841" s="234"/>
      <c r="N841" s="234" t="s">
        <v>6720</v>
      </c>
      <c r="O841" s="249"/>
      <c r="P841" s="249"/>
      <c r="Q841" s="226"/>
      <c r="R841" s="212" t="s">
        <v>2</v>
      </c>
      <c r="S841" s="213" t="s">
        <v>6721</v>
      </c>
      <c r="T841" s="236" t="s">
        <v>7966</v>
      </c>
      <c r="U841" s="237" t="s">
        <v>6722</v>
      </c>
      <c r="V841" s="236">
        <v>45545</v>
      </c>
      <c r="W841" s="236" t="s">
        <v>6944</v>
      </c>
      <c r="X841" s="237" t="s">
        <v>6721</v>
      </c>
      <c r="Y841" s="237"/>
      <c r="Z841" s="237"/>
      <c r="AA841" s="241">
        <v>202409</v>
      </c>
      <c r="AB841" s="246"/>
      <c r="AC841" s="236" t="s">
        <v>7181</v>
      </c>
      <c r="AD841" s="247" t="s">
        <v>6910</v>
      </c>
      <c r="AE841" s="248">
        <v>0</v>
      </c>
      <c r="AF841" s="247" t="s">
        <v>6910</v>
      </c>
      <c r="AG841" s="242" t="str">
        <f>IFERROR(VLOOKUP(작성용!A:A,RM!A:D,4,0),"-")</f>
        <v>-</v>
      </c>
      <c r="AH841" s="9" t="s">
        <v>6721</v>
      </c>
      <c r="AI841" s="238" t="s">
        <v>6721</v>
      </c>
      <c r="AJ841" s="238" t="s">
        <v>6721</v>
      </c>
      <c r="AK841" s="238" t="s">
        <v>7182</v>
      </c>
      <c r="AL841" s="238">
        <v>840</v>
      </c>
    </row>
    <row r="842" spans="1:38" x14ac:dyDescent="0.3">
      <c r="A842" s="232">
        <v>6000146</v>
      </c>
      <c r="B842" s="232" t="s">
        <v>7867</v>
      </c>
      <c r="C842" s="244" t="s">
        <v>6717</v>
      </c>
      <c r="D842" s="240" t="s">
        <v>7968</v>
      </c>
      <c r="E842" s="239">
        <v>1648110016928</v>
      </c>
      <c r="F842" s="243" t="s">
        <v>7044</v>
      </c>
      <c r="G842" s="214">
        <v>1</v>
      </c>
      <c r="H842" s="234" t="s">
        <v>6721</v>
      </c>
      <c r="I842" s="234"/>
      <c r="J842" s="234"/>
      <c r="K842" s="234"/>
      <c r="L842" s="234"/>
      <c r="M842" s="234"/>
      <c r="N842" s="234" t="s">
        <v>6720</v>
      </c>
      <c r="O842" s="249"/>
      <c r="P842" s="249"/>
      <c r="Q842" s="226"/>
      <c r="R842" s="212" t="s">
        <v>2</v>
      </c>
      <c r="S842" s="213" t="s">
        <v>6721</v>
      </c>
      <c r="T842" s="236" t="s">
        <v>7966</v>
      </c>
      <c r="U842" s="237" t="s">
        <v>6722</v>
      </c>
      <c r="V842" s="236">
        <v>45545</v>
      </c>
      <c r="W842" s="236" t="s">
        <v>6944</v>
      </c>
      <c r="X842" s="237" t="s">
        <v>6721</v>
      </c>
      <c r="Y842" s="237"/>
      <c r="Z842" s="237"/>
      <c r="AA842" s="241">
        <v>202409</v>
      </c>
      <c r="AB842" s="246"/>
      <c r="AC842" s="236" t="s">
        <v>7181</v>
      </c>
      <c r="AD842" s="247" t="s">
        <v>6910</v>
      </c>
      <c r="AE842" s="248">
        <v>0</v>
      </c>
      <c r="AF842" s="247" t="s">
        <v>6910</v>
      </c>
      <c r="AG842" s="242" t="str">
        <f>IFERROR(VLOOKUP(작성용!A:A,RM!A:D,4,0),"-")</f>
        <v>-</v>
      </c>
      <c r="AH842" s="9" t="s">
        <v>6721</v>
      </c>
      <c r="AI842" s="238" t="s">
        <v>6721</v>
      </c>
      <c r="AJ842" s="238" t="s">
        <v>6721</v>
      </c>
      <c r="AK842" s="238" t="s">
        <v>7182</v>
      </c>
      <c r="AL842" s="238">
        <v>841</v>
      </c>
    </row>
    <row r="843" spans="1:38" x14ac:dyDescent="0.3">
      <c r="A843" s="232">
        <v>6000146</v>
      </c>
      <c r="B843" s="232" t="s">
        <v>7867</v>
      </c>
      <c r="C843" s="244" t="s">
        <v>6717</v>
      </c>
      <c r="D843" s="240" t="s">
        <v>7969</v>
      </c>
      <c r="E843" s="239">
        <v>1351110065750</v>
      </c>
      <c r="F843" s="243" t="s">
        <v>6931</v>
      </c>
      <c r="G843" s="214">
        <v>8</v>
      </c>
      <c r="H843" s="234" t="s">
        <v>6721</v>
      </c>
      <c r="I843" s="234"/>
      <c r="J843" s="234"/>
      <c r="K843" s="234"/>
      <c r="L843" s="234"/>
      <c r="M843" s="234"/>
      <c r="N843" s="234" t="s">
        <v>6720</v>
      </c>
      <c r="O843" s="249"/>
      <c r="P843" s="249"/>
      <c r="Q843" s="226"/>
      <c r="R843" s="212" t="s">
        <v>2</v>
      </c>
      <c r="S843" s="213" t="s">
        <v>6721</v>
      </c>
      <c r="T843" s="236" t="s">
        <v>7966</v>
      </c>
      <c r="U843" s="237" t="s">
        <v>6722</v>
      </c>
      <c r="V843" s="236">
        <v>45545</v>
      </c>
      <c r="W843" s="236" t="s">
        <v>6944</v>
      </c>
      <c r="X843" s="237" t="s">
        <v>6721</v>
      </c>
      <c r="Y843" s="237"/>
      <c r="Z843" s="237"/>
      <c r="AA843" s="241">
        <v>202409</v>
      </c>
      <c r="AB843" s="246"/>
      <c r="AC843" s="236" t="s">
        <v>7181</v>
      </c>
      <c r="AD843" s="247" t="s">
        <v>6910</v>
      </c>
      <c r="AE843" s="248">
        <v>0</v>
      </c>
      <c r="AF843" s="247" t="s">
        <v>6910</v>
      </c>
      <c r="AG843" s="242" t="str">
        <f>IFERROR(VLOOKUP(작성용!A:A,RM!A:D,4,0),"-")</f>
        <v>-</v>
      </c>
      <c r="AH843" s="9" t="s">
        <v>6721</v>
      </c>
      <c r="AI843" s="238" t="s">
        <v>6721</v>
      </c>
      <c r="AJ843" s="238" t="s">
        <v>6721</v>
      </c>
      <c r="AK843" s="238" t="s">
        <v>7182</v>
      </c>
      <c r="AL843" s="238">
        <v>842</v>
      </c>
    </row>
    <row r="844" spans="1:38" x14ac:dyDescent="0.3">
      <c r="A844" s="232">
        <v>6000146</v>
      </c>
      <c r="B844" s="232" t="s">
        <v>7867</v>
      </c>
      <c r="C844" s="244" t="s">
        <v>6717</v>
      </c>
      <c r="D844" s="240" t="s">
        <v>7970</v>
      </c>
      <c r="E844" s="239" t="s">
        <v>3675</v>
      </c>
      <c r="F844" s="243" t="s">
        <v>6931</v>
      </c>
      <c r="G844" s="214">
        <v>1</v>
      </c>
      <c r="H844" s="234" t="s">
        <v>6721</v>
      </c>
      <c r="I844" s="234"/>
      <c r="J844" s="234"/>
      <c r="K844" s="234"/>
      <c r="L844" s="234"/>
      <c r="M844" s="234"/>
      <c r="N844" s="234" t="s">
        <v>6720</v>
      </c>
      <c r="O844" s="249"/>
      <c r="P844" s="249"/>
      <c r="Q844" s="226"/>
      <c r="R844" s="212" t="s">
        <v>2</v>
      </c>
      <c r="S844" s="213" t="s">
        <v>6721</v>
      </c>
      <c r="T844" s="236" t="s">
        <v>7966</v>
      </c>
      <c r="U844" s="237" t="s">
        <v>6722</v>
      </c>
      <c r="V844" s="236">
        <v>45545</v>
      </c>
      <c r="W844" s="236" t="s">
        <v>6944</v>
      </c>
      <c r="X844" s="237" t="s">
        <v>6721</v>
      </c>
      <c r="Y844" s="237"/>
      <c r="Z844" s="237"/>
      <c r="AA844" s="241">
        <v>202409</v>
      </c>
      <c r="AB844" s="246"/>
      <c r="AC844" s="236" t="s">
        <v>7181</v>
      </c>
      <c r="AD844" s="247" t="s">
        <v>7146</v>
      </c>
      <c r="AE844" s="248">
        <v>0</v>
      </c>
      <c r="AF844" s="247" t="s">
        <v>7146</v>
      </c>
      <c r="AG844" s="242" t="str">
        <f>IFERROR(VLOOKUP(작성용!A:A,RM!A:D,4,0),"-")</f>
        <v>-</v>
      </c>
      <c r="AH844" s="9" t="s">
        <v>6721</v>
      </c>
      <c r="AI844" s="238" t="s">
        <v>6721</v>
      </c>
      <c r="AJ844" s="238" t="s">
        <v>6721</v>
      </c>
      <c r="AK844" s="238" t="s">
        <v>7182</v>
      </c>
      <c r="AL844" s="238">
        <v>843</v>
      </c>
    </row>
    <row r="845" spans="1:38" x14ac:dyDescent="0.3">
      <c r="A845" s="232">
        <v>6000146</v>
      </c>
      <c r="B845" s="232" t="s">
        <v>7867</v>
      </c>
      <c r="C845" s="244" t="s">
        <v>6717</v>
      </c>
      <c r="D845" s="240" t="s">
        <v>7971</v>
      </c>
      <c r="E845" s="239" t="s">
        <v>3676</v>
      </c>
      <c r="F845" s="243" t="s">
        <v>6931</v>
      </c>
      <c r="G845" s="214">
        <v>1</v>
      </c>
      <c r="H845" s="234" t="s">
        <v>6721</v>
      </c>
      <c r="I845" s="234"/>
      <c r="J845" s="234"/>
      <c r="K845" s="234"/>
      <c r="L845" s="234"/>
      <c r="M845" s="234"/>
      <c r="N845" s="234" t="s">
        <v>6720</v>
      </c>
      <c r="O845" s="249"/>
      <c r="P845" s="249"/>
      <c r="Q845" s="226"/>
      <c r="R845" s="212" t="s">
        <v>2</v>
      </c>
      <c r="S845" s="213" t="s">
        <v>6721</v>
      </c>
      <c r="T845" s="236" t="s">
        <v>7966</v>
      </c>
      <c r="U845" s="237" t="s">
        <v>6722</v>
      </c>
      <c r="V845" s="236">
        <v>45545</v>
      </c>
      <c r="W845" s="236" t="s">
        <v>6944</v>
      </c>
      <c r="X845" s="237" t="s">
        <v>6721</v>
      </c>
      <c r="Y845" s="237"/>
      <c r="Z845" s="237"/>
      <c r="AA845" s="241">
        <v>202409</v>
      </c>
      <c r="AB845" s="246"/>
      <c r="AC845" s="236" t="s">
        <v>7181</v>
      </c>
      <c r="AD845" s="247" t="s">
        <v>7196</v>
      </c>
      <c r="AE845" s="248">
        <v>0</v>
      </c>
      <c r="AF845" s="247" t="s">
        <v>7196</v>
      </c>
      <c r="AG845" s="242" t="str">
        <f>IFERROR(VLOOKUP(작성용!A:A,RM!A:D,4,0),"-")</f>
        <v>-</v>
      </c>
      <c r="AH845" s="9" t="s">
        <v>6721</v>
      </c>
      <c r="AI845" s="238" t="s">
        <v>6721</v>
      </c>
      <c r="AJ845" s="238" t="s">
        <v>6721</v>
      </c>
      <c r="AK845" s="238" t="s">
        <v>7182</v>
      </c>
      <c r="AL845" s="238">
        <v>844</v>
      </c>
    </row>
    <row r="846" spans="1:38" x14ac:dyDescent="0.3">
      <c r="A846" s="232">
        <v>6000146</v>
      </c>
      <c r="B846" s="232" t="s">
        <v>7867</v>
      </c>
      <c r="C846" s="244" t="s">
        <v>6717</v>
      </c>
      <c r="D846" s="240" t="s">
        <v>7972</v>
      </c>
      <c r="E846" s="239">
        <v>1101110115504</v>
      </c>
      <c r="F846" s="243" t="s">
        <v>6931</v>
      </c>
      <c r="G846" s="214">
        <v>8</v>
      </c>
      <c r="H846" s="234" t="s">
        <v>6721</v>
      </c>
      <c r="I846" s="234"/>
      <c r="J846" s="234"/>
      <c r="K846" s="234"/>
      <c r="L846" s="234"/>
      <c r="M846" s="234"/>
      <c r="N846" s="234" t="s">
        <v>6720</v>
      </c>
      <c r="O846" s="249"/>
      <c r="P846" s="249"/>
      <c r="Q846" s="226"/>
      <c r="R846" s="212" t="s">
        <v>2</v>
      </c>
      <c r="S846" s="213" t="s">
        <v>6721</v>
      </c>
      <c r="T846" s="236" t="s">
        <v>7966</v>
      </c>
      <c r="U846" s="237" t="s">
        <v>6722</v>
      </c>
      <c r="V846" s="236">
        <v>45545</v>
      </c>
      <c r="W846" s="236" t="s">
        <v>6944</v>
      </c>
      <c r="X846" s="237" t="s">
        <v>6721</v>
      </c>
      <c r="Y846" s="237"/>
      <c r="Z846" s="237"/>
      <c r="AA846" s="241">
        <v>202409</v>
      </c>
      <c r="AB846" s="246"/>
      <c r="AC846" s="236" t="s">
        <v>7181</v>
      </c>
      <c r="AD846" s="247" t="s">
        <v>6910</v>
      </c>
      <c r="AE846" s="248">
        <v>0</v>
      </c>
      <c r="AF846" s="247" t="s">
        <v>6910</v>
      </c>
      <c r="AG846" s="242" t="str">
        <f>IFERROR(VLOOKUP(작성용!A:A,RM!A:D,4,0),"-")</f>
        <v>-</v>
      </c>
      <c r="AH846" s="9" t="s">
        <v>6721</v>
      </c>
      <c r="AI846" s="238" t="s">
        <v>6721</v>
      </c>
      <c r="AJ846" s="238" t="s">
        <v>6721</v>
      </c>
      <c r="AK846" s="238" t="s">
        <v>7182</v>
      </c>
      <c r="AL846" s="238">
        <v>845</v>
      </c>
    </row>
    <row r="847" spans="1:38" x14ac:dyDescent="0.3">
      <c r="A847" s="232">
        <v>6000146</v>
      </c>
      <c r="B847" s="232" t="s">
        <v>7867</v>
      </c>
      <c r="C847" s="244" t="s">
        <v>6717</v>
      </c>
      <c r="D847" s="230" t="s">
        <v>7973</v>
      </c>
      <c r="E847" s="239">
        <v>1348110047557</v>
      </c>
      <c r="F847" s="243" t="s">
        <v>7179</v>
      </c>
      <c r="G847" s="214">
        <v>0</v>
      </c>
      <c r="H847" s="234" t="s">
        <v>6721</v>
      </c>
      <c r="I847" s="234"/>
      <c r="J847" s="234"/>
      <c r="K847" s="234"/>
      <c r="L847" s="234"/>
      <c r="M847" s="234"/>
      <c r="N847" s="234" t="s">
        <v>6720</v>
      </c>
      <c r="O847" s="249"/>
      <c r="P847" s="249"/>
      <c r="Q847" s="226"/>
      <c r="R847" s="212" t="s">
        <v>2</v>
      </c>
      <c r="S847" s="213" t="s">
        <v>6721</v>
      </c>
      <c r="T847" s="236" t="s">
        <v>7966</v>
      </c>
      <c r="U847" s="237" t="s">
        <v>6722</v>
      </c>
      <c r="V847" s="236">
        <v>45545</v>
      </c>
      <c r="W847" s="236" t="s">
        <v>6944</v>
      </c>
      <c r="X847" s="237" t="s">
        <v>6721</v>
      </c>
      <c r="Y847" s="237"/>
      <c r="Z847" s="237"/>
      <c r="AA847" s="241">
        <v>202409</v>
      </c>
      <c r="AB847" s="246"/>
      <c r="AC847" s="236" t="s">
        <v>7181</v>
      </c>
      <c r="AD847" s="247" t="s">
        <v>7026</v>
      </c>
      <c r="AE847" s="248">
        <v>0.4</v>
      </c>
      <c r="AF847" s="247" t="s">
        <v>7026</v>
      </c>
      <c r="AG847" s="242" t="str">
        <f>IFERROR(VLOOKUP(작성용!A:A,RM!A:D,4,0),"-")</f>
        <v>-</v>
      </c>
      <c r="AH847" s="9" t="s">
        <v>6721</v>
      </c>
      <c r="AI847" s="238" t="s">
        <v>6721</v>
      </c>
      <c r="AJ847" s="238" t="s">
        <v>6721</v>
      </c>
      <c r="AK847" s="238" t="s">
        <v>7182</v>
      </c>
      <c r="AL847" s="238">
        <v>846</v>
      </c>
    </row>
    <row r="848" spans="1:38" x14ac:dyDescent="0.3">
      <c r="A848" s="232">
        <v>6000146</v>
      </c>
      <c r="B848" s="232" t="s">
        <v>7867</v>
      </c>
      <c r="C848" s="244" t="s">
        <v>6717</v>
      </c>
      <c r="D848" s="231" t="s">
        <v>7973</v>
      </c>
      <c r="E848" s="239">
        <v>1348110047557</v>
      </c>
      <c r="F848" s="243" t="s">
        <v>6955</v>
      </c>
      <c r="G848" s="214">
        <v>0</v>
      </c>
      <c r="H848" s="234" t="s">
        <v>6721</v>
      </c>
      <c r="I848" s="234"/>
      <c r="J848" s="234"/>
      <c r="K848" s="234"/>
      <c r="L848" s="234"/>
      <c r="M848" s="234"/>
      <c r="N848" s="234" t="s">
        <v>6720</v>
      </c>
      <c r="O848" s="249"/>
      <c r="P848" s="249"/>
      <c r="Q848" s="226"/>
      <c r="R848" s="212" t="s">
        <v>2</v>
      </c>
      <c r="S848" s="213" t="s">
        <v>6721</v>
      </c>
      <c r="T848" s="236" t="s">
        <v>7966</v>
      </c>
      <c r="U848" s="237" t="s">
        <v>6722</v>
      </c>
      <c r="V848" s="236">
        <v>45545</v>
      </c>
      <c r="W848" s="236" t="s">
        <v>6944</v>
      </c>
      <c r="X848" s="237" t="s">
        <v>6721</v>
      </c>
      <c r="Y848" s="237"/>
      <c r="Z848" s="237"/>
      <c r="AA848" s="241">
        <v>202409</v>
      </c>
      <c r="AB848" s="246"/>
      <c r="AC848" s="236" t="s">
        <v>7181</v>
      </c>
      <c r="AD848" s="247" t="s">
        <v>7026</v>
      </c>
      <c r="AE848" s="248">
        <v>0</v>
      </c>
      <c r="AF848" s="247" t="s">
        <v>7026</v>
      </c>
      <c r="AG848" s="242" t="str">
        <f>IFERROR(VLOOKUP(작성용!A:A,RM!A:D,4,0),"-")</f>
        <v>-</v>
      </c>
      <c r="AH848" s="9" t="s">
        <v>6721</v>
      </c>
      <c r="AI848" s="238" t="s">
        <v>6721</v>
      </c>
      <c r="AJ848" s="238" t="s">
        <v>6721</v>
      </c>
      <c r="AK848" s="238" t="s">
        <v>7182</v>
      </c>
      <c r="AL848" s="238">
        <v>847</v>
      </c>
    </row>
    <row r="849" spans="1:38" x14ac:dyDescent="0.3">
      <c r="A849" s="232">
        <v>6000146</v>
      </c>
      <c r="B849" s="232" t="s">
        <v>7867</v>
      </c>
      <c r="C849" s="244" t="s">
        <v>6717</v>
      </c>
      <c r="D849" s="240" t="s">
        <v>7967</v>
      </c>
      <c r="E849" s="239">
        <v>1201110397241</v>
      </c>
      <c r="F849" s="243" t="s">
        <v>7062</v>
      </c>
      <c r="G849" s="214">
        <v>0</v>
      </c>
      <c r="H849" s="234" t="s">
        <v>6721</v>
      </c>
      <c r="I849" s="234"/>
      <c r="J849" s="234"/>
      <c r="K849" s="234"/>
      <c r="L849" s="234"/>
      <c r="M849" s="234"/>
      <c r="N849" s="234" t="s">
        <v>6720</v>
      </c>
      <c r="O849" s="249"/>
      <c r="P849" s="249"/>
      <c r="Q849" s="226"/>
      <c r="R849" s="212" t="s">
        <v>2</v>
      </c>
      <c r="S849" s="213" t="s">
        <v>6721</v>
      </c>
      <c r="T849" s="236" t="s">
        <v>7966</v>
      </c>
      <c r="U849" s="237" t="s">
        <v>6722</v>
      </c>
      <c r="V849" s="236">
        <v>45545</v>
      </c>
      <c r="W849" s="236" t="s">
        <v>6944</v>
      </c>
      <c r="X849" s="237" t="s">
        <v>6721</v>
      </c>
      <c r="Y849" s="237"/>
      <c r="Z849" s="237"/>
      <c r="AA849" s="241">
        <v>202409</v>
      </c>
      <c r="AB849" s="246"/>
      <c r="AC849" s="236" t="s">
        <v>7181</v>
      </c>
      <c r="AD849" s="247" t="s">
        <v>6910</v>
      </c>
      <c r="AE849" s="248">
        <v>0</v>
      </c>
      <c r="AF849" s="247" t="s">
        <v>6910</v>
      </c>
      <c r="AG849" s="242" t="str">
        <f>IFERROR(VLOOKUP(작성용!A:A,RM!A:D,4,0),"-")</f>
        <v>-</v>
      </c>
      <c r="AH849" s="9" t="s">
        <v>6721</v>
      </c>
      <c r="AI849" s="238" t="s">
        <v>6721</v>
      </c>
      <c r="AJ849" s="238" t="s">
        <v>6721</v>
      </c>
      <c r="AK849" s="238" t="s">
        <v>7182</v>
      </c>
      <c r="AL849" s="238">
        <v>848</v>
      </c>
    </row>
    <row r="850" spans="1:38" x14ac:dyDescent="0.3">
      <c r="A850" s="232">
        <v>6000146</v>
      </c>
      <c r="B850" s="232" t="s">
        <v>7867</v>
      </c>
      <c r="C850" s="244" t="s">
        <v>6717</v>
      </c>
      <c r="D850" s="240" t="s">
        <v>7967</v>
      </c>
      <c r="E850" s="239">
        <v>1201110397241</v>
      </c>
      <c r="F850" s="243" t="s">
        <v>7062</v>
      </c>
      <c r="G850" s="214">
        <v>1</v>
      </c>
      <c r="H850" s="234" t="s">
        <v>6721</v>
      </c>
      <c r="I850" s="234"/>
      <c r="J850" s="234"/>
      <c r="K850" s="234"/>
      <c r="L850" s="234"/>
      <c r="M850" s="234"/>
      <c r="N850" s="234" t="s">
        <v>6720</v>
      </c>
      <c r="O850" s="249"/>
      <c r="P850" s="249"/>
      <c r="Q850" s="226"/>
      <c r="R850" s="212" t="s">
        <v>2</v>
      </c>
      <c r="S850" s="213" t="s">
        <v>6721</v>
      </c>
      <c r="T850" s="236" t="s">
        <v>7966</v>
      </c>
      <c r="U850" s="237" t="s">
        <v>6722</v>
      </c>
      <c r="V850" s="236">
        <v>45545</v>
      </c>
      <c r="W850" s="236" t="s">
        <v>6944</v>
      </c>
      <c r="X850" s="237" t="s">
        <v>6721</v>
      </c>
      <c r="Y850" s="237"/>
      <c r="Z850" s="237"/>
      <c r="AA850" s="241">
        <v>202409</v>
      </c>
      <c r="AB850" s="246"/>
      <c r="AC850" s="236" t="s">
        <v>7181</v>
      </c>
      <c r="AD850" s="247" t="s">
        <v>6910</v>
      </c>
      <c r="AE850" s="248">
        <v>0</v>
      </c>
      <c r="AF850" s="247" t="s">
        <v>6910</v>
      </c>
      <c r="AG850" s="242" t="str">
        <f>IFERROR(VLOOKUP(작성용!A:A,RM!A:D,4,0),"-")</f>
        <v>-</v>
      </c>
      <c r="AH850" s="9" t="s">
        <v>6721</v>
      </c>
      <c r="AI850" s="238" t="s">
        <v>6721</v>
      </c>
      <c r="AJ850" s="238" t="s">
        <v>6721</v>
      </c>
      <c r="AK850" s="238" t="s">
        <v>7182</v>
      </c>
      <c r="AL850" s="238">
        <v>849</v>
      </c>
    </row>
    <row r="851" spans="1:38" x14ac:dyDescent="0.3">
      <c r="A851" s="232">
        <v>6000146</v>
      </c>
      <c r="B851" s="232" t="s">
        <v>7867</v>
      </c>
      <c r="C851" s="244" t="s">
        <v>6717</v>
      </c>
      <c r="D851" s="240" t="s">
        <v>7968</v>
      </c>
      <c r="E851" s="239">
        <v>1648110016928</v>
      </c>
      <c r="F851" s="243" t="s">
        <v>7062</v>
      </c>
      <c r="G851" s="214">
        <v>0</v>
      </c>
      <c r="H851" s="234" t="s">
        <v>6721</v>
      </c>
      <c r="I851" s="234"/>
      <c r="J851" s="234"/>
      <c r="K851" s="234"/>
      <c r="L851" s="234"/>
      <c r="M851" s="234"/>
      <c r="N851" s="234" t="s">
        <v>6720</v>
      </c>
      <c r="O851" s="249"/>
      <c r="P851" s="249"/>
      <c r="Q851" s="226"/>
      <c r="R851" s="212" t="s">
        <v>2</v>
      </c>
      <c r="S851" s="213" t="s">
        <v>6721</v>
      </c>
      <c r="T851" s="236" t="s">
        <v>7966</v>
      </c>
      <c r="U851" s="237" t="s">
        <v>6722</v>
      </c>
      <c r="V851" s="236">
        <v>45545</v>
      </c>
      <c r="W851" s="236" t="s">
        <v>6944</v>
      </c>
      <c r="X851" s="237" t="s">
        <v>6721</v>
      </c>
      <c r="Y851" s="237"/>
      <c r="Z851" s="237"/>
      <c r="AA851" s="241">
        <v>202409</v>
      </c>
      <c r="AB851" s="246"/>
      <c r="AC851" s="236" t="s">
        <v>7181</v>
      </c>
      <c r="AD851" s="247" t="s">
        <v>6910</v>
      </c>
      <c r="AE851" s="248">
        <v>0</v>
      </c>
      <c r="AF851" s="247" t="s">
        <v>6910</v>
      </c>
      <c r="AG851" s="242" t="str">
        <f>IFERROR(VLOOKUP(작성용!A:A,RM!A:D,4,0),"-")</f>
        <v>-</v>
      </c>
      <c r="AH851" s="9" t="s">
        <v>6721</v>
      </c>
      <c r="AI851" s="238" t="s">
        <v>6721</v>
      </c>
      <c r="AJ851" s="238" t="s">
        <v>6721</v>
      </c>
      <c r="AK851" s="238" t="s">
        <v>7182</v>
      </c>
      <c r="AL851" s="238">
        <v>850</v>
      </c>
    </row>
    <row r="852" spans="1:38" x14ac:dyDescent="0.3">
      <c r="A852" s="232">
        <v>6000536</v>
      </c>
      <c r="B852" s="232" t="s">
        <v>7869</v>
      </c>
      <c r="C852" s="244" t="s">
        <v>6717</v>
      </c>
      <c r="D852" s="231" t="s">
        <v>7974</v>
      </c>
      <c r="E852" s="239">
        <v>1101114362531</v>
      </c>
      <c r="F852" s="243" t="s">
        <v>6931</v>
      </c>
      <c r="G852" s="214">
        <v>0</v>
      </c>
      <c r="H852" s="234" t="s">
        <v>6721</v>
      </c>
      <c r="I852" s="234"/>
      <c r="J852" s="234"/>
      <c r="K852" s="234"/>
      <c r="L852" s="234"/>
      <c r="M852" s="234"/>
      <c r="N852" s="234" t="s">
        <v>6946</v>
      </c>
      <c r="O852" s="249"/>
      <c r="P852" s="249"/>
      <c r="Q852" s="226"/>
      <c r="R852" s="212" t="s">
        <v>2</v>
      </c>
      <c r="S852" s="213" t="s">
        <v>6721</v>
      </c>
      <c r="T852" s="236" t="s">
        <v>7919</v>
      </c>
      <c r="U852" s="237" t="s">
        <v>6722</v>
      </c>
      <c r="V852" s="236">
        <v>45548</v>
      </c>
      <c r="W852" s="236" t="s">
        <v>6944</v>
      </c>
      <c r="X852" s="237" t="s">
        <v>6721</v>
      </c>
      <c r="Y852" s="237"/>
      <c r="Z852" s="237"/>
      <c r="AA852" s="241">
        <v>202409</v>
      </c>
      <c r="AB852" s="246"/>
      <c r="AC852" s="236" t="s">
        <v>7181</v>
      </c>
      <c r="AD852" s="247" t="s">
        <v>6910</v>
      </c>
      <c r="AE852" s="248">
        <v>0</v>
      </c>
      <c r="AF852" s="247" t="s">
        <v>6910</v>
      </c>
      <c r="AG852" s="242" t="str">
        <f>IFERROR(VLOOKUP(작성용!A:A,RM!A:D,4,0),"-")</f>
        <v>-</v>
      </c>
      <c r="AH852" s="9" t="s">
        <v>6721</v>
      </c>
      <c r="AI852" s="238" t="s">
        <v>6721</v>
      </c>
      <c r="AJ852" s="238" t="s">
        <v>6721</v>
      </c>
      <c r="AK852" s="238" t="s">
        <v>7182</v>
      </c>
      <c r="AL852" s="238">
        <v>851</v>
      </c>
    </row>
    <row r="853" spans="1:38" x14ac:dyDescent="0.3">
      <c r="A853" s="232">
        <v>6000536</v>
      </c>
      <c r="B853" s="232" t="s">
        <v>7869</v>
      </c>
      <c r="C853" s="244" t="s">
        <v>6717</v>
      </c>
      <c r="D853" s="231" t="s">
        <v>7975</v>
      </c>
      <c r="E853" s="239" t="s">
        <v>4063</v>
      </c>
      <c r="F853" s="243" t="s">
        <v>7044</v>
      </c>
      <c r="G853" s="214">
        <v>0</v>
      </c>
      <c r="H853" s="234" t="s">
        <v>6721</v>
      </c>
      <c r="I853" s="234"/>
      <c r="J853" s="234"/>
      <c r="K853" s="234"/>
      <c r="L853" s="234"/>
      <c r="M853" s="234"/>
      <c r="N853" s="234" t="s">
        <v>6946</v>
      </c>
      <c r="O853" s="249"/>
      <c r="P853" s="249"/>
      <c r="Q853" s="226"/>
      <c r="R853" s="212" t="s">
        <v>2</v>
      </c>
      <c r="S853" s="213" t="s">
        <v>6721</v>
      </c>
      <c r="T853" s="236" t="s">
        <v>7919</v>
      </c>
      <c r="U853" s="237" t="s">
        <v>6722</v>
      </c>
      <c r="V853" s="236">
        <v>45548</v>
      </c>
      <c r="W853" s="236" t="s">
        <v>6944</v>
      </c>
      <c r="X853" s="237" t="s">
        <v>6721</v>
      </c>
      <c r="Y853" s="237"/>
      <c r="Z853" s="237"/>
      <c r="AA853" s="241">
        <v>202409</v>
      </c>
      <c r="AB853" s="246"/>
      <c r="AC853" s="236" t="s">
        <v>7181</v>
      </c>
      <c r="AD853" s="247" t="s">
        <v>7077</v>
      </c>
      <c r="AE853" s="248">
        <v>0</v>
      </c>
      <c r="AF853" s="247" t="s">
        <v>7077</v>
      </c>
      <c r="AG853" s="242" t="str">
        <f>IFERROR(VLOOKUP(작성용!A:A,RM!A:D,4,0),"-")</f>
        <v>-</v>
      </c>
      <c r="AH853" s="9" t="s">
        <v>6721</v>
      </c>
      <c r="AI853" s="238" t="s">
        <v>6721</v>
      </c>
      <c r="AJ853" s="238" t="s">
        <v>6721</v>
      </c>
      <c r="AK853" s="238" t="s">
        <v>7182</v>
      </c>
      <c r="AL853" s="238">
        <v>852</v>
      </c>
    </row>
    <row r="854" spans="1:38" x14ac:dyDescent="0.3">
      <c r="A854" s="232">
        <v>6000536</v>
      </c>
      <c r="B854" s="232" t="s">
        <v>7869</v>
      </c>
      <c r="C854" s="244" t="s">
        <v>6717</v>
      </c>
      <c r="D854" s="240" t="s">
        <v>7976</v>
      </c>
      <c r="E854" s="239">
        <v>1101116584034</v>
      </c>
      <c r="F854" s="243" t="s">
        <v>7044</v>
      </c>
      <c r="G854" s="214">
        <v>0</v>
      </c>
      <c r="H854" s="234" t="s">
        <v>6721</v>
      </c>
      <c r="I854" s="234"/>
      <c r="J854" s="234"/>
      <c r="K854" s="234"/>
      <c r="L854" s="234"/>
      <c r="M854" s="234"/>
      <c r="N854" s="234" t="s">
        <v>6946</v>
      </c>
      <c r="O854" s="249"/>
      <c r="P854" s="249"/>
      <c r="Q854" s="226"/>
      <c r="R854" s="212" t="s">
        <v>2</v>
      </c>
      <c r="S854" s="213" t="s">
        <v>6721</v>
      </c>
      <c r="T854" s="236" t="s">
        <v>7919</v>
      </c>
      <c r="U854" s="237" t="s">
        <v>6722</v>
      </c>
      <c r="V854" s="236">
        <v>45548</v>
      </c>
      <c r="W854" s="236" t="s">
        <v>6944</v>
      </c>
      <c r="X854" s="237" t="s">
        <v>6721</v>
      </c>
      <c r="Y854" s="237"/>
      <c r="Z854" s="237"/>
      <c r="AA854" s="241">
        <v>202409</v>
      </c>
      <c r="AB854" s="246"/>
      <c r="AC854" s="236" t="s">
        <v>7181</v>
      </c>
      <c r="AD854" s="247" t="s">
        <v>7152</v>
      </c>
      <c r="AE854" s="248">
        <v>0.4</v>
      </c>
      <c r="AF854" s="247" t="s">
        <v>7152</v>
      </c>
      <c r="AG854" s="242" t="str">
        <f>IFERROR(VLOOKUP(작성용!A:A,RM!A:D,4,0),"-")</f>
        <v>-</v>
      </c>
      <c r="AH854" s="9" t="s">
        <v>6721</v>
      </c>
      <c r="AI854" s="238" t="s">
        <v>6721</v>
      </c>
      <c r="AJ854" s="238" t="s">
        <v>6721</v>
      </c>
      <c r="AK854" s="238" t="s">
        <v>7182</v>
      </c>
      <c r="AL854" s="238">
        <v>853</v>
      </c>
    </row>
    <row r="855" spans="1:38" x14ac:dyDescent="0.3">
      <c r="A855" s="232">
        <v>6000536</v>
      </c>
      <c r="B855" s="232" t="s">
        <v>7869</v>
      </c>
      <c r="C855" s="244" t="s">
        <v>6717</v>
      </c>
      <c r="D855" s="240" t="s">
        <v>7977</v>
      </c>
      <c r="E855" s="239">
        <v>1314110342669</v>
      </c>
      <c r="F855" s="243" t="s">
        <v>7044</v>
      </c>
      <c r="G855" s="214">
        <v>0</v>
      </c>
      <c r="H855" s="234" t="s">
        <v>6721</v>
      </c>
      <c r="I855" s="234"/>
      <c r="J855" s="234"/>
      <c r="K855" s="234"/>
      <c r="L855" s="234"/>
      <c r="M855" s="234"/>
      <c r="N855" s="234" t="s">
        <v>6946</v>
      </c>
      <c r="O855" s="249"/>
      <c r="P855" s="249"/>
      <c r="Q855" s="226"/>
      <c r="R855" s="212" t="s">
        <v>2</v>
      </c>
      <c r="S855" s="213" t="s">
        <v>6721</v>
      </c>
      <c r="T855" s="236" t="s">
        <v>7919</v>
      </c>
      <c r="U855" s="237" t="s">
        <v>6722</v>
      </c>
      <c r="V855" s="236">
        <v>45548</v>
      </c>
      <c r="W855" s="236" t="s">
        <v>6944</v>
      </c>
      <c r="X855" s="237" t="s">
        <v>6721</v>
      </c>
      <c r="Y855" s="237"/>
      <c r="Z855" s="237"/>
      <c r="AA855" s="241">
        <v>202409</v>
      </c>
      <c r="AB855" s="246"/>
      <c r="AC855" s="236" t="s">
        <v>7181</v>
      </c>
      <c r="AD855" s="247" t="s">
        <v>7133</v>
      </c>
      <c r="AE855" s="248">
        <v>0.4</v>
      </c>
      <c r="AF855" s="247" t="s">
        <v>7133</v>
      </c>
      <c r="AG855" s="242" t="str">
        <f>IFERROR(VLOOKUP(작성용!A:A,RM!A:D,4,0),"-")</f>
        <v>-</v>
      </c>
      <c r="AH855" s="9" t="s">
        <v>6721</v>
      </c>
      <c r="AI855" s="238" t="s">
        <v>6721</v>
      </c>
      <c r="AJ855" s="238" t="s">
        <v>6721</v>
      </c>
      <c r="AK855" s="238" t="s">
        <v>7182</v>
      </c>
      <c r="AL855" s="238">
        <v>854</v>
      </c>
    </row>
    <row r="856" spans="1:38" x14ac:dyDescent="0.3">
      <c r="A856" s="232">
        <v>6000536</v>
      </c>
      <c r="B856" s="232" t="s">
        <v>7869</v>
      </c>
      <c r="C856" s="244" t="s">
        <v>6717</v>
      </c>
      <c r="D856" s="240" t="s">
        <v>7978</v>
      </c>
      <c r="E856" s="239">
        <v>1101115563617</v>
      </c>
      <c r="F856" s="243" t="s">
        <v>7044</v>
      </c>
      <c r="G856" s="214">
        <v>0</v>
      </c>
      <c r="H856" s="234" t="s">
        <v>6721</v>
      </c>
      <c r="I856" s="234"/>
      <c r="J856" s="234"/>
      <c r="K856" s="234"/>
      <c r="L856" s="234"/>
      <c r="M856" s="234"/>
      <c r="N856" s="234" t="s">
        <v>6946</v>
      </c>
      <c r="O856" s="249"/>
      <c r="P856" s="249"/>
      <c r="Q856" s="226"/>
      <c r="R856" s="212" t="s">
        <v>2</v>
      </c>
      <c r="S856" s="213" t="s">
        <v>6721</v>
      </c>
      <c r="T856" s="236" t="s">
        <v>7919</v>
      </c>
      <c r="U856" s="237" t="s">
        <v>6722</v>
      </c>
      <c r="V856" s="236">
        <v>45548</v>
      </c>
      <c r="W856" s="236" t="s">
        <v>6944</v>
      </c>
      <c r="X856" s="237" t="s">
        <v>6721</v>
      </c>
      <c r="Y856" s="237"/>
      <c r="Z856" s="237"/>
      <c r="AA856" s="241">
        <v>202409</v>
      </c>
      <c r="AB856" s="246"/>
      <c r="AC856" s="236" t="s">
        <v>7181</v>
      </c>
      <c r="AD856" s="247" t="s">
        <v>7100</v>
      </c>
      <c r="AE856" s="248">
        <v>0.4</v>
      </c>
      <c r="AF856" s="247" t="s">
        <v>7100</v>
      </c>
      <c r="AG856" s="242" t="str">
        <f>IFERROR(VLOOKUP(작성용!A:A,RM!A:D,4,0),"-")</f>
        <v>-</v>
      </c>
      <c r="AH856" s="9" t="s">
        <v>6721</v>
      </c>
      <c r="AI856" s="238" t="s">
        <v>6721</v>
      </c>
      <c r="AJ856" s="238" t="s">
        <v>6721</v>
      </c>
      <c r="AK856" s="238" t="s">
        <v>7182</v>
      </c>
      <c r="AL856" s="238">
        <v>855</v>
      </c>
    </row>
    <row r="857" spans="1:38" x14ac:dyDescent="0.3">
      <c r="A857" s="232">
        <v>6000536</v>
      </c>
      <c r="B857" s="232" t="s">
        <v>7869</v>
      </c>
      <c r="C857" s="244" t="s">
        <v>6717</v>
      </c>
      <c r="D857" s="240" t="s">
        <v>7978</v>
      </c>
      <c r="E857" s="239">
        <v>1101115563617</v>
      </c>
      <c r="F857" s="243" t="s">
        <v>7179</v>
      </c>
      <c r="G857" s="214">
        <v>0</v>
      </c>
      <c r="H857" s="234" t="s">
        <v>6721</v>
      </c>
      <c r="I857" s="234"/>
      <c r="J857" s="234"/>
      <c r="K857" s="234"/>
      <c r="L857" s="234"/>
      <c r="M857" s="234"/>
      <c r="N857" s="234" t="s">
        <v>6946</v>
      </c>
      <c r="O857" s="249"/>
      <c r="P857" s="249"/>
      <c r="Q857" s="226"/>
      <c r="R857" s="212" t="s">
        <v>2</v>
      </c>
      <c r="S857" s="213" t="s">
        <v>6721</v>
      </c>
      <c r="T857" s="236" t="s">
        <v>7919</v>
      </c>
      <c r="U857" s="237" t="s">
        <v>6722</v>
      </c>
      <c r="V857" s="236">
        <v>45548</v>
      </c>
      <c r="W857" s="236" t="s">
        <v>6944</v>
      </c>
      <c r="X857" s="237" t="s">
        <v>6721</v>
      </c>
      <c r="Y857" s="237"/>
      <c r="Z857" s="237"/>
      <c r="AA857" s="241">
        <v>202409</v>
      </c>
      <c r="AB857" s="246"/>
      <c r="AC857" s="236" t="s">
        <v>7181</v>
      </c>
      <c r="AD857" s="247" t="s">
        <v>7100</v>
      </c>
      <c r="AE857" s="248">
        <v>0</v>
      </c>
      <c r="AF857" s="247" t="s">
        <v>7100</v>
      </c>
      <c r="AG857" s="242" t="str">
        <f>IFERROR(VLOOKUP(작성용!A:A,RM!A:D,4,0),"-")</f>
        <v>-</v>
      </c>
      <c r="AH857" s="9" t="s">
        <v>6721</v>
      </c>
      <c r="AI857" s="238" t="s">
        <v>6721</v>
      </c>
      <c r="AJ857" s="238" t="s">
        <v>6721</v>
      </c>
      <c r="AK857" s="238" t="s">
        <v>7182</v>
      </c>
      <c r="AL857" s="238">
        <v>856</v>
      </c>
    </row>
    <row r="858" spans="1:38" x14ac:dyDescent="0.3">
      <c r="A858" s="232">
        <v>6000536</v>
      </c>
      <c r="B858" s="232" t="s">
        <v>7869</v>
      </c>
      <c r="C858" s="244" t="s">
        <v>6717</v>
      </c>
      <c r="D858" s="240" t="s">
        <v>7896</v>
      </c>
      <c r="E858" s="239">
        <v>1101114905349</v>
      </c>
      <c r="F858" s="243" t="s">
        <v>7044</v>
      </c>
      <c r="G858" s="214">
        <v>10</v>
      </c>
      <c r="H858" s="234" t="s">
        <v>6721</v>
      </c>
      <c r="I858" s="234"/>
      <c r="J858" s="234"/>
      <c r="K858" s="234"/>
      <c r="L858" s="234"/>
      <c r="M858" s="234"/>
      <c r="N858" s="234" t="s">
        <v>6946</v>
      </c>
      <c r="O858" s="249"/>
      <c r="P858" s="249"/>
      <c r="Q858" s="226"/>
      <c r="R858" s="212" t="s">
        <v>2</v>
      </c>
      <c r="S858" s="213" t="s">
        <v>6721</v>
      </c>
      <c r="T858" s="236" t="s">
        <v>7919</v>
      </c>
      <c r="U858" s="237" t="s">
        <v>6722</v>
      </c>
      <c r="V858" s="236">
        <v>45548</v>
      </c>
      <c r="W858" s="236" t="s">
        <v>6944</v>
      </c>
      <c r="X858" s="237" t="s">
        <v>6721</v>
      </c>
      <c r="Y858" s="237"/>
      <c r="Z858" s="237"/>
      <c r="AA858" s="241">
        <v>202409</v>
      </c>
      <c r="AB858" s="246"/>
      <c r="AC858" s="236" t="s">
        <v>7181</v>
      </c>
      <c r="AD858" s="247" t="s">
        <v>7115</v>
      </c>
      <c r="AE858" s="248">
        <v>0</v>
      </c>
      <c r="AF858" s="247" t="s">
        <v>7115</v>
      </c>
      <c r="AG858" s="242" t="str">
        <f>IFERROR(VLOOKUP(작성용!A:A,RM!A:D,4,0),"-")</f>
        <v>-</v>
      </c>
      <c r="AH858" s="9" t="s">
        <v>6721</v>
      </c>
      <c r="AI858" s="238" t="s">
        <v>6721</v>
      </c>
      <c r="AJ858" s="238" t="s">
        <v>6721</v>
      </c>
      <c r="AK858" s="238" t="s">
        <v>7182</v>
      </c>
      <c r="AL858" s="238">
        <v>857</v>
      </c>
    </row>
    <row r="859" spans="1:38" x14ac:dyDescent="0.3">
      <c r="A859" s="232">
        <v>6000536</v>
      </c>
      <c r="B859" s="232" t="s">
        <v>7869</v>
      </c>
      <c r="C859" s="244" t="s">
        <v>6717</v>
      </c>
      <c r="D859" s="240" t="s">
        <v>7896</v>
      </c>
      <c r="E859" s="239">
        <v>1101114905349</v>
      </c>
      <c r="F859" s="243" t="s">
        <v>7179</v>
      </c>
      <c r="G859" s="214">
        <v>0</v>
      </c>
      <c r="H859" s="234" t="s">
        <v>6721</v>
      </c>
      <c r="I859" s="234"/>
      <c r="J859" s="234"/>
      <c r="K859" s="234"/>
      <c r="L859" s="234"/>
      <c r="M859" s="234"/>
      <c r="N859" s="234" t="s">
        <v>6946</v>
      </c>
      <c r="O859" s="249"/>
      <c r="P859" s="249"/>
      <c r="Q859" s="226"/>
      <c r="R859" s="212" t="s">
        <v>2</v>
      </c>
      <c r="S859" s="213" t="s">
        <v>6721</v>
      </c>
      <c r="T859" s="236" t="s">
        <v>7919</v>
      </c>
      <c r="U859" s="237" t="s">
        <v>6722</v>
      </c>
      <c r="V859" s="236">
        <v>45548</v>
      </c>
      <c r="W859" s="236" t="s">
        <v>6944</v>
      </c>
      <c r="X859" s="237" t="s">
        <v>6721</v>
      </c>
      <c r="Y859" s="237"/>
      <c r="Z859" s="237"/>
      <c r="AA859" s="241">
        <v>202409</v>
      </c>
      <c r="AB859" s="246"/>
      <c r="AC859" s="236" t="s">
        <v>7181</v>
      </c>
      <c r="AD859" s="247" t="s">
        <v>7115</v>
      </c>
      <c r="AE859" s="248">
        <v>0</v>
      </c>
      <c r="AF859" s="247" t="s">
        <v>7115</v>
      </c>
      <c r="AG859" s="242" t="str">
        <f>IFERROR(VLOOKUP(작성용!A:A,RM!A:D,4,0),"-")</f>
        <v>-</v>
      </c>
      <c r="AH859" s="9" t="s">
        <v>6721</v>
      </c>
      <c r="AI859" s="238" t="s">
        <v>6721</v>
      </c>
      <c r="AJ859" s="238" t="s">
        <v>6721</v>
      </c>
      <c r="AK859" s="238" t="s">
        <v>7182</v>
      </c>
      <c r="AL859" s="238">
        <v>858</v>
      </c>
    </row>
    <row r="860" spans="1:38" x14ac:dyDescent="0.3">
      <c r="A860" s="232">
        <v>6000536</v>
      </c>
      <c r="B860" s="232" t="s">
        <v>7869</v>
      </c>
      <c r="C860" s="244" t="s">
        <v>6717</v>
      </c>
      <c r="D860" s="240" t="s">
        <v>7979</v>
      </c>
      <c r="E860" s="239">
        <v>1358110334747</v>
      </c>
      <c r="F860" s="243" t="s">
        <v>7044</v>
      </c>
      <c r="G860" s="214">
        <v>0</v>
      </c>
      <c r="H860" s="234" t="s">
        <v>6721</v>
      </c>
      <c r="I860" s="234"/>
      <c r="J860" s="234"/>
      <c r="K860" s="234"/>
      <c r="L860" s="234"/>
      <c r="M860" s="234"/>
      <c r="N860" s="234" t="s">
        <v>6946</v>
      </c>
      <c r="O860" s="249"/>
      <c r="P860" s="249"/>
      <c r="Q860" s="226"/>
      <c r="R860" s="212" t="s">
        <v>2</v>
      </c>
      <c r="S860" s="213" t="s">
        <v>6721</v>
      </c>
      <c r="T860" s="236" t="s">
        <v>7919</v>
      </c>
      <c r="U860" s="237" t="s">
        <v>6722</v>
      </c>
      <c r="V860" s="236">
        <v>45548</v>
      </c>
      <c r="W860" s="236" t="s">
        <v>6944</v>
      </c>
      <c r="X860" s="237" t="s">
        <v>6721</v>
      </c>
      <c r="Y860" s="237"/>
      <c r="Z860" s="237"/>
      <c r="AA860" s="241">
        <v>202409</v>
      </c>
      <c r="AB860" s="246"/>
      <c r="AC860" s="236" t="s">
        <v>7181</v>
      </c>
      <c r="AD860" s="247" t="s">
        <v>7133</v>
      </c>
      <c r="AE860" s="248">
        <v>0.4</v>
      </c>
      <c r="AF860" s="247" t="s">
        <v>7133</v>
      </c>
      <c r="AG860" s="242" t="str">
        <f>IFERROR(VLOOKUP(작성용!A:A,RM!A:D,4,0),"-")</f>
        <v>-</v>
      </c>
      <c r="AH860" s="9" t="s">
        <v>6721</v>
      </c>
      <c r="AI860" s="238" t="s">
        <v>6721</v>
      </c>
      <c r="AJ860" s="238" t="s">
        <v>6721</v>
      </c>
      <c r="AK860" s="238" t="s">
        <v>7182</v>
      </c>
      <c r="AL860" s="238">
        <v>859</v>
      </c>
    </row>
    <row r="861" spans="1:38" x14ac:dyDescent="0.3">
      <c r="A861" s="232">
        <v>6000536</v>
      </c>
      <c r="B861" s="232" t="s">
        <v>7869</v>
      </c>
      <c r="C861" s="244" t="s">
        <v>6717</v>
      </c>
      <c r="D861" s="240" t="s">
        <v>7979</v>
      </c>
      <c r="E861" s="239">
        <v>1358110334747</v>
      </c>
      <c r="F861" s="243" t="s">
        <v>7044</v>
      </c>
      <c r="G861" s="214">
        <v>1</v>
      </c>
      <c r="H861" s="234" t="s">
        <v>6721</v>
      </c>
      <c r="I861" s="234"/>
      <c r="J861" s="234"/>
      <c r="K861" s="234"/>
      <c r="L861" s="234"/>
      <c r="M861" s="234"/>
      <c r="N861" s="234" t="s">
        <v>6946</v>
      </c>
      <c r="O861" s="249"/>
      <c r="P861" s="249"/>
      <c r="Q861" s="226"/>
      <c r="R861" s="212" t="s">
        <v>2</v>
      </c>
      <c r="S861" s="213" t="s">
        <v>6721</v>
      </c>
      <c r="T861" s="236" t="s">
        <v>7919</v>
      </c>
      <c r="U861" s="237" t="s">
        <v>6722</v>
      </c>
      <c r="V861" s="236">
        <v>45548</v>
      </c>
      <c r="W861" s="236" t="s">
        <v>6944</v>
      </c>
      <c r="X861" s="237" t="s">
        <v>6721</v>
      </c>
      <c r="Y861" s="237"/>
      <c r="Z861" s="237"/>
      <c r="AA861" s="241">
        <v>202409</v>
      </c>
      <c r="AB861" s="246"/>
      <c r="AC861" s="236" t="s">
        <v>7181</v>
      </c>
      <c r="AD861" s="247" t="s">
        <v>7133</v>
      </c>
      <c r="AE861" s="248">
        <v>0</v>
      </c>
      <c r="AF861" s="247" t="s">
        <v>7133</v>
      </c>
      <c r="AG861" s="242" t="str">
        <f>IFERROR(VLOOKUP(작성용!A:A,RM!A:D,4,0),"-")</f>
        <v>-</v>
      </c>
      <c r="AH861" s="9" t="s">
        <v>6721</v>
      </c>
      <c r="AI861" s="238" t="s">
        <v>6721</v>
      </c>
      <c r="AJ861" s="238" t="s">
        <v>6721</v>
      </c>
      <c r="AK861" s="238" t="s">
        <v>7182</v>
      </c>
      <c r="AL861" s="238">
        <v>860</v>
      </c>
    </row>
    <row r="862" spans="1:38" x14ac:dyDescent="0.3">
      <c r="A862" s="232">
        <v>6000536</v>
      </c>
      <c r="B862" s="232" t="s">
        <v>7869</v>
      </c>
      <c r="C862" s="244" t="s">
        <v>6717</v>
      </c>
      <c r="D862" s="240" t="s">
        <v>7980</v>
      </c>
      <c r="E862" s="239">
        <v>1101114856724</v>
      </c>
      <c r="F862" s="243" t="s">
        <v>7179</v>
      </c>
      <c r="G862" s="214">
        <v>0</v>
      </c>
      <c r="H862" s="234" t="s">
        <v>6721</v>
      </c>
      <c r="I862" s="234"/>
      <c r="J862" s="234"/>
      <c r="K862" s="234"/>
      <c r="L862" s="234"/>
      <c r="M862" s="234"/>
      <c r="N862" s="234" t="s">
        <v>6946</v>
      </c>
      <c r="O862" s="249"/>
      <c r="P862" s="249"/>
      <c r="Q862" s="226"/>
      <c r="R862" s="212" t="s">
        <v>2</v>
      </c>
      <c r="S862" s="213" t="s">
        <v>6721</v>
      </c>
      <c r="T862" s="236" t="s">
        <v>7919</v>
      </c>
      <c r="U862" s="237" t="s">
        <v>6722</v>
      </c>
      <c r="V862" s="236">
        <v>45548</v>
      </c>
      <c r="W862" s="236" t="s">
        <v>6944</v>
      </c>
      <c r="X862" s="237" t="s">
        <v>6721</v>
      </c>
      <c r="Y862" s="237"/>
      <c r="Z862" s="237"/>
      <c r="AA862" s="241">
        <v>202409</v>
      </c>
      <c r="AB862" s="246"/>
      <c r="AC862" s="236" t="s">
        <v>7181</v>
      </c>
      <c r="AD862" s="247" t="s">
        <v>7119</v>
      </c>
      <c r="AE862" s="248">
        <v>0.4</v>
      </c>
      <c r="AF862" s="247" t="s">
        <v>7119</v>
      </c>
      <c r="AG862" s="242" t="str">
        <f>IFERROR(VLOOKUP(작성용!A:A,RM!A:D,4,0),"-")</f>
        <v>-</v>
      </c>
      <c r="AH862" s="9" t="s">
        <v>6721</v>
      </c>
      <c r="AI862" s="238" t="s">
        <v>6721</v>
      </c>
      <c r="AJ862" s="238" t="s">
        <v>6721</v>
      </c>
      <c r="AK862" s="238" t="s">
        <v>7182</v>
      </c>
      <c r="AL862" s="238">
        <v>861</v>
      </c>
    </row>
    <row r="863" spans="1:38" x14ac:dyDescent="0.3">
      <c r="A863" s="232">
        <v>6000536</v>
      </c>
      <c r="B863" s="232" t="s">
        <v>7869</v>
      </c>
      <c r="C863" s="244" t="s">
        <v>6717</v>
      </c>
      <c r="D863" s="240" t="s">
        <v>7981</v>
      </c>
      <c r="E863" s="239">
        <v>1101116917178</v>
      </c>
      <c r="F863" s="243" t="s">
        <v>6966</v>
      </c>
      <c r="G863" s="214">
        <v>0</v>
      </c>
      <c r="H863" s="234" t="s">
        <v>6721</v>
      </c>
      <c r="I863" s="234"/>
      <c r="J863" s="234"/>
      <c r="K863" s="234"/>
      <c r="L863" s="234"/>
      <c r="M863" s="234"/>
      <c r="N863" s="234" t="s">
        <v>6946</v>
      </c>
      <c r="O863" s="249"/>
      <c r="P863" s="249"/>
      <c r="Q863" s="226"/>
      <c r="R863" s="212" t="s">
        <v>2</v>
      </c>
      <c r="S863" s="213" t="s">
        <v>6721</v>
      </c>
      <c r="T863" s="236" t="s">
        <v>7919</v>
      </c>
      <c r="U863" s="237" t="s">
        <v>6722</v>
      </c>
      <c r="V863" s="236">
        <v>45548</v>
      </c>
      <c r="W863" s="236" t="s">
        <v>6944</v>
      </c>
      <c r="X863" s="237" t="s">
        <v>6721</v>
      </c>
      <c r="Y863" s="237"/>
      <c r="Z863" s="237"/>
      <c r="AA863" s="241">
        <v>202409</v>
      </c>
      <c r="AB863" s="246"/>
      <c r="AC863" s="236" t="s">
        <v>7181</v>
      </c>
      <c r="AD863" s="247" t="s">
        <v>7152</v>
      </c>
      <c r="AE863" s="248">
        <v>0.4</v>
      </c>
      <c r="AF863" s="247" t="s">
        <v>7152</v>
      </c>
      <c r="AG863" s="242" t="str">
        <f>IFERROR(VLOOKUP(작성용!A:A,RM!A:D,4,0),"-")</f>
        <v>-</v>
      </c>
      <c r="AH863" s="9" t="s">
        <v>6721</v>
      </c>
      <c r="AI863" s="238" t="s">
        <v>6721</v>
      </c>
      <c r="AJ863" s="238" t="s">
        <v>6721</v>
      </c>
      <c r="AK863" s="238" t="s">
        <v>7182</v>
      </c>
      <c r="AL863" s="238">
        <v>862</v>
      </c>
    </row>
    <row r="864" spans="1:38" x14ac:dyDescent="0.3">
      <c r="A864" s="232">
        <v>6000536</v>
      </c>
      <c r="B864" s="232" t="s">
        <v>7869</v>
      </c>
      <c r="C864" s="244" t="s">
        <v>6717</v>
      </c>
      <c r="D864" s="240" t="s">
        <v>7982</v>
      </c>
      <c r="E864" s="239">
        <v>1601110485585</v>
      </c>
      <c r="F864" s="243" t="s">
        <v>7044</v>
      </c>
      <c r="G864" s="214">
        <v>0</v>
      </c>
      <c r="H864" s="234" t="s">
        <v>6721</v>
      </c>
      <c r="I864" s="234"/>
      <c r="J864" s="234"/>
      <c r="K864" s="234"/>
      <c r="L864" s="234"/>
      <c r="M864" s="234"/>
      <c r="N864" s="234" t="s">
        <v>6946</v>
      </c>
      <c r="O864" s="249"/>
      <c r="P864" s="249"/>
      <c r="Q864" s="226"/>
      <c r="R864" s="212" t="s">
        <v>2</v>
      </c>
      <c r="S864" s="213" t="s">
        <v>6721</v>
      </c>
      <c r="T864" s="236" t="s">
        <v>7919</v>
      </c>
      <c r="U864" s="237" t="s">
        <v>6722</v>
      </c>
      <c r="V864" s="236">
        <v>45548</v>
      </c>
      <c r="W864" s="236" t="s">
        <v>6944</v>
      </c>
      <c r="X864" s="237" t="s">
        <v>6721</v>
      </c>
      <c r="Y864" s="237"/>
      <c r="Z864" s="237"/>
      <c r="AA864" s="241">
        <v>202409</v>
      </c>
      <c r="AB864" s="246"/>
      <c r="AC864" s="236" t="s">
        <v>7181</v>
      </c>
      <c r="AD864" s="247" t="s">
        <v>7133</v>
      </c>
      <c r="AE864" s="248">
        <v>0.4</v>
      </c>
      <c r="AF864" s="247" t="s">
        <v>7133</v>
      </c>
      <c r="AG864" s="242" t="str">
        <f>IFERROR(VLOOKUP(작성용!A:A,RM!A:D,4,0),"-")</f>
        <v>-</v>
      </c>
      <c r="AH864" s="9" t="s">
        <v>6721</v>
      </c>
      <c r="AI864" s="238" t="s">
        <v>6721</v>
      </c>
      <c r="AJ864" s="238" t="s">
        <v>6721</v>
      </c>
      <c r="AK864" s="238" t="s">
        <v>7182</v>
      </c>
      <c r="AL864" s="238">
        <v>863</v>
      </c>
    </row>
    <row r="865" spans="1:38" x14ac:dyDescent="0.3">
      <c r="A865" s="232">
        <v>6000536</v>
      </c>
      <c r="B865" s="232" t="s">
        <v>7869</v>
      </c>
      <c r="C865" s="244" t="s">
        <v>6717</v>
      </c>
      <c r="D865" s="230" t="s">
        <v>7983</v>
      </c>
      <c r="E865" s="239">
        <v>1101117045712</v>
      </c>
      <c r="F865" s="243" t="s">
        <v>7179</v>
      </c>
      <c r="G865" s="214">
        <v>0</v>
      </c>
      <c r="H865" s="234" t="s">
        <v>6721</v>
      </c>
      <c r="I865" s="234"/>
      <c r="J865" s="234"/>
      <c r="K865" s="234"/>
      <c r="L865" s="234"/>
      <c r="M865" s="234"/>
      <c r="N865" s="234" t="s">
        <v>6946</v>
      </c>
      <c r="O865" s="249"/>
      <c r="P865" s="249"/>
      <c r="Q865" s="226"/>
      <c r="R865" s="212" t="s">
        <v>2</v>
      </c>
      <c r="S865" s="213" t="s">
        <v>6721</v>
      </c>
      <c r="T865" s="236" t="s">
        <v>7919</v>
      </c>
      <c r="U865" s="237" t="s">
        <v>6722</v>
      </c>
      <c r="V865" s="236">
        <v>45548</v>
      </c>
      <c r="W865" s="236" t="s">
        <v>6944</v>
      </c>
      <c r="X865" s="237" t="s">
        <v>6721</v>
      </c>
      <c r="Y865" s="237"/>
      <c r="Z865" s="237"/>
      <c r="AA865" s="241">
        <v>202409</v>
      </c>
      <c r="AB865" s="246"/>
      <c r="AC865" s="236" t="s">
        <v>7181</v>
      </c>
      <c r="AD865" s="247" t="s">
        <v>7026</v>
      </c>
      <c r="AE865" s="248">
        <v>0</v>
      </c>
      <c r="AF865" s="247" t="s">
        <v>7026</v>
      </c>
      <c r="AG865" s="242" t="str">
        <f>IFERROR(VLOOKUP(작성용!A:A,RM!A:D,4,0),"-")</f>
        <v>-</v>
      </c>
      <c r="AH865" s="9" t="s">
        <v>6721</v>
      </c>
      <c r="AI865" s="238" t="s">
        <v>6721</v>
      </c>
      <c r="AJ865" s="238" t="s">
        <v>6721</v>
      </c>
      <c r="AK865" s="238" t="s">
        <v>7182</v>
      </c>
      <c r="AL865" s="238">
        <v>864</v>
      </c>
    </row>
    <row r="866" spans="1:38" x14ac:dyDescent="0.3">
      <c r="A866" s="232">
        <v>6000536</v>
      </c>
      <c r="B866" s="232" t="s">
        <v>7869</v>
      </c>
      <c r="C866" s="244" t="s">
        <v>6717</v>
      </c>
      <c r="D866" s="240" t="s">
        <v>7984</v>
      </c>
      <c r="E866" s="239">
        <v>1801111013050</v>
      </c>
      <c r="F866" s="243" t="s">
        <v>7044</v>
      </c>
      <c r="G866" s="214">
        <v>0</v>
      </c>
      <c r="H866" s="234" t="s">
        <v>6721</v>
      </c>
      <c r="I866" s="234"/>
      <c r="J866" s="234"/>
      <c r="K866" s="234"/>
      <c r="L866" s="234"/>
      <c r="M866" s="234"/>
      <c r="N866" s="234" t="s">
        <v>6946</v>
      </c>
      <c r="O866" s="249"/>
      <c r="P866" s="249"/>
      <c r="Q866" s="226"/>
      <c r="R866" s="212" t="s">
        <v>2</v>
      </c>
      <c r="S866" s="213" t="s">
        <v>6721</v>
      </c>
      <c r="T866" s="236" t="s">
        <v>7919</v>
      </c>
      <c r="U866" s="237" t="s">
        <v>6722</v>
      </c>
      <c r="V866" s="236">
        <v>45548</v>
      </c>
      <c r="W866" s="236" t="s">
        <v>6944</v>
      </c>
      <c r="X866" s="237" t="s">
        <v>6721</v>
      </c>
      <c r="Y866" s="237"/>
      <c r="Z866" s="237"/>
      <c r="AA866" s="241">
        <v>202409</v>
      </c>
      <c r="AB866" s="246"/>
      <c r="AC866" s="236" t="s">
        <v>7181</v>
      </c>
      <c r="AD866" s="247" t="s">
        <v>7196</v>
      </c>
      <c r="AE866" s="248">
        <v>0.4</v>
      </c>
      <c r="AF866" s="247" t="s">
        <v>7196</v>
      </c>
      <c r="AG866" s="242" t="str">
        <f>IFERROR(VLOOKUP(작성용!A:A,RM!A:D,4,0),"-")</f>
        <v>-</v>
      </c>
      <c r="AH866" s="9" t="s">
        <v>6721</v>
      </c>
      <c r="AI866" s="238" t="s">
        <v>6721</v>
      </c>
      <c r="AJ866" s="238" t="s">
        <v>6721</v>
      </c>
      <c r="AK866" s="238" t="s">
        <v>7182</v>
      </c>
      <c r="AL866" s="238">
        <v>865</v>
      </c>
    </row>
    <row r="867" spans="1:38" x14ac:dyDescent="0.3">
      <c r="A867" s="232">
        <v>6000536</v>
      </c>
      <c r="B867" s="232" t="s">
        <v>7869</v>
      </c>
      <c r="C867" s="244" t="s">
        <v>6717</v>
      </c>
      <c r="D867" s="240" t="s">
        <v>7985</v>
      </c>
      <c r="E867" s="239">
        <v>1311110522978</v>
      </c>
      <c r="F867" s="243" t="s">
        <v>7179</v>
      </c>
      <c r="G867" s="214">
        <v>0</v>
      </c>
      <c r="H867" s="234" t="s">
        <v>6721</v>
      </c>
      <c r="I867" s="234"/>
      <c r="J867" s="234"/>
      <c r="K867" s="234"/>
      <c r="L867" s="234"/>
      <c r="M867" s="234"/>
      <c r="N867" s="234" t="s">
        <v>6946</v>
      </c>
      <c r="O867" s="249"/>
      <c r="P867" s="249"/>
      <c r="Q867" s="226"/>
      <c r="R867" s="212" t="s">
        <v>2</v>
      </c>
      <c r="S867" s="213" t="s">
        <v>6721</v>
      </c>
      <c r="T867" s="236" t="s">
        <v>7919</v>
      </c>
      <c r="U867" s="237" t="s">
        <v>6722</v>
      </c>
      <c r="V867" s="236">
        <v>45548</v>
      </c>
      <c r="W867" s="236" t="s">
        <v>6944</v>
      </c>
      <c r="X867" s="237" t="s">
        <v>6721</v>
      </c>
      <c r="Y867" s="237"/>
      <c r="Z867" s="237"/>
      <c r="AA867" s="241">
        <v>202409</v>
      </c>
      <c r="AB867" s="246"/>
      <c r="AC867" s="236" t="s">
        <v>7181</v>
      </c>
      <c r="AD867" s="247" t="s">
        <v>7289</v>
      </c>
      <c r="AE867" s="248">
        <v>0.4</v>
      </c>
      <c r="AF867" s="247" t="s">
        <v>7289</v>
      </c>
      <c r="AG867" s="242" t="str">
        <f>IFERROR(VLOOKUP(작성용!A:A,RM!A:D,4,0),"-")</f>
        <v>-</v>
      </c>
      <c r="AH867" s="9" t="s">
        <v>6721</v>
      </c>
      <c r="AI867" s="238" t="s">
        <v>6721</v>
      </c>
      <c r="AJ867" s="238" t="s">
        <v>6721</v>
      </c>
      <c r="AK867" s="238" t="s">
        <v>7182</v>
      </c>
      <c r="AL867" s="238">
        <v>866</v>
      </c>
    </row>
    <row r="868" spans="1:38" x14ac:dyDescent="0.3">
      <c r="A868" s="232">
        <v>6000536</v>
      </c>
      <c r="B868" s="232" t="s">
        <v>7869</v>
      </c>
      <c r="C868" s="244" t="s">
        <v>6717</v>
      </c>
      <c r="D868" s="240" t="s">
        <v>7655</v>
      </c>
      <c r="E868" s="239">
        <v>1101115812733</v>
      </c>
      <c r="F868" s="243" t="s">
        <v>7044</v>
      </c>
      <c r="G868" s="214">
        <v>0</v>
      </c>
      <c r="H868" s="234" t="s">
        <v>6721</v>
      </c>
      <c r="I868" s="234"/>
      <c r="J868" s="234"/>
      <c r="K868" s="234"/>
      <c r="L868" s="234"/>
      <c r="M868" s="234"/>
      <c r="N868" s="234" t="s">
        <v>6946</v>
      </c>
      <c r="O868" s="249"/>
      <c r="P868" s="249"/>
      <c r="Q868" s="226"/>
      <c r="R868" s="212" t="s">
        <v>2</v>
      </c>
      <c r="S868" s="213" t="s">
        <v>6721</v>
      </c>
      <c r="T868" s="236" t="s">
        <v>7919</v>
      </c>
      <c r="U868" s="237" t="s">
        <v>6722</v>
      </c>
      <c r="V868" s="236">
        <v>45548</v>
      </c>
      <c r="W868" s="236" t="s">
        <v>6944</v>
      </c>
      <c r="X868" s="237" t="s">
        <v>6721</v>
      </c>
      <c r="Y868" s="237"/>
      <c r="Z868" s="237"/>
      <c r="AA868" s="241">
        <v>202409</v>
      </c>
      <c r="AB868" s="246"/>
      <c r="AC868" s="236" t="s">
        <v>7181</v>
      </c>
      <c r="AD868" s="247" t="s">
        <v>7115</v>
      </c>
      <c r="AE868" s="248">
        <v>0</v>
      </c>
      <c r="AF868" s="247" t="s">
        <v>7115</v>
      </c>
      <c r="AG868" s="242" t="str">
        <f>IFERROR(VLOOKUP(작성용!A:A,RM!A:D,4,0),"-")</f>
        <v>-</v>
      </c>
      <c r="AH868" s="9" t="s">
        <v>6721</v>
      </c>
      <c r="AI868" s="238" t="s">
        <v>6721</v>
      </c>
      <c r="AJ868" s="238" t="s">
        <v>6721</v>
      </c>
      <c r="AK868" s="238" t="s">
        <v>7182</v>
      </c>
      <c r="AL868" s="238">
        <v>867</v>
      </c>
    </row>
    <row r="869" spans="1:38" x14ac:dyDescent="0.3">
      <c r="A869" s="232">
        <v>6000536</v>
      </c>
      <c r="B869" s="232" t="s">
        <v>7869</v>
      </c>
      <c r="C869" s="244" t="s">
        <v>6717</v>
      </c>
      <c r="D869" s="240" t="s">
        <v>7633</v>
      </c>
      <c r="E869" s="239">
        <v>1601110406466</v>
      </c>
      <c r="F869" s="243" t="s">
        <v>7179</v>
      </c>
      <c r="G869" s="214">
        <v>0</v>
      </c>
      <c r="H869" s="234" t="s">
        <v>6721</v>
      </c>
      <c r="I869" s="234"/>
      <c r="J869" s="234"/>
      <c r="K869" s="234"/>
      <c r="L869" s="234"/>
      <c r="M869" s="234"/>
      <c r="N869" s="234" t="s">
        <v>6946</v>
      </c>
      <c r="O869" s="249"/>
      <c r="P869" s="249"/>
      <c r="Q869" s="226"/>
      <c r="R869" s="212" t="s">
        <v>2</v>
      </c>
      <c r="S869" s="213" t="s">
        <v>6721</v>
      </c>
      <c r="T869" s="236" t="s">
        <v>7919</v>
      </c>
      <c r="U869" s="237" t="s">
        <v>6722</v>
      </c>
      <c r="V869" s="236">
        <v>45548</v>
      </c>
      <c r="W869" s="236" t="s">
        <v>6944</v>
      </c>
      <c r="X869" s="237" t="s">
        <v>6721</v>
      </c>
      <c r="Y869" s="237"/>
      <c r="Z869" s="237"/>
      <c r="AA869" s="241">
        <v>202409</v>
      </c>
      <c r="AB869" s="246"/>
      <c r="AC869" s="236" t="s">
        <v>7181</v>
      </c>
      <c r="AD869" s="247" t="s">
        <v>7196</v>
      </c>
      <c r="AE869" s="248">
        <v>0</v>
      </c>
      <c r="AF869" s="247" t="s">
        <v>7196</v>
      </c>
      <c r="AG869" s="242" t="str">
        <f>IFERROR(VLOOKUP(작성용!A:A,RM!A:D,4,0),"-")</f>
        <v>-</v>
      </c>
      <c r="AH869" s="9" t="s">
        <v>6721</v>
      </c>
      <c r="AI869" s="238" t="s">
        <v>6721</v>
      </c>
      <c r="AJ869" s="238" t="s">
        <v>6721</v>
      </c>
      <c r="AK869" s="238" t="s">
        <v>7182</v>
      </c>
      <c r="AL869" s="238">
        <v>868</v>
      </c>
    </row>
    <row r="870" spans="1:38" x14ac:dyDescent="0.3">
      <c r="A870" s="232">
        <v>6000536</v>
      </c>
      <c r="B870" s="232" t="s">
        <v>7869</v>
      </c>
      <c r="C870" s="244" t="s">
        <v>6717</v>
      </c>
      <c r="D870" s="240" t="s">
        <v>7896</v>
      </c>
      <c r="E870" s="239">
        <v>1101114905349</v>
      </c>
      <c r="F870" s="243" t="s">
        <v>7044</v>
      </c>
      <c r="G870" s="214">
        <v>3</v>
      </c>
      <c r="H870" s="234" t="s">
        <v>6721</v>
      </c>
      <c r="I870" s="234"/>
      <c r="J870" s="234"/>
      <c r="K870" s="234"/>
      <c r="L870" s="234"/>
      <c r="M870" s="234"/>
      <c r="N870" s="234" t="s">
        <v>6946</v>
      </c>
      <c r="O870" s="249"/>
      <c r="P870" s="249"/>
      <c r="Q870" s="226"/>
      <c r="R870" s="212" t="s">
        <v>2</v>
      </c>
      <c r="S870" s="213" t="s">
        <v>6721</v>
      </c>
      <c r="T870" s="236" t="s">
        <v>7919</v>
      </c>
      <c r="U870" s="237" t="s">
        <v>6722</v>
      </c>
      <c r="V870" s="236">
        <v>45548</v>
      </c>
      <c r="W870" s="236" t="s">
        <v>6944</v>
      </c>
      <c r="X870" s="237" t="s">
        <v>6721</v>
      </c>
      <c r="Y870" s="237"/>
      <c r="Z870" s="237"/>
      <c r="AA870" s="241">
        <v>202409</v>
      </c>
      <c r="AB870" s="246"/>
      <c r="AC870" s="236" t="s">
        <v>7181</v>
      </c>
      <c r="AD870" s="247" t="s">
        <v>7115</v>
      </c>
      <c r="AE870" s="248">
        <v>0</v>
      </c>
      <c r="AF870" s="247" t="s">
        <v>7115</v>
      </c>
      <c r="AG870" s="242" t="str">
        <f>IFERROR(VLOOKUP(작성용!A:A,RM!A:D,4,0),"-")</f>
        <v>-</v>
      </c>
      <c r="AH870" s="9" t="s">
        <v>6721</v>
      </c>
      <c r="AI870" s="238" t="s">
        <v>6721</v>
      </c>
      <c r="AJ870" s="238" t="s">
        <v>6721</v>
      </c>
      <c r="AK870" s="238" t="s">
        <v>7182</v>
      </c>
      <c r="AL870" s="238">
        <v>869</v>
      </c>
    </row>
    <row r="871" spans="1:38" x14ac:dyDescent="0.3">
      <c r="A871" s="232">
        <v>6000536</v>
      </c>
      <c r="B871" s="232" t="s">
        <v>7869</v>
      </c>
      <c r="C871" s="244" t="s">
        <v>6717</v>
      </c>
      <c r="D871" s="231" t="s">
        <v>7986</v>
      </c>
      <c r="E871" s="239">
        <v>1101116339710</v>
      </c>
      <c r="F871" s="243" t="s">
        <v>7044</v>
      </c>
      <c r="G871" s="214">
        <v>0</v>
      </c>
      <c r="H871" s="234" t="s">
        <v>6721</v>
      </c>
      <c r="I871" s="234"/>
      <c r="J871" s="234"/>
      <c r="K871" s="234"/>
      <c r="L871" s="234"/>
      <c r="M871" s="234"/>
      <c r="N871" s="234" t="s">
        <v>6946</v>
      </c>
      <c r="O871" s="249"/>
      <c r="P871" s="249"/>
      <c r="Q871" s="226"/>
      <c r="R871" s="212" t="s">
        <v>2</v>
      </c>
      <c r="S871" s="213" t="s">
        <v>6721</v>
      </c>
      <c r="T871" s="236" t="s">
        <v>7919</v>
      </c>
      <c r="U871" s="237" t="s">
        <v>6722</v>
      </c>
      <c r="V871" s="236">
        <v>45548</v>
      </c>
      <c r="W871" s="236" t="s">
        <v>6944</v>
      </c>
      <c r="X871" s="237" t="s">
        <v>6721</v>
      </c>
      <c r="Y871" s="237"/>
      <c r="Z871" s="237"/>
      <c r="AA871" s="241">
        <v>202409</v>
      </c>
      <c r="AB871" s="246"/>
      <c r="AC871" s="236" t="s">
        <v>7181</v>
      </c>
      <c r="AD871" s="247" t="s">
        <v>7049</v>
      </c>
      <c r="AE871" s="248">
        <v>0</v>
      </c>
      <c r="AF871" s="247" t="s">
        <v>7049</v>
      </c>
      <c r="AG871" s="242" t="str">
        <f>IFERROR(VLOOKUP(작성용!A:A,RM!A:D,4,0),"-")</f>
        <v>-</v>
      </c>
      <c r="AH871" s="9" t="s">
        <v>6721</v>
      </c>
      <c r="AI871" s="238" t="s">
        <v>6721</v>
      </c>
      <c r="AJ871" s="238" t="s">
        <v>6721</v>
      </c>
      <c r="AK871" s="238" t="s">
        <v>7182</v>
      </c>
      <c r="AL871" s="238">
        <v>870</v>
      </c>
    </row>
    <row r="872" spans="1:38" x14ac:dyDescent="0.3">
      <c r="A872" s="232">
        <v>6000536</v>
      </c>
      <c r="B872" s="232" t="s">
        <v>7869</v>
      </c>
      <c r="C872" s="244" t="s">
        <v>6717</v>
      </c>
      <c r="D872" s="240" t="s">
        <v>7931</v>
      </c>
      <c r="E872" s="239" t="s">
        <v>3527</v>
      </c>
      <c r="F872" s="243" t="s">
        <v>7044</v>
      </c>
      <c r="G872" s="214">
        <v>0</v>
      </c>
      <c r="H872" s="234" t="s">
        <v>6721</v>
      </c>
      <c r="I872" s="234"/>
      <c r="J872" s="234"/>
      <c r="K872" s="234"/>
      <c r="L872" s="234"/>
      <c r="M872" s="234"/>
      <c r="N872" s="234" t="s">
        <v>6946</v>
      </c>
      <c r="O872" s="249"/>
      <c r="P872" s="249"/>
      <c r="Q872" s="226"/>
      <c r="R872" s="212" t="s">
        <v>2</v>
      </c>
      <c r="S872" s="213" t="s">
        <v>6721</v>
      </c>
      <c r="T872" s="236" t="s">
        <v>7919</v>
      </c>
      <c r="U872" s="237" t="s">
        <v>6722</v>
      </c>
      <c r="V872" s="236">
        <v>45548</v>
      </c>
      <c r="W872" s="236" t="s">
        <v>6944</v>
      </c>
      <c r="X872" s="237" t="s">
        <v>6721</v>
      </c>
      <c r="Y872" s="237"/>
      <c r="Z872" s="237"/>
      <c r="AA872" s="241">
        <v>202409</v>
      </c>
      <c r="AB872" s="246"/>
      <c r="AC872" s="236" t="s">
        <v>7181</v>
      </c>
      <c r="AD872" s="247" t="s">
        <v>7111</v>
      </c>
      <c r="AE872" s="248">
        <v>0</v>
      </c>
      <c r="AF872" s="247" t="s">
        <v>7111</v>
      </c>
      <c r="AG872" s="242" t="str">
        <f>IFERROR(VLOOKUP(작성용!A:A,RM!A:D,4,0),"-")</f>
        <v>-</v>
      </c>
      <c r="AH872" s="9" t="s">
        <v>6721</v>
      </c>
      <c r="AI872" s="238" t="s">
        <v>6721</v>
      </c>
      <c r="AJ872" s="238" t="s">
        <v>6721</v>
      </c>
      <c r="AK872" s="238" t="s">
        <v>7182</v>
      </c>
      <c r="AL872" s="238">
        <v>871</v>
      </c>
    </row>
    <row r="873" spans="1:38" x14ac:dyDescent="0.3">
      <c r="A873" s="232">
        <v>6000536</v>
      </c>
      <c r="B873" s="232" t="s">
        <v>7869</v>
      </c>
      <c r="C873" s="244" t="s">
        <v>6717</v>
      </c>
      <c r="D873" s="240" t="s">
        <v>7987</v>
      </c>
      <c r="E873" s="239">
        <v>1101116562866</v>
      </c>
      <c r="F873" s="243" t="s">
        <v>7044</v>
      </c>
      <c r="G873" s="214">
        <v>2</v>
      </c>
      <c r="H873" s="234" t="s">
        <v>6721</v>
      </c>
      <c r="I873" s="234"/>
      <c r="J873" s="234"/>
      <c r="K873" s="234"/>
      <c r="L873" s="234"/>
      <c r="M873" s="234"/>
      <c r="N873" s="234" t="s">
        <v>6946</v>
      </c>
      <c r="O873" s="249"/>
      <c r="P873" s="249"/>
      <c r="Q873" s="226"/>
      <c r="R873" s="212" t="s">
        <v>2</v>
      </c>
      <c r="S873" s="213" t="s">
        <v>6721</v>
      </c>
      <c r="T873" s="236" t="s">
        <v>7919</v>
      </c>
      <c r="U873" s="237" t="s">
        <v>6722</v>
      </c>
      <c r="V873" s="236">
        <v>45548</v>
      </c>
      <c r="W873" s="236" t="s">
        <v>6944</v>
      </c>
      <c r="X873" s="237" t="s">
        <v>6721</v>
      </c>
      <c r="Y873" s="237"/>
      <c r="Z873" s="237"/>
      <c r="AA873" s="241">
        <v>202409</v>
      </c>
      <c r="AB873" s="246"/>
      <c r="AC873" s="236" t="s">
        <v>7181</v>
      </c>
      <c r="AD873" s="247" t="s">
        <v>7152</v>
      </c>
      <c r="AE873" s="248">
        <v>0.4</v>
      </c>
      <c r="AF873" s="247" t="s">
        <v>7152</v>
      </c>
      <c r="AG873" s="242" t="str">
        <f>IFERROR(VLOOKUP(작성용!A:A,RM!A:D,4,0),"-")</f>
        <v>-</v>
      </c>
      <c r="AH873" s="9" t="s">
        <v>6721</v>
      </c>
      <c r="AI873" s="238" t="s">
        <v>6721</v>
      </c>
      <c r="AJ873" s="238" t="s">
        <v>6721</v>
      </c>
      <c r="AK873" s="238" t="s">
        <v>7182</v>
      </c>
      <c r="AL873" s="238">
        <v>872</v>
      </c>
    </row>
    <row r="874" spans="1:38" x14ac:dyDescent="0.3">
      <c r="A874" s="232">
        <v>6000536</v>
      </c>
      <c r="B874" s="232" t="s">
        <v>7869</v>
      </c>
      <c r="C874" s="244" t="s">
        <v>6717</v>
      </c>
      <c r="D874" s="240" t="s">
        <v>7988</v>
      </c>
      <c r="E874" s="239">
        <v>1311110465110</v>
      </c>
      <c r="F874" s="243" t="s">
        <v>7044</v>
      </c>
      <c r="G874" s="214">
        <v>3</v>
      </c>
      <c r="H874" s="234" t="s">
        <v>6721</v>
      </c>
      <c r="I874" s="234"/>
      <c r="J874" s="234"/>
      <c r="K874" s="234"/>
      <c r="L874" s="234"/>
      <c r="M874" s="234"/>
      <c r="N874" s="234" t="s">
        <v>6946</v>
      </c>
      <c r="O874" s="249"/>
      <c r="P874" s="249"/>
      <c r="Q874" s="226"/>
      <c r="R874" s="212" t="s">
        <v>2</v>
      </c>
      <c r="S874" s="213" t="s">
        <v>6721</v>
      </c>
      <c r="T874" s="236" t="s">
        <v>7919</v>
      </c>
      <c r="U874" s="237" t="s">
        <v>6722</v>
      </c>
      <c r="V874" s="236">
        <v>45548</v>
      </c>
      <c r="W874" s="236" t="s">
        <v>6944</v>
      </c>
      <c r="X874" s="237" t="s">
        <v>6721</v>
      </c>
      <c r="Y874" s="237"/>
      <c r="Z874" s="237"/>
      <c r="AA874" s="241">
        <v>202409</v>
      </c>
      <c r="AB874" s="246"/>
      <c r="AC874" s="236" t="s">
        <v>7181</v>
      </c>
      <c r="AD874" s="247" t="s">
        <v>7196</v>
      </c>
      <c r="AE874" s="248">
        <v>0.4</v>
      </c>
      <c r="AF874" s="247" t="s">
        <v>7196</v>
      </c>
      <c r="AG874" s="242" t="str">
        <f>IFERROR(VLOOKUP(작성용!A:A,RM!A:D,4,0),"-")</f>
        <v>-</v>
      </c>
      <c r="AH874" s="9" t="s">
        <v>6721</v>
      </c>
      <c r="AI874" s="238" t="s">
        <v>6721</v>
      </c>
      <c r="AJ874" s="238" t="s">
        <v>6721</v>
      </c>
      <c r="AK874" s="238" t="s">
        <v>7182</v>
      </c>
      <c r="AL874" s="238">
        <v>873</v>
      </c>
    </row>
    <row r="875" spans="1:38" x14ac:dyDescent="0.3">
      <c r="A875" s="232">
        <v>6000394</v>
      </c>
      <c r="B875" s="232" t="s">
        <v>7876</v>
      </c>
      <c r="C875" s="244" t="s">
        <v>6717</v>
      </c>
      <c r="D875" s="240" t="s">
        <v>7968</v>
      </c>
      <c r="E875" s="239">
        <v>1648110016928</v>
      </c>
      <c r="F875" s="243" t="s">
        <v>7044</v>
      </c>
      <c r="G875" s="214">
        <v>0</v>
      </c>
      <c r="H875" s="234" t="s">
        <v>6721</v>
      </c>
      <c r="I875" s="234"/>
      <c r="J875" s="234"/>
      <c r="K875" s="234"/>
      <c r="L875" s="234"/>
      <c r="M875" s="234"/>
      <c r="N875" s="234" t="s">
        <v>6946</v>
      </c>
      <c r="O875" s="249"/>
      <c r="P875" s="249"/>
      <c r="Q875" s="226"/>
      <c r="R875" s="212" t="s">
        <v>2</v>
      </c>
      <c r="S875" s="213" t="s">
        <v>6721</v>
      </c>
      <c r="T875" s="236" t="s">
        <v>7989</v>
      </c>
      <c r="U875" s="237" t="s">
        <v>6722</v>
      </c>
      <c r="V875" s="236">
        <v>45548</v>
      </c>
      <c r="W875" s="236" t="s">
        <v>6944</v>
      </c>
      <c r="X875" s="237" t="s">
        <v>6721</v>
      </c>
      <c r="Y875" s="237"/>
      <c r="Z875" s="237"/>
      <c r="AA875" s="241">
        <v>202409</v>
      </c>
      <c r="AB875" s="246"/>
      <c r="AC875" s="236" t="s">
        <v>7181</v>
      </c>
      <c r="AD875" s="247" t="s">
        <v>6910</v>
      </c>
      <c r="AE875" s="248">
        <v>0</v>
      </c>
      <c r="AF875" s="247" t="s">
        <v>6910</v>
      </c>
      <c r="AG875" s="242" t="str">
        <f>IFERROR(VLOOKUP(작성용!A:A,RM!A:D,4,0),"-")</f>
        <v>-</v>
      </c>
      <c r="AH875" s="9" t="s">
        <v>6721</v>
      </c>
      <c r="AI875" s="238" t="s">
        <v>6721</v>
      </c>
      <c r="AJ875" s="238" t="s">
        <v>6721</v>
      </c>
      <c r="AK875" s="238" t="s">
        <v>7182</v>
      </c>
      <c r="AL875" s="238">
        <v>874</v>
      </c>
    </row>
    <row r="876" spans="1:38" x14ac:dyDescent="0.3">
      <c r="A876" s="232">
        <v>6000394</v>
      </c>
      <c r="B876" s="232" t="s">
        <v>7876</v>
      </c>
      <c r="C876" s="244" t="s">
        <v>6717</v>
      </c>
      <c r="D876" s="240" t="s">
        <v>7967</v>
      </c>
      <c r="E876" s="239">
        <v>1201110397241</v>
      </c>
      <c r="F876" s="243" t="s">
        <v>7013</v>
      </c>
      <c r="G876" s="214">
        <v>2</v>
      </c>
      <c r="H876" s="234" t="s">
        <v>6721</v>
      </c>
      <c r="I876" s="234"/>
      <c r="J876" s="234"/>
      <c r="K876" s="234"/>
      <c r="L876" s="234"/>
      <c r="M876" s="234"/>
      <c r="N876" s="234" t="s">
        <v>6946</v>
      </c>
      <c r="O876" s="249"/>
      <c r="P876" s="249"/>
      <c r="Q876" s="226"/>
      <c r="R876" s="212" t="s">
        <v>2</v>
      </c>
      <c r="S876" s="213" t="s">
        <v>6721</v>
      </c>
      <c r="T876" s="236" t="s">
        <v>7989</v>
      </c>
      <c r="U876" s="237" t="s">
        <v>6722</v>
      </c>
      <c r="V876" s="236">
        <v>45548</v>
      </c>
      <c r="W876" s="236" t="s">
        <v>6944</v>
      </c>
      <c r="X876" s="237" t="s">
        <v>6721</v>
      </c>
      <c r="Y876" s="237"/>
      <c r="Z876" s="237"/>
      <c r="AA876" s="241">
        <v>202409</v>
      </c>
      <c r="AB876" s="246"/>
      <c r="AC876" s="236" t="s">
        <v>7181</v>
      </c>
      <c r="AD876" s="247" t="s">
        <v>6910</v>
      </c>
      <c r="AE876" s="248">
        <v>0</v>
      </c>
      <c r="AF876" s="247" t="s">
        <v>6910</v>
      </c>
      <c r="AG876" s="242" t="str">
        <f>IFERROR(VLOOKUP(작성용!A:A,RM!A:D,4,0),"-")</f>
        <v>-</v>
      </c>
      <c r="AH876" s="9" t="s">
        <v>6721</v>
      </c>
      <c r="AI876" s="238" t="s">
        <v>6721</v>
      </c>
      <c r="AJ876" s="238" t="s">
        <v>6721</v>
      </c>
      <c r="AK876" s="238" t="s">
        <v>7182</v>
      </c>
      <c r="AL876" s="238">
        <v>875</v>
      </c>
    </row>
    <row r="877" spans="1:38" x14ac:dyDescent="0.3">
      <c r="A877" s="232">
        <v>6000394</v>
      </c>
      <c r="B877" s="232" t="s">
        <v>7876</v>
      </c>
      <c r="C877" s="244" t="s">
        <v>6717</v>
      </c>
      <c r="D877" s="240" t="s">
        <v>7990</v>
      </c>
      <c r="E877" s="239">
        <v>1345110002375</v>
      </c>
      <c r="F877" s="243" t="s">
        <v>7044</v>
      </c>
      <c r="G877" s="214">
        <v>0</v>
      </c>
      <c r="H877" s="234" t="s">
        <v>6721</v>
      </c>
      <c r="I877" s="234"/>
      <c r="J877" s="234"/>
      <c r="K877" s="234"/>
      <c r="L877" s="234"/>
      <c r="M877" s="234"/>
      <c r="N877" s="234" t="s">
        <v>6946</v>
      </c>
      <c r="O877" s="249"/>
      <c r="P877" s="249"/>
      <c r="Q877" s="226"/>
      <c r="R877" s="212" t="s">
        <v>2</v>
      </c>
      <c r="S877" s="213" t="s">
        <v>6721</v>
      </c>
      <c r="T877" s="236" t="s">
        <v>7989</v>
      </c>
      <c r="U877" s="237" t="s">
        <v>6722</v>
      </c>
      <c r="V877" s="236">
        <v>45548</v>
      </c>
      <c r="W877" s="236" t="s">
        <v>6944</v>
      </c>
      <c r="X877" s="237" t="s">
        <v>6721</v>
      </c>
      <c r="Y877" s="237"/>
      <c r="Z877" s="237"/>
      <c r="AA877" s="241">
        <v>202409</v>
      </c>
      <c r="AB877" s="246"/>
      <c r="AC877" s="236" t="s">
        <v>7181</v>
      </c>
      <c r="AD877" s="247" t="s">
        <v>6910</v>
      </c>
      <c r="AE877" s="248">
        <v>0</v>
      </c>
      <c r="AF877" s="247" t="s">
        <v>6910</v>
      </c>
      <c r="AG877" s="242" t="str">
        <f>IFERROR(VLOOKUP(작성용!A:A,RM!A:D,4,0),"-")</f>
        <v>-</v>
      </c>
      <c r="AH877" s="9" t="s">
        <v>6721</v>
      </c>
      <c r="AI877" s="238" t="s">
        <v>6721</v>
      </c>
      <c r="AJ877" s="238" t="s">
        <v>6721</v>
      </c>
      <c r="AK877" s="238" t="s">
        <v>7182</v>
      </c>
      <c r="AL877" s="238">
        <v>876</v>
      </c>
    </row>
    <row r="878" spans="1:38" x14ac:dyDescent="0.3">
      <c r="A878" s="232">
        <v>6000394</v>
      </c>
      <c r="B878" s="232" t="s">
        <v>7876</v>
      </c>
      <c r="C878" s="244" t="s">
        <v>6717</v>
      </c>
      <c r="D878" s="240" t="s">
        <v>7972</v>
      </c>
      <c r="E878" s="239">
        <v>1101110115504</v>
      </c>
      <c r="F878" s="243" t="s">
        <v>6931</v>
      </c>
      <c r="G878" s="214">
        <v>8</v>
      </c>
      <c r="H878" s="234" t="s">
        <v>6721</v>
      </c>
      <c r="I878" s="234"/>
      <c r="J878" s="234"/>
      <c r="K878" s="234"/>
      <c r="L878" s="234"/>
      <c r="M878" s="234"/>
      <c r="N878" s="234" t="s">
        <v>6946</v>
      </c>
      <c r="O878" s="249"/>
      <c r="P878" s="249"/>
      <c r="Q878" s="226"/>
      <c r="R878" s="212" t="s">
        <v>2</v>
      </c>
      <c r="S878" s="213" t="s">
        <v>6721</v>
      </c>
      <c r="T878" s="236" t="s">
        <v>7989</v>
      </c>
      <c r="U878" s="237" t="s">
        <v>6722</v>
      </c>
      <c r="V878" s="236">
        <v>45548</v>
      </c>
      <c r="W878" s="236" t="s">
        <v>6944</v>
      </c>
      <c r="X878" s="237" t="s">
        <v>6721</v>
      </c>
      <c r="Y878" s="237"/>
      <c r="Z878" s="237"/>
      <c r="AA878" s="241">
        <v>202409</v>
      </c>
      <c r="AB878" s="246"/>
      <c r="AC878" s="236" t="s">
        <v>7181</v>
      </c>
      <c r="AD878" s="247" t="s">
        <v>6910</v>
      </c>
      <c r="AE878" s="248">
        <v>0</v>
      </c>
      <c r="AF878" s="247" t="s">
        <v>6910</v>
      </c>
      <c r="AG878" s="242" t="str">
        <f>IFERROR(VLOOKUP(작성용!A:A,RM!A:D,4,0),"-")</f>
        <v>-</v>
      </c>
      <c r="AH878" s="9" t="s">
        <v>6721</v>
      </c>
      <c r="AI878" s="238" t="s">
        <v>6721</v>
      </c>
      <c r="AJ878" s="238" t="s">
        <v>6721</v>
      </c>
      <c r="AK878" s="238" t="s">
        <v>7182</v>
      </c>
      <c r="AL878" s="238">
        <v>877</v>
      </c>
    </row>
    <row r="879" spans="1:38" x14ac:dyDescent="0.3">
      <c r="A879" s="232">
        <v>6000394</v>
      </c>
      <c r="B879" s="232" t="s">
        <v>7876</v>
      </c>
      <c r="C879" s="244" t="s">
        <v>6717</v>
      </c>
      <c r="D879" s="240" t="s">
        <v>7991</v>
      </c>
      <c r="E879" s="239">
        <v>1101140274841</v>
      </c>
      <c r="F879" s="243" t="s">
        <v>7105</v>
      </c>
      <c r="G879" s="214">
        <v>0</v>
      </c>
      <c r="H879" s="234" t="s">
        <v>6721</v>
      </c>
      <c r="I879" s="234"/>
      <c r="J879" s="234"/>
      <c r="K879" s="234"/>
      <c r="L879" s="234"/>
      <c r="M879" s="234"/>
      <c r="N879" s="234" t="s">
        <v>6946</v>
      </c>
      <c r="O879" s="249"/>
      <c r="P879" s="249"/>
      <c r="Q879" s="226"/>
      <c r="R879" s="212" t="s">
        <v>2</v>
      </c>
      <c r="S879" s="213" t="s">
        <v>6721</v>
      </c>
      <c r="T879" s="236" t="s">
        <v>7989</v>
      </c>
      <c r="U879" s="237" t="s">
        <v>6722</v>
      </c>
      <c r="V879" s="236">
        <v>45548</v>
      </c>
      <c r="W879" s="236" t="s">
        <v>6944</v>
      </c>
      <c r="X879" s="237" t="s">
        <v>6721</v>
      </c>
      <c r="Y879" s="237"/>
      <c r="Z879" s="237"/>
      <c r="AA879" s="241">
        <v>202409</v>
      </c>
      <c r="AB879" s="246"/>
      <c r="AC879" s="236" t="s">
        <v>7181</v>
      </c>
      <c r="AD879" s="247" t="s">
        <v>7124</v>
      </c>
      <c r="AE879" s="248">
        <v>0</v>
      </c>
      <c r="AF879" s="247" t="s">
        <v>7124</v>
      </c>
      <c r="AG879" s="242" t="str">
        <f>IFERROR(VLOOKUP(작성용!A:A,RM!A:D,4,0),"-")</f>
        <v>-</v>
      </c>
      <c r="AH879" s="9" t="s">
        <v>6721</v>
      </c>
      <c r="AI879" s="238" t="s">
        <v>7992</v>
      </c>
      <c r="AJ879" s="238" t="s">
        <v>6721</v>
      </c>
      <c r="AK879" s="238" t="s">
        <v>7182</v>
      </c>
      <c r="AL879" s="238">
        <v>878</v>
      </c>
    </row>
    <row r="880" spans="1:38" x14ac:dyDescent="0.3">
      <c r="A880" s="232">
        <v>6000394</v>
      </c>
      <c r="B880" s="232" t="s">
        <v>7876</v>
      </c>
      <c r="C880" s="244" t="s">
        <v>6717</v>
      </c>
      <c r="D880" s="230" t="s">
        <v>7993</v>
      </c>
      <c r="E880" s="239">
        <v>1201110371576</v>
      </c>
      <c r="F880" s="243" t="s">
        <v>7044</v>
      </c>
      <c r="G880" s="214">
        <v>0</v>
      </c>
      <c r="H880" s="234" t="s">
        <v>6721</v>
      </c>
      <c r="I880" s="234"/>
      <c r="J880" s="234"/>
      <c r="K880" s="234"/>
      <c r="L880" s="234"/>
      <c r="M880" s="234"/>
      <c r="N880" s="234" t="s">
        <v>6946</v>
      </c>
      <c r="O880" s="249"/>
      <c r="P880" s="249"/>
      <c r="Q880" s="226"/>
      <c r="R880" s="212" t="s">
        <v>2</v>
      </c>
      <c r="S880" s="213" t="s">
        <v>6721</v>
      </c>
      <c r="T880" s="236" t="s">
        <v>7989</v>
      </c>
      <c r="U880" s="237" t="s">
        <v>6722</v>
      </c>
      <c r="V880" s="236">
        <v>45548</v>
      </c>
      <c r="W880" s="236" t="s">
        <v>6944</v>
      </c>
      <c r="X880" s="237" t="s">
        <v>6721</v>
      </c>
      <c r="Y880" s="237"/>
      <c r="Z880" s="237"/>
      <c r="AA880" s="241">
        <v>202409</v>
      </c>
      <c r="AB880" s="246"/>
      <c r="AC880" s="236" t="s">
        <v>7181</v>
      </c>
      <c r="AD880" s="247" t="s">
        <v>7111</v>
      </c>
      <c r="AE880" s="248">
        <v>0.4</v>
      </c>
      <c r="AF880" s="247" t="s">
        <v>7111</v>
      </c>
      <c r="AG880" s="242" t="str">
        <f>IFERROR(VLOOKUP(작성용!A:A,RM!A:D,4,0),"-")</f>
        <v>-</v>
      </c>
      <c r="AH880" s="9" t="s">
        <v>6721</v>
      </c>
      <c r="AI880" s="238" t="s">
        <v>6721</v>
      </c>
      <c r="AJ880" s="238" t="s">
        <v>6721</v>
      </c>
      <c r="AK880" s="238" t="s">
        <v>7182</v>
      </c>
      <c r="AL880" s="238">
        <v>879</v>
      </c>
    </row>
    <row r="881" spans="1:38" x14ac:dyDescent="0.3">
      <c r="A881" s="232">
        <v>6000394</v>
      </c>
      <c r="B881" s="232" t="s">
        <v>7876</v>
      </c>
      <c r="C881" s="244" t="s">
        <v>6717</v>
      </c>
      <c r="D881" s="231" t="s">
        <v>7993</v>
      </c>
      <c r="E881" s="239">
        <v>1201110371576</v>
      </c>
      <c r="F881" s="243" t="s">
        <v>6931</v>
      </c>
      <c r="G881" s="214">
        <v>0</v>
      </c>
      <c r="H881" s="234" t="s">
        <v>6721</v>
      </c>
      <c r="I881" s="234"/>
      <c r="J881" s="234"/>
      <c r="K881" s="234"/>
      <c r="L881" s="234"/>
      <c r="M881" s="234"/>
      <c r="N881" s="234" t="s">
        <v>6946</v>
      </c>
      <c r="O881" s="249"/>
      <c r="P881" s="249"/>
      <c r="Q881" s="226"/>
      <c r="R881" s="212" t="s">
        <v>2</v>
      </c>
      <c r="S881" s="213" t="s">
        <v>6721</v>
      </c>
      <c r="T881" s="236" t="s">
        <v>7989</v>
      </c>
      <c r="U881" s="237" t="s">
        <v>6722</v>
      </c>
      <c r="V881" s="236">
        <v>45548</v>
      </c>
      <c r="W881" s="236" t="s">
        <v>6944</v>
      </c>
      <c r="X881" s="237" t="s">
        <v>6721</v>
      </c>
      <c r="Y881" s="237"/>
      <c r="Z881" s="237"/>
      <c r="AA881" s="241">
        <v>202409</v>
      </c>
      <c r="AB881" s="246"/>
      <c r="AC881" s="236" t="s">
        <v>7181</v>
      </c>
      <c r="AD881" s="247" t="s">
        <v>7111</v>
      </c>
      <c r="AE881" s="248">
        <v>0</v>
      </c>
      <c r="AF881" s="247" t="s">
        <v>7111</v>
      </c>
      <c r="AG881" s="242" t="str">
        <f>IFERROR(VLOOKUP(작성용!A:A,RM!A:D,4,0),"-")</f>
        <v>-</v>
      </c>
      <c r="AH881" s="9" t="s">
        <v>6721</v>
      </c>
      <c r="AI881" s="238" t="s">
        <v>6721</v>
      </c>
      <c r="AJ881" s="238" t="s">
        <v>6721</v>
      </c>
      <c r="AK881" s="238" t="s">
        <v>7182</v>
      </c>
      <c r="AL881" s="238">
        <v>880</v>
      </c>
    </row>
    <row r="882" spans="1:38" x14ac:dyDescent="0.3">
      <c r="A882" s="232">
        <v>6000394</v>
      </c>
      <c r="B882" s="232" t="s">
        <v>7876</v>
      </c>
      <c r="C882" s="244" t="s">
        <v>6717</v>
      </c>
      <c r="D882" s="231" t="s">
        <v>7994</v>
      </c>
      <c r="E882" s="239">
        <v>1954110003794</v>
      </c>
      <c r="F882" s="243" t="s">
        <v>7044</v>
      </c>
      <c r="G882" s="214">
        <v>0</v>
      </c>
      <c r="H882" s="234" t="s">
        <v>6721</v>
      </c>
      <c r="I882" s="234"/>
      <c r="J882" s="234"/>
      <c r="K882" s="234"/>
      <c r="L882" s="234"/>
      <c r="M882" s="234"/>
      <c r="N882" s="234" t="s">
        <v>6946</v>
      </c>
      <c r="O882" s="249"/>
      <c r="P882" s="249"/>
      <c r="Q882" s="226"/>
      <c r="R882" s="212" t="s">
        <v>2</v>
      </c>
      <c r="S882" s="213" t="s">
        <v>6721</v>
      </c>
      <c r="T882" s="236" t="s">
        <v>7989</v>
      </c>
      <c r="U882" s="237" t="s">
        <v>6722</v>
      </c>
      <c r="V882" s="236">
        <v>45548</v>
      </c>
      <c r="W882" s="236" t="s">
        <v>6944</v>
      </c>
      <c r="X882" s="237" t="s">
        <v>6721</v>
      </c>
      <c r="Y882" s="237"/>
      <c r="Z882" s="237"/>
      <c r="AA882" s="241">
        <v>202409</v>
      </c>
      <c r="AB882" s="246"/>
      <c r="AC882" s="236" t="s">
        <v>7181</v>
      </c>
      <c r="AD882" s="247" t="s">
        <v>7196</v>
      </c>
      <c r="AE882" s="248">
        <v>0.4</v>
      </c>
      <c r="AF882" s="247" t="s">
        <v>7196</v>
      </c>
      <c r="AG882" s="242" t="str">
        <f>IFERROR(VLOOKUP(작성용!A:A,RM!A:D,4,0),"-")</f>
        <v>-</v>
      </c>
      <c r="AH882" s="9" t="s">
        <v>6721</v>
      </c>
      <c r="AI882" s="238" t="s">
        <v>6721</v>
      </c>
      <c r="AJ882" s="238" t="s">
        <v>6721</v>
      </c>
      <c r="AK882" s="238" t="s">
        <v>7182</v>
      </c>
      <c r="AL882" s="238">
        <v>881</v>
      </c>
    </row>
    <row r="883" spans="1:38" x14ac:dyDescent="0.3">
      <c r="A883" s="232">
        <v>6000394</v>
      </c>
      <c r="B883" s="232" t="s">
        <v>7876</v>
      </c>
      <c r="C883" s="244" t="s">
        <v>6717</v>
      </c>
      <c r="D883" s="240" t="s">
        <v>7967</v>
      </c>
      <c r="E883" s="239">
        <v>1201110397241</v>
      </c>
      <c r="F883" s="243" t="s">
        <v>6931</v>
      </c>
      <c r="G883" s="214">
        <v>49</v>
      </c>
      <c r="H883" s="234" t="s">
        <v>6721</v>
      </c>
      <c r="I883" s="234"/>
      <c r="J883" s="234"/>
      <c r="K883" s="234"/>
      <c r="L883" s="234"/>
      <c r="M883" s="234"/>
      <c r="N883" s="234" t="s">
        <v>6720</v>
      </c>
      <c r="O883" s="249"/>
      <c r="P883" s="249"/>
      <c r="Q883" s="226"/>
      <c r="R883" s="212" t="s">
        <v>2</v>
      </c>
      <c r="S883" s="213" t="s">
        <v>6721</v>
      </c>
      <c r="T883" s="236" t="s">
        <v>7989</v>
      </c>
      <c r="U883" s="237" t="s">
        <v>6722</v>
      </c>
      <c r="V883" s="236">
        <v>45548</v>
      </c>
      <c r="W883" s="236" t="s">
        <v>6944</v>
      </c>
      <c r="X883" s="237" t="s">
        <v>6721</v>
      </c>
      <c r="Y883" s="237"/>
      <c r="Z883" s="237"/>
      <c r="AA883" s="241">
        <v>202409</v>
      </c>
      <c r="AB883" s="246"/>
      <c r="AC883" s="236" t="s">
        <v>7181</v>
      </c>
      <c r="AD883" s="247" t="s">
        <v>6910</v>
      </c>
      <c r="AE883" s="248">
        <v>0</v>
      </c>
      <c r="AF883" s="247" t="s">
        <v>6910</v>
      </c>
      <c r="AG883" s="242" t="str">
        <f>IFERROR(VLOOKUP(작성용!A:A,RM!A:D,4,0),"-")</f>
        <v>-</v>
      </c>
      <c r="AH883" s="9" t="s">
        <v>6721</v>
      </c>
      <c r="AI883" s="238" t="s">
        <v>6721</v>
      </c>
      <c r="AJ883" s="238" t="s">
        <v>6721</v>
      </c>
      <c r="AK883" s="238" t="s">
        <v>7182</v>
      </c>
      <c r="AL883" s="238">
        <v>882</v>
      </c>
    </row>
    <row r="884" spans="1:38" x14ac:dyDescent="0.3">
      <c r="A884" s="232">
        <v>6000394</v>
      </c>
      <c r="B884" s="232" t="s">
        <v>7876</v>
      </c>
      <c r="C884" s="244" t="s">
        <v>6717</v>
      </c>
      <c r="D884" s="240" t="s">
        <v>7995</v>
      </c>
      <c r="E884" s="239">
        <v>1341110106357</v>
      </c>
      <c r="F884" s="243" t="s">
        <v>6931</v>
      </c>
      <c r="G884" s="214">
        <v>3</v>
      </c>
      <c r="H884" s="234" t="s">
        <v>6721</v>
      </c>
      <c r="I884" s="234"/>
      <c r="J884" s="234"/>
      <c r="K884" s="234"/>
      <c r="L884" s="234"/>
      <c r="M884" s="234"/>
      <c r="N884" s="234" t="s">
        <v>6720</v>
      </c>
      <c r="O884" s="249"/>
      <c r="P884" s="249"/>
      <c r="Q884" s="226"/>
      <c r="R884" s="212" t="s">
        <v>2</v>
      </c>
      <c r="S884" s="213" t="s">
        <v>6721</v>
      </c>
      <c r="T884" s="236" t="s">
        <v>7989</v>
      </c>
      <c r="U884" s="237" t="s">
        <v>6722</v>
      </c>
      <c r="V884" s="236">
        <v>45548</v>
      </c>
      <c r="W884" s="236" t="s">
        <v>6944</v>
      </c>
      <c r="X884" s="237" t="s">
        <v>6721</v>
      </c>
      <c r="Y884" s="237"/>
      <c r="Z884" s="237"/>
      <c r="AA884" s="241">
        <v>202409</v>
      </c>
      <c r="AB884" s="246"/>
      <c r="AC884" s="236" t="s">
        <v>7181</v>
      </c>
      <c r="AD884" s="247" t="s">
        <v>6910</v>
      </c>
      <c r="AE884" s="248">
        <v>0</v>
      </c>
      <c r="AF884" s="247" t="s">
        <v>6910</v>
      </c>
      <c r="AG884" s="242" t="str">
        <f>IFERROR(VLOOKUP(작성용!A:A,RM!A:D,4,0),"-")</f>
        <v>-</v>
      </c>
      <c r="AH884" s="9" t="s">
        <v>6721</v>
      </c>
      <c r="AI884" s="238" t="s">
        <v>6721</v>
      </c>
      <c r="AJ884" s="238" t="s">
        <v>6721</v>
      </c>
      <c r="AK884" s="238" t="s">
        <v>7182</v>
      </c>
      <c r="AL884" s="238">
        <v>883</v>
      </c>
    </row>
    <row r="885" spans="1:38" x14ac:dyDescent="0.3">
      <c r="A885" s="232">
        <v>6000394</v>
      </c>
      <c r="B885" s="232" t="s">
        <v>7876</v>
      </c>
      <c r="C885" s="244" t="s">
        <v>6717</v>
      </c>
      <c r="D885" s="240" t="s">
        <v>7967</v>
      </c>
      <c r="E885" s="239">
        <v>1201110397241</v>
      </c>
      <c r="F885" s="243" t="s">
        <v>6931</v>
      </c>
      <c r="G885" s="214">
        <v>51</v>
      </c>
      <c r="H885" s="234" t="s">
        <v>6721</v>
      </c>
      <c r="I885" s="234"/>
      <c r="J885" s="234"/>
      <c r="K885" s="234"/>
      <c r="L885" s="234"/>
      <c r="M885" s="234"/>
      <c r="N885" s="234" t="s">
        <v>6720</v>
      </c>
      <c r="O885" s="249"/>
      <c r="P885" s="249"/>
      <c r="Q885" s="226"/>
      <c r="R885" s="212" t="s">
        <v>2</v>
      </c>
      <c r="S885" s="213" t="s">
        <v>6721</v>
      </c>
      <c r="T885" s="236" t="s">
        <v>7989</v>
      </c>
      <c r="U885" s="237" t="s">
        <v>6722</v>
      </c>
      <c r="V885" s="236">
        <v>45548</v>
      </c>
      <c r="W885" s="236" t="s">
        <v>6944</v>
      </c>
      <c r="X885" s="237" t="s">
        <v>6721</v>
      </c>
      <c r="Y885" s="237"/>
      <c r="Z885" s="237"/>
      <c r="AA885" s="241">
        <v>202409</v>
      </c>
      <c r="AB885" s="246"/>
      <c r="AC885" s="236" t="s">
        <v>7181</v>
      </c>
      <c r="AD885" s="247" t="s">
        <v>6910</v>
      </c>
      <c r="AE885" s="248">
        <v>0</v>
      </c>
      <c r="AF885" s="247" t="s">
        <v>6910</v>
      </c>
      <c r="AG885" s="242" t="str">
        <f>IFERROR(VLOOKUP(작성용!A:A,RM!A:D,4,0),"-")</f>
        <v>-</v>
      </c>
      <c r="AH885" s="9" t="s">
        <v>6721</v>
      </c>
      <c r="AI885" s="238" t="s">
        <v>6721</v>
      </c>
      <c r="AJ885" s="238" t="s">
        <v>6721</v>
      </c>
      <c r="AK885" s="238" t="s">
        <v>7182</v>
      </c>
      <c r="AL885" s="238">
        <v>884</v>
      </c>
    </row>
    <row r="886" spans="1:38" x14ac:dyDescent="0.3">
      <c r="A886" s="232">
        <v>6000394</v>
      </c>
      <c r="B886" s="232" t="s">
        <v>7876</v>
      </c>
      <c r="C886" s="244" t="s">
        <v>6717</v>
      </c>
      <c r="D886" s="231" t="s">
        <v>7996</v>
      </c>
      <c r="E886" s="239">
        <v>1243110027098</v>
      </c>
      <c r="F886" s="243" t="s">
        <v>7179</v>
      </c>
      <c r="G886" s="214">
        <v>0</v>
      </c>
      <c r="H886" s="234" t="s">
        <v>6721</v>
      </c>
      <c r="I886" s="234"/>
      <c r="J886" s="234"/>
      <c r="K886" s="234"/>
      <c r="L886" s="234"/>
      <c r="M886" s="234"/>
      <c r="N886" s="234" t="s">
        <v>6720</v>
      </c>
      <c r="O886" s="249"/>
      <c r="P886" s="249"/>
      <c r="Q886" s="226"/>
      <c r="R886" s="212" t="s">
        <v>2</v>
      </c>
      <c r="S886" s="213" t="s">
        <v>6721</v>
      </c>
      <c r="T886" s="236" t="s">
        <v>7989</v>
      </c>
      <c r="U886" s="237" t="s">
        <v>6722</v>
      </c>
      <c r="V886" s="236">
        <v>45548</v>
      </c>
      <c r="W886" s="236" t="s">
        <v>6944</v>
      </c>
      <c r="X886" s="237" t="s">
        <v>6721</v>
      </c>
      <c r="Y886" s="237"/>
      <c r="Z886" s="237"/>
      <c r="AA886" s="241">
        <v>202409</v>
      </c>
      <c r="AB886" s="246"/>
      <c r="AC886" s="236" t="s">
        <v>7181</v>
      </c>
      <c r="AD886" s="247" t="s">
        <v>7137</v>
      </c>
      <c r="AE886" s="248">
        <v>0.4</v>
      </c>
      <c r="AF886" s="247" t="s">
        <v>7137</v>
      </c>
      <c r="AG886" s="242" t="str">
        <f>IFERROR(VLOOKUP(작성용!A:A,RM!A:D,4,0),"-")</f>
        <v>-</v>
      </c>
      <c r="AH886" s="9" t="s">
        <v>6721</v>
      </c>
      <c r="AI886" s="238" t="s">
        <v>6721</v>
      </c>
      <c r="AJ886" s="238" t="s">
        <v>6721</v>
      </c>
      <c r="AK886" s="238" t="s">
        <v>7182</v>
      </c>
      <c r="AL886" s="238">
        <v>885</v>
      </c>
    </row>
    <row r="887" spans="1:38" x14ac:dyDescent="0.3">
      <c r="A887" s="232">
        <v>6000394</v>
      </c>
      <c r="B887" s="232" t="s">
        <v>7876</v>
      </c>
      <c r="C887" s="244" t="s">
        <v>6717</v>
      </c>
      <c r="D887" s="240" t="s">
        <v>7997</v>
      </c>
      <c r="E887" s="239">
        <v>1752110017454</v>
      </c>
      <c r="F887" s="243" t="s">
        <v>7044</v>
      </c>
      <c r="G887" s="214">
        <v>0</v>
      </c>
      <c r="H887" s="234" t="s">
        <v>6721</v>
      </c>
      <c r="I887" s="234"/>
      <c r="J887" s="234"/>
      <c r="K887" s="234"/>
      <c r="L887" s="234"/>
      <c r="M887" s="234"/>
      <c r="N887" s="234" t="s">
        <v>6720</v>
      </c>
      <c r="O887" s="249"/>
      <c r="P887" s="249"/>
      <c r="Q887" s="226"/>
      <c r="R887" s="212" t="s">
        <v>2</v>
      </c>
      <c r="S887" s="213" t="s">
        <v>6721</v>
      </c>
      <c r="T887" s="236" t="s">
        <v>7989</v>
      </c>
      <c r="U887" s="237" t="s">
        <v>6722</v>
      </c>
      <c r="V887" s="236">
        <v>45548</v>
      </c>
      <c r="W887" s="236" t="s">
        <v>6944</v>
      </c>
      <c r="X887" s="237" t="s">
        <v>6721</v>
      </c>
      <c r="Y887" s="237"/>
      <c r="Z887" s="237"/>
      <c r="AA887" s="241">
        <v>202409</v>
      </c>
      <c r="AB887" s="246"/>
      <c r="AC887" s="236" t="s">
        <v>7181</v>
      </c>
      <c r="AD887" s="247" t="s">
        <v>6910</v>
      </c>
      <c r="AE887" s="248">
        <v>0</v>
      </c>
      <c r="AF887" s="247" t="s">
        <v>6910</v>
      </c>
      <c r="AG887" s="242" t="str">
        <f>IFERROR(VLOOKUP(작성용!A:A,RM!A:D,4,0),"-")</f>
        <v>-</v>
      </c>
      <c r="AH887" s="9" t="s">
        <v>6721</v>
      </c>
      <c r="AI887" s="238" t="s">
        <v>6721</v>
      </c>
      <c r="AJ887" s="238" t="s">
        <v>6721</v>
      </c>
      <c r="AK887" s="238" t="s">
        <v>7182</v>
      </c>
      <c r="AL887" s="238">
        <v>886</v>
      </c>
    </row>
    <row r="888" spans="1:38" x14ac:dyDescent="0.3">
      <c r="A888" s="232">
        <v>6000394</v>
      </c>
      <c r="B888" s="232" t="s">
        <v>7876</v>
      </c>
      <c r="C888" s="244" t="s">
        <v>6717</v>
      </c>
      <c r="D888" s="240" t="s">
        <v>7998</v>
      </c>
      <c r="E888" s="239">
        <v>1346110000260</v>
      </c>
      <c r="F888" s="243" t="s">
        <v>6966</v>
      </c>
      <c r="G888" s="214">
        <v>0</v>
      </c>
      <c r="H888" s="234" t="s">
        <v>6721</v>
      </c>
      <c r="I888" s="234"/>
      <c r="J888" s="234"/>
      <c r="K888" s="234"/>
      <c r="L888" s="234"/>
      <c r="M888" s="234"/>
      <c r="N888" s="234" t="s">
        <v>6720</v>
      </c>
      <c r="O888" s="249"/>
      <c r="P888" s="249"/>
      <c r="Q888" s="226"/>
      <c r="R888" s="212" t="s">
        <v>2</v>
      </c>
      <c r="S888" s="213" t="s">
        <v>6721</v>
      </c>
      <c r="T888" s="236" t="s">
        <v>7989</v>
      </c>
      <c r="U888" s="237" t="s">
        <v>6722</v>
      </c>
      <c r="V888" s="236">
        <v>45548</v>
      </c>
      <c r="W888" s="236" t="s">
        <v>6944</v>
      </c>
      <c r="X888" s="237" t="s">
        <v>6721</v>
      </c>
      <c r="Y888" s="237"/>
      <c r="Z888" s="237"/>
      <c r="AA888" s="241">
        <v>202409</v>
      </c>
      <c r="AB888" s="246"/>
      <c r="AC888" s="236" t="s">
        <v>7181</v>
      </c>
      <c r="AD888" s="247" t="s">
        <v>7146</v>
      </c>
      <c r="AE888" s="248">
        <v>0</v>
      </c>
      <c r="AF888" s="247" t="s">
        <v>7167</v>
      </c>
      <c r="AG888" s="242" t="str">
        <f>IFERROR(VLOOKUP(작성용!A:A,RM!A:D,4,0),"-")</f>
        <v>-</v>
      </c>
      <c r="AH888" s="9" t="s">
        <v>6721</v>
      </c>
      <c r="AI888" s="238" t="s">
        <v>7999</v>
      </c>
      <c r="AJ888" s="238" t="s">
        <v>6721</v>
      </c>
      <c r="AK888" s="238" t="s">
        <v>7182</v>
      </c>
      <c r="AL888" s="238">
        <v>887</v>
      </c>
    </row>
    <row r="889" spans="1:38" x14ac:dyDescent="0.3">
      <c r="A889" s="232">
        <v>6000394</v>
      </c>
      <c r="B889" s="232" t="s">
        <v>7876</v>
      </c>
      <c r="C889" s="244" t="s">
        <v>6717</v>
      </c>
      <c r="D889" s="240" t="s">
        <v>7997</v>
      </c>
      <c r="E889" s="239">
        <v>1752110017454</v>
      </c>
      <c r="F889" s="243" t="s">
        <v>7062</v>
      </c>
      <c r="G889" s="214">
        <v>0</v>
      </c>
      <c r="H889" s="234" t="s">
        <v>6721</v>
      </c>
      <c r="I889" s="234"/>
      <c r="J889" s="234"/>
      <c r="K889" s="234"/>
      <c r="L889" s="234"/>
      <c r="M889" s="234"/>
      <c r="N889" s="234" t="s">
        <v>6720</v>
      </c>
      <c r="O889" s="249"/>
      <c r="P889" s="249"/>
      <c r="Q889" s="226"/>
      <c r="R889" s="212" t="s">
        <v>2</v>
      </c>
      <c r="S889" s="213" t="s">
        <v>6721</v>
      </c>
      <c r="T889" s="236" t="s">
        <v>7989</v>
      </c>
      <c r="U889" s="237" t="s">
        <v>6722</v>
      </c>
      <c r="V889" s="236">
        <v>45548</v>
      </c>
      <c r="W889" s="236" t="s">
        <v>6944</v>
      </c>
      <c r="X889" s="237" t="s">
        <v>6721</v>
      </c>
      <c r="Y889" s="237"/>
      <c r="Z889" s="237"/>
      <c r="AA889" s="241">
        <v>202409</v>
      </c>
      <c r="AB889" s="246"/>
      <c r="AC889" s="236" t="s">
        <v>7181</v>
      </c>
      <c r="AD889" s="247" t="s">
        <v>6910</v>
      </c>
      <c r="AE889" s="248">
        <v>0</v>
      </c>
      <c r="AF889" s="247" t="s">
        <v>6910</v>
      </c>
      <c r="AG889" s="242" t="str">
        <f>IFERROR(VLOOKUP(작성용!A:A,RM!A:D,4,0),"-")</f>
        <v>-</v>
      </c>
      <c r="AH889" s="9" t="s">
        <v>6721</v>
      </c>
      <c r="AI889" s="238" t="s">
        <v>6721</v>
      </c>
      <c r="AJ889" s="238" t="s">
        <v>6721</v>
      </c>
      <c r="AK889" s="238" t="s">
        <v>7182</v>
      </c>
      <c r="AL889" s="238">
        <v>888</v>
      </c>
    </row>
    <row r="890" spans="1:38" x14ac:dyDescent="0.3">
      <c r="A890" s="232">
        <v>6000394</v>
      </c>
      <c r="B890" s="232" t="s">
        <v>7876</v>
      </c>
      <c r="C890" s="244" t="s">
        <v>6717</v>
      </c>
      <c r="D890" s="240" t="s">
        <v>7967</v>
      </c>
      <c r="E890" s="239">
        <v>1201110397241</v>
      </c>
      <c r="F890" s="243" t="s">
        <v>7062</v>
      </c>
      <c r="G890" s="214">
        <v>2</v>
      </c>
      <c r="H890" s="234" t="s">
        <v>6721</v>
      </c>
      <c r="I890" s="234"/>
      <c r="J890" s="234"/>
      <c r="K890" s="234"/>
      <c r="L890" s="234"/>
      <c r="M890" s="234"/>
      <c r="N890" s="234" t="s">
        <v>6720</v>
      </c>
      <c r="O890" s="249"/>
      <c r="P890" s="249"/>
      <c r="Q890" s="226"/>
      <c r="R890" s="212" t="s">
        <v>2</v>
      </c>
      <c r="S890" s="213" t="s">
        <v>6721</v>
      </c>
      <c r="T890" s="236" t="s">
        <v>7989</v>
      </c>
      <c r="U890" s="237" t="s">
        <v>6722</v>
      </c>
      <c r="V890" s="236">
        <v>45548</v>
      </c>
      <c r="W890" s="236" t="s">
        <v>6944</v>
      </c>
      <c r="X890" s="237" t="s">
        <v>6721</v>
      </c>
      <c r="Y890" s="237"/>
      <c r="Z890" s="237"/>
      <c r="AA890" s="241">
        <v>202409</v>
      </c>
      <c r="AB890" s="246"/>
      <c r="AC890" s="236" t="s">
        <v>7181</v>
      </c>
      <c r="AD890" s="247" t="s">
        <v>6910</v>
      </c>
      <c r="AE890" s="248">
        <v>0</v>
      </c>
      <c r="AF890" s="247" t="s">
        <v>6910</v>
      </c>
      <c r="AG890" s="242" t="str">
        <f>IFERROR(VLOOKUP(작성용!A:A,RM!A:D,4,0),"-")</f>
        <v>-</v>
      </c>
      <c r="AH890" s="9" t="s">
        <v>6721</v>
      </c>
      <c r="AI890" s="238" t="s">
        <v>6721</v>
      </c>
      <c r="AJ890" s="238" t="s">
        <v>6721</v>
      </c>
      <c r="AK890" s="238" t="s">
        <v>7182</v>
      </c>
      <c r="AL890" s="238">
        <v>889</v>
      </c>
    </row>
    <row r="891" spans="1:38" x14ac:dyDescent="0.3">
      <c r="A891" s="232">
        <v>6000394</v>
      </c>
      <c r="B891" s="232" t="s">
        <v>7876</v>
      </c>
      <c r="C891" s="244" t="s">
        <v>6717</v>
      </c>
      <c r="D891" s="240" t="s">
        <v>7967</v>
      </c>
      <c r="E891" s="239">
        <v>1201110397241</v>
      </c>
      <c r="F891" s="243" t="s">
        <v>7062</v>
      </c>
      <c r="G891" s="214">
        <v>3</v>
      </c>
      <c r="H891" s="234" t="s">
        <v>6721</v>
      </c>
      <c r="I891" s="234"/>
      <c r="J891" s="234"/>
      <c r="K891" s="234"/>
      <c r="L891" s="234"/>
      <c r="M891" s="234"/>
      <c r="N891" s="234" t="s">
        <v>6720</v>
      </c>
      <c r="O891" s="249"/>
      <c r="P891" s="249"/>
      <c r="Q891" s="226"/>
      <c r="R891" s="212" t="s">
        <v>2</v>
      </c>
      <c r="S891" s="213" t="s">
        <v>6721</v>
      </c>
      <c r="T891" s="236" t="s">
        <v>7989</v>
      </c>
      <c r="U891" s="237" t="s">
        <v>6722</v>
      </c>
      <c r="V891" s="236">
        <v>45548</v>
      </c>
      <c r="W891" s="236" t="s">
        <v>6944</v>
      </c>
      <c r="X891" s="237" t="s">
        <v>6721</v>
      </c>
      <c r="Y891" s="237"/>
      <c r="Z891" s="237"/>
      <c r="AA891" s="241">
        <v>202409</v>
      </c>
      <c r="AB891" s="246"/>
      <c r="AC891" s="236" t="s">
        <v>7181</v>
      </c>
      <c r="AD891" s="247" t="s">
        <v>6910</v>
      </c>
      <c r="AE891" s="248">
        <v>0</v>
      </c>
      <c r="AF891" s="247" t="s">
        <v>6910</v>
      </c>
      <c r="AG891" s="242" t="str">
        <f>IFERROR(VLOOKUP(작성용!A:A,RM!A:D,4,0),"-")</f>
        <v>-</v>
      </c>
      <c r="AH891" s="9" t="s">
        <v>6721</v>
      </c>
      <c r="AI891" s="238" t="s">
        <v>6721</v>
      </c>
      <c r="AJ891" s="238" t="s">
        <v>6721</v>
      </c>
      <c r="AK891" s="238" t="s">
        <v>7182</v>
      </c>
      <c r="AL891" s="238">
        <v>890</v>
      </c>
    </row>
    <row r="892" spans="1:38" x14ac:dyDescent="0.3">
      <c r="A892" s="232">
        <v>6000394</v>
      </c>
      <c r="B892" s="232" t="s">
        <v>7876</v>
      </c>
      <c r="C892" s="244" t="s">
        <v>6717</v>
      </c>
      <c r="D892" s="240" t="s">
        <v>7967</v>
      </c>
      <c r="E892" s="239">
        <v>1201110397241</v>
      </c>
      <c r="F892" s="243" t="s">
        <v>7062</v>
      </c>
      <c r="G892" s="214">
        <v>4</v>
      </c>
      <c r="H892" s="234" t="s">
        <v>6721</v>
      </c>
      <c r="I892" s="234"/>
      <c r="J892" s="234"/>
      <c r="K892" s="234"/>
      <c r="L892" s="234"/>
      <c r="M892" s="234"/>
      <c r="N892" s="234" t="s">
        <v>6720</v>
      </c>
      <c r="O892" s="249"/>
      <c r="P892" s="249"/>
      <c r="Q892" s="226"/>
      <c r="R892" s="212" t="s">
        <v>2</v>
      </c>
      <c r="S892" s="213" t="s">
        <v>6721</v>
      </c>
      <c r="T892" s="236" t="s">
        <v>7989</v>
      </c>
      <c r="U892" s="237" t="s">
        <v>6722</v>
      </c>
      <c r="V892" s="236">
        <v>45548</v>
      </c>
      <c r="W892" s="236" t="s">
        <v>6944</v>
      </c>
      <c r="X892" s="237" t="s">
        <v>6721</v>
      </c>
      <c r="Y892" s="237"/>
      <c r="Z892" s="237"/>
      <c r="AA892" s="241">
        <v>202409</v>
      </c>
      <c r="AB892" s="246"/>
      <c r="AC892" s="236" t="s">
        <v>7181</v>
      </c>
      <c r="AD892" s="247" t="s">
        <v>6910</v>
      </c>
      <c r="AE892" s="248">
        <v>0</v>
      </c>
      <c r="AF892" s="247" t="s">
        <v>6910</v>
      </c>
      <c r="AG892" s="242" t="str">
        <f>IFERROR(VLOOKUP(작성용!A:A,RM!A:D,4,0),"-")</f>
        <v>-</v>
      </c>
      <c r="AH892" s="9" t="s">
        <v>6721</v>
      </c>
      <c r="AI892" s="238" t="s">
        <v>6721</v>
      </c>
      <c r="AJ892" s="238" t="s">
        <v>6721</v>
      </c>
      <c r="AK892" s="238" t="s">
        <v>7182</v>
      </c>
      <c r="AL892" s="238">
        <v>891</v>
      </c>
    </row>
    <row r="893" spans="1:38" x14ac:dyDescent="0.3">
      <c r="A893" s="232">
        <v>6000394</v>
      </c>
      <c r="B893" s="232" t="s">
        <v>7876</v>
      </c>
      <c r="C893" s="244" t="s">
        <v>6717</v>
      </c>
      <c r="D893" s="240" t="s">
        <v>8000</v>
      </c>
      <c r="E893" s="239">
        <v>1812110008699</v>
      </c>
      <c r="F893" s="243" t="s">
        <v>6931</v>
      </c>
      <c r="G893" s="214">
        <v>0</v>
      </c>
      <c r="H893" s="234" t="s">
        <v>6721</v>
      </c>
      <c r="I893" s="234"/>
      <c r="J893" s="234"/>
      <c r="K893" s="234"/>
      <c r="L893" s="234"/>
      <c r="M893" s="234"/>
      <c r="N893" s="234" t="s">
        <v>6720</v>
      </c>
      <c r="O893" s="249"/>
      <c r="P893" s="249"/>
      <c r="Q893" s="226"/>
      <c r="R893" s="212" t="s">
        <v>2</v>
      </c>
      <c r="S893" s="213" t="s">
        <v>6721</v>
      </c>
      <c r="T893" s="236" t="s">
        <v>7989</v>
      </c>
      <c r="U893" s="237" t="s">
        <v>6722</v>
      </c>
      <c r="V893" s="236">
        <v>45548</v>
      </c>
      <c r="W893" s="236" t="s">
        <v>6944</v>
      </c>
      <c r="X893" s="237" t="s">
        <v>6721</v>
      </c>
      <c r="Y893" s="237"/>
      <c r="Z893" s="237"/>
      <c r="AA893" s="241">
        <v>202409</v>
      </c>
      <c r="AB893" s="246"/>
      <c r="AC893" s="236" t="s">
        <v>7181</v>
      </c>
      <c r="AD893" s="247" t="s">
        <v>7100</v>
      </c>
      <c r="AE893" s="248">
        <v>0</v>
      </c>
      <c r="AF893" s="247" t="s">
        <v>7100</v>
      </c>
      <c r="AG893" s="242" t="str">
        <f>IFERROR(VLOOKUP(작성용!A:A,RM!A:D,4,0),"-")</f>
        <v>-</v>
      </c>
      <c r="AH893" s="9" t="s">
        <v>6721</v>
      </c>
      <c r="AI893" s="238" t="s">
        <v>6721</v>
      </c>
      <c r="AJ893" s="238" t="s">
        <v>6721</v>
      </c>
      <c r="AK893" s="238" t="s">
        <v>7182</v>
      </c>
      <c r="AL893" s="238">
        <v>892</v>
      </c>
    </row>
    <row r="894" spans="1:38" x14ac:dyDescent="0.3">
      <c r="A894" s="232">
        <v>6000394</v>
      </c>
      <c r="B894" s="232" t="s">
        <v>7876</v>
      </c>
      <c r="C894" s="244" t="s">
        <v>6717</v>
      </c>
      <c r="D894" s="240" t="s">
        <v>8001</v>
      </c>
      <c r="E894" s="239">
        <v>1942110071978</v>
      </c>
      <c r="F894" s="243" t="s">
        <v>6931</v>
      </c>
      <c r="G894" s="214">
        <v>0</v>
      </c>
      <c r="H894" s="234" t="s">
        <v>6721</v>
      </c>
      <c r="I894" s="234"/>
      <c r="J894" s="234"/>
      <c r="K894" s="234"/>
      <c r="L894" s="234"/>
      <c r="M894" s="234"/>
      <c r="N894" s="234" t="s">
        <v>6720</v>
      </c>
      <c r="O894" s="249"/>
      <c r="P894" s="249"/>
      <c r="Q894" s="226"/>
      <c r="R894" s="212" t="s">
        <v>2</v>
      </c>
      <c r="S894" s="213" t="s">
        <v>6721</v>
      </c>
      <c r="T894" s="236" t="s">
        <v>7989</v>
      </c>
      <c r="U894" s="237" t="s">
        <v>6722</v>
      </c>
      <c r="V894" s="236">
        <v>45548</v>
      </c>
      <c r="W894" s="236" t="s">
        <v>6944</v>
      </c>
      <c r="X894" s="237" t="s">
        <v>6721</v>
      </c>
      <c r="Y894" s="237"/>
      <c r="Z894" s="237"/>
      <c r="AA894" s="241">
        <v>202409</v>
      </c>
      <c r="AB894" s="246"/>
      <c r="AC894" s="236" t="s">
        <v>7181</v>
      </c>
      <c r="AD894" s="247" t="s">
        <v>7289</v>
      </c>
      <c r="AE894" s="248">
        <v>0</v>
      </c>
      <c r="AF894" s="247" t="s">
        <v>7289</v>
      </c>
      <c r="AG894" s="242" t="str">
        <f>IFERROR(VLOOKUP(작성용!A:A,RM!A:D,4,0),"-")</f>
        <v>-</v>
      </c>
      <c r="AH894" s="9" t="s">
        <v>6721</v>
      </c>
      <c r="AI894" s="238" t="s">
        <v>6721</v>
      </c>
      <c r="AJ894" s="238" t="s">
        <v>6721</v>
      </c>
      <c r="AK894" s="238" t="s">
        <v>7182</v>
      </c>
      <c r="AL894" s="238">
        <v>893</v>
      </c>
    </row>
    <row r="895" spans="1:38" x14ac:dyDescent="0.3">
      <c r="A895" s="232">
        <v>6000394</v>
      </c>
      <c r="B895" s="232" t="s">
        <v>7876</v>
      </c>
      <c r="C895" s="244" t="s">
        <v>6717</v>
      </c>
      <c r="D895" s="240" t="s">
        <v>8000</v>
      </c>
      <c r="E895" s="239">
        <v>1812110008699</v>
      </c>
      <c r="F895" s="243" t="s">
        <v>7044</v>
      </c>
      <c r="G895" s="214">
        <v>0</v>
      </c>
      <c r="H895" s="234" t="s">
        <v>6721</v>
      </c>
      <c r="I895" s="234"/>
      <c r="J895" s="234"/>
      <c r="K895" s="234"/>
      <c r="L895" s="234"/>
      <c r="M895" s="234"/>
      <c r="N895" s="234" t="s">
        <v>6720</v>
      </c>
      <c r="O895" s="249"/>
      <c r="P895" s="249"/>
      <c r="Q895" s="226"/>
      <c r="R895" s="212" t="s">
        <v>2</v>
      </c>
      <c r="S895" s="213" t="s">
        <v>6721</v>
      </c>
      <c r="T895" s="236" t="s">
        <v>7989</v>
      </c>
      <c r="U895" s="237" t="s">
        <v>6722</v>
      </c>
      <c r="V895" s="236">
        <v>45548</v>
      </c>
      <c r="W895" s="236" t="s">
        <v>6944</v>
      </c>
      <c r="X895" s="237" t="s">
        <v>6721</v>
      </c>
      <c r="Y895" s="237"/>
      <c r="Z895" s="237"/>
      <c r="AA895" s="241">
        <v>202409</v>
      </c>
      <c r="AB895" s="246"/>
      <c r="AC895" s="236" t="s">
        <v>7181</v>
      </c>
      <c r="AD895" s="247" t="s">
        <v>7100</v>
      </c>
      <c r="AE895" s="248">
        <v>0</v>
      </c>
      <c r="AF895" s="247" t="s">
        <v>7100</v>
      </c>
      <c r="AG895" s="242" t="str">
        <f>IFERROR(VLOOKUP(작성용!A:A,RM!A:D,4,0),"-")</f>
        <v>-</v>
      </c>
      <c r="AH895" s="9" t="s">
        <v>6721</v>
      </c>
      <c r="AI895" s="238" t="s">
        <v>6721</v>
      </c>
      <c r="AJ895" s="238" t="s">
        <v>6721</v>
      </c>
      <c r="AK895" s="238" t="s">
        <v>7182</v>
      </c>
      <c r="AL895" s="238">
        <v>894</v>
      </c>
    </row>
    <row r="896" spans="1:38" x14ac:dyDescent="0.3">
      <c r="A896" s="232">
        <v>6000645</v>
      </c>
      <c r="B896" s="232" t="s">
        <v>7881</v>
      </c>
      <c r="C896" s="244" t="s">
        <v>6717</v>
      </c>
      <c r="D896" s="240" t="s">
        <v>8002</v>
      </c>
      <c r="E896" s="239">
        <v>1101115848952</v>
      </c>
      <c r="F896" s="243" t="s">
        <v>6966</v>
      </c>
      <c r="G896" s="214">
        <v>0</v>
      </c>
      <c r="H896" s="234" t="s">
        <v>6721</v>
      </c>
      <c r="I896" s="234"/>
      <c r="J896" s="234"/>
      <c r="K896" s="234"/>
      <c r="L896" s="234"/>
      <c r="M896" s="234"/>
      <c r="N896" s="234" t="s">
        <v>6946</v>
      </c>
      <c r="O896" s="249"/>
      <c r="P896" s="249"/>
      <c r="Q896" s="226"/>
      <c r="R896" s="212" t="s">
        <v>2</v>
      </c>
      <c r="S896" s="213" t="s">
        <v>6721</v>
      </c>
      <c r="T896" s="236" t="s">
        <v>7919</v>
      </c>
      <c r="U896" s="237" t="s">
        <v>6722</v>
      </c>
      <c r="V896" s="236">
        <v>45548</v>
      </c>
      <c r="W896" s="236" t="s">
        <v>6944</v>
      </c>
      <c r="X896" s="237" t="s">
        <v>6721</v>
      </c>
      <c r="Y896" s="237"/>
      <c r="Z896" s="237"/>
      <c r="AA896" s="241">
        <v>202409</v>
      </c>
      <c r="AB896" s="246"/>
      <c r="AC896" s="236" t="s">
        <v>7181</v>
      </c>
      <c r="AD896" s="247" t="s">
        <v>7133</v>
      </c>
      <c r="AE896" s="248">
        <v>0.4</v>
      </c>
      <c r="AF896" s="247" t="s">
        <v>7133</v>
      </c>
      <c r="AG896" s="242" t="str">
        <f>IFERROR(VLOOKUP(작성용!A:A,RM!A:D,4,0),"-")</f>
        <v>-</v>
      </c>
      <c r="AH896" s="9" t="s">
        <v>6721</v>
      </c>
      <c r="AI896" s="238" t="s">
        <v>6721</v>
      </c>
      <c r="AJ896" s="238" t="s">
        <v>6721</v>
      </c>
      <c r="AK896" s="238" t="s">
        <v>7182</v>
      </c>
      <c r="AL896" s="238">
        <v>895</v>
      </c>
    </row>
    <row r="897" spans="1:38" x14ac:dyDescent="0.3">
      <c r="A897" s="232">
        <v>6000645</v>
      </c>
      <c r="B897" s="232" t="s">
        <v>7881</v>
      </c>
      <c r="C897" s="244" t="s">
        <v>6717</v>
      </c>
      <c r="D897" s="240" t="s">
        <v>8003</v>
      </c>
      <c r="E897" s="239">
        <v>1101117454351</v>
      </c>
      <c r="F897" s="243" t="s">
        <v>7044</v>
      </c>
      <c r="G897" s="214">
        <v>0</v>
      </c>
      <c r="H897" s="234" t="s">
        <v>6721</v>
      </c>
      <c r="I897" s="234"/>
      <c r="J897" s="234"/>
      <c r="K897" s="234"/>
      <c r="L897" s="234"/>
      <c r="M897" s="234"/>
      <c r="N897" s="234" t="s">
        <v>6946</v>
      </c>
      <c r="O897" s="249"/>
      <c r="P897" s="249"/>
      <c r="Q897" s="226"/>
      <c r="R897" s="212" t="s">
        <v>2</v>
      </c>
      <c r="S897" s="213" t="s">
        <v>6721</v>
      </c>
      <c r="T897" s="236" t="s">
        <v>7919</v>
      </c>
      <c r="U897" s="237" t="s">
        <v>6722</v>
      </c>
      <c r="V897" s="236">
        <v>45548</v>
      </c>
      <c r="W897" s="236" t="s">
        <v>6944</v>
      </c>
      <c r="X897" s="237" t="s">
        <v>6721</v>
      </c>
      <c r="Y897" s="237"/>
      <c r="Z897" s="237"/>
      <c r="AA897" s="241">
        <v>202409</v>
      </c>
      <c r="AB897" s="246"/>
      <c r="AC897" s="236" t="s">
        <v>7181</v>
      </c>
      <c r="AD897" s="247" t="s">
        <v>7135</v>
      </c>
      <c r="AE897" s="248">
        <v>0</v>
      </c>
      <c r="AF897" s="247" t="s">
        <v>7135</v>
      </c>
      <c r="AG897" s="242" t="str">
        <f>IFERROR(VLOOKUP(작성용!A:A,RM!A:D,4,0),"-")</f>
        <v>-</v>
      </c>
      <c r="AH897" s="9" t="s">
        <v>6721</v>
      </c>
      <c r="AI897" s="238" t="s">
        <v>6721</v>
      </c>
      <c r="AJ897" s="238" t="s">
        <v>6721</v>
      </c>
      <c r="AK897" s="238" t="s">
        <v>7182</v>
      </c>
      <c r="AL897" s="238">
        <v>896</v>
      </c>
    </row>
    <row r="898" spans="1:38" x14ac:dyDescent="0.3">
      <c r="A898" s="232">
        <v>6000645</v>
      </c>
      <c r="B898" s="232" t="s">
        <v>7881</v>
      </c>
      <c r="C898" s="244" t="s">
        <v>6717</v>
      </c>
      <c r="D898" s="240" t="s">
        <v>8004</v>
      </c>
      <c r="E898" s="239" t="s">
        <v>4064</v>
      </c>
      <c r="F898" s="243" t="s">
        <v>6931</v>
      </c>
      <c r="G898" s="214">
        <v>0</v>
      </c>
      <c r="H898" s="234" t="s">
        <v>6721</v>
      </c>
      <c r="I898" s="234"/>
      <c r="J898" s="234"/>
      <c r="K898" s="234"/>
      <c r="L898" s="234"/>
      <c r="M898" s="234"/>
      <c r="N898" s="234" t="s">
        <v>6946</v>
      </c>
      <c r="O898" s="249"/>
      <c r="P898" s="249"/>
      <c r="Q898" s="226"/>
      <c r="R898" s="212" t="s">
        <v>2</v>
      </c>
      <c r="S898" s="213" t="s">
        <v>6721</v>
      </c>
      <c r="T898" s="236" t="s">
        <v>7919</v>
      </c>
      <c r="U898" s="237" t="s">
        <v>6722</v>
      </c>
      <c r="V898" s="236">
        <v>45548</v>
      </c>
      <c r="W898" s="236" t="s">
        <v>6944</v>
      </c>
      <c r="X898" s="237" t="s">
        <v>6721</v>
      </c>
      <c r="Y898" s="237"/>
      <c r="Z898" s="237"/>
      <c r="AA898" s="241">
        <v>202409</v>
      </c>
      <c r="AB898" s="246"/>
      <c r="AC898" s="236" t="s">
        <v>7181</v>
      </c>
      <c r="AD898" s="247" t="s">
        <v>7049</v>
      </c>
      <c r="AE898" s="248">
        <v>0</v>
      </c>
      <c r="AF898" s="247" t="s">
        <v>7049</v>
      </c>
      <c r="AG898" s="242" t="str">
        <f>IFERROR(VLOOKUP(작성용!A:A,RM!A:D,4,0),"-")</f>
        <v>-</v>
      </c>
      <c r="AH898" s="9" t="s">
        <v>6721</v>
      </c>
      <c r="AI898" s="238" t="s">
        <v>6721</v>
      </c>
      <c r="AJ898" s="238" t="s">
        <v>6721</v>
      </c>
      <c r="AK898" s="238" t="s">
        <v>7182</v>
      </c>
      <c r="AL898" s="238">
        <v>897</v>
      </c>
    </row>
    <row r="899" spans="1:38" x14ac:dyDescent="0.3">
      <c r="A899" s="232">
        <v>6000645</v>
      </c>
      <c r="B899" s="232" t="s">
        <v>7881</v>
      </c>
      <c r="C899" s="244" t="s">
        <v>6717</v>
      </c>
      <c r="D899" s="231" t="s">
        <v>8005</v>
      </c>
      <c r="E899" s="239">
        <v>1601110485866</v>
      </c>
      <c r="F899" s="243" t="s">
        <v>6966</v>
      </c>
      <c r="G899" s="214">
        <v>0</v>
      </c>
      <c r="H899" s="234" t="s">
        <v>6721</v>
      </c>
      <c r="I899" s="234"/>
      <c r="J899" s="234"/>
      <c r="K899" s="234"/>
      <c r="L899" s="234"/>
      <c r="M899" s="234"/>
      <c r="N899" s="234" t="s">
        <v>6946</v>
      </c>
      <c r="O899" s="249"/>
      <c r="P899" s="249"/>
      <c r="Q899" s="226"/>
      <c r="R899" s="212" t="s">
        <v>2</v>
      </c>
      <c r="S899" s="213" t="s">
        <v>6721</v>
      </c>
      <c r="T899" s="236" t="s">
        <v>7919</v>
      </c>
      <c r="U899" s="237" t="s">
        <v>6722</v>
      </c>
      <c r="V899" s="236">
        <v>45548</v>
      </c>
      <c r="W899" s="236" t="s">
        <v>6944</v>
      </c>
      <c r="X899" s="237" t="s">
        <v>6721</v>
      </c>
      <c r="Y899" s="237"/>
      <c r="Z899" s="237"/>
      <c r="AA899" s="241">
        <v>202409</v>
      </c>
      <c r="AB899" s="246"/>
      <c r="AC899" s="236" t="s">
        <v>7181</v>
      </c>
      <c r="AD899" s="247" t="s">
        <v>7620</v>
      </c>
      <c r="AE899" s="248">
        <v>0.4</v>
      </c>
      <c r="AF899" s="247" t="s">
        <v>7620</v>
      </c>
      <c r="AG899" s="242" t="str">
        <f>IFERROR(VLOOKUP(작성용!A:A,RM!A:D,4,0),"-")</f>
        <v>-</v>
      </c>
      <c r="AH899" s="9" t="s">
        <v>6721</v>
      </c>
      <c r="AI899" s="238" t="s">
        <v>6721</v>
      </c>
      <c r="AJ899" s="238" t="s">
        <v>6721</v>
      </c>
      <c r="AK899" s="238" t="s">
        <v>7182</v>
      </c>
      <c r="AL899" s="238">
        <v>898</v>
      </c>
    </row>
    <row r="900" spans="1:38" x14ac:dyDescent="0.3">
      <c r="A900" s="232">
        <v>6000645</v>
      </c>
      <c r="B900" s="232" t="s">
        <v>7881</v>
      </c>
      <c r="C900" s="244" t="s">
        <v>6717</v>
      </c>
      <c r="D900" s="240" t="s">
        <v>8006</v>
      </c>
      <c r="E900" s="239">
        <v>1101115788182</v>
      </c>
      <c r="F900" s="243" t="s">
        <v>6966</v>
      </c>
      <c r="G900" s="214">
        <v>0</v>
      </c>
      <c r="H900" s="234" t="s">
        <v>6721</v>
      </c>
      <c r="I900" s="234"/>
      <c r="J900" s="234"/>
      <c r="K900" s="234"/>
      <c r="L900" s="234"/>
      <c r="M900" s="234"/>
      <c r="N900" s="234" t="s">
        <v>6946</v>
      </c>
      <c r="O900" s="249"/>
      <c r="P900" s="249"/>
      <c r="Q900" s="226"/>
      <c r="R900" s="212" t="s">
        <v>2</v>
      </c>
      <c r="S900" s="213" t="s">
        <v>6721</v>
      </c>
      <c r="T900" s="236" t="s">
        <v>7919</v>
      </c>
      <c r="U900" s="237" t="s">
        <v>6722</v>
      </c>
      <c r="V900" s="236">
        <v>45548</v>
      </c>
      <c r="W900" s="236" t="s">
        <v>6944</v>
      </c>
      <c r="X900" s="237" t="s">
        <v>6721</v>
      </c>
      <c r="Y900" s="237"/>
      <c r="Z900" s="237"/>
      <c r="AA900" s="241">
        <v>202409</v>
      </c>
      <c r="AB900" s="246"/>
      <c r="AC900" s="236" t="s">
        <v>7181</v>
      </c>
      <c r="AD900" s="247" t="s">
        <v>7160</v>
      </c>
      <c r="AE900" s="248">
        <v>0</v>
      </c>
      <c r="AF900" s="247" t="s">
        <v>7160</v>
      </c>
      <c r="AG900" s="242" t="str">
        <f>IFERROR(VLOOKUP(작성용!A:A,RM!A:D,4,0),"-")</f>
        <v>-</v>
      </c>
      <c r="AH900" s="9" t="s">
        <v>6721</v>
      </c>
      <c r="AI900" s="238" t="s">
        <v>6721</v>
      </c>
      <c r="AJ900" s="238" t="s">
        <v>6721</v>
      </c>
      <c r="AK900" s="238" t="s">
        <v>7182</v>
      </c>
      <c r="AL900" s="238">
        <v>899</v>
      </c>
    </row>
    <row r="901" spans="1:38" x14ac:dyDescent="0.3">
      <c r="A901" s="232">
        <v>6000645</v>
      </c>
      <c r="B901" s="232" t="s">
        <v>7881</v>
      </c>
      <c r="C901" s="244" t="s">
        <v>6717</v>
      </c>
      <c r="D901" s="231" t="s">
        <v>8007</v>
      </c>
      <c r="E901" s="239">
        <v>1101117157723</v>
      </c>
      <c r="F901" s="243" t="s">
        <v>6966</v>
      </c>
      <c r="G901" s="214">
        <v>0</v>
      </c>
      <c r="H901" s="234" t="s">
        <v>6721</v>
      </c>
      <c r="I901" s="234"/>
      <c r="J901" s="234"/>
      <c r="K901" s="234"/>
      <c r="L901" s="234"/>
      <c r="M901" s="234"/>
      <c r="N901" s="234" t="s">
        <v>6946</v>
      </c>
      <c r="O901" s="249"/>
      <c r="P901" s="249"/>
      <c r="Q901" s="226"/>
      <c r="R901" s="212" t="s">
        <v>2</v>
      </c>
      <c r="S901" s="213" t="s">
        <v>6721</v>
      </c>
      <c r="T901" s="236" t="s">
        <v>7919</v>
      </c>
      <c r="U901" s="237" t="s">
        <v>6722</v>
      </c>
      <c r="V901" s="236">
        <v>45548</v>
      </c>
      <c r="W901" s="236" t="s">
        <v>6944</v>
      </c>
      <c r="X901" s="237" t="s">
        <v>6721</v>
      </c>
      <c r="Y901" s="237"/>
      <c r="Z901" s="237"/>
      <c r="AA901" s="241">
        <v>202409</v>
      </c>
      <c r="AB901" s="246"/>
      <c r="AC901" s="236" t="s">
        <v>7181</v>
      </c>
      <c r="AD901" s="247" t="s">
        <v>7135</v>
      </c>
      <c r="AE901" s="248">
        <v>0.4</v>
      </c>
      <c r="AF901" s="247" t="s">
        <v>7135</v>
      </c>
      <c r="AG901" s="242" t="str">
        <f>IFERROR(VLOOKUP(작성용!A:A,RM!A:D,4,0),"-")</f>
        <v>-</v>
      </c>
      <c r="AH901" s="9" t="s">
        <v>6721</v>
      </c>
      <c r="AI901" s="238" t="s">
        <v>6721</v>
      </c>
      <c r="AJ901" s="238" t="s">
        <v>6721</v>
      </c>
      <c r="AK901" s="238" t="s">
        <v>7182</v>
      </c>
      <c r="AL901" s="238">
        <v>900</v>
      </c>
    </row>
    <row r="902" spans="1:38" x14ac:dyDescent="0.3">
      <c r="A902" s="232">
        <v>6000645</v>
      </c>
      <c r="B902" s="232" t="s">
        <v>7881</v>
      </c>
      <c r="C902" s="244" t="s">
        <v>6717</v>
      </c>
      <c r="D902" s="240" t="s">
        <v>8008</v>
      </c>
      <c r="E902" s="239" t="s">
        <v>4065</v>
      </c>
      <c r="F902" s="243" t="s">
        <v>6966</v>
      </c>
      <c r="G902" s="214">
        <v>0</v>
      </c>
      <c r="H902" s="234" t="s">
        <v>6721</v>
      </c>
      <c r="I902" s="234"/>
      <c r="J902" s="234"/>
      <c r="K902" s="234"/>
      <c r="L902" s="234"/>
      <c r="M902" s="234"/>
      <c r="N902" s="234" t="s">
        <v>6946</v>
      </c>
      <c r="O902" s="249"/>
      <c r="P902" s="249"/>
      <c r="Q902" s="226"/>
      <c r="R902" s="212" t="s">
        <v>2</v>
      </c>
      <c r="S902" s="213" t="s">
        <v>6721</v>
      </c>
      <c r="T902" s="236" t="s">
        <v>7919</v>
      </c>
      <c r="U902" s="237" t="s">
        <v>6722</v>
      </c>
      <c r="V902" s="236">
        <v>45548</v>
      </c>
      <c r="W902" s="236" t="s">
        <v>6944</v>
      </c>
      <c r="X902" s="237" t="s">
        <v>6721</v>
      </c>
      <c r="Y902" s="237"/>
      <c r="Z902" s="237"/>
      <c r="AA902" s="241">
        <v>202409</v>
      </c>
      <c r="AB902" s="246"/>
      <c r="AC902" s="236" t="s">
        <v>7181</v>
      </c>
      <c r="AD902" s="247" t="s">
        <v>7026</v>
      </c>
      <c r="AE902" s="248">
        <v>0</v>
      </c>
      <c r="AF902" s="247" t="s">
        <v>7026</v>
      </c>
      <c r="AG902" s="242" t="str">
        <f>IFERROR(VLOOKUP(작성용!A:A,RM!A:D,4,0),"-")</f>
        <v>-</v>
      </c>
      <c r="AH902" s="9" t="s">
        <v>6721</v>
      </c>
      <c r="AI902" s="238" t="s">
        <v>6721</v>
      </c>
      <c r="AJ902" s="238" t="s">
        <v>6721</v>
      </c>
      <c r="AK902" s="238" t="s">
        <v>7182</v>
      </c>
      <c r="AL902" s="238">
        <v>901</v>
      </c>
    </row>
    <row r="903" spans="1:38" x14ac:dyDescent="0.3">
      <c r="A903" s="232">
        <v>6000645</v>
      </c>
      <c r="B903" s="232" t="s">
        <v>7881</v>
      </c>
      <c r="C903" s="244" t="s">
        <v>6717</v>
      </c>
      <c r="D903" s="231" t="s">
        <v>8009</v>
      </c>
      <c r="E903" s="239">
        <v>1101116229284</v>
      </c>
      <c r="F903" s="243" t="s">
        <v>6966</v>
      </c>
      <c r="G903" s="214">
        <v>0</v>
      </c>
      <c r="H903" s="234" t="s">
        <v>6721</v>
      </c>
      <c r="I903" s="234"/>
      <c r="J903" s="234"/>
      <c r="K903" s="234"/>
      <c r="L903" s="234"/>
      <c r="M903" s="234"/>
      <c r="N903" s="234" t="s">
        <v>6946</v>
      </c>
      <c r="O903" s="249"/>
      <c r="P903" s="249"/>
      <c r="Q903" s="226"/>
      <c r="R903" s="212" t="s">
        <v>2</v>
      </c>
      <c r="S903" s="213" t="s">
        <v>6721</v>
      </c>
      <c r="T903" s="236" t="s">
        <v>7919</v>
      </c>
      <c r="U903" s="237" t="s">
        <v>6722</v>
      </c>
      <c r="V903" s="236">
        <v>45548</v>
      </c>
      <c r="W903" s="236" t="s">
        <v>6944</v>
      </c>
      <c r="X903" s="237" t="s">
        <v>6721</v>
      </c>
      <c r="Y903" s="237"/>
      <c r="Z903" s="237"/>
      <c r="AA903" s="241">
        <v>202409</v>
      </c>
      <c r="AB903" s="246"/>
      <c r="AC903" s="236" t="s">
        <v>7181</v>
      </c>
      <c r="AD903" s="247" t="s">
        <v>7077</v>
      </c>
      <c r="AE903" s="248">
        <v>0.4</v>
      </c>
      <c r="AF903" s="247" t="s">
        <v>7077</v>
      </c>
      <c r="AG903" s="242" t="str">
        <f>IFERROR(VLOOKUP(작성용!A:A,RM!A:D,4,0),"-")</f>
        <v>-</v>
      </c>
      <c r="AH903" s="9" t="s">
        <v>6721</v>
      </c>
      <c r="AI903" s="238" t="s">
        <v>6721</v>
      </c>
      <c r="AJ903" s="238" t="s">
        <v>6721</v>
      </c>
      <c r="AK903" s="238" t="s">
        <v>7182</v>
      </c>
      <c r="AL903" s="238">
        <v>902</v>
      </c>
    </row>
    <row r="904" spans="1:38" x14ac:dyDescent="0.3">
      <c r="A904" s="232">
        <v>6000645</v>
      </c>
      <c r="B904" s="232" t="s">
        <v>7881</v>
      </c>
      <c r="C904" s="244" t="s">
        <v>6717</v>
      </c>
      <c r="D904" s="240" t="s">
        <v>8010</v>
      </c>
      <c r="E904" s="239" t="s">
        <v>4066</v>
      </c>
      <c r="F904" s="243" t="s">
        <v>7179</v>
      </c>
      <c r="G904" s="214">
        <v>0</v>
      </c>
      <c r="H904" s="234" t="s">
        <v>6721</v>
      </c>
      <c r="I904" s="234"/>
      <c r="J904" s="234"/>
      <c r="K904" s="234"/>
      <c r="L904" s="234"/>
      <c r="M904" s="234"/>
      <c r="N904" s="234" t="s">
        <v>6946</v>
      </c>
      <c r="O904" s="249"/>
      <c r="P904" s="249"/>
      <c r="Q904" s="226"/>
      <c r="R904" s="212" t="s">
        <v>2</v>
      </c>
      <c r="S904" s="213" t="s">
        <v>6721</v>
      </c>
      <c r="T904" s="236" t="s">
        <v>7919</v>
      </c>
      <c r="U904" s="237" t="s">
        <v>6722</v>
      </c>
      <c r="V904" s="236">
        <v>45548</v>
      </c>
      <c r="W904" s="236" t="s">
        <v>6944</v>
      </c>
      <c r="X904" s="237" t="s">
        <v>6721</v>
      </c>
      <c r="Y904" s="237"/>
      <c r="Z904" s="237"/>
      <c r="AA904" s="241">
        <v>202409</v>
      </c>
      <c r="AB904" s="246"/>
      <c r="AC904" s="236" t="s">
        <v>7181</v>
      </c>
      <c r="AD904" s="247" t="s">
        <v>7119</v>
      </c>
      <c r="AE904" s="248">
        <v>0</v>
      </c>
      <c r="AF904" s="247" t="s">
        <v>7119</v>
      </c>
      <c r="AG904" s="242" t="str">
        <f>IFERROR(VLOOKUP(작성용!A:A,RM!A:D,4,0),"-")</f>
        <v>-</v>
      </c>
      <c r="AH904" s="9" t="s">
        <v>6721</v>
      </c>
      <c r="AI904" s="238" t="s">
        <v>6721</v>
      </c>
      <c r="AJ904" s="238" t="s">
        <v>6721</v>
      </c>
      <c r="AK904" s="238" t="s">
        <v>7182</v>
      </c>
      <c r="AL904" s="238">
        <v>903</v>
      </c>
    </row>
    <row r="905" spans="1:38" x14ac:dyDescent="0.3">
      <c r="A905" s="232">
        <v>6000645</v>
      </c>
      <c r="B905" s="232" t="s">
        <v>7881</v>
      </c>
      <c r="C905" s="244" t="s">
        <v>6717</v>
      </c>
      <c r="D905" s="240" t="s">
        <v>8011</v>
      </c>
      <c r="E905" s="239">
        <v>1101116112265</v>
      </c>
      <c r="F905" s="243" t="s">
        <v>6966</v>
      </c>
      <c r="G905" s="214">
        <v>0</v>
      </c>
      <c r="H905" s="234" t="s">
        <v>6721</v>
      </c>
      <c r="I905" s="234"/>
      <c r="J905" s="234"/>
      <c r="K905" s="234"/>
      <c r="L905" s="234"/>
      <c r="M905" s="234"/>
      <c r="N905" s="234" t="s">
        <v>6946</v>
      </c>
      <c r="O905" s="249"/>
      <c r="P905" s="249"/>
      <c r="Q905" s="226"/>
      <c r="R905" s="212" t="s">
        <v>2</v>
      </c>
      <c r="S905" s="213" t="s">
        <v>6721</v>
      </c>
      <c r="T905" s="236" t="s">
        <v>7919</v>
      </c>
      <c r="U905" s="237" t="s">
        <v>6722</v>
      </c>
      <c r="V905" s="236">
        <v>45548</v>
      </c>
      <c r="W905" s="236" t="s">
        <v>6944</v>
      </c>
      <c r="X905" s="237" t="s">
        <v>6721</v>
      </c>
      <c r="Y905" s="237"/>
      <c r="Z905" s="237"/>
      <c r="AA905" s="241">
        <v>202409</v>
      </c>
      <c r="AB905" s="246"/>
      <c r="AC905" s="236" t="s">
        <v>7181</v>
      </c>
      <c r="AD905" s="247" t="s">
        <v>7137</v>
      </c>
      <c r="AE905" s="248">
        <v>0</v>
      </c>
      <c r="AF905" s="247" t="s">
        <v>7137</v>
      </c>
      <c r="AG905" s="242" t="str">
        <f>IFERROR(VLOOKUP(작성용!A:A,RM!A:D,4,0),"-")</f>
        <v>-</v>
      </c>
      <c r="AH905" s="9" t="s">
        <v>6721</v>
      </c>
      <c r="AI905" s="238" t="s">
        <v>6721</v>
      </c>
      <c r="AJ905" s="238" t="s">
        <v>6721</v>
      </c>
      <c r="AK905" s="238" t="s">
        <v>7182</v>
      </c>
      <c r="AL905" s="238">
        <v>904</v>
      </c>
    </row>
    <row r="906" spans="1:38" x14ac:dyDescent="0.3">
      <c r="A906" s="232">
        <v>6000645</v>
      </c>
      <c r="B906" s="232" t="s">
        <v>7881</v>
      </c>
      <c r="C906" s="244" t="s">
        <v>6717</v>
      </c>
      <c r="D906" s="240" t="s">
        <v>8012</v>
      </c>
      <c r="E906" s="239">
        <v>1101117179610</v>
      </c>
      <c r="F906" s="243" t="s">
        <v>6966</v>
      </c>
      <c r="G906" s="214">
        <v>0</v>
      </c>
      <c r="H906" s="234" t="s">
        <v>6721</v>
      </c>
      <c r="I906" s="234"/>
      <c r="J906" s="234"/>
      <c r="K906" s="234"/>
      <c r="L906" s="234"/>
      <c r="M906" s="234"/>
      <c r="N906" s="234" t="s">
        <v>6946</v>
      </c>
      <c r="O906" s="249"/>
      <c r="P906" s="249"/>
      <c r="Q906" s="226"/>
      <c r="R906" s="212" t="s">
        <v>2</v>
      </c>
      <c r="S906" s="213" t="s">
        <v>6721</v>
      </c>
      <c r="T906" s="236" t="s">
        <v>7919</v>
      </c>
      <c r="U906" s="237" t="s">
        <v>6722</v>
      </c>
      <c r="V906" s="236">
        <v>45548</v>
      </c>
      <c r="W906" s="236" t="s">
        <v>6944</v>
      </c>
      <c r="X906" s="237" t="s">
        <v>6721</v>
      </c>
      <c r="Y906" s="237"/>
      <c r="Z906" s="237"/>
      <c r="AA906" s="241">
        <v>202409</v>
      </c>
      <c r="AB906" s="246"/>
      <c r="AC906" s="236" t="s">
        <v>7181</v>
      </c>
      <c r="AD906" s="247" t="s">
        <v>7026</v>
      </c>
      <c r="AE906" s="248">
        <v>0</v>
      </c>
      <c r="AF906" s="247" t="s">
        <v>7026</v>
      </c>
      <c r="AG906" s="242" t="str">
        <f>IFERROR(VLOOKUP(작성용!A:A,RM!A:D,4,0),"-")</f>
        <v>-</v>
      </c>
      <c r="AH906" s="9" t="s">
        <v>6721</v>
      </c>
      <c r="AI906" s="238" t="s">
        <v>6721</v>
      </c>
      <c r="AJ906" s="238" t="s">
        <v>6721</v>
      </c>
      <c r="AK906" s="238" t="s">
        <v>7182</v>
      </c>
      <c r="AL906" s="238">
        <v>905</v>
      </c>
    </row>
    <row r="907" spans="1:38" x14ac:dyDescent="0.3">
      <c r="A907" s="232">
        <v>6000645</v>
      </c>
      <c r="B907" s="232" t="s">
        <v>7881</v>
      </c>
      <c r="C907" s="244" t="s">
        <v>6717</v>
      </c>
      <c r="D907" s="240" t="s">
        <v>8013</v>
      </c>
      <c r="E907" s="239">
        <v>1311110561736</v>
      </c>
      <c r="F907" s="243" t="s">
        <v>6966</v>
      </c>
      <c r="G907" s="214">
        <v>0</v>
      </c>
      <c r="H907" s="234" t="s">
        <v>6721</v>
      </c>
      <c r="I907" s="234"/>
      <c r="J907" s="234"/>
      <c r="K907" s="234"/>
      <c r="L907" s="234"/>
      <c r="M907" s="234"/>
      <c r="N907" s="234" t="s">
        <v>6946</v>
      </c>
      <c r="O907" s="249"/>
      <c r="P907" s="249"/>
      <c r="Q907" s="226"/>
      <c r="R907" s="212" t="s">
        <v>2</v>
      </c>
      <c r="S907" s="213" t="s">
        <v>6721</v>
      </c>
      <c r="T907" s="236" t="s">
        <v>7919</v>
      </c>
      <c r="U907" s="237" t="s">
        <v>6722</v>
      </c>
      <c r="V907" s="236">
        <v>45548</v>
      </c>
      <c r="W907" s="236" t="s">
        <v>6944</v>
      </c>
      <c r="X907" s="237" t="s">
        <v>6721</v>
      </c>
      <c r="Y907" s="237"/>
      <c r="Z907" s="237"/>
      <c r="AA907" s="241">
        <v>202409</v>
      </c>
      <c r="AB907" s="246"/>
      <c r="AC907" s="236" t="s">
        <v>7181</v>
      </c>
      <c r="AD907" s="247" t="s">
        <v>7152</v>
      </c>
      <c r="AE907" s="248">
        <v>0</v>
      </c>
      <c r="AF907" s="247" t="s">
        <v>7152</v>
      </c>
      <c r="AG907" s="242" t="str">
        <f>IFERROR(VLOOKUP(작성용!A:A,RM!A:D,4,0),"-")</f>
        <v>-</v>
      </c>
      <c r="AH907" s="9" t="s">
        <v>6721</v>
      </c>
      <c r="AI907" s="238" t="s">
        <v>6721</v>
      </c>
      <c r="AJ907" s="238" t="s">
        <v>6721</v>
      </c>
      <c r="AK907" s="238" t="s">
        <v>7182</v>
      </c>
      <c r="AL907" s="238">
        <v>906</v>
      </c>
    </row>
    <row r="908" spans="1:38" x14ac:dyDescent="0.3">
      <c r="A908" s="232">
        <v>6000645</v>
      </c>
      <c r="B908" s="232" t="s">
        <v>7881</v>
      </c>
      <c r="C908" s="244" t="s">
        <v>6717</v>
      </c>
      <c r="D908" s="240" t="s">
        <v>8014</v>
      </c>
      <c r="E908" s="239" t="s">
        <v>4067</v>
      </c>
      <c r="F908" s="243" t="s">
        <v>6966</v>
      </c>
      <c r="G908" s="214">
        <v>0</v>
      </c>
      <c r="H908" s="234" t="s">
        <v>6721</v>
      </c>
      <c r="I908" s="234"/>
      <c r="J908" s="234"/>
      <c r="K908" s="234"/>
      <c r="L908" s="234"/>
      <c r="M908" s="234"/>
      <c r="N908" s="234" t="s">
        <v>6946</v>
      </c>
      <c r="O908" s="249"/>
      <c r="P908" s="249"/>
      <c r="Q908" s="226"/>
      <c r="R908" s="212" t="s">
        <v>2</v>
      </c>
      <c r="S908" s="213" t="s">
        <v>6721</v>
      </c>
      <c r="T908" s="236" t="s">
        <v>7919</v>
      </c>
      <c r="U908" s="237" t="s">
        <v>6722</v>
      </c>
      <c r="V908" s="236">
        <v>45548</v>
      </c>
      <c r="W908" s="236" t="s">
        <v>6944</v>
      </c>
      <c r="X908" s="237" t="s">
        <v>6721</v>
      </c>
      <c r="Y908" s="237"/>
      <c r="Z908" s="237"/>
      <c r="AA908" s="241">
        <v>202409</v>
      </c>
      <c r="AB908" s="246"/>
      <c r="AC908" s="236" t="s">
        <v>7181</v>
      </c>
      <c r="AD908" s="247" t="s">
        <v>7158</v>
      </c>
      <c r="AE908" s="248">
        <v>0</v>
      </c>
      <c r="AF908" s="247" t="s">
        <v>7158</v>
      </c>
      <c r="AG908" s="242" t="str">
        <f>IFERROR(VLOOKUP(작성용!A:A,RM!A:D,4,0),"-")</f>
        <v>-</v>
      </c>
      <c r="AH908" s="9" t="s">
        <v>6721</v>
      </c>
      <c r="AI908" s="238" t="s">
        <v>6721</v>
      </c>
      <c r="AJ908" s="238" t="s">
        <v>6721</v>
      </c>
      <c r="AK908" s="238" t="s">
        <v>7182</v>
      </c>
      <c r="AL908" s="238">
        <v>907</v>
      </c>
    </row>
    <row r="909" spans="1:38" x14ac:dyDescent="0.3">
      <c r="A909" s="232">
        <v>6000645</v>
      </c>
      <c r="B909" s="232" t="s">
        <v>7881</v>
      </c>
      <c r="C909" s="244" t="s">
        <v>6717</v>
      </c>
      <c r="D909" s="240" t="s">
        <v>8015</v>
      </c>
      <c r="E909" s="239" t="s">
        <v>4068</v>
      </c>
      <c r="F909" s="243" t="s">
        <v>7062</v>
      </c>
      <c r="G909" s="214">
        <v>0</v>
      </c>
      <c r="H909" s="234" t="s">
        <v>6721</v>
      </c>
      <c r="I909" s="234"/>
      <c r="J909" s="234"/>
      <c r="K909" s="234"/>
      <c r="L909" s="234"/>
      <c r="M909" s="234"/>
      <c r="N909" s="234" t="s">
        <v>6946</v>
      </c>
      <c r="O909" s="249"/>
      <c r="P909" s="249"/>
      <c r="Q909" s="226"/>
      <c r="R909" s="212" t="s">
        <v>2</v>
      </c>
      <c r="S909" s="213" t="s">
        <v>6721</v>
      </c>
      <c r="T909" s="236" t="s">
        <v>7919</v>
      </c>
      <c r="U909" s="237" t="s">
        <v>6722</v>
      </c>
      <c r="V909" s="236">
        <v>45548</v>
      </c>
      <c r="W909" s="236" t="s">
        <v>6944</v>
      </c>
      <c r="X909" s="237" t="s">
        <v>6721</v>
      </c>
      <c r="Y909" s="237"/>
      <c r="Z909" s="237"/>
      <c r="AA909" s="241">
        <v>202409</v>
      </c>
      <c r="AB909" s="246"/>
      <c r="AC909" s="236" t="s">
        <v>7181</v>
      </c>
      <c r="AD909" s="247" t="s">
        <v>7115</v>
      </c>
      <c r="AE909" s="248">
        <v>0</v>
      </c>
      <c r="AF909" s="247" t="s">
        <v>7167</v>
      </c>
      <c r="AG909" s="242" t="str">
        <f>IFERROR(VLOOKUP(작성용!A:A,RM!A:D,4,0),"-")</f>
        <v>-</v>
      </c>
      <c r="AH909" s="9" t="s">
        <v>6721</v>
      </c>
      <c r="AI909" s="238" t="s">
        <v>6721</v>
      </c>
      <c r="AJ909" s="238" t="s">
        <v>6721</v>
      </c>
      <c r="AK909" s="238" t="s">
        <v>7182</v>
      </c>
      <c r="AL909" s="238">
        <v>908</v>
      </c>
    </row>
    <row r="910" spans="1:38" x14ac:dyDescent="0.3">
      <c r="A910" s="232">
        <v>6000645</v>
      </c>
      <c r="B910" s="232" t="s">
        <v>7881</v>
      </c>
      <c r="C910" s="244" t="s">
        <v>6717</v>
      </c>
      <c r="D910" s="231" t="s">
        <v>7931</v>
      </c>
      <c r="E910" s="239" t="s">
        <v>3527</v>
      </c>
      <c r="F910" s="243" t="s">
        <v>6966</v>
      </c>
      <c r="G910" s="214">
        <v>0</v>
      </c>
      <c r="H910" s="234" t="s">
        <v>6721</v>
      </c>
      <c r="I910" s="234"/>
      <c r="J910" s="234"/>
      <c r="K910" s="234"/>
      <c r="L910" s="234"/>
      <c r="M910" s="234"/>
      <c r="N910" s="234" t="s">
        <v>6946</v>
      </c>
      <c r="O910" s="249"/>
      <c r="P910" s="249"/>
      <c r="Q910" s="226"/>
      <c r="R910" s="212" t="s">
        <v>2</v>
      </c>
      <c r="S910" s="213" t="s">
        <v>6721</v>
      </c>
      <c r="T910" s="236" t="s">
        <v>7919</v>
      </c>
      <c r="U910" s="237" t="s">
        <v>6722</v>
      </c>
      <c r="V910" s="236">
        <v>45548</v>
      </c>
      <c r="W910" s="236" t="s">
        <v>6944</v>
      </c>
      <c r="X910" s="237" t="s">
        <v>6721</v>
      </c>
      <c r="Y910" s="237"/>
      <c r="Z910" s="237"/>
      <c r="AA910" s="241">
        <v>202409</v>
      </c>
      <c r="AB910" s="246"/>
      <c r="AC910" s="236" t="s">
        <v>7181</v>
      </c>
      <c r="AD910" s="247" t="s">
        <v>7111</v>
      </c>
      <c r="AE910" s="248">
        <v>0</v>
      </c>
      <c r="AF910" s="247" t="s">
        <v>7111</v>
      </c>
      <c r="AG910" s="242" t="str">
        <f>IFERROR(VLOOKUP(작성용!A:A,RM!A:D,4,0),"-")</f>
        <v>-</v>
      </c>
      <c r="AH910" s="9" t="s">
        <v>6721</v>
      </c>
      <c r="AI910" s="238" t="s">
        <v>6721</v>
      </c>
      <c r="AJ910" s="238" t="s">
        <v>6721</v>
      </c>
      <c r="AK910" s="238" t="s">
        <v>7182</v>
      </c>
      <c r="AL910" s="238">
        <v>909</v>
      </c>
    </row>
    <row r="911" spans="1:38" x14ac:dyDescent="0.3">
      <c r="A911" s="232">
        <v>6000645</v>
      </c>
      <c r="B911" s="232" t="s">
        <v>7881</v>
      </c>
      <c r="C911" s="244" t="s">
        <v>6717</v>
      </c>
      <c r="D911" s="240" t="s">
        <v>7931</v>
      </c>
      <c r="E911" s="239" t="s">
        <v>3527</v>
      </c>
      <c r="F911" s="243" t="s">
        <v>6966</v>
      </c>
      <c r="G911" s="214">
        <v>1</v>
      </c>
      <c r="H911" s="234" t="s">
        <v>6721</v>
      </c>
      <c r="I911" s="234"/>
      <c r="J911" s="234"/>
      <c r="K911" s="234"/>
      <c r="L911" s="234"/>
      <c r="M911" s="234"/>
      <c r="N911" s="234" t="s">
        <v>6946</v>
      </c>
      <c r="O911" s="249"/>
      <c r="P911" s="249"/>
      <c r="Q911" s="226"/>
      <c r="R911" s="212" t="s">
        <v>2</v>
      </c>
      <c r="S911" s="213" t="s">
        <v>6721</v>
      </c>
      <c r="T911" s="236" t="s">
        <v>7919</v>
      </c>
      <c r="U911" s="237" t="s">
        <v>6722</v>
      </c>
      <c r="V911" s="236">
        <v>45548</v>
      </c>
      <c r="W911" s="236" t="s">
        <v>6944</v>
      </c>
      <c r="X911" s="237" t="s">
        <v>6721</v>
      </c>
      <c r="Y911" s="237"/>
      <c r="Z911" s="237"/>
      <c r="AA911" s="241">
        <v>202409</v>
      </c>
      <c r="AB911" s="246"/>
      <c r="AC911" s="236" t="s">
        <v>7181</v>
      </c>
      <c r="AD911" s="247" t="s">
        <v>7111</v>
      </c>
      <c r="AE911" s="248">
        <v>0</v>
      </c>
      <c r="AF911" s="247" t="s">
        <v>7111</v>
      </c>
      <c r="AG911" s="242" t="str">
        <f>IFERROR(VLOOKUP(작성용!A:A,RM!A:D,4,0),"-")</f>
        <v>-</v>
      </c>
      <c r="AH911" s="9" t="s">
        <v>6721</v>
      </c>
      <c r="AI911" s="238" t="s">
        <v>6721</v>
      </c>
      <c r="AJ911" s="238" t="s">
        <v>6721</v>
      </c>
      <c r="AK911" s="238" t="s">
        <v>7182</v>
      </c>
      <c r="AL911" s="238">
        <v>910</v>
      </c>
    </row>
    <row r="912" spans="1:38" x14ac:dyDescent="0.3">
      <c r="A912" s="232">
        <v>6000645</v>
      </c>
      <c r="B912" s="232" t="s">
        <v>7881</v>
      </c>
      <c r="C912" s="244" t="s">
        <v>6717</v>
      </c>
      <c r="D912" s="240" t="s">
        <v>8016</v>
      </c>
      <c r="E912" s="239" t="s">
        <v>4069</v>
      </c>
      <c r="F912" s="243" t="s">
        <v>6966</v>
      </c>
      <c r="G912" s="214">
        <v>0</v>
      </c>
      <c r="H912" s="234" t="s">
        <v>6721</v>
      </c>
      <c r="I912" s="234"/>
      <c r="J912" s="234"/>
      <c r="K912" s="234"/>
      <c r="L912" s="234"/>
      <c r="M912" s="234"/>
      <c r="N912" s="234" t="s">
        <v>6946</v>
      </c>
      <c r="O912" s="249"/>
      <c r="P912" s="249"/>
      <c r="Q912" s="226"/>
      <c r="R912" s="212" t="s">
        <v>2</v>
      </c>
      <c r="S912" s="213" t="s">
        <v>6721</v>
      </c>
      <c r="T912" s="236" t="s">
        <v>7919</v>
      </c>
      <c r="U912" s="237" t="s">
        <v>6722</v>
      </c>
      <c r="V912" s="236">
        <v>45548</v>
      </c>
      <c r="W912" s="236" t="s">
        <v>6944</v>
      </c>
      <c r="X912" s="237" t="s">
        <v>6721</v>
      </c>
      <c r="Y912" s="237"/>
      <c r="Z912" s="237"/>
      <c r="AA912" s="241">
        <v>202409</v>
      </c>
      <c r="AB912" s="246"/>
      <c r="AC912" s="236" t="s">
        <v>7181</v>
      </c>
      <c r="AD912" s="247" t="s">
        <v>7129</v>
      </c>
      <c r="AE912" s="248">
        <v>0</v>
      </c>
      <c r="AF912" s="247" t="s">
        <v>7129</v>
      </c>
      <c r="AG912" s="242" t="str">
        <f>IFERROR(VLOOKUP(작성용!A:A,RM!A:D,4,0),"-")</f>
        <v>-</v>
      </c>
      <c r="AH912" s="9" t="s">
        <v>6721</v>
      </c>
      <c r="AI912" s="238" t="s">
        <v>6721</v>
      </c>
      <c r="AJ912" s="238" t="s">
        <v>6721</v>
      </c>
      <c r="AK912" s="238" t="s">
        <v>7182</v>
      </c>
      <c r="AL912" s="238">
        <v>911</v>
      </c>
    </row>
    <row r="913" spans="1:38" x14ac:dyDescent="0.3">
      <c r="A913" s="232">
        <v>6000645</v>
      </c>
      <c r="B913" s="232" t="s">
        <v>7881</v>
      </c>
      <c r="C913" s="244" t="s">
        <v>6717</v>
      </c>
      <c r="D913" s="231" t="s">
        <v>8017</v>
      </c>
      <c r="E913" s="239">
        <v>1101115639343</v>
      </c>
      <c r="F913" s="243" t="s">
        <v>7179</v>
      </c>
      <c r="G913" s="214">
        <v>0</v>
      </c>
      <c r="H913" s="234" t="s">
        <v>6721</v>
      </c>
      <c r="I913" s="234"/>
      <c r="J913" s="234"/>
      <c r="K913" s="234"/>
      <c r="L913" s="234"/>
      <c r="M913" s="234"/>
      <c r="N913" s="234" t="s">
        <v>6946</v>
      </c>
      <c r="O913" s="249"/>
      <c r="P913" s="249"/>
      <c r="Q913" s="226"/>
      <c r="R913" s="212" t="s">
        <v>2</v>
      </c>
      <c r="S913" s="213" t="s">
        <v>6721</v>
      </c>
      <c r="T913" s="236" t="s">
        <v>7919</v>
      </c>
      <c r="U913" s="237" t="s">
        <v>6722</v>
      </c>
      <c r="V913" s="236">
        <v>45548</v>
      </c>
      <c r="W913" s="236" t="s">
        <v>6944</v>
      </c>
      <c r="X913" s="237" t="s">
        <v>6721</v>
      </c>
      <c r="Y913" s="237"/>
      <c r="Z913" s="237"/>
      <c r="AA913" s="241">
        <v>202409</v>
      </c>
      <c r="AB913" s="246"/>
      <c r="AC913" s="236" t="s">
        <v>7181</v>
      </c>
      <c r="AD913" s="247" t="s">
        <v>7111</v>
      </c>
      <c r="AE913" s="248">
        <v>0.4</v>
      </c>
      <c r="AF913" s="247" t="s">
        <v>7111</v>
      </c>
      <c r="AG913" s="242" t="str">
        <f>IFERROR(VLOOKUP(작성용!A:A,RM!A:D,4,0),"-")</f>
        <v>-</v>
      </c>
      <c r="AH913" s="9" t="s">
        <v>6721</v>
      </c>
      <c r="AI913" s="238" t="s">
        <v>6721</v>
      </c>
      <c r="AJ913" s="238" t="s">
        <v>6721</v>
      </c>
      <c r="AK913" s="238" t="s">
        <v>7182</v>
      </c>
      <c r="AL913" s="238">
        <v>912</v>
      </c>
    </row>
    <row r="914" spans="1:38" x14ac:dyDescent="0.3">
      <c r="A914" s="232">
        <v>6000645</v>
      </c>
      <c r="B914" s="232" t="s">
        <v>7881</v>
      </c>
      <c r="C914" s="244" t="s">
        <v>6717</v>
      </c>
      <c r="D914" s="231" t="s">
        <v>8018</v>
      </c>
      <c r="E914" s="239">
        <v>2850110418398</v>
      </c>
      <c r="F914" s="243" t="s">
        <v>6966</v>
      </c>
      <c r="G914" s="214">
        <v>0</v>
      </c>
      <c r="H914" s="234" t="s">
        <v>6721</v>
      </c>
      <c r="I914" s="234"/>
      <c r="J914" s="234"/>
      <c r="K914" s="234"/>
      <c r="L914" s="234"/>
      <c r="M914" s="234"/>
      <c r="N914" s="234" t="s">
        <v>6946</v>
      </c>
      <c r="O914" s="249"/>
      <c r="P914" s="249"/>
      <c r="Q914" s="226"/>
      <c r="R914" s="212" t="s">
        <v>2</v>
      </c>
      <c r="S914" s="213" t="s">
        <v>6721</v>
      </c>
      <c r="T914" s="236" t="s">
        <v>7919</v>
      </c>
      <c r="U914" s="237" t="s">
        <v>6722</v>
      </c>
      <c r="V914" s="236">
        <v>45548</v>
      </c>
      <c r="W914" s="236" t="s">
        <v>6944</v>
      </c>
      <c r="X914" s="237" t="s">
        <v>6721</v>
      </c>
      <c r="Y914" s="237"/>
      <c r="Z914" s="237"/>
      <c r="AA914" s="241">
        <v>202409</v>
      </c>
      <c r="AB914" s="246"/>
      <c r="AC914" s="236" t="s">
        <v>7181</v>
      </c>
      <c r="AD914" s="247" t="s">
        <v>7077</v>
      </c>
      <c r="AE914" s="248">
        <v>0.4</v>
      </c>
      <c r="AF914" s="247" t="s">
        <v>7077</v>
      </c>
      <c r="AG914" s="242" t="str">
        <f>IFERROR(VLOOKUP(작성용!A:A,RM!A:D,4,0),"-")</f>
        <v>-</v>
      </c>
      <c r="AH914" s="9" t="s">
        <v>6721</v>
      </c>
      <c r="AI914" s="238" t="s">
        <v>6721</v>
      </c>
      <c r="AJ914" s="238" t="s">
        <v>6721</v>
      </c>
      <c r="AK914" s="238" t="s">
        <v>7182</v>
      </c>
      <c r="AL914" s="238">
        <v>913</v>
      </c>
    </row>
    <row r="915" spans="1:38" x14ac:dyDescent="0.3">
      <c r="A915" s="232">
        <v>6000645</v>
      </c>
      <c r="B915" s="232" t="s">
        <v>7881</v>
      </c>
      <c r="C915" s="244" t="s">
        <v>6717</v>
      </c>
      <c r="D915" s="240" t="s">
        <v>8019</v>
      </c>
      <c r="E915" s="239">
        <v>1717110131844</v>
      </c>
      <c r="F915" s="243" t="s">
        <v>7044</v>
      </c>
      <c r="G915" s="214">
        <v>0</v>
      </c>
      <c r="H915" s="234" t="s">
        <v>6721</v>
      </c>
      <c r="I915" s="234"/>
      <c r="J915" s="234"/>
      <c r="K915" s="234"/>
      <c r="L915" s="234"/>
      <c r="M915" s="234"/>
      <c r="N915" s="234" t="s">
        <v>6946</v>
      </c>
      <c r="O915" s="249"/>
      <c r="P915" s="249"/>
      <c r="Q915" s="226"/>
      <c r="R915" s="212" t="s">
        <v>2</v>
      </c>
      <c r="S915" s="213" t="s">
        <v>6721</v>
      </c>
      <c r="T915" s="236" t="s">
        <v>7919</v>
      </c>
      <c r="U915" s="237" t="s">
        <v>6722</v>
      </c>
      <c r="V915" s="236">
        <v>45548</v>
      </c>
      <c r="W915" s="236" t="s">
        <v>6944</v>
      </c>
      <c r="X915" s="237" t="s">
        <v>6721</v>
      </c>
      <c r="Y915" s="237"/>
      <c r="Z915" s="237"/>
      <c r="AA915" s="241">
        <v>202409</v>
      </c>
      <c r="AB915" s="246"/>
      <c r="AC915" s="236" t="s">
        <v>7181</v>
      </c>
      <c r="AD915" s="247" t="s">
        <v>7606</v>
      </c>
      <c r="AE915" s="248">
        <v>0</v>
      </c>
      <c r="AF915" s="247" t="s">
        <v>7606</v>
      </c>
      <c r="AG915" s="242" t="str">
        <f>IFERROR(VLOOKUP(작성용!A:A,RM!A:D,4,0),"-")</f>
        <v>-</v>
      </c>
      <c r="AH915" s="9" t="s">
        <v>6721</v>
      </c>
      <c r="AI915" s="238" t="s">
        <v>6721</v>
      </c>
      <c r="AJ915" s="238" t="s">
        <v>6721</v>
      </c>
      <c r="AK915" s="238" t="s">
        <v>7182</v>
      </c>
      <c r="AL915" s="238">
        <v>914</v>
      </c>
    </row>
    <row r="916" spans="1:38" x14ac:dyDescent="0.3">
      <c r="A916" s="232">
        <v>6000645</v>
      </c>
      <c r="B916" s="232" t="s">
        <v>7881</v>
      </c>
      <c r="C916" s="244" t="s">
        <v>6717</v>
      </c>
      <c r="D916" s="230" t="s">
        <v>8020</v>
      </c>
      <c r="E916" s="239">
        <v>1101116969161</v>
      </c>
      <c r="F916" s="243" t="s">
        <v>6966</v>
      </c>
      <c r="G916" s="214">
        <v>0</v>
      </c>
      <c r="H916" s="234" t="s">
        <v>6721</v>
      </c>
      <c r="I916" s="234"/>
      <c r="J916" s="234"/>
      <c r="K916" s="234"/>
      <c r="L916" s="234"/>
      <c r="M916" s="234"/>
      <c r="N916" s="234" t="s">
        <v>6946</v>
      </c>
      <c r="O916" s="249"/>
      <c r="P916" s="249"/>
      <c r="Q916" s="226"/>
      <c r="R916" s="212" t="s">
        <v>2</v>
      </c>
      <c r="S916" s="213" t="s">
        <v>6721</v>
      </c>
      <c r="T916" s="236" t="s">
        <v>7919</v>
      </c>
      <c r="U916" s="237" t="s">
        <v>6722</v>
      </c>
      <c r="V916" s="236">
        <v>45548</v>
      </c>
      <c r="W916" s="236" t="s">
        <v>6944</v>
      </c>
      <c r="X916" s="237" t="s">
        <v>6721</v>
      </c>
      <c r="Y916" s="237"/>
      <c r="Z916" s="237"/>
      <c r="AA916" s="241">
        <v>202409</v>
      </c>
      <c r="AB916" s="246"/>
      <c r="AC916" s="236" t="s">
        <v>7181</v>
      </c>
      <c r="AD916" s="247" t="s">
        <v>7221</v>
      </c>
      <c r="AE916" s="248">
        <v>0.4</v>
      </c>
      <c r="AF916" s="247" t="s">
        <v>7221</v>
      </c>
      <c r="AG916" s="242" t="str">
        <f>IFERROR(VLOOKUP(작성용!A:A,RM!A:D,4,0),"-")</f>
        <v>-</v>
      </c>
      <c r="AH916" s="9" t="s">
        <v>6721</v>
      </c>
      <c r="AI916" s="238" t="s">
        <v>6721</v>
      </c>
      <c r="AJ916" s="238" t="s">
        <v>6721</v>
      </c>
      <c r="AK916" s="238" t="s">
        <v>7182</v>
      </c>
      <c r="AL916" s="238">
        <v>915</v>
      </c>
    </row>
    <row r="917" spans="1:38" x14ac:dyDescent="0.3">
      <c r="A917" s="232">
        <v>6000645</v>
      </c>
      <c r="B917" s="232" t="s">
        <v>7881</v>
      </c>
      <c r="C917" s="244" t="s">
        <v>6717</v>
      </c>
      <c r="D917" s="240" t="s">
        <v>8021</v>
      </c>
      <c r="E917" s="239" t="s">
        <v>4070</v>
      </c>
      <c r="F917" s="243" t="s">
        <v>7179</v>
      </c>
      <c r="G917" s="214">
        <v>0</v>
      </c>
      <c r="H917" s="234" t="s">
        <v>6721</v>
      </c>
      <c r="I917" s="234"/>
      <c r="J917" s="234"/>
      <c r="K917" s="234"/>
      <c r="L917" s="234"/>
      <c r="M917" s="234"/>
      <c r="N917" s="234" t="s">
        <v>6946</v>
      </c>
      <c r="O917" s="249"/>
      <c r="P917" s="249"/>
      <c r="Q917" s="226"/>
      <c r="R917" s="212" t="s">
        <v>2</v>
      </c>
      <c r="S917" s="213" t="s">
        <v>6721</v>
      </c>
      <c r="T917" s="236" t="s">
        <v>7919</v>
      </c>
      <c r="U917" s="237" t="s">
        <v>6722</v>
      </c>
      <c r="V917" s="236">
        <v>45548</v>
      </c>
      <c r="W917" s="236" t="s">
        <v>6944</v>
      </c>
      <c r="X917" s="237" t="s">
        <v>6721</v>
      </c>
      <c r="Y917" s="237"/>
      <c r="Z917" s="237"/>
      <c r="AA917" s="241">
        <v>202409</v>
      </c>
      <c r="AB917" s="246"/>
      <c r="AC917" s="236" t="s">
        <v>7181</v>
      </c>
      <c r="AD917" s="247" t="s">
        <v>7158</v>
      </c>
      <c r="AE917" s="248">
        <v>0</v>
      </c>
      <c r="AF917" s="247" t="s">
        <v>7158</v>
      </c>
      <c r="AG917" s="242" t="str">
        <f>IFERROR(VLOOKUP(작성용!A:A,RM!A:D,4,0),"-")</f>
        <v>-</v>
      </c>
      <c r="AH917" s="9" t="s">
        <v>6721</v>
      </c>
      <c r="AI917" s="238" t="s">
        <v>6721</v>
      </c>
      <c r="AJ917" s="238" t="s">
        <v>6721</v>
      </c>
      <c r="AK917" s="238" t="s">
        <v>7182</v>
      </c>
      <c r="AL917" s="238">
        <v>916</v>
      </c>
    </row>
    <row r="918" spans="1:38" x14ac:dyDescent="0.3">
      <c r="A918" s="232">
        <v>6000645</v>
      </c>
      <c r="B918" s="232" t="s">
        <v>7881</v>
      </c>
      <c r="C918" s="244" t="s">
        <v>6717</v>
      </c>
      <c r="D918" s="231" t="s">
        <v>8022</v>
      </c>
      <c r="E918" s="239">
        <v>1101116635530</v>
      </c>
      <c r="F918" s="243" t="s">
        <v>7044</v>
      </c>
      <c r="G918" s="214">
        <v>5</v>
      </c>
      <c r="H918" s="234" t="s">
        <v>6721</v>
      </c>
      <c r="I918" s="234"/>
      <c r="J918" s="234"/>
      <c r="K918" s="234"/>
      <c r="L918" s="234"/>
      <c r="M918" s="234"/>
      <c r="N918" s="234" t="s">
        <v>6946</v>
      </c>
      <c r="O918" s="249"/>
      <c r="P918" s="249"/>
      <c r="Q918" s="226"/>
      <c r="R918" s="212" t="s">
        <v>2</v>
      </c>
      <c r="S918" s="213" t="s">
        <v>6721</v>
      </c>
      <c r="T918" s="236" t="s">
        <v>7919</v>
      </c>
      <c r="U918" s="237" t="s">
        <v>6722</v>
      </c>
      <c r="V918" s="236">
        <v>45548</v>
      </c>
      <c r="W918" s="236" t="s">
        <v>6944</v>
      </c>
      <c r="X918" s="237" t="s">
        <v>6721</v>
      </c>
      <c r="Y918" s="237"/>
      <c r="Z918" s="237"/>
      <c r="AA918" s="241">
        <v>202409</v>
      </c>
      <c r="AB918" s="246"/>
      <c r="AC918" s="236" t="s">
        <v>7181</v>
      </c>
      <c r="AD918" s="247" t="s">
        <v>7137</v>
      </c>
      <c r="AE918" s="248">
        <v>0.4</v>
      </c>
      <c r="AF918" s="247" t="s">
        <v>7137</v>
      </c>
      <c r="AG918" s="242" t="str">
        <f>IFERROR(VLOOKUP(작성용!A:A,RM!A:D,4,0),"-")</f>
        <v>-</v>
      </c>
      <c r="AH918" s="9" t="s">
        <v>6721</v>
      </c>
      <c r="AI918" s="238" t="s">
        <v>6721</v>
      </c>
      <c r="AJ918" s="238" t="s">
        <v>6721</v>
      </c>
      <c r="AK918" s="238" t="s">
        <v>7182</v>
      </c>
      <c r="AL918" s="238">
        <v>917</v>
      </c>
    </row>
    <row r="919" spans="1:38" x14ac:dyDescent="0.3">
      <c r="A919" s="232">
        <v>6000645</v>
      </c>
      <c r="B919" s="232" t="s">
        <v>7881</v>
      </c>
      <c r="C919" s="244" t="s">
        <v>6717</v>
      </c>
      <c r="D919" s="231" t="s">
        <v>8002</v>
      </c>
      <c r="E919" s="239">
        <v>1101115848952</v>
      </c>
      <c r="F919" s="243" t="s">
        <v>7179</v>
      </c>
      <c r="G919" s="214">
        <v>0</v>
      </c>
      <c r="H919" s="234" t="s">
        <v>6721</v>
      </c>
      <c r="I919" s="234"/>
      <c r="J919" s="234"/>
      <c r="K919" s="234"/>
      <c r="L919" s="234"/>
      <c r="M919" s="234"/>
      <c r="N919" s="234" t="s">
        <v>6946</v>
      </c>
      <c r="O919" s="249"/>
      <c r="P919" s="249"/>
      <c r="Q919" s="226"/>
      <c r="R919" s="212" t="s">
        <v>2</v>
      </c>
      <c r="S919" s="213" t="s">
        <v>6721</v>
      </c>
      <c r="T919" s="236" t="s">
        <v>7919</v>
      </c>
      <c r="U919" s="237" t="s">
        <v>6722</v>
      </c>
      <c r="V919" s="236">
        <v>45548</v>
      </c>
      <c r="W919" s="236" t="s">
        <v>6944</v>
      </c>
      <c r="X919" s="237" t="s">
        <v>6721</v>
      </c>
      <c r="Y919" s="237"/>
      <c r="Z919" s="237"/>
      <c r="AA919" s="241">
        <v>202409</v>
      </c>
      <c r="AB919" s="246"/>
      <c r="AC919" s="236" t="s">
        <v>7181</v>
      </c>
      <c r="AD919" s="247" t="s">
        <v>7133</v>
      </c>
      <c r="AE919" s="248">
        <v>0</v>
      </c>
      <c r="AF919" s="247" t="s">
        <v>7133</v>
      </c>
      <c r="AG919" s="242" t="str">
        <f>IFERROR(VLOOKUP(작성용!A:A,RM!A:D,4,0),"-")</f>
        <v>-</v>
      </c>
      <c r="AH919" s="9" t="s">
        <v>6721</v>
      </c>
      <c r="AI919" s="238" t="s">
        <v>6721</v>
      </c>
      <c r="AJ919" s="238" t="s">
        <v>6721</v>
      </c>
      <c r="AK919" s="238" t="s">
        <v>7182</v>
      </c>
      <c r="AL919" s="238">
        <v>918</v>
      </c>
    </row>
    <row r="920" spans="1:38" x14ac:dyDescent="0.3">
      <c r="A920" s="232">
        <v>6000645</v>
      </c>
      <c r="B920" s="232" t="s">
        <v>7881</v>
      </c>
      <c r="C920" s="244" t="s">
        <v>6717</v>
      </c>
      <c r="D920" s="240" t="s">
        <v>8023</v>
      </c>
      <c r="E920" s="239" t="s">
        <v>4071</v>
      </c>
      <c r="F920" s="243" t="s">
        <v>6966</v>
      </c>
      <c r="G920" s="214">
        <v>0</v>
      </c>
      <c r="H920" s="234" t="s">
        <v>6721</v>
      </c>
      <c r="I920" s="234"/>
      <c r="J920" s="234"/>
      <c r="K920" s="234"/>
      <c r="L920" s="234"/>
      <c r="M920" s="234"/>
      <c r="N920" s="234" t="s">
        <v>6946</v>
      </c>
      <c r="O920" s="249"/>
      <c r="P920" s="249"/>
      <c r="Q920" s="226"/>
      <c r="R920" s="212" t="s">
        <v>2</v>
      </c>
      <c r="S920" s="213" t="s">
        <v>6721</v>
      </c>
      <c r="T920" s="236" t="s">
        <v>7919</v>
      </c>
      <c r="U920" s="237" t="s">
        <v>6722</v>
      </c>
      <c r="V920" s="236">
        <v>45548</v>
      </c>
      <c r="W920" s="236" t="s">
        <v>6944</v>
      </c>
      <c r="X920" s="237" t="s">
        <v>6721</v>
      </c>
      <c r="Y920" s="237"/>
      <c r="Z920" s="237"/>
      <c r="AA920" s="241">
        <v>202409</v>
      </c>
      <c r="AB920" s="246"/>
      <c r="AC920" s="236" t="s">
        <v>7181</v>
      </c>
      <c r="AD920" s="247" t="s">
        <v>7100</v>
      </c>
      <c r="AE920" s="248">
        <v>0</v>
      </c>
      <c r="AF920" s="247" t="s">
        <v>7100</v>
      </c>
      <c r="AG920" s="242" t="str">
        <f>IFERROR(VLOOKUP(작성용!A:A,RM!A:D,4,0),"-")</f>
        <v>-</v>
      </c>
      <c r="AH920" s="9" t="s">
        <v>6721</v>
      </c>
      <c r="AI920" s="238" t="s">
        <v>6721</v>
      </c>
      <c r="AJ920" s="238" t="s">
        <v>6721</v>
      </c>
      <c r="AK920" s="238" t="s">
        <v>7182</v>
      </c>
      <c r="AL920" s="238">
        <v>919</v>
      </c>
    </row>
    <row r="921" spans="1:38" x14ac:dyDescent="0.3">
      <c r="A921" s="232">
        <v>6000645</v>
      </c>
      <c r="B921" s="232" t="s">
        <v>7881</v>
      </c>
      <c r="C921" s="244" t="s">
        <v>6717</v>
      </c>
      <c r="D921" s="240" t="s">
        <v>8024</v>
      </c>
      <c r="E921" s="239" t="s">
        <v>4072</v>
      </c>
      <c r="F921" s="243" t="s">
        <v>6966</v>
      </c>
      <c r="G921" s="214">
        <v>0</v>
      </c>
      <c r="H921" s="234" t="s">
        <v>6721</v>
      </c>
      <c r="I921" s="234"/>
      <c r="J921" s="234"/>
      <c r="K921" s="234"/>
      <c r="L921" s="234"/>
      <c r="M921" s="234"/>
      <c r="N921" s="234" t="s">
        <v>6946</v>
      </c>
      <c r="O921" s="249"/>
      <c r="P921" s="249"/>
      <c r="Q921" s="226"/>
      <c r="R921" s="212" t="s">
        <v>2</v>
      </c>
      <c r="S921" s="213" t="s">
        <v>6721</v>
      </c>
      <c r="T921" s="236" t="s">
        <v>7919</v>
      </c>
      <c r="U921" s="237" t="s">
        <v>6722</v>
      </c>
      <c r="V921" s="236">
        <v>45548</v>
      </c>
      <c r="W921" s="236" t="s">
        <v>6944</v>
      </c>
      <c r="X921" s="237" t="s">
        <v>6721</v>
      </c>
      <c r="Y921" s="237"/>
      <c r="Z921" s="237"/>
      <c r="AA921" s="241">
        <v>202409</v>
      </c>
      <c r="AB921" s="246"/>
      <c r="AC921" s="236" t="s">
        <v>7181</v>
      </c>
      <c r="AD921" s="247" t="s">
        <v>7606</v>
      </c>
      <c r="AE921" s="248">
        <v>0</v>
      </c>
      <c r="AF921" s="247" t="s">
        <v>7606</v>
      </c>
      <c r="AG921" s="242" t="str">
        <f>IFERROR(VLOOKUP(작성용!A:A,RM!A:D,4,0),"-")</f>
        <v>-</v>
      </c>
      <c r="AH921" s="9" t="s">
        <v>6721</v>
      </c>
      <c r="AI921" s="238" t="s">
        <v>6721</v>
      </c>
      <c r="AJ921" s="238" t="s">
        <v>6721</v>
      </c>
      <c r="AK921" s="238" t="s">
        <v>7182</v>
      </c>
      <c r="AL921" s="238">
        <v>920</v>
      </c>
    </row>
    <row r="922" spans="1:38" x14ac:dyDescent="0.3">
      <c r="A922" s="232">
        <v>6000645</v>
      </c>
      <c r="B922" s="232" t="s">
        <v>7881</v>
      </c>
      <c r="C922" s="244" t="s">
        <v>6717</v>
      </c>
      <c r="D922" s="240" t="s">
        <v>8025</v>
      </c>
      <c r="E922" s="239" t="s">
        <v>4073</v>
      </c>
      <c r="F922" s="243" t="s">
        <v>6966</v>
      </c>
      <c r="G922" s="214">
        <v>0</v>
      </c>
      <c r="H922" s="234" t="s">
        <v>6721</v>
      </c>
      <c r="I922" s="234"/>
      <c r="J922" s="234"/>
      <c r="K922" s="234"/>
      <c r="L922" s="234"/>
      <c r="M922" s="234"/>
      <c r="N922" s="234" t="s">
        <v>6946</v>
      </c>
      <c r="O922" s="249"/>
      <c r="P922" s="249"/>
      <c r="Q922" s="226"/>
      <c r="R922" s="212" t="s">
        <v>2</v>
      </c>
      <c r="S922" s="213" t="s">
        <v>6721</v>
      </c>
      <c r="T922" s="236" t="s">
        <v>7919</v>
      </c>
      <c r="U922" s="237" t="s">
        <v>6722</v>
      </c>
      <c r="V922" s="236">
        <v>45548</v>
      </c>
      <c r="W922" s="236" t="s">
        <v>6944</v>
      </c>
      <c r="X922" s="237" t="s">
        <v>6721</v>
      </c>
      <c r="Y922" s="237"/>
      <c r="Z922" s="237"/>
      <c r="AA922" s="241">
        <v>202409</v>
      </c>
      <c r="AB922" s="246"/>
      <c r="AC922" s="236" t="s">
        <v>7181</v>
      </c>
      <c r="AD922" s="247" t="s">
        <v>7026</v>
      </c>
      <c r="AE922" s="248">
        <v>0</v>
      </c>
      <c r="AF922" s="247" t="s">
        <v>7026</v>
      </c>
      <c r="AG922" s="242" t="str">
        <f>IFERROR(VLOOKUP(작성용!A:A,RM!A:D,4,0),"-")</f>
        <v>-</v>
      </c>
      <c r="AH922" s="9" t="s">
        <v>6721</v>
      </c>
      <c r="AI922" s="238" t="s">
        <v>6721</v>
      </c>
      <c r="AJ922" s="238" t="s">
        <v>6721</v>
      </c>
      <c r="AK922" s="238" t="s">
        <v>7182</v>
      </c>
      <c r="AL922" s="238">
        <v>921</v>
      </c>
    </row>
    <row r="923" spans="1:38" x14ac:dyDescent="0.3">
      <c r="A923" s="232">
        <v>6000645</v>
      </c>
      <c r="B923" s="232" t="s">
        <v>7881</v>
      </c>
      <c r="C923" s="244" t="s">
        <v>6717</v>
      </c>
      <c r="D923" s="231" t="s">
        <v>8026</v>
      </c>
      <c r="E923" s="239" t="s">
        <v>4074</v>
      </c>
      <c r="F923" s="243" t="s">
        <v>6966</v>
      </c>
      <c r="G923" s="214">
        <v>0</v>
      </c>
      <c r="H923" s="234" t="s">
        <v>6721</v>
      </c>
      <c r="I923" s="234"/>
      <c r="J923" s="234"/>
      <c r="K923" s="234"/>
      <c r="L923" s="234"/>
      <c r="M923" s="234"/>
      <c r="N923" s="234" t="s">
        <v>6946</v>
      </c>
      <c r="O923" s="249"/>
      <c r="P923" s="249"/>
      <c r="Q923" s="226"/>
      <c r="R923" s="212" t="s">
        <v>2</v>
      </c>
      <c r="S923" s="213" t="s">
        <v>6721</v>
      </c>
      <c r="T923" s="236" t="s">
        <v>7919</v>
      </c>
      <c r="U923" s="237" t="s">
        <v>6722</v>
      </c>
      <c r="V923" s="236">
        <v>45548</v>
      </c>
      <c r="W923" s="236" t="s">
        <v>6944</v>
      </c>
      <c r="X923" s="237" t="s">
        <v>6721</v>
      </c>
      <c r="Y923" s="237"/>
      <c r="Z923" s="237"/>
      <c r="AA923" s="241">
        <v>202409</v>
      </c>
      <c r="AB923" s="246"/>
      <c r="AC923" s="236" t="s">
        <v>7181</v>
      </c>
      <c r="AD923" s="247" t="s">
        <v>7137</v>
      </c>
      <c r="AE923" s="248">
        <v>0.4</v>
      </c>
      <c r="AF923" s="247" t="s">
        <v>7137</v>
      </c>
      <c r="AG923" s="242" t="str">
        <f>IFERROR(VLOOKUP(작성용!A:A,RM!A:D,4,0),"-")</f>
        <v>-</v>
      </c>
      <c r="AH923" s="9" t="s">
        <v>6721</v>
      </c>
      <c r="AI923" s="238" t="s">
        <v>6721</v>
      </c>
      <c r="AJ923" s="238" t="s">
        <v>6721</v>
      </c>
      <c r="AK923" s="238" t="s">
        <v>7182</v>
      </c>
      <c r="AL923" s="238">
        <v>922</v>
      </c>
    </row>
    <row r="924" spans="1:38" x14ac:dyDescent="0.3">
      <c r="A924" s="232">
        <v>6000645</v>
      </c>
      <c r="B924" s="232" t="s">
        <v>7881</v>
      </c>
      <c r="C924" s="244" t="s">
        <v>6717</v>
      </c>
      <c r="D924" s="240" t="s">
        <v>8027</v>
      </c>
      <c r="E924" s="239" t="s">
        <v>4075</v>
      </c>
      <c r="F924" s="243" t="s">
        <v>7062</v>
      </c>
      <c r="G924" s="214">
        <v>0</v>
      </c>
      <c r="H924" s="234" t="s">
        <v>6721</v>
      </c>
      <c r="I924" s="234"/>
      <c r="J924" s="234"/>
      <c r="K924" s="234"/>
      <c r="L924" s="234"/>
      <c r="M924" s="234"/>
      <c r="N924" s="234" t="s">
        <v>6946</v>
      </c>
      <c r="O924" s="249"/>
      <c r="P924" s="249"/>
      <c r="Q924" s="226"/>
      <c r="R924" s="212" t="s">
        <v>2</v>
      </c>
      <c r="S924" s="213" t="s">
        <v>6721</v>
      </c>
      <c r="T924" s="236" t="s">
        <v>7919</v>
      </c>
      <c r="U924" s="237" t="s">
        <v>6722</v>
      </c>
      <c r="V924" s="236">
        <v>45548</v>
      </c>
      <c r="W924" s="236" t="s">
        <v>6944</v>
      </c>
      <c r="X924" s="237" t="s">
        <v>6721</v>
      </c>
      <c r="Y924" s="237"/>
      <c r="Z924" s="237"/>
      <c r="AA924" s="241">
        <v>202409</v>
      </c>
      <c r="AB924" s="246"/>
      <c r="AC924" s="236" t="s">
        <v>7181</v>
      </c>
      <c r="AD924" s="247" t="s">
        <v>7129</v>
      </c>
      <c r="AE924" s="248">
        <v>0</v>
      </c>
      <c r="AF924" s="247" t="s">
        <v>7129</v>
      </c>
      <c r="AG924" s="242" t="str">
        <f>IFERROR(VLOOKUP(작성용!A:A,RM!A:D,4,0),"-")</f>
        <v>-</v>
      </c>
      <c r="AH924" s="9" t="s">
        <v>6721</v>
      </c>
      <c r="AI924" s="238" t="s">
        <v>6721</v>
      </c>
      <c r="AJ924" s="238" t="s">
        <v>6721</v>
      </c>
      <c r="AK924" s="238" t="s">
        <v>7182</v>
      </c>
      <c r="AL924" s="238">
        <v>923</v>
      </c>
    </row>
    <row r="925" spans="1:38" x14ac:dyDescent="0.3">
      <c r="A925" s="232">
        <v>6000645</v>
      </c>
      <c r="B925" s="232" t="s">
        <v>7881</v>
      </c>
      <c r="C925" s="244" t="s">
        <v>6717</v>
      </c>
      <c r="D925" s="240" t="s">
        <v>8028</v>
      </c>
      <c r="E925" s="239" t="s">
        <v>4076</v>
      </c>
      <c r="F925" s="243" t="s">
        <v>7062</v>
      </c>
      <c r="G925" s="214">
        <v>0</v>
      </c>
      <c r="H925" s="234" t="s">
        <v>6721</v>
      </c>
      <c r="I925" s="234"/>
      <c r="J925" s="234"/>
      <c r="K925" s="234"/>
      <c r="L925" s="234"/>
      <c r="M925" s="234"/>
      <c r="N925" s="234" t="s">
        <v>6946</v>
      </c>
      <c r="O925" s="249"/>
      <c r="P925" s="249"/>
      <c r="Q925" s="226"/>
      <c r="R925" s="212" t="s">
        <v>2</v>
      </c>
      <c r="S925" s="213" t="s">
        <v>6721</v>
      </c>
      <c r="T925" s="236" t="s">
        <v>7919</v>
      </c>
      <c r="U925" s="237" t="s">
        <v>6722</v>
      </c>
      <c r="V925" s="236">
        <v>45548</v>
      </c>
      <c r="W925" s="236" t="s">
        <v>6944</v>
      </c>
      <c r="X925" s="237" t="s">
        <v>6721</v>
      </c>
      <c r="Y925" s="237"/>
      <c r="Z925" s="237"/>
      <c r="AA925" s="241">
        <v>202409</v>
      </c>
      <c r="AB925" s="246"/>
      <c r="AC925" s="236" t="s">
        <v>7181</v>
      </c>
      <c r="AD925" s="247" t="s">
        <v>7077</v>
      </c>
      <c r="AE925" s="248">
        <v>0</v>
      </c>
      <c r="AF925" s="247" t="s">
        <v>7077</v>
      </c>
      <c r="AG925" s="242" t="str">
        <f>IFERROR(VLOOKUP(작성용!A:A,RM!A:D,4,0),"-")</f>
        <v>-</v>
      </c>
      <c r="AH925" s="9" t="s">
        <v>6721</v>
      </c>
      <c r="AI925" s="238" t="s">
        <v>6721</v>
      </c>
      <c r="AJ925" s="238" t="s">
        <v>6721</v>
      </c>
      <c r="AK925" s="238" t="s">
        <v>7182</v>
      </c>
      <c r="AL925" s="238">
        <v>924</v>
      </c>
    </row>
    <row r="926" spans="1:38" x14ac:dyDescent="0.3">
      <c r="A926" s="232">
        <v>6000645</v>
      </c>
      <c r="B926" s="232" t="s">
        <v>7881</v>
      </c>
      <c r="C926" s="244" t="s">
        <v>6717</v>
      </c>
      <c r="D926" s="231" t="s">
        <v>8008</v>
      </c>
      <c r="E926" s="239" t="s">
        <v>4065</v>
      </c>
      <c r="F926" s="243" t="s">
        <v>7179</v>
      </c>
      <c r="G926" s="214">
        <v>0</v>
      </c>
      <c r="H926" s="234" t="s">
        <v>6721</v>
      </c>
      <c r="I926" s="234"/>
      <c r="J926" s="234"/>
      <c r="K926" s="234"/>
      <c r="L926" s="234"/>
      <c r="M926" s="234"/>
      <c r="N926" s="234" t="s">
        <v>6946</v>
      </c>
      <c r="O926" s="249"/>
      <c r="P926" s="249"/>
      <c r="Q926" s="226"/>
      <c r="R926" s="212" t="s">
        <v>2</v>
      </c>
      <c r="S926" s="213" t="s">
        <v>6721</v>
      </c>
      <c r="T926" s="236" t="s">
        <v>7919</v>
      </c>
      <c r="U926" s="237" t="s">
        <v>6722</v>
      </c>
      <c r="V926" s="236">
        <v>45548</v>
      </c>
      <c r="W926" s="236" t="s">
        <v>6944</v>
      </c>
      <c r="X926" s="237" t="s">
        <v>6721</v>
      </c>
      <c r="Y926" s="237"/>
      <c r="Z926" s="237"/>
      <c r="AA926" s="241">
        <v>202409</v>
      </c>
      <c r="AB926" s="246"/>
      <c r="AC926" s="236" t="s">
        <v>7181</v>
      </c>
      <c r="AD926" s="247" t="s">
        <v>7026</v>
      </c>
      <c r="AE926" s="248">
        <v>0.4</v>
      </c>
      <c r="AF926" s="247" t="s">
        <v>7026</v>
      </c>
      <c r="AG926" s="242" t="str">
        <f>IFERROR(VLOOKUP(작성용!A:A,RM!A:D,4,0),"-")</f>
        <v>-</v>
      </c>
      <c r="AH926" s="9" t="s">
        <v>6721</v>
      </c>
      <c r="AI926" s="238" t="s">
        <v>6721</v>
      </c>
      <c r="AJ926" s="238" t="s">
        <v>6721</v>
      </c>
      <c r="AK926" s="238" t="s">
        <v>7182</v>
      </c>
      <c r="AL926" s="238">
        <v>925</v>
      </c>
    </row>
    <row r="927" spans="1:38" x14ac:dyDescent="0.3">
      <c r="A927" s="232">
        <v>6000645</v>
      </c>
      <c r="B927" s="232" t="s">
        <v>7881</v>
      </c>
      <c r="C927" s="244" t="s">
        <v>6717</v>
      </c>
      <c r="D927" s="240" t="s">
        <v>8008</v>
      </c>
      <c r="E927" s="239" t="s">
        <v>4065</v>
      </c>
      <c r="F927" s="243" t="s">
        <v>6966</v>
      </c>
      <c r="G927" s="214">
        <v>1</v>
      </c>
      <c r="H927" s="234" t="s">
        <v>6721</v>
      </c>
      <c r="I927" s="234"/>
      <c r="J927" s="234"/>
      <c r="K927" s="234"/>
      <c r="L927" s="234"/>
      <c r="M927" s="234"/>
      <c r="N927" s="234" t="s">
        <v>6946</v>
      </c>
      <c r="O927" s="249"/>
      <c r="P927" s="249"/>
      <c r="Q927" s="226"/>
      <c r="R927" s="212" t="s">
        <v>2</v>
      </c>
      <c r="S927" s="213" t="s">
        <v>6721</v>
      </c>
      <c r="T927" s="236" t="s">
        <v>7919</v>
      </c>
      <c r="U927" s="237" t="s">
        <v>6722</v>
      </c>
      <c r="V927" s="236">
        <v>45548</v>
      </c>
      <c r="W927" s="236" t="s">
        <v>6944</v>
      </c>
      <c r="X927" s="237" t="s">
        <v>6721</v>
      </c>
      <c r="Y927" s="237"/>
      <c r="Z927" s="237"/>
      <c r="AA927" s="241">
        <v>202409</v>
      </c>
      <c r="AB927" s="246"/>
      <c r="AC927" s="236" t="s">
        <v>7181</v>
      </c>
      <c r="AD927" s="247" t="s">
        <v>7026</v>
      </c>
      <c r="AE927" s="248">
        <v>0</v>
      </c>
      <c r="AF927" s="247" t="s">
        <v>7026</v>
      </c>
      <c r="AG927" s="242" t="str">
        <f>IFERROR(VLOOKUP(작성용!A:A,RM!A:D,4,0),"-")</f>
        <v>-</v>
      </c>
      <c r="AH927" s="9" t="s">
        <v>6721</v>
      </c>
      <c r="AI927" s="238" t="s">
        <v>6721</v>
      </c>
      <c r="AJ927" s="238" t="s">
        <v>6721</v>
      </c>
      <c r="AK927" s="238" t="s">
        <v>7182</v>
      </c>
      <c r="AL927" s="238">
        <v>926</v>
      </c>
    </row>
    <row r="928" spans="1:38" x14ac:dyDescent="0.3">
      <c r="A928" s="232">
        <v>6000645</v>
      </c>
      <c r="B928" s="232" t="s">
        <v>7881</v>
      </c>
      <c r="C928" s="244" t="s">
        <v>6717</v>
      </c>
      <c r="D928" s="240" t="s">
        <v>8029</v>
      </c>
      <c r="E928" s="239" t="s">
        <v>4077</v>
      </c>
      <c r="F928" s="243" t="s">
        <v>7062</v>
      </c>
      <c r="G928" s="214">
        <v>0</v>
      </c>
      <c r="H928" s="234" t="s">
        <v>6721</v>
      </c>
      <c r="I928" s="234"/>
      <c r="J928" s="234"/>
      <c r="K928" s="234"/>
      <c r="L928" s="234"/>
      <c r="M928" s="234"/>
      <c r="N928" s="234" t="s">
        <v>6946</v>
      </c>
      <c r="O928" s="249"/>
      <c r="P928" s="249"/>
      <c r="Q928" s="226"/>
      <c r="R928" s="212" t="s">
        <v>2</v>
      </c>
      <c r="S928" s="213" t="s">
        <v>6721</v>
      </c>
      <c r="T928" s="236" t="s">
        <v>7919</v>
      </c>
      <c r="U928" s="237" t="s">
        <v>6722</v>
      </c>
      <c r="V928" s="236">
        <v>45548</v>
      </c>
      <c r="W928" s="236" t="s">
        <v>6944</v>
      </c>
      <c r="X928" s="237" t="s">
        <v>6721</v>
      </c>
      <c r="Y928" s="237"/>
      <c r="Z928" s="237"/>
      <c r="AA928" s="241">
        <v>202409</v>
      </c>
      <c r="AB928" s="246"/>
      <c r="AC928" s="236" t="s">
        <v>7181</v>
      </c>
      <c r="AD928" s="247" t="s">
        <v>7152</v>
      </c>
      <c r="AE928" s="248">
        <v>0</v>
      </c>
      <c r="AF928" s="247" t="s">
        <v>7152</v>
      </c>
      <c r="AG928" s="242" t="str">
        <f>IFERROR(VLOOKUP(작성용!A:A,RM!A:D,4,0),"-")</f>
        <v>-</v>
      </c>
      <c r="AH928" s="9" t="s">
        <v>6721</v>
      </c>
      <c r="AI928" s="238" t="s">
        <v>6721</v>
      </c>
      <c r="AJ928" s="238" t="s">
        <v>6721</v>
      </c>
      <c r="AK928" s="238" t="s">
        <v>7182</v>
      </c>
      <c r="AL928" s="238">
        <v>927</v>
      </c>
    </row>
    <row r="929" spans="1:38" x14ac:dyDescent="0.3">
      <c r="A929" s="232">
        <v>6000645</v>
      </c>
      <c r="B929" s="232" t="s">
        <v>7881</v>
      </c>
      <c r="C929" s="244" t="s">
        <v>6717</v>
      </c>
      <c r="D929" s="240" t="s">
        <v>8030</v>
      </c>
      <c r="E929" s="239" t="s">
        <v>4078</v>
      </c>
      <c r="F929" s="243" t="s">
        <v>7062</v>
      </c>
      <c r="G929" s="214">
        <v>0</v>
      </c>
      <c r="H929" s="234" t="s">
        <v>6721</v>
      </c>
      <c r="I929" s="234"/>
      <c r="J929" s="234"/>
      <c r="K929" s="234"/>
      <c r="L929" s="234"/>
      <c r="M929" s="234"/>
      <c r="N929" s="234" t="s">
        <v>6946</v>
      </c>
      <c r="O929" s="249"/>
      <c r="P929" s="249"/>
      <c r="Q929" s="226"/>
      <c r="R929" s="212" t="s">
        <v>2</v>
      </c>
      <c r="S929" s="213" t="s">
        <v>6721</v>
      </c>
      <c r="T929" s="236" t="s">
        <v>7919</v>
      </c>
      <c r="U929" s="237" t="s">
        <v>6722</v>
      </c>
      <c r="V929" s="236">
        <v>45548</v>
      </c>
      <c r="W929" s="236" t="s">
        <v>6944</v>
      </c>
      <c r="X929" s="237" t="s">
        <v>6721</v>
      </c>
      <c r="Y929" s="237"/>
      <c r="Z929" s="237"/>
      <c r="AA929" s="241">
        <v>202409</v>
      </c>
      <c r="AB929" s="246"/>
      <c r="AC929" s="236" t="s">
        <v>7181</v>
      </c>
      <c r="AD929" s="247" t="s">
        <v>7111</v>
      </c>
      <c r="AE929" s="248">
        <v>0</v>
      </c>
      <c r="AF929" s="247" t="s">
        <v>7111</v>
      </c>
      <c r="AG929" s="242" t="str">
        <f>IFERROR(VLOOKUP(작성용!A:A,RM!A:D,4,0),"-")</f>
        <v>-</v>
      </c>
      <c r="AH929" s="9" t="s">
        <v>6721</v>
      </c>
      <c r="AI929" s="238" t="s">
        <v>6721</v>
      </c>
      <c r="AJ929" s="238" t="s">
        <v>6721</v>
      </c>
      <c r="AK929" s="238" t="s">
        <v>7182</v>
      </c>
      <c r="AL929" s="238">
        <v>928</v>
      </c>
    </row>
    <row r="930" spans="1:38" x14ac:dyDescent="0.3">
      <c r="A930" s="232">
        <v>6000645</v>
      </c>
      <c r="B930" s="232" t="s">
        <v>7881</v>
      </c>
      <c r="C930" s="244" t="s">
        <v>6717</v>
      </c>
      <c r="D930" s="240" t="s">
        <v>8031</v>
      </c>
      <c r="E930" s="239" t="s">
        <v>4079</v>
      </c>
      <c r="F930" s="243" t="s">
        <v>6966</v>
      </c>
      <c r="G930" s="214">
        <v>0</v>
      </c>
      <c r="H930" s="234" t="s">
        <v>6721</v>
      </c>
      <c r="I930" s="234"/>
      <c r="J930" s="234"/>
      <c r="K930" s="234"/>
      <c r="L930" s="234"/>
      <c r="M930" s="234"/>
      <c r="N930" s="234" t="s">
        <v>6946</v>
      </c>
      <c r="O930" s="249"/>
      <c r="P930" s="249"/>
      <c r="Q930" s="226"/>
      <c r="R930" s="212" t="s">
        <v>2</v>
      </c>
      <c r="S930" s="213" t="s">
        <v>6721</v>
      </c>
      <c r="T930" s="236" t="s">
        <v>7919</v>
      </c>
      <c r="U930" s="237" t="s">
        <v>6722</v>
      </c>
      <c r="V930" s="236">
        <v>45548</v>
      </c>
      <c r="W930" s="236" t="s">
        <v>6944</v>
      </c>
      <c r="X930" s="237" t="s">
        <v>6721</v>
      </c>
      <c r="Y930" s="237"/>
      <c r="Z930" s="237"/>
      <c r="AA930" s="241">
        <v>202409</v>
      </c>
      <c r="AB930" s="246"/>
      <c r="AC930" s="236" t="s">
        <v>7181</v>
      </c>
      <c r="AD930" s="247" t="s">
        <v>7049</v>
      </c>
      <c r="AE930" s="248">
        <v>0</v>
      </c>
      <c r="AF930" s="247" t="s">
        <v>7049</v>
      </c>
      <c r="AG930" s="242" t="str">
        <f>IFERROR(VLOOKUP(작성용!A:A,RM!A:D,4,0),"-")</f>
        <v>-</v>
      </c>
      <c r="AH930" s="9" t="s">
        <v>6721</v>
      </c>
      <c r="AI930" s="238" t="s">
        <v>6721</v>
      </c>
      <c r="AJ930" s="238" t="s">
        <v>6721</v>
      </c>
      <c r="AK930" s="238" t="s">
        <v>7182</v>
      </c>
      <c r="AL930" s="238">
        <v>929</v>
      </c>
    </row>
    <row r="931" spans="1:38" x14ac:dyDescent="0.3">
      <c r="A931" s="232">
        <v>6000645</v>
      </c>
      <c r="B931" s="232" t="s">
        <v>7881</v>
      </c>
      <c r="C931" s="244" t="s">
        <v>6717</v>
      </c>
      <c r="D931" s="240" t="s">
        <v>8032</v>
      </c>
      <c r="E931" s="239">
        <v>1101117528023</v>
      </c>
      <c r="F931" s="243" t="s">
        <v>6966</v>
      </c>
      <c r="G931" s="214">
        <v>0</v>
      </c>
      <c r="H931" s="234" t="s">
        <v>6721</v>
      </c>
      <c r="I931" s="234"/>
      <c r="J931" s="234"/>
      <c r="K931" s="234"/>
      <c r="L931" s="234"/>
      <c r="M931" s="234"/>
      <c r="N931" s="234" t="s">
        <v>6946</v>
      </c>
      <c r="O931" s="249"/>
      <c r="P931" s="249"/>
      <c r="Q931" s="226"/>
      <c r="R931" s="212" t="s">
        <v>2</v>
      </c>
      <c r="S931" s="213" t="s">
        <v>6721</v>
      </c>
      <c r="T931" s="236" t="s">
        <v>7919</v>
      </c>
      <c r="U931" s="237" t="s">
        <v>6722</v>
      </c>
      <c r="V931" s="236">
        <v>45548</v>
      </c>
      <c r="W931" s="236" t="s">
        <v>6944</v>
      </c>
      <c r="X931" s="237" t="s">
        <v>6721</v>
      </c>
      <c r="Y931" s="237"/>
      <c r="Z931" s="237"/>
      <c r="AA931" s="241">
        <v>202409</v>
      </c>
      <c r="AB931" s="246"/>
      <c r="AC931" s="236" t="s">
        <v>7181</v>
      </c>
      <c r="AD931" s="247" t="s">
        <v>7196</v>
      </c>
      <c r="AE931" s="248">
        <v>0</v>
      </c>
      <c r="AF931" s="247" t="s">
        <v>7196</v>
      </c>
      <c r="AG931" s="242" t="str">
        <f>IFERROR(VLOOKUP(작성용!A:A,RM!A:D,4,0),"-")</f>
        <v>-</v>
      </c>
      <c r="AH931" s="9" t="s">
        <v>6721</v>
      </c>
      <c r="AI931" s="238" t="s">
        <v>6721</v>
      </c>
      <c r="AJ931" s="238" t="s">
        <v>6721</v>
      </c>
      <c r="AK931" s="238" t="s">
        <v>7182</v>
      </c>
      <c r="AL931" s="238">
        <v>930</v>
      </c>
    </row>
    <row r="932" spans="1:38" x14ac:dyDescent="0.3">
      <c r="A932" s="232">
        <v>6000645</v>
      </c>
      <c r="B932" s="232" t="s">
        <v>7881</v>
      </c>
      <c r="C932" s="244" t="s">
        <v>6717</v>
      </c>
      <c r="D932" s="240" t="s">
        <v>8033</v>
      </c>
      <c r="E932" s="239" t="s">
        <v>4080</v>
      </c>
      <c r="F932" s="243" t="s">
        <v>6966</v>
      </c>
      <c r="G932" s="214">
        <v>0</v>
      </c>
      <c r="H932" s="234" t="s">
        <v>6721</v>
      </c>
      <c r="I932" s="234"/>
      <c r="J932" s="234"/>
      <c r="K932" s="234"/>
      <c r="L932" s="234"/>
      <c r="M932" s="234"/>
      <c r="N932" s="234" t="s">
        <v>6946</v>
      </c>
      <c r="O932" s="249"/>
      <c r="P932" s="249"/>
      <c r="Q932" s="226"/>
      <c r="R932" s="212" t="s">
        <v>2</v>
      </c>
      <c r="S932" s="213" t="s">
        <v>6721</v>
      </c>
      <c r="T932" s="236" t="s">
        <v>7919</v>
      </c>
      <c r="U932" s="237" t="s">
        <v>6722</v>
      </c>
      <c r="V932" s="236">
        <v>45548</v>
      </c>
      <c r="W932" s="236" t="s">
        <v>6944</v>
      </c>
      <c r="X932" s="237" t="s">
        <v>6721</v>
      </c>
      <c r="Y932" s="237"/>
      <c r="Z932" s="237"/>
      <c r="AA932" s="241">
        <v>202409</v>
      </c>
      <c r="AB932" s="246"/>
      <c r="AC932" s="236" t="s">
        <v>7181</v>
      </c>
      <c r="AD932" s="247" t="s">
        <v>7129</v>
      </c>
      <c r="AE932" s="248">
        <v>0</v>
      </c>
      <c r="AF932" s="247" t="s">
        <v>7129</v>
      </c>
      <c r="AG932" s="242" t="str">
        <f>IFERROR(VLOOKUP(작성용!A:A,RM!A:D,4,0),"-")</f>
        <v>-</v>
      </c>
      <c r="AH932" s="9" t="s">
        <v>6721</v>
      </c>
      <c r="AI932" s="238" t="s">
        <v>6721</v>
      </c>
      <c r="AJ932" s="238" t="s">
        <v>6721</v>
      </c>
      <c r="AK932" s="238" t="s">
        <v>7182</v>
      </c>
      <c r="AL932" s="238">
        <v>931</v>
      </c>
    </row>
    <row r="933" spans="1:38" x14ac:dyDescent="0.3">
      <c r="A933" s="232">
        <v>6000645</v>
      </c>
      <c r="B933" s="232" t="s">
        <v>7881</v>
      </c>
      <c r="C933" s="244" t="s">
        <v>6717</v>
      </c>
      <c r="D933" s="240" t="s">
        <v>8034</v>
      </c>
      <c r="E933" s="239" t="s">
        <v>4081</v>
      </c>
      <c r="F933" s="243" t="s">
        <v>6966</v>
      </c>
      <c r="G933" s="214">
        <v>0</v>
      </c>
      <c r="H933" s="234" t="s">
        <v>6721</v>
      </c>
      <c r="I933" s="234"/>
      <c r="J933" s="234"/>
      <c r="K933" s="234"/>
      <c r="L933" s="234"/>
      <c r="M933" s="234"/>
      <c r="N933" s="234" t="s">
        <v>6946</v>
      </c>
      <c r="O933" s="249"/>
      <c r="P933" s="249"/>
      <c r="Q933" s="226"/>
      <c r="R933" s="212" t="s">
        <v>2</v>
      </c>
      <c r="S933" s="213" t="s">
        <v>6721</v>
      </c>
      <c r="T933" s="236" t="s">
        <v>7919</v>
      </c>
      <c r="U933" s="237" t="s">
        <v>6722</v>
      </c>
      <c r="V933" s="236">
        <v>45548</v>
      </c>
      <c r="W933" s="236" t="s">
        <v>6944</v>
      </c>
      <c r="X933" s="237" t="s">
        <v>6721</v>
      </c>
      <c r="Y933" s="237"/>
      <c r="Z933" s="237"/>
      <c r="AA933" s="241">
        <v>202409</v>
      </c>
      <c r="AB933" s="246"/>
      <c r="AC933" s="236" t="s">
        <v>7181</v>
      </c>
      <c r="AD933" s="247" t="s">
        <v>7221</v>
      </c>
      <c r="AE933" s="248">
        <v>0</v>
      </c>
      <c r="AF933" s="247" t="s">
        <v>7221</v>
      </c>
      <c r="AG933" s="242" t="str">
        <f>IFERROR(VLOOKUP(작성용!A:A,RM!A:D,4,0),"-")</f>
        <v>-</v>
      </c>
      <c r="AH933" s="9" t="s">
        <v>6721</v>
      </c>
      <c r="AI933" s="238" t="s">
        <v>6721</v>
      </c>
      <c r="AJ933" s="238" t="s">
        <v>6721</v>
      </c>
      <c r="AK933" s="238" t="s">
        <v>7182</v>
      </c>
      <c r="AL933" s="238">
        <v>932</v>
      </c>
    </row>
    <row r="934" spans="1:38" x14ac:dyDescent="0.3">
      <c r="A934" s="232">
        <v>6000645</v>
      </c>
      <c r="B934" s="232" t="s">
        <v>7881</v>
      </c>
      <c r="C934" s="244" t="s">
        <v>6717</v>
      </c>
      <c r="D934" s="240" t="s">
        <v>8035</v>
      </c>
      <c r="E934" s="239" t="s">
        <v>4082</v>
      </c>
      <c r="F934" s="243" t="s">
        <v>6966</v>
      </c>
      <c r="G934" s="214">
        <v>0</v>
      </c>
      <c r="H934" s="234" t="s">
        <v>6721</v>
      </c>
      <c r="I934" s="234"/>
      <c r="J934" s="234"/>
      <c r="K934" s="234"/>
      <c r="L934" s="234"/>
      <c r="M934" s="234"/>
      <c r="N934" s="234" t="s">
        <v>6946</v>
      </c>
      <c r="O934" s="249"/>
      <c r="P934" s="249"/>
      <c r="Q934" s="226"/>
      <c r="R934" s="212" t="s">
        <v>2</v>
      </c>
      <c r="S934" s="213" t="s">
        <v>6721</v>
      </c>
      <c r="T934" s="236" t="s">
        <v>7919</v>
      </c>
      <c r="U934" s="237" t="s">
        <v>6722</v>
      </c>
      <c r="V934" s="236">
        <v>45548</v>
      </c>
      <c r="W934" s="236" t="s">
        <v>6944</v>
      </c>
      <c r="X934" s="237" t="s">
        <v>6721</v>
      </c>
      <c r="Y934" s="237"/>
      <c r="Z934" s="237"/>
      <c r="AA934" s="241">
        <v>202409</v>
      </c>
      <c r="AB934" s="246"/>
      <c r="AC934" s="236" t="s">
        <v>7181</v>
      </c>
      <c r="AD934" s="247" t="s">
        <v>7196</v>
      </c>
      <c r="AE934" s="248">
        <v>0</v>
      </c>
      <c r="AF934" s="247" t="s">
        <v>7196</v>
      </c>
      <c r="AG934" s="242" t="str">
        <f>IFERROR(VLOOKUP(작성용!A:A,RM!A:D,4,0),"-")</f>
        <v>-</v>
      </c>
      <c r="AH934" s="9" t="s">
        <v>6721</v>
      </c>
      <c r="AI934" s="238" t="s">
        <v>6721</v>
      </c>
      <c r="AJ934" s="238" t="s">
        <v>6721</v>
      </c>
      <c r="AK934" s="238" t="s">
        <v>7182</v>
      </c>
      <c r="AL934" s="238">
        <v>933</v>
      </c>
    </row>
    <row r="935" spans="1:38" x14ac:dyDescent="0.3">
      <c r="A935" s="232">
        <v>6000645</v>
      </c>
      <c r="B935" s="232" t="s">
        <v>7881</v>
      </c>
      <c r="C935" s="244" t="s">
        <v>6717</v>
      </c>
      <c r="D935" s="240" t="s">
        <v>8036</v>
      </c>
      <c r="E935" s="239">
        <v>1101118278297</v>
      </c>
      <c r="F935" s="243" t="s">
        <v>6966</v>
      </c>
      <c r="G935" s="214">
        <v>0</v>
      </c>
      <c r="H935" s="234" t="s">
        <v>6721</v>
      </c>
      <c r="I935" s="234"/>
      <c r="J935" s="234"/>
      <c r="K935" s="234"/>
      <c r="L935" s="234"/>
      <c r="M935" s="234"/>
      <c r="N935" s="234" t="s">
        <v>6946</v>
      </c>
      <c r="O935" s="249"/>
      <c r="P935" s="249"/>
      <c r="Q935" s="226"/>
      <c r="R935" s="212" t="s">
        <v>2</v>
      </c>
      <c r="S935" s="213" t="s">
        <v>6721</v>
      </c>
      <c r="T935" s="236" t="s">
        <v>7919</v>
      </c>
      <c r="U935" s="237" t="s">
        <v>6722</v>
      </c>
      <c r="V935" s="236">
        <v>45548</v>
      </c>
      <c r="W935" s="236" t="s">
        <v>6944</v>
      </c>
      <c r="X935" s="237" t="s">
        <v>6721</v>
      </c>
      <c r="Y935" s="237"/>
      <c r="Z935" s="237"/>
      <c r="AA935" s="241">
        <v>202409</v>
      </c>
      <c r="AB935" s="246"/>
      <c r="AC935" s="236" t="s">
        <v>7181</v>
      </c>
      <c r="AD935" s="247" t="s">
        <v>7289</v>
      </c>
      <c r="AE935" s="248">
        <v>0</v>
      </c>
      <c r="AF935" s="247" t="s">
        <v>7289</v>
      </c>
      <c r="AG935" s="242" t="str">
        <f>IFERROR(VLOOKUP(작성용!A:A,RM!A:D,4,0),"-")</f>
        <v>-</v>
      </c>
      <c r="AH935" s="9" t="s">
        <v>6721</v>
      </c>
      <c r="AI935" s="238" t="s">
        <v>6721</v>
      </c>
      <c r="AJ935" s="238" t="s">
        <v>6721</v>
      </c>
      <c r="AK935" s="238" t="s">
        <v>7182</v>
      </c>
      <c r="AL935" s="238">
        <v>934</v>
      </c>
    </row>
    <row r="936" spans="1:38" x14ac:dyDescent="0.3">
      <c r="A936" s="232">
        <v>6000645</v>
      </c>
      <c r="B936" s="232" t="s">
        <v>7881</v>
      </c>
      <c r="C936" s="244" t="s">
        <v>6717</v>
      </c>
      <c r="D936" s="240" t="s">
        <v>8033</v>
      </c>
      <c r="E936" s="239" t="s">
        <v>4080</v>
      </c>
      <c r="F936" s="243" t="s">
        <v>6966</v>
      </c>
      <c r="G936" s="214">
        <v>1</v>
      </c>
      <c r="H936" s="234" t="s">
        <v>6721</v>
      </c>
      <c r="I936" s="234"/>
      <c r="J936" s="234"/>
      <c r="K936" s="234"/>
      <c r="L936" s="234"/>
      <c r="M936" s="234"/>
      <c r="N936" s="234" t="s">
        <v>6946</v>
      </c>
      <c r="O936" s="249"/>
      <c r="P936" s="249"/>
      <c r="Q936" s="226"/>
      <c r="R936" s="212" t="s">
        <v>2</v>
      </c>
      <c r="S936" s="213" t="s">
        <v>6721</v>
      </c>
      <c r="T936" s="236" t="s">
        <v>7919</v>
      </c>
      <c r="U936" s="237" t="s">
        <v>6722</v>
      </c>
      <c r="V936" s="236">
        <v>45548</v>
      </c>
      <c r="W936" s="236" t="s">
        <v>6944</v>
      </c>
      <c r="X936" s="237" t="s">
        <v>6721</v>
      </c>
      <c r="Y936" s="237"/>
      <c r="Z936" s="237"/>
      <c r="AA936" s="241">
        <v>202409</v>
      </c>
      <c r="AB936" s="246"/>
      <c r="AC936" s="236" t="s">
        <v>7181</v>
      </c>
      <c r="AD936" s="247" t="s">
        <v>7129</v>
      </c>
      <c r="AE936" s="248">
        <v>0</v>
      </c>
      <c r="AF936" s="247" t="s">
        <v>7129</v>
      </c>
      <c r="AG936" s="242" t="str">
        <f>IFERROR(VLOOKUP(작성용!A:A,RM!A:D,4,0),"-")</f>
        <v>-</v>
      </c>
      <c r="AH936" s="9" t="s">
        <v>6721</v>
      </c>
      <c r="AI936" s="238" t="s">
        <v>6721</v>
      </c>
      <c r="AJ936" s="238" t="s">
        <v>6721</v>
      </c>
      <c r="AK936" s="238" t="s">
        <v>7182</v>
      </c>
      <c r="AL936" s="238">
        <v>935</v>
      </c>
    </row>
    <row r="937" spans="1:38" x14ac:dyDescent="0.3">
      <c r="A937" s="232">
        <v>6000645</v>
      </c>
      <c r="B937" s="232" t="s">
        <v>7881</v>
      </c>
      <c r="C937" s="244" t="s">
        <v>6717</v>
      </c>
      <c r="D937" s="240" t="s">
        <v>8018</v>
      </c>
      <c r="E937" s="239">
        <v>2850110418398</v>
      </c>
      <c r="F937" s="243" t="s">
        <v>6966</v>
      </c>
      <c r="G937" s="214">
        <v>1</v>
      </c>
      <c r="H937" s="234" t="s">
        <v>6721</v>
      </c>
      <c r="I937" s="234"/>
      <c r="J937" s="234"/>
      <c r="K937" s="234"/>
      <c r="L937" s="234"/>
      <c r="M937" s="234"/>
      <c r="N937" s="234" t="s">
        <v>6946</v>
      </c>
      <c r="O937" s="249"/>
      <c r="P937" s="249"/>
      <c r="Q937" s="226"/>
      <c r="R937" s="212" t="s">
        <v>2</v>
      </c>
      <c r="S937" s="213" t="s">
        <v>6721</v>
      </c>
      <c r="T937" s="236" t="s">
        <v>7919</v>
      </c>
      <c r="U937" s="237" t="s">
        <v>6722</v>
      </c>
      <c r="V937" s="236">
        <v>45548</v>
      </c>
      <c r="W937" s="236" t="s">
        <v>6944</v>
      </c>
      <c r="X937" s="237" t="s">
        <v>6721</v>
      </c>
      <c r="Y937" s="237"/>
      <c r="Z937" s="237"/>
      <c r="AA937" s="241">
        <v>202409</v>
      </c>
      <c r="AB937" s="246"/>
      <c r="AC937" s="236" t="s">
        <v>7181</v>
      </c>
      <c r="AD937" s="247" t="s">
        <v>7077</v>
      </c>
      <c r="AE937" s="248">
        <v>0</v>
      </c>
      <c r="AF937" s="247" t="s">
        <v>7077</v>
      </c>
      <c r="AG937" s="242" t="str">
        <f>IFERROR(VLOOKUP(작성용!A:A,RM!A:D,4,0),"-")</f>
        <v>-</v>
      </c>
      <c r="AH937" s="9" t="s">
        <v>6721</v>
      </c>
      <c r="AI937" s="238" t="s">
        <v>6721</v>
      </c>
      <c r="AJ937" s="238" t="s">
        <v>6721</v>
      </c>
      <c r="AK937" s="238" t="s">
        <v>7182</v>
      </c>
      <c r="AL937" s="238">
        <v>936</v>
      </c>
    </row>
    <row r="938" spans="1:38" x14ac:dyDescent="0.3">
      <c r="A938" s="232">
        <v>6000645</v>
      </c>
      <c r="B938" s="232" t="s">
        <v>7881</v>
      </c>
      <c r="C938" s="244" t="s">
        <v>6717</v>
      </c>
      <c r="D938" s="240" t="s">
        <v>8037</v>
      </c>
      <c r="E938" s="239" t="s">
        <v>4083</v>
      </c>
      <c r="F938" s="243" t="s">
        <v>6966</v>
      </c>
      <c r="G938" s="214">
        <v>0</v>
      </c>
      <c r="H938" s="234" t="s">
        <v>6721</v>
      </c>
      <c r="I938" s="234"/>
      <c r="J938" s="234"/>
      <c r="K938" s="234"/>
      <c r="L938" s="234"/>
      <c r="M938" s="234"/>
      <c r="N938" s="234" t="s">
        <v>6946</v>
      </c>
      <c r="O938" s="249"/>
      <c r="P938" s="249"/>
      <c r="Q938" s="226"/>
      <c r="R938" s="212" t="s">
        <v>2</v>
      </c>
      <c r="S938" s="213" t="s">
        <v>6721</v>
      </c>
      <c r="T938" s="236" t="s">
        <v>7919</v>
      </c>
      <c r="U938" s="237" t="s">
        <v>6722</v>
      </c>
      <c r="V938" s="236">
        <v>45548</v>
      </c>
      <c r="W938" s="236" t="s">
        <v>6944</v>
      </c>
      <c r="X938" s="237" t="s">
        <v>6721</v>
      </c>
      <c r="Y938" s="237"/>
      <c r="Z938" s="237"/>
      <c r="AA938" s="241">
        <v>202409</v>
      </c>
      <c r="AB938" s="246"/>
      <c r="AC938" s="236" t="s">
        <v>7181</v>
      </c>
      <c r="AD938" s="247" t="s">
        <v>7129</v>
      </c>
      <c r="AE938" s="248">
        <v>0</v>
      </c>
      <c r="AF938" s="247" t="s">
        <v>7129</v>
      </c>
      <c r="AG938" s="242" t="str">
        <f>IFERROR(VLOOKUP(작성용!A:A,RM!A:D,4,0),"-")</f>
        <v>-</v>
      </c>
      <c r="AH938" s="9" t="s">
        <v>6721</v>
      </c>
      <c r="AI938" s="238" t="s">
        <v>6721</v>
      </c>
      <c r="AJ938" s="238" t="s">
        <v>6721</v>
      </c>
      <c r="AK938" s="238" t="s">
        <v>7182</v>
      </c>
      <c r="AL938" s="238">
        <v>937</v>
      </c>
    </row>
    <row r="939" spans="1:38" x14ac:dyDescent="0.3">
      <c r="A939" s="232">
        <v>6000645</v>
      </c>
      <c r="B939" s="232" t="s">
        <v>7881</v>
      </c>
      <c r="C939" s="244" t="s">
        <v>6717</v>
      </c>
      <c r="D939" s="240" t="s">
        <v>8038</v>
      </c>
      <c r="E939" s="239" t="s">
        <v>4084</v>
      </c>
      <c r="F939" s="243" t="s">
        <v>6966</v>
      </c>
      <c r="G939" s="214">
        <v>0</v>
      </c>
      <c r="H939" s="234" t="s">
        <v>6721</v>
      </c>
      <c r="I939" s="234"/>
      <c r="J939" s="234"/>
      <c r="K939" s="234"/>
      <c r="L939" s="234"/>
      <c r="M939" s="234"/>
      <c r="N939" s="234" t="s">
        <v>6946</v>
      </c>
      <c r="O939" s="249"/>
      <c r="P939" s="249"/>
      <c r="Q939" s="226"/>
      <c r="R939" s="212" t="s">
        <v>2</v>
      </c>
      <c r="S939" s="213" t="s">
        <v>6721</v>
      </c>
      <c r="T939" s="236" t="s">
        <v>7919</v>
      </c>
      <c r="U939" s="237" t="s">
        <v>6722</v>
      </c>
      <c r="V939" s="236">
        <v>45548</v>
      </c>
      <c r="W939" s="236" t="s">
        <v>6944</v>
      </c>
      <c r="X939" s="237" t="s">
        <v>6721</v>
      </c>
      <c r="Y939" s="237"/>
      <c r="Z939" s="237"/>
      <c r="AA939" s="241">
        <v>202409</v>
      </c>
      <c r="AB939" s="246"/>
      <c r="AC939" s="236" t="s">
        <v>7181</v>
      </c>
      <c r="AD939" s="247" t="s">
        <v>7117</v>
      </c>
      <c r="AE939" s="248">
        <v>0</v>
      </c>
      <c r="AF939" s="247" t="s">
        <v>7117</v>
      </c>
      <c r="AG939" s="242" t="str">
        <f>IFERROR(VLOOKUP(작성용!A:A,RM!A:D,4,0),"-")</f>
        <v>-</v>
      </c>
      <c r="AH939" s="9" t="s">
        <v>6721</v>
      </c>
      <c r="AI939" s="238" t="s">
        <v>6721</v>
      </c>
      <c r="AJ939" s="238" t="s">
        <v>6721</v>
      </c>
      <c r="AK939" s="238" t="s">
        <v>7182</v>
      </c>
      <c r="AL939" s="238">
        <v>938</v>
      </c>
    </row>
    <row r="940" spans="1:38" x14ac:dyDescent="0.3">
      <c r="A940" s="232">
        <v>6000645</v>
      </c>
      <c r="B940" s="232" t="s">
        <v>7881</v>
      </c>
      <c r="C940" s="244" t="s">
        <v>6717</v>
      </c>
      <c r="D940" s="240" t="s">
        <v>8039</v>
      </c>
      <c r="E940" s="239" t="s">
        <v>4085</v>
      </c>
      <c r="F940" s="243" t="s">
        <v>7062</v>
      </c>
      <c r="G940" s="214">
        <v>0</v>
      </c>
      <c r="H940" s="234" t="s">
        <v>6721</v>
      </c>
      <c r="I940" s="234"/>
      <c r="J940" s="234"/>
      <c r="K940" s="234"/>
      <c r="L940" s="234"/>
      <c r="M940" s="234"/>
      <c r="N940" s="234" t="s">
        <v>6946</v>
      </c>
      <c r="O940" s="249"/>
      <c r="P940" s="249"/>
      <c r="Q940" s="226"/>
      <c r="R940" s="212" t="s">
        <v>2</v>
      </c>
      <c r="S940" s="213" t="s">
        <v>6721</v>
      </c>
      <c r="T940" s="236" t="s">
        <v>7919</v>
      </c>
      <c r="U940" s="237" t="s">
        <v>6722</v>
      </c>
      <c r="V940" s="236">
        <v>45548</v>
      </c>
      <c r="W940" s="236" t="s">
        <v>6944</v>
      </c>
      <c r="X940" s="237" t="s">
        <v>6721</v>
      </c>
      <c r="Y940" s="237"/>
      <c r="Z940" s="237"/>
      <c r="AA940" s="241">
        <v>202409</v>
      </c>
      <c r="AB940" s="246"/>
      <c r="AC940" s="236" t="s">
        <v>7181</v>
      </c>
      <c r="AD940" s="247" t="s">
        <v>7077</v>
      </c>
      <c r="AE940" s="248">
        <v>0</v>
      </c>
      <c r="AF940" s="247" t="s">
        <v>7077</v>
      </c>
      <c r="AG940" s="242" t="str">
        <f>IFERROR(VLOOKUP(작성용!A:A,RM!A:D,4,0),"-")</f>
        <v>-</v>
      </c>
      <c r="AH940" s="9" t="s">
        <v>6721</v>
      </c>
      <c r="AI940" s="238" t="s">
        <v>6721</v>
      </c>
      <c r="AJ940" s="238" t="s">
        <v>6721</v>
      </c>
      <c r="AK940" s="238" t="s">
        <v>7182</v>
      </c>
      <c r="AL940" s="238">
        <v>939</v>
      </c>
    </row>
    <row r="941" spans="1:38" x14ac:dyDescent="0.3">
      <c r="A941" s="232">
        <v>6000645</v>
      </c>
      <c r="B941" s="232" t="s">
        <v>7881</v>
      </c>
      <c r="C941" s="244" t="s">
        <v>6717</v>
      </c>
      <c r="D941" s="240" t="s">
        <v>8028</v>
      </c>
      <c r="E941" s="239" t="s">
        <v>4076</v>
      </c>
      <c r="F941" s="243" t="s">
        <v>7062</v>
      </c>
      <c r="G941" s="214">
        <v>1</v>
      </c>
      <c r="H941" s="234" t="s">
        <v>6721</v>
      </c>
      <c r="I941" s="234"/>
      <c r="J941" s="234"/>
      <c r="K941" s="234"/>
      <c r="L941" s="234"/>
      <c r="M941" s="234"/>
      <c r="N941" s="234" t="s">
        <v>6946</v>
      </c>
      <c r="O941" s="249"/>
      <c r="P941" s="249"/>
      <c r="Q941" s="226"/>
      <c r="R941" s="212" t="s">
        <v>2</v>
      </c>
      <c r="S941" s="213" t="s">
        <v>6721</v>
      </c>
      <c r="T941" s="236" t="s">
        <v>7919</v>
      </c>
      <c r="U941" s="237" t="s">
        <v>6722</v>
      </c>
      <c r="V941" s="236">
        <v>45548</v>
      </c>
      <c r="W941" s="236" t="s">
        <v>6944</v>
      </c>
      <c r="X941" s="237" t="s">
        <v>6721</v>
      </c>
      <c r="Y941" s="237"/>
      <c r="Z941" s="237"/>
      <c r="AA941" s="241">
        <v>202409</v>
      </c>
      <c r="AB941" s="246"/>
      <c r="AC941" s="236" t="s">
        <v>7181</v>
      </c>
      <c r="AD941" s="247" t="s">
        <v>7077</v>
      </c>
      <c r="AE941" s="248">
        <v>0</v>
      </c>
      <c r="AF941" s="247" t="s">
        <v>7077</v>
      </c>
      <c r="AG941" s="242" t="str">
        <f>IFERROR(VLOOKUP(작성용!A:A,RM!A:D,4,0),"-")</f>
        <v>-</v>
      </c>
      <c r="AH941" s="9" t="s">
        <v>6721</v>
      </c>
      <c r="AI941" s="238" t="s">
        <v>6721</v>
      </c>
      <c r="AJ941" s="238" t="s">
        <v>6721</v>
      </c>
      <c r="AK941" s="238" t="s">
        <v>7182</v>
      </c>
      <c r="AL941" s="238">
        <v>940</v>
      </c>
    </row>
    <row r="942" spans="1:38" x14ac:dyDescent="0.3">
      <c r="A942" s="232">
        <v>6000645</v>
      </c>
      <c r="B942" s="232" t="s">
        <v>7881</v>
      </c>
      <c r="C942" s="244" t="s">
        <v>6717</v>
      </c>
      <c r="D942" s="240" t="s">
        <v>8040</v>
      </c>
      <c r="E942" s="239" t="s">
        <v>4086</v>
      </c>
      <c r="F942" s="243" t="s">
        <v>7062</v>
      </c>
      <c r="G942" s="214">
        <v>0</v>
      </c>
      <c r="H942" s="234" t="s">
        <v>6721</v>
      </c>
      <c r="I942" s="234"/>
      <c r="J942" s="234"/>
      <c r="K942" s="234"/>
      <c r="L942" s="234"/>
      <c r="M942" s="234"/>
      <c r="N942" s="234" t="s">
        <v>6946</v>
      </c>
      <c r="O942" s="249"/>
      <c r="P942" s="249"/>
      <c r="Q942" s="226"/>
      <c r="R942" s="212" t="s">
        <v>2</v>
      </c>
      <c r="S942" s="213" t="s">
        <v>6721</v>
      </c>
      <c r="T942" s="236" t="s">
        <v>7919</v>
      </c>
      <c r="U942" s="237" t="s">
        <v>6722</v>
      </c>
      <c r="V942" s="236">
        <v>45548</v>
      </c>
      <c r="W942" s="236" t="s">
        <v>6944</v>
      </c>
      <c r="X942" s="237" t="s">
        <v>6721</v>
      </c>
      <c r="Y942" s="237"/>
      <c r="Z942" s="237"/>
      <c r="AA942" s="241">
        <v>202409</v>
      </c>
      <c r="AB942" s="246"/>
      <c r="AC942" s="236" t="s">
        <v>7181</v>
      </c>
      <c r="AD942" s="247" t="s">
        <v>7049</v>
      </c>
      <c r="AE942" s="248">
        <v>0</v>
      </c>
      <c r="AF942" s="247" t="s">
        <v>7049</v>
      </c>
      <c r="AG942" s="242" t="str">
        <f>IFERROR(VLOOKUP(작성용!A:A,RM!A:D,4,0),"-")</f>
        <v>-</v>
      </c>
      <c r="AH942" s="9" t="s">
        <v>6721</v>
      </c>
      <c r="AI942" s="238" t="s">
        <v>6721</v>
      </c>
      <c r="AJ942" s="238" t="s">
        <v>6721</v>
      </c>
      <c r="AK942" s="238" t="s">
        <v>7182</v>
      </c>
      <c r="AL942" s="238">
        <v>941</v>
      </c>
    </row>
    <row r="943" spans="1:38" x14ac:dyDescent="0.3">
      <c r="A943" s="232">
        <v>6000645</v>
      </c>
      <c r="B943" s="232" t="s">
        <v>7881</v>
      </c>
      <c r="C943" s="244" t="s">
        <v>6717</v>
      </c>
      <c r="D943" s="240" t="s">
        <v>8041</v>
      </c>
      <c r="E943" s="239" t="s">
        <v>4087</v>
      </c>
      <c r="F943" s="243" t="s">
        <v>7062</v>
      </c>
      <c r="G943" s="214">
        <v>0</v>
      </c>
      <c r="H943" s="234" t="s">
        <v>6721</v>
      </c>
      <c r="I943" s="234"/>
      <c r="J943" s="234"/>
      <c r="K943" s="234"/>
      <c r="L943" s="234"/>
      <c r="M943" s="234"/>
      <c r="N943" s="234" t="s">
        <v>6946</v>
      </c>
      <c r="O943" s="249"/>
      <c r="P943" s="249"/>
      <c r="Q943" s="226"/>
      <c r="R943" s="212" t="s">
        <v>2</v>
      </c>
      <c r="S943" s="213" t="s">
        <v>6721</v>
      </c>
      <c r="T943" s="236" t="s">
        <v>7919</v>
      </c>
      <c r="U943" s="237" t="s">
        <v>6722</v>
      </c>
      <c r="V943" s="236">
        <v>45548</v>
      </c>
      <c r="W943" s="236" t="s">
        <v>6944</v>
      </c>
      <c r="X943" s="237" t="s">
        <v>6721</v>
      </c>
      <c r="Y943" s="237"/>
      <c r="Z943" s="237"/>
      <c r="AA943" s="241">
        <v>202409</v>
      </c>
      <c r="AB943" s="246"/>
      <c r="AC943" s="236" t="s">
        <v>7181</v>
      </c>
      <c r="AD943" s="247" t="s">
        <v>7196</v>
      </c>
      <c r="AE943" s="248">
        <v>0</v>
      </c>
      <c r="AF943" s="247" t="s">
        <v>7196</v>
      </c>
      <c r="AG943" s="242" t="str">
        <f>IFERROR(VLOOKUP(작성용!A:A,RM!A:D,4,0),"-")</f>
        <v>-</v>
      </c>
      <c r="AH943" s="9" t="s">
        <v>6721</v>
      </c>
      <c r="AI943" s="238" t="s">
        <v>6721</v>
      </c>
      <c r="AJ943" s="238" t="s">
        <v>6721</v>
      </c>
      <c r="AK943" s="238" t="s">
        <v>7182</v>
      </c>
      <c r="AL943" s="238">
        <v>942</v>
      </c>
    </row>
    <row r="944" spans="1:38" x14ac:dyDescent="0.3">
      <c r="A944" s="232">
        <v>6000645</v>
      </c>
      <c r="B944" s="232" t="s">
        <v>7881</v>
      </c>
      <c r="C944" s="244" t="s">
        <v>6717</v>
      </c>
      <c r="D944" s="240" t="s">
        <v>8042</v>
      </c>
      <c r="E944" s="239" t="s">
        <v>4088</v>
      </c>
      <c r="F944" s="243" t="s">
        <v>7179</v>
      </c>
      <c r="G944" s="214">
        <v>0</v>
      </c>
      <c r="H944" s="234" t="s">
        <v>6721</v>
      </c>
      <c r="I944" s="234"/>
      <c r="J944" s="234"/>
      <c r="K944" s="234"/>
      <c r="L944" s="234"/>
      <c r="M944" s="234"/>
      <c r="N944" s="234" t="s">
        <v>6946</v>
      </c>
      <c r="O944" s="249"/>
      <c r="P944" s="249"/>
      <c r="Q944" s="226"/>
      <c r="R944" s="212" t="s">
        <v>2</v>
      </c>
      <c r="S944" s="213" t="s">
        <v>6721</v>
      </c>
      <c r="T944" s="236" t="s">
        <v>7919</v>
      </c>
      <c r="U944" s="237" t="s">
        <v>6722</v>
      </c>
      <c r="V944" s="236">
        <v>45548</v>
      </c>
      <c r="W944" s="236" t="s">
        <v>6944</v>
      </c>
      <c r="X944" s="237" t="s">
        <v>6721</v>
      </c>
      <c r="Y944" s="237"/>
      <c r="Z944" s="237"/>
      <c r="AA944" s="241">
        <v>202409</v>
      </c>
      <c r="AB944" s="246"/>
      <c r="AC944" s="236" t="s">
        <v>7181</v>
      </c>
      <c r="AD944" s="247" t="s">
        <v>7131</v>
      </c>
      <c r="AE944" s="248">
        <v>0</v>
      </c>
      <c r="AF944" s="247" t="s">
        <v>7131</v>
      </c>
      <c r="AG944" s="242" t="str">
        <f>IFERROR(VLOOKUP(작성용!A:A,RM!A:D,4,0),"-")</f>
        <v>-</v>
      </c>
      <c r="AH944" s="9" t="s">
        <v>6721</v>
      </c>
      <c r="AI944" s="238" t="s">
        <v>6721</v>
      </c>
      <c r="AJ944" s="238" t="s">
        <v>6721</v>
      </c>
      <c r="AK944" s="238" t="s">
        <v>7182</v>
      </c>
      <c r="AL944" s="238">
        <v>943</v>
      </c>
    </row>
    <row r="945" spans="1:38" x14ac:dyDescent="0.3">
      <c r="A945" s="232">
        <v>6000645</v>
      </c>
      <c r="B945" s="232" t="s">
        <v>7881</v>
      </c>
      <c r="C945" s="244" t="s">
        <v>6717</v>
      </c>
      <c r="D945" s="240" t="s">
        <v>8043</v>
      </c>
      <c r="E945" s="239" t="s">
        <v>4089</v>
      </c>
      <c r="F945" s="243" t="s">
        <v>6966</v>
      </c>
      <c r="G945" s="214">
        <v>0</v>
      </c>
      <c r="H945" s="234" t="s">
        <v>6721</v>
      </c>
      <c r="I945" s="234"/>
      <c r="J945" s="234"/>
      <c r="K945" s="234"/>
      <c r="L945" s="234"/>
      <c r="M945" s="234"/>
      <c r="N945" s="234" t="s">
        <v>6946</v>
      </c>
      <c r="O945" s="249"/>
      <c r="P945" s="249"/>
      <c r="Q945" s="226"/>
      <c r="R945" s="212" t="s">
        <v>2</v>
      </c>
      <c r="S945" s="213" t="s">
        <v>6721</v>
      </c>
      <c r="T945" s="236" t="s">
        <v>7919</v>
      </c>
      <c r="U945" s="237" t="s">
        <v>6722</v>
      </c>
      <c r="V945" s="236">
        <v>45548</v>
      </c>
      <c r="W945" s="236" t="s">
        <v>6944</v>
      </c>
      <c r="X945" s="237" t="s">
        <v>6721</v>
      </c>
      <c r="Y945" s="237"/>
      <c r="Z945" s="237"/>
      <c r="AA945" s="241">
        <v>202409</v>
      </c>
      <c r="AB945" s="246"/>
      <c r="AC945" s="236" t="s">
        <v>7181</v>
      </c>
      <c r="AD945" s="247" t="s">
        <v>7131</v>
      </c>
      <c r="AE945" s="248">
        <v>0</v>
      </c>
      <c r="AF945" s="247" t="s">
        <v>7131</v>
      </c>
      <c r="AG945" s="242" t="str">
        <f>IFERROR(VLOOKUP(작성용!A:A,RM!A:D,4,0),"-")</f>
        <v>-</v>
      </c>
      <c r="AH945" s="9" t="s">
        <v>6721</v>
      </c>
      <c r="AI945" s="238" t="s">
        <v>6721</v>
      </c>
      <c r="AJ945" s="238" t="s">
        <v>6721</v>
      </c>
      <c r="AK945" s="238" t="s">
        <v>7182</v>
      </c>
      <c r="AL945" s="238">
        <v>944</v>
      </c>
    </row>
    <row r="946" spans="1:38" x14ac:dyDescent="0.3">
      <c r="A946" s="232">
        <v>6000645</v>
      </c>
      <c r="B946" s="232" t="s">
        <v>7881</v>
      </c>
      <c r="C946" s="244" t="s">
        <v>6717</v>
      </c>
      <c r="D946" s="240" t="s">
        <v>8044</v>
      </c>
      <c r="E946" s="239" t="s">
        <v>4090</v>
      </c>
      <c r="F946" s="243" t="s">
        <v>7062</v>
      </c>
      <c r="G946" s="214">
        <v>0</v>
      </c>
      <c r="H946" s="234" t="s">
        <v>6721</v>
      </c>
      <c r="I946" s="234"/>
      <c r="J946" s="234"/>
      <c r="K946" s="234"/>
      <c r="L946" s="234"/>
      <c r="M946" s="234"/>
      <c r="N946" s="234" t="s">
        <v>6946</v>
      </c>
      <c r="O946" s="249"/>
      <c r="P946" s="249"/>
      <c r="Q946" s="226"/>
      <c r="R946" s="212" t="s">
        <v>2</v>
      </c>
      <c r="S946" s="213" t="s">
        <v>6721</v>
      </c>
      <c r="T946" s="236" t="s">
        <v>7919</v>
      </c>
      <c r="U946" s="237" t="s">
        <v>6722</v>
      </c>
      <c r="V946" s="236">
        <v>45548</v>
      </c>
      <c r="W946" s="236" t="s">
        <v>6944</v>
      </c>
      <c r="X946" s="237" t="s">
        <v>6721</v>
      </c>
      <c r="Y946" s="237"/>
      <c r="Z946" s="237"/>
      <c r="AA946" s="241">
        <v>202409</v>
      </c>
      <c r="AB946" s="246"/>
      <c r="AC946" s="236" t="s">
        <v>7181</v>
      </c>
      <c r="AD946" s="247" t="s">
        <v>7289</v>
      </c>
      <c r="AE946" s="248">
        <v>0</v>
      </c>
      <c r="AF946" s="247" t="s">
        <v>7289</v>
      </c>
      <c r="AG946" s="242" t="str">
        <f>IFERROR(VLOOKUP(작성용!A:A,RM!A:D,4,0),"-")</f>
        <v>-</v>
      </c>
      <c r="AH946" s="9" t="s">
        <v>6721</v>
      </c>
      <c r="AI946" s="238" t="s">
        <v>6721</v>
      </c>
      <c r="AJ946" s="238" t="s">
        <v>6721</v>
      </c>
      <c r="AK946" s="238" t="s">
        <v>7182</v>
      </c>
      <c r="AL946" s="238">
        <v>945</v>
      </c>
    </row>
    <row r="947" spans="1:38" x14ac:dyDescent="0.3">
      <c r="A947" s="232">
        <v>6000645</v>
      </c>
      <c r="B947" s="232" t="s">
        <v>7881</v>
      </c>
      <c r="C947" s="244" t="s">
        <v>6717</v>
      </c>
      <c r="D947" s="240" t="s">
        <v>8045</v>
      </c>
      <c r="E947" s="239" t="s">
        <v>4091</v>
      </c>
      <c r="F947" s="243" t="s">
        <v>7062</v>
      </c>
      <c r="G947" s="214">
        <v>0</v>
      </c>
      <c r="H947" s="234" t="s">
        <v>6721</v>
      </c>
      <c r="I947" s="234"/>
      <c r="J947" s="234"/>
      <c r="K947" s="234"/>
      <c r="L947" s="234"/>
      <c r="M947" s="234"/>
      <c r="N947" s="234" t="s">
        <v>6946</v>
      </c>
      <c r="O947" s="249"/>
      <c r="P947" s="249"/>
      <c r="Q947" s="226"/>
      <c r="R947" s="212" t="s">
        <v>2</v>
      </c>
      <c r="S947" s="213" t="s">
        <v>6721</v>
      </c>
      <c r="T947" s="236" t="s">
        <v>7919</v>
      </c>
      <c r="U947" s="237" t="s">
        <v>6722</v>
      </c>
      <c r="V947" s="236">
        <v>45548</v>
      </c>
      <c r="W947" s="236" t="s">
        <v>6944</v>
      </c>
      <c r="X947" s="237" t="s">
        <v>6721</v>
      </c>
      <c r="Y947" s="237"/>
      <c r="Z947" s="237"/>
      <c r="AA947" s="241">
        <v>202409</v>
      </c>
      <c r="AB947" s="246"/>
      <c r="AC947" s="236" t="s">
        <v>7181</v>
      </c>
      <c r="AD947" s="247" t="s">
        <v>7158</v>
      </c>
      <c r="AE947" s="248">
        <v>0</v>
      </c>
      <c r="AF947" s="247" t="s">
        <v>7158</v>
      </c>
      <c r="AG947" s="242" t="str">
        <f>IFERROR(VLOOKUP(작성용!A:A,RM!A:D,4,0),"-")</f>
        <v>-</v>
      </c>
      <c r="AH947" s="9" t="s">
        <v>6721</v>
      </c>
      <c r="AI947" s="238" t="s">
        <v>6721</v>
      </c>
      <c r="AJ947" s="238" t="s">
        <v>6721</v>
      </c>
      <c r="AK947" s="238" t="s">
        <v>7182</v>
      </c>
      <c r="AL947" s="238">
        <v>946</v>
      </c>
    </row>
    <row r="948" spans="1:38" x14ac:dyDescent="0.3">
      <c r="A948" s="232">
        <v>6000645</v>
      </c>
      <c r="B948" s="232" t="s">
        <v>7881</v>
      </c>
      <c r="C948" s="244" t="s">
        <v>6717</v>
      </c>
      <c r="D948" s="240" t="s">
        <v>8046</v>
      </c>
      <c r="E948" s="239">
        <v>1101118654760</v>
      </c>
      <c r="F948" s="243" t="s">
        <v>6966</v>
      </c>
      <c r="G948" s="214">
        <v>0</v>
      </c>
      <c r="H948" s="234" t="s">
        <v>6721</v>
      </c>
      <c r="I948" s="234"/>
      <c r="J948" s="234"/>
      <c r="K948" s="234"/>
      <c r="L948" s="234"/>
      <c r="M948" s="234"/>
      <c r="N948" s="234" t="s">
        <v>6946</v>
      </c>
      <c r="O948" s="249"/>
      <c r="P948" s="249"/>
      <c r="Q948" s="226"/>
      <c r="R948" s="212" t="s">
        <v>2</v>
      </c>
      <c r="S948" s="213" t="s">
        <v>6721</v>
      </c>
      <c r="T948" s="236" t="s">
        <v>7919</v>
      </c>
      <c r="U948" s="237" t="s">
        <v>6722</v>
      </c>
      <c r="V948" s="236">
        <v>45548</v>
      </c>
      <c r="W948" s="236" t="s">
        <v>6944</v>
      </c>
      <c r="X948" s="237" t="s">
        <v>6721</v>
      </c>
      <c r="Y948" s="237"/>
      <c r="Z948" s="237"/>
      <c r="AA948" s="241">
        <v>202409</v>
      </c>
      <c r="AB948" s="246"/>
      <c r="AC948" s="236" t="s">
        <v>7181</v>
      </c>
      <c r="AD948" s="247" t="s">
        <v>7155</v>
      </c>
      <c r="AE948" s="248">
        <v>0</v>
      </c>
      <c r="AF948" s="247" t="s">
        <v>7155</v>
      </c>
      <c r="AG948" s="242" t="str">
        <f>IFERROR(VLOOKUP(작성용!A:A,RM!A:D,4,0),"-")</f>
        <v>-</v>
      </c>
      <c r="AH948" s="9" t="s">
        <v>6721</v>
      </c>
      <c r="AI948" s="238" t="s">
        <v>6721</v>
      </c>
      <c r="AJ948" s="238" t="s">
        <v>6721</v>
      </c>
      <c r="AK948" s="238" t="s">
        <v>7182</v>
      </c>
      <c r="AL948" s="238">
        <v>947</v>
      </c>
    </row>
    <row r="949" spans="1:38" x14ac:dyDescent="0.3">
      <c r="A949" s="232">
        <v>6000709</v>
      </c>
      <c r="B949" s="232" t="s">
        <v>7882</v>
      </c>
      <c r="C949" s="244" t="s">
        <v>6717</v>
      </c>
      <c r="D949" s="240" t="s">
        <v>8047</v>
      </c>
      <c r="E949" s="239">
        <v>1101113403451</v>
      </c>
      <c r="F949" s="243" t="s">
        <v>7179</v>
      </c>
      <c r="G949" s="214">
        <v>0</v>
      </c>
      <c r="H949" s="234" t="s">
        <v>6721</v>
      </c>
      <c r="I949" s="234"/>
      <c r="J949" s="234"/>
      <c r="K949" s="234"/>
      <c r="L949" s="234"/>
      <c r="M949" s="234"/>
      <c r="N949" s="234" t="s">
        <v>6946</v>
      </c>
      <c r="O949" s="249"/>
      <c r="P949" s="249"/>
      <c r="Q949" s="226"/>
      <c r="R949" s="212" t="s">
        <v>2</v>
      </c>
      <c r="S949" s="213" t="s">
        <v>6721</v>
      </c>
      <c r="T949" s="236" t="s">
        <v>7919</v>
      </c>
      <c r="U949" s="237" t="s">
        <v>6722</v>
      </c>
      <c r="V949" s="236">
        <v>45548</v>
      </c>
      <c r="W949" s="236" t="s">
        <v>6944</v>
      </c>
      <c r="X949" s="237" t="s">
        <v>6721</v>
      </c>
      <c r="Y949" s="237"/>
      <c r="Z949" s="237"/>
      <c r="AA949" s="241">
        <v>202409</v>
      </c>
      <c r="AB949" s="246"/>
      <c r="AC949" s="236" t="s">
        <v>7181</v>
      </c>
      <c r="AD949" s="247" t="s">
        <v>7155</v>
      </c>
      <c r="AE949" s="248">
        <v>0</v>
      </c>
      <c r="AF949" s="247" t="s">
        <v>7155</v>
      </c>
      <c r="AG949" s="242" t="str">
        <f>IFERROR(VLOOKUP(작성용!A:A,RM!A:D,4,0),"-")</f>
        <v>-</v>
      </c>
      <c r="AH949" s="9" t="s">
        <v>6721</v>
      </c>
      <c r="AI949" s="238" t="s">
        <v>6721</v>
      </c>
      <c r="AJ949" s="238" t="s">
        <v>6721</v>
      </c>
      <c r="AK949" s="238" t="s">
        <v>7182</v>
      </c>
      <c r="AL949" s="238">
        <v>948</v>
      </c>
    </row>
    <row r="950" spans="1:38" x14ac:dyDescent="0.3">
      <c r="A950" s="232">
        <v>6000709</v>
      </c>
      <c r="B950" s="232" t="s">
        <v>7882</v>
      </c>
      <c r="C950" s="244" t="s">
        <v>6717</v>
      </c>
      <c r="D950" s="240" t="s">
        <v>8047</v>
      </c>
      <c r="E950" s="239">
        <v>1101113403451</v>
      </c>
      <c r="F950" s="243" t="s">
        <v>6966</v>
      </c>
      <c r="G950" s="214">
        <v>0</v>
      </c>
      <c r="H950" s="234" t="s">
        <v>6721</v>
      </c>
      <c r="I950" s="234"/>
      <c r="J950" s="234"/>
      <c r="K950" s="234"/>
      <c r="L950" s="234"/>
      <c r="M950" s="234"/>
      <c r="N950" s="234" t="s">
        <v>6946</v>
      </c>
      <c r="O950" s="249"/>
      <c r="P950" s="249"/>
      <c r="Q950" s="226"/>
      <c r="R950" s="212" t="s">
        <v>2</v>
      </c>
      <c r="S950" s="213" t="s">
        <v>6721</v>
      </c>
      <c r="T950" s="236" t="s">
        <v>7919</v>
      </c>
      <c r="U950" s="237" t="s">
        <v>6722</v>
      </c>
      <c r="V950" s="236">
        <v>45548</v>
      </c>
      <c r="W950" s="236" t="s">
        <v>6944</v>
      </c>
      <c r="X950" s="237" t="s">
        <v>6721</v>
      </c>
      <c r="Y950" s="237"/>
      <c r="Z950" s="237"/>
      <c r="AA950" s="241">
        <v>202409</v>
      </c>
      <c r="AB950" s="246"/>
      <c r="AC950" s="236" t="s">
        <v>7181</v>
      </c>
      <c r="AD950" s="247" t="s">
        <v>7155</v>
      </c>
      <c r="AE950" s="248">
        <v>0</v>
      </c>
      <c r="AF950" s="247" t="s">
        <v>7155</v>
      </c>
      <c r="AG950" s="242" t="str">
        <f>IFERROR(VLOOKUP(작성용!A:A,RM!A:D,4,0),"-")</f>
        <v>-</v>
      </c>
      <c r="AH950" s="9" t="s">
        <v>6721</v>
      </c>
      <c r="AI950" s="238" t="s">
        <v>6721</v>
      </c>
      <c r="AJ950" s="238" t="s">
        <v>6721</v>
      </c>
      <c r="AK950" s="238" t="s">
        <v>7182</v>
      </c>
      <c r="AL950" s="238">
        <v>949</v>
      </c>
    </row>
    <row r="951" spans="1:38" x14ac:dyDescent="0.3">
      <c r="A951" s="232" t="s">
        <v>2717</v>
      </c>
      <c r="B951" s="232" t="s">
        <v>4412</v>
      </c>
      <c r="C951" s="244" t="s">
        <v>6896</v>
      </c>
      <c r="D951" s="240" t="s">
        <v>8048</v>
      </c>
      <c r="E951" s="239" t="s">
        <v>4413</v>
      </c>
      <c r="F951" s="243" t="s">
        <v>8049</v>
      </c>
      <c r="G951" s="214">
        <v>0</v>
      </c>
      <c r="H951" s="234" t="s">
        <v>6721</v>
      </c>
      <c r="I951" s="234"/>
      <c r="J951" s="234"/>
      <c r="K951" s="234"/>
      <c r="L951" s="234"/>
      <c r="M951" s="234"/>
      <c r="N951" s="234" t="s">
        <v>7066</v>
      </c>
      <c r="O951" s="249" t="s">
        <v>8050</v>
      </c>
      <c r="P951" s="249" t="s">
        <v>8051</v>
      </c>
      <c r="Q951" s="226" t="s">
        <v>4414</v>
      </c>
      <c r="R951" s="212" t="s">
        <v>2</v>
      </c>
      <c r="S951" s="213" t="s">
        <v>6721</v>
      </c>
      <c r="T951" s="236">
        <v>45530</v>
      </c>
      <c r="U951" s="237" t="s">
        <v>7066</v>
      </c>
      <c r="V951" s="236">
        <v>45546</v>
      </c>
      <c r="W951" s="236" t="s">
        <v>7066</v>
      </c>
      <c r="X951" s="237" t="s">
        <v>6721</v>
      </c>
      <c r="Y951" s="237"/>
      <c r="Z951" s="237" t="s">
        <v>7066</v>
      </c>
      <c r="AA951" s="241">
        <v>202409</v>
      </c>
      <c r="AB951" s="246"/>
      <c r="AC951" s="236" t="s">
        <v>6963</v>
      </c>
      <c r="AD951" s="247" t="s">
        <v>7110</v>
      </c>
      <c r="AE951" s="248">
        <v>1</v>
      </c>
      <c r="AF951" s="247" t="s">
        <v>6896</v>
      </c>
      <c r="AG951" s="242" t="str">
        <f>IFERROR(VLOOKUP(작성용!A:A,RM!A:D,4,0),"-")</f>
        <v>김영규</v>
      </c>
      <c r="AH951" s="9" t="s">
        <v>7861</v>
      </c>
      <c r="AI951" s="238" t="s">
        <v>6721</v>
      </c>
      <c r="AJ951" s="238" t="s">
        <v>6721</v>
      </c>
      <c r="AK951" s="238" t="s">
        <v>6726</v>
      </c>
      <c r="AL951" s="238">
        <v>950</v>
      </c>
    </row>
    <row r="952" spans="1:38" x14ac:dyDescent="0.3">
      <c r="A952" s="232" t="s">
        <v>2717</v>
      </c>
      <c r="B952" s="232" t="s">
        <v>4412</v>
      </c>
      <c r="C952" s="244" t="s">
        <v>6896</v>
      </c>
      <c r="D952" s="240" t="s">
        <v>8052</v>
      </c>
      <c r="E952" s="239" t="s">
        <v>4415</v>
      </c>
      <c r="F952" s="243" t="s">
        <v>8049</v>
      </c>
      <c r="G952" s="214">
        <v>0</v>
      </c>
      <c r="H952" s="234" t="s">
        <v>6721</v>
      </c>
      <c r="I952" s="234"/>
      <c r="J952" s="234"/>
      <c r="K952" s="234"/>
      <c r="L952" s="234"/>
      <c r="M952" s="234"/>
      <c r="N952" s="234" t="s">
        <v>7066</v>
      </c>
      <c r="O952" s="249" t="s">
        <v>8050</v>
      </c>
      <c r="P952" s="249" t="s">
        <v>8051</v>
      </c>
      <c r="Q952" s="226" t="s">
        <v>4414</v>
      </c>
      <c r="R952" s="212" t="s">
        <v>2</v>
      </c>
      <c r="S952" s="213" t="s">
        <v>6721</v>
      </c>
      <c r="T952" s="236">
        <v>45530</v>
      </c>
      <c r="U952" s="237" t="s">
        <v>7066</v>
      </c>
      <c r="V952" s="236">
        <v>45546</v>
      </c>
      <c r="W952" s="236" t="s">
        <v>7066</v>
      </c>
      <c r="X952" s="237" t="s">
        <v>6721</v>
      </c>
      <c r="Y952" s="237"/>
      <c r="Z952" s="237" t="s">
        <v>7066</v>
      </c>
      <c r="AA952" s="241">
        <v>202409</v>
      </c>
      <c r="AB952" s="246"/>
      <c r="AC952" s="236" t="s">
        <v>6963</v>
      </c>
      <c r="AD952" s="247" t="s">
        <v>7137</v>
      </c>
      <c r="AE952" s="248">
        <v>1</v>
      </c>
      <c r="AF952" s="247" t="s">
        <v>6896</v>
      </c>
      <c r="AG952" s="242" t="str">
        <f>IFERROR(VLOOKUP(작성용!A:A,RM!A:D,4,0),"-")</f>
        <v>김영규</v>
      </c>
      <c r="AH952" s="9" t="s">
        <v>7861</v>
      </c>
      <c r="AI952" s="238" t="s">
        <v>6721</v>
      </c>
      <c r="AJ952" s="238" t="s">
        <v>6721</v>
      </c>
      <c r="AK952" s="238" t="s">
        <v>6726</v>
      </c>
      <c r="AL952" s="238">
        <v>951</v>
      </c>
    </row>
    <row r="953" spans="1:38" x14ac:dyDescent="0.3">
      <c r="A953" s="232" t="s">
        <v>2717</v>
      </c>
      <c r="B953" s="232" t="s">
        <v>4412</v>
      </c>
      <c r="C953" s="244" t="s">
        <v>6896</v>
      </c>
      <c r="D953" s="240" t="s">
        <v>8053</v>
      </c>
      <c r="E953" s="239" t="s">
        <v>4416</v>
      </c>
      <c r="F953" s="243" t="s">
        <v>8049</v>
      </c>
      <c r="G953" s="214">
        <v>0</v>
      </c>
      <c r="H953" s="234" t="s">
        <v>6721</v>
      </c>
      <c r="I953" s="234"/>
      <c r="J953" s="234"/>
      <c r="K953" s="234"/>
      <c r="L953" s="234"/>
      <c r="M953" s="234"/>
      <c r="N953" s="234" t="s">
        <v>7066</v>
      </c>
      <c r="O953" s="249" t="s">
        <v>8050</v>
      </c>
      <c r="P953" s="249" t="s">
        <v>8051</v>
      </c>
      <c r="Q953" s="226" t="s">
        <v>4414</v>
      </c>
      <c r="R953" s="212" t="s">
        <v>2</v>
      </c>
      <c r="S953" s="213" t="s">
        <v>6721</v>
      </c>
      <c r="T953" s="236">
        <v>45530</v>
      </c>
      <c r="U953" s="237" t="s">
        <v>7066</v>
      </c>
      <c r="V953" s="236">
        <v>45546</v>
      </c>
      <c r="W953" s="236" t="s">
        <v>7066</v>
      </c>
      <c r="X953" s="237" t="s">
        <v>6721</v>
      </c>
      <c r="Y953" s="237"/>
      <c r="Z953" s="237" t="s">
        <v>7066</v>
      </c>
      <c r="AA953" s="241">
        <v>202409</v>
      </c>
      <c r="AB953" s="246"/>
      <c r="AC953" s="236" t="s">
        <v>6963</v>
      </c>
      <c r="AD953" s="247" t="s">
        <v>7124</v>
      </c>
      <c r="AE953" s="248">
        <v>1</v>
      </c>
      <c r="AF953" s="247" t="s">
        <v>6896</v>
      </c>
      <c r="AG953" s="242" t="str">
        <f>IFERROR(VLOOKUP(작성용!A:A,RM!A:D,4,0),"-")</f>
        <v>김영규</v>
      </c>
      <c r="AH953" s="9" t="s">
        <v>7861</v>
      </c>
      <c r="AI953" s="238" t="s">
        <v>6721</v>
      </c>
      <c r="AJ953" s="238" t="s">
        <v>6721</v>
      </c>
      <c r="AK953" s="238" t="s">
        <v>6726</v>
      </c>
      <c r="AL953" s="238">
        <v>952</v>
      </c>
    </row>
    <row r="954" spans="1:38" x14ac:dyDescent="0.3">
      <c r="A954" s="232" t="s">
        <v>2717</v>
      </c>
      <c r="B954" s="232" t="s">
        <v>4412</v>
      </c>
      <c r="C954" s="244" t="s">
        <v>6896</v>
      </c>
      <c r="D954" s="240" t="s">
        <v>8054</v>
      </c>
      <c r="E954" s="239" t="s">
        <v>4417</v>
      </c>
      <c r="F954" s="243" t="s">
        <v>8049</v>
      </c>
      <c r="G954" s="214">
        <v>0</v>
      </c>
      <c r="H954" s="234" t="s">
        <v>6721</v>
      </c>
      <c r="I954" s="234"/>
      <c r="J954" s="234"/>
      <c r="K954" s="234"/>
      <c r="L954" s="234"/>
      <c r="M954" s="234"/>
      <c r="N954" s="234" t="s">
        <v>7066</v>
      </c>
      <c r="O954" s="249" t="s">
        <v>8050</v>
      </c>
      <c r="P954" s="249" t="s">
        <v>8051</v>
      </c>
      <c r="Q954" s="226" t="s">
        <v>4414</v>
      </c>
      <c r="R954" s="212" t="s">
        <v>2</v>
      </c>
      <c r="S954" s="213" t="s">
        <v>6721</v>
      </c>
      <c r="T954" s="236">
        <v>45530</v>
      </c>
      <c r="U954" s="237" t="s">
        <v>7066</v>
      </c>
      <c r="V954" s="236">
        <v>45546</v>
      </c>
      <c r="W954" s="236" t="s">
        <v>7066</v>
      </c>
      <c r="X954" s="237" t="s">
        <v>6721</v>
      </c>
      <c r="Y954" s="237"/>
      <c r="Z954" s="237" t="s">
        <v>7066</v>
      </c>
      <c r="AA954" s="241">
        <v>202409</v>
      </c>
      <c r="AB954" s="246"/>
      <c r="AC954" s="236" t="s">
        <v>6963</v>
      </c>
      <c r="AD954" s="247" t="s">
        <v>7620</v>
      </c>
      <c r="AE954" s="248">
        <v>1</v>
      </c>
      <c r="AF954" s="247" t="s">
        <v>6896</v>
      </c>
      <c r="AG954" s="242" t="str">
        <f>IFERROR(VLOOKUP(작성용!A:A,RM!A:D,4,0),"-")</f>
        <v>김영규</v>
      </c>
      <c r="AH954" s="9" t="s">
        <v>7861</v>
      </c>
      <c r="AI954" s="238" t="s">
        <v>6721</v>
      </c>
      <c r="AJ954" s="238" t="s">
        <v>6721</v>
      </c>
      <c r="AK954" s="238" t="s">
        <v>6726</v>
      </c>
      <c r="AL954" s="238">
        <v>953</v>
      </c>
    </row>
    <row r="955" spans="1:38" x14ac:dyDescent="0.3">
      <c r="A955" s="250" t="s">
        <v>2417</v>
      </c>
      <c r="B955" s="250" t="s">
        <v>8055</v>
      </c>
      <c r="C955" s="244" t="s">
        <v>6717</v>
      </c>
      <c r="D955" s="240" t="s">
        <v>7373</v>
      </c>
      <c r="E955" s="239" t="s">
        <v>4551</v>
      </c>
      <c r="F955" s="243" t="s">
        <v>6729</v>
      </c>
      <c r="G955" s="251">
        <v>0</v>
      </c>
      <c r="H955" s="252" t="s">
        <v>7052</v>
      </c>
      <c r="I955" s="252"/>
      <c r="J955" s="234"/>
      <c r="K955" s="252"/>
      <c r="L955" s="252"/>
      <c r="M955" s="252"/>
      <c r="N955" s="252" t="s">
        <v>6720</v>
      </c>
      <c r="O955" s="253" t="s">
        <v>8056</v>
      </c>
      <c r="P955" s="253" t="s">
        <v>8057</v>
      </c>
      <c r="Q955" s="254" t="s">
        <v>8058</v>
      </c>
      <c r="R955" s="255" t="s">
        <v>4552</v>
      </c>
      <c r="S955" s="256">
        <v>2000000000180</v>
      </c>
      <c r="T955" s="236">
        <v>45531</v>
      </c>
      <c r="U955" s="237" t="s">
        <v>6722</v>
      </c>
      <c r="V955" s="237">
        <v>45573</v>
      </c>
      <c r="W955" s="237">
        <v>45583</v>
      </c>
      <c r="X955" s="257" t="s">
        <v>6721</v>
      </c>
      <c r="Y955" s="257"/>
      <c r="Z955" s="237" t="s">
        <v>7066</v>
      </c>
      <c r="AA955" s="225">
        <v>202409</v>
      </c>
      <c r="AB955" s="258"/>
      <c r="AC955" s="259" t="s">
        <v>6708</v>
      </c>
      <c r="AD955" s="260" t="s">
        <v>6709</v>
      </c>
      <c r="AE955" s="261">
        <v>0</v>
      </c>
      <c r="AF955" s="260" t="s">
        <v>6709</v>
      </c>
      <c r="AG955" s="242" t="str">
        <f>IFERROR(VLOOKUP(작성용!A:A,RM!A:D,4,0),"-")</f>
        <v>김수현/김운영</v>
      </c>
      <c r="AH955" s="262" t="s">
        <v>8059</v>
      </c>
      <c r="AI955" s="263" t="s">
        <v>6721</v>
      </c>
      <c r="AJ955" s="263" t="s">
        <v>6721</v>
      </c>
      <c r="AK955" s="263" t="s">
        <v>6726</v>
      </c>
      <c r="AL955" s="238">
        <v>954</v>
      </c>
    </row>
    <row r="956" spans="1:38" x14ac:dyDescent="0.3">
      <c r="A956" s="250" t="s">
        <v>2417</v>
      </c>
      <c r="B956" s="250" t="s">
        <v>8055</v>
      </c>
      <c r="C956" s="244" t="s">
        <v>6717</v>
      </c>
      <c r="D956" s="240" t="s">
        <v>8060</v>
      </c>
      <c r="E956" s="239" t="s">
        <v>4665</v>
      </c>
      <c r="F956" s="243" t="s">
        <v>6729</v>
      </c>
      <c r="G956" s="251">
        <v>0</v>
      </c>
      <c r="H956" s="252" t="s">
        <v>7052</v>
      </c>
      <c r="I956" s="252"/>
      <c r="J956" s="234"/>
      <c r="K956" s="252"/>
      <c r="L956" s="252"/>
      <c r="M956" s="252"/>
      <c r="N956" s="252" t="s">
        <v>6720</v>
      </c>
      <c r="O956" s="253" t="s">
        <v>8056</v>
      </c>
      <c r="P956" s="253" t="s">
        <v>8057</v>
      </c>
      <c r="Q956" s="254" t="s">
        <v>8058</v>
      </c>
      <c r="R956" s="255" t="s">
        <v>4666</v>
      </c>
      <c r="S956" s="256">
        <v>2000000000085</v>
      </c>
      <c r="T956" s="236">
        <v>45531</v>
      </c>
      <c r="U956" s="237" t="s">
        <v>6722</v>
      </c>
      <c r="V956" s="237">
        <v>45573</v>
      </c>
      <c r="W956" s="237">
        <v>45583</v>
      </c>
      <c r="X956" s="257" t="s">
        <v>6721</v>
      </c>
      <c r="Y956" s="257"/>
      <c r="Z956" s="237" t="s">
        <v>7066</v>
      </c>
      <c r="AA956" s="225">
        <v>202409</v>
      </c>
      <c r="AB956" s="258"/>
      <c r="AC956" s="259" t="s">
        <v>6708</v>
      </c>
      <c r="AD956" s="260" t="s">
        <v>6709</v>
      </c>
      <c r="AE956" s="261">
        <v>0</v>
      </c>
      <c r="AF956" s="260" t="s">
        <v>6709</v>
      </c>
      <c r="AG956" s="242" t="str">
        <f>IFERROR(VLOOKUP(작성용!A:A,RM!A:D,4,0),"-")</f>
        <v>김수현/김운영</v>
      </c>
      <c r="AH956" s="262" t="s">
        <v>8059</v>
      </c>
      <c r="AI956" s="263" t="s">
        <v>6721</v>
      </c>
      <c r="AJ956" s="263" t="s">
        <v>6721</v>
      </c>
      <c r="AK956" s="263" t="s">
        <v>6726</v>
      </c>
      <c r="AL956" s="238">
        <v>955</v>
      </c>
    </row>
    <row r="957" spans="1:38" x14ac:dyDescent="0.3">
      <c r="A957" s="250" t="s">
        <v>2417</v>
      </c>
      <c r="B957" s="250" t="s">
        <v>8055</v>
      </c>
      <c r="C957" s="244" t="s">
        <v>6717</v>
      </c>
      <c r="D957" s="240" t="s">
        <v>6713</v>
      </c>
      <c r="E957" s="239" t="s">
        <v>4667</v>
      </c>
      <c r="F957" s="243" t="s">
        <v>6729</v>
      </c>
      <c r="G957" s="251">
        <v>0</v>
      </c>
      <c r="H957" s="252" t="s">
        <v>7052</v>
      </c>
      <c r="I957" s="252"/>
      <c r="J957" s="234"/>
      <c r="K957" s="252"/>
      <c r="L957" s="252"/>
      <c r="M957" s="252"/>
      <c r="N957" s="252" t="s">
        <v>6720</v>
      </c>
      <c r="O957" s="253" t="s">
        <v>8056</v>
      </c>
      <c r="P957" s="253" t="s">
        <v>8057</v>
      </c>
      <c r="Q957" s="254" t="s">
        <v>8058</v>
      </c>
      <c r="R957" s="255" t="s">
        <v>4668</v>
      </c>
      <c r="S957" s="256">
        <v>2000000000116</v>
      </c>
      <c r="T957" s="236">
        <v>45531</v>
      </c>
      <c r="U957" s="237" t="s">
        <v>6722</v>
      </c>
      <c r="V957" s="237">
        <v>45573</v>
      </c>
      <c r="W957" s="237">
        <v>45583</v>
      </c>
      <c r="X957" s="257" t="s">
        <v>6721</v>
      </c>
      <c r="Y957" s="257"/>
      <c r="Z957" s="237" t="s">
        <v>7066</v>
      </c>
      <c r="AA957" s="225">
        <v>202409</v>
      </c>
      <c r="AB957" s="258"/>
      <c r="AC957" s="259" t="s">
        <v>6708</v>
      </c>
      <c r="AD957" s="260" t="s">
        <v>6709</v>
      </c>
      <c r="AE957" s="261">
        <v>0</v>
      </c>
      <c r="AF957" s="260" t="s">
        <v>6709</v>
      </c>
      <c r="AG957" s="242" t="str">
        <f>IFERROR(VLOOKUP(작성용!A:A,RM!A:D,4,0),"-")</f>
        <v>김수현/김운영</v>
      </c>
      <c r="AH957" s="262" t="s">
        <v>8059</v>
      </c>
      <c r="AI957" s="263" t="s">
        <v>6721</v>
      </c>
      <c r="AJ957" s="263" t="s">
        <v>6721</v>
      </c>
      <c r="AK957" s="263" t="s">
        <v>6726</v>
      </c>
      <c r="AL957" s="238">
        <v>956</v>
      </c>
    </row>
    <row r="958" spans="1:38" x14ac:dyDescent="0.3">
      <c r="A958" s="250" t="s">
        <v>2417</v>
      </c>
      <c r="B958" s="250" t="s">
        <v>8055</v>
      </c>
      <c r="C958" s="244" t="s">
        <v>6717</v>
      </c>
      <c r="D958" s="240" t="s">
        <v>8061</v>
      </c>
      <c r="E958" s="239" t="s">
        <v>4669</v>
      </c>
      <c r="F958" s="243" t="s">
        <v>6729</v>
      </c>
      <c r="G958" s="251">
        <v>0</v>
      </c>
      <c r="H958" s="252" t="s">
        <v>7052</v>
      </c>
      <c r="I958" s="252"/>
      <c r="J958" s="234"/>
      <c r="K958" s="252"/>
      <c r="L958" s="252"/>
      <c r="M958" s="252"/>
      <c r="N958" s="252" t="s">
        <v>6720</v>
      </c>
      <c r="O958" s="253" t="s">
        <v>8056</v>
      </c>
      <c r="P958" s="253" t="s">
        <v>8057</v>
      </c>
      <c r="Q958" s="254" t="s">
        <v>8058</v>
      </c>
      <c r="R958" s="255" t="s">
        <v>4670</v>
      </c>
      <c r="S958" s="256">
        <v>2000000000115</v>
      </c>
      <c r="T958" s="236">
        <v>45531</v>
      </c>
      <c r="U958" s="237" t="s">
        <v>6722</v>
      </c>
      <c r="V958" s="237">
        <v>45573</v>
      </c>
      <c r="W958" s="237">
        <v>45583</v>
      </c>
      <c r="X958" s="257" t="s">
        <v>6721</v>
      </c>
      <c r="Y958" s="257"/>
      <c r="Z958" s="237" t="s">
        <v>7066</v>
      </c>
      <c r="AA958" s="225">
        <v>202409</v>
      </c>
      <c r="AB958" s="258"/>
      <c r="AC958" s="259" t="s">
        <v>6708</v>
      </c>
      <c r="AD958" s="260" t="s">
        <v>6709</v>
      </c>
      <c r="AE958" s="261">
        <v>0</v>
      </c>
      <c r="AF958" s="260" t="s">
        <v>6709</v>
      </c>
      <c r="AG958" s="242" t="str">
        <f>IFERROR(VLOOKUP(작성용!A:A,RM!A:D,4,0),"-")</f>
        <v>김수현/김운영</v>
      </c>
      <c r="AH958" s="262" t="s">
        <v>8059</v>
      </c>
      <c r="AI958" s="263" t="s">
        <v>6721</v>
      </c>
      <c r="AJ958" s="263" t="s">
        <v>6721</v>
      </c>
      <c r="AK958" s="263" t="s">
        <v>6726</v>
      </c>
      <c r="AL958" s="238">
        <v>957</v>
      </c>
    </row>
    <row r="959" spans="1:38" x14ac:dyDescent="0.3">
      <c r="A959" s="250" t="s">
        <v>2417</v>
      </c>
      <c r="B959" s="250" t="s">
        <v>8055</v>
      </c>
      <c r="C959" s="244" t="s">
        <v>6717</v>
      </c>
      <c r="D959" s="240" t="s">
        <v>8062</v>
      </c>
      <c r="E959" s="239" t="s">
        <v>4671</v>
      </c>
      <c r="F959" s="243" t="s">
        <v>6729</v>
      </c>
      <c r="G959" s="251">
        <v>0</v>
      </c>
      <c r="H959" s="252" t="s">
        <v>7052</v>
      </c>
      <c r="I959" s="252"/>
      <c r="J959" s="234"/>
      <c r="K959" s="252"/>
      <c r="L959" s="252"/>
      <c r="M959" s="252"/>
      <c r="N959" s="252" t="s">
        <v>6720</v>
      </c>
      <c r="O959" s="253" t="s">
        <v>8056</v>
      </c>
      <c r="P959" s="253" t="s">
        <v>8057</v>
      </c>
      <c r="Q959" s="254" t="s">
        <v>8058</v>
      </c>
      <c r="R959" s="255" t="s">
        <v>4672</v>
      </c>
      <c r="S959" s="256">
        <v>2000000000033</v>
      </c>
      <c r="T959" s="236">
        <v>45531</v>
      </c>
      <c r="U959" s="237" t="s">
        <v>6722</v>
      </c>
      <c r="V959" s="237">
        <v>45573</v>
      </c>
      <c r="W959" s="237">
        <v>45583</v>
      </c>
      <c r="X959" s="257" t="s">
        <v>6721</v>
      </c>
      <c r="Y959" s="257"/>
      <c r="Z959" s="237" t="s">
        <v>7066</v>
      </c>
      <c r="AA959" s="225">
        <v>202409</v>
      </c>
      <c r="AB959" s="258"/>
      <c r="AC959" s="259" t="s">
        <v>6708</v>
      </c>
      <c r="AD959" s="260" t="s">
        <v>6709</v>
      </c>
      <c r="AE959" s="261">
        <v>0</v>
      </c>
      <c r="AF959" s="260" t="s">
        <v>6709</v>
      </c>
      <c r="AG959" s="242" t="str">
        <f>IFERROR(VLOOKUP(작성용!A:A,RM!A:D,4,0),"-")</f>
        <v>김수현/김운영</v>
      </c>
      <c r="AH959" s="262" t="s">
        <v>8059</v>
      </c>
      <c r="AI959" s="263" t="s">
        <v>6721</v>
      </c>
      <c r="AJ959" s="263" t="s">
        <v>6721</v>
      </c>
      <c r="AK959" s="263" t="s">
        <v>6726</v>
      </c>
      <c r="AL959" s="238">
        <v>958</v>
      </c>
    </row>
    <row r="960" spans="1:38" x14ac:dyDescent="0.3">
      <c r="A960" s="250" t="s">
        <v>2417</v>
      </c>
      <c r="B960" s="250" t="s">
        <v>8055</v>
      </c>
      <c r="C960" s="244" t="s">
        <v>6717</v>
      </c>
      <c r="D960" s="240" t="s">
        <v>7299</v>
      </c>
      <c r="E960" s="239" t="s">
        <v>4487</v>
      </c>
      <c r="F960" s="243" t="s">
        <v>6729</v>
      </c>
      <c r="G960" s="251">
        <v>0</v>
      </c>
      <c r="H960" s="252" t="s">
        <v>7052</v>
      </c>
      <c r="I960" s="252"/>
      <c r="J960" s="234"/>
      <c r="K960" s="252"/>
      <c r="L960" s="252"/>
      <c r="M960" s="252"/>
      <c r="N960" s="252" t="s">
        <v>6720</v>
      </c>
      <c r="O960" s="253" t="s">
        <v>8056</v>
      </c>
      <c r="P960" s="253" t="s">
        <v>8057</v>
      </c>
      <c r="Q960" s="254" t="s">
        <v>8058</v>
      </c>
      <c r="R960" s="255" t="s">
        <v>4488</v>
      </c>
      <c r="S960" s="256">
        <v>2000000000118</v>
      </c>
      <c r="T960" s="236">
        <v>45531</v>
      </c>
      <c r="U960" s="237" t="s">
        <v>6722</v>
      </c>
      <c r="V960" s="237">
        <v>45573</v>
      </c>
      <c r="W960" s="237">
        <v>45583</v>
      </c>
      <c r="X960" s="257" t="s">
        <v>6721</v>
      </c>
      <c r="Y960" s="257"/>
      <c r="Z960" s="237" t="s">
        <v>7066</v>
      </c>
      <c r="AA960" s="225">
        <v>202409</v>
      </c>
      <c r="AB960" s="258"/>
      <c r="AC960" s="259" t="s">
        <v>6708</v>
      </c>
      <c r="AD960" s="260" t="s">
        <v>6709</v>
      </c>
      <c r="AE960" s="261">
        <v>0</v>
      </c>
      <c r="AF960" s="260" t="s">
        <v>6709</v>
      </c>
      <c r="AG960" s="242" t="str">
        <f>IFERROR(VLOOKUP(작성용!A:A,RM!A:D,4,0),"-")</f>
        <v>김수현/김운영</v>
      </c>
      <c r="AH960" s="262" t="s">
        <v>8059</v>
      </c>
      <c r="AI960" s="263" t="s">
        <v>6721</v>
      </c>
      <c r="AJ960" s="263" t="s">
        <v>6721</v>
      </c>
      <c r="AK960" s="263" t="s">
        <v>6726</v>
      </c>
      <c r="AL960" s="238">
        <v>959</v>
      </c>
    </row>
    <row r="961" spans="1:38" x14ac:dyDescent="0.3">
      <c r="A961" s="250" t="s">
        <v>2417</v>
      </c>
      <c r="B961" s="250" t="s">
        <v>8055</v>
      </c>
      <c r="C961" s="244" t="s">
        <v>6717</v>
      </c>
      <c r="D961" s="240" t="s">
        <v>7363</v>
      </c>
      <c r="E961" s="239" t="s">
        <v>3986</v>
      </c>
      <c r="F961" s="243" t="s">
        <v>6729</v>
      </c>
      <c r="G961" s="251">
        <v>0</v>
      </c>
      <c r="H961" s="252" t="s">
        <v>7052</v>
      </c>
      <c r="I961" s="252"/>
      <c r="J961" s="234"/>
      <c r="K961" s="252"/>
      <c r="L961" s="252"/>
      <c r="M961" s="252"/>
      <c r="N961" s="252" t="s">
        <v>6720</v>
      </c>
      <c r="O961" s="253" t="s">
        <v>8056</v>
      </c>
      <c r="P961" s="253" t="s">
        <v>8057</v>
      </c>
      <c r="Q961" s="254" t="s">
        <v>8058</v>
      </c>
      <c r="R961" s="255" t="s">
        <v>4189</v>
      </c>
      <c r="S961" s="256">
        <v>2000000000168</v>
      </c>
      <c r="T961" s="236">
        <v>45531</v>
      </c>
      <c r="U961" s="237" t="s">
        <v>6722</v>
      </c>
      <c r="V961" s="237">
        <v>45573</v>
      </c>
      <c r="W961" s="237">
        <v>45583</v>
      </c>
      <c r="X961" s="257" t="s">
        <v>6721</v>
      </c>
      <c r="Y961" s="257"/>
      <c r="Z961" s="237" t="s">
        <v>7066</v>
      </c>
      <c r="AA961" s="225">
        <v>202409</v>
      </c>
      <c r="AB961" s="258"/>
      <c r="AC961" s="259" t="s">
        <v>6708</v>
      </c>
      <c r="AD961" s="260" t="s">
        <v>6709</v>
      </c>
      <c r="AE961" s="261">
        <v>0</v>
      </c>
      <c r="AF961" s="260" t="s">
        <v>6709</v>
      </c>
      <c r="AG961" s="242" t="str">
        <f>IFERROR(VLOOKUP(작성용!A:A,RM!A:D,4,0),"-")</f>
        <v>김수현/김운영</v>
      </c>
      <c r="AH961" s="262" t="s">
        <v>8059</v>
      </c>
      <c r="AI961" s="263" t="s">
        <v>6721</v>
      </c>
      <c r="AJ961" s="263" t="s">
        <v>6721</v>
      </c>
      <c r="AK961" s="263" t="s">
        <v>6726</v>
      </c>
      <c r="AL961" s="238">
        <v>960</v>
      </c>
    </row>
    <row r="962" spans="1:38" x14ac:dyDescent="0.3">
      <c r="A962" s="250" t="s">
        <v>2417</v>
      </c>
      <c r="B962" s="250" t="s">
        <v>8055</v>
      </c>
      <c r="C962" s="244" t="s">
        <v>6717</v>
      </c>
      <c r="D962" s="240" t="s">
        <v>7334</v>
      </c>
      <c r="E962" s="239" t="s">
        <v>4519</v>
      </c>
      <c r="F962" s="243" t="s">
        <v>6729</v>
      </c>
      <c r="G962" s="251">
        <v>0</v>
      </c>
      <c r="H962" s="252" t="s">
        <v>7052</v>
      </c>
      <c r="I962" s="252"/>
      <c r="J962" s="234"/>
      <c r="K962" s="252"/>
      <c r="L962" s="252"/>
      <c r="M962" s="252"/>
      <c r="N962" s="252" t="s">
        <v>6720</v>
      </c>
      <c r="O962" s="253" t="s">
        <v>8056</v>
      </c>
      <c r="P962" s="253" t="s">
        <v>8057</v>
      </c>
      <c r="Q962" s="254" t="s">
        <v>8058</v>
      </c>
      <c r="R962" s="255" t="s">
        <v>4520</v>
      </c>
      <c r="S962" s="256">
        <v>2000000000119</v>
      </c>
      <c r="T962" s="236">
        <v>45531</v>
      </c>
      <c r="U962" s="237" t="s">
        <v>6722</v>
      </c>
      <c r="V962" s="237">
        <v>45573</v>
      </c>
      <c r="W962" s="237">
        <v>45583</v>
      </c>
      <c r="X962" s="257" t="s">
        <v>6721</v>
      </c>
      <c r="Y962" s="257"/>
      <c r="Z962" s="237" t="s">
        <v>7066</v>
      </c>
      <c r="AA962" s="225">
        <v>202409</v>
      </c>
      <c r="AB962" s="258"/>
      <c r="AC962" s="259" t="s">
        <v>6708</v>
      </c>
      <c r="AD962" s="260" t="s">
        <v>6709</v>
      </c>
      <c r="AE962" s="261">
        <v>0</v>
      </c>
      <c r="AF962" s="260" t="s">
        <v>6709</v>
      </c>
      <c r="AG962" s="242" t="str">
        <f>IFERROR(VLOOKUP(작성용!A:A,RM!A:D,4,0),"-")</f>
        <v>김수현/김운영</v>
      </c>
      <c r="AH962" s="262" t="s">
        <v>8059</v>
      </c>
      <c r="AI962" s="263" t="s">
        <v>6721</v>
      </c>
      <c r="AJ962" s="263" t="s">
        <v>6721</v>
      </c>
      <c r="AK962" s="263" t="s">
        <v>6726</v>
      </c>
      <c r="AL962" s="238">
        <v>961</v>
      </c>
    </row>
    <row r="963" spans="1:38" x14ac:dyDescent="0.3">
      <c r="A963" s="250" t="s">
        <v>2417</v>
      </c>
      <c r="B963" s="250" t="s">
        <v>8055</v>
      </c>
      <c r="C963" s="244" t="s">
        <v>6717</v>
      </c>
      <c r="D963" s="240" t="s">
        <v>8063</v>
      </c>
      <c r="E963" s="239" t="s">
        <v>4673</v>
      </c>
      <c r="F963" s="243" t="s">
        <v>6729</v>
      </c>
      <c r="G963" s="251">
        <v>0</v>
      </c>
      <c r="H963" s="252" t="s">
        <v>7052</v>
      </c>
      <c r="I963" s="252"/>
      <c r="J963" s="234"/>
      <c r="K963" s="252"/>
      <c r="L963" s="252"/>
      <c r="M963" s="252"/>
      <c r="N963" s="252" t="s">
        <v>6720</v>
      </c>
      <c r="O963" s="253" t="s">
        <v>8056</v>
      </c>
      <c r="P963" s="253" t="s">
        <v>8057</v>
      </c>
      <c r="Q963" s="254" t="s">
        <v>8058</v>
      </c>
      <c r="R963" s="255" t="s">
        <v>4674</v>
      </c>
      <c r="S963" s="256">
        <v>2000000000161</v>
      </c>
      <c r="T963" s="236">
        <v>45531</v>
      </c>
      <c r="U963" s="237" t="s">
        <v>6722</v>
      </c>
      <c r="V963" s="237">
        <v>45573</v>
      </c>
      <c r="W963" s="237">
        <v>45583</v>
      </c>
      <c r="X963" s="257" t="s">
        <v>6721</v>
      </c>
      <c r="Y963" s="257"/>
      <c r="Z963" s="237" t="s">
        <v>7066</v>
      </c>
      <c r="AA963" s="225">
        <v>202409</v>
      </c>
      <c r="AB963" s="258"/>
      <c r="AC963" s="259" t="s">
        <v>6708</v>
      </c>
      <c r="AD963" s="260" t="s">
        <v>6709</v>
      </c>
      <c r="AE963" s="261">
        <v>0</v>
      </c>
      <c r="AF963" s="260" t="s">
        <v>6709</v>
      </c>
      <c r="AG963" s="242" t="str">
        <f>IFERROR(VLOOKUP(작성용!A:A,RM!A:D,4,0),"-")</f>
        <v>김수현/김운영</v>
      </c>
      <c r="AH963" s="262" t="s">
        <v>8059</v>
      </c>
      <c r="AI963" s="263" t="s">
        <v>6721</v>
      </c>
      <c r="AJ963" s="263" t="s">
        <v>6721</v>
      </c>
      <c r="AK963" s="263" t="s">
        <v>6726</v>
      </c>
      <c r="AL963" s="238">
        <v>962</v>
      </c>
    </row>
    <row r="964" spans="1:38" x14ac:dyDescent="0.3">
      <c r="A964" s="250" t="s">
        <v>2417</v>
      </c>
      <c r="B964" s="250" t="s">
        <v>8055</v>
      </c>
      <c r="C964" s="244" t="s">
        <v>6717</v>
      </c>
      <c r="D964" s="240" t="s">
        <v>8064</v>
      </c>
      <c r="E964" s="239" t="s">
        <v>4675</v>
      </c>
      <c r="F964" s="243" t="s">
        <v>6729</v>
      </c>
      <c r="G964" s="251">
        <v>0</v>
      </c>
      <c r="H964" s="252" t="s">
        <v>7052</v>
      </c>
      <c r="I964" s="252"/>
      <c r="J964" s="234"/>
      <c r="K964" s="252"/>
      <c r="L964" s="252"/>
      <c r="M964" s="252"/>
      <c r="N964" s="252" t="s">
        <v>6720</v>
      </c>
      <c r="O964" s="253" t="s">
        <v>8056</v>
      </c>
      <c r="P964" s="253" t="s">
        <v>8057</v>
      </c>
      <c r="Q964" s="254" t="s">
        <v>8058</v>
      </c>
      <c r="R964" s="255" t="s">
        <v>4676</v>
      </c>
      <c r="S964" s="256">
        <v>2000000000105</v>
      </c>
      <c r="T964" s="236">
        <v>45531</v>
      </c>
      <c r="U964" s="237" t="s">
        <v>6722</v>
      </c>
      <c r="V964" s="237">
        <v>45573</v>
      </c>
      <c r="W964" s="237">
        <v>45583</v>
      </c>
      <c r="X964" s="257" t="s">
        <v>6721</v>
      </c>
      <c r="Y964" s="257"/>
      <c r="Z964" s="237" t="s">
        <v>7066</v>
      </c>
      <c r="AA964" s="225">
        <v>202409</v>
      </c>
      <c r="AB964" s="258"/>
      <c r="AC964" s="259" t="s">
        <v>6708</v>
      </c>
      <c r="AD964" s="260" t="s">
        <v>6709</v>
      </c>
      <c r="AE964" s="261">
        <v>0</v>
      </c>
      <c r="AF964" s="260" t="s">
        <v>6709</v>
      </c>
      <c r="AG964" s="242" t="str">
        <f>IFERROR(VLOOKUP(작성용!A:A,RM!A:D,4,0),"-")</f>
        <v>김수현/김운영</v>
      </c>
      <c r="AH964" s="262" t="s">
        <v>8059</v>
      </c>
      <c r="AI964" s="263" t="s">
        <v>6721</v>
      </c>
      <c r="AJ964" s="263" t="s">
        <v>6721</v>
      </c>
      <c r="AK964" s="263" t="s">
        <v>6726</v>
      </c>
      <c r="AL964" s="238">
        <v>963</v>
      </c>
    </row>
    <row r="965" spans="1:38" x14ac:dyDescent="0.3">
      <c r="A965" s="250" t="s">
        <v>2417</v>
      </c>
      <c r="B965" s="250" t="s">
        <v>8055</v>
      </c>
      <c r="C965" s="244" t="s">
        <v>6717</v>
      </c>
      <c r="D965" s="240" t="s">
        <v>7767</v>
      </c>
      <c r="E965" s="239" t="s">
        <v>3993</v>
      </c>
      <c r="F965" s="243" t="s">
        <v>6729</v>
      </c>
      <c r="G965" s="251">
        <v>0</v>
      </c>
      <c r="H965" s="252" t="s">
        <v>7052</v>
      </c>
      <c r="I965" s="252"/>
      <c r="J965" s="234"/>
      <c r="K965" s="252"/>
      <c r="L965" s="252"/>
      <c r="M965" s="252"/>
      <c r="N965" s="252" t="s">
        <v>6720</v>
      </c>
      <c r="O965" s="253" t="s">
        <v>8056</v>
      </c>
      <c r="P965" s="253" t="s">
        <v>8057</v>
      </c>
      <c r="Q965" s="254" t="s">
        <v>8058</v>
      </c>
      <c r="R965" s="255" t="s">
        <v>4266</v>
      </c>
      <c r="S965" s="256">
        <v>2000000000178</v>
      </c>
      <c r="T965" s="236">
        <v>45531</v>
      </c>
      <c r="U965" s="237" t="s">
        <v>6722</v>
      </c>
      <c r="V965" s="237">
        <v>45573</v>
      </c>
      <c r="W965" s="237">
        <v>45583</v>
      </c>
      <c r="X965" s="257" t="s">
        <v>6721</v>
      </c>
      <c r="Y965" s="257"/>
      <c r="Z965" s="237" t="s">
        <v>7066</v>
      </c>
      <c r="AA965" s="225">
        <v>202409</v>
      </c>
      <c r="AB965" s="258"/>
      <c r="AC965" s="259" t="s">
        <v>6708</v>
      </c>
      <c r="AD965" s="260" t="s">
        <v>6709</v>
      </c>
      <c r="AE965" s="261">
        <v>0</v>
      </c>
      <c r="AF965" s="260" t="s">
        <v>6709</v>
      </c>
      <c r="AG965" s="242" t="str">
        <f>IFERROR(VLOOKUP(작성용!A:A,RM!A:D,4,0),"-")</f>
        <v>김수현/김운영</v>
      </c>
      <c r="AH965" s="262" t="s">
        <v>8059</v>
      </c>
      <c r="AI965" s="263" t="s">
        <v>6721</v>
      </c>
      <c r="AJ965" s="263" t="s">
        <v>6721</v>
      </c>
      <c r="AK965" s="263" t="s">
        <v>6726</v>
      </c>
      <c r="AL965" s="238">
        <v>964</v>
      </c>
    </row>
    <row r="966" spans="1:38" x14ac:dyDescent="0.3">
      <c r="A966" s="250" t="s">
        <v>2417</v>
      </c>
      <c r="B966" s="250" t="s">
        <v>8055</v>
      </c>
      <c r="C966" s="244" t="s">
        <v>6717</v>
      </c>
      <c r="D966" s="240" t="s">
        <v>8065</v>
      </c>
      <c r="E966" s="239" t="s">
        <v>4677</v>
      </c>
      <c r="F966" s="243" t="s">
        <v>6729</v>
      </c>
      <c r="G966" s="251">
        <v>0</v>
      </c>
      <c r="H966" s="252" t="s">
        <v>7052</v>
      </c>
      <c r="I966" s="252"/>
      <c r="J966" s="234"/>
      <c r="K966" s="252"/>
      <c r="L966" s="252"/>
      <c r="M966" s="252"/>
      <c r="N966" s="252" t="s">
        <v>6720</v>
      </c>
      <c r="O966" s="253" t="s">
        <v>8056</v>
      </c>
      <c r="P966" s="253" t="s">
        <v>8057</v>
      </c>
      <c r="Q966" s="254" t="s">
        <v>8058</v>
      </c>
      <c r="R966" s="255" t="s">
        <v>4678</v>
      </c>
      <c r="S966" s="256">
        <v>2000000000034</v>
      </c>
      <c r="T966" s="236">
        <v>45531</v>
      </c>
      <c r="U966" s="237" t="s">
        <v>6722</v>
      </c>
      <c r="V966" s="237">
        <v>45573</v>
      </c>
      <c r="W966" s="237">
        <v>45583</v>
      </c>
      <c r="X966" s="257" t="s">
        <v>6721</v>
      </c>
      <c r="Y966" s="257"/>
      <c r="Z966" s="237" t="s">
        <v>7066</v>
      </c>
      <c r="AA966" s="225">
        <v>202409</v>
      </c>
      <c r="AB966" s="258"/>
      <c r="AC966" s="259" t="s">
        <v>6708</v>
      </c>
      <c r="AD966" s="260" t="s">
        <v>6709</v>
      </c>
      <c r="AE966" s="261">
        <v>0</v>
      </c>
      <c r="AF966" s="260" t="s">
        <v>6709</v>
      </c>
      <c r="AG966" s="242" t="str">
        <f>IFERROR(VLOOKUP(작성용!A:A,RM!A:D,4,0),"-")</f>
        <v>김수현/김운영</v>
      </c>
      <c r="AH966" s="262" t="s">
        <v>8059</v>
      </c>
      <c r="AI966" s="263" t="s">
        <v>6721</v>
      </c>
      <c r="AJ966" s="263" t="s">
        <v>6721</v>
      </c>
      <c r="AK966" s="263" t="s">
        <v>6726</v>
      </c>
      <c r="AL966" s="238">
        <v>965</v>
      </c>
    </row>
    <row r="967" spans="1:38" x14ac:dyDescent="0.3">
      <c r="A967" s="250" t="s">
        <v>2417</v>
      </c>
      <c r="B967" s="250" t="s">
        <v>8055</v>
      </c>
      <c r="C967" s="244" t="s">
        <v>6717</v>
      </c>
      <c r="D967" s="240" t="s">
        <v>7354</v>
      </c>
      <c r="E967" s="239" t="s">
        <v>4538</v>
      </c>
      <c r="F967" s="243" t="s">
        <v>6729</v>
      </c>
      <c r="G967" s="251">
        <v>0</v>
      </c>
      <c r="H967" s="252" t="s">
        <v>7052</v>
      </c>
      <c r="I967" s="252"/>
      <c r="J967" s="234"/>
      <c r="K967" s="252"/>
      <c r="L967" s="252"/>
      <c r="M967" s="252"/>
      <c r="N967" s="252" t="s">
        <v>6720</v>
      </c>
      <c r="O967" s="253" t="s">
        <v>8056</v>
      </c>
      <c r="P967" s="253" t="s">
        <v>8057</v>
      </c>
      <c r="Q967" s="254" t="s">
        <v>8058</v>
      </c>
      <c r="R967" s="255" t="s">
        <v>4539</v>
      </c>
      <c r="S967" s="256">
        <v>2000000000035</v>
      </c>
      <c r="T967" s="236">
        <v>45531</v>
      </c>
      <c r="U967" s="237" t="s">
        <v>6722</v>
      </c>
      <c r="V967" s="237">
        <v>45573</v>
      </c>
      <c r="W967" s="237">
        <v>45583</v>
      </c>
      <c r="X967" s="257" t="s">
        <v>6721</v>
      </c>
      <c r="Y967" s="257"/>
      <c r="Z967" s="237" t="s">
        <v>7066</v>
      </c>
      <c r="AA967" s="225">
        <v>202409</v>
      </c>
      <c r="AB967" s="258"/>
      <c r="AC967" s="259" t="s">
        <v>6708</v>
      </c>
      <c r="AD967" s="260" t="s">
        <v>6709</v>
      </c>
      <c r="AE967" s="261">
        <v>0</v>
      </c>
      <c r="AF967" s="260" t="s">
        <v>6709</v>
      </c>
      <c r="AG967" s="242" t="str">
        <f>IFERROR(VLOOKUP(작성용!A:A,RM!A:D,4,0),"-")</f>
        <v>김수현/김운영</v>
      </c>
      <c r="AH967" s="262" t="s">
        <v>8059</v>
      </c>
      <c r="AI967" s="263" t="s">
        <v>6721</v>
      </c>
      <c r="AJ967" s="263" t="s">
        <v>6721</v>
      </c>
      <c r="AK967" s="263" t="s">
        <v>6726</v>
      </c>
      <c r="AL967" s="238">
        <v>966</v>
      </c>
    </row>
    <row r="968" spans="1:38" x14ac:dyDescent="0.3">
      <c r="A968" s="250" t="s">
        <v>2417</v>
      </c>
      <c r="B968" s="250" t="s">
        <v>8055</v>
      </c>
      <c r="C968" s="244" t="s">
        <v>6717</v>
      </c>
      <c r="D968" s="240" t="s">
        <v>8066</v>
      </c>
      <c r="E968" s="239" t="s">
        <v>4679</v>
      </c>
      <c r="F968" s="243" t="s">
        <v>6729</v>
      </c>
      <c r="G968" s="251">
        <v>0</v>
      </c>
      <c r="H968" s="252" t="s">
        <v>7052</v>
      </c>
      <c r="I968" s="252"/>
      <c r="J968" s="234"/>
      <c r="K968" s="252"/>
      <c r="L968" s="252"/>
      <c r="M968" s="252"/>
      <c r="N968" s="252" t="s">
        <v>6720</v>
      </c>
      <c r="O968" s="253" t="s">
        <v>8056</v>
      </c>
      <c r="P968" s="253" t="s">
        <v>8057</v>
      </c>
      <c r="Q968" s="254" t="s">
        <v>8058</v>
      </c>
      <c r="R968" s="255" t="s">
        <v>4680</v>
      </c>
      <c r="S968" s="256">
        <v>2000000000107</v>
      </c>
      <c r="T968" s="236">
        <v>45531</v>
      </c>
      <c r="U968" s="237" t="s">
        <v>6722</v>
      </c>
      <c r="V968" s="237">
        <v>45573</v>
      </c>
      <c r="W968" s="237">
        <v>45583</v>
      </c>
      <c r="X968" s="257" t="s">
        <v>6721</v>
      </c>
      <c r="Y968" s="257"/>
      <c r="Z968" s="237" t="s">
        <v>7066</v>
      </c>
      <c r="AA968" s="225">
        <v>202409</v>
      </c>
      <c r="AB968" s="258"/>
      <c r="AC968" s="259" t="s">
        <v>6708</v>
      </c>
      <c r="AD968" s="260" t="s">
        <v>6709</v>
      </c>
      <c r="AE968" s="261">
        <v>0</v>
      </c>
      <c r="AF968" s="260" t="s">
        <v>6709</v>
      </c>
      <c r="AG968" s="242" t="str">
        <f>IFERROR(VLOOKUP(작성용!A:A,RM!A:D,4,0),"-")</f>
        <v>김수현/김운영</v>
      </c>
      <c r="AH968" s="262" t="s">
        <v>8059</v>
      </c>
      <c r="AI968" s="263" t="s">
        <v>6721</v>
      </c>
      <c r="AJ968" s="263" t="s">
        <v>6721</v>
      </c>
      <c r="AK968" s="263" t="s">
        <v>6726</v>
      </c>
      <c r="AL968" s="238">
        <v>967</v>
      </c>
    </row>
    <row r="969" spans="1:38" x14ac:dyDescent="0.3">
      <c r="A969" s="250" t="s">
        <v>2417</v>
      </c>
      <c r="B969" s="250" t="s">
        <v>8055</v>
      </c>
      <c r="C969" s="244" t="s">
        <v>6717</v>
      </c>
      <c r="D969" s="240" t="s">
        <v>7391</v>
      </c>
      <c r="E969" s="239" t="s">
        <v>4564</v>
      </c>
      <c r="F969" s="243" t="s">
        <v>6729</v>
      </c>
      <c r="G969" s="251">
        <v>0</v>
      </c>
      <c r="H969" s="252" t="s">
        <v>7052</v>
      </c>
      <c r="I969" s="252"/>
      <c r="J969" s="234"/>
      <c r="K969" s="252"/>
      <c r="L969" s="252"/>
      <c r="M969" s="252"/>
      <c r="N969" s="252" t="s">
        <v>6720</v>
      </c>
      <c r="O969" s="253" t="s">
        <v>8056</v>
      </c>
      <c r="P969" s="253" t="s">
        <v>8057</v>
      </c>
      <c r="Q969" s="254" t="s">
        <v>8058</v>
      </c>
      <c r="R969" s="255" t="s">
        <v>4565</v>
      </c>
      <c r="S969" s="256">
        <v>2000000000060</v>
      </c>
      <c r="T969" s="236">
        <v>45531</v>
      </c>
      <c r="U969" s="237" t="s">
        <v>6722</v>
      </c>
      <c r="V969" s="237">
        <v>45573</v>
      </c>
      <c r="W969" s="237">
        <v>45583</v>
      </c>
      <c r="X969" s="257" t="s">
        <v>6721</v>
      </c>
      <c r="Y969" s="257"/>
      <c r="Z969" s="237" t="s">
        <v>7066</v>
      </c>
      <c r="AA969" s="225">
        <v>202409</v>
      </c>
      <c r="AB969" s="258"/>
      <c r="AC969" s="259" t="s">
        <v>6708</v>
      </c>
      <c r="AD969" s="260" t="s">
        <v>6709</v>
      </c>
      <c r="AE969" s="261">
        <v>0</v>
      </c>
      <c r="AF969" s="260" t="s">
        <v>6709</v>
      </c>
      <c r="AG969" s="242" t="str">
        <f>IFERROR(VLOOKUP(작성용!A:A,RM!A:D,4,0),"-")</f>
        <v>김수현/김운영</v>
      </c>
      <c r="AH969" s="262" t="s">
        <v>8059</v>
      </c>
      <c r="AI969" s="263" t="s">
        <v>6721</v>
      </c>
      <c r="AJ969" s="263" t="s">
        <v>6721</v>
      </c>
      <c r="AK969" s="263" t="s">
        <v>6726</v>
      </c>
      <c r="AL969" s="238">
        <v>968</v>
      </c>
    </row>
    <row r="970" spans="1:38" x14ac:dyDescent="0.3">
      <c r="A970" s="250" t="s">
        <v>2417</v>
      </c>
      <c r="B970" s="250" t="s">
        <v>8055</v>
      </c>
      <c r="C970" s="244" t="s">
        <v>6717</v>
      </c>
      <c r="D970" s="240" t="s">
        <v>8067</v>
      </c>
      <c r="E970" s="239" t="s">
        <v>4681</v>
      </c>
      <c r="F970" s="243" t="s">
        <v>6729</v>
      </c>
      <c r="G970" s="251">
        <v>0</v>
      </c>
      <c r="H970" s="252" t="s">
        <v>7052</v>
      </c>
      <c r="I970" s="252"/>
      <c r="J970" s="234"/>
      <c r="K970" s="252"/>
      <c r="L970" s="252"/>
      <c r="M970" s="252"/>
      <c r="N970" s="252" t="s">
        <v>6720</v>
      </c>
      <c r="O970" s="253" t="s">
        <v>8056</v>
      </c>
      <c r="P970" s="253" t="s">
        <v>8057</v>
      </c>
      <c r="Q970" s="254" t="s">
        <v>8058</v>
      </c>
      <c r="R970" s="255" t="s">
        <v>4682</v>
      </c>
      <c r="S970" s="256">
        <v>2000000000179</v>
      </c>
      <c r="T970" s="236">
        <v>45531</v>
      </c>
      <c r="U970" s="237" t="s">
        <v>6722</v>
      </c>
      <c r="V970" s="237">
        <v>45573</v>
      </c>
      <c r="W970" s="237">
        <v>45583</v>
      </c>
      <c r="X970" s="257" t="s">
        <v>6721</v>
      </c>
      <c r="Y970" s="257"/>
      <c r="Z970" s="237" t="s">
        <v>7066</v>
      </c>
      <c r="AA970" s="225">
        <v>202409</v>
      </c>
      <c r="AB970" s="258"/>
      <c r="AC970" s="259" t="s">
        <v>6708</v>
      </c>
      <c r="AD970" s="260" t="s">
        <v>6709</v>
      </c>
      <c r="AE970" s="261">
        <v>0</v>
      </c>
      <c r="AF970" s="260" t="s">
        <v>6709</v>
      </c>
      <c r="AG970" s="242" t="str">
        <f>IFERROR(VLOOKUP(작성용!A:A,RM!A:D,4,0),"-")</f>
        <v>김수현/김운영</v>
      </c>
      <c r="AH970" s="262" t="s">
        <v>8059</v>
      </c>
      <c r="AI970" s="263" t="s">
        <v>6721</v>
      </c>
      <c r="AJ970" s="263" t="s">
        <v>6721</v>
      </c>
      <c r="AK970" s="263" t="s">
        <v>6726</v>
      </c>
      <c r="AL970" s="238">
        <v>969</v>
      </c>
    </row>
    <row r="971" spans="1:38" x14ac:dyDescent="0.3">
      <c r="A971" s="250" t="s">
        <v>2417</v>
      </c>
      <c r="B971" s="250" t="s">
        <v>8055</v>
      </c>
      <c r="C971" s="244" t="s">
        <v>6717</v>
      </c>
      <c r="D971" s="240" t="s">
        <v>6733</v>
      </c>
      <c r="E971" s="239" t="s">
        <v>4683</v>
      </c>
      <c r="F971" s="243" t="s">
        <v>6729</v>
      </c>
      <c r="G971" s="251">
        <v>0</v>
      </c>
      <c r="H971" s="252" t="s">
        <v>7052</v>
      </c>
      <c r="I971" s="252"/>
      <c r="J971" s="234"/>
      <c r="K971" s="252"/>
      <c r="L971" s="252"/>
      <c r="M971" s="252"/>
      <c r="N971" s="252" t="s">
        <v>6720</v>
      </c>
      <c r="O971" s="253" t="s">
        <v>8056</v>
      </c>
      <c r="P971" s="253" t="s">
        <v>8057</v>
      </c>
      <c r="Q971" s="254" t="s">
        <v>8058</v>
      </c>
      <c r="R971" s="255" t="s">
        <v>4684</v>
      </c>
      <c r="S971" s="256">
        <v>2000000000109</v>
      </c>
      <c r="T971" s="236">
        <v>45531</v>
      </c>
      <c r="U971" s="237" t="s">
        <v>6722</v>
      </c>
      <c r="V971" s="237">
        <v>45573</v>
      </c>
      <c r="W971" s="237">
        <v>45583</v>
      </c>
      <c r="X971" s="257" t="s">
        <v>6721</v>
      </c>
      <c r="Y971" s="257"/>
      <c r="Z971" s="237" t="s">
        <v>7066</v>
      </c>
      <c r="AA971" s="225">
        <v>202409</v>
      </c>
      <c r="AB971" s="258"/>
      <c r="AC971" s="259" t="s">
        <v>6708</v>
      </c>
      <c r="AD971" s="260" t="s">
        <v>6709</v>
      </c>
      <c r="AE971" s="261">
        <v>0</v>
      </c>
      <c r="AF971" s="260" t="s">
        <v>6709</v>
      </c>
      <c r="AG971" s="242" t="str">
        <f>IFERROR(VLOOKUP(작성용!A:A,RM!A:D,4,0),"-")</f>
        <v>김수현/김운영</v>
      </c>
      <c r="AH971" s="262" t="s">
        <v>8059</v>
      </c>
      <c r="AI971" s="263" t="s">
        <v>6721</v>
      </c>
      <c r="AJ971" s="263" t="s">
        <v>6721</v>
      </c>
      <c r="AK971" s="263" t="s">
        <v>6726</v>
      </c>
      <c r="AL971" s="238">
        <v>970</v>
      </c>
    </row>
    <row r="972" spans="1:38" x14ac:dyDescent="0.3">
      <c r="A972" s="250" t="s">
        <v>2417</v>
      </c>
      <c r="B972" s="250" t="s">
        <v>8055</v>
      </c>
      <c r="C972" s="244" t="s">
        <v>6717</v>
      </c>
      <c r="D972" s="240" t="s">
        <v>8068</v>
      </c>
      <c r="E972" s="239" t="s">
        <v>4685</v>
      </c>
      <c r="F972" s="243" t="s">
        <v>6729</v>
      </c>
      <c r="G972" s="251">
        <v>0</v>
      </c>
      <c r="H972" s="252" t="s">
        <v>7052</v>
      </c>
      <c r="I972" s="252"/>
      <c r="J972" s="234"/>
      <c r="K972" s="252"/>
      <c r="L972" s="252"/>
      <c r="M972" s="252"/>
      <c r="N972" s="252" t="s">
        <v>6720</v>
      </c>
      <c r="O972" s="253" t="s">
        <v>8056</v>
      </c>
      <c r="P972" s="253" t="s">
        <v>8057</v>
      </c>
      <c r="Q972" s="254" t="s">
        <v>8058</v>
      </c>
      <c r="R972" s="255" t="s">
        <v>4686</v>
      </c>
      <c r="S972" s="256">
        <v>2000000000110</v>
      </c>
      <c r="T972" s="236">
        <v>45531</v>
      </c>
      <c r="U972" s="237" t="s">
        <v>6722</v>
      </c>
      <c r="V972" s="237">
        <v>45573</v>
      </c>
      <c r="W972" s="237">
        <v>45583</v>
      </c>
      <c r="X972" s="257" t="s">
        <v>6721</v>
      </c>
      <c r="Y972" s="257"/>
      <c r="Z972" s="237" t="s">
        <v>7066</v>
      </c>
      <c r="AA972" s="225">
        <v>202409</v>
      </c>
      <c r="AB972" s="258"/>
      <c r="AC972" s="259" t="s">
        <v>6708</v>
      </c>
      <c r="AD972" s="260" t="s">
        <v>6709</v>
      </c>
      <c r="AE972" s="261">
        <v>0</v>
      </c>
      <c r="AF972" s="260" t="s">
        <v>6709</v>
      </c>
      <c r="AG972" s="242" t="str">
        <f>IFERROR(VLOOKUP(작성용!A:A,RM!A:D,4,0),"-")</f>
        <v>김수현/김운영</v>
      </c>
      <c r="AH972" s="262" t="s">
        <v>8059</v>
      </c>
      <c r="AI972" s="263" t="s">
        <v>6721</v>
      </c>
      <c r="AJ972" s="263" t="s">
        <v>6721</v>
      </c>
      <c r="AK972" s="263" t="s">
        <v>6726</v>
      </c>
      <c r="AL972" s="238">
        <v>971</v>
      </c>
    </row>
    <row r="973" spans="1:38" x14ac:dyDescent="0.3">
      <c r="A973" s="250" t="s">
        <v>2417</v>
      </c>
      <c r="B973" s="250" t="s">
        <v>8055</v>
      </c>
      <c r="C973" s="244" t="s">
        <v>6717</v>
      </c>
      <c r="D973" s="240" t="s">
        <v>8069</v>
      </c>
      <c r="E973" s="239" t="s">
        <v>4687</v>
      </c>
      <c r="F973" s="243" t="s">
        <v>6729</v>
      </c>
      <c r="G973" s="251">
        <v>0</v>
      </c>
      <c r="H973" s="252" t="s">
        <v>7052</v>
      </c>
      <c r="I973" s="252"/>
      <c r="J973" s="234"/>
      <c r="K973" s="252"/>
      <c r="L973" s="252"/>
      <c r="M973" s="252"/>
      <c r="N973" s="252" t="s">
        <v>6720</v>
      </c>
      <c r="O973" s="253" t="s">
        <v>8056</v>
      </c>
      <c r="P973" s="253" t="s">
        <v>8057</v>
      </c>
      <c r="Q973" s="254" t="s">
        <v>8058</v>
      </c>
      <c r="R973" s="255" t="s">
        <v>4688</v>
      </c>
      <c r="S973" s="256">
        <v>2000000000025</v>
      </c>
      <c r="T973" s="236">
        <v>45531</v>
      </c>
      <c r="U973" s="237" t="s">
        <v>6722</v>
      </c>
      <c r="V973" s="237">
        <v>45573</v>
      </c>
      <c r="W973" s="237">
        <v>45583</v>
      </c>
      <c r="X973" s="257" t="s">
        <v>6721</v>
      </c>
      <c r="Y973" s="257"/>
      <c r="Z973" s="237" t="s">
        <v>7066</v>
      </c>
      <c r="AA973" s="225">
        <v>202409</v>
      </c>
      <c r="AB973" s="258"/>
      <c r="AC973" s="259" t="s">
        <v>6708</v>
      </c>
      <c r="AD973" s="260" t="s">
        <v>6709</v>
      </c>
      <c r="AE973" s="261">
        <v>0</v>
      </c>
      <c r="AF973" s="260" t="s">
        <v>6709</v>
      </c>
      <c r="AG973" s="242" t="str">
        <f>IFERROR(VLOOKUP(작성용!A:A,RM!A:D,4,0),"-")</f>
        <v>김수현/김운영</v>
      </c>
      <c r="AH973" s="262" t="s">
        <v>8059</v>
      </c>
      <c r="AI973" s="263" t="s">
        <v>6721</v>
      </c>
      <c r="AJ973" s="263" t="s">
        <v>6721</v>
      </c>
      <c r="AK973" s="263" t="s">
        <v>6726</v>
      </c>
      <c r="AL973" s="238">
        <v>972</v>
      </c>
    </row>
    <row r="974" spans="1:38" x14ac:dyDescent="0.3">
      <c r="A974" s="250" t="s">
        <v>2417</v>
      </c>
      <c r="B974" s="250" t="s">
        <v>8055</v>
      </c>
      <c r="C974" s="244" t="s">
        <v>6717</v>
      </c>
      <c r="D974" s="240" t="s">
        <v>6735</v>
      </c>
      <c r="E974" s="239" t="s">
        <v>3957</v>
      </c>
      <c r="F974" s="243" t="s">
        <v>6729</v>
      </c>
      <c r="G974" s="251">
        <v>0</v>
      </c>
      <c r="H974" s="252" t="s">
        <v>7052</v>
      </c>
      <c r="I974" s="252"/>
      <c r="J974" s="234"/>
      <c r="K974" s="252"/>
      <c r="L974" s="252"/>
      <c r="M974" s="252"/>
      <c r="N974" s="252" t="s">
        <v>6720</v>
      </c>
      <c r="O974" s="253" t="s">
        <v>8056</v>
      </c>
      <c r="P974" s="253" t="s">
        <v>8057</v>
      </c>
      <c r="Q974" s="254" t="s">
        <v>8058</v>
      </c>
      <c r="R974" s="255" t="s">
        <v>4199</v>
      </c>
      <c r="S974" s="256">
        <v>2000000000106</v>
      </c>
      <c r="T974" s="236">
        <v>45531</v>
      </c>
      <c r="U974" s="237" t="s">
        <v>6722</v>
      </c>
      <c r="V974" s="237">
        <v>45573</v>
      </c>
      <c r="W974" s="237">
        <v>45583</v>
      </c>
      <c r="X974" s="257" t="s">
        <v>6721</v>
      </c>
      <c r="Y974" s="257"/>
      <c r="Z974" s="237" t="s">
        <v>7066</v>
      </c>
      <c r="AA974" s="225">
        <v>202409</v>
      </c>
      <c r="AB974" s="258"/>
      <c r="AC974" s="259" t="s">
        <v>6708</v>
      </c>
      <c r="AD974" s="260" t="s">
        <v>6709</v>
      </c>
      <c r="AE974" s="261">
        <v>0</v>
      </c>
      <c r="AF974" s="260" t="s">
        <v>6709</v>
      </c>
      <c r="AG974" s="242" t="str">
        <f>IFERROR(VLOOKUP(작성용!A:A,RM!A:D,4,0),"-")</f>
        <v>김수현/김운영</v>
      </c>
      <c r="AH974" s="262" t="s">
        <v>8059</v>
      </c>
      <c r="AI974" s="263" t="s">
        <v>6721</v>
      </c>
      <c r="AJ974" s="263" t="s">
        <v>6721</v>
      </c>
      <c r="AK974" s="263" t="s">
        <v>6726</v>
      </c>
      <c r="AL974" s="238">
        <v>973</v>
      </c>
    </row>
    <row r="975" spans="1:38" x14ac:dyDescent="0.3">
      <c r="A975" s="250" t="s">
        <v>2417</v>
      </c>
      <c r="B975" s="250" t="s">
        <v>8055</v>
      </c>
      <c r="C975" s="244" t="s">
        <v>6717</v>
      </c>
      <c r="D975" s="240" t="s">
        <v>8070</v>
      </c>
      <c r="E975" s="239" t="s">
        <v>4689</v>
      </c>
      <c r="F975" s="243" t="s">
        <v>6729</v>
      </c>
      <c r="G975" s="251">
        <v>0</v>
      </c>
      <c r="H975" s="252" t="s">
        <v>7052</v>
      </c>
      <c r="I975" s="252"/>
      <c r="J975" s="234"/>
      <c r="K975" s="252"/>
      <c r="L975" s="252"/>
      <c r="M975" s="252"/>
      <c r="N975" s="252" t="s">
        <v>6720</v>
      </c>
      <c r="O975" s="253" t="s">
        <v>8056</v>
      </c>
      <c r="P975" s="253" t="s">
        <v>8057</v>
      </c>
      <c r="Q975" s="254" t="s">
        <v>8058</v>
      </c>
      <c r="R975" s="255" t="s">
        <v>4690</v>
      </c>
      <c r="S975" s="256">
        <v>2000000000032</v>
      </c>
      <c r="T975" s="236">
        <v>45531</v>
      </c>
      <c r="U975" s="237" t="s">
        <v>6722</v>
      </c>
      <c r="V975" s="237">
        <v>45573</v>
      </c>
      <c r="W975" s="237">
        <v>45583</v>
      </c>
      <c r="X975" s="257" t="s">
        <v>6721</v>
      </c>
      <c r="Y975" s="257"/>
      <c r="Z975" s="237" t="s">
        <v>7066</v>
      </c>
      <c r="AA975" s="225">
        <v>202409</v>
      </c>
      <c r="AB975" s="258"/>
      <c r="AC975" s="259" t="s">
        <v>6708</v>
      </c>
      <c r="AD975" s="260" t="s">
        <v>6709</v>
      </c>
      <c r="AE975" s="261">
        <v>0</v>
      </c>
      <c r="AF975" s="260" t="s">
        <v>6709</v>
      </c>
      <c r="AG975" s="242" t="str">
        <f>IFERROR(VLOOKUP(작성용!A:A,RM!A:D,4,0),"-")</f>
        <v>김수현/김운영</v>
      </c>
      <c r="AH975" s="262" t="s">
        <v>8059</v>
      </c>
      <c r="AI975" s="263" t="s">
        <v>6721</v>
      </c>
      <c r="AJ975" s="263" t="s">
        <v>6721</v>
      </c>
      <c r="AK975" s="263" t="s">
        <v>6726</v>
      </c>
      <c r="AL975" s="238">
        <v>974</v>
      </c>
    </row>
    <row r="976" spans="1:38" x14ac:dyDescent="0.3">
      <c r="A976" s="250" t="s">
        <v>2417</v>
      </c>
      <c r="B976" s="250" t="s">
        <v>8055</v>
      </c>
      <c r="C976" s="244" t="s">
        <v>6717</v>
      </c>
      <c r="D976" s="240" t="s">
        <v>7744</v>
      </c>
      <c r="E976" s="239" t="s">
        <v>3964</v>
      </c>
      <c r="F976" s="243" t="s">
        <v>6729</v>
      </c>
      <c r="G976" s="251">
        <v>0</v>
      </c>
      <c r="H976" s="252" t="s">
        <v>7052</v>
      </c>
      <c r="I976" s="252"/>
      <c r="J976" s="234"/>
      <c r="K976" s="252"/>
      <c r="L976" s="252"/>
      <c r="M976" s="252"/>
      <c r="N976" s="252" t="s">
        <v>6720</v>
      </c>
      <c r="O976" s="253" t="s">
        <v>8056</v>
      </c>
      <c r="P976" s="253" t="s">
        <v>8057</v>
      </c>
      <c r="Q976" s="254" t="s">
        <v>8058</v>
      </c>
      <c r="R976" s="255" t="s">
        <v>4267</v>
      </c>
      <c r="S976" s="256">
        <v>2000000000108</v>
      </c>
      <c r="T976" s="236">
        <v>45531</v>
      </c>
      <c r="U976" s="237" t="s">
        <v>6722</v>
      </c>
      <c r="V976" s="237">
        <v>45573</v>
      </c>
      <c r="W976" s="237">
        <v>45583</v>
      </c>
      <c r="X976" s="257" t="s">
        <v>6721</v>
      </c>
      <c r="Y976" s="257"/>
      <c r="Z976" s="237" t="s">
        <v>7066</v>
      </c>
      <c r="AA976" s="225">
        <v>202409</v>
      </c>
      <c r="AB976" s="258"/>
      <c r="AC976" s="259" t="s">
        <v>6708</v>
      </c>
      <c r="AD976" s="260" t="s">
        <v>6709</v>
      </c>
      <c r="AE976" s="261">
        <v>0</v>
      </c>
      <c r="AF976" s="260" t="s">
        <v>6709</v>
      </c>
      <c r="AG976" s="242" t="str">
        <f>IFERROR(VLOOKUP(작성용!A:A,RM!A:D,4,0),"-")</f>
        <v>김수현/김운영</v>
      </c>
      <c r="AH976" s="262" t="s">
        <v>8059</v>
      </c>
      <c r="AI976" s="263" t="s">
        <v>6721</v>
      </c>
      <c r="AJ976" s="263" t="s">
        <v>6721</v>
      </c>
      <c r="AK976" s="263" t="s">
        <v>6726</v>
      </c>
      <c r="AL976" s="238">
        <v>975</v>
      </c>
    </row>
    <row r="977" spans="1:38" x14ac:dyDescent="0.3">
      <c r="A977" s="250" t="s">
        <v>2417</v>
      </c>
      <c r="B977" s="250" t="s">
        <v>8055</v>
      </c>
      <c r="C977" s="244" t="s">
        <v>6717</v>
      </c>
      <c r="D977" s="240" t="s">
        <v>8071</v>
      </c>
      <c r="E977" s="239" t="s">
        <v>4691</v>
      </c>
      <c r="F977" s="243" t="s">
        <v>6729</v>
      </c>
      <c r="G977" s="251">
        <v>0</v>
      </c>
      <c r="H977" s="252" t="s">
        <v>7052</v>
      </c>
      <c r="I977" s="252"/>
      <c r="J977" s="234"/>
      <c r="K977" s="252"/>
      <c r="L977" s="252"/>
      <c r="M977" s="252"/>
      <c r="N977" s="252" t="s">
        <v>6720</v>
      </c>
      <c r="O977" s="253" t="s">
        <v>8056</v>
      </c>
      <c r="P977" s="253" t="s">
        <v>8057</v>
      </c>
      <c r="Q977" s="254" t="s">
        <v>8058</v>
      </c>
      <c r="R977" s="255" t="s">
        <v>4692</v>
      </c>
      <c r="S977" s="256">
        <v>2000000000160</v>
      </c>
      <c r="T977" s="236">
        <v>45531</v>
      </c>
      <c r="U977" s="237" t="s">
        <v>6722</v>
      </c>
      <c r="V977" s="237">
        <v>45545</v>
      </c>
      <c r="W977" s="237">
        <v>45583</v>
      </c>
      <c r="X977" s="257" t="s">
        <v>6721</v>
      </c>
      <c r="Y977" s="257"/>
      <c r="Z977" s="237" t="s">
        <v>7066</v>
      </c>
      <c r="AA977" s="225">
        <v>202409</v>
      </c>
      <c r="AB977" s="258"/>
      <c r="AC977" s="259" t="s">
        <v>6708</v>
      </c>
      <c r="AD977" s="260" t="s">
        <v>6709</v>
      </c>
      <c r="AE977" s="261">
        <v>0</v>
      </c>
      <c r="AF977" s="260" t="s">
        <v>6709</v>
      </c>
      <c r="AG977" s="242" t="str">
        <f>IFERROR(VLOOKUP(작성용!A:A,RM!A:D,4,0),"-")</f>
        <v>김수현/김운영</v>
      </c>
      <c r="AH977" s="262" t="s">
        <v>8059</v>
      </c>
      <c r="AI977" s="263" t="s">
        <v>8072</v>
      </c>
      <c r="AJ977" s="263" t="s">
        <v>6721</v>
      </c>
      <c r="AK977" s="263" t="s">
        <v>6726</v>
      </c>
      <c r="AL977" s="238">
        <v>976</v>
      </c>
    </row>
    <row r="978" spans="1:38" x14ac:dyDescent="0.3">
      <c r="A978" s="250" t="s">
        <v>2417</v>
      </c>
      <c r="B978" s="250" t="s">
        <v>8055</v>
      </c>
      <c r="C978" s="244" t="s">
        <v>6717</v>
      </c>
      <c r="D978" s="240" t="s">
        <v>8073</v>
      </c>
      <c r="E978" s="239" t="s">
        <v>4693</v>
      </c>
      <c r="F978" s="243" t="s">
        <v>6729</v>
      </c>
      <c r="G978" s="251">
        <v>0</v>
      </c>
      <c r="H978" s="252" t="s">
        <v>7052</v>
      </c>
      <c r="I978" s="252"/>
      <c r="J978" s="234"/>
      <c r="K978" s="252"/>
      <c r="L978" s="252"/>
      <c r="M978" s="252"/>
      <c r="N978" s="252" t="s">
        <v>6720</v>
      </c>
      <c r="O978" s="253" t="s">
        <v>8056</v>
      </c>
      <c r="P978" s="253" t="s">
        <v>8057</v>
      </c>
      <c r="Q978" s="254" t="s">
        <v>8058</v>
      </c>
      <c r="R978" s="255" t="s">
        <v>4694</v>
      </c>
      <c r="S978" s="256">
        <v>2000000000111</v>
      </c>
      <c r="T978" s="236">
        <v>45531</v>
      </c>
      <c r="U978" s="237" t="s">
        <v>6722</v>
      </c>
      <c r="V978" s="237">
        <v>45545</v>
      </c>
      <c r="W978" s="237">
        <v>45583</v>
      </c>
      <c r="X978" s="257" t="s">
        <v>6721</v>
      </c>
      <c r="Y978" s="257"/>
      <c r="Z978" s="237" t="s">
        <v>7066</v>
      </c>
      <c r="AA978" s="225">
        <v>202409</v>
      </c>
      <c r="AB978" s="258"/>
      <c r="AC978" s="259" t="s">
        <v>6708</v>
      </c>
      <c r="AD978" s="260" t="s">
        <v>6709</v>
      </c>
      <c r="AE978" s="261">
        <v>0</v>
      </c>
      <c r="AF978" s="260" t="s">
        <v>6709</v>
      </c>
      <c r="AG978" s="242" t="str">
        <f>IFERROR(VLOOKUP(작성용!A:A,RM!A:D,4,0),"-")</f>
        <v>김수현/김운영</v>
      </c>
      <c r="AH978" s="262" t="s">
        <v>8059</v>
      </c>
      <c r="AI978" s="263" t="s">
        <v>8072</v>
      </c>
      <c r="AJ978" s="263" t="s">
        <v>6721</v>
      </c>
      <c r="AK978" s="263" t="s">
        <v>6726</v>
      </c>
      <c r="AL978" s="238">
        <v>977</v>
      </c>
    </row>
    <row r="979" spans="1:38" x14ac:dyDescent="0.3">
      <c r="A979" s="250" t="s">
        <v>2417</v>
      </c>
      <c r="B979" s="250" t="s">
        <v>8055</v>
      </c>
      <c r="C979" s="244" t="s">
        <v>6717</v>
      </c>
      <c r="D979" s="240" t="s">
        <v>8074</v>
      </c>
      <c r="E979" s="239" t="s">
        <v>4695</v>
      </c>
      <c r="F979" s="243" t="s">
        <v>6729</v>
      </c>
      <c r="G979" s="251">
        <v>0</v>
      </c>
      <c r="H979" s="252" t="s">
        <v>7052</v>
      </c>
      <c r="I979" s="252"/>
      <c r="J979" s="234"/>
      <c r="K979" s="252"/>
      <c r="L979" s="252"/>
      <c r="M979" s="252"/>
      <c r="N979" s="252" t="s">
        <v>6720</v>
      </c>
      <c r="O979" s="253" t="s">
        <v>8056</v>
      </c>
      <c r="P979" s="253" t="s">
        <v>8057</v>
      </c>
      <c r="Q979" s="254" t="s">
        <v>8058</v>
      </c>
      <c r="R979" s="255" t="s">
        <v>4696</v>
      </c>
      <c r="S979" s="256">
        <v>2000000000112</v>
      </c>
      <c r="T979" s="236">
        <v>45531</v>
      </c>
      <c r="U979" s="237" t="s">
        <v>6722</v>
      </c>
      <c r="V979" s="237">
        <v>45573</v>
      </c>
      <c r="W979" s="237">
        <v>45583</v>
      </c>
      <c r="X979" s="257" t="s">
        <v>6721</v>
      </c>
      <c r="Y979" s="257"/>
      <c r="Z979" s="237" t="s">
        <v>7066</v>
      </c>
      <c r="AA979" s="225">
        <v>202409</v>
      </c>
      <c r="AB979" s="258"/>
      <c r="AC979" s="259" t="s">
        <v>6708</v>
      </c>
      <c r="AD979" s="260" t="s">
        <v>6709</v>
      </c>
      <c r="AE979" s="261">
        <v>0</v>
      </c>
      <c r="AF979" s="260" t="s">
        <v>6709</v>
      </c>
      <c r="AG979" s="242" t="str">
        <f>IFERROR(VLOOKUP(작성용!A:A,RM!A:D,4,0),"-")</f>
        <v>김수현/김운영</v>
      </c>
      <c r="AH979" s="262" t="s">
        <v>8059</v>
      </c>
      <c r="AI979" s="263" t="s">
        <v>6721</v>
      </c>
      <c r="AJ979" s="263" t="s">
        <v>6721</v>
      </c>
      <c r="AK979" s="263" t="s">
        <v>6726</v>
      </c>
      <c r="AL979" s="238">
        <v>978</v>
      </c>
    </row>
    <row r="980" spans="1:38" x14ac:dyDescent="0.3">
      <c r="A980" s="250" t="s">
        <v>2417</v>
      </c>
      <c r="B980" s="250" t="s">
        <v>8055</v>
      </c>
      <c r="C980" s="244" t="s">
        <v>6717</v>
      </c>
      <c r="D980" s="240" t="s">
        <v>7749</v>
      </c>
      <c r="E980" s="239" t="s">
        <v>3973</v>
      </c>
      <c r="F980" s="243" t="s">
        <v>6729</v>
      </c>
      <c r="G980" s="251">
        <v>0</v>
      </c>
      <c r="H980" s="252" t="s">
        <v>7052</v>
      </c>
      <c r="I980" s="252"/>
      <c r="J980" s="234"/>
      <c r="K980" s="252"/>
      <c r="L980" s="252"/>
      <c r="M980" s="252"/>
      <c r="N980" s="252" t="s">
        <v>6720</v>
      </c>
      <c r="O980" s="253" t="s">
        <v>8056</v>
      </c>
      <c r="P980" s="253" t="s">
        <v>8057</v>
      </c>
      <c r="Q980" s="254" t="s">
        <v>8058</v>
      </c>
      <c r="R980" s="255" t="s">
        <v>4268</v>
      </c>
      <c r="S980" s="256">
        <v>2000000000048</v>
      </c>
      <c r="T980" s="236">
        <v>45531</v>
      </c>
      <c r="U980" s="237" t="s">
        <v>6722</v>
      </c>
      <c r="V980" s="237">
        <v>45573</v>
      </c>
      <c r="W980" s="237">
        <v>45583</v>
      </c>
      <c r="X980" s="257" t="s">
        <v>6721</v>
      </c>
      <c r="Y980" s="257"/>
      <c r="Z980" s="237" t="s">
        <v>7066</v>
      </c>
      <c r="AA980" s="225">
        <v>202409</v>
      </c>
      <c r="AB980" s="258"/>
      <c r="AC980" s="259" t="s">
        <v>6708</v>
      </c>
      <c r="AD980" s="260" t="s">
        <v>6709</v>
      </c>
      <c r="AE980" s="261">
        <v>0</v>
      </c>
      <c r="AF980" s="260" t="s">
        <v>6709</v>
      </c>
      <c r="AG980" s="242" t="str">
        <f>IFERROR(VLOOKUP(작성용!A:A,RM!A:D,4,0),"-")</f>
        <v>김수현/김운영</v>
      </c>
      <c r="AH980" s="262" t="s">
        <v>8059</v>
      </c>
      <c r="AI980" s="263" t="s">
        <v>6721</v>
      </c>
      <c r="AJ980" s="263" t="s">
        <v>6721</v>
      </c>
      <c r="AK980" s="263" t="s">
        <v>6726</v>
      </c>
      <c r="AL980" s="238">
        <v>979</v>
      </c>
    </row>
    <row r="981" spans="1:38" x14ac:dyDescent="0.3">
      <c r="A981" s="250" t="s">
        <v>2417</v>
      </c>
      <c r="B981" s="250" t="s">
        <v>8055</v>
      </c>
      <c r="C981" s="244" t="s">
        <v>6717</v>
      </c>
      <c r="D981" s="240" t="s">
        <v>8075</v>
      </c>
      <c r="E981" s="239" t="s">
        <v>4697</v>
      </c>
      <c r="F981" s="243" t="s">
        <v>6729</v>
      </c>
      <c r="G981" s="251">
        <v>0</v>
      </c>
      <c r="H981" s="252" t="s">
        <v>7052</v>
      </c>
      <c r="I981" s="252"/>
      <c r="J981" s="234"/>
      <c r="K981" s="252"/>
      <c r="L981" s="252"/>
      <c r="M981" s="252"/>
      <c r="N981" s="252" t="s">
        <v>6720</v>
      </c>
      <c r="O981" s="253" t="s">
        <v>8056</v>
      </c>
      <c r="P981" s="253" t="s">
        <v>8057</v>
      </c>
      <c r="Q981" s="254" t="s">
        <v>8058</v>
      </c>
      <c r="R981" s="255" t="s">
        <v>4698</v>
      </c>
      <c r="S981" s="256">
        <v>2000000000051</v>
      </c>
      <c r="T981" s="236">
        <v>45531</v>
      </c>
      <c r="U981" s="237" t="s">
        <v>6722</v>
      </c>
      <c r="V981" s="237">
        <v>45573</v>
      </c>
      <c r="W981" s="237">
        <v>45583</v>
      </c>
      <c r="X981" s="257" t="s">
        <v>6721</v>
      </c>
      <c r="Y981" s="257"/>
      <c r="Z981" s="237" t="s">
        <v>7066</v>
      </c>
      <c r="AA981" s="225">
        <v>202409</v>
      </c>
      <c r="AB981" s="258"/>
      <c r="AC981" s="259" t="s">
        <v>6708</v>
      </c>
      <c r="AD981" s="260" t="s">
        <v>6709</v>
      </c>
      <c r="AE981" s="261">
        <v>0</v>
      </c>
      <c r="AF981" s="260" t="s">
        <v>6709</v>
      </c>
      <c r="AG981" s="242" t="str">
        <f>IFERROR(VLOOKUP(작성용!A:A,RM!A:D,4,0),"-")</f>
        <v>김수현/김운영</v>
      </c>
      <c r="AH981" s="262" t="s">
        <v>8059</v>
      </c>
      <c r="AI981" s="263" t="s">
        <v>6721</v>
      </c>
      <c r="AJ981" s="263" t="s">
        <v>6721</v>
      </c>
      <c r="AK981" s="263" t="s">
        <v>6726</v>
      </c>
      <c r="AL981" s="238">
        <v>980</v>
      </c>
    </row>
    <row r="982" spans="1:38" x14ac:dyDescent="0.3">
      <c r="A982" s="250" t="s">
        <v>2417</v>
      </c>
      <c r="B982" s="250" t="s">
        <v>8055</v>
      </c>
      <c r="C982" s="244" t="s">
        <v>6717</v>
      </c>
      <c r="D982" s="240" t="s">
        <v>6739</v>
      </c>
      <c r="E982" s="239" t="s">
        <v>3987</v>
      </c>
      <c r="F982" s="243" t="s">
        <v>6729</v>
      </c>
      <c r="G982" s="251">
        <v>0</v>
      </c>
      <c r="H982" s="252" t="s">
        <v>7052</v>
      </c>
      <c r="I982" s="252"/>
      <c r="J982" s="234"/>
      <c r="K982" s="252"/>
      <c r="L982" s="252"/>
      <c r="M982" s="252"/>
      <c r="N982" s="252" t="s">
        <v>6720</v>
      </c>
      <c r="O982" s="253" t="s">
        <v>8056</v>
      </c>
      <c r="P982" s="253" t="s">
        <v>8057</v>
      </c>
      <c r="Q982" s="254" t="s">
        <v>8058</v>
      </c>
      <c r="R982" s="255" t="s">
        <v>4190</v>
      </c>
      <c r="S982" s="256">
        <v>2000000000055</v>
      </c>
      <c r="T982" s="236">
        <v>45531</v>
      </c>
      <c r="U982" s="237" t="s">
        <v>6722</v>
      </c>
      <c r="V982" s="237">
        <v>45573</v>
      </c>
      <c r="W982" s="237">
        <v>45583</v>
      </c>
      <c r="X982" s="257" t="s">
        <v>6721</v>
      </c>
      <c r="Y982" s="257"/>
      <c r="Z982" s="237" t="s">
        <v>7066</v>
      </c>
      <c r="AA982" s="225">
        <v>202409</v>
      </c>
      <c r="AB982" s="258"/>
      <c r="AC982" s="259" t="s">
        <v>6708</v>
      </c>
      <c r="AD982" s="260" t="s">
        <v>6709</v>
      </c>
      <c r="AE982" s="261">
        <v>0</v>
      </c>
      <c r="AF982" s="260" t="s">
        <v>6709</v>
      </c>
      <c r="AG982" s="242" t="str">
        <f>IFERROR(VLOOKUP(작성용!A:A,RM!A:D,4,0),"-")</f>
        <v>김수현/김운영</v>
      </c>
      <c r="AH982" s="262" t="s">
        <v>8059</v>
      </c>
      <c r="AI982" s="263" t="s">
        <v>6721</v>
      </c>
      <c r="AJ982" s="263" t="s">
        <v>6721</v>
      </c>
      <c r="AK982" s="263" t="s">
        <v>6726</v>
      </c>
      <c r="AL982" s="238">
        <v>981</v>
      </c>
    </row>
    <row r="983" spans="1:38" x14ac:dyDescent="0.3">
      <c r="A983" s="250" t="s">
        <v>2417</v>
      </c>
      <c r="B983" s="250" t="s">
        <v>8055</v>
      </c>
      <c r="C983" s="244" t="s">
        <v>6717</v>
      </c>
      <c r="D983" s="240" t="s">
        <v>8076</v>
      </c>
      <c r="E983" s="239" t="s">
        <v>4699</v>
      </c>
      <c r="F983" s="243" t="s">
        <v>6729</v>
      </c>
      <c r="G983" s="251">
        <v>0</v>
      </c>
      <c r="H983" s="252" t="s">
        <v>7052</v>
      </c>
      <c r="I983" s="252"/>
      <c r="J983" s="234"/>
      <c r="K983" s="252"/>
      <c r="L983" s="252"/>
      <c r="M983" s="252"/>
      <c r="N983" s="252" t="s">
        <v>6720</v>
      </c>
      <c r="O983" s="253" t="s">
        <v>8056</v>
      </c>
      <c r="P983" s="253" t="s">
        <v>8057</v>
      </c>
      <c r="Q983" s="254" t="s">
        <v>8058</v>
      </c>
      <c r="R983" s="255" t="s">
        <v>4700</v>
      </c>
      <c r="S983" s="256">
        <v>2000000000175</v>
      </c>
      <c r="T983" s="236">
        <v>45531</v>
      </c>
      <c r="U983" s="237" t="s">
        <v>6722</v>
      </c>
      <c r="V983" s="237">
        <v>45573</v>
      </c>
      <c r="W983" s="237">
        <v>45583</v>
      </c>
      <c r="X983" s="257" t="s">
        <v>6721</v>
      </c>
      <c r="Y983" s="257"/>
      <c r="Z983" s="237" t="s">
        <v>7066</v>
      </c>
      <c r="AA983" s="225">
        <v>202409</v>
      </c>
      <c r="AB983" s="258"/>
      <c r="AC983" s="259" t="s">
        <v>6708</v>
      </c>
      <c r="AD983" s="260" t="s">
        <v>6709</v>
      </c>
      <c r="AE983" s="261">
        <v>0</v>
      </c>
      <c r="AF983" s="260" t="s">
        <v>6709</v>
      </c>
      <c r="AG983" s="242" t="str">
        <f>IFERROR(VLOOKUP(작성용!A:A,RM!A:D,4,0),"-")</f>
        <v>김수현/김운영</v>
      </c>
      <c r="AH983" s="262" t="s">
        <v>8059</v>
      </c>
      <c r="AI983" s="263" t="s">
        <v>6721</v>
      </c>
      <c r="AJ983" s="263" t="s">
        <v>6721</v>
      </c>
      <c r="AK983" s="263" t="s">
        <v>6726</v>
      </c>
      <c r="AL983" s="238">
        <v>982</v>
      </c>
    </row>
    <row r="984" spans="1:38" x14ac:dyDescent="0.3">
      <c r="A984" s="250" t="s">
        <v>2417</v>
      </c>
      <c r="B984" s="250" t="s">
        <v>8055</v>
      </c>
      <c r="C984" s="244" t="s">
        <v>6717</v>
      </c>
      <c r="D984" s="240" t="s">
        <v>6748</v>
      </c>
      <c r="E984" s="239" t="s">
        <v>3971</v>
      </c>
      <c r="F984" s="243" t="s">
        <v>6729</v>
      </c>
      <c r="G984" s="251">
        <v>0</v>
      </c>
      <c r="H984" s="252" t="s">
        <v>7052</v>
      </c>
      <c r="I984" s="252"/>
      <c r="J984" s="234"/>
      <c r="K984" s="252"/>
      <c r="L984" s="252"/>
      <c r="M984" s="252"/>
      <c r="N984" s="252" t="s">
        <v>6720</v>
      </c>
      <c r="O984" s="253" t="s">
        <v>8056</v>
      </c>
      <c r="P984" s="253" t="s">
        <v>8057</v>
      </c>
      <c r="Q984" s="254" t="s">
        <v>8058</v>
      </c>
      <c r="R984" s="255" t="s">
        <v>4200</v>
      </c>
      <c r="S984" s="256">
        <v>2000000000151</v>
      </c>
      <c r="T984" s="236">
        <v>45531</v>
      </c>
      <c r="U984" s="237" t="s">
        <v>6722</v>
      </c>
      <c r="V984" s="237">
        <v>45573</v>
      </c>
      <c r="W984" s="237">
        <v>45583</v>
      </c>
      <c r="X984" s="257" t="s">
        <v>6721</v>
      </c>
      <c r="Y984" s="257"/>
      <c r="Z984" s="237" t="s">
        <v>7066</v>
      </c>
      <c r="AA984" s="225">
        <v>202409</v>
      </c>
      <c r="AB984" s="258"/>
      <c r="AC984" s="259" t="s">
        <v>6708</v>
      </c>
      <c r="AD984" s="260" t="s">
        <v>6709</v>
      </c>
      <c r="AE984" s="261">
        <v>0</v>
      </c>
      <c r="AF984" s="260" t="s">
        <v>6709</v>
      </c>
      <c r="AG984" s="242" t="str">
        <f>IFERROR(VLOOKUP(작성용!A:A,RM!A:D,4,0),"-")</f>
        <v>김수현/김운영</v>
      </c>
      <c r="AH984" s="262" t="s">
        <v>8059</v>
      </c>
      <c r="AI984" s="263" t="s">
        <v>6721</v>
      </c>
      <c r="AJ984" s="263" t="s">
        <v>6721</v>
      </c>
      <c r="AK984" s="263" t="s">
        <v>6726</v>
      </c>
      <c r="AL984" s="238">
        <v>983</v>
      </c>
    </row>
    <row r="985" spans="1:38" x14ac:dyDescent="0.3">
      <c r="A985" s="250" t="s">
        <v>2417</v>
      </c>
      <c r="B985" s="250" t="s">
        <v>8055</v>
      </c>
      <c r="C985" s="244" t="s">
        <v>6717</v>
      </c>
      <c r="D985" s="240" t="s">
        <v>6750</v>
      </c>
      <c r="E985" s="239" t="s">
        <v>3970</v>
      </c>
      <c r="F985" s="243" t="s">
        <v>6729</v>
      </c>
      <c r="G985" s="251">
        <v>0</v>
      </c>
      <c r="H985" s="252" t="s">
        <v>7052</v>
      </c>
      <c r="I985" s="252"/>
      <c r="J985" s="234"/>
      <c r="K985" s="252"/>
      <c r="L985" s="252"/>
      <c r="M985" s="252"/>
      <c r="N985" s="252" t="s">
        <v>6720</v>
      </c>
      <c r="O985" s="253" t="s">
        <v>8056</v>
      </c>
      <c r="P985" s="253" t="s">
        <v>8057</v>
      </c>
      <c r="Q985" s="254" t="s">
        <v>8058</v>
      </c>
      <c r="R985" s="255" t="s">
        <v>4202</v>
      </c>
      <c r="S985" s="256">
        <v>2000000000152</v>
      </c>
      <c r="T985" s="236">
        <v>45531</v>
      </c>
      <c r="U985" s="237" t="s">
        <v>6722</v>
      </c>
      <c r="V985" s="237">
        <v>45573</v>
      </c>
      <c r="W985" s="237">
        <v>45583</v>
      </c>
      <c r="X985" s="257" t="s">
        <v>6721</v>
      </c>
      <c r="Y985" s="257"/>
      <c r="Z985" s="237" t="s">
        <v>7066</v>
      </c>
      <c r="AA985" s="225">
        <v>202409</v>
      </c>
      <c r="AB985" s="258"/>
      <c r="AC985" s="259" t="s">
        <v>6708</v>
      </c>
      <c r="AD985" s="260" t="s">
        <v>6709</v>
      </c>
      <c r="AE985" s="261">
        <v>0</v>
      </c>
      <c r="AF985" s="260" t="s">
        <v>6709</v>
      </c>
      <c r="AG985" s="242" t="str">
        <f>IFERROR(VLOOKUP(작성용!A:A,RM!A:D,4,0),"-")</f>
        <v>김수현/김운영</v>
      </c>
      <c r="AH985" s="262" t="s">
        <v>8059</v>
      </c>
      <c r="AI985" s="263" t="s">
        <v>6721</v>
      </c>
      <c r="AJ985" s="263" t="s">
        <v>6721</v>
      </c>
      <c r="AK985" s="263" t="s">
        <v>6726</v>
      </c>
      <c r="AL985" s="238">
        <v>984</v>
      </c>
    </row>
    <row r="986" spans="1:38" x14ac:dyDescent="0.3">
      <c r="A986" s="250" t="s">
        <v>2417</v>
      </c>
      <c r="B986" s="250" t="s">
        <v>8055</v>
      </c>
      <c r="C986" s="244" t="s">
        <v>6717</v>
      </c>
      <c r="D986" s="240" t="s">
        <v>6740</v>
      </c>
      <c r="E986" s="239" t="s">
        <v>4701</v>
      </c>
      <c r="F986" s="243" t="s">
        <v>6729</v>
      </c>
      <c r="G986" s="251">
        <v>0</v>
      </c>
      <c r="H986" s="252" t="s">
        <v>7052</v>
      </c>
      <c r="I986" s="252"/>
      <c r="J986" s="234"/>
      <c r="K986" s="252"/>
      <c r="L986" s="252"/>
      <c r="M986" s="252"/>
      <c r="N986" s="252" t="s">
        <v>6720</v>
      </c>
      <c r="O986" s="253" t="s">
        <v>8056</v>
      </c>
      <c r="P986" s="253" t="s">
        <v>8057</v>
      </c>
      <c r="Q986" s="254" t="s">
        <v>8058</v>
      </c>
      <c r="R986" s="255" t="s">
        <v>4702</v>
      </c>
      <c r="S986" s="256">
        <v>2000000000042</v>
      </c>
      <c r="T986" s="236">
        <v>45531</v>
      </c>
      <c r="U986" s="237" t="s">
        <v>6722</v>
      </c>
      <c r="V986" s="237">
        <v>45573</v>
      </c>
      <c r="W986" s="237">
        <v>45583</v>
      </c>
      <c r="X986" s="257" t="s">
        <v>6721</v>
      </c>
      <c r="Y986" s="257"/>
      <c r="Z986" s="237" t="s">
        <v>7066</v>
      </c>
      <c r="AA986" s="225">
        <v>202409</v>
      </c>
      <c r="AB986" s="258"/>
      <c r="AC986" s="259" t="s">
        <v>6708</v>
      </c>
      <c r="AD986" s="260" t="s">
        <v>6709</v>
      </c>
      <c r="AE986" s="261">
        <v>0</v>
      </c>
      <c r="AF986" s="260" t="s">
        <v>6709</v>
      </c>
      <c r="AG986" s="242" t="str">
        <f>IFERROR(VLOOKUP(작성용!A:A,RM!A:D,4,0),"-")</f>
        <v>김수현/김운영</v>
      </c>
      <c r="AH986" s="262" t="s">
        <v>8059</v>
      </c>
      <c r="AI986" s="263" t="s">
        <v>6721</v>
      </c>
      <c r="AJ986" s="263" t="s">
        <v>6721</v>
      </c>
      <c r="AK986" s="263" t="s">
        <v>6726</v>
      </c>
      <c r="AL986" s="238">
        <v>985</v>
      </c>
    </row>
    <row r="987" spans="1:38" x14ac:dyDescent="0.3">
      <c r="A987" s="250" t="s">
        <v>2417</v>
      </c>
      <c r="B987" s="250" t="s">
        <v>8055</v>
      </c>
      <c r="C987" s="244" t="s">
        <v>6717</v>
      </c>
      <c r="D987" s="240" t="s">
        <v>6742</v>
      </c>
      <c r="E987" s="239" t="s">
        <v>3952</v>
      </c>
      <c r="F987" s="243" t="s">
        <v>6729</v>
      </c>
      <c r="G987" s="251">
        <v>0</v>
      </c>
      <c r="H987" s="252" t="s">
        <v>7052</v>
      </c>
      <c r="I987" s="252"/>
      <c r="J987" s="234"/>
      <c r="K987" s="252"/>
      <c r="L987" s="252"/>
      <c r="M987" s="252"/>
      <c r="N987" s="252" t="s">
        <v>6720</v>
      </c>
      <c r="O987" s="253" t="s">
        <v>8056</v>
      </c>
      <c r="P987" s="253" t="s">
        <v>8057</v>
      </c>
      <c r="Q987" s="254" t="s">
        <v>8058</v>
      </c>
      <c r="R987" s="255" t="s">
        <v>4203</v>
      </c>
      <c r="S987" s="256">
        <v>2000000000044</v>
      </c>
      <c r="T987" s="236">
        <v>45531</v>
      </c>
      <c r="U987" s="237" t="s">
        <v>6722</v>
      </c>
      <c r="V987" s="237">
        <v>45573</v>
      </c>
      <c r="W987" s="237">
        <v>45583</v>
      </c>
      <c r="X987" s="257" t="s">
        <v>6721</v>
      </c>
      <c r="Y987" s="257"/>
      <c r="Z987" s="237" t="s">
        <v>7066</v>
      </c>
      <c r="AA987" s="225">
        <v>202409</v>
      </c>
      <c r="AB987" s="258"/>
      <c r="AC987" s="259" t="s">
        <v>6708</v>
      </c>
      <c r="AD987" s="260" t="s">
        <v>6709</v>
      </c>
      <c r="AE987" s="261">
        <v>0</v>
      </c>
      <c r="AF987" s="260" t="s">
        <v>6709</v>
      </c>
      <c r="AG987" s="242" t="str">
        <f>IFERROR(VLOOKUP(작성용!A:A,RM!A:D,4,0),"-")</f>
        <v>김수현/김운영</v>
      </c>
      <c r="AH987" s="262" t="s">
        <v>8059</v>
      </c>
      <c r="AI987" s="263" t="s">
        <v>6721</v>
      </c>
      <c r="AJ987" s="263" t="s">
        <v>6721</v>
      </c>
      <c r="AK987" s="263" t="s">
        <v>6726</v>
      </c>
      <c r="AL987" s="238">
        <v>986</v>
      </c>
    </row>
    <row r="988" spans="1:38" x14ac:dyDescent="0.3">
      <c r="A988" s="250" t="s">
        <v>2417</v>
      </c>
      <c r="B988" s="250" t="s">
        <v>8055</v>
      </c>
      <c r="C988" s="244" t="s">
        <v>6717</v>
      </c>
      <c r="D988" s="240" t="s">
        <v>8077</v>
      </c>
      <c r="E988" s="239" t="s">
        <v>4703</v>
      </c>
      <c r="F988" s="243" t="s">
        <v>6729</v>
      </c>
      <c r="G988" s="251">
        <v>0</v>
      </c>
      <c r="H988" s="252" t="s">
        <v>7052</v>
      </c>
      <c r="I988" s="252"/>
      <c r="J988" s="234"/>
      <c r="K988" s="252"/>
      <c r="L988" s="252"/>
      <c r="M988" s="252"/>
      <c r="N988" s="252" t="s">
        <v>6720</v>
      </c>
      <c r="O988" s="253" t="s">
        <v>8056</v>
      </c>
      <c r="P988" s="253" t="s">
        <v>8057</v>
      </c>
      <c r="Q988" s="254" t="s">
        <v>8058</v>
      </c>
      <c r="R988" s="255" t="s">
        <v>4704</v>
      </c>
      <c r="S988" s="256">
        <v>2000000000154</v>
      </c>
      <c r="T988" s="236">
        <v>45531</v>
      </c>
      <c r="U988" s="237" t="s">
        <v>6722</v>
      </c>
      <c r="V988" s="237">
        <v>45573</v>
      </c>
      <c r="W988" s="237">
        <v>45583</v>
      </c>
      <c r="X988" s="257" t="s">
        <v>6721</v>
      </c>
      <c r="Y988" s="257"/>
      <c r="Z988" s="237" t="s">
        <v>7066</v>
      </c>
      <c r="AA988" s="225">
        <v>202409</v>
      </c>
      <c r="AB988" s="258"/>
      <c r="AC988" s="259" t="s">
        <v>6708</v>
      </c>
      <c r="AD988" s="260" t="s">
        <v>6709</v>
      </c>
      <c r="AE988" s="261">
        <v>0</v>
      </c>
      <c r="AF988" s="260" t="s">
        <v>6709</v>
      </c>
      <c r="AG988" s="242" t="str">
        <f>IFERROR(VLOOKUP(작성용!A:A,RM!A:D,4,0),"-")</f>
        <v>김수현/김운영</v>
      </c>
      <c r="AH988" s="262" t="s">
        <v>8059</v>
      </c>
      <c r="AI988" s="263" t="s">
        <v>6721</v>
      </c>
      <c r="AJ988" s="263" t="s">
        <v>6721</v>
      </c>
      <c r="AK988" s="263" t="s">
        <v>6726</v>
      </c>
      <c r="AL988" s="238">
        <v>987</v>
      </c>
    </row>
    <row r="989" spans="1:38" x14ac:dyDescent="0.3">
      <c r="A989" s="250" t="s">
        <v>2417</v>
      </c>
      <c r="B989" s="250" t="s">
        <v>8055</v>
      </c>
      <c r="C989" s="244" t="s">
        <v>6717</v>
      </c>
      <c r="D989" s="240" t="s">
        <v>7732</v>
      </c>
      <c r="E989" s="239" t="s">
        <v>3951</v>
      </c>
      <c r="F989" s="243" t="s">
        <v>6729</v>
      </c>
      <c r="G989" s="251">
        <v>0</v>
      </c>
      <c r="H989" s="252" t="s">
        <v>7052</v>
      </c>
      <c r="I989" s="252"/>
      <c r="J989" s="234"/>
      <c r="K989" s="252"/>
      <c r="L989" s="252"/>
      <c r="M989" s="252"/>
      <c r="N989" s="252" t="s">
        <v>6720</v>
      </c>
      <c r="O989" s="253" t="s">
        <v>8056</v>
      </c>
      <c r="P989" s="253" t="s">
        <v>8057</v>
      </c>
      <c r="Q989" s="254" t="s">
        <v>8058</v>
      </c>
      <c r="R989" s="255" t="s">
        <v>4208</v>
      </c>
      <c r="S989" s="256">
        <v>2000000000043</v>
      </c>
      <c r="T989" s="236">
        <v>45531</v>
      </c>
      <c r="U989" s="237" t="s">
        <v>6722</v>
      </c>
      <c r="V989" s="237">
        <v>45573</v>
      </c>
      <c r="W989" s="237">
        <v>45583</v>
      </c>
      <c r="X989" s="257" t="s">
        <v>6721</v>
      </c>
      <c r="Y989" s="257"/>
      <c r="Z989" s="237" t="s">
        <v>7066</v>
      </c>
      <c r="AA989" s="225">
        <v>202409</v>
      </c>
      <c r="AB989" s="258"/>
      <c r="AC989" s="259" t="s">
        <v>6708</v>
      </c>
      <c r="AD989" s="260" t="s">
        <v>6709</v>
      </c>
      <c r="AE989" s="261">
        <v>0</v>
      </c>
      <c r="AF989" s="260" t="s">
        <v>6709</v>
      </c>
      <c r="AG989" s="242" t="str">
        <f>IFERROR(VLOOKUP(작성용!A:A,RM!A:D,4,0),"-")</f>
        <v>김수현/김운영</v>
      </c>
      <c r="AH989" s="262" t="s">
        <v>8059</v>
      </c>
      <c r="AI989" s="263" t="s">
        <v>6721</v>
      </c>
      <c r="AJ989" s="263" t="s">
        <v>6721</v>
      </c>
      <c r="AK989" s="263" t="s">
        <v>6726</v>
      </c>
      <c r="AL989" s="238">
        <v>988</v>
      </c>
    </row>
    <row r="990" spans="1:38" x14ac:dyDescent="0.3">
      <c r="A990" s="250" t="s">
        <v>2417</v>
      </c>
      <c r="B990" s="250" t="s">
        <v>8055</v>
      </c>
      <c r="C990" s="244" t="s">
        <v>6717</v>
      </c>
      <c r="D990" s="240" t="s">
        <v>7294</v>
      </c>
      <c r="E990" s="239" t="s">
        <v>3958</v>
      </c>
      <c r="F990" s="243" t="s">
        <v>6729</v>
      </c>
      <c r="G990" s="251">
        <v>0</v>
      </c>
      <c r="H990" s="252" t="s">
        <v>7052</v>
      </c>
      <c r="I990" s="252"/>
      <c r="J990" s="234"/>
      <c r="K990" s="252"/>
      <c r="L990" s="252"/>
      <c r="M990" s="252"/>
      <c r="N990" s="252" t="s">
        <v>6720</v>
      </c>
      <c r="O990" s="253" t="s">
        <v>8056</v>
      </c>
      <c r="P990" s="253" t="s">
        <v>8057</v>
      </c>
      <c r="Q990" s="254" t="s">
        <v>8058</v>
      </c>
      <c r="R990" s="255" t="s">
        <v>4212</v>
      </c>
      <c r="S990" s="256">
        <v>2000000000153</v>
      </c>
      <c r="T990" s="236">
        <v>45531</v>
      </c>
      <c r="U990" s="237" t="s">
        <v>6722</v>
      </c>
      <c r="V990" s="237">
        <v>45573</v>
      </c>
      <c r="W990" s="237">
        <v>45583</v>
      </c>
      <c r="X990" s="257" t="s">
        <v>6721</v>
      </c>
      <c r="Y990" s="257"/>
      <c r="Z990" s="237" t="s">
        <v>7066</v>
      </c>
      <c r="AA990" s="225">
        <v>202409</v>
      </c>
      <c r="AB990" s="258"/>
      <c r="AC990" s="259" t="s">
        <v>6708</v>
      </c>
      <c r="AD990" s="260" t="s">
        <v>6709</v>
      </c>
      <c r="AE990" s="261">
        <v>0</v>
      </c>
      <c r="AF990" s="260" t="s">
        <v>6709</v>
      </c>
      <c r="AG990" s="242" t="str">
        <f>IFERROR(VLOOKUP(작성용!A:A,RM!A:D,4,0),"-")</f>
        <v>김수현/김운영</v>
      </c>
      <c r="AH990" s="262" t="s">
        <v>8059</v>
      </c>
      <c r="AI990" s="263" t="s">
        <v>6721</v>
      </c>
      <c r="AJ990" s="263" t="s">
        <v>6721</v>
      </c>
      <c r="AK990" s="263" t="s">
        <v>6726</v>
      </c>
      <c r="AL990" s="238">
        <v>989</v>
      </c>
    </row>
    <row r="991" spans="1:38" x14ac:dyDescent="0.3">
      <c r="A991" s="250" t="s">
        <v>2417</v>
      </c>
      <c r="B991" s="250" t="s">
        <v>8055</v>
      </c>
      <c r="C991" s="244" t="s">
        <v>6717</v>
      </c>
      <c r="D991" s="240" t="s">
        <v>6761</v>
      </c>
      <c r="E991" s="239" t="s">
        <v>4521</v>
      </c>
      <c r="F991" s="243" t="s">
        <v>6729</v>
      </c>
      <c r="G991" s="251">
        <v>0</v>
      </c>
      <c r="H991" s="252" t="s">
        <v>7052</v>
      </c>
      <c r="I991" s="252"/>
      <c r="J991" s="234"/>
      <c r="K991" s="252"/>
      <c r="L991" s="252"/>
      <c r="M991" s="252"/>
      <c r="N991" s="252" t="s">
        <v>6720</v>
      </c>
      <c r="O991" s="253" t="s">
        <v>8056</v>
      </c>
      <c r="P991" s="253" t="s">
        <v>8057</v>
      </c>
      <c r="Q991" s="254" t="s">
        <v>8058</v>
      </c>
      <c r="R991" s="255" t="s">
        <v>4522</v>
      </c>
      <c r="S991" s="256">
        <v>2000000000155</v>
      </c>
      <c r="T991" s="236">
        <v>45531</v>
      </c>
      <c r="U991" s="237" t="s">
        <v>6722</v>
      </c>
      <c r="V991" s="237">
        <v>45573</v>
      </c>
      <c r="W991" s="237">
        <v>45583</v>
      </c>
      <c r="X991" s="257" t="s">
        <v>6721</v>
      </c>
      <c r="Y991" s="257"/>
      <c r="Z991" s="237" t="s">
        <v>7066</v>
      </c>
      <c r="AA991" s="225">
        <v>202409</v>
      </c>
      <c r="AB991" s="258"/>
      <c r="AC991" s="259" t="s">
        <v>6708</v>
      </c>
      <c r="AD991" s="260" t="s">
        <v>6709</v>
      </c>
      <c r="AE991" s="261">
        <v>0</v>
      </c>
      <c r="AF991" s="260" t="s">
        <v>6709</v>
      </c>
      <c r="AG991" s="242" t="str">
        <f>IFERROR(VLOOKUP(작성용!A:A,RM!A:D,4,0),"-")</f>
        <v>김수현/김운영</v>
      </c>
      <c r="AH991" s="262" t="s">
        <v>8059</v>
      </c>
      <c r="AI991" s="263" t="s">
        <v>6721</v>
      </c>
      <c r="AJ991" s="263" t="s">
        <v>6721</v>
      </c>
      <c r="AK991" s="263" t="s">
        <v>6726</v>
      </c>
      <c r="AL991" s="238">
        <v>990</v>
      </c>
    </row>
    <row r="992" spans="1:38" x14ac:dyDescent="0.3">
      <c r="A992" s="250" t="s">
        <v>2417</v>
      </c>
      <c r="B992" s="250" t="s">
        <v>8055</v>
      </c>
      <c r="C992" s="244" t="s">
        <v>6717</v>
      </c>
      <c r="D992" s="240" t="s">
        <v>8078</v>
      </c>
      <c r="E992" s="239" t="s">
        <v>4705</v>
      </c>
      <c r="F992" s="243" t="s">
        <v>6729</v>
      </c>
      <c r="G992" s="251">
        <v>0</v>
      </c>
      <c r="H992" s="252" t="s">
        <v>7052</v>
      </c>
      <c r="I992" s="252"/>
      <c r="J992" s="234"/>
      <c r="K992" s="252"/>
      <c r="L992" s="252"/>
      <c r="M992" s="252"/>
      <c r="N992" s="252" t="s">
        <v>6720</v>
      </c>
      <c r="O992" s="253" t="s">
        <v>8056</v>
      </c>
      <c r="P992" s="253" t="s">
        <v>8057</v>
      </c>
      <c r="Q992" s="254" t="s">
        <v>8058</v>
      </c>
      <c r="R992" s="255" t="s">
        <v>4706</v>
      </c>
      <c r="S992" s="256">
        <v>2000000000054</v>
      </c>
      <c r="T992" s="236">
        <v>45531</v>
      </c>
      <c r="U992" s="237" t="s">
        <v>6722</v>
      </c>
      <c r="V992" s="237">
        <v>45573</v>
      </c>
      <c r="W992" s="237">
        <v>45583</v>
      </c>
      <c r="X992" s="257" t="s">
        <v>6721</v>
      </c>
      <c r="Y992" s="257"/>
      <c r="Z992" s="237" t="s">
        <v>7066</v>
      </c>
      <c r="AA992" s="225">
        <v>202409</v>
      </c>
      <c r="AB992" s="258"/>
      <c r="AC992" s="259" t="s">
        <v>6708</v>
      </c>
      <c r="AD992" s="260" t="s">
        <v>6709</v>
      </c>
      <c r="AE992" s="261">
        <v>0</v>
      </c>
      <c r="AF992" s="260" t="s">
        <v>6709</v>
      </c>
      <c r="AG992" s="242" t="str">
        <f>IFERROR(VLOOKUP(작성용!A:A,RM!A:D,4,0),"-")</f>
        <v>김수현/김운영</v>
      </c>
      <c r="AH992" s="262" t="s">
        <v>8059</v>
      </c>
      <c r="AI992" s="263" t="s">
        <v>6721</v>
      </c>
      <c r="AJ992" s="263" t="s">
        <v>6721</v>
      </c>
      <c r="AK992" s="263" t="s">
        <v>6726</v>
      </c>
      <c r="AL992" s="238">
        <v>991</v>
      </c>
    </row>
    <row r="993" spans="1:38" x14ac:dyDescent="0.3">
      <c r="A993" s="250" t="s">
        <v>2417</v>
      </c>
      <c r="B993" s="250" t="s">
        <v>8055</v>
      </c>
      <c r="C993" s="244" t="s">
        <v>6717</v>
      </c>
      <c r="D993" s="240" t="s">
        <v>8079</v>
      </c>
      <c r="E993" s="239" t="s">
        <v>4707</v>
      </c>
      <c r="F993" s="243" t="s">
        <v>6729</v>
      </c>
      <c r="G993" s="251">
        <v>0</v>
      </c>
      <c r="H993" s="252" t="s">
        <v>7052</v>
      </c>
      <c r="I993" s="252"/>
      <c r="J993" s="234"/>
      <c r="K993" s="252"/>
      <c r="L993" s="252"/>
      <c r="M993" s="252"/>
      <c r="N993" s="252" t="s">
        <v>6720</v>
      </c>
      <c r="O993" s="253" t="s">
        <v>8056</v>
      </c>
      <c r="P993" s="253" t="s">
        <v>8057</v>
      </c>
      <c r="Q993" s="254" t="s">
        <v>8058</v>
      </c>
      <c r="R993" s="255" t="s">
        <v>4708</v>
      </c>
      <c r="S993" s="256">
        <v>2000000000069</v>
      </c>
      <c r="T993" s="236">
        <v>45531</v>
      </c>
      <c r="U993" s="237" t="s">
        <v>6722</v>
      </c>
      <c r="V993" s="237">
        <v>45545</v>
      </c>
      <c r="W993" s="237">
        <v>45583</v>
      </c>
      <c r="X993" s="257" t="s">
        <v>6721</v>
      </c>
      <c r="Y993" s="257"/>
      <c r="Z993" s="237" t="s">
        <v>7066</v>
      </c>
      <c r="AA993" s="225">
        <v>202409</v>
      </c>
      <c r="AB993" s="258"/>
      <c r="AC993" s="259" t="s">
        <v>6708</v>
      </c>
      <c r="AD993" s="260" t="s">
        <v>6709</v>
      </c>
      <c r="AE993" s="261">
        <v>0</v>
      </c>
      <c r="AF993" s="260" t="s">
        <v>6709</v>
      </c>
      <c r="AG993" s="242" t="str">
        <f>IFERROR(VLOOKUP(작성용!A:A,RM!A:D,4,0),"-")</f>
        <v>김수현/김운영</v>
      </c>
      <c r="AH993" s="262" t="s">
        <v>8059</v>
      </c>
      <c r="AI993" s="263" t="s">
        <v>8072</v>
      </c>
      <c r="AJ993" s="263" t="s">
        <v>6721</v>
      </c>
      <c r="AK993" s="263" t="s">
        <v>6726</v>
      </c>
      <c r="AL993" s="238">
        <v>992</v>
      </c>
    </row>
    <row r="994" spans="1:38" x14ac:dyDescent="0.3">
      <c r="A994" s="250" t="s">
        <v>2417</v>
      </c>
      <c r="B994" s="250" t="s">
        <v>8055</v>
      </c>
      <c r="C994" s="244" t="s">
        <v>6717</v>
      </c>
      <c r="D994" s="240" t="s">
        <v>8080</v>
      </c>
      <c r="E994" s="239" t="s">
        <v>4709</v>
      </c>
      <c r="F994" s="243" t="s">
        <v>6729</v>
      </c>
      <c r="G994" s="251">
        <v>0</v>
      </c>
      <c r="H994" s="252" t="s">
        <v>7052</v>
      </c>
      <c r="I994" s="252"/>
      <c r="J994" s="234"/>
      <c r="K994" s="252"/>
      <c r="L994" s="252"/>
      <c r="M994" s="252"/>
      <c r="N994" s="252" t="s">
        <v>6720</v>
      </c>
      <c r="O994" s="253" t="s">
        <v>8056</v>
      </c>
      <c r="P994" s="253" t="s">
        <v>8057</v>
      </c>
      <c r="Q994" s="254" t="s">
        <v>8058</v>
      </c>
      <c r="R994" s="255" t="s">
        <v>4710</v>
      </c>
      <c r="S994" s="256">
        <v>2000000000166</v>
      </c>
      <c r="T994" s="236">
        <v>45531</v>
      </c>
      <c r="U994" s="237" t="s">
        <v>6722</v>
      </c>
      <c r="V994" s="237">
        <v>45573</v>
      </c>
      <c r="W994" s="237">
        <v>45583</v>
      </c>
      <c r="X994" s="257" t="s">
        <v>6721</v>
      </c>
      <c r="Y994" s="257"/>
      <c r="Z994" s="237" t="s">
        <v>7066</v>
      </c>
      <c r="AA994" s="225">
        <v>202409</v>
      </c>
      <c r="AB994" s="258"/>
      <c r="AC994" s="259" t="s">
        <v>6708</v>
      </c>
      <c r="AD994" s="260" t="s">
        <v>6709</v>
      </c>
      <c r="AE994" s="261">
        <v>0</v>
      </c>
      <c r="AF994" s="260" t="s">
        <v>6709</v>
      </c>
      <c r="AG994" s="242" t="str">
        <f>IFERROR(VLOOKUP(작성용!A:A,RM!A:D,4,0),"-")</f>
        <v>김수현/김운영</v>
      </c>
      <c r="AH994" s="262" t="s">
        <v>8059</v>
      </c>
      <c r="AI994" s="263" t="s">
        <v>6721</v>
      </c>
      <c r="AJ994" s="263" t="s">
        <v>6721</v>
      </c>
      <c r="AK994" s="263" t="s">
        <v>6726</v>
      </c>
      <c r="AL994" s="238">
        <v>993</v>
      </c>
    </row>
    <row r="995" spans="1:38" x14ac:dyDescent="0.3">
      <c r="A995" s="250" t="s">
        <v>2417</v>
      </c>
      <c r="B995" s="250" t="s">
        <v>8055</v>
      </c>
      <c r="C995" s="244" t="s">
        <v>6717</v>
      </c>
      <c r="D995" s="240" t="s">
        <v>8081</v>
      </c>
      <c r="E995" s="239" t="s">
        <v>4711</v>
      </c>
      <c r="F995" s="243" t="s">
        <v>6729</v>
      </c>
      <c r="G995" s="251">
        <v>0</v>
      </c>
      <c r="H995" s="252" t="s">
        <v>7052</v>
      </c>
      <c r="I995" s="252"/>
      <c r="J995" s="234"/>
      <c r="K995" s="252"/>
      <c r="L995" s="252"/>
      <c r="M995" s="252"/>
      <c r="N995" s="252" t="s">
        <v>6720</v>
      </c>
      <c r="O995" s="253" t="s">
        <v>8056</v>
      </c>
      <c r="P995" s="253" t="s">
        <v>8057</v>
      </c>
      <c r="Q995" s="254" t="s">
        <v>8058</v>
      </c>
      <c r="R995" s="255" t="s">
        <v>4712</v>
      </c>
      <c r="S995" s="256">
        <v>2000000000093</v>
      </c>
      <c r="T995" s="236">
        <v>45531</v>
      </c>
      <c r="U995" s="237" t="s">
        <v>6722</v>
      </c>
      <c r="V995" s="237">
        <v>45573</v>
      </c>
      <c r="W995" s="237">
        <v>45583</v>
      </c>
      <c r="X995" s="257" t="s">
        <v>6721</v>
      </c>
      <c r="Y995" s="257"/>
      <c r="Z995" s="237" t="s">
        <v>7066</v>
      </c>
      <c r="AA995" s="225">
        <v>202409</v>
      </c>
      <c r="AB995" s="258"/>
      <c r="AC995" s="259" t="s">
        <v>6708</v>
      </c>
      <c r="AD995" s="260" t="s">
        <v>6709</v>
      </c>
      <c r="AE995" s="261">
        <v>0</v>
      </c>
      <c r="AF995" s="260" t="s">
        <v>6709</v>
      </c>
      <c r="AG995" s="242" t="str">
        <f>IFERROR(VLOOKUP(작성용!A:A,RM!A:D,4,0),"-")</f>
        <v>김수현/김운영</v>
      </c>
      <c r="AH995" s="262" t="s">
        <v>8059</v>
      </c>
      <c r="AI995" s="263" t="s">
        <v>6721</v>
      </c>
      <c r="AJ995" s="263" t="s">
        <v>6721</v>
      </c>
      <c r="AK995" s="263" t="s">
        <v>6726</v>
      </c>
      <c r="AL995" s="238">
        <v>994</v>
      </c>
    </row>
    <row r="996" spans="1:38" x14ac:dyDescent="0.3">
      <c r="A996" s="250" t="s">
        <v>2417</v>
      </c>
      <c r="B996" s="250" t="s">
        <v>8055</v>
      </c>
      <c r="C996" s="244" t="s">
        <v>6717</v>
      </c>
      <c r="D996" s="240" t="s">
        <v>8082</v>
      </c>
      <c r="E996" s="239" t="s">
        <v>4713</v>
      </c>
      <c r="F996" s="243" t="s">
        <v>6729</v>
      </c>
      <c r="G996" s="251">
        <v>0</v>
      </c>
      <c r="H996" s="252" t="s">
        <v>7052</v>
      </c>
      <c r="I996" s="252"/>
      <c r="J996" s="234"/>
      <c r="K996" s="252"/>
      <c r="L996" s="252"/>
      <c r="M996" s="252"/>
      <c r="N996" s="252" t="s">
        <v>6720</v>
      </c>
      <c r="O996" s="253" t="s">
        <v>8056</v>
      </c>
      <c r="P996" s="253" t="s">
        <v>8057</v>
      </c>
      <c r="Q996" s="254" t="s">
        <v>8058</v>
      </c>
      <c r="R996" s="255" t="s">
        <v>4714</v>
      </c>
      <c r="S996" s="256">
        <v>2000000000094</v>
      </c>
      <c r="T996" s="236">
        <v>45531</v>
      </c>
      <c r="U996" s="237" t="s">
        <v>6722</v>
      </c>
      <c r="V996" s="237">
        <v>45573</v>
      </c>
      <c r="W996" s="237">
        <v>45583</v>
      </c>
      <c r="X996" s="257" t="s">
        <v>6721</v>
      </c>
      <c r="Y996" s="257"/>
      <c r="Z996" s="237" t="s">
        <v>7066</v>
      </c>
      <c r="AA996" s="225">
        <v>202409</v>
      </c>
      <c r="AB996" s="258"/>
      <c r="AC996" s="259" t="s">
        <v>6708</v>
      </c>
      <c r="AD996" s="260" t="s">
        <v>6709</v>
      </c>
      <c r="AE996" s="261">
        <v>0</v>
      </c>
      <c r="AF996" s="260" t="s">
        <v>6709</v>
      </c>
      <c r="AG996" s="242" t="str">
        <f>IFERROR(VLOOKUP(작성용!A:A,RM!A:D,4,0),"-")</f>
        <v>김수현/김운영</v>
      </c>
      <c r="AH996" s="262" t="s">
        <v>8059</v>
      </c>
      <c r="AI996" s="263" t="s">
        <v>6721</v>
      </c>
      <c r="AJ996" s="263" t="s">
        <v>6721</v>
      </c>
      <c r="AK996" s="263" t="s">
        <v>6726</v>
      </c>
      <c r="AL996" s="238">
        <v>995</v>
      </c>
    </row>
    <row r="997" spans="1:38" x14ac:dyDescent="0.3">
      <c r="A997" s="250" t="s">
        <v>2417</v>
      </c>
      <c r="B997" s="250" t="s">
        <v>8055</v>
      </c>
      <c r="C997" s="244" t="s">
        <v>6717</v>
      </c>
      <c r="D997" s="240" t="s">
        <v>8083</v>
      </c>
      <c r="E997" s="239" t="s">
        <v>4715</v>
      </c>
      <c r="F997" s="243" t="s">
        <v>6729</v>
      </c>
      <c r="G997" s="251">
        <v>0</v>
      </c>
      <c r="H997" s="252" t="s">
        <v>7052</v>
      </c>
      <c r="I997" s="252"/>
      <c r="J997" s="234"/>
      <c r="K997" s="252"/>
      <c r="L997" s="252"/>
      <c r="M997" s="252"/>
      <c r="N997" s="252" t="s">
        <v>6720</v>
      </c>
      <c r="O997" s="253" t="s">
        <v>8056</v>
      </c>
      <c r="P997" s="253" t="s">
        <v>8057</v>
      </c>
      <c r="Q997" s="254" t="s">
        <v>8058</v>
      </c>
      <c r="R997" s="255" t="s">
        <v>4716</v>
      </c>
      <c r="S997" s="256">
        <v>2000000000095</v>
      </c>
      <c r="T997" s="236">
        <v>45531</v>
      </c>
      <c r="U997" s="237" t="s">
        <v>6722</v>
      </c>
      <c r="V997" s="237">
        <v>45573</v>
      </c>
      <c r="W997" s="237">
        <v>45583</v>
      </c>
      <c r="X997" s="257" t="s">
        <v>6721</v>
      </c>
      <c r="Y997" s="257"/>
      <c r="Z997" s="237" t="s">
        <v>7066</v>
      </c>
      <c r="AA997" s="225">
        <v>202409</v>
      </c>
      <c r="AB997" s="258"/>
      <c r="AC997" s="259" t="s">
        <v>6708</v>
      </c>
      <c r="AD997" s="260" t="s">
        <v>6709</v>
      </c>
      <c r="AE997" s="261">
        <v>0</v>
      </c>
      <c r="AF997" s="260" t="s">
        <v>6709</v>
      </c>
      <c r="AG997" s="242" t="str">
        <f>IFERROR(VLOOKUP(작성용!A:A,RM!A:D,4,0),"-")</f>
        <v>김수현/김운영</v>
      </c>
      <c r="AH997" s="262" t="s">
        <v>8059</v>
      </c>
      <c r="AI997" s="263" t="s">
        <v>6721</v>
      </c>
      <c r="AJ997" s="263" t="s">
        <v>6721</v>
      </c>
      <c r="AK997" s="263" t="s">
        <v>6726</v>
      </c>
      <c r="AL997" s="238">
        <v>996</v>
      </c>
    </row>
    <row r="998" spans="1:38" x14ac:dyDescent="0.3">
      <c r="A998" s="250" t="s">
        <v>2417</v>
      </c>
      <c r="B998" s="250" t="s">
        <v>8055</v>
      </c>
      <c r="C998" s="244" t="s">
        <v>6717</v>
      </c>
      <c r="D998" s="240" t="s">
        <v>8084</v>
      </c>
      <c r="E998" s="239" t="s">
        <v>4717</v>
      </c>
      <c r="F998" s="243" t="s">
        <v>6729</v>
      </c>
      <c r="G998" s="251">
        <v>0</v>
      </c>
      <c r="H998" s="252" t="s">
        <v>7052</v>
      </c>
      <c r="I998" s="252"/>
      <c r="J998" s="234"/>
      <c r="K998" s="252"/>
      <c r="L998" s="252"/>
      <c r="M998" s="252"/>
      <c r="N998" s="252" t="s">
        <v>6720</v>
      </c>
      <c r="O998" s="253" t="s">
        <v>8056</v>
      </c>
      <c r="P998" s="253" t="s">
        <v>8057</v>
      </c>
      <c r="Q998" s="254" t="s">
        <v>8058</v>
      </c>
      <c r="R998" s="255" t="s">
        <v>4718</v>
      </c>
      <c r="S998" s="256">
        <v>2000000000181</v>
      </c>
      <c r="T998" s="236">
        <v>45531</v>
      </c>
      <c r="U998" s="237" t="s">
        <v>6722</v>
      </c>
      <c r="V998" s="237">
        <v>45573</v>
      </c>
      <c r="W998" s="237">
        <v>45583</v>
      </c>
      <c r="X998" s="257" t="s">
        <v>6721</v>
      </c>
      <c r="Y998" s="257"/>
      <c r="Z998" s="237" t="s">
        <v>7066</v>
      </c>
      <c r="AA998" s="225">
        <v>202409</v>
      </c>
      <c r="AB998" s="258"/>
      <c r="AC998" s="259" t="s">
        <v>6708</v>
      </c>
      <c r="AD998" s="260" t="s">
        <v>6709</v>
      </c>
      <c r="AE998" s="261">
        <v>0</v>
      </c>
      <c r="AF998" s="260" t="s">
        <v>6709</v>
      </c>
      <c r="AG998" s="242" t="str">
        <f>IFERROR(VLOOKUP(작성용!A:A,RM!A:D,4,0),"-")</f>
        <v>김수현/김운영</v>
      </c>
      <c r="AH998" s="262" t="s">
        <v>8059</v>
      </c>
      <c r="AI998" s="263" t="s">
        <v>6721</v>
      </c>
      <c r="AJ998" s="263" t="s">
        <v>6721</v>
      </c>
      <c r="AK998" s="263" t="s">
        <v>6726</v>
      </c>
      <c r="AL998" s="238">
        <v>997</v>
      </c>
    </row>
    <row r="999" spans="1:38" x14ac:dyDescent="0.3">
      <c r="A999" s="250" t="s">
        <v>2417</v>
      </c>
      <c r="B999" s="250" t="s">
        <v>8055</v>
      </c>
      <c r="C999" s="244" t="s">
        <v>6717</v>
      </c>
      <c r="D999" s="240" t="s">
        <v>8085</v>
      </c>
      <c r="E999" s="239" t="s">
        <v>4719</v>
      </c>
      <c r="F999" s="243" t="s">
        <v>6729</v>
      </c>
      <c r="G999" s="251">
        <v>0</v>
      </c>
      <c r="H999" s="252" t="s">
        <v>7052</v>
      </c>
      <c r="I999" s="252"/>
      <c r="J999" s="234"/>
      <c r="K999" s="252"/>
      <c r="L999" s="252"/>
      <c r="M999" s="252"/>
      <c r="N999" s="252" t="s">
        <v>6720</v>
      </c>
      <c r="O999" s="253" t="s">
        <v>8056</v>
      </c>
      <c r="P999" s="253" t="s">
        <v>8057</v>
      </c>
      <c r="Q999" s="254" t="s">
        <v>8058</v>
      </c>
      <c r="R999" s="255" t="s">
        <v>4720</v>
      </c>
      <c r="S999" s="256">
        <v>2000000000045</v>
      </c>
      <c r="T999" s="236">
        <v>45531</v>
      </c>
      <c r="U999" s="237" t="s">
        <v>6722</v>
      </c>
      <c r="V999" s="237">
        <v>45573</v>
      </c>
      <c r="W999" s="237">
        <v>45583</v>
      </c>
      <c r="X999" s="257" t="s">
        <v>6721</v>
      </c>
      <c r="Y999" s="257"/>
      <c r="Z999" s="237" t="s">
        <v>7066</v>
      </c>
      <c r="AA999" s="225">
        <v>202409</v>
      </c>
      <c r="AB999" s="258"/>
      <c r="AC999" s="259" t="s">
        <v>6708</v>
      </c>
      <c r="AD999" s="260" t="s">
        <v>6709</v>
      </c>
      <c r="AE999" s="261">
        <v>0</v>
      </c>
      <c r="AF999" s="260" t="s">
        <v>6709</v>
      </c>
      <c r="AG999" s="242" t="str">
        <f>IFERROR(VLOOKUP(작성용!A:A,RM!A:D,4,0),"-")</f>
        <v>김수현/김운영</v>
      </c>
      <c r="AH999" s="262" t="s">
        <v>8059</v>
      </c>
      <c r="AI999" s="263" t="s">
        <v>6721</v>
      </c>
      <c r="AJ999" s="263" t="s">
        <v>6721</v>
      </c>
      <c r="AK999" s="263" t="s">
        <v>6726</v>
      </c>
      <c r="AL999" s="238">
        <v>998</v>
      </c>
    </row>
    <row r="1000" spans="1:38" x14ac:dyDescent="0.3">
      <c r="A1000" s="250" t="s">
        <v>2417</v>
      </c>
      <c r="B1000" s="250" t="s">
        <v>8055</v>
      </c>
      <c r="C1000" s="244" t="s">
        <v>6717</v>
      </c>
      <c r="D1000" s="240" t="s">
        <v>8086</v>
      </c>
      <c r="E1000" s="239" t="s">
        <v>4721</v>
      </c>
      <c r="F1000" s="243" t="s">
        <v>6729</v>
      </c>
      <c r="G1000" s="251">
        <v>0</v>
      </c>
      <c r="H1000" s="252" t="s">
        <v>7052</v>
      </c>
      <c r="I1000" s="252"/>
      <c r="J1000" s="234"/>
      <c r="K1000" s="252"/>
      <c r="L1000" s="252"/>
      <c r="M1000" s="252"/>
      <c r="N1000" s="252" t="s">
        <v>6720</v>
      </c>
      <c r="O1000" s="253" t="s">
        <v>8056</v>
      </c>
      <c r="P1000" s="253" t="s">
        <v>8057</v>
      </c>
      <c r="Q1000" s="254" t="s">
        <v>8058</v>
      </c>
      <c r="R1000" s="255" t="s">
        <v>4722</v>
      </c>
      <c r="S1000" s="256">
        <v>2000000000053</v>
      </c>
      <c r="T1000" s="236">
        <v>45531</v>
      </c>
      <c r="U1000" s="237" t="s">
        <v>6722</v>
      </c>
      <c r="V1000" s="237">
        <v>45573</v>
      </c>
      <c r="W1000" s="237">
        <v>45583</v>
      </c>
      <c r="X1000" s="257" t="s">
        <v>6721</v>
      </c>
      <c r="Y1000" s="257"/>
      <c r="Z1000" s="237" t="s">
        <v>7066</v>
      </c>
      <c r="AA1000" s="225">
        <v>202409</v>
      </c>
      <c r="AB1000" s="258"/>
      <c r="AC1000" s="259" t="s">
        <v>6708</v>
      </c>
      <c r="AD1000" s="260" t="s">
        <v>6709</v>
      </c>
      <c r="AE1000" s="261">
        <v>0</v>
      </c>
      <c r="AF1000" s="260" t="s">
        <v>6709</v>
      </c>
      <c r="AG1000" s="242" t="str">
        <f>IFERROR(VLOOKUP(작성용!A:A,RM!A:D,4,0),"-")</f>
        <v>김수현/김운영</v>
      </c>
      <c r="AH1000" s="262" t="s">
        <v>8059</v>
      </c>
      <c r="AI1000" s="263" t="s">
        <v>6721</v>
      </c>
      <c r="AJ1000" s="263" t="s">
        <v>6721</v>
      </c>
      <c r="AK1000" s="263" t="s">
        <v>6726</v>
      </c>
      <c r="AL1000" s="238">
        <v>999</v>
      </c>
    </row>
    <row r="1001" spans="1:38" x14ac:dyDescent="0.3">
      <c r="A1001" s="250" t="s">
        <v>2417</v>
      </c>
      <c r="B1001" s="250" t="s">
        <v>8055</v>
      </c>
      <c r="C1001" s="244" t="s">
        <v>6717</v>
      </c>
      <c r="D1001" s="240" t="s">
        <v>8087</v>
      </c>
      <c r="E1001" s="239" t="s">
        <v>4723</v>
      </c>
      <c r="F1001" s="243" t="s">
        <v>6729</v>
      </c>
      <c r="G1001" s="251">
        <v>0</v>
      </c>
      <c r="H1001" s="252" t="s">
        <v>7052</v>
      </c>
      <c r="I1001" s="252"/>
      <c r="J1001" s="234"/>
      <c r="K1001" s="252"/>
      <c r="L1001" s="252"/>
      <c r="M1001" s="252"/>
      <c r="N1001" s="252" t="s">
        <v>6720</v>
      </c>
      <c r="O1001" s="253" t="s">
        <v>8056</v>
      </c>
      <c r="P1001" s="253" t="s">
        <v>8057</v>
      </c>
      <c r="Q1001" s="254" t="s">
        <v>8058</v>
      </c>
      <c r="R1001" s="255" t="s">
        <v>4724</v>
      </c>
      <c r="S1001" s="256">
        <v>2000000000022</v>
      </c>
      <c r="T1001" s="236">
        <v>45531</v>
      </c>
      <c r="U1001" s="237" t="s">
        <v>6722</v>
      </c>
      <c r="V1001" s="237">
        <v>45573</v>
      </c>
      <c r="W1001" s="237">
        <v>45583</v>
      </c>
      <c r="X1001" s="257" t="s">
        <v>6721</v>
      </c>
      <c r="Y1001" s="257"/>
      <c r="Z1001" s="237" t="s">
        <v>7066</v>
      </c>
      <c r="AA1001" s="225">
        <v>202409</v>
      </c>
      <c r="AB1001" s="258"/>
      <c r="AC1001" s="259" t="s">
        <v>6708</v>
      </c>
      <c r="AD1001" s="260" t="s">
        <v>6709</v>
      </c>
      <c r="AE1001" s="261">
        <v>0</v>
      </c>
      <c r="AF1001" s="260" t="s">
        <v>6709</v>
      </c>
      <c r="AG1001" s="242" t="str">
        <f>IFERROR(VLOOKUP(작성용!A:A,RM!A:D,4,0),"-")</f>
        <v>김수현/김운영</v>
      </c>
      <c r="AH1001" s="262" t="s">
        <v>8059</v>
      </c>
      <c r="AI1001" s="263" t="s">
        <v>6721</v>
      </c>
      <c r="AJ1001" s="263" t="s">
        <v>6721</v>
      </c>
      <c r="AK1001" s="263" t="s">
        <v>6726</v>
      </c>
      <c r="AL1001" s="238">
        <v>1000</v>
      </c>
    </row>
    <row r="1002" spans="1:38" x14ac:dyDescent="0.3">
      <c r="A1002" s="250" t="s">
        <v>2417</v>
      </c>
      <c r="B1002" s="250" t="s">
        <v>8055</v>
      </c>
      <c r="C1002" s="244" t="s">
        <v>6717</v>
      </c>
      <c r="D1002" s="240" t="s">
        <v>8088</v>
      </c>
      <c r="E1002" s="239" t="s">
        <v>4725</v>
      </c>
      <c r="F1002" s="243" t="s">
        <v>6729</v>
      </c>
      <c r="G1002" s="251">
        <v>0</v>
      </c>
      <c r="H1002" s="252" t="s">
        <v>7052</v>
      </c>
      <c r="I1002" s="252"/>
      <c r="J1002" s="234"/>
      <c r="K1002" s="252"/>
      <c r="L1002" s="252"/>
      <c r="M1002" s="252"/>
      <c r="N1002" s="252" t="s">
        <v>6720</v>
      </c>
      <c r="O1002" s="253" t="s">
        <v>8056</v>
      </c>
      <c r="P1002" s="253" t="s">
        <v>8057</v>
      </c>
      <c r="Q1002" s="254" t="s">
        <v>8058</v>
      </c>
      <c r="R1002" s="255" t="s">
        <v>4726</v>
      </c>
      <c r="S1002" s="256">
        <v>2000000000171</v>
      </c>
      <c r="T1002" s="236">
        <v>45531</v>
      </c>
      <c r="U1002" s="237" t="s">
        <v>6722</v>
      </c>
      <c r="V1002" s="237">
        <v>45573</v>
      </c>
      <c r="W1002" s="237">
        <v>45583</v>
      </c>
      <c r="X1002" s="257" t="s">
        <v>6721</v>
      </c>
      <c r="Y1002" s="257"/>
      <c r="Z1002" s="237" t="s">
        <v>7066</v>
      </c>
      <c r="AA1002" s="225">
        <v>202409</v>
      </c>
      <c r="AB1002" s="258"/>
      <c r="AC1002" s="259" t="s">
        <v>6708</v>
      </c>
      <c r="AD1002" s="260" t="s">
        <v>6709</v>
      </c>
      <c r="AE1002" s="261">
        <v>0</v>
      </c>
      <c r="AF1002" s="260" t="s">
        <v>6709</v>
      </c>
      <c r="AG1002" s="242" t="str">
        <f>IFERROR(VLOOKUP(작성용!A:A,RM!A:D,4,0),"-")</f>
        <v>김수현/김운영</v>
      </c>
      <c r="AH1002" s="262" t="s">
        <v>8059</v>
      </c>
      <c r="AI1002" s="263" t="s">
        <v>6721</v>
      </c>
      <c r="AJ1002" s="263" t="s">
        <v>6721</v>
      </c>
      <c r="AK1002" s="263" t="s">
        <v>6726</v>
      </c>
      <c r="AL1002" s="238">
        <v>1001</v>
      </c>
    </row>
    <row r="1003" spans="1:38" x14ac:dyDescent="0.3">
      <c r="A1003" s="250" t="s">
        <v>2417</v>
      </c>
      <c r="B1003" s="250" t="s">
        <v>8055</v>
      </c>
      <c r="C1003" s="244" t="s">
        <v>6717</v>
      </c>
      <c r="D1003" s="240" t="s">
        <v>8089</v>
      </c>
      <c r="E1003" s="239" t="s">
        <v>4727</v>
      </c>
      <c r="F1003" s="243" t="s">
        <v>6729</v>
      </c>
      <c r="G1003" s="251">
        <v>0</v>
      </c>
      <c r="H1003" s="252" t="s">
        <v>7052</v>
      </c>
      <c r="I1003" s="252"/>
      <c r="J1003" s="234"/>
      <c r="K1003" s="252"/>
      <c r="L1003" s="252"/>
      <c r="M1003" s="252"/>
      <c r="N1003" s="252" t="s">
        <v>6720</v>
      </c>
      <c r="O1003" s="253" t="s">
        <v>8056</v>
      </c>
      <c r="P1003" s="253" t="s">
        <v>8057</v>
      </c>
      <c r="Q1003" s="254" t="s">
        <v>8058</v>
      </c>
      <c r="R1003" s="255" t="s">
        <v>4728</v>
      </c>
      <c r="S1003" s="256">
        <v>2000000000229</v>
      </c>
      <c r="T1003" s="236">
        <v>45531</v>
      </c>
      <c r="U1003" s="237" t="s">
        <v>6722</v>
      </c>
      <c r="V1003" s="237">
        <v>45573</v>
      </c>
      <c r="W1003" s="237">
        <v>45583</v>
      </c>
      <c r="X1003" s="257" t="s">
        <v>6721</v>
      </c>
      <c r="Y1003" s="257"/>
      <c r="Z1003" s="237" t="s">
        <v>7066</v>
      </c>
      <c r="AA1003" s="225">
        <v>202409</v>
      </c>
      <c r="AB1003" s="258"/>
      <c r="AC1003" s="259" t="s">
        <v>6708</v>
      </c>
      <c r="AD1003" s="260" t="s">
        <v>6709</v>
      </c>
      <c r="AE1003" s="261">
        <v>0</v>
      </c>
      <c r="AF1003" s="260" t="s">
        <v>6709</v>
      </c>
      <c r="AG1003" s="242" t="str">
        <f>IFERROR(VLOOKUP(작성용!A:A,RM!A:D,4,0),"-")</f>
        <v>김수현/김운영</v>
      </c>
      <c r="AH1003" s="262" t="s">
        <v>8059</v>
      </c>
      <c r="AI1003" s="263" t="s">
        <v>6721</v>
      </c>
      <c r="AJ1003" s="263" t="s">
        <v>6721</v>
      </c>
      <c r="AK1003" s="263" t="s">
        <v>6726</v>
      </c>
      <c r="AL1003" s="238">
        <v>1002</v>
      </c>
    </row>
    <row r="1004" spans="1:38" x14ac:dyDescent="0.3">
      <c r="A1004" s="250" t="s">
        <v>2417</v>
      </c>
      <c r="B1004" s="250" t="s">
        <v>8055</v>
      </c>
      <c r="C1004" s="244" t="s">
        <v>6717</v>
      </c>
      <c r="D1004" s="240" t="s">
        <v>8090</v>
      </c>
      <c r="E1004" s="239" t="s">
        <v>4729</v>
      </c>
      <c r="F1004" s="243" t="s">
        <v>6729</v>
      </c>
      <c r="G1004" s="251">
        <v>0</v>
      </c>
      <c r="H1004" s="252" t="s">
        <v>7052</v>
      </c>
      <c r="I1004" s="252"/>
      <c r="J1004" s="234"/>
      <c r="K1004" s="252"/>
      <c r="L1004" s="252"/>
      <c r="M1004" s="252"/>
      <c r="N1004" s="252" t="s">
        <v>6720</v>
      </c>
      <c r="O1004" s="253" t="s">
        <v>8056</v>
      </c>
      <c r="P1004" s="253" t="s">
        <v>8057</v>
      </c>
      <c r="Q1004" s="254" t="s">
        <v>8058</v>
      </c>
      <c r="R1004" s="255" t="s">
        <v>4730</v>
      </c>
      <c r="S1004" s="256">
        <v>2000000000049</v>
      </c>
      <c r="T1004" s="236">
        <v>45531</v>
      </c>
      <c r="U1004" s="237" t="s">
        <v>6722</v>
      </c>
      <c r="V1004" s="237">
        <v>45573</v>
      </c>
      <c r="W1004" s="237">
        <v>45583</v>
      </c>
      <c r="X1004" s="257" t="s">
        <v>6721</v>
      </c>
      <c r="Y1004" s="257"/>
      <c r="Z1004" s="237" t="s">
        <v>7066</v>
      </c>
      <c r="AA1004" s="225">
        <v>202409</v>
      </c>
      <c r="AB1004" s="258"/>
      <c r="AC1004" s="259" t="s">
        <v>6708</v>
      </c>
      <c r="AD1004" s="260" t="s">
        <v>6709</v>
      </c>
      <c r="AE1004" s="261">
        <v>0</v>
      </c>
      <c r="AF1004" s="260" t="s">
        <v>6709</v>
      </c>
      <c r="AG1004" s="242" t="str">
        <f>IFERROR(VLOOKUP(작성용!A:A,RM!A:D,4,0),"-")</f>
        <v>김수현/김운영</v>
      </c>
      <c r="AH1004" s="262" t="s">
        <v>8059</v>
      </c>
      <c r="AI1004" s="263" t="s">
        <v>6721</v>
      </c>
      <c r="AJ1004" s="263" t="s">
        <v>6721</v>
      </c>
      <c r="AK1004" s="263" t="s">
        <v>6726</v>
      </c>
      <c r="AL1004" s="238">
        <v>1003</v>
      </c>
    </row>
    <row r="1005" spans="1:38" x14ac:dyDescent="0.3">
      <c r="A1005" s="250" t="s">
        <v>2417</v>
      </c>
      <c r="B1005" s="250" t="s">
        <v>8055</v>
      </c>
      <c r="C1005" s="244" t="s">
        <v>6717</v>
      </c>
      <c r="D1005" s="240" t="s">
        <v>8091</v>
      </c>
      <c r="E1005" s="239" t="s">
        <v>4731</v>
      </c>
      <c r="F1005" s="243" t="s">
        <v>6729</v>
      </c>
      <c r="G1005" s="251">
        <v>0</v>
      </c>
      <c r="H1005" s="252" t="s">
        <v>7052</v>
      </c>
      <c r="I1005" s="252"/>
      <c r="J1005" s="234"/>
      <c r="K1005" s="252"/>
      <c r="L1005" s="252"/>
      <c r="M1005" s="252"/>
      <c r="N1005" s="252" t="s">
        <v>6720</v>
      </c>
      <c r="O1005" s="253" t="s">
        <v>8056</v>
      </c>
      <c r="P1005" s="253" t="s">
        <v>8057</v>
      </c>
      <c r="Q1005" s="254" t="s">
        <v>8058</v>
      </c>
      <c r="R1005" s="255" t="s">
        <v>4732</v>
      </c>
      <c r="S1005" s="256">
        <v>2000000000050</v>
      </c>
      <c r="T1005" s="236">
        <v>45531</v>
      </c>
      <c r="U1005" s="237" t="s">
        <v>6722</v>
      </c>
      <c r="V1005" s="237">
        <v>45573</v>
      </c>
      <c r="W1005" s="237">
        <v>45583</v>
      </c>
      <c r="X1005" s="257" t="s">
        <v>6721</v>
      </c>
      <c r="Y1005" s="257"/>
      <c r="Z1005" s="237" t="s">
        <v>7066</v>
      </c>
      <c r="AA1005" s="225">
        <v>202409</v>
      </c>
      <c r="AB1005" s="258"/>
      <c r="AC1005" s="259" t="s">
        <v>6708</v>
      </c>
      <c r="AD1005" s="260" t="s">
        <v>6709</v>
      </c>
      <c r="AE1005" s="261">
        <v>0</v>
      </c>
      <c r="AF1005" s="260" t="s">
        <v>6709</v>
      </c>
      <c r="AG1005" s="242" t="str">
        <f>IFERROR(VLOOKUP(작성용!A:A,RM!A:D,4,0),"-")</f>
        <v>김수현/김운영</v>
      </c>
      <c r="AH1005" s="262" t="s">
        <v>8059</v>
      </c>
      <c r="AI1005" s="263" t="s">
        <v>6721</v>
      </c>
      <c r="AJ1005" s="263" t="s">
        <v>6721</v>
      </c>
      <c r="AK1005" s="263" t="s">
        <v>6726</v>
      </c>
      <c r="AL1005" s="238">
        <v>1004</v>
      </c>
    </row>
    <row r="1006" spans="1:38" x14ac:dyDescent="0.3">
      <c r="A1006" s="250" t="s">
        <v>2417</v>
      </c>
      <c r="B1006" s="250" t="s">
        <v>8055</v>
      </c>
      <c r="C1006" s="244" t="s">
        <v>6717</v>
      </c>
      <c r="D1006" s="240" t="s">
        <v>7337</v>
      </c>
      <c r="E1006" s="239" t="s">
        <v>4523</v>
      </c>
      <c r="F1006" s="243" t="s">
        <v>6729</v>
      </c>
      <c r="G1006" s="251">
        <v>0</v>
      </c>
      <c r="H1006" s="252" t="s">
        <v>7052</v>
      </c>
      <c r="I1006" s="252"/>
      <c r="J1006" s="234"/>
      <c r="K1006" s="252"/>
      <c r="L1006" s="252"/>
      <c r="M1006" s="252"/>
      <c r="N1006" s="252" t="s">
        <v>6720</v>
      </c>
      <c r="O1006" s="253" t="s">
        <v>8056</v>
      </c>
      <c r="P1006" s="253" t="s">
        <v>8057</v>
      </c>
      <c r="Q1006" s="254" t="s">
        <v>8058</v>
      </c>
      <c r="R1006" s="255" t="s">
        <v>4524</v>
      </c>
      <c r="S1006" s="256">
        <v>2000000000086</v>
      </c>
      <c r="T1006" s="236">
        <v>45531</v>
      </c>
      <c r="U1006" s="237" t="s">
        <v>6722</v>
      </c>
      <c r="V1006" s="237">
        <v>45573</v>
      </c>
      <c r="W1006" s="237">
        <v>45583</v>
      </c>
      <c r="X1006" s="257" t="s">
        <v>6721</v>
      </c>
      <c r="Y1006" s="257"/>
      <c r="Z1006" s="237" t="s">
        <v>7066</v>
      </c>
      <c r="AA1006" s="225">
        <v>202409</v>
      </c>
      <c r="AB1006" s="258"/>
      <c r="AC1006" s="259" t="s">
        <v>6708</v>
      </c>
      <c r="AD1006" s="260" t="s">
        <v>6709</v>
      </c>
      <c r="AE1006" s="261">
        <v>0</v>
      </c>
      <c r="AF1006" s="260" t="s">
        <v>6709</v>
      </c>
      <c r="AG1006" s="242" t="str">
        <f>IFERROR(VLOOKUP(작성용!A:A,RM!A:D,4,0),"-")</f>
        <v>김수현/김운영</v>
      </c>
      <c r="AH1006" s="262" t="s">
        <v>8059</v>
      </c>
      <c r="AI1006" s="263" t="s">
        <v>6721</v>
      </c>
      <c r="AJ1006" s="263" t="s">
        <v>6721</v>
      </c>
      <c r="AK1006" s="263" t="s">
        <v>6726</v>
      </c>
      <c r="AL1006" s="238">
        <v>1005</v>
      </c>
    </row>
    <row r="1007" spans="1:38" x14ac:dyDescent="0.3">
      <c r="A1007" s="250" t="s">
        <v>2417</v>
      </c>
      <c r="B1007" s="250" t="s">
        <v>8055</v>
      </c>
      <c r="C1007" s="244" t="s">
        <v>6717</v>
      </c>
      <c r="D1007" s="240" t="s">
        <v>7339</v>
      </c>
      <c r="E1007" s="239" t="s">
        <v>4525</v>
      </c>
      <c r="F1007" s="243" t="s">
        <v>6729</v>
      </c>
      <c r="G1007" s="251">
        <v>0</v>
      </c>
      <c r="H1007" s="252" t="s">
        <v>7052</v>
      </c>
      <c r="I1007" s="252"/>
      <c r="J1007" s="234"/>
      <c r="K1007" s="252"/>
      <c r="L1007" s="252"/>
      <c r="M1007" s="252"/>
      <c r="N1007" s="252" t="s">
        <v>6720</v>
      </c>
      <c r="O1007" s="253" t="s">
        <v>8056</v>
      </c>
      <c r="P1007" s="253" t="s">
        <v>8057</v>
      </c>
      <c r="Q1007" s="254" t="s">
        <v>8058</v>
      </c>
      <c r="R1007" s="255" t="s">
        <v>4526</v>
      </c>
      <c r="S1007" s="256">
        <v>2000000000047</v>
      </c>
      <c r="T1007" s="236">
        <v>45531</v>
      </c>
      <c r="U1007" s="237" t="s">
        <v>6722</v>
      </c>
      <c r="V1007" s="237">
        <v>45573</v>
      </c>
      <c r="W1007" s="237">
        <v>45583</v>
      </c>
      <c r="X1007" s="257" t="s">
        <v>6721</v>
      </c>
      <c r="Y1007" s="257"/>
      <c r="Z1007" s="237" t="s">
        <v>7066</v>
      </c>
      <c r="AA1007" s="225">
        <v>202409</v>
      </c>
      <c r="AB1007" s="258"/>
      <c r="AC1007" s="259" t="s">
        <v>6708</v>
      </c>
      <c r="AD1007" s="260" t="s">
        <v>6709</v>
      </c>
      <c r="AE1007" s="261">
        <v>0</v>
      </c>
      <c r="AF1007" s="260" t="s">
        <v>6709</v>
      </c>
      <c r="AG1007" s="242" t="str">
        <f>IFERROR(VLOOKUP(작성용!A:A,RM!A:D,4,0),"-")</f>
        <v>김수현/김운영</v>
      </c>
      <c r="AH1007" s="262" t="s">
        <v>8059</v>
      </c>
      <c r="AI1007" s="263" t="s">
        <v>6721</v>
      </c>
      <c r="AJ1007" s="263" t="s">
        <v>6721</v>
      </c>
      <c r="AK1007" s="263" t="s">
        <v>6726</v>
      </c>
      <c r="AL1007" s="238">
        <v>1006</v>
      </c>
    </row>
    <row r="1008" spans="1:38" x14ac:dyDescent="0.3">
      <c r="A1008" s="250" t="s">
        <v>2417</v>
      </c>
      <c r="B1008" s="250" t="s">
        <v>8055</v>
      </c>
      <c r="C1008" s="244" t="s">
        <v>6717</v>
      </c>
      <c r="D1008" s="240" t="s">
        <v>8092</v>
      </c>
      <c r="E1008" s="239" t="s">
        <v>4733</v>
      </c>
      <c r="F1008" s="243" t="s">
        <v>6729</v>
      </c>
      <c r="G1008" s="251">
        <v>0</v>
      </c>
      <c r="H1008" s="252" t="s">
        <v>7052</v>
      </c>
      <c r="I1008" s="252"/>
      <c r="J1008" s="234"/>
      <c r="K1008" s="252"/>
      <c r="L1008" s="252"/>
      <c r="M1008" s="252"/>
      <c r="N1008" s="252" t="s">
        <v>6720</v>
      </c>
      <c r="O1008" s="253" t="s">
        <v>8056</v>
      </c>
      <c r="P1008" s="253" t="s">
        <v>8057</v>
      </c>
      <c r="Q1008" s="254" t="s">
        <v>8058</v>
      </c>
      <c r="R1008" s="255" t="s">
        <v>4734</v>
      </c>
      <c r="S1008" s="256">
        <v>2000000000038</v>
      </c>
      <c r="T1008" s="236">
        <v>45531</v>
      </c>
      <c r="U1008" s="237" t="s">
        <v>6722</v>
      </c>
      <c r="V1008" s="237">
        <v>45573</v>
      </c>
      <c r="W1008" s="237">
        <v>45583</v>
      </c>
      <c r="X1008" s="257" t="s">
        <v>6721</v>
      </c>
      <c r="Y1008" s="257"/>
      <c r="Z1008" s="237" t="s">
        <v>7066</v>
      </c>
      <c r="AA1008" s="225">
        <v>202409</v>
      </c>
      <c r="AB1008" s="258"/>
      <c r="AC1008" s="259" t="s">
        <v>6708</v>
      </c>
      <c r="AD1008" s="260" t="s">
        <v>6709</v>
      </c>
      <c r="AE1008" s="261">
        <v>0</v>
      </c>
      <c r="AF1008" s="260" t="s">
        <v>6709</v>
      </c>
      <c r="AG1008" s="242" t="str">
        <f>IFERROR(VLOOKUP(작성용!A:A,RM!A:D,4,0),"-")</f>
        <v>김수현/김운영</v>
      </c>
      <c r="AH1008" s="262" t="s">
        <v>8059</v>
      </c>
      <c r="AI1008" s="263" t="s">
        <v>6721</v>
      </c>
      <c r="AJ1008" s="263" t="s">
        <v>6721</v>
      </c>
      <c r="AK1008" s="263" t="s">
        <v>6726</v>
      </c>
      <c r="AL1008" s="238">
        <v>1007</v>
      </c>
    </row>
    <row r="1009" spans="1:38" x14ac:dyDescent="0.3">
      <c r="A1009" s="250" t="s">
        <v>2417</v>
      </c>
      <c r="B1009" s="250" t="s">
        <v>8055</v>
      </c>
      <c r="C1009" s="244" t="s">
        <v>6717</v>
      </c>
      <c r="D1009" s="240" t="s">
        <v>8093</v>
      </c>
      <c r="E1009" s="239" t="s">
        <v>4735</v>
      </c>
      <c r="F1009" s="243" t="s">
        <v>6729</v>
      </c>
      <c r="G1009" s="251">
        <v>0</v>
      </c>
      <c r="H1009" s="252" t="s">
        <v>7052</v>
      </c>
      <c r="I1009" s="252"/>
      <c r="J1009" s="234"/>
      <c r="K1009" s="252"/>
      <c r="L1009" s="252"/>
      <c r="M1009" s="252"/>
      <c r="N1009" s="252" t="s">
        <v>6720</v>
      </c>
      <c r="O1009" s="253" t="s">
        <v>8056</v>
      </c>
      <c r="P1009" s="253" t="s">
        <v>8057</v>
      </c>
      <c r="Q1009" s="254" t="s">
        <v>8058</v>
      </c>
      <c r="R1009" s="255" t="s">
        <v>4736</v>
      </c>
      <c r="S1009" s="256">
        <v>2000000000065</v>
      </c>
      <c r="T1009" s="236">
        <v>45531</v>
      </c>
      <c r="U1009" s="237" t="s">
        <v>6722</v>
      </c>
      <c r="V1009" s="237">
        <v>45573</v>
      </c>
      <c r="W1009" s="237">
        <v>45583</v>
      </c>
      <c r="X1009" s="257" t="s">
        <v>6721</v>
      </c>
      <c r="Y1009" s="257"/>
      <c r="Z1009" s="237" t="s">
        <v>7066</v>
      </c>
      <c r="AA1009" s="225">
        <v>202409</v>
      </c>
      <c r="AB1009" s="258"/>
      <c r="AC1009" s="259" t="s">
        <v>6708</v>
      </c>
      <c r="AD1009" s="260" t="s">
        <v>6709</v>
      </c>
      <c r="AE1009" s="261">
        <v>0</v>
      </c>
      <c r="AF1009" s="260" t="s">
        <v>6709</v>
      </c>
      <c r="AG1009" s="242" t="str">
        <f>IFERROR(VLOOKUP(작성용!A:A,RM!A:D,4,0),"-")</f>
        <v>김수현/김운영</v>
      </c>
      <c r="AH1009" s="262" t="s">
        <v>8059</v>
      </c>
      <c r="AI1009" s="263" t="s">
        <v>6721</v>
      </c>
      <c r="AJ1009" s="263" t="s">
        <v>6721</v>
      </c>
      <c r="AK1009" s="263" t="s">
        <v>6726</v>
      </c>
      <c r="AL1009" s="238">
        <v>1008</v>
      </c>
    </row>
    <row r="1010" spans="1:38" x14ac:dyDescent="0.3">
      <c r="A1010" s="250" t="s">
        <v>2417</v>
      </c>
      <c r="B1010" s="250" t="s">
        <v>8055</v>
      </c>
      <c r="C1010" s="244" t="s">
        <v>6717</v>
      </c>
      <c r="D1010" s="240" t="s">
        <v>8094</v>
      </c>
      <c r="E1010" s="239" t="s">
        <v>4737</v>
      </c>
      <c r="F1010" s="243" t="s">
        <v>6729</v>
      </c>
      <c r="G1010" s="251">
        <v>0</v>
      </c>
      <c r="H1010" s="252" t="s">
        <v>7052</v>
      </c>
      <c r="I1010" s="252"/>
      <c r="J1010" s="234"/>
      <c r="K1010" s="252"/>
      <c r="L1010" s="252"/>
      <c r="M1010" s="252"/>
      <c r="N1010" s="252" t="s">
        <v>6720</v>
      </c>
      <c r="O1010" s="253" t="s">
        <v>8056</v>
      </c>
      <c r="P1010" s="253" t="s">
        <v>8057</v>
      </c>
      <c r="Q1010" s="254" t="s">
        <v>8058</v>
      </c>
      <c r="R1010" s="255" t="s">
        <v>4738</v>
      </c>
      <c r="S1010" s="256">
        <v>2000000000077</v>
      </c>
      <c r="T1010" s="236">
        <v>45531</v>
      </c>
      <c r="U1010" s="237" t="s">
        <v>6722</v>
      </c>
      <c r="V1010" s="237">
        <v>45573</v>
      </c>
      <c r="W1010" s="237">
        <v>45583</v>
      </c>
      <c r="X1010" s="257" t="s">
        <v>6721</v>
      </c>
      <c r="Y1010" s="257"/>
      <c r="Z1010" s="237" t="s">
        <v>7066</v>
      </c>
      <c r="AA1010" s="225">
        <v>202409</v>
      </c>
      <c r="AB1010" s="258"/>
      <c r="AC1010" s="259" t="s">
        <v>6708</v>
      </c>
      <c r="AD1010" s="260" t="s">
        <v>6709</v>
      </c>
      <c r="AE1010" s="261">
        <v>0</v>
      </c>
      <c r="AF1010" s="260" t="s">
        <v>6709</v>
      </c>
      <c r="AG1010" s="242" t="str">
        <f>IFERROR(VLOOKUP(작성용!A:A,RM!A:D,4,0),"-")</f>
        <v>김수현/김운영</v>
      </c>
      <c r="AH1010" s="262" t="s">
        <v>8059</v>
      </c>
      <c r="AI1010" s="263" t="s">
        <v>6721</v>
      </c>
      <c r="AJ1010" s="263" t="s">
        <v>6721</v>
      </c>
      <c r="AK1010" s="263" t="s">
        <v>6726</v>
      </c>
      <c r="AL1010" s="238">
        <v>1009</v>
      </c>
    </row>
    <row r="1011" spans="1:38" x14ac:dyDescent="0.3">
      <c r="A1011" s="250" t="s">
        <v>2417</v>
      </c>
      <c r="B1011" s="250" t="s">
        <v>8055</v>
      </c>
      <c r="C1011" s="244" t="s">
        <v>6717</v>
      </c>
      <c r="D1011" s="240" t="s">
        <v>8095</v>
      </c>
      <c r="E1011" s="239" t="s">
        <v>4739</v>
      </c>
      <c r="F1011" s="243" t="s">
        <v>6729</v>
      </c>
      <c r="G1011" s="251">
        <v>0</v>
      </c>
      <c r="H1011" s="252" t="s">
        <v>7052</v>
      </c>
      <c r="I1011" s="252"/>
      <c r="J1011" s="234"/>
      <c r="K1011" s="252"/>
      <c r="L1011" s="252"/>
      <c r="M1011" s="252"/>
      <c r="N1011" s="252" t="s">
        <v>6720</v>
      </c>
      <c r="O1011" s="253" t="s">
        <v>8056</v>
      </c>
      <c r="P1011" s="253" t="s">
        <v>8057</v>
      </c>
      <c r="Q1011" s="254" t="s">
        <v>8058</v>
      </c>
      <c r="R1011" s="255" t="s">
        <v>4740</v>
      </c>
      <c r="S1011" s="256">
        <v>2000000000126</v>
      </c>
      <c r="T1011" s="236">
        <v>45531</v>
      </c>
      <c r="U1011" s="237" t="s">
        <v>6722</v>
      </c>
      <c r="V1011" s="237">
        <v>45573</v>
      </c>
      <c r="W1011" s="237">
        <v>45583</v>
      </c>
      <c r="X1011" s="257" t="s">
        <v>6721</v>
      </c>
      <c r="Y1011" s="257"/>
      <c r="Z1011" s="237" t="s">
        <v>7066</v>
      </c>
      <c r="AA1011" s="225">
        <v>202409</v>
      </c>
      <c r="AB1011" s="258"/>
      <c r="AC1011" s="259" t="s">
        <v>6708</v>
      </c>
      <c r="AD1011" s="260" t="s">
        <v>6709</v>
      </c>
      <c r="AE1011" s="261">
        <v>0</v>
      </c>
      <c r="AF1011" s="260" t="s">
        <v>6709</v>
      </c>
      <c r="AG1011" s="242" t="str">
        <f>IFERROR(VLOOKUP(작성용!A:A,RM!A:D,4,0),"-")</f>
        <v>김수현/김운영</v>
      </c>
      <c r="AH1011" s="262" t="s">
        <v>8059</v>
      </c>
      <c r="AI1011" s="263" t="s">
        <v>6721</v>
      </c>
      <c r="AJ1011" s="263" t="s">
        <v>6721</v>
      </c>
      <c r="AK1011" s="263" t="s">
        <v>6726</v>
      </c>
      <c r="AL1011" s="238">
        <v>1010</v>
      </c>
    </row>
    <row r="1012" spans="1:38" x14ac:dyDescent="0.3">
      <c r="A1012" s="250" t="s">
        <v>2417</v>
      </c>
      <c r="B1012" s="250" t="s">
        <v>8055</v>
      </c>
      <c r="C1012" s="244" t="s">
        <v>6717</v>
      </c>
      <c r="D1012" s="240" t="s">
        <v>8096</v>
      </c>
      <c r="E1012" s="239" t="s">
        <v>4741</v>
      </c>
      <c r="F1012" s="243" t="s">
        <v>6729</v>
      </c>
      <c r="G1012" s="251">
        <v>0</v>
      </c>
      <c r="H1012" s="252" t="s">
        <v>7052</v>
      </c>
      <c r="I1012" s="252"/>
      <c r="J1012" s="234"/>
      <c r="K1012" s="252"/>
      <c r="L1012" s="252"/>
      <c r="M1012" s="252"/>
      <c r="N1012" s="252" t="s">
        <v>6720</v>
      </c>
      <c r="O1012" s="253" t="s">
        <v>8056</v>
      </c>
      <c r="P1012" s="253" t="s">
        <v>8057</v>
      </c>
      <c r="Q1012" s="254" t="s">
        <v>8058</v>
      </c>
      <c r="R1012" s="255" t="s">
        <v>4742</v>
      </c>
      <c r="S1012" s="256">
        <v>2000000000125</v>
      </c>
      <c r="T1012" s="236">
        <v>45531</v>
      </c>
      <c r="U1012" s="237" t="s">
        <v>6722</v>
      </c>
      <c r="V1012" s="237">
        <v>45573</v>
      </c>
      <c r="W1012" s="237">
        <v>45583</v>
      </c>
      <c r="X1012" s="257" t="s">
        <v>6721</v>
      </c>
      <c r="Y1012" s="257"/>
      <c r="Z1012" s="237" t="s">
        <v>7066</v>
      </c>
      <c r="AA1012" s="225">
        <v>202409</v>
      </c>
      <c r="AB1012" s="258"/>
      <c r="AC1012" s="259" t="s">
        <v>6708</v>
      </c>
      <c r="AD1012" s="260" t="s">
        <v>6709</v>
      </c>
      <c r="AE1012" s="261">
        <v>0</v>
      </c>
      <c r="AF1012" s="260" t="s">
        <v>6709</v>
      </c>
      <c r="AG1012" s="242" t="str">
        <f>IFERROR(VLOOKUP(작성용!A:A,RM!A:D,4,0),"-")</f>
        <v>김수현/김운영</v>
      </c>
      <c r="AH1012" s="262" t="s">
        <v>8059</v>
      </c>
      <c r="AI1012" s="263" t="s">
        <v>6721</v>
      </c>
      <c r="AJ1012" s="263" t="s">
        <v>6721</v>
      </c>
      <c r="AK1012" s="263" t="s">
        <v>6726</v>
      </c>
      <c r="AL1012" s="238">
        <v>1011</v>
      </c>
    </row>
    <row r="1013" spans="1:38" x14ac:dyDescent="0.3">
      <c r="A1013" s="250" t="s">
        <v>2417</v>
      </c>
      <c r="B1013" s="250" t="s">
        <v>8055</v>
      </c>
      <c r="C1013" s="244" t="s">
        <v>6717</v>
      </c>
      <c r="D1013" s="240" t="s">
        <v>8097</v>
      </c>
      <c r="E1013" s="239" t="s">
        <v>4743</v>
      </c>
      <c r="F1013" s="243" t="s">
        <v>6729</v>
      </c>
      <c r="G1013" s="251">
        <v>0</v>
      </c>
      <c r="H1013" s="252" t="s">
        <v>7052</v>
      </c>
      <c r="I1013" s="252"/>
      <c r="J1013" s="234"/>
      <c r="K1013" s="252"/>
      <c r="L1013" s="252"/>
      <c r="M1013" s="252"/>
      <c r="N1013" s="252" t="s">
        <v>6720</v>
      </c>
      <c r="O1013" s="253" t="s">
        <v>8056</v>
      </c>
      <c r="P1013" s="253" t="s">
        <v>8057</v>
      </c>
      <c r="Q1013" s="254" t="s">
        <v>8058</v>
      </c>
      <c r="R1013" s="255" t="s">
        <v>4744</v>
      </c>
      <c r="S1013" s="256">
        <v>2000000000124</v>
      </c>
      <c r="T1013" s="236">
        <v>45531</v>
      </c>
      <c r="U1013" s="237" t="s">
        <v>6722</v>
      </c>
      <c r="V1013" s="237">
        <v>45573</v>
      </c>
      <c r="W1013" s="237">
        <v>45583</v>
      </c>
      <c r="X1013" s="257" t="s">
        <v>6721</v>
      </c>
      <c r="Y1013" s="257"/>
      <c r="Z1013" s="237" t="s">
        <v>7066</v>
      </c>
      <c r="AA1013" s="225">
        <v>202409</v>
      </c>
      <c r="AB1013" s="258"/>
      <c r="AC1013" s="259" t="s">
        <v>6708</v>
      </c>
      <c r="AD1013" s="260" t="s">
        <v>6709</v>
      </c>
      <c r="AE1013" s="261">
        <v>0</v>
      </c>
      <c r="AF1013" s="260" t="s">
        <v>6709</v>
      </c>
      <c r="AG1013" s="242" t="str">
        <f>IFERROR(VLOOKUP(작성용!A:A,RM!A:D,4,0),"-")</f>
        <v>김수현/김운영</v>
      </c>
      <c r="AH1013" s="262" t="s">
        <v>8059</v>
      </c>
      <c r="AI1013" s="263" t="s">
        <v>6721</v>
      </c>
      <c r="AJ1013" s="263" t="s">
        <v>6721</v>
      </c>
      <c r="AK1013" s="263" t="s">
        <v>6726</v>
      </c>
      <c r="AL1013" s="238">
        <v>1012</v>
      </c>
    </row>
    <row r="1014" spans="1:38" x14ac:dyDescent="0.3">
      <c r="A1014" s="250" t="s">
        <v>2417</v>
      </c>
      <c r="B1014" s="250" t="s">
        <v>8055</v>
      </c>
      <c r="C1014" s="244" t="s">
        <v>6717</v>
      </c>
      <c r="D1014" s="240" t="s">
        <v>8098</v>
      </c>
      <c r="E1014" s="239" t="s">
        <v>4745</v>
      </c>
      <c r="F1014" s="243" t="s">
        <v>6729</v>
      </c>
      <c r="G1014" s="251">
        <v>0</v>
      </c>
      <c r="H1014" s="252" t="s">
        <v>7052</v>
      </c>
      <c r="I1014" s="252"/>
      <c r="J1014" s="234"/>
      <c r="K1014" s="252"/>
      <c r="L1014" s="252"/>
      <c r="M1014" s="252"/>
      <c r="N1014" s="252" t="s">
        <v>6720</v>
      </c>
      <c r="O1014" s="253" t="s">
        <v>8056</v>
      </c>
      <c r="P1014" s="253" t="s">
        <v>8057</v>
      </c>
      <c r="Q1014" s="254" t="s">
        <v>8058</v>
      </c>
      <c r="R1014" s="255" t="s">
        <v>4746</v>
      </c>
      <c r="S1014" s="256">
        <v>2000000000122</v>
      </c>
      <c r="T1014" s="236">
        <v>45531</v>
      </c>
      <c r="U1014" s="237" t="s">
        <v>6722</v>
      </c>
      <c r="V1014" s="237">
        <v>45573</v>
      </c>
      <c r="W1014" s="237">
        <v>45583</v>
      </c>
      <c r="X1014" s="257" t="s">
        <v>6721</v>
      </c>
      <c r="Y1014" s="257"/>
      <c r="Z1014" s="237" t="s">
        <v>7066</v>
      </c>
      <c r="AA1014" s="225">
        <v>202409</v>
      </c>
      <c r="AB1014" s="258"/>
      <c r="AC1014" s="259" t="s">
        <v>6708</v>
      </c>
      <c r="AD1014" s="260" t="s">
        <v>6709</v>
      </c>
      <c r="AE1014" s="261">
        <v>0</v>
      </c>
      <c r="AF1014" s="260" t="s">
        <v>6709</v>
      </c>
      <c r="AG1014" s="242" t="str">
        <f>IFERROR(VLOOKUP(작성용!A:A,RM!A:D,4,0),"-")</f>
        <v>김수현/김운영</v>
      </c>
      <c r="AH1014" s="262" t="s">
        <v>8059</v>
      </c>
      <c r="AI1014" s="263" t="s">
        <v>6721</v>
      </c>
      <c r="AJ1014" s="263" t="s">
        <v>6721</v>
      </c>
      <c r="AK1014" s="263" t="s">
        <v>6726</v>
      </c>
      <c r="AL1014" s="238">
        <v>1013</v>
      </c>
    </row>
    <row r="1015" spans="1:38" x14ac:dyDescent="0.3">
      <c r="A1015" s="250" t="s">
        <v>2417</v>
      </c>
      <c r="B1015" s="250" t="s">
        <v>8055</v>
      </c>
      <c r="C1015" s="244" t="s">
        <v>6717</v>
      </c>
      <c r="D1015" s="240" t="s">
        <v>7303</v>
      </c>
      <c r="E1015" s="239" t="s">
        <v>4491</v>
      </c>
      <c r="F1015" s="243" t="s">
        <v>6729</v>
      </c>
      <c r="G1015" s="251">
        <v>0</v>
      </c>
      <c r="H1015" s="252" t="s">
        <v>7052</v>
      </c>
      <c r="I1015" s="252"/>
      <c r="J1015" s="234"/>
      <c r="K1015" s="252"/>
      <c r="L1015" s="252"/>
      <c r="M1015" s="252"/>
      <c r="N1015" s="252" t="s">
        <v>6720</v>
      </c>
      <c r="O1015" s="253" t="s">
        <v>8056</v>
      </c>
      <c r="P1015" s="253" t="s">
        <v>8057</v>
      </c>
      <c r="Q1015" s="254" t="s">
        <v>8058</v>
      </c>
      <c r="R1015" s="255" t="s">
        <v>4492</v>
      </c>
      <c r="S1015" s="256">
        <v>2000000000061</v>
      </c>
      <c r="T1015" s="236">
        <v>45531</v>
      </c>
      <c r="U1015" s="237" t="s">
        <v>6722</v>
      </c>
      <c r="V1015" s="237">
        <v>45545</v>
      </c>
      <c r="W1015" s="237">
        <v>45583</v>
      </c>
      <c r="X1015" s="257" t="s">
        <v>6721</v>
      </c>
      <c r="Y1015" s="257"/>
      <c r="Z1015" s="237" t="s">
        <v>7066</v>
      </c>
      <c r="AA1015" s="225">
        <v>202409</v>
      </c>
      <c r="AB1015" s="258"/>
      <c r="AC1015" s="259" t="s">
        <v>6708</v>
      </c>
      <c r="AD1015" s="260" t="s">
        <v>6709</v>
      </c>
      <c r="AE1015" s="261">
        <v>0</v>
      </c>
      <c r="AF1015" s="260" t="s">
        <v>6709</v>
      </c>
      <c r="AG1015" s="242" t="str">
        <f>IFERROR(VLOOKUP(작성용!A:A,RM!A:D,4,0),"-")</f>
        <v>김수현/김운영</v>
      </c>
      <c r="AH1015" s="262" t="s">
        <v>8059</v>
      </c>
      <c r="AI1015" s="263" t="s">
        <v>8072</v>
      </c>
      <c r="AJ1015" s="263" t="s">
        <v>6721</v>
      </c>
      <c r="AK1015" s="263" t="s">
        <v>6726</v>
      </c>
      <c r="AL1015" s="238">
        <v>1014</v>
      </c>
    </row>
    <row r="1016" spans="1:38" x14ac:dyDescent="0.3">
      <c r="A1016" s="250" t="s">
        <v>2417</v>
      </c>
      <c r="B1016" s="250" t="s">
        <v>8055</v>
      </c>
      <c r="C1016" s="244" t="s">
        <v>6717</v>
      </c>
      <c r="D1016" s="240" t="s">
        <v>8099</v>
      </c>
      <c r="E1016" s="239" t="s">
        <v>4747</v>
      </c>
      <c r="F1016" s="243" t="s">
        <v>6729</v>
      </c>
      <c r="G1016" s="251">
        <v>0</v>
      </c>
      <c r="H1016" s="252" t="s">
        <v>7052</v>
      </c>
      <c r="I1016" s="252"/>
      <c r="J1016" s="234"/>
      <c r="K1016" s="252"/>
      <c r="L1016" s="252"/>
      <c r="M1016" s="252"/>
      <c r="N1016" s="252" t="s">
        <v>6720</v>
      </c>
      <c r="O1016" s="253" t="s">
        <v>8056</v>
      </c>
      <c r="P1016" s="253" t="s">
        <v>8057</v>
      </c>
      <c r="Q1016" s="254" t="s">
        <v>8058</v>
      </c>
      <c r="R1016" s="255" t="s">
        <v>4748</v>
      </c>
      <c r="S1016" s="256">
        <v>2000000000146</v>
      </c>
      <c r="T1016" s="236">
        <v>45531</v>
      </c>
      <c r="U1016" s="237" t="s">
        <v>6722</v>
      </c>
      <c r="V1016" s="237">
        <v>45573</v>
      </c>
      <c r="W1016" s="237">
        <v>45583</v>
      </c>
      <c r="X1016" s="257" t="s">
        <v>6721</v>
      </c>
      <c r="Y1016" s="257"/>
      <c r="Z1016" s="237" t="s">
        <v>7066</v>
      </c>
      <c r="AA1016" s="225">
        <v>202409</v>
      </c>
      <c r="AB1016" s="258"/>
      <c r="AC1016" s="259" t="s">
        <v>6708</v>
      </c>
      <c r="AD1016" s="260" t="s">
        <v>6709</v>
      </c>
      <c r="AE1016" s="261">
        <v>0</v>
      </c>
      <c r="AF1016" s="260" t="s">
        <v>6709</v>
      </c>
      <c r="AG1016" s="242" t="str">
        <f>IFERROR(VLOOKUP(작성용!A:A,RM!A:D,4,0),"-")</f>
        <v>김수현/김운영</v>
      </c>
      <c r="AH1016" s="262" t="s">
        <v>8059</v>
      </c>
      <c r="AI1016" s="263" t="s">
        <v>6721</v>
      </c>
      <c r="AJ1016" s="263" t="s">
        <v>6721</v>
      </c>
      <c r="AK1016" s="263" t="s">
        <v>6726</v>
      </c>
      <c r="AL1016" s="238">
        <v>1015</v>
      </c>
    </row>
    <row r="1017" spans="1:38" x14ac:dyDescent="0.3">
      <c r="A1017" s="250" t="s">
        <v>2417</v>
      </c>
      <c r="B1017" s="250" t="s">
        <v>8055</v>
      </c>
      <c r="C1017" s="244" t="s">
        <v>6717</v>
      </c>
      <c r="D1017" s="240" t="s">
        <v>8100</v>
      </c>
      <c r="E1017" s="239" t="s">
        <v>4749</v>
      </c>
      <c r="F1017" s="243" t="s">
        <v>6729</v>
      </c>
      <c r="G1017" s="251">
        <v>0</v>
      </c>
      <c r="H1017" s="252" t="s">
        <v>7052</v>
      </c>
      <c r="I1017" s="252"/>
      <c r="J1017" s="234"/>
      <c r="K1017" s="252"/>
      <c r="L1017" s="252"/>
      <c r="M1017" s="252"/>
      <c r="N1017" s="252" t="s">
        <v>6720</v>
      </c>
      <c r="O1017" s="253" t="s">
        <v>8056</v>
      </c>
      <c r="P1017" s="253" t="s">
        <v>8057</v>
      </c>
      <c r="Q1017" s="254" t="s">
        <v>8058</v>
      </c>
      <c r="R1017" s="255" t="s">
        <v>4750</v>
      </c>
      <c r="S1017" s="256">
        <v>2000000000003</v>
      </c>
      <c r="T1017" s="236">
        <v>45531</v>
      </c>
      <c r="U1017" s="237" t="s">
        <v>6722</v>
      </c>
      <c r="V1017" s="237">
        <v>45573</v>
      </c>
      <c r="W1017" s="237">
        <v>45583</v>
      </c>
      <c r="X1017" s="257" t="s">
        <v>6721</v>
      </c>
      <c r="Y1017" s="257"/>
      <c r="Z1017" s="237" t="s">
        <v>7066</v>
      </c>
      <c r="AA1017" s="225">
        <v>202409</v>
      </c>
      <c r="AB1017" s="258"/>
      <c r="AC1017" s="259" t="s">
        <v>6708</v>
      </c>
      <c r="AD1017" s="260" t="s">
        <v>6709</v>
      </c>
      <c r="AE1017" s="261">
        <v>0</v>
      </c>
      <c r="AF1017" s="260" t="s">
        <v>6709</v>
      </c>
      <c r="AG1017" s="242" t="str">
        <f>IFERROR(VLOOKUP(작성용!A:A,RM!A:D,4,0),"-")</f>
        <v>김수현/김운영</v>
      </c>
      <c r="AH1017" s="262" t="s">
        <v>8059</v>
      </c>
      <c r="AI1017" s="263" t="s">
        <v>6721</v>
      </c>
      <c r="AJ1017" s="263" t="s">
        <v>6721</v>
      </c>
      <c r="AK1017" s="263" t="s">
        <v>6726</v>
      </c>
      <c r="AL1017" s="238">
        <v>1016</v>
      </c>
    </row>
    <row r="1018" spans="1:38" x14ac:dyDescent="0.3">
      <c r="A1018" s="250" t="s">
        <v>2417</v>
      </c>
      <c r="B1018" s="250" t="s">
        <v>8055</v>
      </c>
      <c r="C1018" s="244" t="s">
        <v>6717</v>
      </c>
      <c r="D1018" s="240" t="s">
        <v>8101</v>
      </c>
      <c r="E1018" s="239" t="s">
        <v>4751</v>
      </c>
      <c r="F1018" s="243" t="s">
        <v>6729</v>
      </c>
      <c r="G1018" s="251">
        <v>0</v>
      </c>
      <c r="H1018" s="252" t="s">
        <v>7052</v>
      </c>
      <c r="I1018" s="252"/>
      <c r="J1018" s="234"/>
      <c r="K1018" s="252"/>
      <c r="L1018" s="252"/>
      <c r="M1018" s="252"/>
      <c r="N1018" s="252" t="s">
        <v>6720</v>
      </c>
      <c r="O1018" s="253" t="s">
        <v>8056</v>
      </c>
      <c r="P1018" s="253" t="s">
        <v>8057</v>
      </c>
      <c r="Q1018" s="254" t="s">
        <v>8058</v>
      </c>
      <c r="R1018" s="255" t="s">
        <v>4752</v>
      </c>
      <c r="S1018" s="256">
        <v>2000000000219</v>
      </c>
      <c r="T1018" s="236">
        <v>45531</v>
      </c>
      <c r="U1018" s="237" t="s">
        <v>6722</v>
      </c>
      <c r="V1018" s="237">
        <v>45545</v>
      </c>
      <c r="W1018" s="237">
        <v>45583</v>
      </c>
      <c r="X1018" s="257" t="s">
        <v>6721</v>
      </c>
      <c r="Y1018" s="257"/>
      <c r="Z1018" s="237" t="s">
        <v>7066</v>
      </c>
      <c r="AA1018" s="225">
        <v>202409</v>
      </c>
      <c r="AB1018" s="258"/>
      <c r="AC1018" s="259" t="s">
        <v>6708</v>
      </c>
      <c r="AD1018" s="260" t="s">
        <v>6709</v>
      </c>
      <c r="AE1018" s="261">
        <v>0</v>
      </c>
      <c r="AF1018" s="260" t="s">
        <v>6709</v>
      </c>
      <c r="AG1018" s="242" t="str">
        <f>IFERROR(VLOOKUP(작성용!A:A,RM!A:D,4,0),"-")</f>
        <v>김수현/김운영</v>
      </c>
      <c r="AH1018" s="262" t="s">
        <v>8059</v>
      </c>
      <c r="AI1018" s="263" t="s">
        <v>8072</v>
      </c>
      <c r="AJ1018" s="263" t="s">
        <v>6721</v>
      </c>
      <c r="AK1018" s="263" t="s">
        <v>6726</v>
      </c>
      <c r="AL1018" s="238">
        <v>1017</v>
      </c>
    </row>
    <row r="1019" spans="1:38" x14ac:dyDescent="0.3">
      <c r="A1019" s="250" t="s">
        <v>2417</v>
      </c>
      <c r="B1019" s="250" t="s">
        <v>8055</v>
      </c>
      <c r="C1019" s="244" t="s">
        <v>6717</v>
      </c>
      <c r="D1019" s="240" t="s">
        <v>8102</v>
      </c>
      <c r="E1019" s="239" t="s">
        <v>4753</v>
      </c>
      <c r="F1019" s="243" t="s">
        <v>6729</v>
      </c>
      <c r="G1019" s="251">
        <v>0</v>
      </c>
      <c r="H1019" s="252" t="s">
        <v>7052</v>
      </c>
      <c r="I1019" s="252"/>
      <c r="J1019" s="234"/>
      <c r="K1019" s="252"/>
      <c r="L1019" s="252"/>
      <c r="M1019" s="252"/>
      <c r="N1019" s="252" t="s">
        <v>6720</v>
      </c>
      <c r="O1019" s="253" t="s">
        <v>8056</v>
      </c>
      <c r="P1019" s="253" t="s">
        <v>8057</v>
      </c>
      <c r="Q1019" s="254" t="s">
        <v>8058</v>
      </c>
      <c r="R1019" s="255" t="s">
        <v>4754</v>
      </c>
      <c r="S1019" s="256">
        <v>2000000000090</v>
      </c>
      <c r="T1019" s="236">
        <v>45531</v>
      </c>
      <c r="U1019" s="237" t="s">
        <v>6722</v>
      </c>
      <c r="V1019" s="237">
        <v>45573</v>
      </c>
      <c r="W1019" s="237">
        <v>45583</v>
      </c>
      <c r="X1019" s="257" t="s">
        <v>6721</v>
      </c>
      <c r="Y1019" s="257"/>
      <c r="Z1019" s="237" t="s">
        <v>7066</v>
      </c>
      <c r="AA1019" s="225">
        <v>202409</v>
      </c>
      <c r="AB1019" s="258"/>
      <c r="AC1019" s="259" t="s">
        <v>6708</v>
      </c>
      <c r="AD1019" s="260" t="s">
        <v>6709</v>
      </c>
      <c r="AE1019" s="261">
        <v>0</v>
      </c>
      <c r="AF1019" s="260" t="s">
        <v>6709</v>
      </c>
      <c r="AG1019" s="242" t="str">
        <f>IFERROR(VLOOKUP(작성용!A:A,RM!A:D,4,0),"-")</f>
        <v>김수현/김운영</v>
      </c>
      <c r="AH1019" s="262" t="s">
        <v>8059</v>
      </c>
      <c r="AI1019" s="263" t="s">
        <v>6721</v>
      </c>
      <c r="AJ1019" s="263" t="s">
        <v>6721</v>
      </c>
      <c r="AK1019" s="263" t="s">
        <v>6726</v>
      </c>
      <c r="AL1019" s="238">
        <v>1018</v>
      </c>
    </row>
    <row r="1020" spans="1:38" x14ac:dyDescent="0.3">
      <c r="A1020" s="250" t="s">
        <v>2417</v>
      </c>
      <c r="B1020" s="250" t="s">
        <v>8055</v>
      </c>
      <c r="C1020" s="244" t="s">
        <v>6717</v>
      </c>
      <c r="D1020" s="240" t="s">
        <v>7745</v>
      </c>
      <c r="E1020" s="239" t="s">
        <v>3965</v>
      </c>
      <c r="F1020" s="243" t="s">
        <v>6729</v>
      </c>
      <c r="G1020" s="251">
        <v>0</v>
      </c>
      <c r="H1020" s="252" t="s">
        <v>7052</v>
      </c>
      <c r="I1020" s="252"/>
      <c r="J1020" s="234"/>
      <c r="K1020" s="252"/>
      <c r="L1020" s="252"/>
      <c r="M1020" s="252"/>
      <c r="N1020" s="252" t="s">
        <v>6720</v>
      </c>
      <c r="O1020" s="253" t="s">
        <v>8056</v>
      </c>
      <c r="P1020" s="253" t="s">
        <v>8057</v>
      </c>
      <c r="Q1020" s="254" t="s">
        <v>8058</v>
      </c>
      <c r="R1020" s="255" t="s">
        <v>4269</v>
      </c>
      <c r="S1020" s="256">
        <v>2000000000092</v>
      </c>
      <c r="T1020" s="236">
        <v>45531</v>
      </c>
      <c r="U1020" s="237" t="s">
        <v>6722</v>
      </c>
      <c r="V1020" s="237">
        <v>45573</v>
      </c>
      <c r="W1020" s="237">
        <v>45583</v>
      </c>
      <c r="X1020" s="257" t="s">
        <v>6721</v>
      </c>
      <c r="Y1020" s="257"/>
      <c r="Z1020" s="237" t="s">
        <v>7066</v>
      </c>
      <c r="AA1020" s="225">
        <v>202409</v>
      </c>
      <c r="AB1020" s="258"/>
      <c r="AC1020" s="259" t="s">
        <v>6708</v>
      </c>
      <c r="AD1020" s="260" t="s">
        <v>6709</v>
      </c>
      <c r="AE1020" s="261">
        <v>0</v>
      </c>
      <c r="AF1020" s="260" t="s">
        <v>6709</v>
      </c>
      <c r="AG1020" s="242" t="str">
        <f>IFERROR(VLOOKUP(작성용!A:A,RM!A:D,4,0),"-")</f>
        <v>김수현/김운영</v>
      </c>
      <c r="AH1020" s="262" t="s">
        <v>8059</v>
      </c>
      <c r="AI1020" s="263" t="s">
        <v>6721</v>
      </c>
      <c r="AJ1020" s="263" t="s">
        <v>6721</v>
      </c>
      <c r="AK1020" s="263" t="s">
        <v>6726</v>
      </c>
      <c r="AL1020" s="238">
        <v>1019</v>
      </c>
    </row>
    <row r="1021" spans="1:38" x14ac:dyDescent="0.3">
      <c r="A1021" s="250" t="s">
        <v>2417</v>
      </c>
      <c r="B1021" s="250" t="s">
        <v>8055</v>
      </c>
      <c r="C1021" s="244" t="s">
        <v>6717</v>
      </c>
      <c r="D1021" s="240" t="s">
        <v>7763</v>
      </c>
      <c r="E1021" s="239" t="s">
        <v>3989</v>
      </c>
      <c r="F1021" s="243" t="s">
        <v>6729</v>
      </c>
      <c r="G1021" s="251">
        <v>0</v>
      </c>
      <c r="H1021" s="252" t="s">
        <v>7052</v>
      </c>
      <c r="I1021" s="252"/>
      <c r="J1021" s="234"/>
      <c r="K1021" s="252"/>
      <c r="L1021" s="252"/>
      <c r="M1021" s="252"/>
      <c r="N1021" s="252" t="s">
        <v>6720</v>
      </c>
      <c r="O1021" s="253" t="s">
        <v>8056</v>
      </c>
      <c r="P1021" s="253" t="s">
        <v>8057</v>
      </c>
      <c r="Q1021" s="254" t="s">
        <v>8058</v>
      </c>
      <c r="R1021" s="255" t="s">
        <v>4261</v>
      </c>
      <c r="S1021" s="256">
        <v>2000000000084</v>
      </c>
      <c r="T1021" s="236">
        <v>45531</v>
      </c>
      <c r="U1021" s="237" t="s">
        <v>6722</v>
      </c>
      <c r="V1021" s="237">
        <v>45573</v>
      </c>
      <c r="W1021" s="237">
        <v>45583</v>
      </c>
      <c r="X1021" s="257" t="s">
        <v>6721</v>
      </c>
      <c r="Y1021" s="257"/>
      <c r="Z1021" s="237" t="s">
        <v>7066</v>
      </c>
      <c r="AA1021" s="225">
        <v>202409</v>
      </c>
      <c r="AB1021" s="258"/>
      <c r="AC1021" s="259" t="s">
        <v>6708</v>
      </c>
      <c r="AD1021" s="260" t="s">
        <v>6709</v>
      </c>
      <c r="AE1021" s="261">
        <v>0</v>
      </c>
      <c r="AF1021" s="260" t="s">
        <v>6709</v>
      </c>
      <c r="AG1021" s="242" t="str">
        <f>IFERROR(VLOOKUP(작성용!A:A,RM!A:D,4,0),"-")</f>
        <v>김수현/김운영</v>
      </c>
      <c r="AH1021" s="262" t="s">
        <v>8059</v>
      </c>
      <c r="AI1021" s="263" t="s">
        <v>6721</v>
      </c>
      <c r="AJ1021" s="263" t="s">
        <v>6721</v>
      </c>
      <c r="AK1021" s="263" t="s">
        <v>6726</v>
      </c>
      <c r="AL1021" s="238">
        <v>1020</v>
      </c>
    </row>
    <row r="1022" spans="1:38" x14ac:dyDescent="0.3">
      <c r="A1022" s="250" t="s">
        <v>2417</v>
      </c>
      <c r="B1022" s="250" t="s">
        <v>8055</v>
      </c>
      <c r="C1022" s="244" t="s">
        <v>6717</v>
      </c>
      <c r="D1022" s="240" t="s">
        <v>7755</v>
      </c>
      <c r="E1022" s="239" t="s">
        <v>3979</v>
      </c>
      <c r="F1022" s="243" t="s">
        <v>6729</v>
      </c>
      <c r="G1022" s="251">
        <v>0</v>
      </c>
      <c r="H1022" s="252" t="s">
        <v>7052</v>
      </c>
      <c r="I1022" s="252"/>
      <c r="J1022" s="234"/>
      <c r="K1022" s="252"/>
      <c r="L1022" s="252"/>
      <c r="M1022" s="252"/>
      <c r="N1022" s="252" t="s">
        <v>6720</v>
      </c>
      <c r="O1022" s="253" t="s">
        <v>8056</v>
      </c>
      <c r="P1022" s="253" t="s">
        <v>8057</v>
      </c>
      <c r="Q1022" s="254" t="s">
        <v>8058</v>
      </c>
      <c r="R1022" s="255" t="s">
        <v>4270</v>
      </c>
      <c r="S1022" s="256">
        <v>2000000000083</v>
      </c>
      <c r="T1022" s="236">
        <v>45531</v>
      </c>
      <c r="U1022" s="237" t="s">
        <v>6722</v>
      </c>
      <c r="V1022" s="237">
        <v>45573</v>
      </c>
      <c r="W1022" s="237">
        <v>45583</v>
      </c>
      <c r="X1022" s="257" t="s">
        <v>6721</v>
      </c>
      <c r="Y1022" s="257"/>
      <c r="Z1022" s="237" t="s">
        <v>7066</v>
      </c>
      <c r="AA1022" s="225">
        <v>202409</v>
      </c>
      <c r="AB1022" s="258"/>
      <c r="AC1022" s="259" t="s">
        <v>6708</v>
      </c>
      <c r="AD1022" s="260" t="s">
        <v>6709</v>
      </c>
      <c r="AE1022" s="261">
        <v>0</v>
      </c>
      <c r="AF1022" s="260" t="s">
        <v>6709</v>
      </c>
      <c r="AG1022" s="242" t="str">
        <f>IFERROR(VLOOKUP(작성용!A:A,RM!A:D,4,0),"-")</f>
        <v>김수현/김운영</v>
      </c>
      <c r="AH1022" s="262" t="s">
        <v>8059</v>
      </c>
      <c r="AI1022" s="263" t="s">
        <v>6721</v>
      </c>
      <c r="AJ1022" s="263" t="s">
        <v>6721</v>
      </c>
      <c r="AK1022" s="263" t="s">
        <v>6726</v>
      </c>
      <c r="AL1022" s="238">
        <v>1021</v>
      </c>
    </row>
    <row r="1023" spans="1:38" x14ac:dyDescent="0.3">
      <c r="A1023" s="250" t="s">
        <v>2417</v>
      </c>
      <c r="B1023" s="250" t="s">
        <v>8055</v>
      </c>
      <c r="C1023" s="244" t="s">
        <v>6717</v>
      </c>
      <c r="D1023" s="240" t="s">
        <v>8103</v>
      </c>
      <c r="E1023" s="239" t="s">
        <v>4755</v>
      </c>
      <c r="F1023" s="243" t="s">
        <v>6729</v>
      </c>
      <c r="G1023" s="251">
        <v>0</v>
      </c>
      <c r="H1023" s="252" t="s">
        <v>7052</v>
      </c>
      <c r="I1023" s="252"/>
      <c r="J1023" s="234"/>
      <c r="K1023" s="252"/>
      <c r="L1023" s="252"/>
      <c r="M1023" s="252"/>
      <c r="N1023" s="252" t="s">
        <v>6720</v>
      </c>
      <c r="O1023" s="253" t="s">
        <v>8056</v>
      </c>
      <c r="P1023" s="253" t="s">
        <v>8057</v>
      </c>
      <c r="Q1023" s="254" t="s">
        <v>8058</v>
      </c>
      <c r="R1023" s="255" t="s">
        <v>4756</v>
      </c>
      <c r="S1023" s="256">
        <v>2000000000162</v>
      </c>
      <c r="T1023" s="236">
        <v>45531</v>
      </c>
      <c r="U1023" s="237" t="s">
        <v>6722</v>
      </c>
      <c r="V1023" s="237">
        <v>45545</v>
      </c>
      <c r="W1023" s="237">
        <v>45583</v>
      </c>
      <c r="X1023" s="257" t="s">
        <v>6721</v>
      </c>
      <c r="Y1023" s="257"/>
      <c r="Z1023" s="237" t="s">
        <v>7066</v>
      </c>
      <c r="AA1023" s="225">
        <v>202409</v>
      </c>
      <c r="AB1023" s="258"/>
      <c r="AC1023" s="259" t="s">
        <v>6708</v>
      </c>
      <c r="AD1023" s="260" t="s">
        <v>6709</v>
      </c>
      <c r="AE1023" s="261">
        <v>0</v>
      </c>
      <c r="AF1023" s="260" t="s">
        <v>6709</v>
      </c>
      <c r="AG1023" s="242" t="str">
        <f>IFERROR(VLOOKUP(작성용!A:A,RM!A:D,4,0),"-")</f>
        <v>김수현/김운영</v>
      </c>
      <c r="AH1023" s="262" t="s">
        <v>8059</v>
      </c>
      <c r="AI1023" s="263" t="s">
        <v>8072</v>
      </c>
      <c r="AJ1023" s="263" t="s">
        <v>6721</v>
      </c>
      <c r="AK1023" s="263" t="s">
        <v>6726</v>
      </c>
      <c r="AL1023" s="238">
        <v>1022</v>
      </c>
    </row>
    <row r="1024" spans="1:38" x14ac:dyDescent="0.3">
      <c r="A1024" s="250" t="s">
        <v>2417</v>
      </c>
      <c r="B1024" s="250" t="s">
        <v>8055</v>
      </c>
      <c r="C1024" s="244" t="s">
        <v>6717</v>
      </c>
      <c r="D1024" s="240" t="s">
        <v>8104</v>
      </c>
      <c r="E1024" s="239" t="s">
        <v>4757</v>
      </c>
      <c r="F1024" s="243" t="s">
        <v>6729</v>
      </c>
      <c r="G1024" s="251">
        <v>0</v>
      </c>
      <c r="H1024" s="252" t="s">
        <v>7052</v>
      </c>
      <c r="I1024" s="252"/>
      <c r="J1024" s="234"/>
      <c r="K1024" s="252"/>
      <c r="L1024" s="252"/>
      <c r="M1024" s="252"/>
      <c r="N1024" s="252" t="s">
        <v>6720</v>
      </c>
      <c r="O1024" s="253" t="s">
        <v>8056</v>
      </c>
      <c r="P1024" s="253" t="s">
        <v>8057</v>
      </c>
      <c r="Q1024" s="254" t="s">
        <v>8058</v>
      </c>
      <c r="R1024" s="255" t="s">
        <v>4758</v>
      </c>
      <c r="S1024" s="256">
        <v>2000000000165</v>
      </c>
      <c r="T1024" s="236">
        <v>45531</v>
      </c>
      <c r="U1024" s="237" t="s">
        <v>6722</v>
      </c>
      <c r="V1024" s="237">
        <v>45573</v>
      </c>
      <c r="W1024" s="237">
        <v>45583</v>
      </c>
      <c r="X1024" s="257" t="s">
        <v>6721</v>
      </c>
      <c r="Y1024" s="257"/>
      <c r="Z1024" s="237" t="s">
        <v>7066</v>
      </c>
      <c r="AA1024" s="225">
        <v>202409</v>
      </c>
      <c r="AB1024" s="258"/>
      <c r="AC1024" s="259" t="s">
        <v>6708</v>
      </c>
      <c r="AD1024" s="260" t="s">
        <v>6709</v>
      </c>
      <c r="AE1024" s="261">
        <v>0</v>
      </c>
      <c r="AF1024" s="260" t="s">
        <v>6709</v>
      </c>
      <c r="AG1024" s="242" t="str">
        <f>IFERROR(VLOOKUP(작성용!A:A,RM!A:D,4,0),"-")</f>
        <v>김수현/김운영</v>
      </c>
      <c r="AH1024" s="262" t="s">
        <v>8059</v>
      </c>
      <c r="AI1024" s="263" t="s">
        <v>6721</v>
      </c>
      <c r="AJ1024" s="263" t="s">
        <v>6721</v>
      </c>
      <c r="AK1024" s="263" t="s">
        <v>6726</v>
      </c>
      <c r="AL1024" s="238">
        <v>1023</v>
      </c>
    </row>
    <row r="1025" spans="1:38" x14ac:dyDescent="0.3">
      <c r="A1025" s="250" t="s">
        <v>2417</v>
      </c>
      <c r="B1025" s="250" t="s">
        <v>8055</v>
      </c>
      <c r="C1025" s="244" t="s">
        <v>6717</v>
      </c>
      <c r="D1025" s="240" t="s">
        <v>6791</v>
      </c>
      <c r="E1025" s="239" t="s">
        <v>4759</v>
      </c>
      <c r="F1025" s="243" t="s">
        <v>6729</v>
      </c>
      <c r="G1025" s="251">
        <v>0</v>
      </c>
      <c r="H1025" s="252" t="s">
        <v>7052</v>
      </c>
      <c r="I1025" s="252"/>
      <c r="J1025" s="234"/>
      <c r="K1025" s="252"/>
      <c r="L1025" s="252"/>
      <c r="M1025" s="252"/>
      <c r="N1025" s="252" t="s">
        <v>6720</v>
      </c>
      <c r="O1025" s="253" t="s">
        <v>8056</v>
      </c>
      <c r="P1025" s="253" t="s">
        <v>8057</v>
      </c>
      <c r="Q1025" s="254" t="s">
        <v>8058</v>
      </c>
      <c r="R1025" s="255" t="s">
        <v>4760</v>
      </c>
      <c r="S1025" s="256">
        <v>2000000000102</v>
      </c>
      <c r="T1025" s="236">
        <v>45531</v>
      </c>
      <c r="U1025" s="237" t="s">
        <v>6722</v>
      </c>
      <c r="V1025" s="237">
        <v>45573</v>
      </c>
      <c r="W1025" s="237">
        <v>45583</v>
      </c>
      <c r="X1025" s="257" t="s">
        <v>6721</v>
      </c>
      <c r="Y1025" s="257"/>
      <c r="Z1025" s="237" t="s">
        <v>7066</v>
      </c>
      <c r="AA1025" s="225">
        <v>202409</v>
      </c>
      <c r="AB1025" s="258"/>
      <c r="AC1025" s="259" t="s">
        <v>6708</v>
      </c>
      <c r="AD1025" s="260" t="s">
        <v>6709</v>
      </c>
      <c r="AE1025" s="261">
        <v>0</v>
      </c>
      <c r="AF1025" s="260" t="s">
        <v>6709</v>
      </c>
      <c r="AG1025" s="242" t="str">
        <f>IFERROR(VLOOKUP(작성용!A:A,RM!A:D,4,0),"-")</f>
        <v>김수현/김운영</v>
      </c>
      <c r="AH1025" s="262" t="s">
        <v>8059</v>
      </c>
      <c r="AI1025" s="263" t="s">
        <v>6721</v>
      </c>
      <c r="AJ1025" s="263" t="s">
        <v>6721</v>
      </c>
      <c r="AK1025" s="263" t="s">
        <v>6726</v>
      </c>
      <c r="AL1025" s="238">
        <v>1024</v>
      </c>
    </row>
    <row r="1026" spans="1:38" x14ac:dyDescent="0.3">
      <c r="A1026" s="250" t="s">
        <v>2417</v>
      </c>
      <c r="B1026" s="250" t="s">
        <v>8055</v>
      </c>
      <c r="C1026" s="244" t="s">
        <v>6717</v>
      </c>
      <c r="D1026" s="240" t="s">
        <v>8105</v>
      </c>
      <c r="E1026" s="239" t="s">
        <v>4761</v>
      </c>
      <c r="F1026" s="243" t="s">
        <v>6729</v>
      </c>
      <c r="G1026" s="251">
        <v>0</v>
      </c>
      <c r="H1026" s="252" t="s">
        <v>7052</v>
      </c>
      <c r="I1026" s="252"/>
      <c r="J1026" s="234"/>
      <c r="K1026" s="252"/>
      <c r="L1026" s="252"/>
      <c r="M1026" s="252"/>
      <c r="N1026" s="252" t="s">
        <v>6720</v>
      </c>
      <c r="O1026" s="253" t="s">
        <v>8056</v>
      </c>
      <c r="P1026" s="253" t="s">
        <v>8057</v>
      </c>
      <c r="Q1026" s="254" t="s">
        <v>8058</v>
      </c>
      <c r="R1026" s="255" t="s">
        <v>4762</v>
      </c>
      <c r="S1026" s="256">
        <v>2000000000097</v>
      </c>
      <c r="T1026" s="236">
        <v>45531</v>
      </c>
      <c r="U1026" s="237" t="s">
        <v>6722</v>
      </c>
      <c r="V1026" s="237">
        <v>45573</v>
      </c>
      <c r="W1026" s="237">
        <v>45583</v>
      </c>
      <c r="X1026" s="257" t="s">
        <v>6721</v>
      </c>
      <c r="Y1026" s="257"/>
      <c r="Z1026" s="237" t="s">
        <v>7066</v>
      </c>
      <c r="AA1026" s="225">
        <v>202409</v>
      </c>
      <c r="AB1026" s="258"/>
      <c r="AC1026" s="259" t="s">
        <v>6708</v>
      </c>
      <c r="AD1026" s="260" t="s">
        <v>6709</v>
      </c>
      <c r="AE1026" s="261">
        <v>0</v>
      </c>
      <c r="AF1026" s="260" t="s">
        <v>6709</v>
      </c>
      <c r="AG1026" s="242" t="str">
        <f>IFERROR(VLOOKUP(작성용!A:A,RM!A:D,4,0),"-")</f>
        <v>김수현/김운영</v>
      </c>
      <c r="AH1026" s="262" t="s">
        <v>8059</v>
      </c>
      <c r="AI1026" s="263" t="s">
        <v>6721</v>
      </c>
      <c r="AJ1026" s="263" t="s">
        <v>6721</v>
      </c>
      <c r="AK1026" s="263" t="s">
        <v>6726</v>
      </c>
      <c r="AL1026" s="238">
        <v>1025</v>
      </c>
    </row>
    <row r="1027" spans="1:38" x14ac:dyDescent="0.3">
      <c r="A1027" s="250" t="s">
        <v>2417</v>
      </c>
      <c r="B1027" s="250" t="s">
        <v>8055</v>
      </c>
      <c r="C1027" s="244" t="s">
        <v>6717</v>
      </c>
      <c r="D1027" s="240" t="s">
        <v>6796</v>
      </c>
      <c r="E1027" s="239" t="s">
        <v>4763</v>
      </c>
      <c r="F1027" s="243" t="s">
        <v>6729</v>
      </c>
      <c r="G1027" s="251">
        <v>0</v>
      </c>
      <c r="H1027" s="252" t="s">
        <v>7052</v>
      </c>
      <c r="I1027" s="252"/>
      <c r="J1027" s="234"/>
      <c r="K1027" s="252"/>
      <c r="L1027" s="252"/>
      <c r="M1027" s="252"/>
      <c r="N1027" s="252" t="s">
        <v>6720</v>
      </c>
      <c r="O1027" s="253" t="s">
        <v>8056</v>
      </c>
      <c r="P1027" s="253" t="s">
        <v>8057</v>
      </c>
      <c r="Q1027" s="254" t="s">
        <v>8058</v>
      </c>
      <c r="R1027" s="255" t="s">
        <v>4764</v>
      </c>
      <c r="S1027" s="256">
        <v>2000000000098</v>
      </c>
      <c r="T1027" s="236">
        <v>45531</v>
      </c>
      <c r="U1027" s="237" t="s">
        <v>6722</v>
      </c>
      <c r="V1027" s="237">
        <v>45573</v>
      </c>
      <c r="W1027" s="237">
        <v>45583</v>
      </c>
      <c r="X1027" s="257" t="s">
        <v>6721</v>
      </c>
      <c r="Y1027" s="257"/>
      <c r="Z1027" s="237" t="s">
        <v>7066</v>
      </c>
      <c r="AA1027" s="225">
        <v>202409</v>
      </c>
      <c r="AB1027" s="258"/>
      <c r="AC1027" s="259" t="s">
        <v>6708</v>
      </c>
      <c r="AD1027" s="260" t="s">
        <v>6709</v>
      </c>
      <c r="AE1027" s="261">
        <v>0</v>
      </c>
      <c r="AF1027" s="260" t="s">
        <v>6709</v>
      </c>
      <c r="AG1027" s="242" t="str">
        <f>IFERROR(VLOOKUP(작성용!A:A,RM!A:D,4,0),"-")</f>
        <v>김수현/김운영</v>
      </c>
      <c r="AH1027" s="262" t="s">
        <v>8059</v>
      </c>
      <c r="AI1027" s="263" t="s">
        <v>6721</v>
      </c>
      <c r="AJ1027" s="263" t="s">
        <v>6721</v>
      </c>
      <c r="AK1027" s="263" t="s">
        <v>6726</v>
      </c>
      <c r="AL1027" s="238">
        <v>1026</v>
      </c>
    </row>
    <row r="1028" spans="1:38" x14ac:dyDescent="0.3">
      <c r="A1028" s="250" t="s">
        <v>2417</v>
      </c>
      <c r="B1028" s="250" t="s">
        <v>8055</v>
      </c>
      <c r="C1028" s="244" t="s">
        <v>6717</v>
      </c>
      <c r="D1028" s="240" t="s">
        <v>6797</v>
      </c>
      <c r="E1028" s="239" t="s">
        <v>4765</v>
      </c>
      <c r="F1028" s="243" t="s">
        <v>6729</v>
      </c>
      <c r="G1028" s="251">
        <v>0</v>
      </c>
      <c r="H1028" s="252" t="s">
        <v>7052</v>
      </c>
      <c r="I1028" s="252"/>
      <c r="J1028" s="234"/>
      <c r="K1028" s="252"/>
      <c r="L1028" s="252"/>
      <c r="M1028" s="252"/>
      <c r="N1028" s="252" t="s">
        <v>6720</v>
      </c>
      <c r="O1028" s="253" t="s">
        <v>8056</v>
      </c>
      <c r="P1028" s="253" t="s">
        <v>8057</v>
      </c>
      <c r="Q1028" s="254" t="s">
        <v>8058</v>
      </c>
      <c r="R1028" s="255" t="s">
        <v>4766</v>
      </c>
      <c r="S1028" s="256">
        <v>2000000000099</v>
      </c>
      <c r="T1028" s="236">
        <v>45531</v>
      </c>
      <c r="U1028" s="237" t="s">
        <v>6722</v>
      </c>
      <c r="V1028" s="237">
        <v>45573</v>
      </c>
      <c r="W1028" s="237">
        <v>45583</v>
      </c>
      <c r="X1028" s="257" t="s">
        <v>6721</v>
      </c>
      <c r="Y1028" s="257"/>
      <c r="Z1028" s="237" t="s">
        <v>7066</v>
      </c>
      <c r="AA1028" s="225">
        <v>202409</v>
      </c>
      <c r="AB1028" s="258"/>
      <c r="AC1028" s="259" t="s">
        <v>6708</v>
      </c>
      <c r="AD1028" s="260" t="s">
        <v>6709</v>
      </c>
      <c r="AE1028" s="261">
        <v>0</v>
      </c>
      <c r="AF1028" s="260" t="s">
        <v>6709</v>
      </c>
      <c r="AG1028" s="242" t="str">
        <f>IFERROR(VLOOKUP(작성용!A:A,RM!A:D,4,0),"-")</f>
        <v>김수현/김운영</v>
      </c>
      <c r="AH1028" s="262" t="s">
        <v>8059</v>
      </c>
      <c r="AI1028" s="263" t="s">
        <v>6721</v>
      </c>
      <c r="AJ1028" s="263" t="s">
        <v>6721</v>
      </c>
      <c r="AK1028" s="263" t="s">
        <v>6726</v>
      </c>
      <c r="AL1028" s="238">
        <v>1027</v>
      </c>
    </row>
    <row r="1029" spans="1:38" x14ac:dyDescent="0.3">
      <c r="A1029" s="250" t="s">
        <v>2417</v>
      </c>
      <c r="B1029" s="250" t="s">
        <v>8055</v>
      </c>
      <c r="C1029" s="244" t="s">
        <v>6717</v>
      </c>
      <c r="D1029" s="240" t="s">
        <v>8106</v>
      </c>
      <c r="E1029" s="239" t="s">
        <v>4767</v>
      </c>
      <c r="F1029" s="243" t="s">
        <v>6729</v>
      </c>
      <c r="G1029" s="251">
        <v>0</v>
      </c>
      <c r="H1029" s="252" t="s">
        <v>7052</v>
      </c>
      <c r="I1029" s="252"/>
      <c r="J1029" s="234"/>
      <c r="K1029" s="252"/>
      <c r="L1029" s="252"/>
      <c r="M1029" s="252"/>
      <c r="N1029" s="252" t="s">
        <v>6720</v>
      </c>
      <c r="O1029" s="253" t="s">
        <v>8056</v>
      </c>
      <c r="P1029" s="253" t="s">
        <v>8057</v>
      </c>
      <c r="Q1029" s="254" t="s">
        <v>8058</v>
      </c>
      <c r="R1029" s="255" t="s">
        <v>4768</v>
      </c>
      <c r="S1029" s="256">
        <v>2000000000027</v>
      </c>
      <c r="T1029" s="236">
        <v>45531</v>
      </c>
      <c r="U1029" s="237" t="s">
        <v>6722</v>
      </c>
      <c r="V1029" s="237">
        <v>45573</v>
      </c>
      <c r="W1029" s="237">
        <v>45583</v>
      </c>
      <c r="X1029" s="257" t="s">
        <v>6721</v>
      </c>
      <c r="Y1029" s="257"/>
      <c r="Z1029" s="237" t="s">
        <v>7066</v>
      </c>
      <c r="AA1029" s="225">
        <v>202409</v>
      </c>
      <c r="AB1029" s="258"/>
      <c r="AC1029" s="259" t="s">
        <v>6708</v>
      </c>
      <c r="AD1029" s="260" t="s">
        <v>6709</v>
      </c>
      <c r="AE1029" s="261">
        <v>0</v>
      </c>
      <c r="AF1029" s="260" t="s">
        <v>6709</v>
      </c>
      <c r="AG1029" s="242" t="str">
        <f>IFERROR(VLOOKUP(작성용!A:A,RM!A:D,4,0),"-")</f>
        <v>김수현/김운영</v>
      </c>
      <c r="AH1029" s="262" t="s">
        <v>8059</v>
      </c>
      <c r="AI1029" s="263" t="s">
        <v>6721</v>
      </c>
      <c r="AJ1029" s="263" t="s">
        <v>6721</v>
      </c>
      <c r="AK1029" s="263" t="s">
        <v>6726</v>
      </c>
      <c r="AL1029" s="238">
        <v>1028</v>
      </c>
    </row>
    <row r="1030" spans="1:38" x14ac:dyDescent="0.3">
      <c r="A1030" s="250" t="s">
        <v>2417</v>
      </c>
      <c r="B1030" s="250" t="s">
        <v>8055</v>
      </c>
      <c r="C1030" s="244" t="s">
        <v>6717</v>
      </c>
      <c r="D1030" s="240" t="s">
        <v>7369</v>
      </c>
      <c r="E1030" s="239" t="s">
        <v>4547</v>
      </c>
      <c r="F1030" s="243" t="s">
        <v>6729</v>
      </c>
      <c r="G1030" s="251">
        <v>0</v>
      </c>
      <c r="H1030" s="252" t="s">
        <v>7052</v>
      </c>
      <c r="I1030" s="252"/>
      <c r="J1030" s="234"/>
      <c r="K1030" s="252"/>
      <c r="L1030" s="252"/>
      <c r="M1030" s="252"/>
      <c r="N1030" s="252" t="s">
        <v>6720</v>
      </c>
      <c r="O1030" s="253" t="s">
        <v>8056</v>
      </c>
      <c r="P1030" s="253" t="s">
        <v>8057</v>
      </c>
      <c r="Q1030" s="254" t="s">
        <v>8058</v>
      </c>
      <c r="R1030" s="255" t="s">
        <v>4548</v>
      </c>
      <c r="S1030" s="256">
        <v>2000000000176</v>
      </c>
      <c r="T1030" s="236">
        <v>45531</v>
      </c>
      <c r="U1030" s="237" t="s">
        <v>6722</v>
      </c>
      <c r="V1030" s="237">
        <v>45573</v>
      </c>
      <c r="W1030" s="237">
        <v>45583</v>
      </c>
      <c r="X1030" s="257" t="s">
        <v>6721</v>
      </c>
      <c r="Y1030" s="257"/>
      <c r="Z1030" s="237" t="s">
        <v>7066</v>
      </c>
      <c r="AA1030" s="225">
        <v>202409</v>
      </c>
      <c r="AB1030" s="258"/>
      <c r="AC1030" s="259" t="s">
        <v>6708</v>
      </c>
      <c r="AD1030" s="260" t="s">
        <v>6709</v>
      </c>
      <c r="AE1030" s="261">
        <v>0</v>
      </c>
      <c r="AF1030" s="260" t="s">
        <v>6709</v>
      </c>
      <c r="AG1030" s="242" t="str">
        <f>IFERROR(VLOOKUP(작성용!A:A,RM!A:D,4,0),"-")</f>
        <v>김수현/김운영</v>
      </c>
      <c r="AH1030" s="262" t="s">
        <v>8059</v>
      </c>
      <c r="AI1030" s="263" t="s">
        <v>6721</v>
      </c>
      <c r="AJ1030" s="263" t="s">
        <v>6721</v>
      </c>
      <c r="AK1030" s="263" t="s">
        <v>6726</v>
      </c>
      <c r="AL1030" s="238">
        <v>1029</v>
      </c>
    </row>
    <row r="1031" spans="1:38" x14ac:dyDescent="0.3">
      <c r="A1031" s="250" t="s">
        <v>2417</v>
      </c>
      <c r="B1031" s="250" t="s">
        <v>8055</v>
      </c>
      <c r="C1031" s="244" t="s">
        <v>6717</v>
      </c>
      <c r="D1031" s="240" t="s">
        <v>8107</v>
      </c>
      <c r="E1031" s="239" t="s">
        <v>4769</v>
      </c>
      <c r="F1031" s="243" t="s">
        <v>6729</v>
      </c>
      <c r="G1031" s="251">
        <v>0</v>
      </c>
      <c r="H1031" s="252" t="s">
        <v>7052</v>
      </c>
      <c r="I1031" s="252"/>
      <c r="J1031" s="234"/>
      <c r="K1031" s="252"/>
      <c r="L1031" s="252"/>
      <c r="M1031" s="252"/>
      <c r="N1031" s="252" t="s">
        <v>6720</v>
      </c>
      <c r="O1031" s="253" t="s">
        <v>8056</v>
      </c>
      <c r="P1031" s="253" t="s">
        <v>8057</v>
      </c>
      <c r="Q1031" s="254" t="s">
        <v>8058</v>
      </c>
      <c r="R1031" s="255" t="s">
        <v>4770</v>
      </c>
      <c r="S1031" s="256">
        <v>2000000000073</v>
      </c>
      <c r="T1031" s="236">
        <v>45531</v>
      </c>
      <c r="U1031" s="237" t="s">
        <v>6722</v>
      </c>
      <c r="V1031" s="237">
        <v>45573</v>
      </c>
      <c r="W1031" s="237">
        <v>45583</v>
      </c>
      <c r="X1031" s="257" t="s">
        <v>6721</v>
      </c>
      <c r="Y1031" s="257"/>
      <c r="Z1031" s="237" t="s">
        <v>7066</v>
      </c>
      <c r="AA1031" s="225">
        <v>202409</v>
      </c>
      <c r="AB1031" s="258"/>
      <c r="AC1031" s="259" t="s">
        <v>6708</v>
      </c>
      <c r="AD1031" s="260" t="s">
        <v>6709</v>
      </c>
      <c r="AE1031" s="261">
        <v>0</v>
      </c>
      <c r="AF1031" s="260" t="s">
        <v>6709</v>
      </c>
      <c r="AG1031" s="242" t="str">
        <f>IFERROR(VLOOKUP(작성용!A:A,RM!A:D,4,0),"-")</f>
        <v>김수현/김운영</v>
      </c>
      <c r="AH1031" s="262" t="s">
        <v>8059</v>
      </c>
      <c r="AI1031" s="263" t="s">
        <v>6721</v>
      </c>
      <c r="AJ1031" s="263" t="s">
        <v>6721</v>
      </c>
      <c r="AK1031" s="263" t="s">
        <v>6726</v>
      </c>
      <c r="AL1031" s="238">
        <v>1030</v>
      </c>
    </row>
    <row r="1032" spans="1:38" x14ac:dyDescent="0.3">
      <c r="A1032" s="250" t="s">
        <v>2417</v>
      </c>
      <c r="B1032" s="250" t="s">
        <v>8055</v>
      </c>
      <c r="C1032" s="244" t="s">
        <v>6717</v>
      </c>
      <c r="D1032" s="240" t="s">
        <v>7747</v>
      </c>
      <c r="E1032" s="239" t="s">
        <v>3968</v>
      </c>
      <c r="F1032" s="243" t="s">
        <v>6729</v>
      </c>
      <c r="G1032" s="251">
        <v>0</v>
      </c>
      <c r="H1032" s="252" t="s">
        <v>7052</v>
      </c>
      <c r="I1032" s="252"/>
      <c r="J1032" s="234"/>
      <c r="K1032" s="252"/>
      <c r="L1032" s="252"/>
      <c r="M1032" s="252"/>
      <c r="N1032" s="252" t="s">
        <v>6720</v>
      </c>
      <c r="O1032" s="253" t="s">
        <v>8056</v>
      </c>
      <c r="P1032" s="253" t="s">
        <v>8057</v>
      </c>
      <c r="Q1032" s="254" t="s">
        <v>8058</v>
      </c>
      <c r="R1032" s="255" t="s">
        <v>4271</v>
      </c>
      <c r="S1032" s="256">
        <v>2000000000220</v>
      </c>
      <c r="T1032" s="236">
        <v>45531</v>
      </c>
      <c r="U1032" s="237" t="s">
        <v>6722</v>
      </c>
      <c r="V1032" s="237">
        <v>45573</v>
      </c>
      <c r="W1032" s="237">
        <v>45583</v>
      </c>
      <c r="X1032" s="257" t="s">
        <v>6721</v>
      </c>
      <c r="Y1032" s="257"/>
      <c r="Z1032" s="237" t="s">
        <v>7066</v>
      </c>
      <c r="AA1032" s="225">
        <v>202409</v>
      </c>
      <c r="AB1032" s="258"/>
      <c r="AC1032" s="259" t="s">
        <v>6708</v>
      </c>
      <c r="AD1032" s="260" t="s">
        <v>6709</v>
      </c>
      <c r="AE1032" s="261">
        <v>0</v>
      </c>
      <c r="AF1032" s="260" t="s">
        <v>6709</v>
      </c>
      <c r="AG1032" s="242" t="str">
        <f>IFERROR(VLOOKUP(작성용!A:A,RM!A:D,4,0),"-")</f>
        <v>김수현/김운영</v>
      </c>
      <c r="AH1032" s="262" t="s">
        <v>8059</v>
      </c>
      <c r="AI1032" s="263" t="s">
        <v>6721</v>
      </c>
      <c r="AJ1032" s="263" t="s">
        <v>6721</v>
      </c>
      <c r="AK1032" s="263" t="s">
        <v>6726</v>
      </c>
      <c r="AL1032" s="238">
        <v>1031</v>
      </c>
    </row>
    <row r="1033" spans="1:38" x14ac:dyDescent="0.3">
      <c r="A1033" s="250" t="s">
        <v>2417</v>
      </c>
      <c r="B1033" s="250" t="s">
        <v>8055</v>
      </c>
      <c r="C1033" s="244" t="s">
        <v>6717</v>
      </c>
      <c r="D1033" s="240" t="s">
        <v>6798</v>
      </c>
      <c r="E1033" s="239" t="s">
        <v>4771</v>
      </c>
      <c r="F1033" s="243" t="s">
        <v>6729</v>
      </c>
      <c r="G1033" s="251">
        <v>0</v>
      </c>
      <c r="H1033" s="252" t="s">
        <v>7052</v>
      </c>
      <c r="I1033" s="252"/>
      <c r="J1033" s="234"/>
      <c r="K1033" s="252"/>
      <c r="L1033" s="252"/>
      <c r="M1033" s="252"/>
      <c r="N1033" s="252" t="s">
        <v>6720</v>
      </c>
      <c r="O1033" s="253" t="s">
        <v>8056</v>
      </c>
      <c r="P1033" s="253" t="s">
        <v>8057</v>
      </c>
      <c r="Q1033" s="254" t="s">
        <v>8058</v>
      </c>
      <c r="R1033" s="255" t="s">
        <v>4772</v>
      </c>
      <c r="S1033" s="256">
        <v>2000000000101</v>
      </c>
      <c r="T1033" s="236">
        <v>45531</v>
      </c>
      <c r="U1033" s="237" t="s">
        <v>6722</v>
      </c>
      <c r="V1033" s="237">
        <v>45573</v>
      </c>
      <c r="W1033" s="237">
        <v>45583</v>
      </c>
      <c r="X1033" s="257" t="s">
        <v>6721</v>
      </c>
      <c r="Y1033" s="257"/>
      <c r="Z1033" s="237" t="s">
        <v>7066</v>
      </c>
      <c r="AA1033" s="225">
        <v>202409</v>
      </c>
      <c r="AB1033" s="258"/>
      <c r="AC1033" s="259" t="s">
        <v>6708</v>
      </c>
      <c r="AD1033" s="260" t="s">
        <v>6709</v>
      </c>
      <c r="AE1033" s="261">
        <v>0</v>
      </c>
      <c r="AF1033" s="260" t="s">
        <v>6709</v>
      </c>
      <c r="AG1033" s="242" t="str">
        <f>IFERROR(VLOOKUP(작성용!A:A,RM!A:D,4,0),"-")</f>
        <v>김수현/김운영</v>
      </c>
      <c r="AH1033" s="262" t="s">
        <v>8059</v>
      </c>
      <c r="AI1033" s="263" t="s">
        <v>6721</v>
      </c>
      <c r="AJ1033" s="263" t="s">
        <v>6721</v>
      </c>
      <c r="AK1033" s="263" t="s">
        <v>6726</v>
      </c>
      <c r="AL1033" s="238">
        <v>1032</v>
      </c>
    </row>
    <row r="1034" spans="1:38" x14ac:dyDescent="0.3">
      <c r="A1034" s="250" t="s">
        <v>2417</v>
      </c>
      <c r="B1034" s="250" t="s">
        <v>8055</v>
      </c>
      <c r="C1034" s="244" t="s">
        <v>6717</v>
      </c>
      <c r="D1034" s="240" t="s">
        <v>8108</v>
      </c>
      <c r="E1034" s="239" t="s">
        <v>4773</v>
      </c>
      <c r="F1034" s="243" t="s">
        <v>6729</v>
      </c>
      <c r="G1034" s="251">
        <v>0</v>
      </c>
      <c r="H1034" s="252" t="s">
        <v>7052</v>
      </c>
      <c r="I1034" s="252"/>
      <c r="J1034" s="234"/>
      <c r="K1034" s="252"/>
      <c r="L1034" s="252"/>
      <c r="M1034" s="252"/>
      <c r="N1034" s="252" t="s">
        <v>6720</v>
      </c>
      <c r="O1034" s="253" t="s">
        <v>8056</v>
      </c>
      <c r="P1034" s="253" t="s">
        <v>8057</v>
      </c>
      <c r="Q1034" s="254" t="s">
        <v>8058</v>
      </c>
      <c r="R1034" s="255" t="s">
        <v>4774</v>
      </c>
      <c r="S1034" s="256">
        <v>2000000000058</v>
      </c>
      <c r="T1034" s="236">
        <v>45531</v>
      </c>
      <c r="U1034" s="237" t="s">
        <v>6722</v>
      </c>
      <c r="V1034" s="237">
        <v>45573</v>
      </c>
      <c r="W1034" s="237">
        <v>45583</v>
      </c>
      <c r="X1034" s="257" t="s">
        <v>6721</v>
      </c>
      <c r="Y1034" s="257"/>
      <c r="Z1034" s="237" t="s">
        <v>7066</v>
      </c>
      <c r="AA1034" s="225">
        <v>202409</v>
      </c>
      <c r="AB1034" s="258"/>
      <c r="AC1034" s="259" t="s">
        <v>6708</v>
      </c>
      <c r="AD1034" s="260" t="s">
        <v>6709</v>
      </c>
      <c r="AE1034" s="261">
        <v>0</v>
      </c>
      <c r="AF1034" s="260" t="s">
        <v>6709</v>
      </c>
      <c r="AG1034" s="242" t="str">
        <f>IFERROR(VLOOKUP(작성용!A:A,RM!A:D,4,0),"-")</f>
        <v>김수현/김운영</v>
      </c>
      <c r="AH1034" s="262" t="s">
        <v>8059</v>
      </c>
      <c r="AI1034" s="263" t="s">
        <v>6721</v>
      </c>
      <c r="AJ1034" s="263" t="s">
        <v>6721</v>
      </c>
      <c r="AK1034" s="263" t="s">
        <v>6726</v>
      </c>
      <c r="AL1034" s="238">
        <v>1033</v>
      </c>
    </row>
    <row r="1035" spans="1:38" x14ac:dyDescent="0.3">
      <c r="A1035" s="250" t="s">
        <v>2417</v>
      </c>
      <c r="B1035" s="250" t="s">
        <v>8055</v>
      </c>
      <c r="C1035" s="244" t="s">
        <v>6717</v>
      </c>
      <c r="D1035" s="240" t="s">
        <v>8109</v>
      </c>
      <c r="E1035" s="239" t="s">
        <v>4775</v>
      </c>
      <c r="F1035" s="243" t="s">
        <v>6729</v>
      </c>
      <c r="G1035" s="251">
        <v>0</v>
      </c>
      <c r="H1035" s="252" t="s">
        <v>7052</v>
      </c>
      <c r="I1035" s="252"/>
      <c r="J1035" s="234"/>
      <c r="K1035" s="252"/>
      <c r="L1035" s="252"/>
      <c r="M1035" s="252"/>
      <c r="N1035" s="252" t="s">
        <v>6720</v>
      </c>
      <c r="O1035" s="253" t="s">
        <v>8056</v>
      </c>
      <c r="P1035" s="253" t="s">
        <v>8057</v>
      </c>
      <c r="Q1035" s="254" t="s">
        <v>8058</v>
      </c>
      <c r="R1035" s="255" t="s">
        <v>4776</v>
      </c>
      <c r="S1035" s="256">
        <v>2000000000024</v>
      </c>
      <c r="T1035" s="236">
        <v>45531</v>
      </c>
      <c r="U1035" s="237" t="s">
        <v>6722</v>
      </c>
      <c r="V1035" s="237">
        <v>45545</v>
      </c>
      <c r="W1035" s="237">
        <v>45583</v>
      </c>
      <c r="X1035" s="257" t="s">
        <v>6721</v>
      </c>
      <c r="Y1035" s="257"/>
      <c r="Z1035" s="237" t="s">
        <v>7066</v>
      </c>
      <c r="AA1035" s="225">
        <v>202409</v>
      </c>
      <c r="AB1035" s="258"/>
      <c r="AC1035" s="259" t="s">
        <v>6708</v>
      </c>
      <c r="AD1035" s="260" t="s">
        <v>6709</v>
      </c>
      <c r="AE1035" s="261">
        <v>0</v>
      </c>
      <c r="AF1035" s="260" t="s">
        <v>6709</v>
      </c>
      <c r="AG1035" s="242" t="str">
        <f>IFERROR(VLOOKUP(작성용!A:A,RM!A:D,4,0),"-")</f>
        <v>김수현/김운영</v>
      </c>
      <c r="AH1035" s="262" t="s">
        <v>8059</v>
      </c>
      <c r="AI1035" s="263" t="s">
        <v>8072</v>
      </c>
      <c r="AJ1035" s="263" t="s">
        <v>6721</v>
      </c>
      <c r="AK1035" s="263" t="s">
        <v>6726</v>
      </c>
      <c r="AL1035" s="238">
        <v>1034</v>
      </c>
    </row>
    <row r="1036" spans="1:38" x14ac:dyDescent="0.3">
      <c r="A1036" s="250" t="s">
        <v>2417</v>
      </c>
      <c r="B1036" s="250" t="s">
        <v>8055</v>
      </c>
      <c r="C1036" s="244" t="s">
        <v>6717</v>
      </c>
      <c r="D1036" s="240" t="s">
        <v>8110</v>
      </c>
      <c r="E1036" s="239" t="s">
        <v>4777</v>
      </c>
      <c r="F1036" s="243" t="s">
        <v>6729</v>
      </c>
      <c r="G1036" s="251">
        <v>0</v>
      </c>
      <c r="H1036" s="252" t="s">
        <v>7052</v>
      </c>
      <c r="I1036" s="252"/>
      <c r="J1036" s="234"/>
      <c r="K1036" s="252"/>
      <c r="L1036" s="252"/>
      <c r="M1036" s="252"/>
      <c r="N1036" s="252" t="s">
        <v>6720</v>
      </c>
      <c r="O1036" s="253" t="s">
        <v>8056</v>
      </c>
      <c r="P1036" s="253" t="s">
        <v>8057</v>
      </c>
      <c r="Q1036" s="254" t="s">
        <v>8058</v>
      </c>
      <c r="R1036" s="255" t="s">
        <v>4778</v>
      </c>
      <c r="S1036" s="256">
        <v>2000000000039</v>
      </c>
      <c r="T1036" s="236">
        <v>45531</v>
      </c>
      <c r="U1036" s="237" t="s">
        <v>6722</v>
      </c>
      <c r="V1036" s="237">
        <v>45573</v>
      </c>
      <c r="W1036" s="237">
        <v>45583</v>
      </c>
      <c r="X1036" s="257" t="s">
        <v>6721</v>
      </c>
      <c r="Y1036" s="257"/>
      <c r="Z1036" s="237" t="s">
        <v>7066</v>
      </c>
      <c r="AA1036" s="225">
        <v>202409</v>
      </c>
      <c r="AB1036" s="258"/>
      <c r="AC1036" s="259" t="s">
        <v>6708</v>
      </c>
      <c r="AD1036" s="260" t="s">
        <v>6709</v>
      </c>
      <c r="AE1036" s="261">
        <v>0</v>
      </c>
      <c r="AF1036" s="260" t="s">
        <v>6709</v>
      </c>
      <c r="AG1036" s="242" t="str">
        <f>IFERROR(VLOOKUP(작성용!A:A,RM!A:D,4,0),"-")</f>
        <v>김수현/김운영</v>
      </c>
      <c r="AH1036" s="262" t="s">
        <v>8059</v>
      </c>
      <c r="AI1036" s="263" t="s">
        <v>6721</v>
      </c>
      <c r="AJ1036" s="263" t="s">
        <v>6721</v>
      </c>
      <c r="AK1036" s="263" t="s">
        <v>6726</v>
      </c>
      <c r="AL1036" s="238">
        <v>1035</v>
      </c>
    </row>
    <row r="1037" spans="1:38" x14ac:dyDescent="0.3">
      <c r="A1037" s="250" t="s">
        <v>2417</v>
      </c>
      <c r="B1037" s="250" t="s">
        <v>8055</v>
      </c>
      <c r="C1037" s="244" t="s">
        <v>6717</v>
      </c>
      <c r="D1037" s="240" t="s">
        <v>8111</v>
      </c>
      <c r="E1037" s="239" t="s">
        <v>4779</v>
      </c>
      <c r="F1037" s="243" t="s">
        <v>6729</v>
      </c>
      <c r="G1037" s="251">
        <v>0</v>
      </c>
      <c r="H1037" s="252" t="s">
        <v>7052</v>
      </c>
      <c r="I1037" s="252"/>
      <c r="J1037" s="234"/>
      <c r="K1037" s="252"/>
      <c r="L1037" s="252"/>
      <c r="M1037" s="252"/>
      <c r="N1037" s="252" t="s">
        <v>6720</v>
      </c>
      <c r="O1037" s="253" t="s">
        <v>8056</v>
      </c>
      <c r="P1037" s="253" t="s">
        <v>8057</v>
      </c>
      <c r="Q1037" s="254" t="s">
        <v>8058</v>
      </c>
      <c r="R1037" s="255" t="s">
        <v>4780</v>
      </c>
      <c r="S1037" s="256">
        <v>2000000000040</v>
      </c>
      <c r="T1037" s="236">
        <v>45531</v>
      </c>
      <c r="U1037" s="237" t="s">
        <v>6722</v>
      </c>
      <c r="V1037" s="237">
        <v>45573</v>
      </c>
      <c r="W1037" s="237">
        <v>45583</v>
      </c>
      <c r="X1037" s="257" t="s">
        <v>6721</v>
      </c>
      <c r="Y1037" s="257"/>
      <c r="Z1037" s="237" t="s">
        <v>7066</v>
      </c>
      <c r="AA1037" s="225">
        <v>202409</v>
      </c>
      <c r="AB1037" s="258"/>
      <c r="AC1037" s="259" t="s">
        <v>6708</v>
      </c>
      <c r="AD1037" s="260" t="s">
        <v>6709</v>
      </c>
      <c r="AE1037" s="261">
        <v>0</v>
      </c>
      <c r="AF1037" s="260" t="s">
        <v>6709</v>
      </c>
      <c r="AG1037" s="242" t="str">
        <f>IFERROR(VLOOKUP(작성용!A:A,RM!A:D,4,0),"-")</f>
        <v>김수현/김운영</v>
      </c>
      <c r="AH1037" s="262" t="s">
        <v>8059</v>
      </c>
      <c r="AI1037" s="263" t="s">
        <v>6721</v>
      </c>
      <c r="AJ1037" s="263" t="s">
        <v>6721</v>
      </c>
      <c r="AK1037" s="263" t="s">
        <v>6726</v>
      </c>
      <c r="AL1037" s="238">
        <v>1036</v>
      </c>
    </row>
    <row r="1038" spans="1:38" x14ac:dyDescent="0.3">
      <c r="A1038" s="250" t="s">
        <v>2417</v>
      </c>
      <c r="B1038" s="250" t="s">
        <v>8055</v>
      </c>
      <c r="C1038" s="244" t="s">
        <v>6717</v>
      </c>
      <c r="D1038" s="240" t="s">
        <v>8112</v>
      </c>
      <c r="E1038" s="239" t="s">
        <v>4781</v>
      </c>
      <c r="F1038" s="243" t="s">
        <v>6729</v>
      </c>
      <c r="G1038" s="251">
        <v>0</v>
      </c>
      <c r="H1038" s="252" t="s">
        <v>7052</v>
      </c>
      <c r="I1038" s="252"/>
      <c r="J1038" s="234"/>
      <c r="K1038" s="252"/>
      <c r="L1038" s="252"/>
      <c r="M1038" s="252"/>
      <c r="N1038" s="252" t="s">
        <v>6720</v>
      </c>
      <c r="O1038" s="253" t="s">
        <v>8056</v>
      </c>
      <c r="P1038" s="253" t="s">
        <v>8057</v>
      </c>
      <c r="Q1038" s="254" t="s">
        <v>8058</v>
      </c>
      <c r="R1038" s="255" t="s">
        <v>4782</v>
      </c>
      <c r="S1038" s="256">
        <v>2000000000139</v>
      </c>
      <c r="T1038" s="236">
        <v>45531</v>
      </c>
      <c r="U1038" s="237" t="s">
        <v>6722</v>
      </c>
      <c r="V1038" s="237">
        <v>45573</v>
      </c>
      <c r="W1038" s="237">
        <v>45583</v>
      </c>
      <c r="X1038" s="257" t="s">
        <v>6721</v>
      </c>
      <c r="Y1038" s="257"/>
      <c r="Z1038" s="237" t="s">
        <v>7066</v>
      </c>
      <c r="AA1038" s="225">
        <v>202409</v>
      </c>
      <c r="AB1038" s="258"/>
      <c r="AC1038" s="259" t="s">
        <v>6708</v>
      </c>
      <c r="AD1038" s="260" t="s">
        <v>6709</v>
      </c>
      <c r="AE1038" s="261">
        <v>0</v>
      </c>
      <c r="AF1038" s="260" t="s">
        <v>6709</v>
      </c>
      <c r="AG1038" s="242" t="str">
        <f>IFERROR(VLOOKUP(작성용!A:A,RM!A:D,4,0),"-")</f>
        <v>김수현/김운영</v>
      </c>
      <c r="AH1038" s="262" t="s">
        <v>8059</v>
      </c>
      <c r="AI1038" s="263" t="s">
        <v>6721</v>
      </c>
      <c r="AJ1038" s="263" t="s">
        <v>6721</v>
      </c>
      <c r="AK1038" s="263" t="s">
        <v>6726</v>
      </c>
      <c r="AL1038" s="238">
        <v>1037</v>
      </c>
    </row>
    <row r="1039" spans="1:38" x14ac:dyDescent="0.3">
      <c r="A1039" s="250" t="s">
        <v>2417</v>
      </c>
      <c r="B1039" s="250" t="s">
        <v>8055</v>
      </c>
      <c r="C1039" s="244" t="s">
        <v>6717</v>
      </c>
      <c r="D1039" s="240" t="s">
        <v>8113</v>
      </c>
      <c r="E1039" s="239" t="s">
        <v>4783</v>
      </c>
      <c r="F1039" s="243" t="s">
        <v>6729</v>
      </c>
      <c r="G1039" s="251">
        <v>0</v>
      </c>
      <c r="H1039" s="252" t="s">
        <v>7052</v>
      </c>
      <c r="I1039" s="252"/>
      <c r="J1039" s="234"/>
      <c r="K1039" s="252"/>
      <c r="L1039" s="252"/>
      <c r="M1039" s="252"/>
      <c r="N1039" s="252" t="s">
        <v>6720</v>
      </c>
      <c r="O1039" s="253" t="s">
        <v>8056</v>
      </c>
      <c r="P1039" s="253" t="s">
        <v>8057</v>
      </c>
      <c r="Q1039" s="254" t="s">
        <v>8058</v>
      </c>
      <c r="R1039" s="255" t="s">
        <v>4784</v>
      </c>
      <c r="S1039" s="256">
        <v>2000000000129</v>
      </c>
      <c r="T1039" s="236">
        <v>45531</v>
      </c>
      <c r="U1039" s="237" t="s">
        <v>6722</v>
      </c>
      <c r="V1039" s="237">
        <v>45573</v>
      </c>
      <c r="W1039" s="237">
        <v>45583</v>
      </c>
      <c r="X1039" s="257" t="s">
        <v>6721</v>
      </c>
      <c r="Y1039" s="257"/>
      <c r="Z1039" s="237" t="s">
        <v>7066</v>
      </c>
      <c r="AA1039" s="225">
        <v>202409</v>
      </c>
      <c r="AB1039" s="258"/>
      <c r="AC1039" s="259" t="s">
        <v>6708</v>
      </c>
      <c r="AD1039" s="260" t="s">
        <v>6709</v>
      </c>
      <c r="AE1039" s="261">
        <v>0</v>
      </c>
      <c r="AF1039" s="260" t="s">
        <v>6709</v>
      </c>
      <c r="AG1039" s="242" t="str">
        <f>IFERROR(VLOOKUP(작성용!A:A,RM!A:D,4,0),"-")</f>
        <v>김수현/김운영</v>
      </c>
      <c r="AH1039" s="262" t="s">
        <v>8059</v>
      </c>
      <c r="AI1039" s="263" t="s">
        <v>6721</v>
      </c>
      <c r="AJ1039" s="263" t="s">
        <v>6721</v>
      </c>
      <c r="AK1039" s="263" t="s">
        <v>6726</v>
      </c>
      <c r="AL1039" s="238">
        <v>1038</v>
      </c>
    </row>
    <row r="1040" spans="1:38" x14ac:dyDescent="0.3">
      <c r="A1040" s="250" t="s">
        <v>2417</v>
      </c>
      <c r="B1040" s="250" t="s">
        <v>8055</v>
      </c>
      <c r="C1040" s="244" t="s">
        <v>6717</v>
      </c>
      <c r="D1040" s="240" t="s">
        <v>8114</v>
      </c>
      <c r="E1040" s="239" t="s">
        <v>4785</v>
      </c>
      <c r="F1040" s="243" t="s">
        <v>6729</v>
      </c>
      <c r="G1040" s="251">
        <v>0</v>
      </c>
      <c r="H1040" s="252" t="s">
        <v>7052</v>
      </c>
      <c r="I1040" s="252"/>
      <c r="J1040" s="234"/>
      <c r="K1040" s="252"/>
      <c r="L1040" s="252"/>
      <c r="M1040" s="252"/>
      <c r="N1040" s="252" t="s">
        <v>6720</v>
      </c>
      <c r="O1040" s="253" t="s">
        <v>8056</v>
      </c>
      <c r="P1040" s="253" t="s">
        <v>8057</v>
      </c>
      <c r="Q1040" s="254" t="s">
        <v>8058</v>
      </c>
      <c r="R1040" s="255" t="s">
        <v>4786</v>
      </c>
      <c r="S1040" s="256">
        <v>2000000000157</v>
      </c>
      <c r="T1040" s="236">
        <v>45531</v>
      </c>
      <c r="U1040" s="237" t="s">
        <v>6722</v>
      </c>
      <c r="V1040" s="237">
        <v>45573</v>
      </c>
      <c r="W1040" s="237">
        <v>45583</v>
      </c>
      <c r="X1040" s="257" t="s">
        <v>6721</v>
      </c>
      <c r="Y1040" s="257"/>
      <c r="Z1040" s="237" t="s">
        <v>7066</v>
      </c>
      <c r="AA1040" s="225">
        <v>202409</v>
      </c>
      <c r="AB1040" s="258"/>
      <c r="AC1040" s="259" t="s">
        <v>6708</v>
      </c>
      <c r="AD1040" s="260" t="s">
        <v>6709</v>
      </c>
      <c r="AE1040" s="261">
        <v>0</v>
      </c>
      <c r="AF1040" s="260" t="s">
        <v>6709</v>
      </c>
      <c r="AG1040" s="242" t="str">
        <f>IFERROR(VLOOKUP(작성용!A:A,RM!A:D,4,0),"-")</f>
        <v>김수현/김운영</v>
      </c>
      <c r="AH1040" s="262" t="s">
        <v>8059</v>
      </c>
      <c r="AI1040" s="263" t="s">
        <v>6721</v>
      </c>
      <c r="AJ1040" s="263" t="s">
        <v>6721</v>
      </c>
      <c r="AK1040" s="263" t="s">
        <v>6726</v>
      </c>
      <c r="AL1040" s="238">
        <v>1039</v>
      </c>
    </row>
    <row r="1041" spans="1:38" x14ac:dyDescent="0.3">
      <c r="A1041" s="250" t="s">
        <v>2417</v>
      </c>
      <c r="B1041" s="250" t="s">
        <v>8055</v>
      </c>
      <c r="C1041" s="244" t="s">
        <v>6717</v>
      </c>
      <c r="D1041" s="240" t="s">
        <v>7321</v>
      </c>
      <c r="E1041" s="239" t="s">
        <v>4507</v>
      </c>
      <c r="F1041" s="243" t="s">
        <v>6729</v>
      </c>
      <c r="G1041" s="251">
        <v>0</v>
      </c>
      <c r="H1041" s="252" t="s">
        <v>7052</v>
      </c>
      <c r="I1041" s="252"/>
      <c r="J1041" s="234"/>
      <c r="K1041" s="252"/>
      <c r="L1041" s="252"/>
      <c r="M1041" s="252"/>
      <c r="N1041" s="252" t="s">
        <v>6720</v>
      </c>
      <c r="O1041" s="253" t="s">
        <v>8056</v>
      </c>
      <c r="P1041" s="253" t="s">
        <v>8057</v>
      </c>
      <c r="Q1041" s="254" t="s">
        <v>8058</v>
      </c>
      <c r="R1041" s="255" t="s">
        <v>4508</v>
      </c>
      <c r="S1041" s="256">
        <v>2000000000127</v>
      </c>
      <c r="T1041" s="236">
        <v>45531</v>
      </c>
      <c r="U1041" s="237" t="s">
        <v>6722</v>
      </c>
      <c r="V1041" s="237">
        <v>45573</v>
      </c>
      <c r="W1041" s="237">
        <v>45583</v>
      </c>
      <c r="X1041" s="257" t="s">
        <v>6721</v>
      </c>
      <c r="Y1041" s="257"/>
      <c r="Z1041" s="237" t="s">
        <v>7066</v>
      </c>
      <c r="AA1041" s="225">
        <v>202409</v>
      </c>
      <c r="AB1041" s="258"/>
      <c r="AC1041" s="259" t="s">
        <v>6708</v>
      </c>
      <c r="AD1041" s="260" t="s">
        <v>6709</v>
      </c>
      <c r="AE1041" s="261">
        <v>0</v>
      </c>
      <c r="AF1041" s="260" t="s">
        <v>6709</v>
      </c>
      <c r="AG1041" s="242" t="str">
        <f>IFERROR(VLOOKUP(작성용!A:A,RM!A:D,4,0),"-")</f>
        <v>김수현/김운영</v>
      </c>
      <c r="AH1041" s="262" t="s">
        <v>8059</v>
      </c>
      <c r="AI1041" s="263" t="s">
        <v>6721</v>
      </c>
      <c r="AJ1041" s="263" t="s">
        <v>6721</v>
      </c>
      <c r="AK1041" s="263" t="s">
        <v>6726</v>
      </c>
      <c r="AL1041" s="238">
        <v>1040</v>
      </c>
    </row>
    <row r="1042" spans="1:38" x14ac:dyDescent="0.3">
      <c r="A1042" s="250" t="s">
        <v>2417</v>
      </c>
      <c r="B1042" s="250" t="s">
        <v>8055</v>
      </c>
      <c r="C1042" s="244" t="s">
        <v>6717</v>
      </c>
      <c r="D1042" s="240" t="s">
        <v>8115</v>
      </c>
      <c r="E1042" s="239" t="s">
        <v>4787</v>
      </c>
      <c r="F1042" s="243" t="s">
        <v>6729</v>
      </c>
      <c r="G1042" s="251">
        <v>0</v>
      </c>
      <c r="H1042" s="252" t="s">
        <v>7052</v>
      </c>
      <c r="I1042" s="252"/>
      <c r="J1042" s="234"/>
      <c r="K1042" s="252"/>
      <c r="L1042" s="252"/>
      <c r="M1042" s="252"/>
      <c r="N1042" s="252" t="s">
        <v>6720</v>
      </c>
      <c r="O1042" s="253" t="s">
        <v>8056</v>
      </c>
      <c r="P1042" s="253" t="s">
        <v>8057</v>
      </c>
      <c r="Q1042" s="254" t="s">
        <v>8058</v>
      </c>
      <c r="R1042" s="255" t="s">
        <v>4788</v>
      </c>
      <c r="S1042" s="256">
        <v>2000000000145</v>
      </c>
      <c r="T1042" s="236">
        <v>45531</v>
      </c>
      <c r="U1042" s="237" t="s">
        <v>6722</v>
      </c>
      <c r="V1042" s="237">
        <v>45573</v>
      </c>
      <c r="W1042" s="237">
        <v>45583</v>
      </c>
      <c r="X1042" s="257" t="s">
        <v>6721</v>
      </c>
      <c r="Y1042" s="257"/>
      <c r="Z1042" s="237" t="s">
        <v>7066</v>
      </c>
      <c r="AA1042" s="225">
        <v>202409</v>
      </c>
      <c r="AB1042" s="258"/>
      <c r="AC1042" s="259" t="s">
        <v>6708</v>
      </c>
      <c r="AD1042" s="260" t="s">
        <v>6709</v>
      </c>
      <c r="AE1042" s="261">
        <v>0</v>
      </c>
      <c r="AF1042" s="260" t="s">
        <v>6709</v>
      </c>
      <c r="AG1042" s="242" t="str">
        <f>IFERROR(VLOOKUP(작성용!A:A,RM!A:D,4,0),"-")</f>
        <v>김수현/김운영</v>
      </c>
      <c r="AH1042" s="262" t="s">
        <v>8059</v>
      </c>
      <c r="AI1042" s="263" t="s">
        <v>6721</v>
      </c>
      <c r="AJ1042" s="263" t="s">
        <v>6721</v>
      </c>
      <c r="AK1042" s="263" t="s">
        <v>6726</v>
      </c>
      <c r="AL1042" s="238">
        <v>1041</v>
      </c>
    </row>
    <row r="1043" spans="1:38" x14ac:dyDescent="0.3">
      <c r="A1043" s="250" t="s">
        <v>2417</v>
      </c>
      <c r="B1043" s="250" t="s">
        <v>8055</v>
      </c>
      <c r="C1043" s="244" t="s">
        <v>6717</v>
      </c>
      <c r="D1043" s="240" t="s">
        <v>8116</v>
      </c>
      <c r="E1043" s="239" t="s">
        <v>4789</v>
      </c>
      <c r="F1043" s="243" t="s">
        <v>6729</v>
      </c>
      <c r="G1043" s="251">
        <v>0</v>
      </c>
      <c r="H1043" s="252" t="s">
        <v>7052</v>
      </c>
      <c r="I1043" s="252"/>
      <c r="J1043" s="234"/>
      <c r="K1043" s="252"/>
      <c r="L1043" s="252"/>
      <c r="M1043" s="252"/>
      <c r="N1043" s="252" t="s">
        <v>6720</v>
      </c>
      <c r="O1043" s="253" t="s">
        <v>8056</v>
      </c>
      <c r="P1043" s="253" t="s">
        <v>8057</v>
      </c>
      <c r="Q1043" s="254" t="s">
        <v>8058</v>
      </c>
      <c r="R1043" s="255" t="s">
        <v>4790</v>
      </c>
      <c r="S1043" s="256">
        <v>2000000000140</v>
      </c>
      <c r="T1043" s="236">
        <v>45531</v>
      </c>
      <c r="U1043" s="237" t="s">
        <v>6722</v>
      </c>
      <c r="V1043" s="237">
        <v>45573</v>
      </c>
      <c r="W1043" s="237">
        <v>45583</v>
      </c>
      <c r="X1043" s="257" t="s">
        <v>6721</v>
      </c>
      <c r="Y1043" s="257"/>
      <c r="Z1043" s="237" t="s">
        <v>7066</v>
      </c>
      <c r="AA1043" s="225">
        <v>202409</v>
      </c>
      <c r="AB1043" s="258"/>
      <c r="AC1043" s="259" t="s">
        <v>6708</v>
      </c>
      <c r="AD1043" s="260" t="s">
        <v>6709</v>
      </c>
      <c r="AE1043" s="261">
        <v>0</v>
      </c>
      <c r="AF1043" s="260" t="s">
        <v>6709</v>
      </c>
      <c r="AG1043" s="242" t="str">
        <f>IFERROR(VLOOKUP(작성용!A:A,RM!A:D,4,0),"-")</f>
        <v>김수현/김운영</v>
      </c>
      <c r="AH1043" s="262" t="s">
        <v>8059</v>
      </c>
      <c r="AI1043" s="263" t="s">
        <v>6721</v>
      </c>
      <c r="AJ1043" s="263" t="s">
        <v>6721</v>
      </c>
      <c r="AK1043" s="263" t="s">
        <v>6726</v>
      </c>
      <c r="AL1043" s="238">
        <v>1042</v>
      </c>
    </row>
    <row r="1044" spans="1:38" x14ac:dyDescent="0.3">
      <c r="A1044" s="250" t="s">
        <v>2417</v>
      </c>
      <c r="B1044" s="250" t="s">
        <v>8055</v>
      </c>
      <c r="C1044" s="244" t="s">
        <v>6717</v>
      </c>
      <c r="D1044" s="240" t="s">
        <v>8117</v>
      </c>
      <c r="E1044" s="239" t="s">
        <v>4791</v>
      </c>
      <c r="F1044" s="243" t="s">
        <v>6729</v>
      </c>
      <c r="G1044" s="251">
        <v>0</v>
      </c>
      <c r="H1044" s="252" t="s">
        <v>7052</v>
      </c>
      <c r="I1044" s="252"/>
      <c r="J1044" s="234"/>
      <c r="K1044" s="252"/>
      <c r="L1044" s="252"/>
      <c r="M1044" s="252"/>
      <c r="N1044" s="252" t="s">
        <v>6720</v>
      </c>
      <c r="O1044" s="253" t="s">
        <v>8056</v>
      </c>
      <c r="P1044" s="253" t="s">
        <v>8057</v>
      </c>
      <c r="Q1044" s="254" t="s">
        <v>8058</v>
      </c>
      <c r="R1044" s="255" t="s">
        <v>4792</v>
      </c>
      <c r="S1044" s="256">
        <v>2000000000079</v>
      </c>
      <c r="T1044" s="236">
        <v>45531</v>
      </c>
      <c r="U1044" s="237" t="s">
        <v>6722</v>
      </c>
      <c r="V1044" s="237">
        <v>45573</v>
      </c>
      <c r="W1044" s="237">
        <v>45583</v>
      </c>
      <c r="X1044" s="257" t="s">
        <v>6721</v>
      </c>
      <c r="Y1044" s="257"/>
      <c r="Z1044" s="237" t="s">
        <v>7066</v>
      </c>
      <c r="AA1044" s="225">
        <v>202409</v>
      </c>
      <c r="AB1044" s="258"/>
      <c r="AC1044" s="259" t="s">
        <v>6708</v>
      </c>
      <c r="AD1044" s="260" t="s">
        <v>6709</v>
      </c>
      <c r="AE1044" s="261">
        <v>0</v>
      </c>
      <c r="AF1044" s="260" t="s">
        <v>6709</v>
      </c>
      <c r="AG1044" s="242" t="str">
        <f>IFERROR(VLOOKUP(작성용!A:A,RM!A:D,4,0),"-")</f>
        <v>김수현/김운영</v>
      </c>
      <c r="AH1044" s="262" t="s">
        <v>8059</v>
      </c>
      <c r="AI1044" s="263" t="s">
        <v>6721</v>
      </c>
      <c r="AJ1044" s="263" t="s">
        <v>6721</v>
      </c>
      <c r="AK1044" s="263" t="s">
        <v>6726</v>
      </c>
      <c r="AL1044" s="238">
        <v>1043</v>
      </c>
    </row>
    <row r="1045" spans="1:38" x14ac:dyDescent="0.3">
      <c r="A1045" s="250" t="s">
        <v>2417</v>
      </c>
      <c r="B1045" s="250" t="s">
        <v>8055</v>
      </c>
      <c r="C1045" s="244" t="s">
        <v>6717</v>
      </c>
      <c r="D1045" s="240" t="s">
        <v>8118</v>
      </c>
      <c r="E1045" s="239" t="s">
        <v>4793</v>
      </c>
      <c r="F1045" s="243" t="s">
        <v>6729</v>
      </c>
      <c r="G1045" s="251">
        <v>0</v>
      </c>
      <c r="H1045" s="252" t="s">
        <v>7052</v>
      </c>
      <c r="I1045" s="252"/>
      <c r="J1045" s="234"/>
      <c r="K1045" s="252"/>
      <c r="L1045" s="252"/>
      <c r="M1045" s="252"/>
      <c r="N1045" s="252" t="s">
        <v>6720</v>
      </c>
      <c r="O1045" s="253" t="s">
        <v>8056</v>
      </c>
      <c r="P1045" s="253" t="s">
        <v>8057</v>
      </c>
      <c r="Q1045" s="254" t="s">
        <v>8058</v>
      </c>
      <c r="R1045" s="255" t="s">
        <v>4794</v>
      </c>
      <c r="S1045" s="256">
        <v>2000000000141</v>
      </c>
      <c r="T1045" s="236">
        <v>45531</v>
      </c>
      <c r="U1045" s="237" t="s">
        <v>6722</v>
      </c>
      <c r="V1045" s="237">
        <v>45573</v>
      </c>
      <c r="W1045" s="237">
        <v>45583</v>
      </c>
      <c r="X1045" s="257" t="s">
        <v>6721</v>
      </c>
      <c r="Y1045" s="257"/>
      <c r="Z1045" s="237" t="s">
        <v>7066</v>
      </c>
      <c r="AA1045" s="225">
        <v>202409</v>
      </c>
      <c r="AB1045" s="258"/>
      <c r="AC1045" s="259" t="s">
        <v>6708</v>
      </c>
      <c r="AD1045" s="260" t="s">
        <v>6709</v>
      </c>
      <c r="AE1045" s="261">
        <v>0</v>
      </c>
      <c r="AF1045" s="260" t="s">
        <v>6709</v>
      </c>
      <c r="AG1045" s="242" t="str">
        <f>IFERROR(VLOOKUP(작성용!A:A,RM!A:D,4,0),"-")</f>
        <v>김수현/김운영</v>
      </c>
      <c r="AH1045" s="262" t="s">
        <v>8059</v>
      </c>
      <c r="AI1045" s="263" t="s">
        <v>6721</v>
      </c>
      <c r="AJ1045" s="263" t="s">
        <v>6721</v>
      </c>
      <c r="AK1045" s="263" t="s">
        <v>6726</v>
      </c>
      <c r="AL1045" s="238">
        <v>1044</v>
      </c>
    </row>
    <row r="1046" spans="1:38" x14ac:dyDescent="0.3">
      <c r="A1046" s="250" t="s">
        <v>2417</v>
      </c>
      <c r="B1046" s="250" t="s">
        <v>8055</v>
      </c>
      <c r="C1046" s="244" t="s">
        <v>6717</v>
      </c>
      <c r="D1046" s="240" t="s">
        <v>8119</v>
      </c>
      <c r="E1046" s="239" t="s">
        <v>4795</v>
      </c>
      <c r="F1046" s="243" t="s">
        <v>6729</v>
      </c>
      <c r="G1046" s="251">
        <v>0</v>
      </c>
      <c r="H1046" s="252" t="s">
        <v>7052</v>
      </c>
      <c r="I1046" s="252"/>
      <c r="J1046" s="234"/>
      <c r="K1046" s="252"/>
      <c r="L1046" s="252"/>
      <c r="M1046" s="252"/>
      <c r="N1046" s="252" t="s">
        <v>6720</v>
      </c>
      <c r="O1046" s="253" t="s">
        <v>8056</v>
      </c>
      <c r="P1046" s="253" t="s">
        <v>8057</v>
      </c>
      <c r="Q1046" s="254" t="s">
        <v>8058</v>
      </c>
      <c r="R1046" s="255" t="s">
        <v>4796</v>
      </c>
      <c r="S1046" s="256">
        <v>2000000000037</v>
      </c>
      <c r="T1046" s="236">
        <v>45531</v>
      </c>
      <c r="U1046" s="237" t="s">
        <v>6722</v>
      </c>
      <c r="V1046" s="237">
        <v>45573</v>
      </c>
      <c r="W1046" s="237">
        <v>45583</v>
      </c>
      <c r="X1046" s="257" t="s">
        <v>6721</v>
      </c>
      <c r="Y1046" s="257"/>
      <c r="Z1046" s="237" t="s">
        <v>7066</v>
      </c>
      <c r="AA1046" s="225">
        <v>202409</v>
      </c>
      <c r="AB1046" s="258"/>
      <c r="AC1046" s="259" t="s">
        <v>6708</v>
      </c>
      <c r="AD1046" s="260" t="s">
        <v>6709</v>
      </c>
      <c r="AE1046" s="261">
        <v>0</v>
      </c>
      <c r="AF1046" s="260" t="s">
        <v>6709</v>
      </c>
      <c r="AG1046" s="242" t="str">
        <f>IFERROR(VLOOKUP(작성용!A:A,RM!A:D,4,0),"-")</f>
        <v>김수현/김운영</v>
      </c>
      <c r="AH1046" s="262" t="s">
        <v>8059</v>
      </c>
      <c r="AI1046" s="263" t="s">
        <v>6721</v>
      </c>
      <c r="AJ1046" s="263" t="s">
        <v>6721</v>
      </c>
      <c r="AK1046" s="263" t="s">
        <v>6726</v>
      </c>
      <c r="AL1046" s="238">
        <v>1045</v>
      </c>
    </row>
    <row r="1047" spans="1:38" x14ac:dyDescent="0.3">
      <c r="A1047" s="250" t="s">
        <v>2417</v>
      </c>
      <c r="B1047" s="250" t="s">
        <v>8055</v>
      </c>
      <c r="C1047" s="244" t="s">
        <v>6717</v>
      </c>
      <c r="D1047" s="240" t="s">
        <v>8120</v>
      </c>
      <c r="E1047" s="239" t="s">
        <v>4797</v>
      </c>
      <c r="F1047" s="243" t="s">
        <v>6729</v>
      </c>
      <c r="G1047" s="251">
        <v>0</v>
      </c>
      <c r="H1047" s="252" t="s">
        <v>7052</v>
      </c>
      <c r="I1047" s="252"/>
      <c r="J1047" s="234"/>
      <c r="K1047" s="252"/>
      <c r="L1047" s="252"/>
      <c r="M1047" s="252"/>
      <c r="N1047" s="252" t="s">
        <v>6720</v>
      </c>
      <c r="O1047" s="253" t="s">
        <v>8056</v>
      </c>
      <c r="P1047" s="253" t="s">
        <v>8057</v>
      </c>
      <c r="Q1047" s="254" t="s">
        <v>8058</v>
      </c>
      <c r="R1047" s="255" t="s">
        <v>4798</v>
      </c>
      <c r="S1047" s="256">
        <v>2000000000143</v>
      </c>
      <c r="T1047" s="236">
        <v>45531</v>
      </c>
      <c r="U1047" s="237" t="s">
        <v>6722</v>
      </c>
      <c r="V1047" s="237">
        <v>45573</v>
      </c>
      <c r="W1047" s="237">
        <v>45583</v>
      </c>
      <c r="X1047" s="257" t="s">
        <v>6721</v>
      </c>
      <c r="Y1047" s="257"/>
      <c r="Z1047" s="237" t="s">
        <v>7066</v>
      </c>
      <c r="AA1047" s="225">
        <v>202409</v>
      </c>
      <c r="AB1047" s="258"/>
      <c r="AC1047" s="259" t="s">
        <v>6708</v>
      </c>
      <c r="AD1047" s="260" t="s">
        <v>6709</v>
      </c>
      <c r="AE1047" s="261">
        <v>0</v>
      </c>
      <c r="AF1047" s="260" t="s">
        <v>6709</v>
      </c>
      <c r="AG1047" s="242" t="str">
        <f>IFERROR(VLOOKUP(작성용!A:A,RM!A:D,4,0),"-")</f>
        <v>김수현/김운영</v>
      </c>
      <c r="AH1047" s="262" t="s">
        <v>8059</v>
      </c>
      <c r="AI1047" s="263" t="s">
        <v>6721</v>
      </c>
      <c r="AJ1047" s="263" t="s">
        <v>6721</v>
      </c>
      <c r="AK1047" s="263" t="s">
        <v>6726</v>
      </c>
      <c r="AL1047" s="238">
        <v>1046</v>
      </c>
    </row>
    <row r="1048" spans="1:38" x14ac:dyDescent="0.3">
      <c r="A1048" s="250" t="s">
        <v>2417</v>
      </c>
      <c r="B1048" s="250" t="s">
        <v>8055</v>
      </c>
      <c r="C1048" s="244" t="s">
        <v>6717</v>
      </c>
      <c r="D1048" s="240" t="s">
        <v>8121</v>
      </c>
      <c r="E1048" s="239" t="s">
        <v>4799</v>
      </c>
      <c r="F1048" s="243" t="s">
        <v>6729</v>
      </c>
      <c r="G1048" s="251">
        <v>0</v>
      </c>
      <c r="H1048" s="252" t="s">
        <v>7052</v>
      </c>
      <c r="I1048" s="252"/>
      <c r="J1048" s="234"/>
      <c r="K1048" s="252"/>
      <c r="L1048" s="252"/>
      <c r="M1048" s="252"/>
      <c r="N1048" s="252" t="s">
        <v>6720</v>
      </c>
      <c r="O1048" s="253" t="s">
        <v>8056</v>
      </c>
      <c r="P1048" s="253" t="s">
        <v>8057</v>
      </c>
      <c r="Q1048" s="254" t="s">
        <v>8058</v>
      </c>
      <c r="R1048" s="255" t="s">
        <v>4800</v>
      </c>
      <c r="S1048" s="256">
        <v>2000000000167</v>
      </c>
      <c r="T1048" s="236">
        <v>45531</v>
      </c>
      <c r="U1048" s="237" t="s">
        <v>6722</v>
      </c>
      <c r="V1048" s="237">
        <v>45573</v>
      </c>
      <c r="W1048" s="237">
        <v>45583</v>
      </c>
      <c r="X1048" s="257" t="s">
        <v>6721</v>
      </c>
      <c r="Y1048" s="257"/>
      <c r="Z1048" s="237" t="s">
        <v>7066</v>
      </c>
      <c r="AA1048" s="225">
        <v>202409</v>
      </c>
      <c r="AB1048" s="258"/>
      <c r="AC1048" s="259" t="s">
        <v>6708</v>
      </c>
      <c r="AD1048" s="260" t="s">
        <v>6709</v>
      </c>
      <c r="AE1048" s="261">
        <v>0</v>
      </c>
      <c r="AF1048" s="260" t="s">
        <v>6709</v>
      </c>
      <c r="AG1048" s="242" t="str">
        <f>IFERROR(VLOOKUP(작성용!A:A,RM!A:D,4,0),"-")</f>
        <v>김수현/김운영</v>
      </c>
      <c r="AH1048" s="262" t="s">
        <v>8059</v>
      </c>
      <c r="AI1048" s="263" t="s">
        <v>6721</v>
      </c>
      <c r="AJ1048" s="263" t="s">
        <v>6721</v>
      </c>
      <c r="AK1048" s="263" t="s">
        <v>6726</v>
      </c>
      <c r="AL1048" s="238">
        <v>1047</v>
      </c>
    </row>
    <row r="1049" spans="1:38" x14ac:dyDescent="0.3">
      <c r="A1049" s="250" t="s">
        <v>2417</v>
      </c>
      <c r="B1049" s="250" t="s">
        <v>8055</v>
      </c>
      <c r="C1049" s="244" t="s">
        <v>6717</v>
      </c>
      <c r="D1049" s="240" t="s">
        <v>8122</v>
      </c>
      <c r="E1049" s="239" t="s">
        <v>4801</v>
      </c>
      <c r="F1049" s="243" t="s">
        <v>6729</v>
      </c>
      <c r="G1049" s="251">
        <v>0</v>
      </c>
      <c r="H1049" s="252" t="s">
        <v>7052</v>
      </c>
      <c r="I1049" s="252"/>
      <c r="J1049" s="234"/>
      <c r="K1049" s="252"/>
      <c r="L1049" s="252"/>
      <c r="M1049" s="252"/>
      <c r="N1049" s="252" t="s">
        <v>6720</v>
      </c>
      <c r="O1049" s="253" t="s">
        <v>8056</v>
      </c>
      <c r="P1049" s="253" t="s">
        <v>8057</v>
      </c>
      <c r="Q1049" s="254" t="s">
        <v>8058</v>
      </c>
      <c r="R1049" s="255" t="s">
        <v>4802</v>
      </c>
      <c r="S1049" s="256">
        <v>2000000000138</v>
      </c>
      <c r="T1049" s="236">
        <v>45531</v>
      </c>
      <c r="U1049" s="237" t="s">
        <v>6722</v>
      </c>
      <c r="V1049" s="237">
        <v>45573</v>
      </c>
      <c r="W1049" s="237">
        <v>45583</v>
      </c>
      <c r="X1049" s="257" t="s">
        <v>6721</v>
      </c>
      <c r="Y1049" s="257"/>
      <c r="Z1049" s="237" t="s">
        <v>7066</v>
      </c>
      <c r="AA1049" s="225">
        <v>202409</v>
      </c>
      <c r="AB1049" s="258"/>
      <c r="AC1049" s="259" t="s">
        <v>6708</v>
      </c>
      <c r="AD1049" s="260" t="s">
        <v>6709</v>
      </c>
      <c r="AE1049" s="261">
        <v>0</v>
      </c>
      <c r="AF1049" s="260" t="s">
        <v>6709</v>
      </c>
      <c r="AG1049" s="242" t="str">
        <f>IFERROR(VLOOKUP(작성용!A:A,RM!A:D,4,0),"-")</f>
        <v>김수현/김운영</v>
      </c>
      <c r="AH1049" s="262" t="s">
        <v>8059</v>
      </c>
      <c r="AI1049" s="263" t="s">
        <v>6721</v>
      </c>
      <c r="AJ1049" s="263" t="s">
        <v>6721</v>
      </c>
      <c r="AK1049" s="263" t="s">
        <v>6726</v>
      </c>
      <c r="AL1049" s="238">
        <v>1048</v>
      </c>
    </row>
    <row r="1050" spans="1:38" x14ac:dyDescent="0.3">
      <c r="A1050" s="250" t="s">
        <v>2417</v>
      </c>
      <c r="B1050" s="250" t="s">
        <v>8055</v>
      </c>
      <c r="C1050" s="244" t="s">
        <v>6717</v>
      </c>
      <c r="D1050" s="240" t="s">
        <v>8123</v>
      </c>
      <c r="E1050" s="239" t="s">
        <v>4803</v>
      </c>
      <c r="F1050" s="243" t="s">
        <v>6729</v>
      </c>
      <c r="G1050" s="251">
        <v>0</v>
      </c>
      <c r="H1050" s="252" t="s">
        <v>7052</v>
      </c>
      <c r="I1050" s="252"/>
      <c r="J1050" s="234"/>
      <c r="K1050" s="252"/>
      <c r="L1050" s="252"/>
      <c r="M1050" s="252"/>
      <c r="N1050" s="252" t="s">
        <v>6720</v>
      </c>
      <c r="O1050" s="253" t="s">
        <v>8056</v>
      </c>
      <c r="P1050" s="253" t="s">
        <v>8057</v>
      </c>
      <c r="Q1050" s="254" t="s">
        <v>8058</v>
      </c>
      <c r="R1050" s="255" t="s">
        <v>4804</v>
      </c>
      <c r="S1050" s="256">
        <v>2000000000137</v>
      </c>
      <c r="T1050" s="236">
        <v>45531</v>
      </c>
      <c r="U1050" s="237" t="s">
        <v>6722</v>
      </c>
      <c r="V1050" s="237">
        <v>45573</v>
      </c>
      <c r="W1050" s="237">
        <v>45583</v>
      </c>
      <c r="X1050" s="257" t="s">
        <v>6721</v>
      </c>
      <c r="Y1050" s="257"/>
      <c r="Z1050" s="237" t="s">
        <v>7066</v>
      </c>
      <c r="AA1050" s="225">
        <v>202409</v>
      </c>
      <c r="AB1050" s="258"/>
      <c r="AC1050" s="259" t="s">
        <v>6708</v>
      </c>
      <c r="AD1050" s="260" t="s">
        <v>6709</v>
      </c>
      <c r="AE1050" s="261">
        <v>0</v>
      </c>
      <c r="AF1050" s="260" t="s">
        <v>6709</v>
      </c>
      <c r="AG1050" s="242" t="str">
        <f>IFERROR(VLOOKUP(작성용!A:A,RM!A:D,4,0),"-")</f>
        <v>김수현/김운영</v>
      </c>
      <c r="AH1050" s="262" t="s">
        <v>8059</v>
      </c>
      <c r="AI1050" s="263" t="s">
        <v>6721</v>
      </c>
      <c r="AJ1050" s="263" t="s">
        <v>6721</v>
      </c>
      <c r="AK1050" s="263" t="s">
        <v>6726</v>
      </c>
      <c r="AL1050" s="238">
        <v>1049</v>
      </c>
    </row>
    <row r="1051" spans="1:38" x14ac:dyDescent="0.3">
      <c r="A1051" s="250" t="s">
        <v>2417</v>
      </c>
      <c r="B1051" s="250" t="s">
        <v>8055</v>
      </c>
      <c r="C1051" s="244" t="s">
        <v>6717</v>
      </c>
      <c r="D1051" s="240" t="s">
        <v>6820</v>
      </c>
      <c r="E1051" s="239" t="s">
        <v>4805</v>
      </c>
      <c r="F1051" s="243" t="s">
        <v>6729</v>
      </c>
      <c r="G1051" s="251">
        <v>0</v>
      </c>
      <c r="H1051" s="252" t="s">
        <v>7052</v>
      </c>
      <c r="I1051" s="252"/>
      <c r="J1051" s="234"/>
      <c r="K1051" s="252"/>
      <c r="L1051" s="252"/>
      <c r="M1051" s="252"/>
      <c r="N1051" s="252" t="s">
        <v>6720</v>
      </c>
      <c r="O1051" s="253" t="s">
        <v>8056</v>
      </c>
      <c r="P1051" s="253" t="s">
        <v>8057</v>
      </c>
      <c r="Q1051" s="254" t="s">
        <v>8058</v>
      </c>
      <c r="R1051" s="255" t="s">
        <v>4806</v>
      </c>
      <c r="S1051" s="256">
        <v>2000000000080</v>
      </c>
      <c r="T1051" s="236">
        <v>45531</v>
      </c>
      <c r="U1051" s="237" t="s">
        <v>6722</v>
      </c>
      <c r="V1051" s="237">
        <v>45573</v>
      </c>
      <c r="W1051" s="237">
        <v>45583</v>
      </c>
      <c r="X1051" s="257" t="s">
        <v>6721</v>
      </c>
      <c r="Y1051" s="257"/>
      <c r="Z1051" s="237" t="s">
        <v>7066</v>
      </c>
      <c r="AA1051" s="225">
        <v>202409</v>
      </c>
      <c r="AB1051" s="258"/>
      <c r="AC1051" s="259" t="s">
        <v>6708</v>
      </c>
      <c r="AD1051" s="260" t="s">
        <v>6709</v>
      </c>
      <c r="AE1051" s="261">
        <v>0</v>
      </c>
      <c r="AF1051" s="260" t="s">
        <v>6709</v>
      </c>
      <c r="AG1051" s="242" t="str">
        <f>IFERROR(VLOOKUP(작성용!A:A,RM!A:D,4,0),"-")</f>
        <v>김수현/김운영</v>
      </c>
      <c r="AH1051" s="262" t="s">
        <v>8059</v>
      </c>
      <c r="AI1051" s="263" t="s">
        <v>6721</v>
      </c>
      <c r="AJ1051" s="263" t="s">
        <v>6721</v>
      </c>
      <c r="AK1051" s="263" t="s">
        <v>6726</v>
      </c>
      <c r="AL1051" s="238">
        <v>1050</v>
      </c>
    </row>
    <row r="1052" spans="1:38" x14ac:dyDescent="0.3">
      <c r="A1052" s="250" t="s">
        <v>2417</v>
      </c>
      <c r="B1052" s="250" t="s">
        <v>8055</v>
      </c>
      <c r="C1052" s="244" t="s">
        <v>6717</v>
      </c>
      <c r="D1052" s="240" t="s">
        <v>8124</v>
      </c>
      <c r="E1052" s="239" t="s">
        <v>4807</v>
      </c>
      <c r="F1052" s="243" t="s">
        <v>6729</v>
      </c>
      <c r="G1052" s="251">
        <v>0</v>
      </c>
      <c r="H1052" s="252" t="s">
        <v>7052</v>
      </c>
      <c r="I1052" s="252"/>
      <c r="J1052" s="234"/>
      <c r="K1052" s="252"/>
      <c r="L1052" s="252"/>
      <c r="M1052" s="252"/>
      <c r="N1052" s="252" t="s">
        <v>6720</v>
      </c>
      <c r="O1052" s="253" t="s">
        <v>8056</v>
      </c>
      <c r="P1052" s="253" t="s">
        <v>8057</v>
      </c>
      <c r="Q1052" s="254" t="s">
        <v>8058</v>
      </c>
      <c r="R1052" s="255" t="s">
        <v>4808</v>
      </c>
      <c r="S1052" s="256">
        <v>2000000000159</v>
      </c>
      <c r="T1052" s="236">
        <v>45531</v>
      </c>
      <c r="U1052" s="237" t="s">
        <v>6722</v>
      </c>
      <c r="V1052" s="237">
        <v>45573</v>
      </c>
      <c r="W1052" s="237">
        <v>45583</v>
      </c>
      <c r="X1052" s="257" t="s">
        <v>6721</v>
      </c>
      <c r="Y1052" s="257"/>
      <c r="Z1052" s="237" t="s">
        <v>7066</v>
      </c>
      <c r="AA1052" s="225">
        <v>202409</v>
      </c>
      <c r="AB1052" s="258"/>
      <c r="AC1052" s="259" t="s">
        <v>6708</v>
      </c>
      <c r="AD1052" s="260" t="s">
        <v>6709</v>
      </c>
      <c r="AE1052" s="261">
        <v>0</v>
      </c>
      <c r="AF1052" s="260" t="s">
        <v>6709</v>
      </c>
      <c r="AG1052" s="242" t="str">
        <f>IFERROR(VLOOKUP(작성용!A:A,RM!A:D,4,0),"-")</f>
        <v>김수현/김운영</v>
      </c>
      <c r="AH1052" s="262" t="s">
        <v>8059</v>
      </c>
      <c r="AI1052" s="263" t="s">
        <v>6721</v>
      </c>
      <c r="AJ1052" s="263" t="s">
        <v>6721</v>
      </c>
      <c r="AK1052" s="263" t="s">
        <v>6726</v>
      </c>
      <c r="AL1052" s="238">
        <v>1051</v>
      </c>
    </row>
    <row r="1053" spans="1:38" x14ac:dyDescent="0.3">
      <c r="A1053" s="250" t="s">
        <v>2417</v>
      </c>
      <c r="B1053" s="250" t="s">
        <v>8055</v>
      </c>
      <c r="C1053" s="244" t="s">
        <v>6717</v>
      </c>
      <c r="D1053" s="240" t="s">
        <v>8125</v>
      </c>
      <c r="E1053" s="239" t="s">
        <v>4809</v>
      </c>
      <c r="F1053" s="243" t="s">
        <v>6729</v>
      </c>
      <c r="G1053" s="251">
        <v>0</v>
      </c>
      <c r="H1053" s="252" t="s">
        <v>7052</v>
      </c>
      <c r="I1053" s="252"/>
      <c r="J1053" s="234"/>
      <c r="K1053" s="252"/>
      <c r="L1053" s="252"/>
      <c r="M1053" s="252"/>
      <c r="N1053" s="252" t="s">
        <v>6720</v>
      </c>
      <c r="O1053" s="253" t="s">
        <v>8056</v>
      </c>
      <c r="P1053" s="253" t="s">
        <v>8057</v>
      </c>
      <c r="Q1053" s="254" t="s">
        <v>8058</v>
      </c>
      <c r="R1053" s="255" t="s">
        <v>4810</v>
      </c>
      <c r="S1053" s="256">
        <v>2000000000135</v>
      </c>
      <c r="T1053" s="236">
        <v>45531</v>
      </c>
      <c r="U1053" s="237" t="s">
        <v>6722</v>
      </c>
      <c r="V1053" s="237">
        <v>45573</v>
      </c>
      <c r="W1053" s="237">
        <v>45583</v>
      </c>
      <c r="X1053" s="257" t="s">
        <v>6721</v>
      </c>
      <c r="Y1053" s="257"/>
      <c r="Z1053" s="237" t="s">
        <v>7066</v>
      </c>
      <c r="AA1053" s="225">
        <v>202409</v>
      </c>
      <c r="AB1053" s="258"/>
      <c r="AC1053" s="259" t="s">
        <v>6708</v>
      </c>
      <c r="AD1053" s="260" t="s">
        <v>6709</v>
      </c>
      <c r="AE1053" s="261">
        <v>0</v>
      </c>
      <c r="AF1053" s="260" t="s">
        <v>6709</v>
      </c>
      <c r="AG1053" s="242" t="str">
        <f>IFERROR(VLOOKUP(작성용!A:A,RM!A:D,4,0),"-")</f>
        <v>김수현/김운영</v>
      </c>
      <c r="AH1053" s="262" t="s">
        <v>8059</v>
      </c>
      <c r="AI1053" s="263" t="s">
        <v>6721</v>
      </c>
      <c r="AJ1053" s="263" t="s">
        <v>6721</v>
      </c>
      <c r="AK1053" s="263" t="s">
        <v>6726</v>
      </c>
      <c r="AL1053" s="238">
        <v>1052</v>
      </c>
    </row>
    <row r="1054" spans="1:38" x14ac:dyDescent="0.3">
      <c r="A1054" s="250" t="s">
        <v>2417</v>
      </c>
      <c r="B1054" s="250" t="s">
        <v>8055</v>
      </c>
      <c r="C1054" s="244" t="s">
        <v>6717</v>
      </c>
      <c r="D1054" s="240" t="s">
        <v>8126</v>
      </c>
      <c r="E1054" s="239" t="s">
        <v>4811</v>
      </c>
      <c r="F1054" s="243" t="s">
        <v>6729</v>
      </c>
      <c r="G1054" s="251">
        <v>0</v>
      </c>
      <c r="H1054" s="252" t="s">
        <v>7052</v>
      </c>
      <c r="I1054" s="252"/>
      <c r="J1054" s="234"/>
      <c r="K1054" s="252"/>
      <c r="L1054" s="252"/>
      <c r="M1054" s="252"/>
      <c r="N1054" s="252" t="s">
        <v>6720</v>
      </c>
      <c r="O1054" s="253" t="s">
        <v>8056</v>
      </c>
      <c r="P1054" s="253" t="s">
        <v>8057</v>
      </c>
      <c r="Q1054" s="254" t="s">
        <v>8058</v>
      </c>
      <c r="R1054" s="255" t="s">
        <v>4812</v>
      </c>
      <c r="S1054" s="256">
        <v>2000000000128</v>
      </c>
      <c r="T1054" s="236">
        <v>45531</v>
      </c>
      <c r="U1054" s="237" t="s">
        <v>6722</v>
      </c>
      <c r="V1054" s="237">
        <v>45573</v>
      </c>
      <c r="W1054" s="237">
        <v>45583</v>
      </c>
      <c r="X1054" s="257" t="s">
        <v>6721</v>
      </c>
      <c r="Y1054" s="257"/>
      <c r="Z1054" s="237" t="s">
        <v>7066</v>
      </c>
      <c r="AA1054" s="225">
        <v>202409</v>
      </c>
      <c r="AB1054" s="258"/>
      <c r="AC1054" s="259" t="s">
        <v>6708</v>
      </c>
      <c r="AD1054" s="260" t="s">
        <v>6709</v>
      </c>
      <c r="AE1054" s="261">
        <v>0</v>
      </c>
      <c r="AF1054" s="260" t="s">
        <v>6709</v>
      </c>
      <c r="AG1054" s="242" t="str">
        <f>IFERROR(VLOOKUP(작성용!A:A,RM!A:D,4,0),"-")</f>
        <v>김수현/김운영</v>
      </c>
      <c r="AH1054" s="262" t="s">
        <v>8059</v>
      </c>
      <c r="AI1054" s="263" t="s">
        <v>6721</v>
      </c>
      <c r="AJ1054" s="263" t="s">
        <v>6721</v>
      </c>
      <c r="AK1054" s="263" t="s">
        <v>6726</v>
      </c>
      <c r="AL1054" s="238">
        <v>1053</v>
      </c>
    </row>
    <row r="1055" spans="1:38" x14ac:dyDescent="0.3">
      <c r="A1055" s="250" t="s">
        <v>2417</v>
      </c>
      <c r="B1055" s="250" t="s">
        <v>8055</v>
      </c>
      <c r="C1055" s="244" t="s">
        <v>6717</v>
      </c>
      <c r="D1055" s="240" t="s">
        <v>6823</v>
      </c>
      <c r="E1055" s="239" t="s">
        <v>4813</v>
      </c>
      <c r="F1055" s="243" t="s">
        <v>6729</v>
      </c>
      <c r="G1055" s="251">
        <v>0</v>
      </c>
      <c r="H1055" s="252" t="s">
        <v>7052</v>
      </c>
      <c r="I1055" s="252"/>
      <c r="J1055" s="234"/>
      <c r="K1055" s="252"/>
      <c r="L1055" s="252"/>
      <c r="M1055" s="252"/>
      <c r="N1055" s="252" t="s">
        <v>6720</v>
      </c>
      <c r="O1055" s="253" t="s">
        <v>8056</v>
      </c>
      <c r="P1055" s="253" t="s">
        <v>8057</v>
      </c>
      <c r="Q1055" s="254" t="s">
        <v>8058</v>
      </c>
      <c r="R1055" s="255" t="s">
        <v>4814</v>
      </c>
      <c r="S1055" s="256">
        <v>2000000000130</v>
      </c>
      <c r="T1055" s="236">
        <v>45531</v>
      </c>
      <c r="U1055" s="237" t="s">
        <v>6722</v>
      </c>
      <c r="V1055" s="237">
        <v>45573</v>
      </c>
      <c r="W1055" s="237">
        <v>45583</v>
      </c>
      <c r="X1055" s="257" t="s">
        <v>6721</v>
      </c>
      <c r="Y1055" s="257"/>
      <c r="Z1055" s="237" t="s">
        <v>7066</v>
      </c>
      <c r="AA1055" s="225">
        <v>202409</v>
      </c>
      <c r="AB1055" s="258"/>
      <c r="AC1055" s="259" t="s">
        <v>6708</v>
      </c>
      <c r="AD1055" s="260" t="s">
        <v>6709</v>
      </c>
      <c r="AE1055" s="261">
        <v>0</v>
      </c>
      <c r="AF1055" s="260" t="s">
        <v>6709</v>
      </c>
      <c r="AG1055" s="242" t="str">
        <f>IFERROR(VLOOKUP(작성용!A:A,RM!A:D,4,0),"-")</f>
        <v>김수현/김운영</v>
      </c>
      <c r="AH1055" s="262" t="s">
        <v>8059</v>
      </c>
      <c r="AI1055" s="263" t="s">
        <v>6721</v>
      </c>
      <c r="AJ1055" s="263" t="s">
        <v>6721</v>
      </c>
      <c r="AK1055" s="263" t="s">
        <v>6726</v>
      </c>
      <c r="AL1055" s="238">
        <v>1054</v>
      </c>
    </row>
    <row r="1056" spans="1:38" x14ac:dyDescent="0.3">
      <c r="A1056" s="250" t="s">
        <v>2417</v>
      </c>
      <c r="B1056" s="250" t="s">
        <v>8055</v>
      </c>
      <c r="C1056" s="244" t="s">
        <v>6717</v>
      </c>
      <c r="D1056" s="240" t="s">
        <v>8127</v>
      </c>
      <c r="E1056" s="239" t="s">
        <v>4815</v>
      </c>
      <c r="F1056" s="243" t="s">
        <v>6729</v>
      </c>
      <c r="G1056" s="251">
        <v>0</v>
      </c>
      <c r="H1056" s="252" t="s">
        <v>7052</v>
      </c>
      <c r="I1056" s="252"/>
      <c r="J1056" s="234"/>
      <c r="K1056" s="252"/>
      <c r="L1056" s="252"/>
      <c r="M1056" s="252"/>
      <c r="N1056" s="252" t="s">
        <v>6720</v>
      </c>
      <c r="O1056" s="253" t="s">
        <v>8056</v>
      </c>
      <c r="P1056" s="253" t="s">
        <v>8057</v>
      </c>
      <c r="Q1056" s="254" t="s">
        <v>8058</v>
      </c>
      <c r="R1056" s="255" t="s">
        <v>4816</v>
      </c>
      <c r="S1056" s="256">
        <v>2000000000144</v>
      </c>
      <c r="T1056" s="236">
        <v>45531</v>
      </c>
      <c r="U1056" s="237" t="s">
        <v>6722</v>
      </c>
      <c r="V1056" s="237">
        <v>45573</v>
      </c>
      <c r="W1056" s="237">
        <v>45583</v>
      </c>
      <c r="X1056" s="257" t="s">
        <v>6721</v>
      </c>
      <c r="Y1056" s="257"/>
      <c r="Z1056" s="237" t="s">
        <v>7066</v>
      </c>
      <c r="AA1056" s="225">
        <v>202409</v>
      </c>
      <c r="AB1056" s="258"/>
      <c r="AC1056" s="259" t="s">
        <v>6708</v>
      </c>
      <c r="AD1056" s="260" t="s">
        <v>6709</v>
      </c>
      <c r="AE1056" s="261">
        <v>0</v>
      </c>
      <c r="AF1056" s="260" t="s">
        <v>6709</v>
      </c>
      <c r="AG1056" s="242" t="str">
        <f>IFERROR(VLOOKUP(작성용!A:A,RM!A:D,4,0),"-")</f>
        <v>김수현/김운영</v>
      </c>
      <c r="AH1056" s="262" t="s">
        <v>8059</v>
      </c>
      <c r="AI1056" s="263" t="s">
        <v>6721</v>
      </c>
      <c r="AJ1056" s="263" t="s">
        <v>6721</v>
      </c>
      <c r="AK1056" s="263" t="s">
        <v>6726</v>
      </c>
      <c r="AL1056" s="238">
        <v>1055</v>
      </c>
    </row>
    <row r="1057" spans="1:38" x14ac:dyDescent="0.3">
      <c r="A1057" s="250" t="s">
        <v>2417</v>
      </c>
      <c r="B1057" s="250" t="s">
        <v>8055</v>
      </c>
      <c r="C1057" s="244" t="s">
        <v>6717</v>
      </c>
      <c r="D1057" s="240" t="s">
        <v>8128</v>
      </c>
      <c r="E1057" s="239" t="s">
        <v>4817</v>
      </c>
      <c r="F1057" s="243" t="s">
        <v>6729</v>
      </c>
      <c r="G1057" s="251">
        <v>0</v>
      </c>
      <c r="H1057" s="252" t="s">
        <v>7052</v>
      </c>
      <c r="I1057" s="252"/>
      <c r="J1057" s="234"/>
      <c r="K1057" s="252"/>
      <c r="L1057" s="252"/>
      <c r="M1057" s="252"/>
      <c r="N1057" s="252" t="s">
        <v>6720</v>
      </c>
      <c r="O1057" s="253" t="s">
        <v>8056</v>
      </c>
      <c r="P1057" s="253" t="s">
        <v>8057</v>
      </c>
      <c r="Q1057" s="254" t="s">
        <v>8058</v>
      </c>
      <c r="R1057" s="255" t="s">
        <v>4818</v>
      </c>
      <c r="S1057" s="256">
        <v>2000000000142</v>
      </c>
      <c r="T1057" s="236">
        <v>45531</v>
      </c>
      <c r="U1057" s="237" t="s">
        <v>6722</v>
      </c>
      <c r="V1057" s="237">
        <v>45573</v>
      </c>
      <c r="W1057" s="237">
        <v>45583</v>
      </c>
      <c r="X1057" s="257" t="s">
        <v>6721</v>
      </c>
      <c r="Y1057" s="257"/>
      <c r="Z1057" s="237" t="s">
        <v>7066</v>
      </c>
      <c r="AA1057" s="225">
        <v>202409</v>
      </c>
      <c r="AB1057" s="258"/>
      <c r="AC1057" s="259" t="s">
        <v>6708</v>
      </c>
      <c r="AD1057" s="260" t="s">
        <v>6709</v>
      </c>
      <c r="AE1057" s="261">
        <v>0</v>
      </c>
      <c r="AF1057" s="260" t="s">
        <v>6709</v>
      </c>
      <c r="AG1057" s="242" t="str">
        <f>IFERROR(VLOOKUP(작성용!A:A,RM!A:D,4,0),"-")</f>
        <v>김수현/김운영</v>
      </c>
      <c r="AH1057" s="262" t="s">
        <v>8059</v>
      </c>
      <c r="AI1057" s="263" t="s">
        <v>6721</v>
      </c>
      <c r="AJ1057" s="263" t="s">
        <v>6721</v>
      </c>
      <c r="AK1057" s="263" t="s">
        <v>6726</v>
      </c>
      <c r="AL1057" s="238">
        <v>1056</v>
      </c>
    </row>
    <row r="1058" spans="1:38" x14ac:dyDescent="0.3">
      <c r="A1058" s="250" t="s">
        <v>2417</v>
      </c>
      <c r="B1058" s="250" t="s">
        <v>8055</v>
      </c>
      <c r="C1058" s="244" t="s">
        <v>6717</v>
      </c>
      <c r="D1058" s="240" t="s">
        <v>6833</v>
      </c>
      <c r="E1058" s="239" t="s">
        <v>4819</v>
      </c>
      <c r="F1058" s="243" t="s">
        <v>6729</v>
      </c>
      <c r="G1058" s="251">
        <v>0</v>
      </c>
      <c r="H1058" s="252" t="s">
        <v>7052</v>
      </c>
      <c r="I1058" s="252"/>
      <c r="J1058" s="234"/>
      <c r="K1058" s="252"/>
      <c r="L1058" s="252"/>
      <c r="M1058" s="252"/>
      <c r="N1058" s="252" t="s">
        <v>6720</v>
      </c>
      <c r="O1058" s="253" t="s">
        <v>8056</v>
      </c>
      <c r="P1058" s="253" t="s">
        <v>8057</v>
      </c>
      <c r="Q1058" s="254" t="s">
        <v>8058</v>
      </c>
      <c r="R1058" s="255" t="s">
        <v>4820</v>
      </c>
      <c r="S1058" s="256">
        <v>2000000000063</v>
      </c>
      <c r="T1058" s="236">
        <v>45531</v>
      </c>
      <c r="U1058" s="237" t="s">
        <v>6722</v>
      </c>
      <c r="V1058" s="237">
        <v>45573</v>
      </c>
      <c r="W1058" s="237">
        <v>45583</v>
      </c>
      <c r="X1058" s="257" t="s">
        <v>6721</v>
      </c>
      <c r="Y1058" s="257"/>
      <c r="Z1058" s="237" t="s">
        <v>7066</v>
      </c>
      <c r="AA1058" s="225">
        <v>202409</v>
      </c>
      <c r="AB1058" s="258"/>
      <c r="AC1058" s="259" t="s">
        <v>6708</v>
      </c>
      <c r="AD1058" s="260" t="s">
        <v>6709</v>
      </c>
      <c r="AE1058" s="261">
        <v>0</v>
      </c>
      <c r="AF1058" s="260" t="s">
        <v>6709</v>
      </c>
      <c r="AG1058" s="242" t="str">
        <f>IFERROR(VLOOKUP(작성용!A:A,RM!A:D,4,0),"-")</f>
        <v>김수현/김운영</v>
      </c>
      <c r="AH1058" s="262" t="s">
        <v>8059</v>
      </c>
      <c r="AI1058" s="263" t="s">
        <v>6721</v>
      </c>
      <c r="AJ1058" s="263" t="s">
        <v>6721</v>
      </c>
      <c r="AK1058" s="263" t="s">
        <v>6726</v>
      </c>
      <c r="AL1058" s="238">
        <v>1057</v>
      </c>
    </row>
    <row r="1059" spans="1:38" x14ac:dyDescent="0.3">
      <c r="A1059" s="250" t="s">
        <v>2417</v>
      </c>
      <c r="B1059" s="250" t="s">
        <v>8055</v>
      </c>
      <c r="C1059" s="244" t="s">
        <v>6717</v>
      </c>
      <c r="D1059" s="240" t="s">
        <v>8129</v>
      </c>
      <c r="E1059" s="239" t="s">
        <v>4821</v>
      </c>
      <c r="F1059" s="243" t="s">
        <v>6729</v>
      </c>
      <c r="G1059" s="251">
        <v>0</v>
      </c>
      <c r="H1059" s="252" t="s">
        <v>7052</v>
      </c>
      <c r="I1059" s="252"/>
      <c r="J1059" s="234"/>
      <c r="K1059" s="252"/>
      <c r="L1059" s="252"/>
      <c r="M1059" s="252"/>
      <c r="N1059" s="252" t="s">
        <v>6720</v>
      </c>
      <c r="O1059" s="253" t="s">
        <v>8056</v>
      </c>
      <c r="P1059" s="253" t="s">
        <v>8057</v>
      </c>
      <c r="Q1059" s="254" t="s">
        <v>8058</v>
      </c>
      <c r="R1059" s="255" t="s">
        <v>4822</v>
      </c>
      <c r="S1059" s="256">
        <v>2000000000067</v>
      </c>
      <c r="T1059" s="236">
        <v>45531</v>
      </c>
      <c r="U1059" s="237" t="s">
        <v>6722</v>
      </c>
      <c r="V1059" s="237">
        <v>45573</v>
      </c>
      <c r="W1059" s="237">
        <v>45583</v>
      </c>
      <c r="X1059" s="257" t="s">
        <v>6721</v>
      </c>
      <c r="Y1059" s="257"/>
      <c r="Z1059" s="237" t="s">
        <v>7066</v>
      </c>
      <c r="AA1059" s="225">
        <v>202409</v>
      </c>
      <c r="AB1059" s="258"/>
      <c r="AC1059" s="259" t="s">
        <v>6708</v>
      </c>
      <c r="AD1059" s="260" t="s">
        <v>6709</v>
      </c>
      <c r="AE1059" s="261">
        <v>0</v>
      </c>
      <c r="AF1059" s="260" t="s">
        <v>6709</v>
      </c>
      <c r="AG1059" s="242" t="str">
        <f>IFERROR(VLOOKUP(작성용!A:A,RM!A:D,4,0),"-")</f>
        <v>김수현/김운영</v>
      </c>
      <c r="AH1059" s="262" t="s">
        <v>8059</v>
      </c>
      <c r="AI1059" s="263" t="s">
        <v>6721</v>
      </c>
      <c r="AJ1059" s="263" t="s">
        <v>6721</v>
      </c>
      <c r="AK1059" s="263" t="s">
        <v>6726</v>
      </c>
      <c r="AL1059" s="238">
        <v>1058</v>
      </c>
    </row>
    <row r="1060" spans="1:38" x14ac:dyDescent="0.3">
      <c r="A1060" s="250" t="s">
        <v>2417</v>
      </c>
      <c r="B1060" s="250" t="s">
        <v>8055</v>
      </c>
      <c r="C1060" s="244" t="s">
        <v>6717</v>
      </c>
      <c r="D1060" s="240" t="s">
        <v>8130</v>
      </c>
      <c r="E1060" s="239" t="s">
        <v>4823</v>
      </c>
      <c r="F1060" s="243" t="s">
        <v>6729</v>
      </c>
      <c r="G1060" s="251">
        <v>0</v>
      </c>
      <c r="H1060" s="252" t="s">
        <v>7052</v>
      </c>
      <c r="I1060" s="252"/>
      <c r="J1060" s="234"/>
      <c r="K1060" s="252"/>
      <c r="L1060" s="252"/>
      <c r="M1060" s="252"/>
      <c r="N1060" s="252" t="s">
        <v>6720</v>
      </c>
      <c r="O1060" s="253" t="s">
        <v>8056</v>
      </c>
      <c r="P1060" s="253" t="s">
        <v>8057</v>
      </c>
      <c r="Q1060" s="254" t="s">
        <v>8058</v>
      </c>
      <c r="R1060" s="255" t="s">
        <v>4824</v>
      </c>
      <c r="S1060" s="256">
        <v>2000000000174</v>
      </c>
      <c r="T1060" s="236">
        <v>45531</v>
      </c>
      <c r="U1060" s="237" t="s">
        <v>6722</v>
      </c>
      <c r="V1060" s="237">
        <v>45573</v>
      </c>
      <c r="W1060" s="237">
        <v>45583</v>
      </c>
      <c r="X1060" s="257" t="s">
        <v>6721</v>
      </c>
      <c r="Y1060" s="257"/>
      <c r="Z1060" s="237" t="s">
        <v>7066</v>
      </c>
      <c r="AA1060" s="225">
        <v>202409</v>
      </c>
      <c r="AB1060" s="258"/>
      <c r="AC1060" s="259" t="s">
        <v>6708</v>
      </c>
      <c r="AD1060" s="260" t="s">
        <v>6709</v>
      </c>
      <c r="AE1060" s="261">
        <v>0</v>
      </c>
      <c r="AF1060" s="260" t="s">
        <v>6709</v>
      </c>
      <c r="AG1060" s="242" t="str">
        <f>IFERROR(VLOOKUP(작성용!A:A,RM!A:D,4,0),"-")</f>
        <v>김수현/김운영</v>
      </c>
      <c r="AH1060" s="262" t="s">
        <v>8059</v>
      </c>
      <c r="AI1060" s="263" t="s">
        <v>6721</v>
      </c>
      <c r="AJ1060" s="263" t="s">
        <v>6721</v>
      </c>
      <c r="AK1060" s="263" t="s">
        <v>6726</v>
      </c>
      <c r="AL1060" s="238">
        <v>1059</v>
      </c>
    </row>
    <row r="1061" spans="1:38" x14ac:dyDescent="0.3">
      <c r="A1061" s="250" t="s">
        <v>2417</v>
      </c>
      <c r="B1061" s="250" t="s">
        <v>8055</v>
      </c>
      <c r="C1061" s="244" t="s">
        <v>6717</v>
      </c>
      <c r="D1061" s="240" t="s">
        <v>8131</v>
      </c>
      <c r="E1061" s="239" t="s">
        <v>4825</v>
      </c>
      <c r="F1061" s="243" t="s">
        <v>6729</v>
      </c>
      <c r="G1061" s="251">
        <v>0</v>
      </c>
      <c r="H1061" s="252" t="s">
        <v>7052</v>
      </c>
      <c r="I1061" s="252"/>
      <c r="J1061" s="234"/>
      <c r="K1061" s="252"/>
      <c r="L1061" s="252"/>
      <c r="M1061" s="252"/>
      <c r="N1061" s="252" t="s">
        <v>6720</v>
      </c>
      <c r="O1061" s="253" t="s">
        <v>8056</v>
      </c>
      <c r="P1061" s="253" t="s">
        <v>8057</v>
      </c>
      <c r="Q1061" s="254" t="s">
        <v>8058</v>
      </c>
      <c r="R1061" s="255" t="s">
        <v>4826</v>
      </c>
      <c r="S1061" s="256">
        <v>2000000000004</v>
      </c>
      <c r="T1061" s="236">
        <v>45531</v>
      </c>
      <c r="U1061" s="237" t="s">
        <v>6722</v>
      </c>
      <c r="V1061" s="237">
        <v>45573</v>
      </c>
      <c r="W1061" s="237">
        <v>45583</v>
      </c>
      <c r="X1061" s="257" t="s">
        <v>6721</v>
      </c>
      <c r="Y1061" s="257"/>
      <c r="Z1061" s="237" t="s">
        <v>7066</v>
      </c>
      <c r="AA1061" s="225">
        <v>202409</v>
      </c>
      <c r="AB1061" s="258"/>
      <c r="AC1061" s="259" t="s">
        <v>6708</v>
      </c>
      <c r="AD1061" s="260" t="s">
        <v>6709</v>
      </c>
      <c r="AE1061" s="261">
        <v>0</v>
      </c>
      <c r="AF1061" s="260" t="s">
        <v>6709</v>
      </c>
      <c r="AG1061" s="242" t="str">
        <f>IFERROR(VLOOKUP(작성용!A:A,RM!A:D,4,0),"-")</f>
        <v>김수현/김운영</v>
      </c>
      <c r="AH1061" s="262" t="s">
        <v>8059</v>
      </c>
      <c r="AI1061" s="263" t="s">
        <v>6721</v>
      </c>
      <c r="AJ1061" s="263" t="s">
        <v>6721</v>
      </c>
      <c r="AK1061" s="263" t="s">
        <v>6726</v>
      </c>
      <c r="AL1061" s="238">
        <v>1060</v>
      </c>
    </row>
    <row r="1062" spans="1:38" x14ac:dyDescent="0.3">
      <c r="A1062" s="250" t="s">
        <v>2417</v>
      </c>
      <c r="B1062" s="250" t="s">
        <v>8055</v>
      </c>
      <c r="C1062" s="244" t="s">
        <v>6717</v>
      </c>
      <c r="D1062" s="240" t="s">
        <v>8132</v>
      </c>
      <c r="E1062" s="239" t="s">
        <v>4827</v>
      </c>
      <c r="F1062" s="243" t="s">
        <v>6729</v>
      </c>
      <c r="G1062" s="251">
        <v>0</v>
      </c>
      <c r="H1062" s="252" t="s">
        <v>7052</v>
      </c>
      <c r="I1062" s="252"/>
      <c r="J1062" s="234"/>
      <c r="K1062" s="252"/>
      <c r="L1062" s="252"/>
      <c r="M1062" s="252"/>
      <c r="N1062" s="252" t="s">
        <v>6720</v>
      </c>
      <c r="O1062" s="253" t="s">
        <v>8056</v>
      </c>
      <c r="P1062" s="253" t="s">
        <v>8057</v>
      </c>
      <c r="Q1062" s="254" t="s">
        <v>8058</v>
      </c>
      <c r="R1062" s="255" t="s">
        <v>4828</v>
      </c>
      <c r="S1062" s="256">
        <v>2000000000068</v>
      </c>
      <c r="T1062" s="236">
        <v>45531</v>
      </c>
      <c r="U1062" s="237" t="s">
        <v>6722</v>
      </c>
      <c r="V1062" s="237">
        <v>45573</v>
      </c>
      <c r="W1062" s="237">
        <v>45583</v>
      </c>
      <c r="X1062" s="257" t="s">
        <v>6721</v>
      </c>
      <c r="Y1062" s="257"/>
      <c r="Z1062" s="237" t="s">
        <v>7066</v>
      </c>
      <c r="AA1062" s="225">
        <v>202409</v>
      </c>
      <c r="AB1062" s="258"/>
      <c r="AC1062" s="259" t="s">
        <v>6708</v>
      </c>
      <c r="AD1062" s="260" t="s">
        <v>6709</v>
      </c>
      <c r="AE1062" s="261">
        <v>0</v>
      </c>
      <c r="AF1062" s="260" t="s">
        <v>6709</v>
      </c>
      <c r="AG1062" s="242" t="str">
        <f>IFERROR(VLOOKUP(작성용!A:A,RM!A:D,4,0),"-")</f>
        <v>김수현/김운영</v>
      </c>
      <c r="AH1062" s="262" t="s">
        <v>8059</v>
      </c>
      <c r="AI1062" s="263" t="s">
        <v>6721</v>
      </c>
      <c r="AJ1062" s="263" t="s">
        <v>6721</v>
      </c>
      <c r="AK1062" s="263" t="s">
        <v>6726</v>
      </c>
      <c r="AL1062" s="238">
        <v>1061</v>
      </c>
    </row>
    <row r="1063" spans="1:38" x14ac:dyDescent="0.3">
      <c r="A1063" s="250" t="s">
        <v>2417</v>
      </c>
      <c r="B1063" s="250" t="s">
        <v>8055</v>
      </c>
      <c r="C1063" s="244" t="s">
        <v>6717</v>
      </c>
      <c r="D1063" s="240" t="s">
        <v>8133</v>
      </c>
      <c r="E1063" s="239" t="s">
        <v>4829</v>
      </c>
      <c r="F1063" s="243" t="s">
        <v>6729</v>
      </c>
      <c r="G1063" s="251">
        <v>0</v>
      </c>
      <c r="H1063" s="252" t="s">
        <v>7052</v>
      </c>
      <c r="I1063" s="252"/>
      <c r="J1063" s="234"/>
      <c r="K1063" s="252"/>
      <c r="L1063" s="252"/>
      <c r="M1063" s="252"/>
      <c r="N1063" s="252" t="s">
        <v>6720</v>
      </c>
      <c r="O1063" s="253" t="s">
        <v>8056</v>
      </c>
      <c r="P1063" s="253" t="s">
        <v>8057</v>
      </c>
      <c r="Q1063" s="254" t="s">
        <v>8058</v>
      </c>
      <c r="R1063" s="255" t="s">
        <v>4830</v>
      </c>
      <c r="S1063" s="256">
        <v>2000000000104</v>
      </c>
      <c r="T1063" s="236">
        <v>45531</v>
      </c>
      <c r="U1063" s="237" t="s">
        <v>6722</v>
      </c>
      <c r="V1063" s="237">
        <v>45573</v>
      </c>
      <c r="W1063" s="237">
        <v>45583</v>
      </c>
      <c r="X1063" s="257" t="s">
        <v>6721</v>
      </c>
      <c r="Y1063" s="257"/>
      <c r="Z1063" s="237" t="s">
        <v>7066</v>
      </c>
      <c r="AA1063" s="225">
        <v>202409</v>
      </c>
      <c r="AB1063" s="258"/>
      <c r="AC1063" s="259" t="s">
        <v>6708</v>
      </c>
      <c r="AD1063" s="260" t="s">
        <v>6709</v>
      </c>
      <c r="AE1063" s="261">
        <v>0</v>
      </c>
      <c r="AF1063" s="260" t="s">
        <v>6709</v>
      </c>
      <c r="AG1063" s="242" t="str">
        <f>IFERROR(VLOOKUP(작성용!A:A,RM!A:D,4,0),"-")</f>
        <v>김수현/김운영</v>
      </c>
      <c r="AH1063" s="262" t="s">
        <v>8059</v>
      </c>
      <c r="AI1063" s="263" t="s">
        <v>6721</v>
      </c>
      <c r="AJ1063" s="263" t="s">
        <v>6721</v>
      </c>
      <c r="AK1063" s="263" t="s">
        <v>6726</v>
      </c>
      <c r="AL1063" s="238">
        <v>1062</v>
      </c>
    </row>
    <row r="1064" spans="1:38" x14ac:dyDescent="0.3">
      <c r="A1064" s="250" t="s">
        <v>2417</v>
      </c>
      <c r="B1064" s="250" t="s">
        <v>8055</v>
      </c>
      <c r="C1064" s="244" t="s">
        <v>6717</v>
      </c>
      <c r="D1064" s="240" t="s">
        <v>8134</v>
      </c>
      <c r="E1064" s="239" t="s">
        <v>4831</v>
      </c>
      <c r="F1064" s="243" t="s">
        <v>6729</v>
      </c>
      <c r="G1064" s="251">
        <v>0</v>
      </c>
      <c r="H1064" s="252" t="s">
        <v>7052</v>
      </c>
      <c r="I1064" s="252"/>
      <c r="J1064" s="234"/>
      <c r="K1064" s="252"/>
      <c r="L1064" s="252"/>
      <c r="M1064" s="252"/>
      <c r="N1064" s="252" t="s">
        <v>6720</v>
      </c>
      <c r="O1064" s="253" t="s">
        <v>8056</v>
      </c>
      <c r="P1064" s="253" t="s">
        <v>8057</v>
      </c>
      <c r="Q1064" s="254" t="s">
        <v>8058</v>
      </c>
      <c r="R1064" s="255" t="s">
        <v>4832</v>
      </c>
      <c r="S1064" s="256">
        <v>2000000000023</v>
      </c>
      <c r="T1064" s="236">
        <v>45531</v>
      </c>
      <c r="U1064" s="237" t="s">
        <v>6722</v>
      </c>
      <c r="V1064" s="237">
        <v>45573</v>
      </c>
      <c r="W1064" s="237">
        <v>45583</v>
      </c>
      <c r="X1064" s="257" t="s">
        <v>6721</v>
      </c>
      <c r="Y1064" s="257"/>
      <c r="Z1064" s="237" t="s">
        <v>7066</v>
      </c>
      <c r="AA1064" s="225">
        <v>202409</v>
      </c>
      <c r="AB1064" s="258"/>
      <c r="AC1064" s="259" t="s">
        <v>6708</v>
      </c>
      <c r="AD1064" s="260" t="s">
        <v>6709</v>
      </c>
      <c r="AE1064" s="261">
        <v>0</v>
      </c>
      <c r="AF1064" s="260" t="s">
        <v>6709</v>
      </c>
      <c r="AG1064" s="242" t="str">
        <f>IFERROR(VLOOKUP(작성용!A:A,RM!A:D,4,0),"-")</f>
        <v>김수현/김운영</v>
      </c>
      <c r="AH1064" s="262" t="s">
        <v>8059</v>
      </c>
      <c r="AI1064" s="263" t="s">
        <v>6721</v>
      </c>
      <c r="AJ1064" s="263" t="s">
        <v>6721</v>
      </c>
      <c r="AK1064" s="263" t="s">
        <v>6726</v>
      </c>
      <c r="AL1064" s="238">
        <v>1063</v>
      </c>
    </row>
    <row r="1065" spans="1:38" x14ac:dyDescent="0.3">
      <c r="A1065" s="250" t="s">
        <v>2417</v>
      </c>
      <c r="B1065" s="250" t="s">
        <v>8055</v>
      </c>
      <c r="C1065" s="244" t="s">
        <v>6717</v>
      </c>
      <c r="D1065" s="240" t="s">
        <v>8135</v>
      </c>
      <c r="E1065" s="239" t="s">
        <v>4833</v>
      </c>
      <c r="F1065" s="243" t="s">
        <v>6729</v>
      </c>
      <c r="G1065" s="251">
        <v>0</v>
      </c>
      <c r="H1065" s="252" t="s">
        <v>7052</v>
      </c>
      <c r="I1065" s="252"/>
      <c r="J1065" s="234"/>
      <c r="K1065" s="252"/>
      <c r="L1065" s="252"/>
      <c r="M1065" s="252"/>
      <c r="N1065" s="252" t="s">
        <v>6720</v>
      </c>
      <c r="O1065" s="253" t="s">
        <v>8056</v>
      </c>
      <c r="P1065" s="253" t="s">
        <v>8057</v>
      </c>
      <c r="Q1065" s="254" t="s">
        <v>8058</v>
      </c>
      <c r="R1065" s="255" t="s">
        <v>4834</v>
      </c>
      <c r="S1065" s="256">
        <v>2000000000170</v>
      </c>
      <c r="T1065" s="236">
        <v>45531</v>
      </c>
      <c r="U1065" s="237" t="s">
        <v>6722</v>
      </c>
      <c r="V1065" s="237">
        <v>45573</v>
      </c>
      <c r="W1065" s="237">
        <v>45583</v>
      </c>
      <c r="X1065" s="257" t="s">
        <v>6721</v>
      </c>
      <c r="Y1065" s="257"/>
      <c r="Z1065" s="237" t="s">
        <v>7066</v>
      </c>
      <c r="AA1065" s="225">
        <v>202409</v>
      </c>
      <c r="AB1065" s="258"/>
      <c r="AC1065" s="259" t="s">
        <v>6708</v>
      </c>
      <c r="AD1065" s="260" t="s">
        <v>6709</v>
      </c>
      <c r="AE1065" s="261">
        <v>0</v>
      </c>
      <c r="AF1065" s="260" t="s">
        <v>6709</v>
      </c>
      <c r="AG1065" s="242" t="str">
        <f>IFERROR(VLOOKUP(작성용!A:A,RM!A:D,4,0),"-")</f>
        <v>김수현/김운영</v>
      </c>
      <c r="AH1065" s="262" t="s">
        <v>8059</v>
      </c>
      <c r="AI1065" s="263" t="s">
        <v>6721</v>
      </c>
      <c r="AJ1065" s="263" t="s">
        <v>6721</v>
      </c>
      <c r="AK1065" s="263" t="s">
        <v>6726</v>
      </c>
      <c r="AL1065" s="238">
        <v>1064</v>
      </c>
    </row>
    <row r="1066" spans="1:38" x14ac:dyDescent="0.3">
      <c r="A1066" s="250" t="s">
        <v>2417</v>
      </c>
      <c r="B1066" s="250" t="s">
        <v>8055</v>
      </c>
      <c r="C1066" s="244" t="s">
        <v>6717</v>
      </c>
      <c r="D1066" s="240" t="s">
        <v>8136</v>
      </c>
      <c r="E1066" s="239" t="s">
        <v>4835</v>
      </c>
      <c r="F1066" s="243" t="s">
        <v>6729</v>
      </c>
      <c r="G1066" s="251">
        <v>0</v>
      </c>
      <c r="H1066" s="252" t="s">
        <v>7052</v>
      </c>
      <c r="I1066" s="252"/>
      <c r="J1066" s="234"/>
      <c r="K1066" s="252"/>
      <c r="L1066" s="252"/>
      <c r="M1066" s="252"/>
      <c r="N1066" s="252" t="s">
        <v>6720</v>
      </c>
      <c r="O1066" s="253" t="s">
        <v>8056</v>
      </c>
      <c r="P1066" s="253" t="s">
        <v>8057</v>
      </c>
      <c r="Q1066" s="254" t="s">
        <v>8058</v>
      </c>
      <c r="R1066" s="255" t="s">
        <v>4836</v>
      </c>
      <c r="S1066" s="256">
        <v>2000000000056</v>
      </c>
      <c r="T1066" s="236">
        <v>45531</v>
      </c>
      <c r="U1066" s="237" t="s">
        <v>6722</v>
      </c>
      <c r="V1066" s="237">
        <v>45573</v>
      </c>
      <c r="W1066" s="237">
        <v>45583</v>
      </c>
      <c r="X1066" s="257" t="s">
        <v>6721</v>
      </c>
      <c r="Y1066" s="257"/>
      <c r="Z1066" s="237" t="s">
        <v>7066</v>
      </c>
      <c r="AA1066" s="225">
        <v>202409</v>
      </c>
      <c r="AB1066" s="258"/>
      <c r="AC1066" s="259" t="s">
        <v>6708</v>
      </c>
      <c r="AD1066" s="260" t="s">
        <v>6709</v>
      </c>
      <c r="AE1066" s="261">
        <v>0</v>
      </c>
      <c r="AF1066" s="260" t="s">
        <v>6709</v>
      </c>
      <c r="AG1066" s="242" t="str">
        <f>IFERROR(VLOOKUP(작성용!A:A,RM!A:D,4,0),"-")</f>
        <v>김수현/김운영</v>
      </c>
      <c r="AH1066" s="262" t="s">
        <v>8059</v>
      </c>
      <c r="AI1066" s="263" t="s">
        <v>6721</v>
      </c>
      <c r="AJ1066" s="263" t="s">
        <v>6721</v>
      </c>
      <c r="AK1066" s="263" t="s">
        <v>6726</v>
      </c>
      <c r="AL1066" s="238">
        <v>1065</v>
      </c>
    </row>
    <row r="1067" spans="1:38" x14ac:dyDescent="0.3">
      <c r="A1067" s="250" t="s">
        <v>2417</v>
      </c>
      <c r="B1067" s="250" t="s">
        <v>8055</v>
      </c>
      <c r="C1067" s="244" t="s">
        <v>6717</v>
      </c>
      <c r="D1067" s="240" t="s">
        <v>8137</v>
      </c>
      <c r="E1067" s="239" t="s">
        <v>4837</v>
      </c>
      <c r="F1067" s="243" t="s">
        <v>6729</v>
      </c>
      <c r="G1067" s="251">
        <v>0</v>
      </c>
      <c r="H1067" s="252" t="s">
        <v>7052</v>
      </c>
      <c r="I1067" s="252"/>
      <c r="J1067" s="234"/>
      <c r="K1067" s="252"/>
      <c r="L1067" s="252"/>
      <c r="M1067" s="252"/>
      <c r="N1067" s="252" t="s">
        <v>6720</v>
      </c>
      <c r="O1067" s="253" t="s">
        <v>8056</v>
      </c>
      <c r="P1067" s="253" t="s">
        <v>8057</v>
      </c>
      <c r="Q1067" s="254" t="s">
        <v>8058</v>
      </c>
      <c r="R1067" s="255" t="s">
        <v>4838</v>
      </c>
      <c r="S1067" s="256">
        <v>2000000000046</v>
      </c>
      <c r="T1067" s="236">
        <v>45531</v>
      </c>
      <c r="U1067" s="237" t="s">
        <v>6722</v>
      </c>
      <c r="V1067" s="237">
        <v>45573</v>
      </c>
      <c r="W1067" s="237">
        <v>45583</v>
      </c>
      <c r="X1067" s="257" t="s">
        <v>6721</v>
      </c>
      <c r="Y1067" s="257"/>
      <c r="Z1067" s="237" t="s">
        <v>7066</v>
      </c>
      <c r="AA1067" s="225">
        <v>202409</v>
      </c>
      <c r="AB1067" s="258"/>
      <c r="AC1067" s="259" t="s">
        <v>6708</v>
      </c>
      <c r="AD1067" s="260" t="s">
        <v>6709</v>
      </c>
      <c r="AE1067" s="261">
        <v>0</v>
      </c>
      <c r="AF1067" s="260" t="s">
        <v>6709</v>
      </c>
      <c r="AG1067" s="242" t="str">
        <f>IFERROR(VLOOKUP(작성용!A:A,RM!A:D,4,0),"-")</f>
        <v>김수현/김운영</v>
      </c>
      <c r="AH1067" s="262" t="s">
        <v>8059</v>
      </c>
      <c r="AI1067" s="263" t="s">
        <v>6721</v>
      </c>
      <c r="AJ1067" s="263" t="s">
        <v>6721</v>
      </c>
      <c r="AK1067" s="263" t="s">
        <v>6726</v>
      </c>
      <c r="AL1067" s="238">
        <v>1066</v>
      </c>
    </row>
    <row r="1068" spans="1:38" x14ac:dyDescent="0.3">
      <c r="A1068" s="250" t="s">
        <v>2417</v>
      </c>
      <c r="B1068" s="250" t="s">
        <v>8055</v>
      </c>
      <c r="C1068" s="244" t="s">
        <v>6717</v>
      </c>
      <c r="D1068" s="240" t="s">
        <v>8138</v>
      </c>
      <c r="E1068" s="239" t="s">
        <v>4839</v>
      </c>
      <c r="F1068" s="243" t="s">
        <v>6729</v>
      </c>
      <c r="G1068" s="251">
        <v>0</v>
      </c>
      <c r="H1068" s="252" t="s">
        <v>7052</v>
      </c>
      <c r="I1068" s="252"/>
      <c r="J1068" s="234"/>
      <c r="K1068" s="252"/>
      <c r="L1068" s="252"/>
      <c r="M1068" s="252"/>
      <c r="N1068" s="252" t="s">
        <v>6720</v>
      </c>
      <c r="O1068" s="253" t="s">
        <v>8056</v>
      </c>
      <c r="P1068" s="253" t="s">
        <v>8057</v>
      </c>
      <c r="Q1068" s="254" t="s">
        <v>8058</v>
      </c>
      <c r="R1068" s="255" t="s">
        <v>4840</v>
      </c>
      <c r="S1068" s="256">
        <v>2000000000158</v>
      </c>
      <c r="T1068" s="236">
        <v>45531</v>
      </c>
      <c r="U1068" s="237" t="s">
        <v>6722</v>
      </c>
      <c r="V1068" s="237">
        <v>45573</v>
      </c>
      <c r="W1068" s="237">
        <v>45583</v>
      </c>
      <c r="X1068" s="257" t="s">
        <v>6721</v>
      </c>
      <c r="Y1068" s="257"/>
      <c r="Z1068" s="237" t="s">
        <v>7066</v>
      </c>
      <c r="AA1068" s="225">
        <v>202409</v>
      </c>
      <c r="AB1068" s="258"/>
      <c r="AC1068" s="259" t="s">
        <v>6708</v>
      </c>
      <c r="AD1068" s="260" t="s">
        <v>6709</v>
      </c>
      <c r="AE1068" s="261">
        <v>0</v>
      </c>
      <c r="AF1068" s="260" t="s">
        <v>6709</v>
      </c>
      <c r="AG1068" s="242" t="str">
        <f>IFERROR(VLOOKUP(작성용!A:A,RM!A:D,4,0),"-")</f>
        <v>김수현/김운영</v>
      </c>
      <c r="AH1068" s="262" t="s">
        <v>8059</v>
      </c>
      <c r="AI1068" s="263" t="s">
        <v>6721</v>
      </c>
      <c r="AJ1068" s="263" t="s">
        <v>6721</v>
      </c>
      <c r="AK1068" s="263" t="s">
        <v>6726</v>
      </c>
      <c r="AL1068" s="238">
        <v>1067</v>
      </c>
    </row>
    <row r="1069" spans="1:38" x14ac:dyDescent="0.3">
      <c r="A1069" s="250" t="s">
        <v>2417</v>
      </c>
      <c r="B1069" s="250" t="s">
        <v>8055</v>
      </c>
      <c r="C1069" s="244" t="s">
        <v>6717</v>
      </c>
      <c r="D1069" s="240" t="s">
        <v>8139</v>
      </c>
      <c r="E1069" s="239" t="s">
        <v>4841</v>
      </c>
      <c r="F1069" s="243" t="s">
        <v>6729</v>
      </c>
      <c r="G1069" s="251">
        <v>0</v>
      </c>
      <c r="H1069" s="252" t="s">
        <v>7052</v>
      </c>
      <c r="I1069" s="252"/>
      <c r="J1069" s="234"/>
      <c r="K1069" s="252"/>
      <c r="L1069" s="252"/>
      <c r="M1069" s="252"/>
      <c r="N1069" s="252" t="s">
        <v>6720</v>
      </c>
      <c r="O1069" s="253" t="s">
        <v>8056</v>
      </c>
      <c r="P1069" s="253" t="s">
        <v>8057</v>
      </c>
      <c r="Q1069" s="254" t="s">
        <v>8058</v>
      </c>
      <c r="R1069" s="255" t="s">
        <v>4842</v>
      </c>
      <c r="S1069" s="256">
        <v>2000000000087</v>
      </c>
      <c r="T1069" s="236">
        <v>45531</v>
      </c>
      <c r="U1069" s="237" t="s">
        <v>6722</v>
      </c>
      <c r="V1069" s="237">
        <v>45573</v>
      </c>
      <c r="W1069" s="237">
        <v>45583</v>
      </c>
      <c r="X1069" s="257" t="s">
        <v>6721</v>
      </c>
      <c r="Y1069" s="257"/>
      <c r="Z1069" s="237" t="s">
        <v>7066</v>
      </c>
      <c r="AA1069" s="225">
        <v>202409</v>
      </c>
      <c r="AB1069" s="258"/>
      <c r="AC1069" s="259" t="s">
        <v>6708</v>
      </c>
      <c r="AD1069" s="260" t="s">
        <v>6709</v>
      </c>
      <c r="AE1069" s="261">
        <v>0</v>
      </c>
      <c r="AF1069" s="260" t="s">
        <v>6709</v>
      </c>
      <c r="AG1069" s="242" t="str">
        <f>IFERROR(VLOOKUP(작성용!A:A,RM!A:D,4,0),"-")</f>
        <v>김수현/김운영</v>
      </c>
      <c r="AH1069" s="262" t="s">
        <v>8059</v>
      </c>
      <c r="AI1069" s="263" t="s">
        <v>6721</v>
      </c>
      <c r="AJ1069" s="263" t="s">
        <v>6721</v>
      </c>
      <c r="AK1069" s="263" t="s">
        <v>6726</v>
      </c>
      <c r="AL1069" s="238">
        <v>1068</v>
      </c>
    </row>
    <row r="1070" spans="1:38" x14ac:dyDescent="0.3">
      <c r="A1070" s="250" t="s">
        <v>2417</v>
      </c>
      <c r="B1070" s="250" t="s">
        <v>8055</v>
      </c>
      <c r="C1070" s="244" t="s">
        <v>6717</v>
      </c>
      <c r="D1070" s="240" t="s">
        <v>8140</v>
      </c>
      <c r="E1070" s="239" t="s">
        <v>4843</v>
      </c>
      <c r="F1070" s="243" t="s">
        <v>6729</v>
      </c>
      <c r="G1070" s="251">
        <v>0</v>
      </c>
      <c r="H1070" s="252" t="s">
        <v>7052</v>
      </c>
      <c r="I1070" s="252"/>
      <c r="J1070" s="234"/>
      <c r="K1070" s="252"/>
      <c r="L1070" s="252"/>
      <c r="M1070" s="252"/>
      <c r="N1070" s="252" t="s">
        <v>6720</v>
      </c>
      <c r="O1070" s="253" t="s">
        <v>8056</v>
      </c>
      <c r="P1070" s="253" t="s">
        <v>8057</v>
      </c>
      <c r="Q1070" s="254" t="s">
        <v>8058</v>
      </c>
      <c r="R1070" s="255" t="s">
        <v>4844</v>
      </c>
      <c r="S1070" s="256">
        <v>2000000000052</v>
      </c>
      <c r="T1070" s="236">
        <v>45531</v>
      </c>
      <c r="U1070" s="237" t="s">
        <v>6722</v>
      </c>
      <c r="V1070" s="237">
        <v>45573</v>
      </c>
      <c r="W1070" s="237">
        <v>45583</v>
      </c>
      <c r="X1070" s="257" t="s">
        <v>6721</v>
      </c>
      <c r="Y1070" s="257"/>
      <c r="Z1070" s="237" t="s">
        <v>7066</v>
      </c>
      <c r="AA1070" s="225">
        <v>202409</v>
      </c>
      <c r="AB1070" s="258"/>
      <c r="AC1070" s="259" t="s">
        <v>6708</v>
      </c>
      <c r="AD1070" s="260" t="s">
        <v>6709</v>
      </c>
      <c r="AE1070" s="261">
        <v>0</v>
      </c>
      <c r="AF1070" s="260" t="s">
        <v>6709</v>
      </c>
      <c r="AG1070" s="242" t="str">
        <f>IFERROR(VLOOKUP(작성용!A:A,RM!A:D,4,0),"-")</f>
        <v>김수현/김운영</v>
      </c>
      <c r="AH1070" s="262" t="s">
        <v>8059</v>
      </c>
      <c r="AI1070" s="263" t="s">
        <v>6721</v>
      </c>
      <c r="AJ1070" s="263" t="s">
        <v>6721</v>
      </c>
      <c r="AK1070" s="263" t="s">
        <v>6726</v>
      </c>
      <c r="AL1070" s="238">
        <v>1069</v>
      </c>
    </row>
    <row r="1071" spans="1:38" x14ac:dyDescent="0.3">
      <c r="A1071" s="250" t="s">
        <v>2417</v>
      </c>
      <c r="B1071" s="250" t="s">
        <v>8055</v>
      </c>
      <c r="C1071" s="244" t="s">
        <v>6717</v>
      </c>
      <c r="D1071" s="240" t="s">
        <v>8141</v>
      </c>
      <c r="E1071" s="239" t="s">
        <v>4845</v>
      </c>
      <c r="F1071" s="243" t="s">
        <v>6729</v>
      </c>
      <c r="G1071" s="251">
        <v>0</v>
      </c>
      <c r="H1071" s="252" t="s">
        <v>7052</v>
      </c>
      <c r="I1071" s="252"/>
      <c r="J1071" s="234"/>
      <c r="K1071" s="252"/>
      <c r="L1071" s="252"/>
      <c r="M1071" s="252"/>
      <c r="N1071" s="252" t="s">
        <v>6720</v>
      </c>
      <c r="O1071" s="253" t="s">
        <v>8056</v>
      </c>
      <c r="P1071" s="253" t="s">
        <v>8057</v>
      </c>
      <c r="Q1071" s="254" t="s">
        <v>8058</v>
      </c>
      <c r="R1071" s="255" t="s">
        <v>4846</v>
      </c>
      <c r="S1071" s="256">
        <v>2000000000133</v>
      </c>
      <c r="T1071" s="236">
        <v>45531</v>
      </c>
      <c r="U1071" s="237" t="s">
        <v>6722</v>
      </c>
      <c r="V1071" s="237">
        <v>45573</v>
      </c>
      <c r="W1071" s="237">
        <v>45583</v>
      </c>
      <c r="X1071" s="257" t="s">
        <v>6721</v>
      </c>
      <c r="Y1071" s="257"/>
      <c r="Z1071" s="237" t="s">
        <v>7066</v>
      </c>
      <c r="AA1071" s="225">
        <v>202409</v>
      </c>
      <c r="AB1071" s="258"/>
      <c r="AC1071" s="259" t="s">
        <v>6708</v>
      </c>
      <c r="AD1071" s="260" t="s">
        <v>6709</v>
      </c>
      <c r="AE1071" s="261">
        <v>0</v>
      </c>
      <c r="AF1071" s="260" t="s">
        <v>6709</v>
      </c>
      <c r="AG1071" s="242" t="str">
        <f>IFERROR(VLOOKUP(작성용!A:A,RM!A:D,4,0),"-")</f>
        <v>김수현/김운영</v>
      </c>
      <c r="AH1071" s="262" t="s">
        <v>8059</v>
      </c>
      <c r="AI1071" s="263" t="s">
        <v>6721</v>
      </c>
      <c r="AJ1071" s="263" t="s">
        <v>6721</v>
      </c>
      <c r="AK1071" s="263" t="s">
        <v>6726</v>
      </c>
      <c r="AL1071" s="238">
        <v>1070</v>
      </c>
    </row>
    <row r="1072" spans="1:38" x14ac:dyDescent="0.3">
      <c r="A1072" s="250" t="s">
        <v>2417</v>
      </c>
      <c r="B1072" s="250" t="s">
        <v>8055</v>
      </c>
      <c r="C1072" s="244" t="s">
        <v>6717</v>
      </c>
      <c r="D1072" s="240" t="s">
        <v>8142</v>
      </c>
      <c r="E1072" s="239" t="s">
        <v>4847</v>
      </c>
      <c r="F1072" s="243" t="s">
        <v>6729</v>
      </c>
      <c r="G1072" s="251">
        <v>0</v>
      </c>
      <c r="H1072" s="252" t="s">
        <v>7052</v>
      </c>
      <c r="I1072" s="252"/>
      <c r="J1072" s="234"/>
      <c r="K1072" s="252"/>
      <c r="L1072" s="252"/>
      <c r="M1072" s="252"/>
      <c r="N1072" s="252" t="s">
        <v>6720</v>
      </c>
      <c r="O1072" s="253" t="s">
        <v>8056</v>
      </c>
      <c r="P1072" s="253" t="s">
        <v>8057</v>
      </c>
      <c r="Q1072" s="254" t="s">
        <v>8058</v>
      </c>
      <c r="R1072" s="255" t="s">
        <v>4848</v>
      </c>
      <c r="S1072" s="256">
        <v>2000000000132</v>
      </c>
      <c r="T1072" s="236">
        <v>45531</v>
      </c>
      <c r="U1072" s="237" t="s">
        <v>6722</v>
      </c>
      <c r="V1072" s="237">
        <v>45573</v>
      </c>
      <c r="W1072" s="237">
        <v>45583</v>
      </c>
      <c r="X1072" s="257" t="s">
        <v>6721</v>
      </c>
      <c r="Y1072" s="257"/>
      <c r="Z1072" s="237" t="s">
        <v>7066</v>
      </c>
      <c r="AA1072" s="225">
        <v>202409</v>
      </c>
      <c r="AB1072" s="258"/>
      <c r="AC1072" s="259" t="s">
        <v>6708</v>
      </c>
      <c r="AD1072" s="260" t="s">
        <v>6709</v>
      </c>
      <c r="AE1072" s="261">
        <v>0</v>
      </c>
      <c r="AF1072" s="260" t="s">
        <v>6709</v>
      </c>
      <c r="AG1072" s="242" t="str">
        <f>IFERROR(VLOOKUP(작성용!A:A,RM!A:D,4,0),"-")</f>
        <v>김수현/김운영</v>
      </c>
      <c r="AH1072" s="262" t="s">
        <v>8059</v>
      </c>
      <c r="AI1072" s="263" t="s">
        <v>6721</v>
      </c>
      <c r="AJ1072" s="263" t="s">
        <v>6721</v>
      </c>
      <c r="AK1072" s="263" t="s">
        <v>6726</v>
      </c>
      <c r="AL1072" s="238">
        <v>1071</v>
      </c>
    </row>
    <row r="1073" spans="1:38" x14ac:dyDescent="0.3">
      <c r="A1073" s="250" t="s">
        <v>2417</v>
      </c>
      <c r="B1073" s="250" t="s">
        <v>8055</v>
      </c>
      <c r="C1073" s="244" t="s">
        <v>6717</v>
      </c>
      <c r="D1073" s="240" t="s">
        <v>8143</v>
      </c>
      <c r="E1073" s="239" t="s">
        <v>4849</v>
      </c>
      <c r="F1073" s="243" t="s">
        <v>6729</v>
      </c>
      <c r="G1073" s="251">
        <v>0</v>
      </c>
      <c r="H1073" s="252" t="s">
        <v>7052</v>
      </c>
      <c r="I1073" s="252"/>
      <c r="J1073" s="234"/>
      <c r="K1073" s="252"/>
      <c r="L1073" s="252"/>
      <c r="M1073" s="252"/>
      <c r="N1073" s="252" t="s">
        <v>6720</v>
      </c>
      <c r="O1073" s="253" t="s">
        <v>8056</v>
      </c>
      <c r="P1073" s="253" t="s">
        <v>8057</v>
      </c>
      <c r="Q1073" s="254" t="s">
        <v>8058</v>
      </c>
      <c r="R1073" s="255" t="s">
        <v>4850</v>
      </c>
      <c r="S1073" s="256">
        <v>2000000000217</v>
      </c>
      <c r="T1073" s="236">
        <v>45531</v>
      </c>
      <c r="U1073" s="237" t="s">
        <v>6722</v>
      </c>
      <c r="V1073" s="237">
        <v>45573</v>
      </c>
      <c r="W1073" s="237">
        <v>45583</v>
      </c>
      <c r="X1073" s="257" t="s">
        <v>6721</v>
      </c>
      <c r="Y1073" s="257"/>
      <c r="Z1073" s="237" t="s">
        <v>7066</v>
      </c>
      <c r="AA1073" s="225">
        <v>202409</v>
      </c>
      <c r="AB1073" s="258"/>
      <c r="AC1073" s="259" t="s">
        <v>6708</v>
      </c>
      <c r="AD1073" s="260" t="s">
        <v>6709</v>
      </c>
      <c r="AE1073" s="261">
        <v>0</v>
      </c>
      <c r="AF1073" s="260" t="s">
        <v>6709</v>
      </c>
      <c r="AG1073" s="242" t="str">
        <f>IFERROR(VLOOKUP(작성용!A:A,RM!A:D,4,0),"-")</f>
        <v>김수현/김운영</v>
      </c>
      <c r="AH1073" s="262" t="s">
        <v>8059</v>
      </c>
      <c r="AI1073" s="263" t="s">
        <v>6721</v>
      </c>
      <c r="AJ1073" s="263" t="s">
        <v>6721</v>
      </c>
      <c r="AK1073" s="263" t="s">
        <v>6726</v>
      </c>
      <c r="AL1073" s="238">
        <v>1072</v>
      </c>
    </row>
    <row r="1074" spans="1:38" x14ac:dyDescent="0.3">
      <c r="A1074" s="250" t="s">
        <v>2417</v>
      </c>
      <c r="B1074" s="250" t="s">
        <v>8055</v>
      </c>
      <c r="C1074" s="244" t="s">
        <v>6717</v>
      </c>
      <c r="D1074" s="240" t="s">
        <v>8144</v>
      </c>
      <c r="E1074" s="239" t="s">
        <v>4851</v>
      </c>
      <c r="F1074" s="243" t="s">
        <v>6729</v>
      </c>
      <c r="G1074" s="251">
        <v>0</v>
      </c>
      <c r="H1074" s="252" t="s">
        <v>7052</v>
      </c>
      <c r="I1074" s="252"/>
      <c r="J1074" s="234"/>
      <c r="K1074" s="252"/>
      <c r="L1074" s="252"/>
      <c r="M1074" s="252"/>
      <c r="N1074" s="252" t="s">
        <v>6720</v>
      </c>
      <c r="O1074" s="253" t="s">
        <v>8056</v>
      </c>
      <c r="P1074" s="253" t="s">
        <v>8057</v>
      </c>
      <c r="Q1074" s="254" t="s">
        <v>8058</v>
      </c>
      <c r="R1074" s="255" t="s">
        <v>4852</v>
      </c>
      <c r="S1074" s="256">
        <v>2000000000131</v>
      </c>
      <c r="T1074" s="236">
        <v>45531</v>
      </c>
      <c r="U1074" s="237" t="s">
        <v>6722</v>
      </c>
      <c r="V1074" s="237">
        <v>45573</v>
      </c>
      <c r="W1074" s="237">
        <v>45583</v>
      </c>
      <c r="X1074" s="257" t="s">
        <v>6721</v>
      </c>
      <c r="Y1074" s="257"/>
      <c r="Z1074" s="237" t="s">
        <v>7066</v>
      </c>
      <c r="AA1074" s="225">
        <v>202409</v>
      </c>
      <c r="AB1074" s="258"/>
      <c r="AC1074" s="259" t="s">
        <v>6708</v>
      </c>
      <c r="AD1074" s="260" t="s">
        <v>6709</v>
      </c>
      <c r="AE1074" s="261">
        <v>0</v>
      </c>
      <c r="AF1074" s="260" t="s">
        <v>6709</v>
      </c>
      <c r="AG1074" s="242" t="str">
        <f>IFERROR(VLOOKUP(작성용!A:A,RM!A:D,4,0),"-")</f>
        <v>김수현/김운영</v>
      </c>
      <c r="AH1074" s="262" t="s">
        <v>8059</v>
      </c>
      <c r="AI1074" s="263" t="s">
        <v>6721</v>
      </c>
      <c r="AJ1074" s="263" t="s">
        <v>6721</v>
      </c>
      <c r="AK1074" s="263" t="s">
        <v>6726</v>
      </c>
      <c r="AL1074" s="238">
        <v>1073</v>
      </c>
    </row>
    <row r="1075" spans="1:38" x14ac:dyDescent="0.3">
      <c r="A1075" s="250" t="s">
        <v>2417</v>
      </c>
      <c r="B1075" s="250" t="s">
        <v>8055</v>
      </c>
      <c r="C1075" s="244" t="s">
        <v>6717</v>
      </c>
      <c r="D1075" s="240" t="s">
        <v>8145</v>
      </c>
      <c r="E1075" s="239" t="s">
        <v>4853</v>
      </c>
      <c r="F1075" s="243" t="s">
        <v>6729</v>
      </c>
      <c r="G1075" s="251">
        <v>0</v>
      </c>
      <c r="H1075" s="252" t="s">
        <v>7052</v>
      </c>
      <c r="I1075" s="252"/>
      <c r="J1075" s="234"/>
      <c r="K1075" s="252"/>
      <c r="L1075" s="252"/>
      <c r="M1075" s="252"/>
      <c r="N1075" s="252" t="s">
        <v>6720</v>
      </c>
      <c r="O1075" s="253" t="s">
        <v>8056</v>
      </c>
      <c r="P1075" s="253" t="s">
        <v>8057</v>
      </c>
      <c r="Q1075" s="254" t="s">
        <v>8058</v>
      </c>
      <c r="R1075" s="255" t="s">
        <v>4854</v>
      </c>
      <c r="S1075" s="256">
        <v>2000000000216</v>
      </c>
      <c r="T1075" s="236">
        <v>45531</v>
      </c>
      <c r="U1075" s="237" t="s">
        <v>6722</v>
      </c>
      <c r="V1075" s="237">
        <v>45573</v>
      </c>
      <c r="W1075" s="237">
        <v>45583</v>
      </c>
      <c r="X1075" s="257" t="s">
        <v>6721</v>
      </c>
      <c r="Y1075" s="257"/>
      <c r="Z1075" s="237" t="s">
        <v>7066</v>
      </c>
      <c r="AA1075" s="225">
        <v>202409</v>
      </c>
      <c r="AB1075" s="258"/>
      <c r="AC1075" s="259" t="s">
        <v>6708</v>
      </c>
      <c r="AD1075" s="260" t="s">
        <v>6709</v>
      </c>
      <c r="AE1075" s="261">
        <v>0</v>
      </c>
      <c r="AF1075" s="260" t="s">
        <v>6709</v>
      </c>
      <c r="AG1075" s="242" t="str">
        <f>IFERROR(VLOOKUP(작성용!A:A,RM!A:D,4,0),"-")</f>
        <v>김수현/김운영</v>
      </c>
      <c r="AH1075" s="262" t="s">
        <v>8059</v>
      </c>
      <c r="AI1075" s="263" t="s">
        <v>6721</v>
      </c>
      <c r="AJ1075" s="263" t="s">
        <v>6721</v>
      </c>
      <c r="AK1075" s="263" t="s">
        <v>6726</v>
      </c>
      <c r="AL1075" s="238">
        <v>1074</v>
      </c>
    </row>
    <row r="1076" spans="1:38" x14ac:dyDescent="0.3">
      <c r="A1076" s="250" t="s">
        <v>2417</v>
      </c>
      <c r="B1076" s="250" t="s">
        <v>8055</v>
      </c>
      <c r="C1076" s="244" t="s">
        <v>6717</v>
      </c>
      <c r="D1076" s="240" t="s">
        <v>8146</v>
      </c>
      <c r="E1076" s="239" t="s">
        <v>4855</v>
      </c>
      <c r="F1076" s="243" t="s">
        <v>6729</v>
      </c>
      <c r="G1076" s="251">
        <v>0</v>
      </c>
      <c r="H1076" s="252" t="s">
        <v>7052</v>
      </c>
      <c r="I1076" s="252"/>
      <c r="J1076" s="234"/>
      <c r="K1076" s="252"/>
      <c r="L1076" s="252"/>
      <c r="M1076" s="252"/>
      <c r="N1076" s="252" t="s">
        <v>6720</v>
      </c>
      <c r="O1076" s="253" t="s">
        <v>8056</v>
      </c>
      <c r="P1076" s="253" t="s">
        <v>8057</v>
      </c>
      <c r="Q1076" s="254" t="s">
        <v>8058</v>
      </c>
      <c r="R1076" s="255" t="s">
        <v>4856</v>
      </c>
      <c r="S1076" s="256">
        <v>2000000000226</v>
      </c>
      <c r="T1076" s="236">
        <v>45531</v>
      </c>
      <c r="U1076" s="237" t="s">
        <v>6722</v>
      </c>
      <c r="V1076" s="237">
        <v>45545</v>
      </c>
      <c r="W1076" s="237">
        <v>45583</v>
      </c>
      <c r="X1076" s="257" t="s">
        <v>6721</v>
      </c>
      <c r="Y1076" s="257"/>
      <c r="Z1076" s="237" t="s">
        <v>7066</v>
      </c>
      <c r="AA1076" s="225">
        <v>202409</v>
      </c>
      <c r="AB1076" s="258"/>
      <c r="AC1076" s="259" t="s">
        <v>6708</v>
      </c>
      <c r="AD1076" s="260" t="s">
        <v>6709</v>
      </c>
      <c r="AE1076" s="261">
        <v>0</v>
      </c>
      <c r="AF1076" s="260" t="s">
        <v>6709</v>
      </c>
      <c r="AG1076" s="242" t="str">
        <f>IFERROR(VLOOKUP(작성용!A:A,RM!A:D,4,0),"-")</f>
        <v>김수현/김운영</v>
      </c>
      <c r="AH1076" s="262" t="s">
        <v>8059</v>
      </c>
      <c r="AI1076" s="263" t="s">
        <v>8072</v>
      </c>
      <c r="AJ1076" s="263" t="s">
        <v>6721</v>
      </c>
      <c r="AK1076" s="263" t="s">
        <v>6726</v>
      </c>
      <c r="AL1076" s="238">
        <v>1075</v>
      </c>
    </row>
    <row r="1077" spans="1:38" x14ac:dyDescent="0.3">
      <c r="A1077" s="250" t="s">
        <v>2417</v>
      </c>
      <c r="B1077" s="250" t="s">
        <v>8055</v>
      </c>
      <c r="C1077" s="244" t="s">
        <v>6717</v>
      </c>
      <c r="D1077" s="240" t="s">
        <v>8147</v>
      </c>
      <c r="E1077" s="239" t="s">
        <v>4857</v>
      </c>
      <c r="F1077" s="243" t="s">
        <v>6729</v>
      </c>
      <c r="G1077" s="251">
        <v>0</v>
      </c>
      <c r="H1077" s="252" t="s">
        <v>7052</v>
      </c>
      <c r="I1077" s="252"/>
      <c r="J1077" s="234"/>
      <c r="K1077" s="252"/>
      <c r="L1077" s="252"/>
      <c r="M1077" s="252"/>
      <c r="N1077" s="252" t="s">
        <v>6720</v>
      </c>
      <c r="O1077" s="253" t="s">
        <v>8056</v>
      </c>
      <c r="P1077" s="253" t="s">
        <v>8057</v>
      </c>
      <c r="Q1077" s="254" t="s">
        <v>8058</v>
      </c>
      <c r="R1077" s="255" t="s">
        <v>4858</v>
      </c>
      <c r="S1077" s="256">
        <v>2000000000183</v>
      </c>
      <c r="T1077" s="236">
        <v>45531</v>
      </c>
      <c r="U1077" s="237" t="s">
        <v>6722</v>
      </c>
      <c r="V1077" s="237">
        <v>45573</v>
      </c>
      <c r="W1077" s="237">
        <v>45583</v>
      </c>
      <c r="X1077" s="257" t="s">
        <v>6721</v>
      </c>
      <c r="Y1077" s="257"/>
      <c r="Z1077" s="237" t="s">
        <v>7066</v>
      </c>
      <c r="AA1077" s="225">
        <v>202409</v>
      </c>
      <c r="AB1077" s="258"/>
      <c r="AC1077" s="259" t="s">
        <v>6708</v>
      </c>
      <c r="AD1077" s="260" t="s">
        <v>6709</v>
      </c>
      <c r="AE1077" s="261">
        <v>0</v>
      </c>
      <c r="AF1077" s="260" t="s">
        <v>6709</v>
      </c>
      <c r="AG1077" s="242" t="str">
        <f>IFERROR(VLOOKUP(작성용!A:A,RM!A:D,4,0),"-")</f>
        <v>김수현/김운영</v>
      </c>
      <c r="AH1077" s="262" t="s">
        <v>8059</v>
      </c>
      <c r="AI1077" s="263" t="s">
        <v>6721</v>
      </c>
      <c r="AJ1077" s="263" t="s">
        <v>6721</v>
      </c>
      <c r="AK1077" s="263" t="s">
        <v>6726</v>
      </c>
      <c r="AL1077" s="238">
        <v>1076</v>
      </c>
    </row>
    <row r="1078" spans="1:38" x14ac:dyDescent="0.3">
      <c r="A1078" s="250" t="s">
        <v>2417</v>
      </c>
      <c r="B1078" s="250" t="s">
        <v>8055</v>
      </c>
      <c r="C1078" s="244" t="s">
        <v>6717</v>
      </c>
      <c r="D1078" s="240" t="s">
        <v>8148</v>
      </c>
      <c r="E1078" s="239" t="s">
        <v>4859</v>
      </c>
      <c r="F1078" s="243" t="s">
        <v>6729</v>
      </c>
      <c r="G1078" s="251">
        <v>0</v>
      </c>
      <c r="H1078" s="252" t="s">
        <v>7052</v>
      </c>
      <c r="I1078" s="252"/>
      <c r="J1078" s="234"/>
      <c r="K1078" s="252"/>
      <c r="L1078" s="252"/>
      <c r="M1078" s="252"/>
      <c r="N1078" s="252" t="s">
        <v>6720</v>
      </c>
      <c r="O1078" s="253" t="s">
        <v>8056</v>
      </c>
      <c r="P1078" s="253" t="s">
        <v>8057</v>
      </c>
      <c r="Q1078" s="254" t="s">
        <v>8058</v>
      </c>
      <c r="R1078" s="255" t="s">
        <v>4860</v>
      </c>
      <c r="S1078" s="256">
        <v>2000000000028</v>
      </c>
      <c r="T1078" s="236">
        <v>45531</v>
      </c>
      <c r="U1078" s="237" t="s">
        <v>6722</v>
      </c>
      <c r="V1078" s="237">
        <v>45573</v>
      </c>
      <c r="W1078" s="237">
        <v>45583</v>
      </c>
      <c r="X1078" s="257" t="s">
        <v>6721</v>
      </c>
      <c r="Y1078" s="257"/>
      <c r="Z1078" s="237" t="s">
        <v>7066</v>
      </c>
      <c r="AA1078" s="225">
        <v>202409</v>
      </c>
      <c r="AB1078" s="258"/>
      <c r="AC1078" s="259" t="s">
        <v>6708</v>
      </c>
      <c r="AD1078" s="260" t="s">
        <v>6709</v>
      </c>
      <c r="AE1078" s="261">
        <v>0</v>
      </c>
      <c r="AF1078" s="260" t="s">
        <v>6709</v>
      </c>
      <c r="AG1078" s="242" t="str">
        <f>IFERROR(VLOOKUP(작성용!A:A,RM!A:D,4,0),"-")</f>
        <v>김수현/김운영</v>
      </c>
      <c r="AH1078" s="262" t="s">
        <v>8059</v>
      </c>
      <c r="AI1078" s="263" t="s">
        <v>6721</v>
      </c>
      <c r="AJ1078" s="263" t="s">
        <v>6721</v>
      </c>
      <c r="AK1078" s="263" t="s">
        <v>6726</v>
      </c>
      <c r="AL1078" s="238">
        <v>1077</v>
      </c>
    </row>
    <row r="1079" spans="1:38" x14ac:dyDescent="0.3">
      <c r="A1079" s="250" t="s">
        <v>2417</v>
      </c>
      <c r="B1079" s="250" t="s">
        <v>8055</v>
      </c>
      <c r="C1079" s="244" t="s">
        <v>6717</v>
      </c>
      <c r="D1079" s="240" t="s">
        <v>8149</v>
      </c>
      <c r="E1079" s="239" t="s">
        <v>4861</v>
      </c>
      <c r="F1079" s="243" t="s">
        <v>6729</v>
      </c>
      <c r="G1079" s="251">
        <v>0</v>
      </c>
      <c r="H1079" s="252" t="s">
        <v>7052</v>
      </c>
      <c r="I1079" s="252"/>
      <c r="J1079" s="234"/>
      <c r="K1079" s="252"/>
      <c r="L1079" s="252"/>
      <c r="M1079" s="252"/>
      <c r="N1079" s="252" t="s">
        <v>6720</v>
      </c>
      <c r="O1079" s="253" t="s">
        <v>8056</v>
      </c>
      <c r="P1079" s="253" t="s">
        <v>8057</v>
      </c>
      <c r="Q1079" s="254" t="s">
        <v>8058</v>
      </c>
      <c r="R1079" s="255" t="s">
        <v>4862</v>
      </c>
      <c r="S1079" s="256">
        <v>2000000000173</v>
      </c>
      <c r="T1079" s="236">
        <v>45531</v>
      </c>
      <c r="U1079" s="237" t="s">
        <v>6722</v>
      </c>
      <c r="V1079" s="237">
        <v>45573</v>
      </c>
      <c r="W1079" s="237">
        <v>45583</v>
      </c>
      <c r="X1079" s="257" t="s">
        <v>6721</v>
      </c>
      <c r="Y1079" s="257"/>
      <c r="Z1079" s="237" t="s">
        <v>7066</v>
      </c>
      <c r="AA1079" s="225">
        <v>202409</v>
      </c>
      <c r="AB1079" s="258"/>
      <c r="AC1079" s="259" t="s">
        <v>6708</v>
      </c>
      <c r="AD1079" s="260" t="s">
        <v>6709</v>
      </c>
      <c r="AE1079" s="261">
        <v>0</v>
      </c>
      <c r="AF1079" s="260" t="s">
        <v>6709</v>
      </c>
      <c r="AG1079" s="242" t="str">
        <f>IFERROR(VLOOKUP(작성용!A:A,RM!A:D,4,0),"-")</f>
        <v>김수현/김운영</v>
      </c>
      <c r="AH1079" s="262" t="s">
        <v>8059</v>
      </c>
      <c r="AI1079" s="263" t="s">
        <v>6721</v>
      </c>
      <c r="AJ1079" s="263" t="s">
        <v>6721</v>
      </c>
      <c r="AK1079" s="263" t="s">
        <v>6726</v>
      </c>
      <c r="AL1079" s="238">
        <v>1078</v>
      </c>
    </row>
    <row r="1080" spans="1:38" x14ac:dyDescent="0.3">
      <c r="A1080" s="250" t="s">
        <v>2417</v>
      </c>
      <c r="B1080" s="250" t="s">
        <v>8055</v>
      </c>
      <c r="C1080" s="244" t="s">
        <v>6717</v>
      </c>
      <c r="D1080" s="240" t="s">
        <v>8150</v>
      </c>
      <c r="E1080" s="239" t="s">
        <v>4863</v>
      </c>
      <c r="F1080" s="243" t="s">
        <v>6729</v>
      </c>
      <c r="G1080" s="251">
        <v>0</v>
      </c>
      <c r="H1080" s="252" t="s">
        <v>7052</v>
      </c>
      <c r="I1080" s="252"/>
      <c r="J1080" s="234"/>
      <c r="K1080" s="252"/>
      <c r="L1080" s="252"/>
      <c r="M1080" s="252"/>
      <c r="N1080" s="252" t="s">
        <v>6720</v>
      </c>
      <c r="O1080" s="253" t="s">
        <v>8056</v>
      </c>
      <c r="P1080" s="253" t="s">
        <v>8057</v>
      </c>
      <c r="Q1080" s="254" t="s">
        <v>8058</v>
      </c>
      <c r="R1080" s="255" t="s">
        <v>4864</v>
      </c>
      <c r="S1080" s="256">
        <v>2000000000029</v>
      </c>
      <c r="T1080" s="236">
        <v>45531</v>
      </c>
      <c r="U1080" s="237" t="s">
        <v>6722</v>
      </c>
      <c r="V1080" s="237">
        <v>45545</v>
      </c>
      <c r="W1080" s="237">
        <v>45583</v>
      </c>
      <c r="X1080" s="257" t="s">
        <v>6721</v>
      </c>
      <c r="Y1080" s="257"/>
      <c r="Z1080" s="237" t="s">
        <v>7066</v>
      </c>
      <c r="AA1080" s="225">
        <v>202409</v>
      </c>
      <c r="AB1080" s="258"/>
      <c r="AC1080" s="259" t="s">
        <v>6708</v>
      </c>
      <c r="AD1080" s="260" t="s">
        <v>6709</v>
      </c>
      <c r="AE1080" s="261">
        <v>0</v>
      </c>
      <c r="AF1080" s="260" t="s">
        <v>6709</v>
      </c>
      <c r="AG1080" s="242" t="str">
        <f>IFERROR(VLOOKUP(작성용!A:A,RM!A:D,4,0),"-")</f>
        <v>김수현/김운영</v>
      </c>
      <c r="AH1080" s="262" t="s">
        <v>8059</v>
      </c>
      <c r="AI1080" s="263" t="s">
        <v>8072</v>
      </c>
      <c r="AJ1080" s="263" t="s">
        <v>6721</v>
      </c>
      <c r="AK1080" s="263" t="s">
        <v>6726</v>
      </c>
      <c r="AL1080" s="238">
        <v>1079</v>
      </c>
    </row>
    <row r="1081" spans="1:38" x14ac:dyDescent="0.3">
      <c r="A1081" s="250" t="s">
        <v>2417</v>
      </c>
      <c r="B1081" s="250" t="s">
        <v>8055</v>
      </c>
      <c r="C1081" s="244" t="s">
        <v>6717</v>
      </c>
      <c r="D1081" s="240" t="s">
        <v>8151</v>
      </c>
      <c r="E1081" s="239" t="s">
        <v>4865</v>
      </c>
      <c r="F1081" s="243" t="s">
        <v>6729</v>
      </c>
      <c r="G1081" s="251">
        <v>0</v>
      </c>
      <c r="H1081" s="252" t="s">
        <v>7052</v>
      </c>
      <c r="I1081" s="252"/>
      <c r="J1081" s="234"/>
      <c r="K1081" s="252"/>
      <c r="L1081" s="252"/>
      <c r="M1081" s="252"/>
      <c r="N1081" s="252" t="s">
        <v>6720</v>
      </c>
      <c r="O1081" s="253" t="s">
        <v>8056</v>
      </c>
      <c r="P1081" s="253" t="s">
        <v>8057</v>
      </c>
      <c r="Q1081" s="254" t="s">
        <v>8058</v>
      </c>
      <c r="R1081" s="255" t="s">
        <v>4866</v>
      </c>
      <c r="S1081" s="256">
        <v>2000000000031</v>
      </c>
      <c r="T1081" s="236">
        <v>45531</v>
      </c>
      <c r="U1081" s="237" t="s">
        <v>6722</v>
      </c>
      <c r="V1081" s="237">
        <v>45573</v>
      </c>
      <c r="W1081" s="237">
        <v>45583</v>
      </c>
      <c r="X1081" s="257" t="s">
        <v>6721</v>
      </c>
      <c r="Y1081" s="257"/>
      <c r="Z1081" s="237" t="s">
        <v>7066</v>
      </c>
      <c r="AA1081" s="225">
        <v>202409</v>
      </c>
      <c r="AB1081" s="258"/>
      <c r="AC1081" s="259" t="s">
        <v>6708</v>
      </c>
      <c r="AD1081" s="260" t="s">
        <v>6709</v>
      </c>
      <c r="AE1081" s="261">
        <v>0</v>
      </c>
      <c r="AF1081" s="260" t="s">
        <v>6709</v>
      </c>
      <c r="AG1081" s="242" t="str">
        <f>IFERROR(VLOOKUP(작성용!A:A,RM!A:D,4,0),"-")</f>
        <v>김수현/김운영</v>
      </c>
      <c r="AH1081" s="262" t="s">
        <v>8059</v>
      </c>
      <c r="AI1081" s="263" t="s">
        <v>6721</v>
      </c>
      <c r="AJ1081" s="263" t="s">
        <v>6721</v>
      </c>
      <c r="AK1081" s="263" t="s">
        <v>6726</v>
      </c>
      <c r="AL1081" s="238">
        <v>1080</v>
      </c>
    </row>
    <row r="1082" spans="1:38" x14ac:dyDescent="0.3">
      <c r="A1082" s="250" t="s">
        <v>2417</v>
      </c>
      <c r="B1082" s="250" t="s">
        <v>8055</v>
      </c>
      <c r="C1082" s="244" t="s">
        <v>6717</v>
      </c>
      <c r="D1082" s="240" t="s">
        <v>8152</v>
      </c>
      <c r="E1082" s="239" t="s">
        <v>4867</v>
      </c>
      <c r="F1082" s="243" t="s">
        <v>6729</v>
      </c>
      <c r="G1082" s="251">
        <v>0</v>
      </c>
      <c r="H1082" s="252" t="s">
        <v>7052</v>
      </c>
      <c r="I1082" s="252"/>
      <c r="J1082" s="234"/>
      <c r="K1082" s="252"/>
      <c r="L1082" s="252"/>
      <c r="M1082" s="252"/>
      <c r="N1082" s="252" t="s">
        <v>6720</v>
      </c>
      <c r="O1082" s="253" t="s">
        <v>8056</v>
      </c>
      <c r="P1082" s="253" t="s">
        <v>8057</v>
      </c>
      <c r="Q1082" s="254" t="s">
        <v>8058</v>
      </c>
      <c r="R1082" s="255" t="s">
        <v>4868</v>
      </c>
      <c r="S1082" s="256">
        <v>2000000000030</v>
      </c>
      <c r="T1082" s="236">
        <v>45531</v>
      </c>
      <c r="U1082" s="237" t="s">
        <v>6722</v>
      </c>
      <c r="V1082" s="237">
        <v>45545</v>
      </c>
      <c r="W1082" s="237">
        <v>45583</v>
      </c>
      <c r="X1082" s="257" t="s">
        <v>6721</v>
      </c>
      <c r="Y1082" s="257"/>
      <c r="Z1082" s="237" t="s">
        <v>7066</v>
      </c>
      <c r="AA1082" s="225">
        <v>202409</v>
      </c>
      <c r="AB1082" s="258"/>
      <c r="AC1082" s="259" t="s">
        <v>6708</v>
      </c>
      <c r="AD1082" s="260" t="s">
        <v>6709</v>
      </c>
      <c r="AE1082" s="261">
        <v>0</v>
      </c>
      <c r="AF1082" s="260" t="s">
        <v>6709</v>
      </c>
      <c r="AG1082" s="242" t="str">
        <f>IFERROR(VLOOKUP(작성용!A:A,RM!A:D,4,0),"-")</f>
        <v>김수현/김운영</v>
      </c>
      <c r="AH1082" s="262" t="s">
        <v>8059</v>
      </c>
      <c r="AI1082" s="263" t="s">
        <v>8072</v>
      </c>
      <c r="AJ1082" s="263" t="s">
        <v>6721</v>
      </c>
      <c r="AK1082" s="263" t="s">
        <v>6726</v>
      </c>
      <c r="AL1082" s="238">
        <v>1081</v>
      </c>
    </row>
    <row r="1083" spans="1:38" x14ac:dyDescent="0.3">
      <c r="A1083" s="250" t="s">
        <v>2417</v>
      </c>
      <c r="B1083" s="250" t="s">
        <v>8055</v>
      </c>
      <c r="C1083" s="244" t="s">
        <v>6717</v>
      </c>
      <c r="D1083" s="240" t="s">
        <v>8153</v>
      </c>
      <c r="E1083" s="239" t="s">
        <v>4869</v>
      </c>
      <c r="F1083" s="243" t="s">
        <v>6729</v>
      </c>
      <c r="G1083" s="251">
        <v>0</v>
      </c>
      <c r="H1083" s="252" t="s">
        <v>7052</v>
      </c>
      <c r="I1083" s="252"/>
      <c r="J1083" s="234"/>
      <c r="K1083" s="252"/>
      <c r="L1083" s="252"/>
      <c r="M1083" s="252"/>
      <c r="N1083" s="252" t="s">
        <v>6720</v>
      </c>
      <c r="O1083" s="253" t="s">
        <v>8056</v>
      </c>
      <c r="P1083" s="253" t="s">
        <v>8057</v>
      </c>
      <c r="Q1083" s="254" t="s">
        <v>8058</v>
      </c>
      <c r="R1083" s="255" t="s">
        <v>4870</v>
      </c>
      <c r="S1083" s="256">
        <v>2000000000071</v>
      </c>
      <c r="T1083" s="236">
        <v>45531</v>
      </c>
      <c r="U1083" s="237" t="s">
        <v>6722</v>
      </c>
      <c r="V1083" s="237">
        <v>45573</v>
      </c>
      <c r="W1083" s="237">
        <v>45583</v>
      </c>
      <c r="X1083" s="257" t="s">
        <v>6721</v>
      </c>
      <c r="Y1083" s="257"/>
      <c r="Z1083" s="237" t="s">
        <v>7066</v>
      </c>
      <c r="AA1083" s="225">
        <v>202409</v>
      </c>
      <c r="AB1083" s="258"/>
      <c r="AC1083" s="259" t="s">
        <v>6708</v>
      </c>
      <c r="AD1083" s="260" t="s">
        <v>6709</v>
      </c>
      <c r="AE1083" s="261">
        <v>0</v>
      </c>
      <c r="AF1083" s="260" t="s">
        <v>6709</v>
      </c>
      <c r="AG1083" s="242" t="str">
        <f>IFERROR(VLOOKUP(작성용!A:A,RM!A:D,4,0),"-")</f>
        <v>김수현/김운영</v>
      </c>
      <c r="AH1083" s="262" t="s">
        <v>8059</v>
      </c>
      <c r="AI1083" s="263" t="s">
        <v>6721</v>
      </c>
      <c r="AJ1083" s="263" t="s">
        <v>6721</v>
      </c>
      <c r="AK1083" s="263" t="s">
        <v>6726</v>
      </c>
      <c r="AL1083" s="238">
        <v>1082</v>
      </c>
    </row>
    <row r="1084" spans="1:38" x14ac:dyDescent="0.3">
      <c r="A1084" s="250" t="s">
        <v>2417</v>
      </c>
      <c r="B1084" s="250" t="s">
        <v>8055</v>
      </c>
      <c r="C1084" s="244" t="s">
        <v>6717</v>
      </c>
      <c r="D1084" s="240" t="s">
        <v>8154</v>
      </c>
      <c r="E1084" s="239" t="s">
        <v>4871</v>
      </c>
      <c r="F1084" s="243" t="s">
        <v>6729</v>
      </c>
      <c r="G1084" s="251">
        <v>0</v>
      </c>
      <c r="H1084" s="252" t="s">
        <v>7052</v>
      </c>
      <c r="I1084" s="252"/>
      <c r="J1084" s="234"/>
      <c r="K1084" s="252"/>
      <c r="L1084" s="252"/>
      <c r="M1084" s="252"/>
      <c r="N1084" s="252" t="s">
        <v>6720</v>
      </c>
      <c r="O1084" s="253" t="s">
        <v>8056</v>
      </c>
      <c r="P1084" s="253" t="s">
        <v>8057</v>
      </c>
      <c r="Q1084" s="254" t="s">
        <v>8058</v>
      </c>
      <c r="R1084" s="255" t="s">
        <v>4872</v>
      </c>
      <c r="S1084" s="256">
        <v>2000000000062</v>
      </c>
      <c r="T1084" s="236">
        <v>45531</v>
      </c>
      <c r="U1084" s="237" t="s">
        <v>6722</v>
      </c>
      <c r="V1084" s="237">
        <v>45573</v>
      </c>
      <c r="W1084" s="237">
        <v>45583</v>
      </c>
      <c r="X1084" s="257" t="s">
        <v>6721</v>
      </c>
      <c r="Y1084" s="257"/>
      <c r="Z1084" s="237" t="s">
        <v>7066</v>
      </c>
      <c r="AA1084" s="225">
        <v>202409</v>
      </c>
      <c r="AB1084" s="258"/>
      <c r="AC1084" s="259" t="s">
        <v>6708</v>
      </c>
      <c r="AD1084" s="260" t="s">
        <v>6709</v>
      </c>
      <c r="AE1084" s="261">
        <v>0</v>
      </c>
      <c r="AF1084" s="260" t="s">
        <v>6709</v>
      </c>
      <c r="AG1084" s="242" t="str">
        <f>IFERROR(VLOOKUP(작성용!A:A,RM!A:D,4,0),"-")</f>
        <v>김수현/김운영</v>
      </c>
      <c r="AH1084" s="262" t="s">
        <v>8059</v>
      </c>
      <c r="AI1084" s="263" t="s">
        <v>6721</v>
      </c>
      <c r="AJ1084" s="263" t="s">
        <v>6721</v>
      </c>
      <c r="AK1084" s="263" t="s">
        <v>6726</v>
      </c>
      <c r="AL1084" s="238">
        <v>1083</v>
      </c>
    </row>
    <row r="1085" spans="1:38" x14ac:dyDescent="0.3">
      <c r="A1085" s="250" t="s">
        <v>2417</v>
      </c>
      <c r="B1085" s="250" t="s">
        <v>8055</v>
      </c>
      <c r="C1085" s="244" t="s">
        <v>6717</v>
      </c>
      <c r="D1085" s="240" t="s">
        <v>6860</v>
      </c>
      <c r="E1085" s="239" t="s">
        <v>4873</v>
      </c>
      <c r="F1085" s="243" t="s">
        <v>6729</v>
      </c>
      <c r="G1085" s="251">
        <v>0</v>
      </c>
      <c r="H1085" s="252" t="s">
        <v>7052</v>
      </c>
      <c r="I1085" s="252"/>
      <c r="J1085" s="234"/>
      <c r="K1085" s="252"/>
      <c r="L1085" s="252"/>
      <c r="M1085" s="252"/>
      <c r="N1085" s="252" t="s">
        <v>6720</v>
      </c>
      <c r="O1085" s="253" t="s">
        <v>8056</v>
      </c>
      <c r="P1085" s="253" t="s">
        <v>8057</v>
      </c>
      <c r="Q1085" s="254" t="s">
        <v>8058</v>
      </c>
      <c r="R1085" s="255" t="s">
        <v>4874</v>
      </c>
      <c r="S1085" s="256">
        <v>2000000000103</v>
      </c>
      <c r="T1085" s="236">
        <v>45531</v>
      </c>
      <c r="U1085" s="237" t="s">
        <v>6722</v>
      </c>
      <c r="V1085" s="237">
        <v>45573</v>
      </c>
      <c r="W1085" s="237">
        <v>45583</v>
      </c>
      <c r="X1085" s="257" t="s">
        <v>6721</v>
      </c>
      <c r="Y1085" s="257"/>
      <c r="Z1085" s="237" t="s">
        <v>7066</v>
      </c>
      <c r="AA1085" s="225">
        <v>202409</v>
      </c>
      <c r="AB1085" s="258"/>
      <c r="AC1085" s="259" t="s">
        <v>6708</v>
      </c>
      <c r="AD1085" s="260" t="s">
        <v>6709</v>
      </c>
      <c r="AE1085" s="261">
        <v>0</v>
      </c>
      <c r="AF1085" s="260" t="s">
        <v>6709</v>
      </c>
      <c r="AG1085" s="242" t="str">
        <f>IFERROR(VLOOKUP(작성용!A:A,RM!A:D,4,0),"-")</f>
        <v>김수현/김운영</v>
      </c>
      <c r="AH1085" s="262" t="s">
        <v>8059</v>
      </c>
      <c r="AI1085" s="263" t="s">
        <v>6721</v>
      </c>
      <c r="AJ1085" s="263" t="s">
        <v>6721</v>
      </c>
      <c r="AK1085" s="263" t="s">
        <v>6726</v>
      </c>
      <c r="AL1085" s="238">
        <v>1084</v>
      </c>
    </row>
    <row r="1086" spans="1:38" x14ac:dyDescent="0.3">
      <c r="A1086" s="250" t="s">
        <v>2417</v>
      </c>
      <c r="B1086" s="250" t="s">
        <v>8055</v>
      </c>
      <c r="C1086" s="244" t="s">
        <v>6717</v>
      </c>
      <c r="D1086" s="240" t="s">
        <v>8155</v>
      </c>
      <c r="E1086" s="239" t="s">
        <v>4875</v>
      </c>
      <c r="F1086" s="243" t="s">
        <v>6729</v>
      </c>
      <c r="G1086" s="251">
        <v>0</v>
      </c>
      <c r="H1086" s="252" t="s">
        <v>7052</v>
      </c>
      <c r="I1086" s="252"/>
      <c r="J1086" s="234"/>
      <c r="K1086" s="252"/>
      <c r="L1086" s="252"/>
      <c r="M1086" s="252"/>
      <c r="N1086" s="252" t="s">
        <v>6720</v>
      </c>
      <c r="O1086" s="253" t="s">
        <v>8056</v>
      </c>
      <c r="P1086" s="253" t="s">
        <v>8057</v>
      </c>
      <c r="Q1086" s="254" t="s">
        <v>8058</v>
      </c>
      <c r="R1086" s="255" t="s">
        <v>4876</v>
      </c>
      <c r="S1086" s="256">
        <v>2000000000005</v>
      </c>
      <c r="T1086" s="236">
        <v>45531</v>
      </c>
      <c r="U1086" s="237" t="s">
        <v>6722</v>
      </c>
      <c r="V1086" s="237">
        <v>45573</v>
      </c>
      <c r="W1086" s="237">
        <v>45583</v>
      </c>
      <c r="X1086" s="257" t="s">
        <v>6721</v>
      </c>
      <c r="Y1086" s="257"/>
      <c r="Z1086" s="237" t="s">
        <v>7066</v>
      </c>
      <c r="AA1086" s="225">
        <v>202409</v>
      </c>
      <c r="AB1086" s="258"/>
      <c r="AC1086" s="259" t="s">
        <v>6708</v>
      </c>
      <c r="AD1086" s="260" t="s">
        <v>6709</v>
      </c>
      <c r="AE1086" s="261">
        <v>0</v>
      </c>
      <c r="AF1086" s="260" t="s">
        <v>6709</v>
      </c>
      <c r="AG1086" s="242" t="str">
        <f>IFERROR(VLOOKUP(작성용!A:A,RM!A:D,4,0),"-")</f>
        <v>김수현/김운영</v>
      </c>
      <c r="AH1086" s="262" t="s">
        <v>8059</v>
      </c>
      <c r="AI1086" s="263" t="s">
        <v>6721</v>
      </c>
      <c r="AJ1086" s="263" t="s">
        <v>6721</v>
      </c>
      <c r="AK1086" s="263" t="s">
        <v>6726</v>
      </c>
      <c r="AL1086" s="238">
        <v>1085</v>
      </c>
    </row>
    <row r="1087" spans="1:38" x14ac:dyDescent="0.3">
      <c r="A1087" s="250" t="s">
        <v>2417</v>
      </c>
      <c r="B1087" s="250" t="s">
        <v>8055</v>
      </c>
      <c r="C1087" s="244" t="s">
        <v>6717</v>
      </c>
      <c r="D1087" s="240" t="s">
        <v>7350</v>
      </c>
      <c r="E1087" s="239" t="s">
        <v>4534</v>
      </c>
      <c r="F1087" s="243" t="s">
        <v>6729</v>
      </c>
      <c r="G1087" s="251">
        <v>0</v>
      </c>
      <c r="H1087" s="252" t="s">
        <v>7052</v>
      </c>
      <c r="I1087" s="252"/>
      <c r="J1087" s="234"/>
      <c r="K1087" s="252"/>
      <c r="L1087" s="252"/>
      <c r="M1087" s="252"/>
      <c r="N1087" s="252" t="s">
        <v>6720</v>
      </c>
      <c r="O1087" s="253" t="s">
        <v>8056</v>
      </c>
      <c r="P1087" s="253" t="s">
        <v>8057</v>
      </c>
      <c r="Q1087" s="254" t="s">
        <v>8058</v>
      </c>
      <c r="R1087" s="255" t="s">
        <v>4535</v>
      </c>
      <c r="S1087" s="256">
        <v>2000000000036</v>
      </c>
      <c r="T1087" s="236">
        <v>45531</v>
      </c>
      <c r="U1087" s="237" t="s">
        <v>6722</v>
      </c>
      <c r="V1087" s="237">
        <v>45573</v>
      </c>
      <c r="W1087" s="237">
        <v>45583</v>
      </c>
      <c r="X1087" s="257" t="s">
        <v>6721</v>
      </c>
      <c r="Y1087" s="257"/>
      <c r="Z1087" s="237" t="s">
        <v>7066</v>
      </c>
      <c r="AA1087" s="225">
        <v>202409</v>
      </c>
      <c r="AB1087" s="258"/>
      <c r="AC1087" s="259" t="s">
        <v>6708</v>
      </c>
      <c r="AD1087" s="260" t="s">
        <v>6709</v>
      </c>
      <c r="AE1087" s="261">
        <v>0</v>
      </c>
      <c r="AF1087" s="260" t="s">
        <v>6709</v>
      </c>
      <c r="AG1087" s="242" t="str">
        <f>IFERROR(VLOOKUP(작성용!A:A,RM!A:D,4,0),"-")</f>
        <v>김수현/김운영</v>
      </c>
      <c r="AH1087" s="262" t="s">
        <v>8059</v>
      </c>
      <c r="AI1087" s="263" t="s">
        <v>6721</v>
      </c>
      <c r="AJ1087" s="263" t="s">
        <v>6721</v>
      </c>
      <c r="AK1087" s="263" t="s">
        <v>6726</v>
      </c>
      <c r="AL1087" s="238">
        <v>1086</v>
      </c>
    </row>
    <row r="1088" spans="1:38" x14ac:dyDescent="0.3">
      <c r="A1088" s="250" t="s">
        <v>2417</v>
      </c>
      <c r="B1088" s="250" t="s">
        <v>8055</v>
      </c>
      <c r="C1088" s="244" t="s">
        <v>6717</v>
      </c>
      <c r="D1088" s="240" t="s">
        <v>7358</v>
      </c>
      <c r="E1088" s="239" t="s">
        <v>4542</v>
      </c>
      <c r="F1088" s="243" t="s">
        <v>6729</v>
      </c>
      <c r="G1088" s="251">
        <v>0</v>
      </c>
      <c r="H1088" s="252" t="s">
        <v>7052</v>
      </c>
      <c r="I1088" s="252"/>
      <c r="J1088" s="234"/>
      <c r="K1088" s="252"/>
      <c r="L1088" s="252"/>
      <c r="M1088" s="252"/>
      <c r="N1088" s="252" t="s">
        <v>6720</v>
      </c>
      <c r="O1088" s="253" t="s">
        <v>8056</v>
      </c>
      <c r="P1088" s="253" t="s">
        <v>8057</v>
      </c>
      <c r="Q1088" s="254" t="s">
        <v>8058</v>
      </c>
      <c r="R1088" s="255" t="s">
        <v>4543</v>
      </c>
      <c r="S1088" s="256">
        <v>2000000000070</v>
      </c>
      <c r="T1088" s="236">
        <v>45531</v>
      </c>
      <c r="U1088" s="237" t="s">
        <v>6722</v>
      </c>
      <c r="V1088" s="237">
        <v>45573</v>
      </c>
      <c r="W1088" s="237">
        <v>45583</v>
      </c>
      <c r="X1088" s="257" t="s">
        <v>6721</v>
      </c>
      <c r="Y1088" s="257"/>
      <c r="Z1088" s="237" t="s">
        <v>7066</v>
      </c>
      <c r="AA1088" s="225">
        <v>202409</v>
      </c>
      <c r="AB1088" s="258"/>
      <c r="AC1088" s="259" t="s">
        <v>6708</v>
      </c>
      <c r="AD1088" s="260" t="s">
        <v>6709</v>
      </c>
      <c r="AE1088" s="261">
        <v>0</v>
      </c>
      <c r="AF1088" s="260" t="s">
        <v>6709</v>
      </c>
      <c r="AG1088" s="242" t="str">
        <f>IFERROR(VLOOKUP(작성용!A:A,RM!A:D,4,0),"-")</f>
        <v>김수현/김운영</v>
      </c>
      <c r="AH1088" s="262" t="s">
        <v>8059</v>
      </c>
      <c r="AI1088" s="263" t="s">
        <v>6721</v>
      </c>
      <c r="AJ1088" s="263" t="s">
        <v>6721</v>
      </c>
      <c r="AK1088" s="263" t="s">
        <v>6726</v>
      </c>
      <c r="AL1088" s="238">
        <v>1087</v>
      </c>
    </row>
    <row r="1089" spans="1:38" x14ac:dyDescent="0.3">
      <c r="A1089" s="250" t="s">
        <v>2417</v>
      </c>
      <c r="B1089" s="250" t="s">
        <v>8055</v>
      </c>
      <c r="C1089" s="244" t="s">
        <v>6717</v>
      </c>
      <c r="D1089" s="240" t="s">
        <v>8156</v>
      </c>
      <c r="E1089" s="239" t="s">
        <v>4877</v>
      </c>
      <c r="F1089" s="243" t="s">
        <v>6729</v>
      </c>
      <c r="G1089" s="251">
        <v>0</v>
      </c>
      <c r="H1089" s="252" t="s">
        <v>7052</v>
      </c>
      <c r="I1089" s="252"/>
      <c r="J1089" s="234"/>
      <c r="K1089" s="252"/>
      <c r="L1089" s="252"/>
      <c r="M1089" s="252"/>
      <c r="N1089" s="252" t="s">
        <v>6720</v>
      </c>
      <c r="O1089" s="253" t="s">
        <v>8056</v>
      </c>
      <c r="P1089" s="253" t="s">
        <v>8057</v>
      </c>
      <c r="Q1089" s="254" t="s">
        <v>8058</v>
      </c>
      <c r="R1089" s="255" t="s">
        <v>4878</v>
      </c>
      <c r="S1089" s="256">
        <v>2000000000182</v>
      </c>
      <c r="T1089" s="236">
        <v>45531</v>
      </c>
      <c r="U1089" s="237" t="s">
        <v>6722</v>
      </c>
      <c r="V1089" s="237">
        <v>45573</v>
      </c>
      <c r="W1089" s="237">
        <v>45583</v>
      </c>
      <c r="X1089" s="257" t="s">
        <v>6721</v>
      </c>
      <c r="Y1089" s="257"/>
      <c r="Z1089" s="237" t="s">
        <v>7066</v>
      </c>
      <c r="AA1089" s="225">
        <v>202409</v>
      </c>
      <c r="AB1089" s="258"/>
      <c r="AC1089" s="259" t="s">
        <v>6708</v>
      </c>
      <c r="AD1089" s="260" t="s">
        <v>6709</v>
      </c>
      <c r="AE1089" s="261">
        <v>0</v>
      </c>
      <c r="AF1089" s="260" t="s">
        <v>6709</v>
      </c>
      <c r="AG1089" s="242" t="str">
        <f>IFERROR(VLOOKUP(작성용!A:A,RM!A:D,4,0),"-")</f>
        <v>김수현/김운영</v>
      </c>
      <c r="AH1089" s="262" t="s">
        <v>8059</v>
      </c>
      <c r="AI1089" s="263" t="s">
        <v>6721</v>
      </c>
      <c r="AJ1089" s="263" t="s">
        <v>6721</v>
      </c>
      <c r="AK1089" s="263" t="s">
        <v>6726</v>
      </c>
      <c r="AL1089" s="238">
        <v>1088</v>
      </c>
    </row>
    <row r="1090" spans="1:38" x14ac:dyDescent="0.3">
      <c r="A1090" s="250" t="s">
        <v>2417</v>
      </c>
      <c r="B1090" s="250" t="s">
        <v>8055</v>
      </c>
      <c r="C1090" s="244" t="s">
        <v>6717</v>
      </c>
      <c r="D1090" s="240" t="s">
        <v>8157</v>
      </c>
      <c r="E1090" s="239" t="s">
        <v>4879</v>
      </c>
      <c r="F1090" s="243" t="s">
        <v>6729</v>
      </c>
      <c r="G1090" s="251">
        <v>0</v>
      </c>
      <c r="H1090" s="252" t="s">
        <v>7052</v>
      </c>
      <c r="I1090" s="252"/>
      <c r="J1090" s="234"/>
      <c r="K1090" s="252"/>
      <c r="L1090" s="252"/>
      <c r="M1090" s="252"/>
      <c r="N1090" s="252" t="s">
        <v>6720</v>
      </c>
      <c r="O1090" s="253" t="s">
        <v>8056</v>
      </c>
      <c r="P1090" s="253" t="s">
        <v>8057</v>
      </c>
      <c r="Q1090" s="254" t="s">
        <v>8058</v>
      </c>
      <c r="R1090" s="255" t="s">
        <v>4880</v>
      </c>
      <c r="S1090" s="256">
        <v>2000000000088</v>
      </c>
      <c r="T1090" s="236">
        <v>45531</v>
      </c>
      <c r="U1090" s="237" t="s">
        <v>6722</v>
      </c>
      <c r="V1090" s="237">
        <v>45573</v>
      </c>
      <c r="W1090" s="237">
        <v>45583</v>
      </c>
      <c r="X1090" s="257" t="s">
        <v>6721</v>
      </c>
      <c r="Y1090" s="257"/>
      <c r="Z1090" s="237" t="s">
        <v>7066</v>
      </c>
      <c r="AA1090" s="225">
        <v>202409</v>
      </c>
      <c r="AB1090" s="258"/>
      <c r="AC1090" s="259" t="s">
        <v>6708</v>
      </c>
      <c r="AD1090" s="260" t="s">
        <v>6709</v>
      </c>
      <c r="AE1090" s="261">
        <v>0</v>
      </c>
      <c r="AF1090" s="260" t="s">
        <v>6709</v>
      </c>
      <c r="AG1090" s="242" t="str">
        <f>IFERROR(VLOOKUP(작성용!A:A,RM!A:D,4,0),"-")</f>
        <v>김수현/김운영</v>
      </c>
      <c r="AH1090" s="262" t="s">
        <v>8059</v>
      </c>
      <c r="AI1090" s="263" t="s">
        <v>6721</v>
      </c>
      <c r="AJ1090" s="263" t="s">
        <v>6721</v>
      </c>
      <c r="AK1090" s="263" t="s">
        <v>6726</v>
      </c>
      <c r="AL1090" s="238">
        <v>1089</v>
      </c>
    </row>
    <row r="1091" spans="1:38" x14ac:dyDescent="0.3">
      <c r="A1091" s="250" t="s">
        <v>2417</v>
      </c>
      <c r="B1091" s="250" t="s">
        <v>8055</v>
      </c>
      <c r="C1091" s="244" t="s">
        <v>6717</v>
      </c>
      <c r="D1091" s="240" t="s">
        <v>6874</v>
      </c>
      <c r="E1091" s="239" t="s">
        <v>4881</v>
      </c>
      <c r="F1091" s="243" t="s">
        <v>6729</v>
      </c>
      <c r="G1091" s="251">
        <v>0</v>
      </c>
      <c r="H1091" s="252" t="s">
        <v>7052</v>
      </c>
      <c r="I1091" s="252"/>
      <c r="J1091" s="234"/>
      <c r="K1091" s="252"/>
      <c r="L1091" s="252"/>
      <c r="M1091" s="252"/>
      <c r="N1091" s="252" t="s">
        <v>6720</v>
      </c>
      <c r="O1091" s="253" t="s">
        <v>8056</v>
      </c>
      <c r="P1091" s="253" t="s">
        <v>8057</v>
      </c>
      <c r="Q1091" s="254" t="s">
        <v>8058</v>
      </c>
      <c r="R1091" s="255" t="s">
        <v>4882</v>
      </c>
      <c r="S1091" s="256">
        <v>2000000000089</v>
      </c>
      <c r="T1091" s="236">
        <v>45531</v>
      </c>
      <c r="U1091" s="237" t="s">
        <v>6722</v>
      </c>
      <c r="V1091" s="237">
        <v>45573</v>
      </c>
      <c r="W1091" s="237">
        <v>45583</v>
      </c>
      <c r="X1091" s="257" t="s">
        <v>6721</v>
      </c>
      <c r="Y1091" s="257"/>
      <c r="Z1091" s="237" t="s">
        <v>7066</v>
      </c>
      <c r="AA1091" s="225">
        <v>202409</v>
      </c>
      <c r="AB1091" s="258"/>
      <c r="AC1091" s="259" t="s">
        <v>6708</v>
      </c>
      <c r="AD1091" s="260" t="s">
        <v>6709</v>
      </c>
      <c r="AE1091" s="261">
        <v>0</v>
      </c>
      <c r="AF1091" s="260" t="s">
        <v>6709</v>
      </c>
      <c r="AG1091" s="242" t="str">
        <f>IFERROR(VLOOKUP(작성용!A:A,RM!A:D,4,0),"-")</f>
        <v>김수현/김운영</v>
      </c>
      <c r="AH1091" s="262" t="s">
        <v>8059</v>
      </c>
      <c r="AI1091" s="263" t="s">
        <v>6721</v>
      </c>
      <c r="AJ1091" s="263" t="s">
        <v>6721</v>
      </c>
      <c r="AK1091" s="263" t="s">
        <v>6726</v>
      </c>
      <c r="AL1091" s="238">
        <v>1090</v>
      </c>
    </row>
    <row r="1092" spans="1:38" x14ac:dyDescent="0.3">
      <c r="A1092" s="250" t="s">
        <v>2417</v>
      </c>
      <c r="B1092" s="250" t="s">
        <v>8055</v>
      </c>
      <c r="C1092" s="244" t="s">
        <v>6717</v>
      </c>
      <c r="D1092" s="240" t="s">
        <v>8158</v>
      </c>
      <c r="E1092" s="239" t="s">
        <v>4883</v>
      </c>
      <c r="F1092" s="243" t="s">
        <v>6729</v>
      </c>
      <c r="G1092" s="251">
        <v>0</v>
      </c>
      <c r="H1092" s="252" t="s">
        <v>7052</v>
      </c>
      <c r="I1092" s="252"/>
      <c r="J1092" s="234"/>
      <c r="K1092" s="252"/>
      <c r="L1092" s="252"/>
      <c r="M1092" s="252"/>
      <c r="N1092" s="252" t="s">
        <v>6720</v>
      </c>
      <c r="O1092" s="253" t="s">
        <v>8056</v>
      </c>
      <c r="P1092" s="253" t="s">
        <v>8057</v>
      </c>
      <c r="Q1092" s="254" t="s">
        <v>8058</v>
      </c>
      <c r="R1092" s="255" t="s">
        <v>4884</v>
      </c>
      <c r="S1092" s="256">
        <v>2000000000147</v>
      </c>
      <c r="T1092" s="236">
        <v>45531</v>
      </c>
      <c r="U1092" s="237" t="s">
        <v>6722</v>
      </c>
      <c r="V1092" s="237">
        <v>45573</v>
      </c>
      <c r="W1092" s="237">
        <v>45583</v>
      </c>
      <c r="X1092" s="257" t="s">
        <v>6721</v>
      </c>
      <c r="Y1092" s="257"/>
      <c r="Z1092" s="237" t="s">
        <v>7066</v>
      </c>
      <c r="AA1092" s="225">
        <v>202409</v>
      </c>
      <c r="AB1092" s="258"/>
      <c r="AC1092" s="259" t="s">
        <v>6708</v>
      </c>
      <c r="AD1092" s="260" t="s">
        <v>6709</v>
      </c>
      <c r="AE1092" s="261">
        <v>0</v>
      </c>
      <c r="AF1092" s="260" t="s">
        <v>6709</v>
      </c>
      <c r="AG1092" s="242" t="str">
        <f>IFERROR(VLOOKUP(작성용!A:A,RM!A:D,4,0),"-")</f>
        <v>김수현/김운영</v>
      </c>
      <c r="AH1092" s="262" t="s">
        <v>8059</v>
      </c>
      <c r="AI1092" s="263" t="s">
        <v>6721</v>
      </c>
      <c r="AJ1092" s="263" t="s">
        <v>6721</v>
      </c>
      <c r="AK1092" s="263" t="s">
        <v>6726</v>
      </c>
      <c r="AL1092" s="238">
        <v>1091</v>
      </c>
    </row>
    <row r="1093" spans="1:38" x14ac:dyDescent="0.3">
      <c r="A1093" s="250" t="s">
        <v>2417</v>
      </c>
      <c r="B1093" s="250" t="s">
        <v>8055</v>
      </c>
      <c r="C1093" s="244" t="s">
        <v>6717</v>
      </c>
      <c r="D1093" s="240" t="s">
        <v>8159</v>
      </c>
      <c r="E1093" s="239" t="s">
        <v>4885</v>
      </c>
      <c r="F1093" s="243" t="s">
        <v>6729</v>
      </c>
      <c r="G1093" s="251">
        <v>0</v>
      </c>
      <c r="H1093" s="252" t="s">
        <v>7052</v>
      </c>
      <c r="I1093" s="252"/>
      <c r="J1093" s="234"/>
      <c r="K1093" s="252"/>
      <c r="L1093" s="252"/>
      <c r="M1093" s="252"/>
      <c r="N1093" s="252" t="s">
        <v>6720</v>
      </c>
      <c r="O1093" s="253" t="s">
        <v>8056</v>
      </c>
      <c r="P1093" s="253" t="s">
        <v>8057</v>
      </c>
      <c r="Q1093" s="254" t="s">
        <v>8058</v>
      </c>
      <c r="R1093" s="255" t="s">
        <v>4886</v>
      </c>
      <c r="S1093" s="256">
        <v>2000000000057</v>
      </c>
      <c r="T1093" s="236">
        <v>45531</v>
      </c>
      <c r="U1093" s="237" t="s">
        <v>6722</v>
      </c>
      <c r="V1093" s="237">
        <v>45573</v>
      </c>
      <c r="W1093" s="237">
        <v>45583</v>
      </c>
      <c r="X1093" s="257" t="s">
        <v>6721</v>
      </c>
      <c r="Y1093" s="257"/>
      <c r="Z1093" s="237" t="s">
        <v>7066</v>
      </c>
      <c r="AA1093" s="225">
        <v>202409</v>
      </c>
      <c r="AB1093" s="258"/>
      <c r="AC1093" s="259" t="s">
        <v>6708</v>
      </c>
      <c r="AD1093" s="260" t="s">
        <v>6709</v>
      </c>
      <c r="AE1093" s="261">
        <v>0</v>
      </c>
      <c r="AF1093" s="260" t="s">
        <v>6709</v>
      </c>
      <c r="AG1093" s="242" t="str">
        <f>IFERROR(VLOOKUP(작성용!A:A,RM!A:D,4,0),"-")</f>
        <v>김수현/김운영</v>
      </c>
      <c r="AH1093" s="262" t="s">
        <v>8059</v>
      </c>
      <c r="AI1093" s="263" t="s">
        <v>6721</v>
      </c>
      <c r="AJ1093" s="263" t="s">
        <v>6721</v>
      </c>
      <c r="AK1093" s="263" t="s">
        <v>6726</v>
      </c>
      <c r="AL1093" s="238">
        <v>1092</v>
      </c>
    </row>
    <row r="1094" spans="1:38" x14ac:dyDescent="0.3">
      <c r="A1094" s="250" t="s">
        <v>2417</v>
      </c>
      <c r="B1094" s="250" t="s">
        <v>8055</v>
      </c>
      <c r="C1094" s="244" t="s">
        <v>6717</v>
      </c>
      <c r="D1094" s="240" t="s">
        <v>8160</v>
      </c>
      <c r="E1094" s="239" t="s">
        <v>4887</v>
      </c>
      <c r="F1094" s="243" t="s">
        <v>6729</v>
      </c>
      <c r="G1094" s="251">
        <v>0</v>
      </c>
      <c r="H1094" s="252" t="s">
        <v>7052</v>
      </c>
      <c r="I1094" s="252"/>
      <c r="J1094" s="234"/>
      <c r="K1094" s="252"/>
      <c r="L1094" s="252"/>
      <c r="M1094" s="252"/>
      <c r="N1094" s="252" t="s">
        <v>6720</v>
      </c>
      <c r="O1094" s="253" t="s">
        <v>8056</v>
      </c>
      <c r="P1094" s="253" t="s">
        <v>8057</v>
      </c>
      <c r="Q1094" s="254" t="s">
        <v>8058</v>
      </c>
      <c r="R1094" s="255" t="s">
        <v>4888</v>
      </c>
      <c r="S1094" s="256">
        <v>2000000000224</v>
      </c>
      <c r="T1094" s="236">
        <v>45531</v>
      </c>
      <c r="U1094" s="237" t="s">
        <v>6722</v>
      </c>
      <c r="V1094" s="237">
        <v>45573</v>
      </c>
      <c r="W1094" s="237">
        <v>45583</v>
      </c>
      <c r="X1094" s="257" t="s">
        <v>6721</v>
      </c>
      <c r="Y1094" s="257"/>
      <c r="Z1094" s="237" t="s">
        <v>7066</v>
      </c>
      <c r="AA1094" s="225">
        <v>202409</v>
      </c>
      <c r="AB1094" s="258"/>
      <c r="AC1094" s="259" t="s">
        <v>6708</v>
      </c>
      <c r="AD1094" s="260" t="s">
        <v>6709</v>
      </c>
      <c r="AE1094" s="261">
        <v>0</v>
      </c>
      <c r="AF1094" s="260" t="s">
        <v>6709</v>
      </c>
      <c r="AG1094" s="242" t="str">
        <f>IFERROR(VLOOKUP(작성용!A:A,RM!A:D,4,0),"-")</f>
        <v>김수현/김운영</v>
      </c>
      <c r="AH1094" s="262" t="s">
        <v>8059</v>
      </c>
      <c r="AI1094" s="263" t="s">
        <v>6721</v>
      </c>
      <c r="AJ1094" s="263" t="s">
        <v>6721</v>
      </c>
      <c r="AK1094" s="263" t="s">
        <v>6726</v>
      </c>
      <c r="AL1094" s="238">
        <v>1093</v>
      </c>
    </row>
    <row r="1095" spans="1:38" x14ac:dyDescent="0.3">
      <c r="A1095" s="250" t="s">
        <v>2417</v>
      </c>
      <c r="B1095" s="250" t="s">
        <v>8055</v>
      </c>
      <c r="C1095" s="244" t="s">
        <v>6717</v>
      </c>
      <c r="D1095" s="240" t="s">
        <v>8161</v>
      </c>
      <c r="E1095" s="239" t="s">
        <v>4889</v>
      </c>
      <c r="F1095" s="243" t="s">
        <v>6729</v>
      </c>
      <c r="G1095" s="251">
        <v>0</v>
      </c>
      <c r="H1095" s="252" t="s">
        <v>7052</v>
      </c>
      <c r="I1095" s="252"/>
      <c r="J1095" s="234"/>
      <c r="K1095" s="252"/>
      <c r="L1095" s="252"/>
      <c r="M1095" s="252"/>
      <c r="N1095" s="252" t="s">
        <v>6720</v>
      </c>
      <c r="O1095" s="253" t="s">
        <v>8056</v>
      </c>
      <c r="P1095" s="253" t="s">
        <v>8057</v>
      </c>
      <c r="Q1095" s="254" t="s">
        <v>8058</v>
      </c>
      <c r="R1095" s="255" t="s">
        <v>4890</v>
      </c>
      <c r="S1095" s="256">
        <v>2000000000121</v>
      </c>
      <c r="T1095" s="236">
        <v>45531</v>
      </c>
      <c r="U1095" s="237" t="s">
        <v>6722</v>
      </c>
      <c r="V1095" s="237">
        <v>45573</v>
      </c>
      <c r="W1095" s="237">
        <v>45583</v>
      </c>
      <c r="X1095" s="257" t="s">
        <v>6721</v>
      </c>
      <c r="Y1095" s="257"/>
      <c r="Z1095" s="237" t="s">
        <v>7066</v>
      </c>
      <c r="AA1095" s="225">
        <v>202409</v>
      </c>
      <c r="AB1095" s="258"/>
      <c r="AC1095" s="259" t="s">
        <v>6708</v>
      </c>
      <c r="AD1095" s="260" t="s">
        <v>6709</v>
      </c>
      <c r="AE1095" s="261">
        <v>0</v>
      </c>
      <c r="AF1095" s="260" t="s">
        <v>6709</v>
      </c>
      <c r="AG1095" s="242" t="str">
        <f>IFERROR(VLOOKUP(작성용!A:A,RM!A:D,4,0),"-")</f>
        <v>김수현/김운영</v>
      </c>
      <c r="AH1095" s="262" t="s">
        <v>8059</v>
      </c>
      <c r="AI1095" s="263" t="s">
        <v>6721</v>
      </c>
      <c r="AJ1095" s="263" t="s">
        <v>6721</v>
      </c>
      <c r="AK1095" s="263" t="s">
        <v>6726</v>
      </c>
      <c r="AL1095" s="238">
        <v>1094</v>
      </c>
    </row>
    <row r="1096" spans="1:38" x14ac:dyDescent="0.3">
      <c r="A1096" s="250" t="s">
        <v>2417</v>
      </c>
      <c r="B1096" s="250" t="s">
        <v>8055</v>
      </c>
      <c r="C1096" s="244" t="s">
        <v>6717</v>
      </c>
      <c r="D1096" s="240" t="s">
        <v>8162</v>
      </c>
      <c r="E1096" s="239" t="s">
        <v>4891</v>
      </c>
      <c r="F1096" s="243" t="s">
        <v>6729</v>
      </c>
      <c r="G1096" s="251">
        <v>0</v>
      </c>
      <c r="H1096" s="252" t="s">
        <v>7052</v>
      </c>
      <c r="I1096" s="252"/>
      <c r="J1096" s="234"/>
      <c r="K1096" s="252"/>
      <c r="L1096" s="252"/>
      <c r="M1096" s="252"/>
      <c r="N1096" s="252" t="s">
        <v>6720</v>
      </c>
      <c r="O1096" s="253" t="s">
        <v>8056</v>
      </c>
      <c r="P1096" s="253" t="s">
        <v>8057</v>
      </c>
      <c r="Q1096" s="254" t="s">
        <v>8058</v>
      </c>
      <c r="R1096" s="255" t="s">
        <v>4892</v>
      </c>
      <c r="S1096" s="256">
        <v>2000000000072</v>
      </c>
      <c r="T1096" s="236">
        <v>45531</v>
      </c>
      <c r="U1096" s="237" t="s">
        <v>6722</v>
      </c>
      <c r="V1096" s="237">
        <v>45573</v>
      </c>
      <c r="W1096" s="237">
        <v>45583</v>
      </c>
      <c r="X1096" s="257" t="s">
        <v>6721</v>
      </c>
      <c r="Y1096" s="257"/>
      <c r="Z1096" s="237" t="s">
        <v>7066</v>
      </c>
      <c r="AA1096" s="225">
        <v>202409</v>
      </c>
      <c r="AB1096" s="258"/>
      <c r="AC1096" s="259" t="s">
        <v>6708</v>
      </c>
      <c r="AD1096" s="260" t="s">
        <v>6709</v>
      </c>
      <c r="AE1096" s="261">
        <v>0</v>
      </c>
      <c r="AF1096" s="260" t="s">
        <v>6709</v>
      </c>
      <c r="AG1096" s="242" t="str">
        <f>IFERROR(VLOOKUP(작성용!A:A,RM!A:D,4,0),"-")</f>
        <v>김수현/김운영</v>
      </c>
      <c r="AH1096" s="262" t="s">
        <v>8059</v>
      </c>
      <c r="AI1096" s="263" t="s">
        <v>6721</v>
      </c>
      <c r="AJ1096" s="263" t="s">
        <v>6721</v>
      </c>
      <c r="AK1096" s="263" t="s">
        <v>6726</v>
      </c>
      <c r="AL1096" s="238">
        <v>1095</v>
      </c>
    </row>
    <row r="1097" spans="1:38" x14ac:dyDescent="0.3">
      <c r="A1097" s="250" t="s">
        <v>2417</v>
      </c>
      <c r="B1097" s="250" t="s">
        <v>8055</v>
      </c>
      <c r="C1097" s="244" t="s">
        <v>6717</v>
      </c>
      <c r="D1097" s="240" t="s">
        <v>8163</v>
      </c>
      <c r="E1097" s="239" t="s">
        <v>4893</v>
      </c>
      <c r="F1097" s="243" t="s">
        <v>6729</v>
      </c>
      <c r="G1097" s="251">
        <v>0</v>
      </c>
      <c r="H1097" s="252" t="s">
        <v>7052</v>
      </c>
      <c r="I1097" s="252"/>
      <c r="J1097" s="234"/>
      <c r="K1097" s="252"/>
      <c r="L1097" s="252"/>
      <c r="M1097" s="252"/>
      <c r="N1097" s="252" t="s">
        <v>6720</v>
      </c>
      <c r="O1097" s="253" t="s">
        <v>8056</v>
      </c>
      <c r="P1097" s="253" t="s">
        <v>8057</v>
      </c>
      <c r="Q1097" s="254" t="s">
        <v>8058</v>
      </c>
      <c r="R1097" s="255" t="s">
        <v>4894</v>
      </c>
      <c r="S1097" s="256">
        <v>2000000000120</v>
      </c>
      <c r="T1097" s="236">
        <v>45531</v>
      </c>
      <c r="U1097" s="237" t="s">
        <v>6722</v>
      </c>
      <c r="V1097" s="237">
        <v>45573</v>
      </c>
      <c r="W1097" s="237">
        <v>45583</v>
      </c>
      <c r="X1097" s="257" t="s">
        <v>6721</v>
      </c>
      <c r="Y1097" s="257"/>
      <c r="Z1097" s="237" t="s">
        <v>7066</v>
      </c>
      <c r="AA1097" s="225">
        <v>202409</v>
      </c>
      <c r="AB1097" s="258"/>
      <c r="AC1097" s="259" t="s">
        <v>6708</v>
      </c>
      <c r="AD1097" s="260" t="s">
        <v>6709</v>
      </c>
      <c r="AE1097" s="261">
        <v>0</v>
      </c>
      <c r="AF1097" s="260" t="s">
        <v>6709</v>
      </c>
      <c r="AG1097" s="242" t="str">
        <f>IFERROR(VLOOKUP(작성용!A:A,RM!A:D,4,0),"-")</f>
        <v>김수현/김운영</v>
      </c>
      <c r="AH1097" s="262" t="s">
        <v>8059</v>
      </c>
      <c r="AI1097" s="263" t="s">
        <v>6721</v>
      </c>
      <c r="AJ1097" s="263" t="s">
        <v>6721</v>
      </c>
      <c r="AK1097" s="263" t="s">
        <v>6726</v>
      </c>
      <c r="AL1097" s="238">
        <v>1096</v>
      </c>
    </row>
    <row r="1098" spans="1:38" x14ac:dyDescent="0.3">
      <c r="A1098" s="250" t="s">
        <v>2417</v>
      </c>
      <c r="B1098" s="250" t="s">
        <v>8055</v>
      </c>
      <c r="C1098" s="244" t="s">
        <v>6717</v>
      </c>
      <c r="D1098" s="240" t="s">
        <v>8164</v>
      </c>
      <c r="E1098" s="239" t="s">
        <v>4895</v>
      </c>
      <c r="F1098" s="243" t="s">
        <v>6729</v>
      </c>
      <c r="G1098" s="251">
        <v>0</v>
      </c>
      <c r="H1098" s="252" t="s">
        <v>7052</v>
      </c>
      <c r="I1098" s="252"/>
      <c r="J1098" s="234"/>
      <c r="K1098" s="252"/>
      <c r="L1098" s="252"/>
      <c r="M1098" s="252"/>
      <c r="N1098" s="252" t="s">
        <v>6720</v>
      </c>
      <c r="O1098" s="253" t="s">
        <v>8056</v>
      </c>
      <c r="P1098" s="253" t="s">
        <v>8057</v>
      </c>
      <c r="Q1098" s="254" t="s">
        <v>8058</v>
      </c>
      <c r="R1098" s="255" t="s">
        <v>4896</v>
      </c>
      <c r="S1098" s="256">
        <v>2000000000059</v>
      </c>
      <c r="T1098" s="236">
        <v>45531</v>
      </c>
      <c r="U1098" s="237" t="s">
        <v>6722</v>
      </c>
      <c r="V1098" s="237">
        <v>45573</v>
      </c>
      <c r="W1098" s="237">
        <v>45583</v>
      </c>
      <c r="X1098" s="257" t="s">
        <v>6721</v>
      </c>
      <c r="Y1098" s="257"/>
      <c r="Z1098" s="237" t="s">
        <v>7066</v>
      </c>
      <c r="AA1098" s="225">
        <v>202409</v>
      </c>
      <c r="AB1098" s="258"/>
      <c r="AC1098" s="259" t="s">
        <v>6708</v>
      </c>
      <c r="AD1098" s="260" t="s">
        <v>6709</v>
      </c>
      <c r="AE1098" s="261">
        <v>0</v>
      </c>
      <c r="AF1098" s="260" t="s">
        <v>6709</v>
      </c>
      <c r="AG1098" s="242" t="str">
        <f>IFERROR(VLOOKUP(작성용!A:A,RM!A:D,4,0),"-")</f>
        <v>김수현/김운영</v>
      </c>
      <c r="AH1098" s="262" t="s">
        <v>8059</v>
      </c>
      <c r="AI1098" s="263" t="s">
        <v>6721</v>
      </c>
      <c r="AJ1098" s="263" t="s">
        <v>6721</v>
      </c>
      <c r="AK1098" s="263" t="s">
        <v>6726</v>
      </c>
      <c r="AL1098" s="238">
        <v>1097</v>
      </c>
    </row>
    <row r="1099" spans="1:38" x14ac:dyDescent="0.3">
      <c r="A1099" s="250" t="s">
        <v>2417</v>
      </c>
      <c r="B1099" s="250" t="s">
        <v>8055</v>
      </c>
      <c r="C1099" s="244" t="s">
        <v>6717</v>
      </c>
      <c r="D1099" s="240" t="s">
        <v>8165</v>
      </c>
      <c r="E1099" s="239" t="s">
        <v>4897</v>
      </c>
      <c r="F1099" s="243" t="s">
        <v>6729</v>
      </c>
      <c r="G1099" s="251">
        <v>0</v>
      </c>
      <c r="H1099" s="252" t="s">
        <v>7052</v>
      </c>
      <c r="I1099" s="252"/>
      <c r="J1099" s="234"/>
      <c r="K1099" s="252"/>
      <c r="L1099" s="252"/>
      <c r="M1099" s="252"/>
      <c r="N1099" s="252" t="s">
        <v>6720</v>
      </c>
      <c r="O1099" s="253" t="s">
        <v>8056</v>
      </c>
      <c r="P1099" s="253" t="s">
        <v>8057</v>
      </c>
      <c r="Q1099" s="254" t="s">
        <v>8058</v>
      </c>
      <c r="R1099" s="255" t="s">
        <v>4898</v>
      </c>
      <c r="S1099" s="256">
        <v>2000000000164</v>
      </c>
      <c r="T1099" s="236">
        <v>45531</v>
      </c>
      <c r="U1099" s="237" t="s">
        <v>6722</v>
      </c>
      <c r="V1099" s="237">
        <v>45573</v>
      </c>
      <c r="W1099" s="237">
        <v>45583</v>
      </c>
      <c r="X1099" s="257" t="s">
        <v>6721</v>
      </c>
      <c r="Y1099" s="257"/>
      <c r="Z1099" s="237" t="s">
        <v>7066</v>
      </c>
      <c r="AA1099" s="225">
        <v>202409</v>
      </c>
      <c r="AB1099" s="258"/>
      <c r="AC1099" s="259" t="s">
        <v>6708</v>
      </c>
      <c r="AD1099" s="260" t="s">
        <v>6709</v>
      </c>
      <c r="AE1099" s="261">
        <v>0</v>
      </c>
      <c r="AF1099" s="260" t="s">
        <v>6709</v>
      </c>
      <c r="AG1099" s="242" t="str">
        <f>IFERROR(VLOOKUP(작성용!A:A,RM!A:D,4,0),"-")</f>
        <v>김수현/김운영</v>
      </c>
      <c r="AH1099" s="262" t="s">
        <v>8059</v>
      </c>
      <c r="AI1099" s="263" t="s">
        <v>6721</v>
      </c>
      <c r="AJ1099" s="263" t="s">
        <v>6721</v>
      </c>
      <c r="AK1099" s="263" t="s">
        <v>6726</v>
      </c>
      <c r="AL1099" s="238">
        <v>1098</v>
      </c>
    </row>
    <row r="1100" spans="1:38" x14ac:dyDescent="0.3">
      <c r="A1100" s="250" t="s">
        <v>2417</v>
      </c>
      <c r="B1100" s="250" t="s">
        <v>8055</v>
      </c>
      <c r="C1100" s="244" t="s">
        <v>6717</v>
      </c>
      <c r="D1100" s="240" t="s">
        <v>8166</v>
      </c>
      <c r="E1100" s="239" t="s">
        <v>4899</v>
      </c>
      <c r="F1100" s="243" t="s">
        <v>6729</v>
      </c>
      <c r="G1100" s="251">
        <v>0</v>
      </c>
      <c r="H1100" s="252" t="s">
        <v>7052</v>
      </c>
      <c r="I1100" s="252"/>
      <c r="J1100" s="234"/>
      <c r="K1100" s="252"/>
      <c r="L1100" s="252"/>
      <c r="M1100" s="252"/>
      <c r="N1100" s="252" t="s">
        <v>6720</v>
      </c>
      <c r="O1100" s="253" t="s">
        <v>8056</v>
      </c>
      <c r="P1100" s="253" t="s">
        <v>8057</v>
      </c>
      <c r="Q1100" s="254" t="s">
        <v>8058</v>
      </c>
      <c r="R1100" s="255" t="s">
        <v>4900</v>
      </c>
      <c r="S1100" s="256">
        <v>2000000000172</v>
      </c>
      <c r="T1100" s="236">
        <v>45531</v>
      </c>
      <c r="U1100" s="237" t="s">
        <v>6722</v>
      </c>
      <c r="V1100" s="237">
        <v>45573</v>
      </c>
      <c r="W1100" s="237">
        <v>45583</v>
      </c>
      <c r="X1100" s="257" t="s">
        <v>6721</v>
      </c>
      <c r="Y1100" s="257"/>
      <c r="Z1100" s="237" t="s">
        <v>7066</v>
      </c>
      <c r="AA1100" s="225">
        <v>202409</v>
      </c>
      <c r="AB1100" s="258"/>
      <c r="AC1100" s="259" t="s">
        <v>6708</v>
      </c>
      <c r="AD1100" s="260" t="s">
        <v>6709</v>
      </c>
      <c r="AE1100" s="261">
        <v>0</v>
      </c>
      <c r="AF1100" s="260" t="s">
        <v>6709</v>
      </c>
      <c r="AG1100" s="242" t="str">
        <f>IFERROR(VLOOKUP(작성용!A:A,RM!A:D,4,0),"-")</f>
        <v>김수현/김운영</v>
      </c>
      <c r="AH1100" s="262" t="s">
        <v>8059</v>
      </c>
      <c r="AI1100" s="263" t="s">
        <v>6721</v>
      </c>
      <c r="AJ1100" s="263" t="s">
        <v>6721</v>
      </c>
      <c r="AK1100" s="263" t="s">
        <v>6726</v>
      </c>
      <c r="AL1100" s="238">
        <v>1099</v>
      </c>
    </row>
    <row r="1101" spans="1:38" x14ac:dyDescent="0.3">
      <c r="A1101" s="250" t="s">
        <v>2417</v>
      </c>
      <c r="B1101" s="250" t="s">
        <v>8055</v>
      </c>
      <c r="C1101" s="244" t="s">
        <v>6717</v>
      </c>
      <c r="D1101" s="240" t="s">
        <v>6878</v>
      </c>
      <c r="E1101" s="239" t="s">
        <v>4901</v>
      </c>
      <c r="F1101" s="243" t="s">
        <v>6729</v>
      </c>
      <c r="G1101" s="251">
        <v>0</v>
      </c>
      <c r="H1101" s="252" t="s">
        <v>7052</v>
      </c>
      <c r="I1101" s="252"/>
      <c r="J1101" s="234"/>
      <c r="K1101" s="252"/>
      <c r="L1101" s="252"/>
      <c r="M1101" s="252"/>
      <c r="N1101" s="252" t="s">
        <v>6720</v>
      </c>
      <c r="O1101" s="253" t="s">
        <v>8056</v>
      </c>
      <c r="P1101" s="253" t="s">
        <v>8057</v>
      </c>
      <c r="Q1101" s="254" t="s">
        <v>8058</v>
      </c>
      <c r="R1101" s="255" t="s">
        <v>4902</v>
      </c>
      <c r="S1101" s="256">
        <v>2000000000177</v>
      </c>
      <c r="T1101" s="236">
        <v>45531</v>
      </c>
      <c r="U1101" s="237" t="s">
        <v>6722</v>
      </c>
      <c r="V1101" s="237">
        <v>45573</v>
      </c>
      <c r="W1101" s="237">
        <v>45583</v>
      </c>
      <c r="X1101" s="257" t="s">
        <v>6721</v>
      </c>
      <c r="Y1101" s="257"/>
      <c r="Z1101" s="237" t="s">
        <v>7066</v>
      </c>
      <c r="AA1101" s="225">
        <v>202409</v>
      </c>
      <c r="AB1101" s="258"/>
      <c r="AC1101" s="259" t="s">
        <v>6708</v>
      </c>
      <c r="AD1101" s="260" t="s">
        <v>6709</v>
      </c>
      <c r="AE1101" s="261">
        <v>0</v>
      </c>
      <c r="AF1101" s="260" t="s">
        <v>6709</v>
      </c>
      <c r="AG1101" s="242" t="str">
        <f>IFERROR(VLOOKUP(작성용!A:A,RM!A:D,4,0),"-")</f>
        <v>김수현/김운영</v>
      </c>
      <c r="AH1101" s="262" t="s">
        <v>8059</v>
      </c>
      <c r="AI1101" s="263" t="s">
        <v>6721</v>
      </c>
      <c r="AJ1101" s="263" t="s">
        <v>6721</v>
      </c>
      <c r="AK1101" s="263" t="s">
        <v>6726</v>
      </c>
      <c r="AL1101" s="238">
        <v>1100</v>
      </c>
    </row>
    <row r="1102" spans="1:38" x14ac:dyDescent="0.3">
      <c r="A1102" s="250" t="s">
        <v>2417</v>
      </c>
      <c r="B1102" s="250" t="s">
        <v>8055</v>
      </c>
      <c r="C1102" s="244" t="s">
        <v>6717</v>
      </c>
      <c r="D1102" s="240" t="s">
        <v>8167</v>
      </c>
      <c r="E1102" s="239" t="s">
        <v>4903</v>
      </c>
      <c r="F1102" s="243" t="s">
        <v>6729</v>
      </c>
      <c r="G1102" s="251">
        <v>0</v>
      </c>
      <c r="H1102" s="252" t="s">
        <v>7052</v>
      </c>
      <c r="I1102" s="252"/>
      <c r="J1102" s="234"/>
      <c r="K1102" s="252"/>
      <c r="L1102" s="252"/>
      <c r="M1102" s="252"/>
      <c r="N1102" s="252" t="s">
        <v>6720</v>
      </c>
      <c r="O1102" s="253" t="s">
        <v>8056</v>
      </c>
      <c r="P1102" s="253" t="s">
        <v>8057</v>
      </c>
      <c r="Q1102" s="254" t="s">
        <v>8058</v>
      </c>
      <c r="R1102" s="255" t="s">
        <v>4904</v>
      </c>
      <c r="S1102" s="256">
        <v>2000000000240</v>
      </c>
      <c r="T1102" s="236">
        <v>45531</v>
      </c>
      <c r="U1102" s="237" t="s">
        <v>6722</v>
      </c>
      <c r="V1102" s="237">
        <v>45573</v>
      </c>
      <c r="W1102" s="237">
        <v>45583</v>
      </c>
      <c r="X1102" s="257" t="s">
        <v>6721</v>
      </c>
      <c r="Y1102" s="257"/>
      <c r="Z1102" s="237" t="s">
        <v>7066</v>
      </c>
      <c r="AA1102" s="225">
        <v>202409</v>
      </c>
      <c r="AB1102" s="258"/>
      <c r="AC1102" s="259" t="s">
        <v>6708</v>
      </c>
      <c r="AD1102" s="260" t="s">
        <v>6709</v>
      </c>
      <c r="AE1102" s="261">
        <v>0</v>
      </c>
      <c r="AF1102" s="260" t="s">
        <v>6709</v>
      </c>
      <c r="AG1102" s="242" t="str">
        <f>IFERROR(VLOOKUP(작성용!A:A,RM!A:D,4,0),"-")</f>
        <v>김수현/김운영</v>
      </c>
      <c r="AH1102" s="262" t="s">
        <v>8059</v>
      </c>
      <c r="AI1102" s="263" t="s">
        <v>6721</v>
      </c>
      <c r="AJ1102" s="263" t="s">
        <v>6721</v>
      </c>
      <c r="AK1102" s="263" t="s">
        <v>6726</v>
      </c>
      <c r="AL1102" s="238">
        <v>1101</v>
      </c>
    </row>
    <row r="1103" spans="1:38" x14ac:dyDescent="0.3">
      <c r="A1103" s="250" t="s">
        <v>2417</v>
      </c>
      <c r="B1103" s="250" t="s">
        <v>8055</v>
      </c>
      <c r="C1103" s="244" t="s">
        <v>6717</v>
      </c>
      <c r="D1103" s="240" t="s">
        <v>7779</v>
      </c>
      <c r="E1103" s="239" t="s">
        <v>4003</v>
      </c>
      <c r="F1103" s="243" t="s">
        <v>6729</v>
      </c>
      <c r="G1103" s="251">
        <v>0</v>
      </c>
      <c r="H1103" s="252" t="s">
        <v>7052</v>
      </c>
      <c r="I1103" s="252"/>
      <c r="J1103" s="234"/>
      <c r="K1103" s="252"/>
      <c r="L1103" s="252"/>
      <c r="M1103" s="252"/>
      <c r="N1103" s="252" t="s">
        <v>6720</v>
      </c>
      <c r="O1103" s="253" t="s">
        <v>8056</v>
      </c>
      <c r="P1103" s="253" t="s">
        <v>8057</v>
      </c>
      <c r="Q1103" s="254" t="s">
        <v>8058</v>
      </c>
      <c r="R1103" s="255" t="s">
        <v>4233</v>
      </c>
      <c r="S1103" s="256">
        <v>2000000000243</v>
      </c>
      <c r="T1103" s="236">
        <v>45531</v>
      </c>
      <c r="U1103" s="237" t="s">
        <v>6722</v>
      </c>
      <c r="V1103" s="237">
        <v>45573</v>
      </c>
      <c r="W1103" s="237">
        <v>45583</v>
      </c>
      <c r="X1103" s="257" t="s">
        <v>6721</v>
      </c>
      <c r="Y1103" s="257"/>
      <c r="Z1103" s="237" t="s">
        <v>7066</v>
      </c>
      <c r="AA1103" s="225">
        <v>202409</v>
      </c>
      <c r="AB1103" s="258"/>
      <c r="AC1103" s="259" t="s">
        <v>6708</v>
      </c>
      <c r="AD1103" s="260" t="s">
        <v>6709</v>
      </c>
      <c r="AE1103" s="261">
        <v>0</v>
      </c>
      <c r="AF1103" s="260" t="s">
        <v>6709</v>
      </c>
      <c r="AG1103" s="242" t="str">
        <f>IFERROR(VLOOKUP(작성용!A:A,RM!A:D,4,0),"-")</f>
        <v>김수현/김운영</v>
      </c>
      <c r="AH1103" s="262" t="s">
        <v>8059</v>
      </c>
      <c r="AI1103" s="263" t="s">
        <v>6721</v>
      </c>
      <c r="AJ1103" s="263" t="s">
        <v>6721</v>
      </c>
      <c r="AK1103" s="263" t="s">
        <v>6726</v>
      </c>
      <c r="AL1103" s="238">
        <v>1102</v>
      </c>
    </row>
    <row r="1104" spans="1:38" x14ac:dyDescent="0.3">
      <c r="A1104" s="250" t="s">
        <v>2417</v>
      </c>
      <c r="B1104" s="250" t="s">
        <v>8055</v>
      </c>
      <c r="C1104" s="244" t="s">
        <v>6717</v>
      </c>
      <c r="D1104" s="240" t="s">
        <v>8168</v>
      </c>
      <c r="E1104" s="239" t="s">
        <v>4905</v>
      </c>
      <c r="F1104" s="243" t="s">
        <v>6729</v>
      </c>
      <c r="G1104" s="251">
        <v>0</v>
      </c>
      <c r="H1104" s="252" t="s">
        <v>7052</v>
      </c>
      <c r="I1104" s="252"/>
      <c r="J1104" s="234"/>
      <c r="K1104" s="252"/>
      <c r="L1104" s="252"/>
      <c r="M1104" s="252"/>
      <c r="N1104" s="252" t="s">
        <v>6720</v>
      </c>
      <c r="O1104" s="253" t="s">
        <v>8056</v>
      </c>
      <c r="P1104" s="253" t="s">
        <v>8057</v>
      </c>
      <c r="Q1104" s="254" t="s">
        <v>8058</v>
      </c>
      <c r="R1104" s="255" t="s">
        <v>4906</v>
      </c>
      <c r="S1104" s="256">
        <v>2000000000241</v>
      </c>
      <c r="T1104" s="236">
        <v>45531</v>
      </c>
      <c r="U1104" s="237" t="s">
        <v>6722</v>
      </c>
      <c r="V1104" s="237">
        <v>45573</v>
      </c>
      <c r="W1104" s="237">
        <v>45583</v>
      </c>
      <c r="X1104" s="257" t="s">
        <v>6721</v>
      </c>
      <c r="Y1104" s="257"/>
      <c r="Z1104" s="237" t="s">
        <v>7066</v>
      </c>
      <c r="AA1104" s="225">
        <v>202409</v>
      </c>
      <c r="AB1104" s="258"/>
      <c r="AC1104" s="259" t="s">
        <v>6708</v>
      </c>
      <c r="AD1104" s="260" t="s">
        <v>6709</v>
      </c>
      <c r="AE1104" s="261">
        <v>0</v>
      </c>
      <c r="AF1104" s="260" t="s">
        <v>6709</v>
      </c>
      <c r="AG1104" s="242" t="str">
        <f>IFERROR(VLOOKUP(작성용!A:A,RM!A:D,4,0),"-")</f>
        <v>김수현/김운영</v>
      </c>
      <c r="AH1104" s="262" t="s">
        <v>8059</v>
      </c>
      <c r="AI1104" s="263" t="s">
        <v>6721</v>
      </c>
      <c r="AJ1104" s="263" t="s">
        <v>6721</v>
      </c>
      <c r="AK1104" s="263" t="s">
        <v>6726</v>
      </c>
      <c r="AL1104" s="238">
        <v>1103</v>
      </c>
    </row>
    <row r="1105" spans="1:38" x14ac:dyDescent="0.3">
      <c r="A1105" s="250" t="s">
        <v>2417</v>
      </c>
      <c r="B1105" s="250" t="s">
        <v>8055</v>
      </c>
      <c r="C1105" s="244" t="s">
        <v>6717</v>
      </c>
      <c r="D1105" s="240" t="s">
        <v>8169</v>
      </c>
      <c r="E1105" s="239" t="s">
        <v>4907</v>
      </c>
      <c r="F1105" s="243" t="s">
        <v>6729</v>
      </c>
      <c r="G1105" s="251">
        <v>0</v>
      </c>
      <c r="H1105" s="252" t="s">
        <v>7052</v>
      </c>
      <c r="I1105" s="252"/>
      <c r="J1105" s="234"/>
      <c r="K1105" s="252"/>
      <c r="L1105" s="252"/>
      <c r="M1105" s="252"/>
      <c r="N1105" s="252" t="s">
        <v>6720</v>
      </c>
      <c r="O1105" s="253" t="s">
        <v>8056</v>
      </c>
      <c r="P1105" s="253" t="s">
        <v>8057</v>
      </c>
      <c r="Q1105" s="254" t="s">
        <v>8058</v>
      </c>
      <c r="R1105" s="255" t="s">
        <v>4908</v>
      </c>
      <c r="S1105" s="256">
        <v>2000000000242</v>
      </c>
      <c r="T1105" s="236">
        <v>45531</v>
      </c>
      <c r="U1105" s="237" t="s">
        <v>6722</v>
      </c>
      <c r="V1105" s="237">
        <v>45573</v>
      </c>
      <c r="W1105" s="237">
        <v>45583</v>
      </c>
      <c r="X1105" s="257" t="s">
        <v>6721</v>
      </c>
      <c r="Y1105" s="257"/>
      <c r="Z1105" s="237" t="s">
        <v>7066</v>
      </c>
      <c r="AA1105" s="225">
        <v>202409</v>
      </c>
      <c r="AB1105" s="258"/>
      <c r="AC1105" s="259" t="s">
        <v>6708</v>
      </c>
      <c r="AD1105" s="260" t="s">
        <v>6709</v>
      </c>
      <c r="AE1105" s="261">
        <v>0</v>
      </c>
      <c r="AF1105" s="260" t="s">
        <v>6709</v>
      </c>
      <c r="AG1105" s="242" t="str">
        <f>IFERROR(VLOOKUP(작성용!A:A,RM!A:D,4,0),"-")</f>
        <v>김수현/김운영</v>
      </c>
      <c r="AH1105" s="262" t="s">
        <v>8059</v>
      </c>
      <c r="AI1105" s="263" t="s">
        <v>6721</v>
      </c>
      <c r="AJ1105" s="263" t="s">
        <v>6721</v>
      </c>
      <c r="AK1105" s="263" t="s">
        <v>6726</v>
      </c>
      <c r="AL1105" s="238">
        <v>1104</v>
      </c>
    </row>
    <row r="1106" spans="1:38" x14ac:dyDescent="0.3">
      <c r="A1106" s="250" t="s">
        <v>2417</v>
      </c>
      <c r="B1106" s="250" t="s">
        <v>8055</v>
      </c>
      <c r="C1106" s="244" t="s">
        <v>6717</v>
      </c>
      <c r="D1106" s="240" t="s">
        <v>8170</v>
      </c>
      <c r="E1106" s="239" t="s">
        <v>4909</v>
      </c>
      <c r="F1106" s="243" t="s">
        <v>6729</v>
      </c>
      <c r="G1106" s="251">
        <v>0</v>
      </c>
      <c r="H1106" s="252" t="s">
        <v>7052</v>
      </c>
      <c r="I1106" s="252"/>
      <c r="J1106" s="234"/>
      <c r="K1106" s="252"/>
      <c r="L1106" s="252"/>
      <c r="M1106" s="252"/>
      <c r="N1106" s="252" t="s">
        <v>6720</v>
      </c>
      <c r="O1106" s="253" t="s">
        <v>8056</v>
      </c>
      <c r="P1106" s="253" t="s">
        <v>8057</v>
      </c>
      <c r="Q1106" s="254" t="s">
        <v>8058</v>
      </c>
      <c r="R1106" s="255" t="s">
        <v>4910</v>
      </c>
      <c r="S1106" s="256">
        <v>2000000000249</v>
      </c>
      <c r="T1106" s="236">
        <v>45531</v>
      </c>
      <c r="U1106" s="237" t="s">
        <v>6722</v>
      </c>
      <c r="V1106" s="237">
        <v>45573</v>
      </c>
      <c r="W1106" s="237">
        <v>45583</v>
      </c>
      <c r="X1106" s="257" t="s">
        <v>6721</v>
      </c>
      <c r="Y1106" s="257"/>
      <c r="Z1106" s="237" t="s">
        <v>7066</v>
      </c>
      <c r="AA1106" s="225">
        <v>202409</v>
      </c>
      <c r="AB1106" s="258"/>
      <c r="AC1106" s="259" t="s">
        <v>6708</v>
      </c>
      <c r="AD1106" s="260" t="s">
        <v>6709</v>
      </c>
      <c r="AE1106" s="261">
        <v>0</v>
      </c>
      <c r="AF1106" s="260" t="s">
        <v>6709</v>
      </c>
      <c r="AG1106" s="242" t="str">
        <f>IFERROR(VLOOKUP(작성용!A:A,RM!A:D,4,0),"-")</f>
        <v>김수현/김운영</v>
      </c>
      <c r="AH1106" s="262" t="s">
        <v>8059</v>
      </c>
      <c r="AI1106" s="263" t="s">
        <v>6721</v>
      </c>
      <c r="AJ1106" s="263" t="s">
        <v>6721</v>
      </c>
      <c r="AK1106" s="263" t="s">
        <v>6726</v>
      </c>
      <c r="AL1106" s="238">
        <v>1105</v>
      </c>
    </row>
    <row r="1107" spans="1:38" x14ac:dyDescent="0.3">
      <c r="A1107" s="250" t="s">
        <v>2417</v>
      </c>
      <c r="B1107" s="250" t="s">
        <v>8055</v>
      </c>
      <c r="C1107" s="244" t="s">
        <v>6717</v>
      </c>
      <c r="D1107" s="240" t="s">
        <v>8171</v>
      </c>
      <c r="E1107" s="239" t="s">
        <v>4911</v>
      </c>
      <c r="F1107" s="243" t="s">
        <v>6729</v>
      </c>
      <c r="G1107" s="251">
        <v>0</v>
      </c>
      <c r="H1107" s="252" t="s">
        <v>7052</v>
      </c>
      <c r="I1107" s="252"/>
      <c r="J1107" s="234"/>
      <c r="K1107" s="252"/>
      <c r="L1107" s="252"/>
      <c r="M1107" s="252"/>
      <c r="N1107" s="252" t="s">
        <v>6720</v>
      </c>
      <c r="O1107" s="253" t="s">
        <v>8056</v>
      </c>
      <c r="P1107" s="253" t="s">
        <v>8057</v>
      </c>
      <c r="Q1107" s="254" t="s">
        <v>8058</v>
      </c>
      <c r="R1107" s="255" t="s">
        <v>4912</v>
      </c>
      <c r="S1107" s="256">
        <v>2000000000250</v>
      </c>
      <c r="T1107" s="236">
        <v>45531</v>
      </c>
      <c r="U1107" s="237" t="s">
        <v>6722</v>
      </c>
      <c r="V1107" s="237">
        <v>45573</v>
      </c>
      <c r="W1107" s="237">
        <v>45583</v>
      </c>
      <c r="X1107" s="257" t="s">
        <v>6721</v>
      </c>
      <c r="Y1107" s="257"/>
      <c r="Z1107" s="237" t="s">
        <v>7066</v>
      </c>
      <c r="AA1107" s="225">
        <v>202409</v>
      </c>
      <c r="AB1107" s="258"/>
      <c r="AC1107" s="259" t="s">
        <v>6708</v>
      </c>
      <c r="AD1107" s="260" t="s">
        <v>6709</v>
      </c>
      <c r="AE1107" s="261">
        <v>0</v>
      </c>
      <c r="AF1107" s="260" t="s">
        <v>6709</v>
      </c>
      <c r="AG1107" s="242" t="str">
        <f>IFERROR(VLOOKUP(작성용!A:A,RM!A:D,4,0),"-")</f>
        <v>김수현/김운영</v>
      </c>
      <c r="AH1107" s="262" t="s">
        <v>8059</v>
      </c>
      <c r="AI1107" s="263" t="s">
        <v>6721</v>
      </c>
      <c r="AJ1107" s="263" t="s">
        <v>6721</v>
      </c>
      <c r="AK1107" s="263" t="s">
        <v>6726</v>
      </c>
      <c r="AL1107" s="238">
        <v>1106</v>
      </c>
    </row>
    <row r="1108" spans="1:38" x14ac:dyDescent="0.3">
      <c r="A1108" s="250" t="s">
        <v>2417</v>
      </c>
      <c r="B1108" s="250" t="s">
        <v>8055</v>
      </c>
      <c r="C1108" s="244" t="s">
        <v>6717</v>
      </c>
      <c r="D1108" s="240" t="s">
        <v>8172</v>
      </c>
      <c r="E1108" s="239" t="s">
        <v>4913</v>
      </c>
      <c r="F1108" s="243" t="s">
        <v>6729</v>
      </c>
      <c r="G1108" s="251">
        <v>0</v>
      </c>
      <c r="H1108" s="252" t="s">
        <v>7052</v>
      </c>
      <c r="I1108" s="252"/>
      <c r="J1108" s="234"/>
      <c r="K1108" s="252"/>
      <c r="L1108" s="252"/>
      <c r="M1108" s="252"/>
      <c r="N1108" s="252" t="s">
        <v>6720</v>
      </c>
      <c r="O1108" s="253" t="s">
        <v>8056</v>
      </c>
      <c r="P1108" s="253" t="s">
        <v>8057</v>
      </c>
      <c r="Q1108" s="254" t="s">
        <v>8058</v>
      </c>
      <c r="R1108" s="255" t="s">
        <v>4914</v>
      </c>
      <c r="S1108" s="256">
        <v>2000000000251</v>
      </c>
      <c r="T1108" s="236">
        <v>45531</v>
      </c>
      <c r="U1108" s="237" t="s">
        <v>6722</v>
      </c>
      <c r="V1108" s="237">
        <v>45573</v>
      </c>
      <c r="W1108" s="237">
        <v>45583</v>
      </c>
      <c r="X1108" s="257" t="s">
        <v>6721</v>
      </c>
      <c r="Y1108" s="257"/>
      <c r="Z1108" s="237" t="s">
        <v>7066</v>
      </c>
      <c r="AA1108" s="225">
        <v>202409</v>
      </c>
      <c r="AB1108" s="258"/>
      <c r="AC1108" s="259" t="s">
        <v>6708</v>
      </c>
      <c r="AD1108" s="260" t="s">
        <v>6709</v>
      </c>
      <c r="AE1108" s="261">
        <v>0</v>
      </c>
      <c r="AF1108" s="260" t="s">
        <v>6709</v>
      </c>
      <c r="AG1108" s="242" t="str">
        <f>IFERROR(VLOOKUP(작성용!A:A,RM!A:D,4,0),"-")</f>
        <v>김수현/김운영</v>
      </c>
      <c r="AH1108" s="262" t="s">
        <v>8059</v>
      </c>
      <c r="AI1108" s="263" t="s">
        <v>6721</v>
      </c>
      <c r="AJ1108" s="263" t="s">
        <v>6721</v>
      </c>
      <c r="AK1108" s="263" t="s">
        <v>6726</v>
      </c>
      <c r="AL1108" s="238">
        <v>1107</v>
      </c>
    </row>
    <row r="1109" spans="1:38" x14ac:dyDescent="0.3">
      <c r="A1109" s="250" t="s">
        <v>2417</v>
      </c>
      <c r="B1109" s="250" t="s">
        <v>8055</v>
      </c>
      <c r="C1109" s="244" t="s">
        <v>6717</v>
      </c>
      <c r="D1109" s="240" t="s">
        <v>8173</v>
      </c>
      <c r="E1109" s="239" t="s">
        <v>4915</v>
      </c>
      <c r="F1109" s="243" t="s">
        <v>6729</v>
      </c>
      <c r="G1109" s="251">
        <v>0</v>
      </c>
      <c r="H1109" s="252" t="s">
        <v>7052</v>
      </c>
      <c r="I1109" s="252"/>
      <c r="J1109" s="234"/>
      <c r="K1109" s="252"/>
      <c r="L1109" s="252"/>
      <c r="M1109" s="252"/>
      <c r="N1109" s="252" t="s">
        <v>6720</v>
      </c>
      <c r="O1109" s="253" t="s">
        <v>8056</v>
      </c>
      <c r="P1109" s="253" t="s">
        <v>8057</v>
      </c>
      <c r="Q1109" s="254" t="s">
        <v>8058</v>
      </c>
      <c r="R1109" s="255" t="s">
        <v>4916</v>
      </c>
      <c r="S1109" s="256">
        <v>2000000000257</v>
      </c>
      <c r="T1109" s="236">
        <v>45531</v>
      </c>
      <c r="U1109" s="237" t="s">
        <v>6722</v>
      </c>
      <c r="V1109" s="237">
        <v>45573</v>
      </c>
      <c r="W1109" s="237">
        <v>45583</v>
      </c>
      <c r="X1109" s="257" t="s">
        <v>6721</v>
      </c>
      <c r="Y1109" s="257"/>
      <c r="Z1109" s="237" t="s">
        <v>7066</v>
      </c>
      <c r="AA1109" s="225">
        <v>202409</v>
      </c>
      <c r="AB1109" s="258"/>
      <c r="AC1109" s="259" t="s">
        <v>6708</v>
      </c>
      <c r="AD1109" s="260" t="s">
        <v>6709</v>
      </c>
      <c r="AE1109" s="261">
        <v>0</v>
      </c>
      <c r="AF1109" s="260" t="s">
        <v>6709</v>
      </c>
      <c r="AG1109" s="242" t="str">
        <f>IFERROR(VLOOKUP(작성용!A:A,RM!A:D,4,0),"-")</f>
        <v>김수현/김운영</v>
      </c>
      <c r="AH1109" s="262" t="s">
        <v>8059</v>
      </c>
      <c r="AI1109" s="263" t="s">
        <v>6721</v>
      </c>
      <c r="AJ1109" s="263" t="s">
        <v>6721</v>
      </c>
      <c r="AK1109" s="263" t="s">
        <v>6726</v>
      </c>
      <c r="AL1109" s="238">
        <v>1108</v>
      </c>
    </row>
    <row r="1110" spans="1:38" x14ac:dyDescent="0.3">
      <c r="A1110" s="250" t="s">
        <v>2417</v>
      </c>
      <c r="B1110" s="250" t="s">
        <v>8055</v>
      </c>
      <c r="C1110" s="244" t="s">
        <v>6717</v>
      </c>
      <c r="D1110" s="240" t="s">
        <v>7707</v>
      </c>
      <c r="E1110" s="239" t="s">
        <v>3925</v>
      </c>
      <c r="F1110" s="243" t="s">
        <v>6729</v>
      </c>
      <c r="G1110" s="251">
        <v>0</v>
      </c>
      <c r="H1110" s="252" t="s">
        <v>7052</v>
      </c>
      <c r="I1110" s="252"/>
      <c r="J1110" s="234"/>
      <c r="K1110" s="252"/>
      <c r="L1110" s="252"/>
      <c r="M1110" s="252"/>
      <c r="N1110" s="252" t="s">
        <v>6720</v>
      </c>
      <c r="O1110" s="253" t="s">
        <v>8056</v>
      </c>
      <c r="P1110" s="253" t="s">
        <v>8057</v>
      </c>
      <c r="Q1110" s="254" t="s">
        <v>8058</v>
      </c>
      <c r="R1110" s="255" t="s">
        <v>4290</v>
      </c>
      <c r="S1110" s="256">
        <v>2000000000262</v>
      </c>
      <c r="T1110" s="236">
        <v>45531</v>
      </c>
      <c r="U1110" s="237" t="s">
        <v>6722</v>
      </c>
      <c r="V1110" s="237">
        <v>45573</v>
      </c>
      <c r="W1110" s="237">
        <v>45583</v>
      </c>
      <c r="X1110" s="257" t="s">
        <v>6721</v>
      </c>
      <c r="Y1110" s="257"/>
      <c r="Z1110" s="237" t="s">
        <v>7066</v>
      </c>
      <c r="AA1110" s="225">
        <v>202409</v>
      </c>
      <c r="AB1110" s="258"/>
      <c r="AC1110" s="259" t="s">
        <v>6708</v>
      </c>
      <c r="AD1110" s="260" t="s">
        <v>6709</v>
      </c>
      <c r="AE1110" s="261">
        <v>0</v>
      </c>
      <c r="AF1110" s="260" t="s">
        <v>6709</v>
      </c>
      <c r="AG1110" s="242" t="str">
        <f>IFERROR(VLOOKUP(작성용!A:A,RM!A:D,4,0),"-")</f>
        <v>김수현/김운영</v>
      </c>
      <c r="AH1110" s="262" t="s">
        <v>8059</v>
      </c>
      <c r="AI1110" s="263" t="s">
        <v>6721</v>
      </c>
      <c r="AJ1110" s="263" t="s">
        <v>6721</v>
      </c>
      <c r="AK1110" s="263" t="s">
        <v>6726</v>
      </c>
      <c r="AL1110" s="238">
        <v>1109</v>
      </c>
    </row>
    <row r="1111" spans="1:38" x14ac:dyDescent="0.3">
      <c r="A1111" s="250" t="s">
        <v>2417</v>
      </c>
      <c r="B1111" s="250" t="s">
        <v>8055</v>
      </c>
      <c r="C1111" s="244" t="s">
        <v>6717</v>
      </c>
      <c r="D1111" s="240" t="s">
        <v>8174</v>
      </c>
      <c r="E1111" s="239" t="s">
        <v>4917</v>
      </c>
      <c r="F1111" s="243" t="s">
        <v>6729</v>
      </c>
      <c r="G1111" s="251">
        <v>0</v>
      </c>
      <c r="H1111" s="252" t="s">
        <v>7052</v>
      </c>
      <c r="I1111" s="252"/>
      <c r="J1111" s="234"/>
      <c r="K1111" s="252"/>
      <c r="L1111" s="252"/>
      <c r="M1111" s="252"/>
      <c r="N1111" s="252" t="s">
        <v>6720</v>
      </c>
      <c r="O1111" s="253" t="s">
        <v>8056</v>
      </c>
      <c r="P1111" s="253" t="s">
        <v>8057</v>
      </c>
      <c r="Q1111" s="254" t="s">
        <v>8058</v>
      </c>
      <c r="R1111" s="255" t="s">
        <v>4918</v>
      </c>
      <c r="S1111" s="256">
        <v>2000000000268</v>
      </c>
      <c r="T1111" s="236">
        <v>45531</v>
      </c>
      <c r="U1111" s="237" t="s">
        <v>6722</v>
      </c>
      <c r="V1111" s="237">
        <v>45573</v>
      </c>
      <c r="W1111" s="237">
        <v>45583</v>
      </c>
      <c r="X1111" s="257" t="s">
        <v>6721</v>
      </c>
      <c r="Y1111" s="257"/>
      <c r="Z1111" s="237" t="s">
        <v>7066</v>
      </c>
      <c r="AA1111" s="225">
        <v>202409</v>
      </c>
      <c r="AB1111" s="258"/>
      <c r="AC1111" s="259" t="s">
        <v>6708</v>
      </c>
      <c r="AD1111" s="260" t="s">
        <v>6709</v>
      </c>
      <c r="AE1111" s="261">
        <v>0</v>
      </c>
      <c r="AF1111" s="260" t="s">
        <v>6709</v>
      </c>
      <c r="AG1111" s="242" t="str">
        <f>IFERROR(VLOOKUP(작성용!A:A,RM!A:D,4,0),"-")</f>
        <v>김수현/김운영</v>
      </c>
      <c r="AH1111" s="262" t="s">
        <v>8059</v>
      </c>
      <c r="AI1111" s="263" t="s">
        <v>6721</v>
      </c>
      <c r="AJ1111" s="263" t="s">
        <v>6721</v>
      </c>
      <c r="AK1111" s="263" t="s">
        <v>6726</v>
      </c>
      <c r="AL1111" s="238">
        <v>1110</v>
      </c>
    </row>
    <row r="1112" spans="1:38" x14ac:dyDescent="0.3">
      <c r="A1112" s="250" t="s">
        <v>2417</v>
      </c>
      <c r="B1112" s="250" t="s">
        <v>8055</v>
      </c>
      <c r="C1112" s="244" t="s">
        <v>6717</v>
      </c>
      <c r="D1112" s="240" t="s">
        <v>8175</v>
      </c>
      <c r="E1112" s="239" t="s">
        <v>4919</v>
      </c>
      <c r="F1112" s="243" t="s">
        <v>6729</v>
      </c>
      <c r="G1112" s="251">
        <v>0</v>
      </c>
      <c r="H1112" s="252" t="s">
        <v>7052</v>
      </c>
      <c r="I1112" s="252"/>
      <c r="J1112" s="234"/>
      <c r="K1112" s="252"/>
      <c r="L1112" s="252"/>
      <c r="M1112" s="252"/>
      <c r="N1112" s="252" t="s">
        <v>6720</v>
      </c>
      <c r="O1112" s="253" t="s">
        <v>8056</v>
      </c>
      <c r="P1112" s="253" t="s">
        <v>8057</v>
      </c>
      <c r="Q1112" s="254" t="s">
        <v>8058</v>
      </c>
      <c r="R1112" s="255" t="s">
        <v>4920</v>
      </c>
      <c r="S1112" s="256">
        <v>2000000000269</v>
      </c>
      <c r="T1112" s="236">
        <v>45531</v>
      </c>
      <c r="U1112" s="237" t="s">
        <v>6722</v>
      </c>
      <c r="V1112" s="237">
        <v>45573</v>
      </c>
      <c r="W1112" s="237">
        <v>45583</v>
      </c>
      <c r="X1112" s="257" t="s">
        <v>6721</v>
      </c>
      <c r="Y1112" s="257"/>
      <c r="Z1112" s="237" t="s">
        <v>7066</v>
      </c>
      <c r="AA1112" s="225">
        <v>202409</v>
      </c>
      <c r="AB1112" s="258"/>
      <c r="AC1112" s="259" t="s">
        <v>6708</v>
      </c>
      <c r="AD1112" s="260" t="s">
        <v>6709</v>
      </c>
      <c r="AE1112" s="261">
        <v>0</v>
      </c>
      <c r="AF1112" s="260" t="s">
        <v>6709</v>
      </c>
      <c r="AG1112" s="242" t="str">
        <f>IFERROR(VLOOKUP(작성용!A:A,RM!A:D,4,0),"-")</f>
        <v>김수현/김운영</v>
      </c>
      <c r="AH1112" s="262" t="s">
        <v>8059</v>
      </c>
      <c r="AI1112" s="263" t="s">
        <v>6721</v>
      </c>
      <c r="AJ1112" s="263" t="s">
        <v>6721</v>
      </c>
      <c r="AK1112" s="263" t="s">
        <v>6726</v>
      </c>
      <c r="AL1112" s="238">
        <v>1111</v>
      </c>
    </row>
    <row r="1113" spans="1:38" x14ac:dyDescent="0.3">
      <c r="A1113" s="250" t="s">
        <v>2417</v>
      </c>
      <c r="B1113" s="250" t="s">
        <v>8055</v>
      </c>
      <c r="C1113" s="244" t="s">
        <v>6717</v>
      </c>
      <c r="D1113" s="240" t="s">
        <v>8176</v>
      </c>
      <c r="E1113" s="239" t="s">
        <v>4921</v>
      </c>
      <c r="F1113" s="243" t="s">
        <v>6729</v>
      </c>
      <c r="G1113" s="251">
        <v>0</v>
      </c>
      <c r="H1113" s="252" t="s">
        <v>7052</v>
      </c>
      <c r="I1113" s="252"/>
      <c r="J1113" s="234"/>
      <c r="K1113" s="252"/>
      <c r="L1113" s="252"/>
      <c r="M1113" s="252"/>
      <c r="N1113" s="252" t="s">
        <v>6720</v>
      </c>
      <c r="O1113" s="253" t="s">
        <v>8056</v>
      </c>
      <c r="P1113" s="253" t="s">
        <v>8057</v>
      </c>
      <c r="Q1113" s="254" t="s">
        <v>8058</v>
      </c>
      <c r="R1113" s="255" t="s">
        <v>4922</v>
      </c>
      <c r="S1113" s="256">
        <v>2000000000267</v>
      </c>
      <c r="T1113" s="236">
        <v>45531</v>
      </c>
      <c r="U1113" s="237" t="s">
        <v>6722</v>
      </c>
      <c r="V1113" s="237">
        <v>45573</v>
      </c>
      <c r="W1113" s="237">
        <v>45583</v>
      </c>
      <c r="X1113" s="257" t="s">
        <v>6721</v>
      </c>
      <c r="Y1113" s="257"/>
      <c r="Z1113" s="237" t="s">
        <v>7066</v>
      </c>
      <c r="AA1113" s="225">
        <v>202409</v>
      </c>
      <c r="AB1113" s="258"/>
      <c r="AC1113" s="259" t="s">
        <v>6708</v>
      </c>
      <c r="AD1113" s="260" t="s">
        <v>6709</v>
      </c>
      <c r="AE1113" s="261">
        <v>0</v>
      </c>
      <c r="AF1113" s="260" t="s">
        <v>6709</v>
      </c>
      <c r="AG1113" s="242" t="str">
        <f>IFERROR(VLOOKUP(작성용!A:A,RM!A:D,4,0),"-")</f>
        <v>김수현/김운영</v>
      </c>
      <c r="AH1113" s="262" t="s">
        <v>8059</v>
      </c>
      <c r="AI1113" s="263" t="s">
        <v>6721</v>
      </c>
      <c r="AJ1113" s="263" t="s">
        <v>6721</v>
      </c>
      <c r="AK1113" s="263" t="s">
        <v>6726</v>
      </c>
      <c r="AL1113" s="238">
        <v>1112</v>
      </c>
    </row>
    <row r="1114" spans="1:38" x14ac:dyDescent="0.3">
      <c r="A1114" s="250" t="s">
        <v>2417</v>
      </c>
      <c r="B1114" s="250" t="s">
        <v>8055</v>
      </c>
      <c r="C1114" s="244" t="s">
        <v>6717</v>
      </c>
      <c r="D1114" s="240" t="s">
        <v>8177</v>
      </c>
      <c r="E1114" s="239" t="s">
        <v>4923</v>
      </c>
      <c r="F1114" s="243" t="s">
        <v>6729</v>
      </c>
      <c r="G1114" s="251">
        <v>0</v>
      </c>
      <c r="H1114" s="252" t="s">
        <v>7052</v>
      </c>
      <c r="I1114" s="252"/>
      <c r="J1114" s="234"/>
      <c r="K1114" s="252"/>
      <c r="L1114" s="252"/>
      <c r="M1114" s="252"/>
      <c r="N1114" s="252" t="s">
        <v>6720</v>
      </c>
      <c r="O1114" s="253" t="s">
        <v>8056</v>
      </c>
      <c r="P1114" s="253" t="s">
        <v>8057</v>
      </c>
      <c r="Q1114" s="254" t="s">
        <v>8058</v>
      </c>
      <c r="R1114" s="255" t="s">
        <v>4924</v>
      </c>
      <c r="S1114" s="256">
        <v>2000000000260</v>
      </c>
      <c r="T1114" s="236">
        <v>45531</v>
      </c>
      <c r="U1114" s="237" t="s">
        <v>6722</v>
      </c>
      <c r="V1114" s="237">
        <v>45573</v>
      </c>
      <c r="W1114" s="237">
        <v>45583</v>
      </c>
      <c r="X1114" s="257" t="s">
        <v>6721</v>
      </c>
      <c r="Y1114" s="257"/>
      <c r="Z1114" s="237" t="s">
        <v>7066</v>
      </c>
      <c r="AA1114" s="225">
        <v>202409</v>
      </c>
      <c r="AB1114" s="258"/>
      <c r="AC1114" s="259" t="s">
        <v>6708</v>
      </c>
      <c r="AD1114" s="260" t="s">
        <v>6709</v>
      </c>
      <c r="AE1114" s="261">
        <v>0</v>
      </c>
      <c r="AF1114" s="260" t="s">
        <v>6709</v>
      </c>
      <c r="AG1114" s="242" t="str">
        <f>IFERROR(VLOOKUP(작성용!A:A,RM!A:D,4,0),"-")</f>
        <v>김수현/김운영</v>
      </c>
      <c r="AH1114" s="262" t="s">
        <v>8059</v>
      </c>
      <c r="AI1114" s="263" t="s">
        <v>6721</v>
      </c>
      <c r="AJ1114" s="263" t="s">
        <v>6721</v>
      </c>
      <c r="AK1114" s="263" t="s">
        <v>6726</v>
      </c>
      <c r="AL1114" s="238">
        <v>1113</v>
      </c>
    </row>
    <row r="1115" spans="1:38" x14ac:dyDescent="0.3">
      <c r="A1115" s="250" t="s">
        <v>2417</v>
      </c>
      <c r="B1115" s="250" t="s">
        <v>8055</v>
      </c>
      <c r="C1115" s="244" t="s">
        <v>6717</v>
      </c>
      <c r="D1115" s="240" t="s">
        <v>8178</v>
      </c>
      <c r="E1115" s="239" t="s">
        <v>4925</v>
      </c>
      <c r="F1115" s="243" t="s">
        <v>6729</v>
      </c>
      <c r="G1115" s="251">
        <v>0</v>
      </c>
      <c r="H1115" s="252" t="s">
        <v>7052</v>
      </c>
      <c r="I1115" s="252"/>
      <c r="J1115" s="234"/>
      <c r="K1115" s="252"/>
      <c r="L1115" s="252"/>
      <c r="M1115" s="252"/>
      <c r="N1115" s="252" t="s">
        <v>6720</v>
      </c>
      <c r="O1115" s="253" t="s">
        <v>8056</v>
      </c>
      <c r="P1115" s="253" t="s">
        <v>8057</v>
      </c>
      <c r="Q1115" s="254" t="s">
        <v>8058</v>
      </c>
      <c r="R1115" s="255" t="s">
        <v>4926</v>
      </c>
      <c r="S1115" s="256">
        <v>2000000000274</v>
      </c>
      <c r="T1115" s="236">
        <v>45531</v>
      </c>
      <c r="U1115" s="237" t="s">
        <v>6722</v>
      </c>
      <c r="V1115" s="237">
        <v>45573</v>
      </c>
      <c r="W1115" s="237">
        <v>45583</v>
      </c>
      <c r="X1115" s="257" t="s">
        <v>6721</v>
      </c>
      <c r="Y1115" s="257"/>
      <c r="Z1115" s="237" t="s">
        <v>7066</v>
      </c>
      <c r="AA1115" s="225">
        <v>202409</v>
      </c>
      <c r="AB1115" s="258"/>
      <c r="AC1115" s="259" t="s">
        <v>6708</v>
      </c>
      <c r="AD1115" s="260" t="s">
        <v>6709</v>
      </c>
      <c r="AE1115" s="261">
        <v>0</v>
      </c>
      <c r="AF1115" s="260" t="s">
        <v>6709</v>
      </c>
      <c r="AG1115" s="242" t="str">
        <f>IFERROR(VLOOKUP(작성용!A:A,RM!A:D,4,0),"-")</f>
        <v>김수현/김운영</v>
      </c>
      <c r="AH1115" s="262" t="s">
        <v>8059</v>
      </c>
      <c r="AI1115" s="263" t="s">
        <v>6721</v>
      </c>
      <c r="AJ1115" s="263" t="s">
        <v>6721</v>
      </c>
      <c r="AK1115" s="263" t="s">
        <v>6726</v>
      </c>
      <c r="AL1115" s="238">
        <v>1114</v>
      </c>
    </row>
    <row r="1116" spans="1:38" x14ac:dyDescent="0.3">
      <c r="A1116" s="250" t="s">
        <v>2417</v>
      </c>
      <c r="B1116" s="250" t="s">
        <v>8055</v>
      </c>
      <c r="C1116" s="244" t="s">
        <v>6717</v>
      </c>
      <c r="D1116" s="240" t="s">
        <v>8179</v>
      </c>
      <c r="E1116" s="239" t="s">
        <v>4927</v>
      </c>
      <c r="F1116" s="243" t="s">
        <v>6729</v>
      </c>
      <c r="G1116" s="251">
        <v>0</v>
      </c>
      <c r="H1116" s="252" t="s">
        <v>7052</v>
      </c>
      <c r="I1116" s="252"/>
      <c r="J1116" s="234"/>
      <c r="K1116" s="252"/>
      <c r="L1116" s="252"/>
      <c r="M1116" s="252"/>
      <c r="N1116" s="252" t="s">
        <v>6720</v>
      </c>
      <c r="O1116" s="253" t="s">
        <v>8056</v>
      </c>
      <c r="P1116" s="253" t="s">
        <v>8057</v>
      </c>
      <c r="Q1116" s="254" t="s">
        <v>8058</v>
      </c>
      <c r="R1116" s="255" t="s">
        <v>4928</v>
      </c>
      <c r="S1116" s="256">
        <v>2000000000275</v>
      </c>
      <c r="T1116" s="236">
        <v>45531</v>
      </c>
      <c r="U1116" s="237" t="s">
        <v>6722</v>
      </c>
      <c r="V1116" s="237">
        <v>45573</v>
      </c>
      <c r="W1116" s="237">
        <v>45583</v>
      </c>
      <c r="X1116" s="257" t="s">
        <v>6721</v>
      </c>
      <c r="Y1116" s="257"/>
      <c r="Z1116" s="237" t="s">
        <v>7066</v>
      </c>
      <c r="AA1116" s="225">
        <v>202409</v>
      </c>
      <c r="AB1116" s="258"/>
      <c r="AC1116" s="259" t="s">
        <v>6708</v>
      </c>
      <c r="AD1116" s="260" t="s">
        <v>6709</v>
      </c>
      <c r="AE1116" s="261">
        <v>0</v>
      </c>
      <c r="AF1116" s="260" t="s">
        <v>6709</v>
      </c>
      <c r="AG1116" s="242" t="str">
        <f>IFERROR(VLOOKUP(작성용!A:A,RM!A:D,4,0),"-")</f>
        <v>김수현/김운영</v>
      </c>
      <c r="AH1116" s="262" t="s">
        <v>8059</v>
      </c>
      <c r="AI1116" s="263" t="s">
        <v>6721</v>
      </c>
      <c r="AJ1116" s="263" t="s">
        <v>6721</v>
      </c>
      <c r="AK1116" s="263" t="s">
        <v>6726</v>
      </c>
      <c r="AL1116" s="238">
        <v>1115</v>
      </c>
    </row>
    <row r="1117" spans="1:38" x14ac:dyDescent="0.3">
      <c r="A1117" s="250" t="s">
        <v>2417</v>
      </c>
      <c r="B1117" s="250" t="s">
        <v>8055</v>
      </c>
      <c r="C1117" s="244" t="s">
        <v>6717</v>
      </c>
      <c r="D1117" s="240" t="s">
        <v>8180</v>
      </c>
      <c r="E1117" s="239" t="s">
        <v>4929</v>
      </c>
      <c r="F1117" s="243" t="s">
        <v>6729</v>
      </c>
      <c r="G1117" s="251">
        <v>0</v>
      </c>
      <c r="H1117" s="252" t="s">
        <v>7052</v>
      </c>
      <c r="I1117" s="252"/>
      <c r="J1117" s="234"/>
      <c r="K1117" s="252"/>
      <c r="L1117" s="252"/>
      <c r="M1117" s="252"/>
      <c r="N1117" s="252" t="s">
        <v>6720</v>
      </c>
      <c r="O1117" s="253" t="s">
        <v>8056</v>
      </c>
      <c r="P1117" s="253" t="s">
        <v>8057</v>
      </c>
      <c r="Q1117" s="254" t="s">
        <v>8058</v>
      </c>
      <c r="R1117" s="255" t="s">
        <v>4930</v>
      </c>
      <c r="S1117" s="256">
        <v>2000000000277</v>
      </c>
      <c r="T1117" s="236">
        <v>45531</v>
      </c>
      <c r="U1117" s="237" t="s">
        <v>6722</v>
      </c>
      <c r="V1117" s="237">
        <v>45573</v>
      </c>
      <c r="W1117" s="237">
        <v>45583</v>
      </c>
      <c r="X1117" s="257" t="s">
        <v>6721</v>
      </c>
      <c r="Y1117" s="257"/>
      <c r="Z1117" s="237" t="s">
        <v>7066</v>
      </c>
      <c r="AA1117" s="225">
        <v>202409</v>
      </c>
      <c r="AB1117" s="258"/>
      <c r="AC1117" s="259" t="s">
        <v>6708</v>
      </c>
      <c r="AD1117" s="260" t="s">
        <v>6709</v>
      </c>
      <c r="AE1117" s="261">
        <v>0</v>
      </c>
      <c r="AF1117" s="260" t="s">
        <v>6709</v>
      </c>
      <c r="AG1117" s="242" t="str">
        <f>IFERROR(VLOOKUP(작성용!A:A,RM!A:D,4,0),"-")</f>
        <v>김수현/김운영</v>
      </c>
      <c r="AH1117" s="262" t="s">
        <v>8059</v>
      </c>
      <c r="AI1117" s="263" t="s">
        <v>6721</v>
      </c>
      <c r="AJ1117" s="263" t="s">
        <v>6721</v>
      </c>
      <c r="AK1117" s="263" t="s">
        <v>6726</v>
      </c>
      <c r="AL1117" s="238">
        <v>1116</v>
      </c>
    </row>
    <row r="1118" spans="1:38" x14ac:dyDescent="0.3">
      <c r="A1118" s="250" t="s">
        <v>2417</v>
      </c>
      <c r="B1118" s="250" t="s">
        <v>8055</v>
      </c>
      <c r="C1118" s="244" t="s">
        <v>6717</v>
      </c>
      <c r="D1118" s="240" t="s">
        <v>8181</v>
      </c>
      <c r="E1118" s="239" t="s">
        <v>4931</v>
      </c>
      <c r="F1118" s="243" t="s">
        <v>6729</v>
      </c>
      <c r="G1118" s="251">
        <v>0</v>
      </c>
      <c r="H1118" s="252" t="s">
        <v>7052</v>
      </c>
      <c r="I1118" s="252"/>
      <c r="J1118" s="234"/>
      <c r="K1118" s="252"/>
      <c r="L1118" s="252"/>
      <c r="M1118" s="252"/>
      <c r="N1118" s="252" t="s">
        <v>6720</v>
      </c>
      <c r="O1118" s="253" t="s">
        <v>8056</v>
      </c>
      <c r="P1118" s="253" t="s">
        <v>8057</v>
      </c>
      <c r="Q1118" s="254" t="s">
        <v>8058</v>
      </c>
      <c r="R1118" s="255" t="s">
        <v>4932</v>
      </c>
      <c r="S1118" s="256">
        <v>2000000000278</v>
      </c>
      <c r="T1118" s="236">
        <v>45531</v>
      </c>
      <c r="U1118" s="237" t="s">
        <v>6722</v>
      </c>
      <c r="V1118" s="237">
        <v>45573</v>
      </c>
      <c r="W1118" s="237">
        <v>45583</v>
      </c>
      <c r="X1118" s="257" t="s">
        <v>6721</v>
      </c>
      <c r="Y1118" s="257"/>
      <c r="Z1118" s="237" t="s">
        <v>7066</v>
      </c>
      <c r="AA1118" s="225">
        <v>202409</v>
      </c>
      <c r="AB1118" s="258"/>
      <c r="AC1118" s="259" t="s">
        <v>6708</v>
      </c>
      <c r="AD1118" s="260" t="s">
        <v>6709</v>
      </c>
      <c r="AE1118" s="261">
        <v>0</v>
      </c>
      <c r="AF1118" s="260" t="s">
        <v>6709</v>
      </c>
      <c r="AG1118" s="242" t="str">
        <f>IFERROR(VLOOKUP(작성용!A:A,RM!A:D,4,0),"-")</f>
        <v>김수현/김운영</v>
      </c>
      <c r="AH1118" s="262" t="s">
        <v>8059</v>
      </c>
      <c r="AI1118" s="263" t="s">
        <v>6721</v>
      </c>
      <c r="AJ1118" s="263" t="s">
        <v>6721</v>
      </c>
      <c r="AK1118" s="263" t="s">
        <v>6726</v>
      </c>
      <c r="AL1118" s="238">
        <v>1117</v>
      </c>
    </row>
    <row r="1119" spans="1:38" x14ac:dyDescent="0.3">
      <c r="A1119" s="250" t="s">
        <v>2417</v>
      </c>
      <c r="B1119" s="250" t="s">
        <v>8055</v>
      </c>
      <c r="C1119" s="244" t="s">
        <v>6717</v>
      </c>
      <c r="D1119" s="240" t="s">
        <v>8182</v>
      </c>
      <c r="E1119" s="239" t="s">
        <v>4933</v>
      </c>
      <c r="F1119" s="243" t="s">
        <v>6729</v>
      </c>
      <c r="G1119" s="251">
        <v>0</v>
      </c>
      <c r="H1119" s="252" t="s">
        <v>7052</v>
      </c>
      <c r="I1119" s="252"/>
      <c r="J1119" s="234"/>
      <c r="K1119" s="252"/>
      <c r="L1119" s="252"/>
      <c r="M1119" s="252"/>
      <c r="N1119" s="252" t="s">
        <v>6720</v>
      </c>
      <c r="O1119" s="253" t="s">
        <v>8056</v>
      </c>
      <c r="P1119" s="253" t="s">
        <v>8057</v>
      </c>
      <c r="Q1119" s="254" t="s">
        <v>8058</v>
      </c>
      <c r="R1119" s="255" t="s">
        <v>4934</v>
      </c>
      <c r="S1119" s="256">
        <v>2000000000280</v>
      </c>
      <c r="T1119" s="236">
        <v>45531</v>
      </c>
      <c r="U1119" s="237" t="s">
        <v>6722</v>
      </c>
      <c r="V1119" s="237">
        <v>45573</v>
      </c>
      <c r="W1119" s="237">
        <v>45583</v>
      </c>
      <c r="X1119" s="257" t="s">
        <v>6721</v>
      </c>
      <c r="Y1119" s="257"/>
      <c r="Z1119" s="237" t="s">
        <v>7066</v>
      </c>
      <c r="AA1119" s="225">
        <v>202409</v>
      </c>
      <c r="AB1119" s="258"/>
      <c r="AC1119" s="259" t="s">
        <v>6708</v>
      </c>
      <c r="AD1119" s="260" t="s">
        <v>6709</v>
      </c>
      <c r="AE1119" s="261">
        <v>0</v>
      </c>
      <c r="AF1119" s="260" t="s">
        <v>6709</v>
      </c>
      <c r="AG1119" s="242" t="str">
        <f>IFERROR(VLOOKUP(작성용!A:A,RM!A:D,4,0),"-")</f>
        <v>김수현/김운영</v>
      </c>
      <c r="AH1119" s="262" t="s">
        <v>8059</v>
      </c>
      <c r="AI1119" s="263" t="s">
        <v>6721</v>
      </c>
      <c r="AJ1119" s="263" t="s">
        <v>6721</v>
      </c>
      <c r="AK1119" s="263" t="s">
        <v>6726</v>
      </c>
      <c r="AL1119" s="238">
        <v>1118</v>
      </c>
    </row>
    <row r="1120" spans="1:38" x14ac:dyDescent="0.3">
      <c r="A1120" s="250" t="s">
        <v>2417</v>
      </c>
      <c r="B1120" s="250" t="s">
        <v>8055</v>
      </c>
      <c r="C1120" s="244" t="s">
        <v>6717</v>
      </c>
      <c r="D1120" s="240" t="s">
        <v>8183</v>
      </c>
      <c r="E1120" s="239" t="s">
        <v>4935</v>
      </c>
      <c r="F1120" s="243" t="s">
        <v>6729</v>
      </c>
      <c r="G1120" s="251">
        <v>0</v>
      </c>
      <c r="H1120" s="252" t="s">
        <v>7052</v>
      </c>
      <c r="I1120" s="252"/>
      <c r="J1120" s="234"/>
      <c r="K1120" s="252"/>
      <c r="L1120" s="252"/>
      <c r="M1120" s="252"/>
      <c r="N1120" s="252" t="s">
        <v>6720</v>
      </c>
      <c r="O1120" s="253" t="s">
        <v>8056</v>
      </c>
      <c r="P1120" s="253" t="s">
        <v>8057</v>
      </c>
      <c r="Q1120" s="254" t="s">
        <v>8058</v>
      </c>
      <c r="R1120" s="255" t="s">
        <v>4936</v>
      </c>
      <c r="S1120" s="256">
        <v>2000000000282</v>
      </c>
      <c r="T1120" s="236">
        <v>45531</v>
      </c>
      <c r="U1120" s="237" t="s">
        <v>6722</v>
      </c>
      <c r="V1120" s="237">
        <v>45573</v>
      </c>
      <c r="W1120" s="237">
        <v>45583</v>
      </c>
      <c r="X1120" s="257" t="s">
        <v>6721</v>
      </c>
      <c r="Y1120" s="257"/>
      <c r="Z1120" s="237" t="s">
        <v>7066</v>
      </c>
      <c r="AA1120" s="225">
        <v>202409</v>
      </c>
      <c r="AB1120" s="258"/>
      <c r="AC1120" s="259" t="s">
        <v>6708</v>
      </c>
      <c r="AD1120" s="260" t="s">
        <v>6709</v>
      </c>
      <c r="AE1120" s="261">
        <v>0</v>
      </c>
      <c r="AF1120" s="260" t="s">
        <v>6709</v>
      </c>
      <c r="AG1120" s="242" t="str">
        <f>IFERROR(VLOOKUP(작성용!A:A,RM!A:D,4,0),"-")</f>
        <v>김수현/김운영</v>
      </c>
      <c r="AH1120" s="262" t="s">
        <v>8059</v>
      </c>
      <c r="AI1120" s="263" t="s">
        <v>6721</v>
      </c>
      <c r="AJ1120" s="263" t="s">
        <v>6721</v>
      </c>
      <c r="AK1120" s="263" t="s">
        <v>6726</v>
      </c>
      <c r="AL1120" s="238">
        <v>1119</v>
      </c>
    </row>
    <row r="1121" spans="1:38" x14ac:dyDescent="0.3">
      <c r="A1121" s="250" t="s">
        <v>2417</v>
      </c>
      <c r="B1121" s="250" t="s">
        <v>8055</v>
      </c>
      <c r="C1121" s="244" t="s">
        <v>6717</v>
      </c>
      <c r="D1121" s="240" t="s">
        <v>8184</v>
      </c>
      <c r="E1121" s="239" t="s">
        <v>4937</v>
      </c>
      <c r="F1121" s="243" t="s">
        <v>6729</v>
      </c>
      <c r="G1121" s="251">
        <v>0</v>
      </c>
      <c r="H1121" s="252" t="s">
        <v>7052</v>
      </c>
      <c r="I1121" s="252"/>
      <c r="J1121" s="234"/>
      <c r="K1121" s="252"/>
      <c r="L1121" s="252"/>
      <c r="M1121" s="252"/>
      <c r="N1121" s="252" t="s">
        <v>6720</v>
      </c>
      <c r="O1121" s="253" t="s">
        <v>8056</v>
      </c>
      <c r="P1121" s="253" t="s">
        <v>8057</v>
      </c>
      <c r="Q1121" s="254" t="s">
        <v>8058</v>
      </c>
      <c r="R1121" s="255" t="s">
        <v>4938</v>
      </c>
      <c r="S1121" s="256">
        <v>2000000000281</v>
      </c>
      <c r="T1121" s="236">
        <v>45531</v>
      </c>
      <c r="U1121" s="237" t="s">
        <v>6722</v>
      </c>
      <c r="V1121" s="237">
        <v>45573</v>
      </c>
      <c r="W1121" s="237">
        <v>45583</v>
      </c>
      <c r="X1121" s="257" t="s">
        <v>6721</v>
      </c>
      <c r="Y1121" s="257"/>
      <c r="Z1121" s="237" t="s">
        <v>7066</v>
      </c>
      <c r="AA1121" s="225">
        <v>202409</v>
      </c>
      <c r="AB1121" s="258"/>
      <c r="AC1121" s="259" t="s">
        <v>6708</v>
      </c>
      <c r="AD1121" s="260" t="s">
        <v>6709</v>
      </c>
      <c r="AE1121" s="261">
        <v>0</v>
      </c>
      <c r="AF1121" s="260" t="s">
        <v>6709</v>
      </c>
      <c r="AG1121" s="242" t="str">
        <f>IFERROR(VLOOKUP(작성용!A:A,RM!A:D,4,0),"-")</f>
        <v>김수현/김운영</v>
      </c>
      <c r="AH1121" s="262" t="s">
        <v>8059</v>
      </c>
      <c r="AI1121" s="263" t="s">
        <v>6721</v>
      </c>
      <c r="AJ1121" s="263" t="s">
        <v>6721</v>
      </c>
      <c r="AK1121" s="263" t="s">
        <v>6726</v>
      </c>
      <c r="AL1121" s="238">
        <v>1120</v>
      </c>
    </row>
    <row r="1122" spans="1:38" x14ac:dyDescent="0.3">
      <c r="A1122" s="250" t="s">
        <v>2417</v>
      </c>
      <c r="B1122" s="250" t="s">
        <v>8055</v>
      </c>
      <c r="C1122" s="244" t="s">
        <v>6717</v>
      </c>
      <c r="D1122" s="240" t="s">
        <v>8185</v>
      </c>
      <c r="E1122" s="239" t="s">
        <v>4939</v>
      </c>
      <c r="F1122" s="243" t="s">
        <v>6729</v>
      </c>
      <c r="G1122" s="251">
        <v>0</v>
      </c>
      <c r="H1122" s="252" t="s">
        <v>7052</v>
      </c>
      <c r="I1122" s="252"/>
      <c r="J1122" s="234"/>
      <c r="K1122" s="252"/>
      <c r="L1122" s="252"/>
      <c r="M1122" s="252"/>
      <c r="N1122" s="252" t="s">
        <v>6720</v>
      </c>
      <c r="O1122" s="253" t="s">
        <v>8056</v>
      </c>
      <c r="P1122" s="253" t="s">
        <v>8057</v>
      </c>
      <c r="Q1122" s="254" t="s">
        <v>8058</v>
      </c>
      <c r="R1122" s="255" t="s">
        <v>4940</v>
      </c>
      <c r="S1122" s="256">
        <v>2000000000285</v>
      </c>
      <c r="T1122" s="236">
        <v>45531</v>
      </c>
      <c r="U1122" s="237" t="s">
        <v>6722</v>
      </c>
      <c r="V1122" s="237">
        <v>45573</v>
      </c>
      <c r="W1122" s="237">
        <v>45583</v>
      </c>
      <c r="X1122" s="257" t="s">
        <v>6721</v>
      </c>
      <c r="Y1122" s="257"/>
      <c r="Z1122" s="237" t="s">
        <v>7066</v>
      </c>
      <c r="AA1122" s="225">
        <v>202409</v>
      </c>
      <c r="AB1122" s="258"/>
      <c r="AC1122" s="259" t="s">
        <v>6708</v>
      </c>
      <c r="AD1122" s="260" t="s">
        <v>6709</v>
      </c>
      <c r="AE1122" s="261">
        <v>0</v>
      </c>
      <c r="AF1122" s="260" t="s">
        <v>6709</v>
      </c>
      <c r="AG1122" s="242" t="str">
        <f>IFERROR(VLOOKUP(작성용!A:A,RM!A:D,4,0),"-")</f>
        <v>김수현/김운영</v>
      </c>
      <c r="AH1122" s="262" t="s">
        <v>8059</v>
      </c>
      <c r="AI1122" s="263" t="s">
        <v>6721</v>
      </c>
      <c r="AJ1122" s="263" t="s">
        <v>6721</v>
      </c>
      <c r="AK1122" s="263" t="s">
        <v>6726</v>
      </c>
      <c r="AL1122" s="238">
        <v>1121</v>
      </c>
    </row>
    <row r="1123" spans="1:38" x14ac:dyDescent="0.3">
      <c r="A1123" s="250" t="s">
        <v>2417</v>
      </c>
      <c r="B1123" s="250" t="s">
        <v>8055</v>
      </c>
      <c r="C1123" s="244" t="s">
        <v>6717</v>
      </c>
      <c r="D1123" s="240" t="s">
        <v>8186</v>
      </c>
      <c r="E1123" s="239" t="s">
        <v>4941</v>
      </c>
      <c r="F1123" s="243" t="s">
        <v>6729</v>
      </c>
      <c r="G1123" s="251">
        <v>0</v>
      </c>
      <c r="H1123" s="252" t="s">
        <v>7052</v>
      </c>
      <c r="I1123" s="252"/>
      <c r="J1123" s="234"/>
      <c r="K1123" s="252"/>
      <c r="L1123" s="252"/>
      <c r="M1123" s="252"/>
      <c r="N1123" s="252" t="s">
        <v>6720</v>
      </c>
      <c r="O1123" s="253" t="s">
        <v>8056</v>
      </c>
      <c r="P1123" s="253" t="s">
        <v>8057</v>
      </c>
      <c r="Q1123" s="254" t="s">
        <v>8058</v>
      </c>
      <c r="R1123" s="255" t="s">
        <v>4942</v>
      </c>
      <c r="S1123" s="256">
        <v>2000000000248</v>
      </c>
      <c r="T1123" s="236">
        <v>45531</v>
      </c>
      <c r="U1123" s="237" t="s">
        <v>6722</v>
      </c>
      <c r="V1123" s="237">
        <v>45573</v>
      </c>
      <c r="W1123" s="237">
        <v>45583</v>
      </c>
      <c r="X1123" s="257" t="s">
        <v>6721</v>
      </c>
      <c r="Y1123" s="257"/>
      <c r="Z1123" s="237" t="s">
        <v>7066</v>
      </c>
      <c r="AA1123" s="225">
        <v>202409</v>
      </c>
      <c r="AB1123" s="258"/>
      <c r="AC1123" s="259" t="s">
        <v>6708</v>
      </c>
      <c r="AD1123" s="260" t="s">
        <v>6709</v>
      </c>
      <c r="AE1123" s="261">
        <v>0</v>
      </c>
      <c r="AF1123" s="260" t="s">
        <v>6709</v>
      </c>
      <c r="AG1123" s="242" t="str">
        <f>IFERROR(VLOOKUP(작성용!A:A,RM!A:D,4,0),"-")</f>
        <v>김수현/김운영</v>
      </c>
      <c r="AH1123" s="262" t="s">
        <v>8059</v>
      </c>
      <c r="AI1123" s="263" t="s">
        <v>6721</v>
      </c>
      <c r="AJ1123" s="263" t="s">
        <v>6721</v>
      </c>
      <c r="AK1123" s="263" t="s">
        <v>6726</v>
      </c>
      <c r="AL1123" s="238">
        <v>1122</v>
      </c>
    </row>
    <row r="1124" spans="1:38" x14ac:dyDescent="0.3">
      <c r="A1124" s="250" t="s">
        <v>2417</v>
      </c>
      <c r="B1124" s="250" t="s">
        <v>8055</v>
      </c>
      <c r="C1124" s="244" t="s">
        <v>6717</v>
      </c>
      <c r="D1124" s="240" t="s">
        <v>8187</v>
      </c>
      <c r="E1124" s="239" t="s">
        <v>4943</v>
      </c>
      <c r="F1124" s="243" t="s">
        <v>6729</v>
      </c>
      <c r="G1124" s="251">
        <v>0</v>
      </c>
      <c r="H1124" s="252" t="s">
        <v>7052</v>
      </c>
      <c r="I1124" s="252"/>
      <c r="J1124" s="234"/>
      <c r="K1124" s="252"/>
      <c r="L1124" s="252"/>
      <c r="M1124" s="252"/>
      <c r="N1124" s="252" t="s">
        <v>6720</v>
      </c>
      <c r="O1124" s="253" t="s">
        <v>8056</v>
      </c>
      <c r="P1124" s="253" t="s">
        <v>8057</v>
      </c>
      <c r="Q1124" s="254" t="s">
        <v>8058</v>
      </c>
      <c r="R1124" s="255" t="s">
        <v>4944</v>
      </c>
      <c r="S1124" s="256">
        <v>2000000000253</v>
      </c>
      <c r="T1124" s="236">
        <v>45531</v>
      </c>
      <c r="U1124" s="237" t="s">
        <v>6722</v>
      </c>
      <c r="V1124" s="237">
        <v>45573</v>
      </c>
      <c r="W1124" s="237">
        <v>45583</v>
      </c>
      <c r="X1124" s="257" t="s">
        <v>6721</v>
      </c>
      <c r="Y1124" s="257"/>
      <c r="Z1124" s="237" t="s">
        <v>7066</v>
      </c>
      <c r="AA1124" s="225">
        <v>202409</v>
      </c>
      <c r="AB1124" s="258"/>
      <c r="AC1124" s="259" t="s">
        <v>6708</v>
      </c>
      <c r="AD1124" s="260" t="s">
        <v>6709</v>
      </c>
      <c r="AE1124" s="261">
        <v>0</v>
      </c>
      <c r="AF1124" s="260" t="s">
        <v>6709</v>
      </c>
      <c r="AG1124" s="242" t="str">
        <f>IFERROR(VLOOKUP(작성용!A:A,RM!A:D,4,0),"-")</f>
        <v>김수현/김운영</v>
      </c>
      <c r="AH1124" s="262" t="s">
        <v>8059</v>
      </c>
      <c r="AI1124" s="263" t="s">
        <v>6721</v>
      </c>
      <c r="AJ1124" s="263" t="s">
        <v>6721</v>
      </c>
      <c r="AK1124" s="263" t="s">
        <v>6726</v>
      </c>
      <c r="AL1124" s="238">
        <v>1123</v>
      </c>
    </row>
    <row r="1125" spans="1:38" x14ac:dyDescent="0.3">
      <c r="A1125" s="250" t="s">
        <v>2417</v>
      </c>
      <c r="B1125" s="250" t="s">
        <v>8055</v>
      </c>
      <c r="C1125" s="244" t="s">
        <v>6717</v>
      </c>
      <c r="D1125" s="240" t="s">
        <v>8188</v>
      </c>
      <c r="E1125" s="239" t="s">
        <v>4945</v>
      </c>
      <c r="F1125" s="243" t="s">
        <v>6729</v>
      </c>
      <c r="G1125" s="251">
        <v>0</v>
      </c>
      <c r="H1125" s="252" t="s">
        <v>7052</v>
      </c>
      <c r="I1125" s="252"/>
      <c r="J1125" s="234"/>
      <c r="K1125" s="252"/>
      <c r="L1125" s="252"/>
      <c r="M1125" s="252"/>
      <c r="N1125" s="252" t="s">
        <v>6720</v>
      </c>
      <c r="O1125" s="253" t="s">
        <v>8056</v>
      </c>
      <c r="P1125" s="253" t="s">
        <v>8057</v>
      </c>
      <c r="Q1125" s="254" t="s">
        <v>8058</v>
      </c>
      <c r="R1125" s="255" t="s">
        <v>4946</v>
      </c>
      <c r="S1125" s="256">
        <v>2000000000305</v>
      </c>
      <c r="T1125" s="236">
        <v>45531</v>
      </c>
      <c r="U1125" s="237" t="s">
        <v>6722</v>
      </c>
      <c r="V1125" s="237">
        <v>45573</v>
      </c>
      <c r="W1125" s="237">
        <v>45583</v>
      </c>
      <c r="X1125" s="257" t="s">
        <v>6721</v>
      </c>
      <c r="Y1125" s="257"/>
      <c r="Z1125" s="237" t="s">
        <v>7066</v>
      </c>
      <c r="AA1125" s="225">
        <v>202409</v>
      </c>
      <c r="AB1125" s="258"/>
      <c r="AC1125" s="259" t="s">
        <v>6708</v>
      </c>
      <c r="AD1125" s="260" t="s">
        <v>6709</v>
      </c>
      <c r="AE1125" s="261">
        <v>0</v>
      </c>
      <c r="AF1125" s="260" t="s">
        <v>6709</v>
      </c>
      <c r="AG1125" s="242" t="str">
        <f>IFERROR(VLOOKUP(작성용!A:A,RM!A:D,4,0),"-")</f>
        <v>김수현/김운영</v>
      </c>
      <c r="AH1125" s="262" t="s">
        <v>8059</v>
      </c>
      <c r="AI1125" s="263" t="s">
        <v>6721</v>
      </c>
      <c r="AJ1125" s="263" t="s">
        <v>6721</v>
      </c>
      <c r="AK1125" s="263" t="s">
        <v>6726</v>
      </c>
      <c r="AL1125" s="238">
        <v>1124</v>
      </c>
    </row>
    <row r="1126" spans="1:38" x14ac:dyDescent="0.3">
      <c r="A1126" s="250" t="s">
        <v>2417</v>
      </c>
      <c r="B1126" s="250" t="s">
        <v>8055</v>
      </c>
      <c r="C1126" s="244" t="s">
        <v>6717</v>
      </c>
      <c r="D1126" s="240" t="s">
        <v>8189</v>
      </c>
      <c r="E1126" s="239" t="s">
        <v>4947</v>
      </c>
      <c r="F1126" s="243" t="s">
        <v>6729</v>
      </c>
      <c r="G1126" s="251">
        <v>0</v>
      </c>
      <c r="H1126" s="252" t="s">
        <v>7052</v>
      </c>
      <c r="I1126" s="252"/>
      <c r="J1126" s="234"/>
      <c r="K1126" s="252"/>
      <c r="L1126" s="252"/>
      <c r="M1126" s="252"/>
      <c r="N1126" s="252" t="s">
        <v>6720</v>
      </c>
      <c r="O1126" s="253" t="s">
        <v>8056</v>
      </c>
      <c r="P1126" s="253" t="s">
        <v>8057</v>
      </c>
      <c r="Q1126" s="254" t="s">
        <v>8058</v>
      </c>
      <c r="R1126" s="255" t="s">
        <v>4948</v>
      </c>
      <c r="S1126" s="256">
        <v>2000000000333</v>
      </c>
      <c r="T1126" s="236">
        <v>45531</v>
      </c>
      <c r="U1126" s="237" t="s">
        <v>6722</v>
      </c>
      <c r="V1126" s="237">
        <v>45573</v>
      </c>
      <c r="W1126" s="237">
        <v>45583</v>
      </c>
      <c r="X1126" s="257" t="s">
        <v>6721</v>
      </c>
      <c r="Y1126" s="257"/>
      <c r="Z1126" s="237" t="s">
        <v>7066</v>
      </c>
      <c r="AA1126" s="225">
        <v>202409</v>
      </c>
      <c r="AB1126" s="258"/>
      <c r="AC1126" s="259" t="s">
        <v>6708</v>
      </c>
      <c r="AD1126" s="260" t="s">
        <v>6709</v>
      </c>
      <c r="AE1126" s="261">
        <v>0</v>
      </c>
      <c r="AF1126" s="260" t="s">
        <v>6709</v>
      </c>
      <c r="AG1126" s="242" t="str">
        <f>IFERROR(VLOOKUP(작성용!A:A,RM!A:D,4,0),"-")</f>
        <v>김수현/김운영</v>
      </c>
      <c r="AH1126" s="262" t="s">
        <v>8059</v>
      </c>
      <c r="AI1126" s="263" t="s">
        <v>6721</v>
      </c>
      <c r="AJ1126" s="263" t="s">
        <v>6721</v>
      </c>
      <c r="AK1126" s="263" t="s">
        <v>6726</v>
      </c>
      <c r="AL1126" s="238">
        <v>1125</v>
      </c>
    </row>
    <row r="1127" spans="1:38" x14ac:dyDescent="0.3">
      <c r="A1127" s="250" t="s">
        <v>2417</v>
      </c>
      <c r="B1127" s="250" t="s">
        <v>8190</v>
      </c>
      <c r="C1127" s="244" t="s">
        <v>6717</v>
      </c>
      <c r="D1127" s="240" t="s">
        <v>7734</v>
      </c>
      <c r="E1127" s="239">
        <v>1101113386954</v>
      </c>
      <c r="F1127" s="243" t="s">
        <v>7105</v>
      </c>
      <c r="G1127" s="251">
        <v>0</v>
      </c>
      <c r="H1127" s="252" t="s">
        <v>7052</v>
      </c>
      <c r="I1127" s="252"/>
      <c r="J1127" s="234"/>
      <c r="K1127" s="252"/>
      <c r="L1127" s="252"/>
      <c r="M1127" s="252"/>
      <c r="N1127" s="252" t="s">
        <v>6720</v>
      </c>
      <c r="O1127" s="253" t="s">
        <v>8191</v>
      </c>
      <c r="P1127" s="253" t="s">
        <v>8192</v>
      </c>
      <c r="Q1127" s="254" t="s">
        <v>8193</v>
      </c>
      <c r="R1127" s="255" t="s">
        <v>4949</v>
      </c>
      <c r="S1127" s="256">
        <v>1000000000010</v>
      </c>
      <c r="T1127" s="236">
        <v>45531</v>
      </c>
      <c r="U1127" s="237" t="s">
        <v>6722</v>
      </c>
      <c r="V1127" s="237">
        <v>45565</v>
      </c>
      <c r="W1127" s="237">
        <v>45580</v>
      </c>
      <c r="X1127" s="237">
        <v>45580</v>
      </c>
      <c r="Y1127" s="257"/>
      <c r="Z1127" s="237" t="s">
        <v>7066</v>
      </c>
      <c r="AA1127" s="225">
        <v>202409</v>
      </c>
      <c r="AB1127" s="258"/>
      <c r="AC1127" s="259" t="s">
        <v>6708</v>
      </c>
      <c r="AD1127" s="260" t="s">
        <v>7620</v>
      </c>
      <c r="AE1127" s="261">
        <v>0</v>
      </c>
      <c r="AF1127" s="260" t="s">
        <v>7620</v>
      </c>
      <c r="AG1127" s="242" t="str">
        <f>IFERROR(VLOOKUP(작성용!A:A,RM!A:D,4,0),"-")</f>
        <v>김수현/김운영</v>
      </c>
      <c r="AH1127" s="262" t="s">
        <v>7119</v>
      </c>
      <c r="AI1127" s="263" t="s">
        <v>6721</v>
      </c>
      <c r="AJ1127" s="263" t="s">
        <v>6721</v>
      </c>
      <c r="AK1127" s="263" t="s">
        <v>6726</v>
      </c>
      <c r="AL1127" s="238">
        <v>1126</v>
      </c>
    </row>
    <row r="1128" spans="1:38" x14ac:dyDescent="0.3">
      <c r="A1128" s="250" t="s">
        <v>2417</v>
      </c>
      <c r="B1128" s="250" t="s">
        <v>8190</v>
      </c>
      <c r="C1128" s="244" t="s">
        <v>6717</v>
      </c>
      <c r="D1128" s="240" t="s">
        <v>8194</v>
      </c>
      <c r="E1128" s="239" t="s">
        <v>4418</v>
      </c>
      <c r="F1128" s="243" t="s">
        <v>7105</v>
      </c>
      <c r="G1128" s="251">
        <v>0</v>
      </c>
      <c r="H1128" s="252" t="s">
        <v>7052</v>
      </c>
      <c r="I1128" s="252"/>
      <c r="J1128" s="234"/>
      <c r="K1128" s="252"/>
      <c r="L1128" s="252"/>
      <c r="M1128" s="252"/>
      <c r="N1128" s="252" t="s">
        <v>6946</v>
      </c>
      <c r="O1128" s="253" t="s">
        <v>8191</v>
      </c>
      <c r="P1128" s="253" t="s">
        <v>8192</v>
      </c>
      <c r="Q1128" s="254" t="s">
        <v>8193</v>
      </c>
      <c r="R1128" s="255" t="s">
        <v>4419</v>
      </c>
      <c r="S1128" s="256">
        <v>1000000006277</v>
      </c>
      <c r="T1128" s="236">
        <v>45531</v>
      </c>
      <c r="U1128" s="237" t="s">
        <v>6722</v>
      </c>
      <c r="V1128" s="237">
        <v>45565</v>
      </c>
      <c r="W1128" s="237">
        <v>45580</v>
      </c>
      <c r="X1128" s="237">
        <v>45580</v>
      </c>
      <c r="Y1128" s="257"/>
      <c r="Z1128" s="237" t="s">
        <v>7066</v>
      </c>
      <c r="AA1128" s="225">
        <v>202409</v>
      </c>
      <c r="AB1128" s="258"/>
      <c r="AC1128" s="259" t="s">
        <v>6708</v>
      </c>
      <c r="AD1128" s="260" t="s">
        <v>7160</v>
      </c>
      <c r="AE1128" s="261">
        <v>1</v>
      </c>
      <c r="AF1128" s="260" t="s">
        <v>7160</v>
      </c>
      <c r="AG1128" s="242" t="str">
        <f>IFERROR(VLOOKUP(작성용!A:A,RM!A:D,4,0),"-")</f>
        <v>김수현/김운영</v>
      </c>
      <c r="AH1128" s="262" t="s">
        <v>7119</v>
      </c>
      <c r="AI1128" s="263" t="s">
        <v>6721</v>
      </c>
      <c r="AJ1128" s="263" t="s">
        <v>6721</v>
      </c>
      <c r="AK1128" s="263" t="s">
        <v>6726</v>
      </c>
      <c r="AL1128" s="238">
        <v>1127</v>
      </c>
    </row>
    <row r="1129" spans="1:38" x14ac:dyDescent="0.3">
      <c r="A1129" s="250" t="s">
        <v>2417</v>
      </c>
      <c r="B1129" s="250" t="s">
        <v>8190</v>
      </c>
      <c r="C1129" s="244" t="s">
        <v>6717</v>
      </c>
      <c r="D1129" s="240" t="s">
        <v>8195</v>
      </c>
      <c r="E1129" s="239" t="s">
        <v>4420</v>
      </c>
      <c r="F1129" s="243" t="s">
        <v>7105</v>
      </c>
      <c r="G1129" s="251">
        <v>0</v>
      </c>
      <c r="H1129" s="252" t="s">
        <v>7052</v>
      </c>
      <c r="I1129" s="252"/>
      <c r="J1129" s="234"/>
      <c r="K1129" s="252"/>
      <c r="L1129" s="252"/>
      <c r="M1129" s="252"/>
      <c r="N1129" s="252" t="s">
        <v>6946</v>
      </c>
      <c r="O1129" s="253" t="s">
        <v>8191</v>
      </c>
      <c r="P1129" s="253" t="s">
        <v>8192</v>
      </c>
      <c r="Q1129" s="254" t="s">
        <v>8193</v>
      </c>
      <c r="R1129" s="255" t="s">
        <v>4421</v>
      </c>
      <c r="S1129" s="256">
        <v>1000000006279</v>
      </c>
      <c r="T1129" s="236">
        <v>45531</v>
      </c>
      <c r="U1129" s="237" t="s">
        <v>6722</v>
      </c>
      <c r="V1129" s="237">
        <v>45565</v>
      </c>
      <c r="W1129" s="237">
        <v>45580</v>
      </c>
      <c r="X1129" s="237">
        <v>45580</v>
      </c>
      <c r="Y1129" s="257"/>
      <c r="Z1129" s="237" t="s">
        <v>7066</v>
      </c>
      <c r="AA1129" s="225">
        <v>202409</v>
      </c>
      <c r="AB1129" s="258"/>
      <c r="AC1129" s="259" t="s">
        <v>6708</v>
      </c>
      <c r="AD1129" s="260" t="s">
        <v>7119</v>
      </c>
      <c r="AE1129" s="261">
        <v>1</v>
      </c>
      <c r="AF1129" s="260" t="s">
        <v>7119</v>
      </c>
      <c r="AG1129" s="242" t="str">
        <f>IFERROR(VLOOKUP(작성용!A:A,RM!A:D,4,0),"-")</f>
        <v>김수현/김운영</v>
      </c>
      <c r="AH1129" s="262" t="s">
        <v>7119</v>
      </c>
      <c r="AI1129" s="263" t="s">
        <v>6721</v>
      </c>
      <c r="AJ1129" s="263" t="s">
        <v>6721</v>
      </c>
      <c r="AK1129" s="263" t="s">
        <v>6726</v>
      </c>
      <c r="AL1129" s="238">
        <v>1128</v>
      </c>
    </row>
    <row r="1130" spans="1:38" x14ac:dyDescent="0.3">
      <c r="A1130" s="250" t="s">
        <v>2417</v>
      </c>
      <c r="B1130" s="250" t="s">
        <v>8190</v>
      </c>
      <c r="C1130" s="244" t="s">
        <v>6717</v>
      </c>
      <c r="D1130" s="240" t="s">
        <v>8196</v>
      </c>
      <c r="E1130" s="239" t="s">
        <v>4422</v>
      </c>
      <c r="F1130" s="243" t="s">
        <v>7105</v>
      </c>
      <c r="G1130" s="251">
        <v>0</v>
      </c>
      <c r="H1130" s="252" t="s">
        <v>7052</v>
      </c>
      <c r="I1130" s="252"/>
      <c r="J1130" s="234"/>
      <c r="K1130" s="252"/>
      <c r="L1130" s="252"/>
      <c r="M1130" s="252"/>
      <c r="N1130" s="252" t="s">
        <v>6946</v>
      </c>
      <c r="O1130" s="253" t="s">
        <v>8191</v>
      </c>
      <c r="P1130" s="253" t="s">
        <v>8192</v>
      </c>
      <c r="Q1130" s="254" t="s">
        <v>8193</v>
      </c>
      <c r="R1130" s="255" t="s">
        <v>4423</v>
      </c>
      <c r="S1130" s="256">
        <v>1000000007625</v>
      </c>
      <c r="T1130" s="236">
        <v>45531</v>
      </c>
      <c r="U1130" s="237" t="s">
        <v>6722</v>
      </c>
      <c r="V1130" s="237">
        <v>45565</v>
      </c>
      <c r="W1130" s="237">
        <v>45580</v>
      </c>
      <c r="X1130" s="237">
        <v>45580</v>
      </c>
      <c r="Y1130" s="257"/>
      <c r="Z1130" s="237" t="s">
        <v>7066</v>
      </c>
      <c r="AA1130" s="225">
        <v>202409</v>
      </c>
      <c r="AB1130" s="258"/>
      <c r="AC1130" s="259" t="s">
        <v>6708</v>
      </c>
      <c r="AD1130" s="260" t="s">
        <v>7117</v>
      </c>
      <c r="AE1130" s="261">
        <v>1</v>
      </c>
      <c r="AF1130" s="260" t="s">
        <v>7117</v>
      </c>
      <c r="AG1130" s="242" t="str">
        <f>IFERROR(VLOOKUP(작성용!A:A,RM!A:D,4,0),"-")</f>
        <v>김수현/김운영</v>
      </c>
      <c r="AH1130" s="262" t="s">
        <v>7119</v>
      </c>
      <c r="AI1130" s="263" t="s">
        <v>6721</v>
      </c>
      <c r="AJ1130" s="263" t="s">
        <v>6721</v>
      </c>
      <c r="AK1130" s="263" t="s">
        <v>6726</v>
      </c>
      <c r="AL1130" s="238">
        <v>1129</v>
      </c>
    </row>
    <row r="1131" spans="1:38" x14ac:dyDescent="0.3">
      <c r="A1131" s="250" t="s">
        <v>2417</v>
      </c>
      <c r="B1131" s="250" t="s">
        <v>8190</v>
      </c>
      <c r="C1131" s="244" t="s">
        <v>6717</v>
      </c>
      <c r="D1131" s="240" t="s">
        <v>8197</v>
      </c>
      <c r="E1131" s="239">
        <v>1101130030922</v>
      </c>
      <c r="F1131" s="243" t="s">
        <v>7105</v>
      </c>
      <c r="G1131" s="251">
        <v>0</v>
      </c>
      <c r="H1131" s="252" t="s">
        <v>7052</v>
      </c>
      <c r="I1131" s="252"/>
      <c r="J1131" s="234"/>
      <c r="K1131" s="252"/>
      <c r="L1131" s="252"/>
      <c r="M1131" s="252"/>
      <c r="N1131" s="252" t="s">
        <v>6946</v>
      </c>
      <c r="O1131" s="253" t="s">
        <v>8191</v>
      </c>
      <c r="P1131" s="253" t="s">
        <v>8192</v>
      </c>
      <c r="Q1131" s="254" t="s">
        <v>8193</v>
      </c>
      <c r="R1131" s="255" t="s">
        <v>4424</v>
      </c>
      <c r="S1131" s="256">
        <v>1000000009816</v>
      </c>
      <c r="T1131" s="236">
        <v>45531</v>
      </c>
      <c r="U1131" s="237" t="s">
        <v>6722</v>
      </c>
      <c r="V1131" s="237">
        <v>45565</v>
      </c>
      <c r="W1131" s="237">
        <v>45580</v>
      </c>
      <c r="X1131" s="237">
        <v>45580</v>
      </c>
      <c r="Y1131" s="257"/>
      <c r="Z1131" s="237" t="s">
        <v>7066</v>
      </c>
      <c r="AA1131" s="225">
        <v>202409</v>
      </c>
      <c r="AB1131" s="258"/>
      <c r="AC1131" s="259" t="s">
        <v>6708</v>
      </c>
      <c r="AD1131" s="260" t="s">
        <v>7289</v>
      </c>
      <c r="AE1131" s="261">
        <v>1</v>
      </c>
      <c r="AF1131" s="260" t="s">
        <v>7289</v>
      </c>
      <c r="AG1131" s="242" t="str">
        <f>IFERROR(VLOOKUP(작성용!A:A,RM!A:D,4,0),"-")</f>
        <v>김수현/김운영</v>
      </c>
      <c r="AH1131" s="262" t="s">
        <v>7119</v>
      </c>
      <c r="AI1131" s="263" t="s">
        <v>6721</v>
      </c>
      <c r="AJ1131" s="263" t="s">
        <v>6721</v>
      </c>
      <c r="AK1131" s="263" t="s">
        <v>6726</v>
      </c>
      <c r="AL1131" s="238">
        <v>1130</v>
      </c>
    </row>
    <row r="1132" spans="1:38" x14ac:dyDescent="0.3">
      <c r="A1132" s="250" t="s">
        <v>2417</v>
      </c>
      <c r="B1132" s="250" t="s">
        <v>8190</v>
      </c>
      <c r="C1132" s="244" t="s">
        <v>6717</v>
      </c>
      <c r="D1132" s="240" t="s">
        <v>8198</v>
      </c>
      <c r="E1132" s="239" t="s">
        <v>4425</v>
      </c>
      <c r="F1132" s="243" t="s">
        <v>7105</v>
      </c>
      <c r="G1132" s="251">
        <v>0</v>
      </c>
      <c r="H1132" s="252" t="s">
        <v>7052</v>
      </c>
      <c r="I1132" s="252"/>
      <c r="J1132" s="234"/>
      <c r="K1132" s="252"/>
      <c r="L1132" s="252"/>
      <c r="M1132" s="252"/>
      <c r="N1132" s="252" t="s">
        <v>6946</v>
      </c>
      <c r="O1132" s="253" t="s">
        <v>8191</v>
      </c>
      <c r="P1132" s="253" t="s">
        <v>8192</v>
      </c>
      <c r="Q1132" s="254" t="s">
        <v>8193</v>
      </c>
      <c r="R1132" s="255" t="s">
        <v>4426</v>
      </c>
      <c r="S1132" s="256">
        <v>1000000013256</v>
      </c>
      <c r="T1132" s="236">
        <v>45531</v>
      </c>
      <c r="U1132" s="237" t="s">
        <v>6722</v>
      </c>
      <c r="V1132" s="237">
        <v>45565</v>
      </c>
      <c r="W1132" s="237">
        <v>45580</v>
      </c>
      <c r="X1132" s="237">
        <v>45580</v>
      </c>
      <c r="Y1132" s="257"/>
      <c r="Z1132" s="237" t="s">
        <v>7066</v>
      </c>
      <c r="AA1132" s="225">
        <v>202409</v>
      </c>
      <c r="AB1132" s="258"/>
      <c r="AC1132" s="259" t="s">
        <v>6708</v>
      </c>
      <c r="AD1132" s="260" t="s">
        <v>7077</v>
      </c>
      <c r="AE1132" s="261">
        <v>1</v>
      </c>
      <c r="AF1132" s="260" t="s">
        <v>7077</v>
      </c>
      <c r="AG1132" s="242" t="str">
        <f>IFERROR(VLOOKUP(작성용!A:A,RM!A:D,4,0),"-")</f>
        <v>김수현/김운영</v>
      </c>
      <c r="AH1132" s="262" t="s">
        <v>7119</v>
      </c>
      <c r="AI1132" s="263" t="s">
        <v>6721</v>
      </c>
      <c r="AJ1132" s="263" t="s">
        <v>6721</v>
      </c>
      <c r="AK1132" s="263" t="s">
        <v>6726</v>
      </c>
      <c r="AL1132" s="238">
        <v>1131</v>
      </c>
    </row>
    <row r="1133" spans="1:38" x14ac:dyDescent="0.3">
      <c r="A1133" s="250" t="s">
        <v>2417</v>
      </c>
      <c r="B1133" s="250" t="s">
        <v>8190</v>
      </c>
      <c r="C1133" s="244" t="s">
        <v>6717</v>
      </c>
      <c r="D1133" s="240" t="s">
        <v>8199</v>
      </c>
      <c r="E1133" s="239" t="s">
        <v>4427</v>
      </c>
      <c r="F1133" s="243" t="s">
        <v>7105</v>
      </c>
      <c r="G1133" s="251">
        <v>0</v>
      </c>
      <c r="H1133" s="252" t="s">
        <v>7052</v>
      </c>
      <c r="I1133" s="252"/>
      <c r="J1133" s="234"/>
      <c r="K1133" s="252"/>
      <c r="L1133" s="252"/>
      <c r="M1133" s="252"/>
      <c r="N1133" s="252" t="s">
        <v>6946</v>
      </c>
      <c r="O1133" s="253" t="s">
        <v>8191</v>
      </c>
      <c r="P1133" s="253" t="s">
        <v>8192</v>
      </c>
      <c r="Q1133" s="254" t="s">
        <v>8193</v>
      </c>
      <c r="R1133" s="255" t="s">
        <v>4428</v>
      </c>
      <c r="S1133" s="256">
        <v>1000000030854</v>
      </c>
      <c r="T1133" s="236">
        <v>45531</v>
      </c>
      <c r="U1133" s="237" t="s">
        <v>6722</v>
      </c>
      <c r="V1133" s="237">
        <v>45565</v>
      </c>
      <c r="W1133" s="237">
        <v>45580</v>
      </c>
      <c r="X1133" s="237">
        <v>45580</v>
      </c>
      <c r="Y1133" s="257"/>
      <c r="Z1133" s="237" t="s">
        <v>7066</v>
      </c>
      <c r="AA1133" s="225">
        <v>202409</v>
      </c>
      <c r="AB1133" s="258"/>
      <c r="AC1133" s="259" t="s">
        <v>6708</v>
      </c>
      <c r="AD1133" s="260" t="s">
        <v>7124</v>
      </c>
      <c r="AE1133" s="261">
        <v>1</v>
      </c>
      <c r="AF1133" s="260" t="s">
        <v>7124</v>
      </c>
      <c r="AG1133" s="242" t="str">
        <f>IFERROR(VLOOKUP(작성용!A:A,RM!A:D,4,0),"-")</f>
        <v>김수현/김운영</v>
      </c>
      <c r="AH1133" s="262" t="s">
        <v>7119</v>
      </c>
      <c r="AI1133" s="263" t="s">
        <v>6721</v>
      </c>
      <c r="AJ1133" s="263" t="s">
        <v>6721</v>
      </c>
      <c r="AK1133" s="263" t="s">
        <v>6726</v>
      </c>
      <c r="AL1133" s="238">
        <v>1132</v>
      </c>
    </row>
    <row r="1134" spans="1:38" x14ac:dyDescent="0.3">
      <c r="A1134" s="250">
        <v>6000550</v>
      </c>
      <c r="B1134" s="250" t="s">
        <v>8194</v>
      </c>
      <c r="C1134" s="264" t="s">
        <v>6717</v>
      </c>
      <c r="D1134" s="265" t="s">
        <v>8200</v>
      </c>
      <c r="E1134" s="266">
        <v>1101116951457</v>
      </c>
      <c r="F1134" s="267" t="s">
        <v>7044</v>
      </c>
      <c r="G1134" s="251">
        <v>0</v>
      </c>
      <c r="H1134" s="252" t="s">
        <v>6721</v>
      </c>
      <c r="I1134" s="252"/>
      <c r="J1134" s="252"/>
      <c r="K1134" s="252"/>
      <c r="L1134" s="252"/>
      <c r="M1134" s="252"/>
      <c r="N1134" s="252" t="s">
        <v>6720</v>
      </c>
      <c r="O1134" s="253"/>
      <c r="P1134" s="253"/>
      <c r="Q1134" s="254"/>
      <c r="R1134" s="255" t="s">
        <v>2</v>
      </c>
      <c r="S1134" s="256" t="s">
        <v>6721</v>
      </c>
      <c r="T1134" s="259" t="s">
        <v>8201</v>
      </c>
      <c r="U1134" s="237" t="s">
        <v>6722</v>
      </c>
      <c r="V1134" s="237">
        <v>45565</v>
      </c>
      <c r="W1134" s="259" t="s">
        <v>6944</v>
      </c>
      <c r="X1134" s="257" t="s">
        <v>6721</v>
      </c>
      <c r="Y1134" s="257"/>
      <c r="Z1134" s="257"/>
      <c r="AA1134" s="225">
        <v>202409</v>
      </c>
      <c r="AB1134" s="258"/>
      <c r="AC1134" s="259" t="s">
        <v>7181</v>
      </c>
      <c r="AD1134" s="260" t="s">
        <v>7160</v>
      </c>
      <c r="AE1134" s="261">
        <v>0.4</v>
      </c>
      <c r="AF1134" s="260" t="s">
        <v>7160</v>
      </c>
      <c r="AG1134" s="242" t="str">
        <f>IFERROR(VLOOKUP(작성용!A:A,RM!A:D,4,0),"-")</f>
        <v>-</v>
      </c>
      <c r="AH1134" s="262" t="s">
        <v>6721</v>
      </c>
      <c r="AI1134" s="263" t="s">
        <v>6721</v>
      </c>
      <c r="AJ1134" s="263" t="s">
        <v>6721</v>
      </c>
      <c r="AK1134" s="263" t="s">
        <v>7182</v>
      </c>
      <c r="AL1134" s="238">
        <v>1133</v>
      </c>
    </row>
    <row r="1135" spans="1:38" x14ac:dyDescent="0.3">
      <c r="A1135" s="250">
        <v>6000550</v>
      </c>
      <c r="B1135" s="250" t="s">
        <v>8194</v>
      </c>
      <c r="C1135" s="264" t="s">
        <v>6717</v>
      </c>
      <c r="D1135" s="265" t="s">
        <v>8202</v>
      </c>
      <c r="E1135" s="266">
        <v>1101115534337</v>
      </c>
      <c r="F1135" s="267" t="s">
        <v>7179</v>
      </c>
      <c r="G1135" s="251">
        <v>1</v>
      </c>
      <c r="H1135" s="252" t="s">
        <v>6721</v>
      </c>
      <c r="I1135" s="252"/>
      <c r="J1135" s="252"/>
      <c r="K1135" s="252"/>
      <c r="L1135" s="252"/>
      <c r="M1135" s="252"/>
      <c r="N1135" s="252" t="s">
        <v>6720</v>
      </c>
      <c r="O1135" s="253"/>
      <c r="P1135" s="253"/>
      <c r="Q1135" s="254"/>
      <c r="R1135" s="255" t="s">
        <v>2</v>
      </c>
      <c r="S1135" s="256" t="s">
        <v>6721</v>
      </c>
      <c r="T1135" s="259" t="s">
        <v>8201</v>
      </c>
      <c r="U1135" s="237" t="s">
        <v>6722</v>
      </c>
      <c r="V1135" s="237">
        <v>45565</v>
      </c>
      <c r="W1135" s="259" t="s">
        <v>6944</v>
      </c>
      <c r="X1135" s="257" t="s">
        <v>6721</v>
      </c>
      <c r="Y1135" s="257"/>
      <c r="Z1135" s="257"/>
      <c r="AA1135" s="225">
        <v>202409</v>
      </c>
      <c r="AB1135" s="258"/>
      <c r="AC1135" s="259" t="s">
        <v>7181</v>
      </c>
      <c r="AD1135" s="260" t="s">
        <v>7100</v>
      </c>
      <c r="AE1135" s="261">
        <v>0.4</v>
      </c>
      <c r="AF1135" s="260" t="s">
        <v>7100</v>
      </c>
      <c r="AG1135" s="242" t="str">
        <f>IFERROR(VLOOKUP(작성용!A:A,RM!A:D,4,0),"-")</f>
        <v>-</v>
      </c>
      <c r="AH1135" s="262" t="s">
        <v>6721</v>
      </c>
      <c r="AI1135" s="263" t="s">
        <v>6721</v>
      </c>
      <c r="AJ1135" s="263" t="s">
        <v>6721</v>
      </c>
      <c r="AK1135" s="263" t="s">
        <v>7182</v>
      </c>
      <c r="AL1135" s="238">
        <v>1134</v>
      </c>
    </row>
    <row r="1136" spans="1:38" x14ac:dyDescent="0.3">
      <c r="A1136" s="250">
        <v>6000550</v>
      </c>
      <c r="B1136" s="250" t="s">
        <v>8194</v>
      </c>
      <c r="C1136" s="264" t="s">
        <v>6717</v>
      </c>
      <c r="D1136" s="271" t="s">
        <v>8203</v>
      </c>
      <c r="E1136" s="266">
        <v>1314110262081</v>
      </c>
      <c r="F1136" s="267" t="s">
        <v>7044</v>
      </c>
      <c r="G1136" s="251">
        <v>0</v>
      </c>
      <c r="H1136" s="252" t="s">
        <v>6721</v>
      </c>
      <c r="I1136" s="252"/>
      <c r="J1136" s="252"/>
      <c r="K1136" s="252"/>
      <c r="L1136" s="252"/>
      <c r="M1136" s="252"/>
      <c r="N1136" s="252" t="s">
        <v>6720</v>
      </c>
      <c r="O1136" s="253"/>
      <c r="P1136" s="253"/>
      <c r="Q1136" s="254"/>
      <c r="R1136" s="255" t="s">
        <v>2</v>
      </c>
      <c r="S1136" s="256" t="s">
        <v>6721</v>
      </c>
      <c r="T1136" s="259" t="s">
        <v>8201</v>
      </c>
      <c r="U1136" s="237" t="s">
        <v>6722</v>
      </c>
      <c r="V1136" s="237">
        <v>45565</v>
      </c>
      <c r="W1136" s="259" t="s">
        <v>6944</v>
      </c>
      <c r="X1136" s="257" t="s">
        <v>6721</v>
      </c>
      <c r="Y1136" s="257"/>
      <c r="Z1136" s="257"/>
      <c r="AA1136" s="225">
        <v>202409</v>
      </c>
      <c r="AB1136" s="258"/>
      <c r="AC1136" s="259" t="s">
        <v>7181</v>
      </c>
      <c r="AD1136" s="260" t="s">
        <v>7158</v>
      </c>
      <c r="AE1136" s="261">
        <v>0</v>
      </c>
      <c r="AF1136" s="260" t="s">
        <v>7158</v>
      </c>
      <c r="AG1136" s="242" t="str">
        <f>IFERROR(VLOOKUP(작성용!A:A,RM!A:D,4,0),"-")</f>
        <v>-</v>
      </c>
      <c r="AH1136" s="262" t="s">
        <v>6721</v>
      </c>
      <c r="AI1136" s="263" t="s">
        <v>6721</v>
      </c>
      <c r="AJ1136" s="263" t="s">
        <v>6721</v>
      </c>
      <c r="AK1136" s="263" t="s">
        <v>7182</v>
      </c>
      <c r="AL1136" s="238">
        <v>1135</v>
      </c>
    </row>
    <row r="1137" spans="1:38" x14ac:dyDescent="0.3">
      <c r="A1137" s="250">
        <v>6000550</v>
      </c>
      <c r="B1137" s="250" t="s">
        <v>8194</v>
      </c>
      <c r="C1137" s="264" t="s">
        <v>6717</v>
      </c>
      <c r="D1137" s="265" t="s">
        <v>8204</v>
      </c>
      <c r="E1137" s="266">
        <v>1101115587592</v>
      </c>
      <c r="F1137" s="267" t="s">
        <v>6966</v>
      </c>
      <c r="G1137" s="251">
        <v>9</v>
      </c>
      <c r="H1137" s="252" t="s">
        <v>6721</v>
      </c>
      <c r="I1137" s="252"/>
      <c r="J1137" s="252"/>
      <c r="K1137" s="252"/>
      <c r="L1137" s="252"/>
      <c r="M1137" s="252"/>
      <c r="N1137" s="252" t="s">
        <v>6720</v>
      </c>
      <c r="O1137" s="253"/>
      <c r="P1137" s="253"/>
      <c r="Q1137" s="254"/>
      <c r="R1137" s="255" t="s">
        <v>2</v>
      </c>
      <c r="S1137" s="256" t="s">
        <v>6721</v>
      </c>
      <c r="T1137" s="259" t="s">
        <v>8201</v>
      </c>
      <c r="U1137" s="237" t="s">
        <v>6722</v>
      </c>
      <c r="V1137" s="237">
        <v>45565</v>
      </c>
      <c r="W1137" s="259" t="s">
        <v>6944</v>
      </c>
      <c r="X1137" s="257" t="s">
        <v>6721</v>
      </c>
      <c r="Y1137" s="257"/>
      <c r="Z1137" s="257"/>
      <c r="AA1137" s="225">
        <v>202409</v>
      </c>
      <c r="AB1137" s="258"/>
      <c r="AC1137" s="259" t="s">
        <v>7181</v>
      </c>
      <c r="AD1137" s="260" t="s">
        <v>7115</v>
      </c>
      <c r="AE1137" s="261">
        <v>0.4</v>
      </c>
      <c r="AF1137" s="260" t="s">
        <v>7115</v>
      </c>
      <c r="AG1137" s="242" t="str">
        <f>IFERROR(VLOOKUP(작성용!A:A,RM!A:D,4,0),"-")</f>
        <v>-</v>
      </c>
      <c r="AH1137" s="262" t="s">
        <v>6721</v>
      </c>
      <c r="AI1137" s="263" t="s">
        <v>6721</v>
      </c>
      <c r="AJ1137" s="263" t="s">
        <v>6721</v>
      </c>
      <c r="AK1137" s="263" t="s">
        <v>7182</v>
      </c>
      <c r="AL1137" s="238">
        <v>1136</v>
      </c>
    </row>
    <row r="1138" spans="1:38" x14ac:dyDescent="0.3">
      <c r="A1138" s="250">
        <v>6000550</v>
      </c>
      <c r="B1138" s="250" t="s">
        <v>8194</v>
      </c>
      <c r="C1138" s="264" t="s">
        <v>6717</v>
      </c>
      <c r="D1138" s="265" t="s">
        <v>8205</v>
      </c>
      <c r="E1138" s="266">
        <v>1101117095262</v>
      </c>
      <c r="F1138" s="267" t="s">
        <v>7044</v>
      </c>
      <c r="G1138" s="251">
        <v>0</v>
      </c>
      <c r="H1138" s="252" t="s">
        <v>6721</v>
      </c>
      <c r="I1138" s="252"/>
      <c r="J1138" s="252"/>
      <c r="K1138" s="252"/>
      <c r="L1138" s="252"/>
      <c r="M1138" s="252"/>
      <c r="N1138" s="252" t="s">
        <v>6720</v>
      </c>
      <c r="O1138" s="253"/>
      <c r="P1138" s="253"/>
      <c r="Q1138" s="254"/>
      <c r="R1138" s="255" t="s">
        <v>2</v>
      </c>
      <c r="S1138" s="256" t="s">
        <v>6721</v>
      </c>
      <c r="T1138" s="259" t="s">
        <v>8201</v>
      </c>
      <c r="U1138" s="237" t="s">
        <v>6722</v>
      </c>
      <c r="V1138" s="237">
        <v>45565</v>
      </c>
      <c r="W1138" s="259" t="s">
        <v>6944</v>
      </c>
      <c r="X1138" s="257" t="s">
        <v>6721</v>
      </c>
      <c r="Y1138" s="257"/>
      <c r="Z1138" s="257"/>
      <c r="AA1138" s="225">
        <v>202409</v>
      </c>
      <c r="AB1138" s="258"/>
      <c r="AC1138" s="259" t="s">
        <v>7181</v>
      </c>
      <c r="AD1138" s="260" t="s">
        <v>7111</v>
      </c>
      <c r="AE1138" s="261">
        <v>0.4</v>
      </c>
      <c r="AF1138" s="260" t="s">
        <v>7111</v>
      </c>
      <c r="AG1138" s="242" t="str">
        <f>IFERROR(VLOOKUP(작성용!A:A,RM!A:D,4,0),"-")</f>
        <v>-</v>
      </c>
      <c r="AH1138" s="262" t="s">
        <v>6721</v>
      </c>
      <c r="AI1138" s="263" t="s">
        <v>6721</v>
      </c>
      <c r="AJ1138" s="263" t="s">
        <v>6721</v>
      </c>
      <c r="AK1138" s="263" t="s">
        <v>7182</v>
      </c>
      <c r="AL1138" s="238">
        <v>1137</v>
      </c>
    </row>
    <row r="1139" spans="1:38" x14ac:dyDescent="0.3">
      <c r="A1139" s="250">
        <v>6000550</v>
      </c>
      <c r="B1139" s="250" t="s">
        <v>8194</v>
      </c>
      <c r="C1139" s="264" t="s">
        <v>6717</v>
      </c>
      <c r="D1139" s="265" t="s">
        <v>7225</v>
      </c>
      <c r="E1139" s="266">
        <v>1342110123995</v>
      </c>
      <c r="F1139" s="267" t="s">
        <v>7179</v>
      </c>
      <c r="G1139" s="251">
        <v>0</v>
      </c>
      <c r="H1139" s="252" t="s">
        <v>6721</v>
      </c>
      <c r="I1139" s="252"/>
      <c r="J1139" s="252"/>
      <c r="K1139" s="252"/>
      <c r="L1139" s="252"/>
      <c r="M1139" s="252"/>
      <c r="N1139" s="252" t="s">
        <v>6720</v>
      </c>
      <c r="O1139" s="253"/>
      <c r="P1139" s="253"/>
      <c r="Q1139" s="254"/>
      <c r="R1139" s="255" t="s">
        <v>2</v>
      </c>
      <c r="S1139" s="256" t="s">
        <v>6721</v>
      </c>
      <c r="T1139" s="259" t="s">
        <v>8201</v>
      </c>
      <c r="U1139" s="237" t="s">
        <v>6722</v>
      </c>
      <c r="V1139" s="237">
        <v>45565</v>
      </c>
      <c r="W1139" s="259" t="s">
        <v>6944</v>
      </c>
      <c r="X1139" s="257" t="s">
        <v>6721</v>
      </c>
      <c r="Y1139" s="257"/>
      <c r="Z1139" s="257"/>
      <c r="AA1139" s="225">
        <v>202409</v>
      </c>
      <c r="AB1139" s="258"/>
      <c r="AC1139" s="259" t="s">
        <v>7181</v>
      </c>
      <c r="AD1139" s="260" t="s">
        <v>7221</v>
      </c>
      <c r="AE1139" s="261">
        <v>0</v>
      </c>
      <c r="AF1139" s="260" t="s">
        <v>7221</v>
      </c>
      <c r="AG1139" s="242" t="str">
        <f>IFERROR(VLOOKUP(작성용!A:A,RM!A:D,4,0),"-")</f>
        <v>-</v>
      </c>
      <c r="AH1139" s="262" t="s">
        <v>6721</v>
      </c>
      <c r="AI1139" s="263" t="s">
        <v>6721</v>
      </c>
      <c r="AJ1139" s="263" t="s">
        <v>6721</v>
      </c>
      <c r="AK1139" s="263" t="s">
        <v>7182</v>
      </c>
      <c r="AL1139" s="238">
        <v>1138</v>
      </c>
    </row>
    <row r="1140" spans="1:38" x14ac:dyDescent="0.3">
      <c r="A1140" s="250">
        <v>6000550</v>
      </c>
      <c r="B1140" s="250" t="s">
        <v>8194</v>
      </c>
      <c r="C1140" s="264" t="s">
        <v>6717</v>
      </c>
      <c r="D1140" s="265" t="s">
        <v>8206</v>
      </c>
      <c r="E1140" s="266" t="s">
        <v>4429</v>
      </c>
      <c r="F1140" s="267" t="s">
        <v>7062</v>
      </c>
      <c r="G1140" s="251">
        <v>0</v>
      </c>
      <c r="H1140" s="252" t="s">
        <v>6721</v>
      </c>
      <c r="I1140" s="252"/>
      <c r="J1140" s="252"/>
      <c r="K1140" s="252"/>
      <c r="L1140" s="252"/>
      <c r="M1140" s="252"/>
      <c r="N1140" s="252" t="s">
        <v>6720</v>
      </c>
      <c r="O1140" s="253"/>
      <c r="P1140" s="253"/>
      <c r="Q1140" s="254"/>
      <c r="R1140" s="255" t="s">
        <v>2</v>
      </c>
      <c r="S1140" s="256" t="s">
        <v>6721</v>
      </c>
      <c r="T1140" s="259" t="s">
        <v>8201</v>
      </c>
      <c r="U1140" s="237" t="s">
        <v>6722</v>
      </c>
      <c r="V1140" s="237">
        <v>45565</v>
      </c>
      <c r="W1140" s="259" t="s">
        <v>6944</v>
      </c>
      <c r="X1140" s="257" t="s">
        <v>6721</v>
      </c>
      <c r="Y1140" s="257"/>
      <c r="Z1140" s="257"/>
      <c r="AA1140" s="225">
        <v>202409</v>
      </c>
      <c r="AB1140" s="258"/>
      <c r="AC1140" s="259" t="s">
        <v>7181</v>
      </c>
      <c r="AD1140" s="260" t="s">
        <v>7160</v>
      </c>
      <c r="AE1140" s="261">
        <v>0.4</v>
      </c>
      <c r="AF1140" s="260" t="s">
        <v>7160</v>
      </c>
      <c r="AG1140" s="242" t="str">
        <f>IFERROR(VLOOKUP(작성용!A:A,RM!A:D,4,0),"-")</f>
        <v>-</v>
      </c>
      <c r="AH1140" s="262" t="s">
        <v>6721</v>
      </c>
      <c r="AI1140" s="263" t="s">
        <v>6721</v>
      </c>
      <c r="AJ1140" s="263" t="s">
        <v>6721</v>
      </c>
      <c r="AK1140" s="263" t="s">
        <v>7182</v>
      </c>
      <c r="AL1140" s="238">
        <v>1139</v>
      </c>
    </row>
    <row r="1141" spans="1:38" x14ac:dyDescent="0.3">
      <c r="A1141" s="250">
        <v>6000550</v>
      </c>
      <c r="B1141" s="250" t="s">
        <v>8194</v>
      </c>
      <c r="C1141" s="264" t="s">
        <v>6717</v>
      </c>
      <c r="D1141" s="271" t="s">
        <v>8207</v>
      </c>
      <c r="E1141" s="266" t="s">
        <v>4950</v>
      </c>
      <c r="F1141" s="267" t="s">
        <v>6966</v>
      </c>
      <c r="G1141" s="251">
        <v>1</v>
      </c>
      <c r="H1141" s="252" t="s">
        <v>6721</v>
      </c>
      <c r="I1141" s="252"/>
      <c r="J1141" s="252"/>
      <c r="K1141" s="252"/>
      <c r="L1141" s="252"/>
      <c r="M1141" s="252"/>
      <c r="N1141" s="252" t="s">
        <v>6720</v>
      </c>
      <c r="O1141" s="253"/>
      <c r="P1141" s="253"/>
      <c r="Q1141" s="254"/>
      <c r="R1141" s="255" t="s">
        <v>2</v>
      </c>
      <c r="S1141" s="256" t="s">
        <v>6721</v>
      </c>
      <c r="T1141" s="259" t="s">
        <v>8201</v>
      </c>
      <c r="U1141" s="237" t="s">
        <v>6722</v>
      </c>
      <c r="V1141" s="237">
        <v>45565</v>
      </c>
      <c r="W1141" s="259" t="s">
        <v>6944</v>
      </c>
      <c r="X1141" s="257" t="s">
        <v>6721</v>
      </c>
      <c r="Y1141" s="257"/>
      <c r="Z1141" s="257"/>
      <c r="AA1141" s="225">
        <v>202409</v>
      </c>
      <c r="AB1141" s="258"/>
      <c r="AC1141" s="259" t="s">
        <v>7181</v>
      </c>
      <c r="AD1141" s="260" t="s">
        <v>7160</v>
      </c>
      <c r="AE1141" s="261">
        <v>0</v>
      </c>
      <c r="AF1141" s="260" t="s">
        <v>7160</v>
      </c>
      <c r="AG1141" s="242" t="str">
        <f>IFERROR(VLOOKUP(작성용!A:A,RM!A:D,4,0),"-")</f>
        <v>-</v>
      </c>
      <c r="AH1141" s="262" t="s">
        <v>6721</v>
      </c>
      <c r="AI1141" s="263" t="s">
        <v>6721</v>
      </c>
      <c r="AJ1141" s="263" t="s">
        <v>6721</v>
      </c>
      <c r="AK1141" s="263" t="s">
        <v>7182</v>
      </c>
      <c r="AL1141" s="238">
        <v>1140</v>
      </c>
    </row>
    <row r="1142" spans="1:38" x14ac:dyDescent="0.3">
      <c r="A1142" s="250">
        <v>6000550</v>
      </c>
      <c r="B1142" s="250" t="s">
        <v>8194</v>
      </c>
      <c r="C1142" s="264" t="s">
        <v>6717</v>
      </c>
      <c r="D1142" s="265" t="s">
        <v>7909</v>
      </c>
      <c r="E1142" s="266">
        <v>1101116241931</v>
      </c>
      <c r="F1142" s="267" t="s">
        <v>7044</v>
      </c>
      <c r="G1142" s="251">
        <v>8</v>
      </c>
      <c r="H1142" s="252" t="s">
        <v>6721</v>
      </c>
      <c r="I1142" s="252"/>
      <c r="J1142" s="252"/>
      <c r="K1142" s="252"/>
      <c r="L1142" s="252"/>
      <c r="M1142" s="252"/>
      <c r="N1142" s="252" t="s">
        <v>6720</v>
      </c>
      <c r="O1142" s="253"/>
      <c r="P1142" s="253"/>
      <c r="Q1142" s="254"/>
      <c r="R1142" s="255" t="s">
        <v>2</v>
      </c>
      <c r="S1142" s="256" t="s">
        <v>6721</v>
      </c>
      <c r="T1142" s="259" t="s">
        <v>8201</v>
      </c>
      <c r="U1142" s="237" t="s">
        <v>6722</v>
      </c>
      <c r="V1142" s="237">
        <v>45565</v>
      </c>
      <c r="W1142" s="259" t="s">
        <v>6944</v>
      </c>
      <c r="X1142" s="257" t="s">
        <v>6721</v>
      </c>
      <c r="Y1142" s="257"/>
      <c r="Z1142" s="257"/>
      <c r="AA1142" s="225">
        <v>202409</v>
      </c>
      <c r="AB1142" s="258"/>
      <c r="AC1142" s="259" t="s">
        <v>7181</v>
      </c>
      <c r="AD1142" s="260" t="s">
        <v>7152</v>
      </c>
      <c r="AE1142" s="261">
        <v>0</v>
      </c>
      <c r="AF1142" s="260" t="s">
        <v>7152</v>
      </c>
      <c r="AG1142" s="242" t="str">
        <f>IFERROR(VLOOKUP(작성용!A:A,RM!A:D,4,0),"-")</f>
        <v>-</v>
      </c>
      <c r="AH1142" s="262" t="s">
        <v>6721</v>
      </c>
      <c r="AI1142" s="263" t="s">
        <v>6721</v>
      </c>
      <c r="AJ1142" s="263" t="s">
        <v>6721</v>
      </c>
      <c r="AK1142" s="263" t="s">
        <v>7182</v>
      </c>
      <c r="AL1142" s="238">
        <v>1141</v>
      </c>
    </row>
    <row r="1143" spans="1:38" x14ac:dyDescent="0.3">
      <c r="A1143" s="250">
        <v>6000550</v>
      </c>
      <c r="B1143" s="250" t="s">
        <v>8194</v>
      </c>
      <c r="C1143" s="264" t="s">
        <v>6717</v>
      </c>
      <c r="D1143" s="271" t="s">
        <v>8208</v>
      </c>
      <c r="E1143" s="266">
        <v>1101116004529</v>
      </c>
      <c r="F1143" s="267" t="s">
        <v>7044</v>
      </c>
      <c r="G1143" s="251">
        <v>0</v>
      </c>
      <c r="H1143" s="252" t="s">
        <v>6721</v>
      </c>
      <c r="I1143" s="252"/>
      <c r="J1143" s="252"/>
      <c r="K1143" s="252"/>
      <c r="L1143" s="252"/>
      <c r="M1143" s="252"/>
      <c r="N1143" s="252" t="s">
        <v>6720</v>
      </c>
      <c r="O1143" s="253"/>
      <c r="P1143" s="253"/>
      <c r="Q1143" s="254"/>
      <c r="R1143" s="255" t="s">
        <v>2</v>
      </c>
      <c r="S1143" s="256" t="s">
        <v>6721</v>
      </c>
      <c r="T1143" s="259" t="s">
        <v>8201</v>
      </c>
      <c r="U1143" s="237" t="s">
        <v>6722</v>
      </c>
      <c r="V1143" s="237">
        <v>45565</v>
      </c>
      <c r="W1143" s="259" t="s">
        <v>6944</v>
      </c>
      <c r="X1143" s="257" t="s">
        <v>6721</v>
      </c>
      <c r="Y1143" s="257"/>
      <c r="Z1143" s="257"/>
      <c r="AA1143" s="225">
        <v>202409</v>
      </c>
      <c r="AB1143" s="258"/>
      <c r="AC1143" s="259" t="s">
        <v>7181</v>
      </c>
      <c r="AD1143" s="260" t="s">
        <v>7196</v>
      </c>
      <c r="AE1143" s="261">
        <v>0</v>
      </c>
      <c r="AF1143" s="260" t="s">
        <v>7196</v>
      </c>
      <c r="AG1143" s="242" t="str">
        <f>IFERROR(VLOOKUP(작성용!A:A,RM!A:D,4,0),"-")</f>
        <v>-</v>
      </c>
      <c r="AH1143" s="262" t="s">
        <v>6721</v>
      </c>
      <c r="AI1143" s="263" t="s">
        <v>6721</v>
      </c>
      <c r="AJ1143" s="263" t="s">
        <v>6721</v>
      </c>
      <c r="AK1143" s="263" t="s">
        <v>7182</v>
      </c>
      <c r="AL1143" s="238">
        <v>1142</v>
      </c>
    </row>
    <row r="1144" spans="1:38" x14ac:dyDescent="0.3">
      <c r="A1144" s="250">
        <v>6000550</v>
      </c>
      <c r="B1144" s="250" t="s">
        <v>8194</v>
      </c>
      <c r="C1144" s="264" t="s">
        <v>6717</v>
      </c>
      <c r="D1144" s="271" t="s">
        <v>8209</v>
      </c>
      <c r="E1144" s="266">
        <v>1101116370087</v>
      </c>
      <c r="F1144" s="267" t="s">
        <v>7044</v>
      </c>
      <c r="G1144" s="251">
        <v>1</v>
      </c>
      <c r="H1144" s="252" t="s">
        <v>6721</v>
      </c>
      <c r="I1144" s="252"/>
      <c r="J1144" s="252"/>
      <c r="K1144" s="252"/>
      <c r="L1144" s="252"/>
      <c r="M1144" s="252"/>
      <c r="N1144" s="252" t="s">
        <v>6720</v>
      </c>
      <c r="O1144" s="253"/>
      <c r="P1144" s="253"/>
      <c r="Q1144" s="254"/>
      <c r="R1144" s="255" t="s">
        <v>2</v>
      </c>
      <c r="S1144" s="256" t="s">
        <v>6721</v>
      </c>
      <c r="T1144" s="259" t="s">
        <v>8201</v>
      </c>
      <c r="U1144" s="237" t="s">
        <v>6722</v>
      </c>
      <c r="V1144" s="237">
        <v>45565</v>
      </c>
      <c r="W1144" s="259" t="s">
        <v>6944</v>
      </c>
      <c r="X1144" s="257" t="s">
        <v>6721</v>
      </c>
      <c r="Y1144" s="257"/>
      <c r="Z1144" s="257"/>
      <c r="AA1144" s="225">
        <v>202409</v>
      </c>
      <c r="AB1144" s="258"/>
      <c r="AC1144" s="259" t="s">
        <v>7181</v>
      </c>
      <c r="AD1144" s="260" t="s">
        <v>7026</v>
      </c>
      <c r="AE1144" s="261">
        <v>0</v>
      </c>
      <c r="AF1144" s="260" t="s">
        <v>7026</v>
      </c>
      <c r="AG1144" s="242" t="str">
        <f>IFERROR(VLOOKUP(작성용!A:A,RM!A:D,4,0),"-")</f>
        <v>-</v>
      </c>
      <c r="AH1144" s="262" t="s">
        <v>6721</v>
      </c>
      <c r="AI1144" s="263" t="s">
        <v>6721</v>
      </c>
      <c r="AJ1144" s="263" t="s">
        <v>6721</v>
      </c>
      <c r="AK1144" s="263" t="s">
        <v>7182</v>
      </c>
      <c r="AL1144" s="238">
        <v>1143</v>
      </c>
    </row>
    <row r="1145" spans="1:38" x14ac:dyDescent="0.3">
      <c r="A1145" s="250">
        <v>6000550</v>
      </c>
      <c r="B1145" s="250" t="s">
        <v>8194</v>
      </c>
      <c r="C1145" s="264" t="s">
        <v>6717</v>
      </c>
      <c r="D1145" s="272" t="s">
        <v>8210</v>
      </c>
      <c r="E1145" s="266">
        <v>1701110586274</v>
      </c>
      <c r="F1145" s="267" t="s">
        <v>7044</v>
      </c>
      <c r="G1145" s="251">
        <v>1</v>
      </c>
      <c r="H1145" s="252" t="s">
        <v>6721</v>
      </c>
      <c r="I1145" s="252"/>
      <c r="J1145" s="252"/>
      <c r="K1145" s="252"/>
      <c r="L1145" s="252"/>
      <c r="M1145" s="252"/>
      <c r="N1145" s="252" t="s">
        <v>6720</v>
      </c>
      <c r="O1145" s="253"/>
      <c r="P1145" s="253"/>
      <c r="Q1145" s="254"/>
      <c r="R1145" s="255" t="s">
        <v>2</v>
      </c>
      <c r="S1145" s="256" t="s">
        <v>6721</v>
      </c>
      <c r="T1145" s="259" t="s">
        <v>8201</v>
      </c>
      <c r="U1145" s="237" t="s">
        <v>6722</v>
      </c>
      <c r="V1145" s="237">
        <v>45565</v>
      </c>
      <c r="W1145" s="259" t="s">
        <v>6944</v>
      </c>
      <c r="X1145" s="257" t="s">
        <v>6721</v>
      </c>
      <c r="Y1145" s="257"/>
      <c r="Z1145" s="257"/>
      <c r="AA1145" s="225">
        <v>202409</v>
      </c>
      <c r="AB1145" s="258"/>
      <c r="AC1145" s="259" t="s">
        <v>7181</v>
      </c>
      <c r="AD1145" s="260" t="s">
        <v>7131</v>
      </c>
      <c r="AE1145" s="261">
        <v>0</v>
      </c>
      <c r="AF1145" s="260" t="s">
        <v>7131</v>
      </c>
      <c r="AG1145" s="242" t="str">
        <f>IFERROR(VLOOKUP(작성용!A:A,RM!A:D,4,0),"-")</f>
        <v>-</v>
      </c>
      <c r="AH1145" s="262" t="s">
        <v>6721</v>
      </c>
      <c r="AI1145" s="263" t="s">
        <v>6721</v>
      </c>
      <c r="AJ1145" s="263" t="s">
        <v>6721</v>
      </c>
      <c r="AK1145" s="263" t="s">
        <v>7182</v>
      </c>
      <c r="AL1145" s="238">
        <v>1144</v>
      </c>
    </row>
    <row r="1146" spans="1:38" x14ac:dyDescent="0.3">
      <c r="A1146" s="250">
        <v>6000550</v>
      </c>
      <c r="B1146" s="250" t="s">
        <v>8194</v>
      </c>
      <c r="C1146" s="264" t="s">
        <v>6717</v>
      </c>
      <c r="D1146" s="271" t="s">
        <v>8211</v>
      </c>
      <c r="E1146" s="266">
        <v>1101116823458</v>
      </c>
      <c r="F1146" s="267" t="s">
        <v>7044</v>
      </c>
      <c r="G1146" s="251">
        <v>0</v>
      </c>
      <c r="H1146" s="252" t="s">
        <v>6721</v>
      </c>
      <c r="I1146" s="252"/>
      <c r="J1146" s="252"/>
      <c r="K1146" s="252"/>
      <c r="L1146" s="252"/>
      <c r="M1146" s="252"/>
      <c r="N1146" s="252" t="s">
        <v>6720</v>
      </c>
      <c r="O1146" s="253"/>
      <c r="P1146" s="253"/>
      <c r="Q1146" s="254"/>
      <c r="R1146" s="255" t="s">
        <v>2</v>
      </c>
      <c r="S1146" s="256" t="s">
        <v>6721</v>
      </c>
      <c r="T1146" s="259" t="s">
        <v>8201</v>
      </c>
      <c r="U1146" s="237" t="s">
        <v>6722</v>
      </c>
      <c r="V1146" s="237">
        <v>45565</v>
      </c>
      <c r="W1146" s="259" t="s">
        <v>6944</v>
      </c>
      <c r="X1146" s="257" t="s">
        <v>6721</v>
      </c>
      <c r="Y1146" s="257"/>
      <c r="Z1146" s="257"/>
      <c r="AA1146" s="225">
        <v>202409</v>
      </c>
      <c r="AB1146" s="258"/>
      <c r="AC1146" s="259" t="s">
        <v>7181</v>
      </c>
      <c r="AD1146" s="260" t="s">
        <v>7124</v>
      </c>
      <c r="AE1146" s="261">
        <v>0</v>
      </c>
      <c r="AF1146" s="260" t="s">
        <v>7124</v>
      </c>
      <c r="AG1146" s="242" t="str">
        <f>IFERROR(VLOOKUP(작성용!A:A,RM!A:D,4,0),"-")</f>
        <v>-</v>
      </c>
      <c r="AH1146" s="262" t="s">
        <v>6721</v>
      </c>
      <c r="AI1146" s="263" t="s">
        <v>6721</v>
      </c>
      <c r="AJ1146" s="263" t="s">
        <v>6721</v>
      </c>
      <c r="AK1146" s="263" t="s">
        <v>7182</v>
      </c>
      <c r="AL1146" s="238">
        <v>1145</v>
      </c>
    </row>
    <row r="1147" spans="1:38" x14ac:dyDescent="0.3">
      <c r="A1147" s="250">
        <v>6000500</v>
      </c>
      <c r="B1147" s="250" t="s">
        <v>8195</v>
      </c>
      <c r="C1147" s="264" t="s">
        <v>6717</v>
      </c>
      <c r="D1147" s="265" t="s">
        <v>8212</v>
      </c>
      <c r="E1147" s="266">
        <v>1346110103577</v>
      </c>
      <c r="F1147" s="267" t="s">
        <v>7179</v>
      </c>
      <c r="G1147" s="251">
        <v>0</v>
      </c>
      <c r="H1147" s="252" t="s">
        <v>6721</v>
      </c>
      <c r="I1147" s="252"/>
      <c r="J1147" s="252"/>
      <c r="K1147" s="252"/>
      <c r="L1147" s="252"/>
      <c r="M1147" s="252"/>
      <c r="N1147" s="252" t="s">
        <v>6720</v>
      </c>
      <c r="O1147" s="253"/>
      <c r="P1147" s="253"/>
      <c r="Q1147" s="254"/>
      <c r="R1147" s="255" t="s">
        <v>2</v>
      </c>
      <c r="S1147" s="256" t="s">
        <v>6721</v>
      </c>
      <c r="T1147" s="259" t="s">
        <v>8201</v>
      </c>
      <c r="U1147" s="237" t="s">
        <v>6722</v>
      </c>
      <c r="V1147" s="237">
        <v>45565</v>
      </c>
      <c r="W1147" s="259" t="s">
        <v>6944</v>
      </c>
      <c r="X1147" s="257" t="s">
        <v>6721</v>
      </c>
      <c r="Y1147" s="257"/>
      <c r="Z1147" s="257"/>
      <c r="AA1147" s="225">
        <v>202409</v>
      </c>
      <c r="AB1147" s="258"/>
      <c r="AC1147" s="259" t="s">
        <v>7181</v>
      </c>
      <c r="AD1147" s="260" t="s">
        <v>7119</v>
      </c>
      <c r="AE1147" s="261">
        <v>0</v>
      </c>
      <c r="AF1147" s="260" t="s">
        <v>7119</v>
      </c>
      <c r="AG1147" s="242" t="str">
        <f>IFERROR(VLOOKUP(작성용!A:A,RM!A:D,4,0),"-")</f>
        <v>-</v>
      </c>
      <c r="AH1147" s="262" t="s">
        <v>6721</v>
      </c>
      <c r="AI1147" s="263" t="s">
        <v>6721</v>
      </c>
      <c r="AJ1147" s="263" t="s">
        <v>6721</v>
      </c>
      <c r="AK1147" s="263" t="s">
        <v>7182</v>
      </c>
      <c r="AL1147" s="238">
        <v>1146</v>
      </c>
    </row>
    <row r="1148" spans="1:38" x14ac:dyDescent="0.3">
      <c r="A1148" s="250">
        <v>6000551</v>
      </c>
      <c r="B1148" s="250" t="s">
        <v>8196</v>
      </c>
      <c r="C1148" s="264" t="s">
        <v>6717</v>
      </c>
      <c r="D1148" s="265" t="s">
        <v>8213</v>
      </c>
      <c r="E1148" s="266">
        <v>1701110075540</v>
      </c>
      <c r="F1148" s="267" t="s">
        <v>7179</v>
      </c>
      <c r="G1148" s="251">
        <v>0</v>
      </c>
      <c r="H1148" s="252" t="s">
        <v>6721</v>
      </c>
      <c r="I1148" s="252"/>
      <c r="J1148" s="252"/>
      <c r="K1148" s="252"/>
      <c r="L1148" s="252"/>
      <c r="M1148" s="252"/>
      <c r="N1148" s="252" t="s">
        <v>6720</v>
      </c>
      <c r="O1148" s="253"/>
      <c r="P1148" s="253"/>
      <c r="Q1148" s="254"/>
      <c r="R1148" s="255" t="s">
        <v>2</v>
      </c>
      <c r="S1148" s="256" t="s">
        <v>6721</v>
      </c>
      <c r="T1148" s="259" t="s">
        <v>8201</v>
      </c>
      <c r="U1148" s="237" t="s">
        <v>6722</v>
      </c>
      <c r="V1148" s="237">
        <v>45565</v>
      </c>
      <c r="W1148" s="259" t="s">
        <v>6944</v>
      </c>
      <c r="X1148" s="257" t="s">
        <v>6721</v>
      </c>
      <c r="Y1148" s="257"/>
      <c r="Z1148" s="257"/>
      <c r="AA1148" s="225">
        <v>202409</v>
      </c>
      <c r="AB1148" s="258"/>
      <c r="AC1148" s="259" t="s">
        <v>7181</v>
      </c>
      <c r="AD1148" s="260" t="s">
        <v>7135</v>
      </c>
      <c r="AE1148" s="261">
        <v>0.4</v>
      </c>
      <c r="AF1148" s="260" t="s">
        <v>7135</v>
      </c>
      <c r="AG1148" s="242" t="str">
        <f>IFERROR(VLOOKUP(작성용!A:A,RM!A:D,4,0),"-")</f>
        <v>-</v>
      </c>
      <c r="AH1148" s="262" t="s">
        <v>6721</v>
      </c>
      <c r="AI1148" s="263" t="s">
        <v>6721</v>
      </c>
      <c r="AJ1148" s="263" t="s">
        <v>6721</v>
      </c>
      <c r="AK1148" s="263" t="s">
        <v>7182</v>
      </c>
      <c r="AL1148" s="238">
        <v>1147</v>
      </c>
    </row>
    <row r="1149" spans="1:38" x14ac:dyDescent="0.3">
      <c r="A1149" s="250">
        <v>6000552</v>
      </c>
      <c r="B1149" s="250" t="s">
        <v>8197</v>
      </c>
      <c r="C1149" s="264" t="s">
        <v>6717</v>
      </c>
      <c r="D1149" s="265" t="s">
        <v>8214</v>
      </c>
      <c r="E1149" s="266">
        <v>1301110007616</v>
      </c>
      <c r="F1149" s="267" t="s">
        <v>6931</v>
      </c>
      <c r="G1149" s="251">
        <v>0</v>
      </c>
      <c r="H1149" s="252" t="s">
        <v>6721</v>
      </c>
      <c r="I1149" s="252"/>
      <c r="J1149" s="252"/>
      <c r="K1149" s="252"/>
      <c r="L1149" s="252"/>
      <c r="M1149" s="252"/>
      <c r="N1149" s="252" t="s">
        <v>6720</v>
      </c>
      <c r="O1149" s="253"/>
      <c r="P1149" s="253"/>
      <c r="Q1149" s="254"/>
      <c r="R1149" s="255" t="s">
        <v>2</v>
      </c>
      <c r="S1149" s="256" t="s">
        <v>6721</v>
      </c>
      <c r="T1149" s="259" t="s">
        <v>8201</v>
      </c>
      <c r="U1149" s="237" t="s">
        <v>6722</v>
      </c>
      <c r="V1149" s="237">
        <v>45565</v>
      </c>
      <c r="W1149" s="259" t="s">
        <v>6944</v>
      </c>
      <c r="X1149" s="257" t="s">
        <v>6721</v>
      </c>
      <c r="Y1149" s="257"/>
      <c r="Z1149" s="257"/>
      <c r="AA1149" s="225">
        <v>202409</v>
      </c>
      <c r="AB1149" s="258"/>
      <c r="AC1149" s="259" t="s">
        <v>7181</v>
      </c>
      <c r="AD1149" s="260" t="s">
        <v>6910</v>
      </c>
      <c r="AE1149" s="261">
        <v>0</v>
      </c>
      <c r="AF1149" s="260" t="s">
        <v>6910</v>
      </c>
      <c r="AG1149" s="242" t="str">
        <f>IFERROR(VLOOKUP(작성용!A:A,RM!A:D,4,0),"-")</f>
        <v>-</v>
      </c>
      <c r="AH1149" s="262" t="s">
        <v>6721</v>
      </c>
      <c r="AI1149" s="263" t="s">
        <v>6721</v>
      </c>
      <c r="AJ1149" s="263" t="s">
        <v>6721</v>
      </c>
      <c r="AK1149" s="263" t="s">
        <v>7182</v>
      </c>
      <c r="AL1149" s="238">
        <v>1148</v>
      </c>
    </row>
    <row r="1150" spans="1:38" x14ac:dyDescent="0.3">
      <c r="A1150" s="250">
        <v>6000552</v>
      </c>
      <c r="B1150" s="250" t="s">
        <v>8197</v>
      </c>
      <c r="C1150" s="264" t="s">
        <v>6717</v>
      </c>
      <c r="D1150" s="265" t="s">
        <v>8215</v>
      </c>
      <c r="E1150" s="266">
        <v>1760110022654</v>
      </c>
      <c r="F1150" s="267" t="s">
        <v>6931</v>
      </c>
      <c r="G1150" s="251">
        <v>0</v>
      </c>
      <c r="H1150" s="252" t="s">
        <v>6721</v>
      </c>
      <c r="I1150" s="252"/>
      <c r="J1150" s="252"/>
      <c r="K1150" s="252"/>
      <c r="L1150" s="252"/>
      <c r="M1150" s="252"/>
      <c r="N1150" s="252" t="s">
        <v>6720</v>
      </c>
      <c r="O1150" s="253"/>
      <c r="P1150" s="253"/>
      <c r="Q1150" s="254"/>
      <c r="R1150" s="255" t="s">
        <v>2</v>
      </c>
      <c r="S1150" s="256" t="s">
        <v>6721</v>
      </c>
      <c r="T1150" s="259" t="s">
        <v>8201</v>
      </c>
      <c r="U1150" s="237" t="s">
        <v>6722</v>
      </c>
      <c r="V1150" s="237">
        <v>45565</v>
      </c>
      <c r="W1150" s="259" t="s">
        <v>6944</v>
      </c>
      <c r="X1150" s="257" t="s">
        <v>6721</v>
      </c>
      <c r="Y1150" s="257"/>
      <c r="Z1150" s="257"/>
      <c r="AA1150" s="225">
        <v>202409</v>
      </c>
      <c r="AB1150" s="258"/>
      <c r="AC1150" s="259" t="s">
        <v>7181</v>
      </c>
      <c r="AD1150" s="260" t="s">
        <v>6910</v>
      </c>
      <c r="AE1150" s="261">
        <v>0</v>
      </c>
      <c r="AF1150" s="260" t="s">
        <v>6910</v>
      </c>
      <c r="AG1150" s="242" t="str">
        <f>IFERROR(VLOOKUP(작성용!A:A,RM!A:D,4,0),"-")</f>
        <v>-</v>
      </c>
      <c r="AH1150" s="262" t="s">
        <v>6721</v>
      </c>
      <c r="AI1150" s="263" t="s">
        <v>6721</v>
      </c>
      <c r="AJ1150" s="263" t="s">
        <v>6721</v>
      </c>
      <c r="AK1150" s="263" t="s">
        <v>7182</v>
      </c>
      <c r="AL1150" s="238">
        <v>1149</v>
      </c>
    </row>
    <row r="1151" spans="1:38" x14ac:dyDescent="0.3">
      <c r="A1151" s="250">
        <v>6000552</v>
      </c>
      <c r="B1151" s="250" t="s">
        <v>8197</v>
      </c>
      <c r="C1151" s="264" t="s">
        <v>6717</v>
      </c>
      <c r="D1151" s="265" t="s">
        <v>8216</v>
      </c>
      <c r="E1151" s="266">
        <v>1311110051935</v>
      </c>
      <c r="F1151" s="267" t="s">
        <v>6931</v>
      </c>
      <c r="G1151" s="251">
        <v>0</v>
      </c>
      <c r="H1151" s="252" t="s">
        <v>6721</v>
      </c>
      <c r="I1151" s="252"/>
      <c r="J1151" s="252"/>
      <c r="K1151" s="252"/>
      <c r="L1151" s="252"/>
      <c r="M1151" s="252"/>
      <c r="N1151" s="252" t="s">
        <v>6720</v>
      </c>
      <c r="O1151" s="253"/>
      <c r="P1151" s="253"/>
      <c r="Q1151" s="254"/>
      <c r="R1151" s="255" t="s">
        <v>2</v>
      </c>
      <c r="S1151" s="256" t="s">
        <v>6721</v>
      </c>
      <c r="T1151" s="259" t="s">
        <v>8201</v>
      </c>
      <c r="U1151" s="237" t="s">
        <v>6722</v>
      </c>
      <c r="V1151" s="237">
        <v>45565</v>
      </c>
      <c r="W1151" s="259" t="s">
        <v>6944</v>
      </c>
      <c r="X1151" s="257" t="s">
        <v>6721</v>
      </c>
      <c r="Y1151" s="257"/>
      <c r="Z1151" s="257"/>
      <c r="AA1151" s="225">
        <v>202409</v>
      </c>
      <c r="AB1151" s="258"/>
      <c r="AC1151" s="259" t="s">
        <v>7181</v>
      </c>
      <c r="AD1151" s="260" t="s">
        <v>6910</v>
      </c>
      <c r="AE1151" s="261">
        <v>0</v>
      </c>
      <c r="AF1151" s="260" t="s">
        <v>6910</v>
      </c>
      <c r="AG1151" s="242" t="str">
        <f>IFERROR(VLOOKUP(작성용!A:A,RM!A:D,4,0),"-")</f>
        <v>-</v>
      </c>
      <c r="AH1151" s="262" t="s">
        <v>6721</v>
      </c>
      <c r="AI1151" s="263" t="s">
        <v>6721</v>
      </c>
      <c r="AJ1151" s="263" t="s">
        <v>6721</v>
      </c>
      <c r="AK1151" s="263" t="s">
        <v>7182</v>
      </c>
      <c r="AL1151" s="238">
        <v>1150</v>
      </c>
    </row>
    <row r="1152" spans="1:38" x14ac:dyDescent="0.3">
      <c r="A1152" s="250">
        <v>6000552</v>
      </c>
      <c r="B1152" s="250" t="s">
        <v>8197</v>
      </c>
      <c r="C1152" s="264" t="s">
        <v>6717</v>
      </c>
      <c r="D1152" s="265" t="s">
        <v>8216</v>
      </c>
      <c r="E1152" s="266">
        <v>1311110051935</v>
      </c>
      <c r="F1152" s="267" t="s">
        <v>7013</v>
      </c>
      <c r="G1152" s="251">
        <v>0</v>
      </c>
      <c r="H1152" s="252" t="s">
        <v>6721</v>
      </c>
      <c r="I1152" s="252"/>
      <c r="J1152" s="252"/>
      <c r="K1152" s="252"/>
      <c r="L1152" s="252"/>
      <c r="M1152" s="252"/>
      <c r="N1152" s="252" t="s">
        <v>6720</v>
      </c>
      <c r="O1152" s="253"/>
      <c r="P1152" s="253"/>
      <c r="Q1152" s="254"/>
      <c r="R1152" s="255" t="s">
        <v>2</v>
      </c>
      <c r="S1152" s="256" t="s">
        <v>6721</v>
      </c>
      <c r="T1152" s="259" t="s">
        <v>8201</v>
      </c>
      <c r="U1152" s="237" t="s">
        <v>6722</v>
      </c>
      <c r="V1152" s="237">
        <v>45565</v>
      </c>
      <c r="W1152" s="259" t="s">
        <v>6944</v>
      </c>
      <c r="X1152" s="257" t="s">
        <v>6721</v>
      </c>
      <c r="Y1152" s="257"/>
      <c r="Z1152" s="257"/>
      <c r="AA1152" s="225">
        <v>202409</v>
      </c>
      <c r="AB1152" s="258"/>
      <c r="AC1152" s="259" t="s">
        <v>7181</v>
      </c>
      <c r="AD1152" s="260" t="s">
        <v>6910</v>
      </c>
      <c r="AE1152" s="261">
        <v>0</v>
      </c>
      <c r="AF1152" s="260" t="s">
        <v>6910</v>
      </c>
      <c r="AG1152" s="242" t="str">
        <f>IFERROR(VLOOKUP(작성용!A:A,RM!A:D,4,0),"-")</f>
        <v>-</v>
      </c>
      <c r="AH1152" s="262" t="s">
        <v>6721</v>
      </c>
      <c r="AI1152" s="263" t="s">
        <v>6721</v>
      </c>
      <c r="AJ1152" s="263" t="s">
        <v>6721</v>
      </c>
      <c r="AK1152" s="263" t="s">
        <v>7182</v>
      </c>
      <c r="AL1152" s="238">
        <v>1151</v>
      </c>
    </row>
    <row r="1153" spans="1:38" x14ac:dyDescent="0.3">
      <c r="A1153" s="250">
        <v>6000552</v>
      </c>
      <c r="B1153" s="250" t="s">
        <v>8197</v>
      </c>
      <c r="C1153" s="264" t="s">
        <v>6717</v>
      </c>
      <c r="D1153" s="265" t="s">
        <v>8217</v>
      </c>
      <c r="E1153" s="266">
        <v>1701110021543</v>
      </c>
      <c r="F1153" s="267" t="s">
        <v>7013</v>
      </c>
      <c r="G1153" s="251">
        <v>0</v>
      </c>
      <c r="H1153" s="252" t="s">
        <v>6721</v>
      </c>
      <c r="I1153" s="252"/>
      <c r="J1153" s="252"/>
      <c r="K1153" s="252"/>
      <c r="L1153" s="252"/>
      <c r="M1153" s="252"/>
      <c r="N1153" s="252" t="s">
        <v>6720</v>
      </c>
      <c r="O1153" s="253"/>
      <c r="P1153" s="253"/>
      <c r="Q1153" s="254"/>
      <c r="R1153" s="255" t="s">
        <v>2</v>
      </c>
      <c r="S1153" s="256" t="s">
        <v>6721</v>
      </c>
      <c r="T1153" s="259" t="s">
        <v>8201</v>
      </c>
      <c r="U1153" s="237" t="s">
        <v>6722</v>
      </c>
      <c r="V1153" s="237">
        <v>45565</v>
      </c>
      <c r="W1153" s="259" t="s">
        <v>6944</v>
      </c>
      <c r="X1153" s="257" t="s">
        <v>6721</v>
      </c>
      <c r="Y1153" s="257"/>
      <c r="Z1153" s="257"/>
      <c r="AA1153" s="225">
        <v>202409</v>
      </c>
      <c r="AB1153" s="258"/>
      <c r="AC1153" s="259" t="s">
        <v>7181</v>
      </c>
      <c r="AD1153" s="260" t="s">
        <v>6910</v>
      </c>
      <c r="AE1153" s="261">
        <v>0</v>
      </c>
      <c r="AF1153" s="260" t="s">
        <v>6910</v>
      </c>
      <c r="AG1153" s="242" t="str">
        <f>IFERROR(VLOOKUP(작성용!A:A,RM!A:D,4,0),"-")</f>
        <v>-</v>
      </c>
      <c r="AH1153" s="262" t="s">
        <v>6721</v>
      </c>
      <c r="AI1153" s="263" t="s">
        <v>6721</v>
      </c>
      <c r="AJ1153" s="263" t="s">
        <v>6721</v>
      </c>
      <c r="AK1153" s="263" t="s">
        <v>7182</v>
      </c>
      <c r="AL1153" s="238">
        <v>1152</v>
      </c>
    </row>
    <row r="1154" spans="1:38" x14ac:dyDescent="0.3">
      <c r="A1154" s="250">
        <v>6000552</v>
      </c>
      <c r="B1154" s="250" t="s">
        <v>8197</v>
      </c>
      <c r="C1154" s="264" t="s">
        <v>6717</v>
      </c>
      <c r="D1154" s="265" t="s">
        <v>8214</v>
      </c>
      <c r="E1154" s="266">
        <v>1301110007616</v>
      </c>
      <c r="F1154" s="267" t="s">
        <v>6955</v>
      </c>
      <c r="G1154" s="251">
        <v>0</v>
      </c>
      <c r="H1154" s="252" t="s">
        <v>6721</v>
      </c>
      <c r="I1154" s="252"/>
      <c r="J1154" s="252"/>
      <c r="K1154" s="252"/>
      <c r="L1154" s="252"/>
      <c r="M1154" s="252"/>
      <c r="N1154" s="252" t="s">
        <v>6720</v>
      </c>
      <c r="O1154" s="253"/>
      <c r="P1154" s="253"/>
      <c r="Q1154" s="254"/>
      <c r="R1154" s="255" t="s">
        <v>2</v>
      </c>
      <c r="S1154" s="256" t="s">
        <v>6721</v>
      </c>
      <c r="T1154" s="259" t="s">
        <v>8201</v>
      </c>
      <c r="U1154" s="237" t="s">
        <v>6722</v>
      </c>
      <c r="V1154" s="237">
        <v>45565</v>
      </c>
      <c r="W1154" s="259" t="s">
        <v>6944</v>
      </c>
      <c r="X1154" s="257" t="s">
        <v>6721</v>
      </c>
      <c r="Y1154" s="257"/>
      <c r="Z1154" s="257"/>
      <c r="AA1154" s="225">
        <v>202409</v>
      </c>
      <c r="AB1154" s="258"/>
      <c r="AC1154" s="259" t="s">
        <v>7181</v>
      </c>
      <c r="AD1154" s="260" t="s">
        <v>6910</v>
      </c>
      <c r="AE1154" s="261">
        <v>0</v>
      </c>
      <c r="AF1154" s="260" t="s">
        <v>6910</v>
      </c>
      <c r="AG1154" s="242" t="str">
        <f>IFERROR(VLOOKUP(작성용!A:A,RM!A:D,4,0),"-")</f>
        <v>-</v>
      </c>
      <c r="AH1154" s="262" t="s">
        <v>6721</v>
      </c>
      <c r="AI1154" s="263" t="s">
        <v>6721</v>
      </c>
      <c r="AJ1154" s="263" t="s">
        <v>6721</v>
      </c>
      <c r="AK1154" s="263" t="s">
        <v>7182</v>
      </c>
      <c r="AL1154" s="238">
        <v>1153</v>
      </c>
    </row>
    <row r="1155" spans="1:38" x14ac:dyDescent="0.3">
      <c r="A1155" s="250">
        <v>6000674</v>
      </c>
      <c r="B1155" s="250" t="s">
        <v>8198</v>
      </c>
      <c r="C1155" s="264" t="s">
        <v>6717</v>
      </c>
      <c r="D1155" s="265" t="s">
        <v>8218</v>
      </c>
      <c r="E1155" s="266">
        <v>2301110265867</v>
      </c>
      <c r="F1155" s="267" t="s">
        <v>7179</v>
      </c>
      <c r="G1155" s="251">
        <v>0</v>
      </c>
      <c r="H1155" s="252" t="s">
        <v>6721</v>
      </c>
      <c r="I1155" s="252"/>
      <c r="J1155" s="252"/>
      <c r="K1155" s="252"/>
      <c r="L1155" s="252"/>
      <c r="M1155" s="252"/>
      <c r="N1155" s="252" t="s">
        <v>6946</v>
      </c>
      <c r="O1155" s="253"/>
      <c r="P1155" s="253"/>
      <c r="Q1155" s="254"/>
      <c r="R1155" s="255" t="s">
        <v>2</v>
      </c>
      <c r="S1155" s="256" t="s">
        <v>6721</v>
      </c>
      <c r="T1155" s="259" t="s">
        <v>8201</v>
      </c>
      <c r="U1155" s="237" t="s">
        <v>6722</v>
      </c>
      <c r="V1155" s="237">
        <v>45565</v>
      </c>
      <c r="W1155" s="259" t="s">
        <v>6944</v>
      </c>
      <c r="X1155" s="257" t="s">
        <v>6721</v>
      </c>
      <c r="Y1155" s="257"/>
      <c r="Z1155" s="257"/>
      <c r="AA1155" s="225">
        <v>202409</v>
      </c>
      <c r="AB1155" s="258"/>
      <c r="AC1155" s="259" t="s">
        <v>7181</v>
      </c>
      <c r="AD1155" s="260" t="s">
        <v>7077</v>
      </c>
      <c r="AE1155" s="261">
        <v>0.4</v>
      </c>
      <c r="AF1155" s="260" t="s">
        <v>7077</v>
      </c>
      <c r="AG1155" s="242" t="str">
        <f>IFERROR(VLOOKUP(작성용!A:A,RM!A:D,4,0),"-")</f>
        <v>-</v>
      </c>
      <c r="AH1155" s="262" t="s">
        <v>6721</v>
      </c>
      <c r="AI1155" s="263" t="s">
        <v>6721</v>
      </c>
      <c r="AJ1155" s="263" t="s">
        <v>6721</v>
      </c>
      <c r="AK1155" s="263" t="s">
        <v>7182</v>
      </c>
      <c r="AL1155" s="238">
        <v>1154</v>
      </c>
    </row>
    <row r="1156" spans="1:38" x14ac:dyDescent="0.3">
      <c r="A1156" s="250">
        <v>6000674</v>
      </c>
      <c r="B1156" s="250" t="s">
        <v>8198</v>
      </c>
      <c r="C1156" s="264" t="s">
        <v>6717</v>
      </c>
      <c r="D1156" s="265" t="s">
        <v>8218</v>
      </c>
      <c r="E1156" s="266">
        <v>2301110265867</v>
      </c>
      <c r="F1156" s="267" t="s">
        <v>7044</v>
      </c>
      <c r="G1156" s="251">
        <v>0</v>
      </c>
      <c r="H1156" s="252" t="s">
        <v>6721</v>
      </c>
      <c r="I1156" s="252"/>
      <c r="J1156" s="252"/>
      <c r="K1156" s="252"/>
      <c r="L1156" s="252"/>
      <c r="M1156" s="252"/>
      <c r="N1156" s="252" t="s">
        <v>6946</v>
      </c>
      <c r="O1156" s="253"/>
      <c r="P1156" s="253"/>
      <c r="Q1156" s="254"/>
      <c r="R1156" s="255" t="s">
        <v>2</v>
      </c>
      <c r="S1156" s="256" t="s">
        <v>6721</v>
      </c>
      <c r="T1156" s="259" t="s">
        <v>8201</v>
      </c>
      <c r="U1156" s="237" t="s">
        <v>6722</v>
      </c>
      <c r="V1156" s="237">
        <v>45565</v>
      </c>
      <c r="W1156" s="259" t="s">
        <v>6944</v>
      </c>
      <c r="X1156" s="257" t="s">
        <v>6721</v>
      </c>
      <c r="Y1156" s="257"/>
      <c r="Z1156" s="257"/>
      <c r="AA1156" s="225">
        <v>202409</v>
      </c>
      <c r="AB1156" s="258"/>
      <c r="AC1156" s="259" t="s">
        <v>7181</v>
      </c>
      <c r="AD1156" s="260" t="s">
        <v>7077</v>
      </c>
      <c r="AE1156" s="261">
        <v>0</v>
      </c>
      <c r="AF1156" s="260" t="s">
        <v>7077</v>
      </c>
      <c r="AG1156" s="242" t="str">
        <f>IFERROR(VLOOKUP(작성용!A:A,RM!A:D,4,0),"-")</f>
        <v>-</v>
      </c>
      <c r="AH1156" s="262" t="s">
        <v>6721</v>
      </c>
      <c r="AI1156" s="263" t="s">
        <v>6721</v>
      </c>
      <c r="AJ1156" s="263" t="s">
        <v>6721</v>
      </c>
      <c r="AK1156" s="263" t="s">
        <v>7182</v>
      </c>
      <c r="AL1156" s="238">
        <v>1155</v>
      </c>
    </row>
    <row r="1157" spans="1:38" x14ac:dyDescent="0.3">
      <c r="A1157" s="232" t="s">
        <v>859</v>
      </c>
      <c r="B1157" s="232" t="s">
        <v>8219</v>
      </c>
      <c r="C1157" s="244" t="s">
        <v>6717</v>
      </c>
      <c r="D1157" s="240" t="s">
        <v>7679</v>
      </c>
      <c r="E1157" s="239" t="s">
        <v>3895</v>
      </c>
      <c r="F1157" s="243" t="s">
        <v>6729</v>
      </c>
      <c r="G1157" s="214">
        <v>0</v>
      </c>
      <c r="H1157" s="234" t="s">
        <v>6721</v>
      </c>
      <c r="I1157" s="234"/>
      <c r="J1157" s="234"/>
      <c r="K1157" s="234"/>
      <c r="L1157" s="234"/>
      <c r="M1157" s="234" t="s">
        <v>4951</v>
      </c>
      <c r="N1157" s="234" t="s">
        <v>6946</v>
      </c>
      <c r="O1157" s="249" t="s">
        <v>8220</v>
      </c>
      <c r="P1157" s="249" t="s">
        <v>8221</v>
      </c>
      <c r="Q1157" s="226" t="s">
        <v>8222</v>
      </c>
      <c r="R1157" s="212" t="s">
        <v>4215</v>
      </c>
      <c r="S1157" s="213">
        <v>420000166</v>
      </c>
      <c r="T1157" s="236">
        <v>45531</v>
      </c>
      <c r="U1157" s="237" t="s">
        <v>6722</v>
      </c>
      <c r="V1157" s="237">
        <v>45544</v>
      </c>
      <c r="W1157" s="237">
        <v>45580</v>
      </c>
      <c r="X1157" s="237" t="s">
        <v>6721</v>
      </c>
      <c r="Y1157" s="237"/>
      <c r="Z1157" s="237" t="s">
        <v>7066</v>
      </c>
      <c r="AA1157" s="225">
        <v>202409</v>
      </c>
      <c r="AB1157" s="246"/>
      <c r="AC1157" s="236" t="s">
        <v>6708</v>
      </c>
      <c r="AD1157" s="247" t="s">
        <v>6709</v>
      </c>
      <c r="AE1157" s="248">
        <v>0</v>
      </c>
      <c r="AF1157" s="247" t="s">
        <v>6709</v>
      </c>
      <c r="AG1157" s="242" t="str">
        <f>IFERROR(VLOOKUP(작성용!A:A,RM!A:D,4,0),"-")</f>
        <v>유수연</v>
      </c>
      <c r="AH1157" s="9" t="s">
        <v>8223</v>
      </c>
      <c r="AI1157" s="238" t="s">
        <v>8224</v>
      </c>
      <c r="AJ1157" s="238" t="s">
        <v>6721</v>
      </c>
      <c r="AK1157" s="238" t="s">
        <v>6726</v>
      </c>
      <c r="AL1157" s="238">
        <v>1156</v>
      </c>
    </row>
    <row r="1158" spans="1:38" x14ac:dyDescent="0.3">
      <c r="A1158" s="232" t="s">
        <v>859</v>
      </c>
      <c r="B1158" s="232" t="s">
        <v>8219</v>
      </c>
      <c r="C1158" s="244" t="s">
        <v>6717</v>
      </c>
      <c r="D1158" s="240" t="s">
        <v>8225</v>
      </c>
      <c r="E1158" s="239" t="s">
        <v>4952</v>
      </c>
      <c r="F1158" s="243" t="s">
        <v>6729</v>
      </c>
      <c r="G1158" s="214">
        <v>0</v>
      </c>
      <c r="H1158" s="234" t="s">
        <v>6721</v>
      </c>
      <c r="I1158" s="234"/>
      <c r="J1158" s="234"/>
      <c r="K1158" s="234"/>
      <c r="L1158" s="234"/>
      <c r="M1158" s="234" t="s">
        <v>4953</v>
      </c>
      <c r="N1158" s="234" t="s">
        <v>6946</v>
      </c>
      <c r="O1158" s="249" t="s">
        <v>8220</v>
      </c>
      <c r="P1158" s="249" t="s">
        <v>8221</v>
      </c>
      <c r="Q1158" s="226" t="s">
        <v>8222</v>
      </c>
      <c r="R1158" s="212" t="s">
        <v>4954</v>
      </c>
      <c r="S1158" s="213">
        <v>420000651</v>
      </c>
      <c r="T1158" s="236">
        <v>45531</v>
      </c>
      <c r="U1158" s="237" t="s">
        <v>6722</v>
      </c>
      <c r="V1158" s="237">
        <v>45544</v>
      </c>
      <c r="W1158" s="237">
        <v>45580</v>
      </c>
      <c r="X1158" s="237" t="s">
        <v>6721</v>
      </c>
      <c r="Y1158" s="237"/>
      <c r="Z1158" s="237" t="s">
        <v>7066</v>
      </c>
      <c r="AA1158" s="225">
        <v>202409</v>
      </c>
      <c r="AB1158" s="246"/>
      <c r="AC1158" s="236" t="s">
        <v>6708</v>
      </c>
      <c r="AD1158" s="247" t="s">
        <v>6709</v>
      </c>
      <c r="AE1158" s="248">
        <v>0</v>
      </c>
      <c r="AF1158" s="247" t="s">
        <v>6709</v>
      </c>
      <c r="AG1158" s="242" t="str">
        <f>IFERROR(VLOOKUP(작성용!A:A,RM!A:D,4,0),"-")</f>
        <v>유수연</v>
      </c>
      <c r="AH1158" s="9" t="s">
        <v>8223</v>
      </c>
      <c r="AI1158" s="238" t="s">
        <v>8224</v>
      </c>
      <c r="AJ1158" s="238" t="s">
        <v>6721</v>
      </c>
      <c r="AK1158" s="238" t="s">
        <v>6726</v>
      </c>
      <c r="AL1158" s="238">
        <v>1157</v>
      </c>
    </row>
    <row r="1159" spans="1:38" x14ac:dyDescent="0.3">
      <c r="A1159" s="232" t="s">
        <v>859</v>
      </c>
      <c r="B1159" s="232" t="s">
        <v>8219</v>
      </c>
      <c r="C1159" s="244" t="s">
        <v>6717</v>
      </c>
      <c r="D1159" s="240" t="s">
        <v>8226</v>
      </c>
      <c r="E1159" s="239" t="s">
        <v>4955</v>
      </c>
      <c r="F1159" s="243" t="s">
        <v>6729</v>
      </c>
      <c r="G1159" s="214">
        <v>0</v>
      </c>
      <c r="H1159" s="234" t="s">
        <v>6721</v>
      </c>
      <c r="I1159" s="234"/>
      <c r="J1159" s="234"/>
      <c r="K1159" s="234"/>
      <c r="L1159" s="234"/>
      <c r="M1159" s="234" t="s">
        <v>4956</v>
      </c>
      <c r="N1159" s="234" t="s">
        <v>6946</v>
      </c>
      <c r="O1159" s="249" t="s">
        <v>8220</v>
      </c>
      <c r="P1159" s="249" t="s">
        <v>8221</v>
      </c>
      <c r="Q1159" s="226" t="s">
        <v>8222</v>
      </c>
      <c r="R1159" s="212" t="s">
        <v>4957</v>
      </c>
      <c r="S1159" s="213">
        <v>420000666</v>
      </c>
      <c r="T1159" s="236">
        <v>45531</v>
      </c>
      <c r="U1159" s="237" t="s">
        <v>6722</v>
      </c>
      <c r="V1159" s="237">
        <v>45544</v>
      </c>
      <c r="W1159" s="237">
        <v>45580</v>
      </c>
      <c r="X1159" s="237" t="s">
        <v>6721</v>
      </c>
      <c r="Y1159" s="237"/>
      <c r="Z1159" s="237" t="s">
        <v>7066</v>
      </c>
      <c r="AA1159" s="225">
        <v>202409</v>
      </c>
      <c r="AB1159" s="246"/>
      <c r="AC1159" s="236" t="s">
        <v>6708</v>
      </c>
      <c r="AD1159" s="247" t="s">
        <v>6709</v>
      </c>
      <c r="AE1159" s="248">
        <v>0</v>
      </c>
      <c r="AF1159" s="247" t="s">
        <v>6709</v>
      </c>
      <c r="AG1159" s="242" t="str">
        <f>IFERROR(VLOOKUP(작성용!A:A,RM!A:D,4,0),"-")</f>
        <v>유수연</v>
      </c>
      <c r="AH1159" s="9" t="s">
        <v>8223</v>
      </c>
      <c r="AI1159" s="238" t="s">
        <v>8224</v>
      </c>
      <c r="AJ1159" s="238" t="s">
        <v>6721</v>
      </c>
      <c r="AK1159" s="238" t="s">
        <v>6726</v>
      </c>
      <c r="AL1159" s="238">
        <v>1158</v>
      </c>
    </row>
    <row r="1160" spans="1:38" x14ac:dyDescent="0.3">
      <c r="A1160" s="232" t="s">
        <v>859</v>
      </c>
      <c r="B1160" s="232" t="s">
        <v>8219</v>
      </c>
      <c r="C1160" s="244" t="s">
        <v>6717</v>
      </c>
      <c r="D1160" s="240" t="s">
        <v>7667</v>
      </c>
      <c r="E1160" s="239" t="s">
        <v>3887</v>
      </c>
      <c r="F1160" s="243" t="s">
        <v>6729</v>
      </c>
      <c r="G1160" s="214">
        <v>0</v>
      </c>
      <c r="H1160" s="234" t="s">
        <v>6721</v>
      </c>
      <c r="I1160" s="234"/>
      <c r="J1160" s="234"/>
      <c r="K1160" s="234"/>
      <c r="L1160" s="234"/>
      <c r="M1160" s="234" t="s">
        <v>4958</v>
      </c>
      <c r="N1160" s="234" t="s">
        <v>6946</v>
      </c>
      <c r="O1160" s="249" t="s">
        <v>8220</v>
      </c>
      <c r="P1160" s="249" t="s">
        <v>8221</v>
      </c>
      <c r="Q1160" s="226" t="s">
        <v>8222</v>
      </c>
      <c r="R1160" s="212" t="s">
        <v>4216</v>
      </c>
      <c r="S1160" s="213">
        <v>420000172</v>
      </c>
      <c r="T1160" s="236">
        <v>45531</v>
      </c>
      <c r="U1160" s="237" t="s">
        <v>6722</v>
      </c>
      <c r="V1160" s="237">
        <v>45544</v>
      </c>
      <c r="W1160" s="237">
        <v>45580</v>
      </c>
      <c r="X1160" s="237" t="s">
        <v>6721</v>
      </c>
      <c r="Y1160" s="237"/>
      <c r="Z1160" s="237" t="s">
        <v>7066</v>
      </c>
      <c r="AA1160" s="225">
        <v>202409</v>
      </c>
      <c r="AB1160" s="246"/>
      <c r="AC1160" s="236" t="s">
        <v>6708</v>
      </c>
      <c r="AD1160" s="247" t="s">
        <v>6709</v>
      </c>
      <c r="AE1160" s="248">
        <v>0</v>
      </c>
      <c r="AF1160" s="247" t="s">
        <v>6709</v>
      </c>
      <c r="AG1160" s="242" t="str">
        <f>IFERROR(VLOOKUP(작성용!A:A,RM!A:D,4,0),"-")</f>
        <v>유수연</v>
      </c>
      <c r="AH1160" s="9" t="s">
        <v>8223</v>
      </c>
      <c r="AI1160" s="238" t="s">
        <v>8224</v>
      </c>
      <c r="AJ1160" s="238" t="s">
        <v>6721</v>
      </c>
      <c r="AK1160" s="238" t="s">
        <v>6726</v>
      </c>
      <c r="AL1160" s="238">
        <v>1159</v>
      </c>
    </row>
    <row r="1161" spans="1:38" x14ac:dyDescent="0.3">
      <c r="A1161" s="232" t="s">
        <v>859</v>
      </c>
      <c r="B1161" s="232" t="s">
        <v>8219</v>
      </c>
      <c r="C1161" s="244" t="s">
        <v>6717</v>
      </c>
      <c r="D1161" s="240" t="s">
        <v>8227</v>
      </c>
      <c r="E1161" s="239" t="s">
        <v>4959</v>
      </c>
      <c r="F1161" s="243" t="s">
        <v>6729</v>
      </c>
      <c r="G1161" s="214">
        <v>0</v>
      </c>
      <c r="H1161" s="234" t="s">
        <v>6721</v>
      </c>
      <c r="I1161" s="234"/>
      <c r="J1161" s="234"/>
      <c r="K1161" s="234"/>
      <c r="L1161" s="234"/>
      <c r="M1161" s="234" t="s">
        <v>4960</v>
      </c>
      <c r="N1161" s="234" t="s">
        <v>6946</v>
      </c>
      <c r="O1161" s="249" t="s">
        <v>8220</v>
      </c>
      <c r="P1161" s="249" t="s">
        <v>8221</v>
      </c>
      <c r="Q1161" s="226" t="s">
        <v>8222</v>
      </c>
      <c r="R1161" s="212" t="s">
        <v>4961</v>
      </c>
      <c r="S1161" s="213">
        <v>420000198</v>
      </c>
      <c r="T1161" s="236">
        <v>45531</v>
      </c>
      <c r="U1161" s="237" t="s">
        <v>6722</v>
      </c>
      <c r="V1161" s="237">
        <v>45544</v>
      </c>
      <c r="W1161" s="237">
        <v>45580</v>
      </c>
      <c r="X1161" s="237" t="s">
        <v>6721</v>
      </c>
      <c r="Y1161" s="237"/>
      <c r="Z1161" s="237" t="s">
        <v>7066</v>
      </c>
      <c r="AA1161" s="225">
        <v>202409</v>
      </c>
      <c r="AB1161" s="246"/>
      <c r="AC1161" s="236" t="s">
        <v>6708</v>
      </c>
      <c r="AD1161" s="247" t="s">
        <v>6709</v>
      </c>
      <c r="AE1161" s="248">
        <v>0</v>
      </c>
      <c r="AF1161" s="247" t="s">
        <v>6709</v>
      </c>
      <c r="AG1161" s="242" t="str">
        <f>IFERROR(VLOOKUP(작성용!A:A,RM!A:D,4,0),"-")</f>
        <v>유수연</v>
      </c>
      <c r="AH1161" s="9" t="s">
        <v>8223</v>
      </c>
      <c r="AI1161" s="238" t="s">
        <v>8224</v>
      </c>
      <c r="AJ1161" s="238" t="s">
        <v>6721</v>
      </c>
      <c r="AK1161" s="238" t="s">
        <v>6726</v>
      </c>
      <c r="AL1161" s="238">
        <v>1160</v>
      </c>
    </row>
    <row r="1162" spans="1:38" x14ac:dyDescent="0.3">
      <c r="A1162" s="232" t="s">
        <v>859</v>
      </c>
      <c r="B1162" s="232" t="s">
        <v>8219</v>
      </c>
      <c r="C1162" s="244" t="s">
        <v>6717</v>
      </c>
      <c r="D1162" s="240" t="s">
        <v>7294</v>
      </c>
      <c r="E1162" s="239" t="s">
        <v>3958</v>
      </c>
      <c r="F1162" s="243" t="s">
        <v>6729</v>
      </c>
      <c r="G1162" s="214">
        <v>0</v>
      </c>
      <c r="H1162" s="234" t="s">
        <v>6721</v>
      </c>
      <c r="I1162" s="234"/>
      <c r="J1162" s="234"/>
      <c r="K1162" s="234"/>
      <c r="L1162" s="234"/>
      <c r="M1162" s="234" t="s">
        <v>4962</v>
      </c>
      <c r="N1162" s="234" t="s">
        <v>6946</v>
      </c>
      <c r="O1162" s="249" t="s">
        <v>8220</v>
      </c>
      <c r="P1162" s="249" t="s">
        <v>8221</v>
      </c>
      <c r="Q1162" s="226" t="s">
        <v>8222</v>
      </c>
      <c r="R1162" s="212" t="s">
        <v>4212</v>
      </c>
      <c r="S1162" s="213">
        <v>420000205</v>
      </c>
      <c r="T1162" s="236">
        <v>45531</v>
      </c>
      <c r="U1162" s="237" t="s">
        <v>6722</v>
      </c>
      <c r="V1162" s="237">
        <v>45544</v>
      </c>
      <c r="W1162" s="237">
        <v>45580</v>
      </c>
      <c r="X1162" s="237" t="s">
        <v>6721</v>
      </c>
      <c r="Y1162" s="237"/>
      <c r="Z1162" s="237" t="s">
        <v>7066</v>
      </c>
      <c r="AA1162" s="225">
        <v>202409</v>
      </c>
      <c r="AB1162" s="246"/>
      <c r="AC1162" s="236" t="s">
        <v>6708</v>
      </c>
      <c r="AD1162" s="247" t="s">
        <v>6709</v>
      </c>
      <c r="AE1162" s="248">
        <v>0</v>
      </c>
      <c r="AF1162" s="247" t="s">
        <v>6709</v>
      </c>
      <c r="AG1162" s="242" t="str">
        <f>IFERROR(VLOOKUP(작성용!A:A,RM!A:D,4,0),"-")</f>
        <v>유수연</v>
      </c>
      <c r="AH1162" s="9" t="s">
        <v>8223</v>
      </c>
      <c r="AI1162" s="238" t="s">
        <v>8224</v>
      </c>
      <c r="AJ1162" s="238" t="s">
        <v>6721</v>
      </c>
      <c r="AK1162" s="238" t="s">
        <v>6726</v>
      </c>
      <c r="AL1162" s="238">
        <v>1161</v>
      </c>
    </row>
    <row r="1163" spans="1:38" x14ac:dyDescent="0.3">
      <c r="A1163" s="232" t="s">
        <v>859</v>
      </c>
      <c r="B1163" s="232" t="s">
        <v>8219</v>
      </c>
      <c r="C1163" s="244" t="s">
        <v>6717</v>
      </c>
      <c r="D1163" s="240" t="s">
        <v>8228</v>
      </c>
      <c r="E1163" s="239" t="s">
        <v>4963</v>
      </c>
      <c r="F1163" s="243" t="s">
        <v>6729</v>
      </c>
      <c r="G1163" s="214">
        <v>0</v>
      </c>
      <c r="H1163" s="234" t="s">
        <v>6721</v>
      </c>
      <c r="I1163" s="234"/>
      <c r="J1163" s="234"/>
      <c r="K1163" s="234"/>
      <c r="L1163" s="234"/>
      <c r="M1163" s="234" t="s">
        <v>4964</v>
      </c>
      <c r="N1163" s="234" t="s">
        <v>6946</v>
      </c>
      <c r="O1163" s="249" t="s">
        <v>8220</v>
      </c>
      <c r="P1163" s="249" t="s">
        <v>8221</v>
      </c>
      <c r="Q1163" s="226" t="s">
        <v>8222</v>
      </c>
      <c r="R1163" s="212" t="s">
        <v>4965</v>
      </c>
      <c r="S1163" s="213">
        <v>420000224</v>
      </c>
      <c r="T1163" s="236">
        <v>45531</v>
      </c>
      <c r="U1163" s="237" t="s">
        <v>6722</v>
      </c>
      <c r="V1163" s="237">
        <v>45544</v>
      </c>
      <c r="W1163" s="237">
        <v>45580</v>
      </c>
      <c r="X1163" s="237" t="s">
        <v>6721</v>
      </c>
      <c r="Y1163" s="237"/>
      <c r="Z1163" s="237" t="s">
        <v>7066</v>
      </c>
      <c r="AA1163" s="225">
        <v>202409</v>
      </c>
      <c r="AB1163" s="246"/>
      <c r="AC1163" s="236" t="s">
        <v>6708</v>
      </c>
      <c r="AD1163" s="247" t="s">
        <v>6709</v>
      </c>
      <c r="AE1163" s="248">
        <v>0</v>
      </c>
      <c r="AF1163" s="247" t="s">
        <v>6709</v>
      </c>
      <c r="AG1163" s="242" t="str">
        <f>IFERROR(VLOOKUP(작성용!A:A,RM!A:D,4,0),"-")</f>
        <v>유수연</v>
      </c>
      <c r="AH1163" s="9" t="s">
        <v>8223</v>
      </c>
      <c r="AI1163" s="238" t="s">
        <v>8224</v>
      </c>
      <c r="AJ1163" s="238" t="s">
        <v>6721</v>
      </c>
      <c r="AK1163" s="238" t="s">
        <v>6726</v>
      </c>
      <c r="AL1163" s="238">
        <v>1162</v>
      </c>
    </row>
    <row r="1164" spans="1:38" x14ac:dyDescent="0.3">
      <c r="A1164" s="232" t="s">
        <v>859</v>
      </c>
      <c r="B1164" s="232" t="s">
        <v>8219</v>
      </c>
      <c r="C1164" s="244" t="s">
        <v>6717</v>
      </c>
      <c r="D1164" s="240" t="s">
        <v>8229</v>
      </c>
      <c r="E1164" s="239" t="s">
        <v>4966</v>
      </c>
      <c r="F1164" s="243" t="s">
        <v>6729</v>
      </c>
      <c r="G1164" s="214">
        <v>0</v>
      </c>
      <c r="H1164" s="234" t="s">
        <v>6721</v>
      </c>
      <c r="I1164" s="234"/>
      <c r="J1164" s="234"/>
      <c r="K1164" s="234"/>
      <c r="L1164" s="234"/>
      <c r="M1164" s="234" t="s">
        <v>4967</v>
      </c>
      <c r="N1164" s="234" t="s">
        <v>6946</v>
      </c>
      <c r="O1164" s="249" t="s">
        <v>8220</v>
      </c>
      <c r="P1164" s="249" t="s">
        <v>8221</v>
      </c>
      <c r="Q1164" s="226" t="s">
        <v>8222</v>
      </c>
      <c r="R1164" s="212" t="s">
        <v>4968</v>
      </c>
      <c r="S1164" s="213">
        <v>420000262</v>
      </c>
      <c r="T1164" s="236">
        <v>45531</v>
      </c>
      <c r="U1164" s="237" t="s">
        <v>6722</v>
      </c>
      <c r="V1164" s="237">
        <v>45544</v>
      </c>
      <c r="W1164" s="237">
        <v>45580</v>
      </c>
      <c r="X1164" s="237" t="s">
        <v>6721</v>
      </c>
      <c r="Y1164" s="237"/>
      <c r="Z1164" s="237" t="s">
        <v>7066</v>
      </c>
      <c r="AA1164" s="225">
        <v>202409</v>
      </c>
      <c r="AB1164" s="246"/>
      <c r="AC1164" s="236" t="s">
        <v>6708</v>
      </c>
      <c r="AD1164" s="247" t="s">
        <v>6709</v>
      </c>
      <c r="AE1164" s="248">
        <v>0</v>
      </c>
      <c r="AF1164" s="247" t="s">
        <v>6709</v>
      </c>
      <c r="AG1164" s="242" t="str">
        <f>IFERROR(VLOOKUP(작성용!A:A,RM!A:D,4,0),"-")</f>
        <v>유수연</v>
      </c>
      <c r="AH1164" s="9" t="s">
        <v>8223</v>
      </c>
      <c r="AI1164" s="238" t="s">
        <v>8224</v>
      </c>
      <c r="AJ1164" s="238" t="s">
        <v>6721</v>
      </c>
      <c r="AK1164" s="238" t="s">
        <v>6726</v>
      </c>
      <c r="AL1164" s="238">
        <v>1163</v>
      </c>
    </row>
    <row r="1165" spans="1:38" x14ac:dyDescent="0.3">
      <c r="A1165" s="232" t="s">
        <v>859</v>
      </c>
      <c r="B1165" s="232" t="s">
        <v>8219</v>
      </c>
      <c r="C1165" s="244" t="s">
        <v>6717</v>
      </c>
      <c r="D1165" s="240" t="s">
        <v>7673</v>
      </c>
      <c r="E1165" s="239" t="s">
        <v>3889</v>
      </c>
      <c r="F1165" s="243" t="s">
        <v>6729</v>
      </c>
      <c r="G1165" s="214">
        <v>0</v>
      </c>
      <c r="H1165" s="234" t="s">
        <v>6721</v>
      </c>
      <c r="I1165" s="234"/>
      <c r="J1165" s="234"/>
      <c r="K1165" s="234"/>
      <c r="L1165" s="234"/>
      <c r="M1165" s="234" t="s">
        <v>4969</v>
      </c>
      <c r="N1165" s="234" t="s">
        <v>6946</v>
      </c>
      <c r="O1165" s="249" t="s">
        <v>8220</v>
      </c>
      <c r="P1165" s="249" t="s">
        <v>8221</v>
      </c>
      <c r="Q1165" s="226" t="s">
        <v>8222</v>
      </c>
      <c r="R1165" s="212" t="s">
        <v>4220</v>
      </c>
      <c r="S1165" s="213">
        <v>420000298</v>
      </c>
      <c r="T1165" s="236">
        <v>45531</v>
      </c>
      <c r="U1165" s="237" t="s">
        <v>6722</v>
      </c>
      <c r="V1165" s="237">
        <v>45544</v>
      </c>
      <c r="W1165" s="237">
        <v>45580</v>
      </c>
      <c r="X1165" s="237" t="s">
        <v>6721</v>
      </c>
      <c r="Y1165" s="237"/>
      <c r="Z1165" s="237" t="s">
        <v>7066</v>
      </c>
      <c r="AA1165" s="225">
        <v>202409</v>
      </c>
      <c r="AB1165" s="246"/>
      <c r="AC1165" s="236" t="s">
        <v>6708</v>
      </c>
      <c r="AD1165" s="247" t="s">
        <v>6709</v>
      </c>
      <c r="AE1165" s="248">
        <v>0</v>
      </c>
      <c r="AF1165" s="247" t="s">
        <v>6709</v>
      </c>
      <c r="AG1165" s="242" t="str">
        <f>IFERROR(VLOOKUP(작성용!A:A,RM!A:D,4,0),"-")</f>
        <v>유수연</v>
      </c>
      <c r="AH1165" s="9" t="s">
        <v>8223</v>
      </c>
      <c r="AI1165" s="238" t="s">
        <v>8224</v>
      </c>
      <c r="AJ1165" s="238" t="s">
        <v>6721</v>
      </c>
      <c r="AK1165" s="238" t="s">
        <v>6726</v>
      </c>
      <c r="AL1165" s="238">
        <v>1164</v>
      </c>
    </row>
    <row r="1166" spans="1:38" x14ac:dyDescent="0.3">
      <c r="A1166" s="232" t="s">
        <v>859</v>
      </c>
      <c r="B1166" s="232" t="s">
        <v>8219</v>
      </c>
      <c r="C1166" s="244" t="s">
        <v>6717</v>
      </c>
      <c r="D1166" s="240" t="s">
        <v>8230</v>
      </c>
      <c r="E1166" s="239" t="s">
        <v>4970</v>
      </c>
      <c r="F1166" s="243" t="s">
        <v>6729</v>
      </c>
      <c r="G1166" s="214">
        <v>0</v>
      </c>
      <c r="H1166" s="234" t="s">
        <v>6721</v>
      </c>
      <c r="I1166" s="234"/>
      <c r="J1166" s="234"/>
      <c r="K1166" s="234"/>
      <c r="L1166" s="234"/>
      <c r="M1166" s="234" t="s">
        <v>4971</v>
      </c>
      <c r="N1166" s="234" t="s">
        <v>6946</v>
      </c>
      <c r="O1166" s="249" t="s">
        <v>8220</v>
      </c>
      <c r="P1166" s="249" t="s">
        <v>8221</v>
      </c>
      <c r="Q1166" s="226" t="s">
        <v>8222</v>
      </c>
      <c r="R1166" s="212" t="s">
        <v>4972</v>
      </c>
      <c r="S1166" s="213">
        <v>420000306</v>
      </c>
      <c r="T1166" s="236">
        <v>45531</v>
      </c>
      <c r="U1166" s="237" t="s">
        <v>6722</v>
      </c>
      <c r="V1166" s="237">
        <v>45544</v>
      </c>
      <c r="W1166" s="237">
        <v>45580</v>
      </c>
      <c r="X1166" s="237" t="s">
        <v>6721</v>
      </c>
      <c r="Y1166" s="237"/>
      <c r="Z1166" s="237" t="s">
        <v>7066</v>
      </c>
      <c r="AA1166" s="225">
        <v>202409</v>
      </c>
      <c r="AB1166" s="246"/>
      <c r="AC1166" s="236" t="s">
        <v>6708</v>
      </c>
      <c r="AD1166" s="247" t="s">
        <v>6709</v>
      </c>
      <c r="AE1166" s="248">
        <v>0</v>
      </c>
      <c r="AF1166" s="247" t="s">
        <v>6709</v>
      </c>
      <c r="AG1166" s="242" t="str">
        <f>IFERROR(VLOOKUP(작성용!A:A,RM!A:D,4,0),"-")</f>
        <v>유수연</v>
      </c>
      <c r="AH1166" s="9" t="s">
        <v>8223</v>
      </c>
      <c r="AI1166" s="238" t="s">
        <v>8224</v>
      </c>
      <c r="AJ1166" s="238" t="s">
        <v>6721</v>
      </c>
      <c r="AK1166" s="238" t="s">
        <v>6726</v>
      </c>
      <c r="AL1166" s="238">
        <v>1165</v>
      </c>
    </row>
    <row r="1167" spans="1:38" x14ac:dyDescent="0.3">
      <c r="A1167" s="232" t="s">
        <v>859</v>
      </c>
      <c r="B1167" s="232" t="s">
        <v>8219</v>
      </c>
      <c r="C1167" s="244" t="s">
        <v>6717</v>
      </c>
      <c r="D1167" s="240" t="s">
        <v>8231</v>
      </c>
      <c r="E1167" s="239" t="s">
        <v>4973</v>
      </c>
      <c r="F1167" s="243" t="s">
        <v>6729</v>
      </c>
      <c r="G1167" s="214">
        <v>0</v>
      </c>
      <c r="H1167" s="234" t="s">
        <v>6721</v>
      </c>
      <c r="I1167" s="234"/>
      <c r="J1167" s="234"/>
      <c r="K1167" s="234"/>
      <c r="L1167" s="234"/>
      <c r="M1167" s="234" t="s">
        <v>4974</v>
      </c>
      <c r="N1167" s="234" t="s">
        <v>6946</v>
      </c>
      <c r="O1167" s="249" t="s">
        <v>8220</v>
      </c>
      <c r="P1167" s="249" t="s">
        <v>8221</v>
      </c>
      <c r="Q1167" s="226" t="s">
        <v>8222</v>
      </c>
      <c r="R1167" s="212" t="s">
        <v>4975</v>
      </c>
      <c r="S1167" s="213">
        <v>420000655</v>
      </c>
      <c r="T1167" s="236">
        <v>45531</v>
      </c>
      <c r="U1167" s="237" t="s">
        <v>6722</v>
      </c>
      <c r="V1167" s="237">
        <v>45544</v>
      </c>
      <c r="W1167" s="237">
        <v>45580</v>
      </c>
      <c r="X1167" s="237" t="s">
        <v>6721</v>
      </c>
      <c r="Y1167" s="237"/>
      <c r="Z1167" s="237" t="s">
        <v>7066</v>
      </c>
      <c r="AA1167" s="225">
        <v>202409</v>
      </c>
      <c r="AB1167" s="246"/>
      <c r="AC1167" s="236" t="s">
        <v>6708</v>
      </c>
      <c r="AD1167" s="247" t="s">
        <v>6709</v>
      </c>
      <c r="AE1167" s="248">
        <v>0</v>
      </c>
      <c r="AF1167" s="247" t="s">
        <v>6709</v>
      </c>
      <c r="AG1167" s="242" t="str">
        <f>IFERROR(VLOOKUP(작성용!A:A,RM!A:D,4,0),"-")</f>
        <v>유수연</v>
      </c>
      <c r="AH1167" s="9" t="s">
        <v>8223</v>
      </c>
      <c r="AI1167" s="238" t="s">
        <v>8224</v>
      </c>
      <c r="AJ1167" s="238" t="s">
        <v>6721</v>
      </c>
      <c r="AK1167" s="238" t="s">
        <v>6726</v>
      </c>
      <c r="AL1167" s="238">
        <v>1166</v>
      </c>
    </row>
    <row r="1168" spans="1:38" x14ac:dyDescent="0.3">
      <c r="A1168" s="232" t="s">
        <v>859</v>
      </c>
      <c r="B1168" s="232" t="s">
        <v>8219</v>
      </c>
      <c r="C1168" s="244" t="s">
        <v>6717</v>
      </c>
      <c r="D1168" s="240" t="s">
        <v>8232</v>
      </c>
      <c r="E1168" s="239" t="s">
        <v>4976</v>
      </c>
      <c r="F1168" s="243" t="s">
        <v>6729</v>
      </c>
      <c r="G1168" s="214">
        <v>0</v>
      </c>
      <c r="H1168" s="234" t="s">
        <v>6721</v>
      </c>
      <c r="I1168" s="234"/>
      <c r="J1168" s="234"/>
      <c r="K1168" s="234"/>
      <c r="L1168" s="234"/>
      <c r="M1168" s="234" t="s">
        <v>4977</v>
      </c>
      <c r="N1168" s="234" t="s">
        <v>6946</v>
      </c>
      <c r="O1168" s="249" t="s">
        <v>8220</v>
      </c>
      <c r="P1168" s="249" t="s">
        <v>8221</v>
      </c>
      <c r="Q1168" s="226" t="s">
        <v>8222</v>
      </c>
      <c r="R1168" s="212" t="s">
        <v>4978</v>
      </c>
      <c r="S1168" s="213">
        <v>420000667</v>
      </c>
      <c r="T1168" s="236">
        <v>45531</v>
      </c>
      <c r="U1168" s="237" t="s">
        <v>6722</v>
      </c>
      <c r="V1168" s="237">
        <v>45544</v>
      </c>
      <c r="W1168" s="237">
        <v>45580</v>
      </c>
      <c r="X1168" s="237" t="s">
        <v>6721</v>
      </c>
      <c r="Y1168" s="237"/>
      <c r="Z1168" s="237" t="s">
        <v>7066</v>
      </c>
      <c r="AA1168" s="225">
        <v>202409</v>
      </c>
      <c r="AB1168" s="246"/>
      <c r="AC1168" s="236" t="s">
        <v>6708</v>
      </c>
      <c r="AD1168" s="247" t="s">
        <v>6709</v>
      </c>
      <c r="AE1168" s="248">
        <v>0</v>
      </c>
      <c r="AF1168" s="247" t="s">
        <v>6709</v>
      </c>
      <c r="AG1168" s="242" t="str">
        <f>IFERROR(VLOOKUP(작성용!A:A,RM!A:D,4,0),"-")</f>
        <v>유수연</v>
      </c>
      <c r="AH1168" s="9" t="s">
        <v>8223</v>
      </c>
      <c r="AI1168" s="238" t="s">
        <v>8224</v>
      </c>
      <c r="AJ1168" s="238" t="s">
        <v>6721</v>
      </c>
      <c r="AK1168" s="238" t="s">
        <v>6726</v>
      </c>
      <c r="AL1168" s="238">
        <v>1167</v>
      </c>
    </row>
    <row r="1169" spans="1:38" x14ac:dyDescent="0.3">
      <c r="A1169" s="232" t="s">
        <v>859</v>
      </c>
      <c r="B1169" s="232" t="s">
        <v>8219</v>
      </c>
      <c r="C1169" s="244" t="s">
        <v>6717</v>
      </c>
      <c r="D1169" s="240" t="s">
        <v>8233</v>
      </c>
      <c r="E1169" s="239" t="s">
        <v>4979</v>
      </c>
      <c r="F1169" s="243" t="s">
        <v>6729</v>
      </c>
      <c r="G1169" s="214">
        <v>0</v>
      </c>
      <c r="H1169" s="234" t="s">
        <v>6721</v>
      </c>
      <c r="I1169" s="234"/>
      <c r="J1169" s="234"/>
      <c r="K1169" s="234"/>
      <c r="L1169" s="234"/>
      <c r="M1169" s="234" t="s">
        <v>4980</v>
      </c>
      <c r="N1169" s="234" t="s">
        <v>6946</v>
      </c>
      <c r="O1169" s="249" t="s">
        <v>8220</v>
      </c>
      <c r="P1169" s="249" t="s">
        <v>8221</v>
      </c>
      <c r="Q1169" s="226" t="s">
        <v>8222</v>
      </c>
      <c r="R1169" s="212" t="s">
        <v>4981</v>
      </c>
      <c r="S1169" s="213">
        <v>420000686</v>
      </c>
      <c r="T1169" s="236">
        <v>45531</v>
      </c>
      <c r="U1169" s="237" t="s">
        <v>6722</v>
      </c>
      <c r="V1169" s="237">
        <v>45544</v>
      </c>
      <c r="W1169" s="237">
        <v>45580</v>
      </c>
      <c r="X1169" s="237" t="s">
        <v>6721</v>
      </c>
      <c r="Y1169" s="237"/>
      <c r="Z1169" s="237" t="s">
        <v>7066</v>
      </c>
      <c r="AA1169" s="225">
        <v>202409</v>
      </c>
      <c r="AB1169" s="246"/>
      <c r="AC1169" s="236" t="s">
        <v>6708</v>
      </c>
      <c r="AD1169" s="247" t="s">
        <v>6709</v>
      </c>
      <c r="AE1169" s="248">
        <v>0</v>
      </c>
      <c r="AF1169" s="247" t="s">
        <v>6709</v>
      </c>
      <c r="AG1169" s="242" t="str">
        <f>IFERROR(VLOOKUP(작성용!A:A,RM!A:D,4,0),"-")</f>
        <v>유수연</v>
      </c>
      <c r="AH1169" s="9" t="s">
        <v>8223</v>
      </c>
      <c r="AI1169" s="238" t="s">
        <v>8224</v>
      </c>
      <c r="AJ1169" s="238" t="s">
        <v>6721</v>
      </c>
      <c r="AK1169" s="238" t="s">
        <v>6726</v>
      </c>
      <c r="AL1169" s="238">
        <v>1168</v>
      </c>
    </row>
    <row r="1170" spans="1:38" x14ac:dyDescent="0.3">
      <c r="A1170" s="232" t="s">
        <v>859</v>
      </c>
      <c r="B1170" s="232" t="s">
        <v>8219</v>
      </c>
      <c r="C1170" s="244" t="s">
        <v>6717</v>
      </c>
      <c r="D1170" s="240" t="s">
        <v>8234</v>
      </c>
      <c r="E1170" s="239" t="s">
        <v>4982</v>
      </c>
      <c r="F1170" s="243" t="s">
        <v>6729</v>
      </c>
      <c r="G1170" s="214">
        <v>0</v>
      </c>
      <c r="H1170" s="234" t="s">
        <v>6721</v>
      </c>
      <c r="I1170" s="234"/>
      <c r="J1170" s="234"/>
      <c r="K1170" s="234"/>
      <c r="L1170" s="234"/>
      <c r="M1170" s="234" t="s">
        <v>4983</v>
      </c>
      <c r="N1170" s="234" t="s">
        <v>6946</v>
      </c>
      <c r="O1170" s="249" t="s">
        <v>8220</v>
      </c>
      <c r="P1170" s="249" t="s">
        <v>8221</v>
      </c>
      <c r="Q1170" s="226" t="s">
        <v>8222</v>
      </c>
      <c r="R1170" s="212" t="s">
        <v>4984</v>
      </c>
      <c r="S1170" s="213">
        <v>420000701</v>
      </c>
      <c r="T1170" s="236">
        <v>45531</v>
      </c>
      <c r="U1170" s="237" t="s">
        <v>6722</v>
      </c>
      <c r="V1170" s="237">
        <v>45544</v>
      </c>
      <c r="W1170" s="237">
        <v>45580</v>
      </c>
      <c r="X1170" s="237" t="s">
        <v>6721</v>
      </c>
      <c r="Y1170" s="237"/>
      <c r="Z1170" s="237" t="s">
        <v>7066</v>
      </c>
      <c r="AA1170" s="225">
        <v>202409</v>
      </c>
      <c r="AB1170" s="246"/>
      <c r="AC1170" s="236" t="s">
        <v>6708</v>
      </c>
      <c r="AD1170" s="247" t="s">
        <v>6709</v>
      </c>
      <c r="AE1170" s="248">
        <v>0</v>
      </c>
      <c r="AF1170" s="247" t="s">
        <v>6709</v>
      </c>
      <c r="AG1170" s="242" t="str">
        <f>IFERROR(VLOOKUP(작성용!A:A,RM!A:D,4,0),"-")</f>
        <v>유수연</v>
      </c>
      <c r="AH1170" s="9" t="s">
        <v>8223</v>
      </c>
      <c r="AI1170" s="238" t="s">
        <v>8224</v>
      </c>
      <c r="AJ1170" s="238" t="s">
        <v>6721</v>
      </c>
      <c r="AK1170" s="238" t="s">
        <v>6726</v>
      </c>
      <c r="AL1170" s="238">
        <v>1169</v>
      </c>
    </row>
    <row r="1171" spans="1:38" x14ac:dyDescent="0.3">
      <c r="A1171" s="232" t="s">
        <v>859</v>
      </c>
      <c r="B1171" s="232" t="s">
        <v>8219</v>
      </c>
      <c r="C1171" s="244" t="s">
        <v>6717</v>
      </c>
      <c r="D1171" s="240" t="s">
        <v>7687</v>
      </c>
      <c r="E1171" s="239" t="s">
        <v>3903</v>
      </c>
      <c r="F1171" s="243" t="s">
        <v>6729</v>
      </c>
      <c r="G1171" s="214">
        <v>0</v>
      </c>
      <c r="H1171" s="234" t="s">
        <v>6721</v>
      </c>
      <c r="I1171" s="234"/>
      <c r="J1171" s="234"/>
      <c r="K1171" s="234"/>
      <c r="L1171" s="234"/>
      <c r="M1171" s="234" t="s">
        <v>4985</v>
      </c>
      <c r="N1171" s="234" t="s">
        <v>6946</v>
      </c>
      <c r="O1171" s="249" t="s">
        <v>8220</v>
      </c>
      <c r="P1171" s="249" t="s">
        <v>8221</v>
      </c>
      <c r="Q1171" s="226" t="s">
        <v>8222</v>
      </c>
      <c r="R1171" s="212" t="s">
        <v>4228</v>
      </c>
      <c r="S1171" s="213">
        <v>420000717</v>
      </c>
      <c r="T1171" s="236">
        <v>45531</v>
      </c>
      <c r="U1171" s="237" t="s">
        <v>6722</v>
      </c>
      <c r="V1171" s="237">
        <v>45544</v>
      </c>
      <c r="W1171" s="237">
        <v>45580</v>
      </c>
      <c r="X1171" s="237" t="s">
        <v>6721</v>
      </c>
      <c r="Y1171" s="237"/>
      <c r="Z1171" s="237" t="s">
        <v>7066</v>
      </c>
      <c r="AA1171" s="225">
        <v>202409</v>
      </c>
      <c r="AB1171" s="246"/>
      <c r="AC1171" s="236" t="s">
        <v>6708</v>
      </c>
      <c r="AD1171" s="247" t="s">
        <v>6709</v>
      </c>
      <c r="AE1171" s="248">
        <v>0</v>
      </c>
      <c r="AF1171" s="247" t="s">
        <v>6709</v>
      </c>
      <c r="AG1171" s="242" t="str">
        <f>IFERROR(VLOOKUP(작성용!A:A,RM!A:D,4,0),"-")</f>
        <v>유수연</v>
      </c>
      <c r="AH1171" s="9" t="s">
        <v>8223</v>
      </c>
      <c r="AI1171" s="238" t="s">
        <v>8224</v>
      </c>
      <c r="AJ1171" s="238" t="s">
        <v>6721</v>
      </c>
      <c r="AK1171" s="238" t="s">
        <v>6726</v>
      </c>
      <c r="AL1171" s="238">
        <v>1170</v>
      </c>
    </row>
    <row r="1172" spans="1:38" x14ac:dyDescent="0.3">
      <c r="A1172" s="232" t="s">
        <v>859</v>
      </c>
      <c r="B1172" s="232" t="s">
        <v>8219</v>
      </c>
      <c r="C1172" s="244" t="s">
        <v>6717</v>
      </c>
      <c r="D1172" s="240" t="s">
        <v>8235</v>
      </c>
      <c r="E1172" s="239" t="s">
        <v>4986</v>
      </c>
      <c r="F1172" s="243" t="s">
        <v>6729</v>
      </c>
      <c r="G1172" s="214">
        <v>0</v>
      </c>
      <c r="H1172" s="234" t="s">
        <v>6721</v>
      </c>
      <c r="I1172" s="234"/>
      <c r="J1172" s="234"/>
      <c r="K1172" s="234"/>
      <c r="L1172" s="234"/>
      <c r="M1172" s="234" t="s">
        <v>4987</v>
      </c>
      <c r="N1172" s="234" t="s">
        <v>6946</v>
      </c>
      <c r="O1172" s="249" t="s">
        <v>8220</v>
      </c>
      <c r="P1172" s="249" t="s">
        <v>8221</v>
      </c>
      <c r="Q1172" s="226" t="s">
        <v>8222</v>
      </c>
      <c r="R1172" s="212" t="s">
        <v>4988</v>
      </c>
      <c r="S1172" s="213">
        <v>420000720</v>
      </c>
      <c r="T1172" s="236">
        <v>45531</v>
      </c>
      <c r="U1172" s="237" t="s">
        <v>6722</v>
      </c>
      <c r="V1172" s="237">
        <v>45544</v>
      </c>
      <c r="W1172" s="237">
        <v>45580</v>
      </c>
      <c r="X1172" s="237" t="s">
        <v>6721</v>
      </c>
      <c r="Y1172" s="237"/>
      <c r="Z1172" s="237" t="s">
        <v>7066</v>
      </c>
      <c r="AA1172" s="225">
        <v>202409</v>
      </c>
      <c r="AB1172" s="246"/>
      <c r="AC1172" s="236" t="s">
        <v>6708</v>
      </c>
      <c r="AD1172" s="247" t="s">
        <v>6709</v>
      </c>
      <c r="AE1172" s="248">
        <v>0</v>
      </c>
      <c r="AF1172" s="247" t="s">
        <v>6709</v>
      </c>
      <c r="AG1172" s="242" t="str">
        <f>IFERROR(VLOOKUP(작성용!A:A,RM!A:D,4,0),"-")</f>
        <v>유수연</v>
      </c>
      <c r="AH1172" s="9" t="s">
        <v>8223</v>
      </c>
      <c r="AI1172" s="238" t="s">
        <v>8224</v>
      </c>
      <c r="AJ1172" s="238" t="s">
        <v>6721</v>
      </c>
      <c r="AK1172" s="238" t="s">
        <v>6726</v>
      </c>
      <c r="AL1172" s="238">
        <v>1171</v>
      </c>
    </row>
    <row r="1173" spans="1:38" x14ac:dyDescent="0.3">
      <c r="A1173" s="232" t="s">
        <v>859</v>
      </c>
      <c r="B1173" s="232" t="s">
        <v>8219</v>
      </c>
      <c r="C1173" s="244" t="s">
        <v>6717</v>
      </c>
      <c r="D1173" s="240" t="s">
        <v>7688</v>
      </c>
      <c r="E1173" s="239" t="s">
        <v>3904</v>
      </c>
      <c r="F1173" s="243" t="s">
        <v>6729</v>
      </c>
      <c r="G1173" s="214">
        <v>0</v>
      </c>
      <c r="H1173" s="234" t="s">
        <v>6721</v>
      </c>
      <c r="I1173" s="234"/>
      <c r="J1173" s="234"/>
      <c r="K1173" s="234"/>
      <c r="L1173" s="234"/>
      <c r="M1173" s="234" t="s">
        <v>4989</v>
      </c>
      <c r="N1173" s="234" t="s">
        <v>6946</v>
      </c>
      <c r="O1173" s="249" t="s">
        <v>8220</v>
      </c>
      <c r="P1173" s="249" t="s">
        <v>8221</v>
      </c>
      <c r="Q1173" s="226" t="s">
        <v>8222</v>
      </c>
      <c r="R1173" s="212" t="s">
        <v>4217</v>
      </c>
      <c r="S1173" s="213">
        <v>420000727</v>
      </c>
      <c r="T1173" s="236">
        <v>45531</v>
      </c>
      <c r="U1173" s="237" t="s">
        <v>6722</v>
      </c>
      <c r="V1173" s="237">
        <v>45544</v>
      </c>
      <c r="W1173" s="237">
        <v>45580</v>
      </c>
      <c r="X1173" s="237" t="s">
        <v>6721</v>
      </c>
      <c r="Y1173" s="237"/>
      <c r="Z1173" s="237" t="s">
        <v>7066</v>
      </c>
      <c r="AA1173" s="225">
        <v>202409</v>
      </c>
      <c r="AB1173" s="246"/>
      <c r="AC1173" s="236" t="s">
        <v>6708</v>
      </c>
      <c r="AD1173" s="247" t="s">
        <v>6709</v>
      </c>
      <c r="AE1173" s="248">
        <v>0</v>
      </c>
      <c r="AF1173" s="247" t="s">
        <v>6709</v>
      </c>
      <c r="AG1173" s="242" t="str">
        <f>IFERROR(VLOOKUP(작성용!A:A,RM!A:D,4,0),"-")</f>
        <v>유수연</v>
      </c>
      <c r="AH1173" s="9" t="s">
        <v>8223</v>
      </c>
      <c r="AI1173" s="238" t="s">
        <v>8224</v>
      </c>
      <c r="AJ1173" s="238" t="s">
        <v>6721</v>
      </c>
      <c r="AK1173" s="238" t="s">
        <v>6726</v>
      </c>
      <c r="AL1173" s="238">
        <v>1172</v>
      </c>
    </row>
    <row r="1174" spans="1:38" x14ac:dyDescent="0.3">
      <c r="A1174" s="232" t="s">
        <v>859</v>
      </c>
      <c r="B1174" s="232" t="s">
        <v>8219</v>
      </c>
      <c r="C1174" s="244" t="s">
        <v>6717</v>
      </c>
      <c r="D1174" s="240" t="s">
        <v>8236</v>
      </c>
      <c r="E1174" s="239" t="s">
        <v>4990</v>
      </c>
      <c r="F1174" s="243" t="s">
        <v>6729</v>
      </c>
      <c r="G1174" s="214">
        <v>0</v>
      </c>
      <c r="H1174" s="234" t="s">
        <v>6721</v>
      </c>
      <c r="I1174" s="234"/>
      <c r="J1174" s="234"/>
      <c r="K1174" s="234"/>
      <c r="L1174" s="234"/>
      <c r="M1174" s="234" t="s">
        <v>4991</v>
      </c>
      <c r="N1174" s="234" t="s">
        <v>6946</v>
      </c>
      <c r="O1174" s="249" t="s">
        <v>8220</v>
      </c>
      <c r="P1174" s="249" t="s">
        <v>8221</v>
      </c>
      <c r="Q1174" s="226" t="s">
        <v>8222</v>
      </c>
      <c r="R1174" s="212" t="s">
        <v>4992</v>
      </c>
      <c r="S1174" s="213">
        <v>420000756</v>
      </c>
      <c r="T1174" s="236">
        <v>45531</v>
      </c>
      <c r="U1174" s="237" t="s">
        <v>6722</v>
      </c>
      <c r="V1174" s="237">
        <v>45544</v>
      </c>
      <c r="W1174" s="237">
        <v>45580</v>
      </c>
      <c r="X1174" s="237" t="s">
        <v>6721</v>
      </c>
      <c r="Y1174" s="237"/>
      <c r="Z1174" s="237" t="s">
        <v>7066</v>
      </c>
      <c r="AA1174" s="225">
        <v>202409</v>
      </c>
      <c r="AB1174" s="246"/>
      <c r="AC1174" s="236" t="s">
        <v>6708</v>
      </c>
      <c r="AD1174" s="247" t="s">
        <v>6709</v>
      </c>
      <c r="AE1174" s="248">
        <v>0</v>
      </c>
      <c r="AF1174" s="247" t="s">
        <v>6709</v>
      </c>
      <c r="AG1174" s="242" t="str">
        <f>IFERROR(VLOOKUP(작성용!A:A,RM!A:D,4,0),"-")</f>
        <v>유수연</v>
      </c>
      <c r="AH1174" s="9" t="s">
        <v>8223</v>
      </c>
      <c r="AI1174" s="238" t="s">
        <v>8224</v>
      </c>
      <c r="AJ1174" s="238" t="s">
        <v>6721</v>
      </c>
      <c r="AK1174" s="238" t="s">
        <v>6726</v>
      </c>
      <c r="AL1174" s="238">
        <v>1173</v>
      </c>
    </row>
    <row r="1175" spans="1:38" x14ac:dyDescent="0.3">
      <c r="A1175" s="232" t="s">
        <v>859</v>
      </c>
      <c r="B1175" s="232" t="s">
        <v>8219</v>
      </c>
      <c r="C1175" s="244" t="s">
        <v>6717</v>
      </c>
      <c r="D1175" s="240" t="s">
        <v>7689</v>
      </c>
      <c r="E1175" s="239" t="s">
        <v>3906</v>
      </c>
      <c r="F1175" s="243" t="s">
        <v>6729</v>
      </c>
      <c r="G1175" s="214">
        <v>0</v>
      </c>
      <c r="H1175" s="234" t="s">
        <v>6721</v>
      </c>
      <c r="I1175" s="234"/>
      <c r="J1175" s="234"/>
      <c r="K1175" s="234"/>
      <c r="L1175" s="234"/>
      <c r="M1175" s="234" t="s">
        <v>4993</v>
      </c>
      <c r="N1175" s="234" t="s">
        <v>6946</v>
      </c>
      <c r="O1175" s="249" t="s">
        <v>8220</v>
      </c>
      <c r="P1175" s="249" t="s">
        <v>8221</v>
      </c>
      <c r="Q1175" s="226" t="s">
        <v>8222</v>
      </c>
      <c r="R1175" s="212" t="s">
        <v>4223</v>
      </c>
      <c r="S1175" s="213">
        <v>420000762</v>
      </c>
      <c r="T1175" s="236">
        <v>45531</v>
      </c>
      <c r="U1175" s="237" t="s">
        <v>6722</v>
      </c>
      <c r="V1175" s="237">
        <v>45544</v>
      </c>
      <c r="W1175" s="237">
        <v>45580</v>
      </c>
      <c r="X1175" s="237" t="s">
        <v>6721</v>
      </c>
      <c r="Y1175" s="237"/>
      <c r="Z1175" s="237" t="s">
        <v>7066</v>
      </c>
      <c r="AA1175" s="225">
        <v>202409</v>
      </c>
      <c r="AB1175" s="246"/>
      <c r="AC1175" s="236" t="s">
        <v>6708</v>
      </c>
      <c r="AD1175" s="247" t="s">
        <v>6709</v>
      </c>
      <c r="AE1175" s="248">
        <v>0</v>
      </c>
      <c r="AF1175" s="247" t="s">
        <v>6709</v>
      </c>
      <c r="AG1175" s="242" t="str">
        <f>IFERROR(VLOOKUP(작성용!A:A,RM!A:D,4,0),"-")</f>
        <v>유수연</v>
      </c>
      <c r="AH1175" s="9" t="s">
        <v>8223</v>
      </c>
      <c r="AI1175" s="238" t="s">
        <v>8224</v>
      </c>
      <c r="AJ1175" s="238" t="s">
        <v>6721</v>
      </c>
      <c r="AK1175" s="238" t="s">
        <v>6726</v>
      </c>
      <c r="AL1175" s="238">
        <v>1174</v>
      </c>
    </row>
    <row r="1176" spans="1:38" x14ac:dyDescent="0.3">
      <c r="A1176" s="232" t="s">
        <v>859</v>
      </c>
      <c r="B1176" s="232" t="s">
        <v>8219</v>
      </c>
      <c r="C1176" s="244" t="s">
        <v>6717</v>
      </c>
      <c r="D1176" s="240" t="s">
        <v>8237</v>
      </c>
      <c r="E1176" s="239" t="s">
        <v>4994</v>
      </c>
      <c r="F1176" s="243" t="s">
        <v>6729</v>
      </c>
      <c r="G1176" s="214">
        <v>0</v>
      </c>
      <c r="H1176" s="234" t="s">
        <v>6721</v>
      </c>
      <c r="I1176" s="234"/>
      <c r="J1176" s="234"/>
      <c r="K1176" s="234"/>
      <c r="L1176" s="234"/>
      <c r="M1176" s="234" t="s">
        <v>4995</v>
      </c>
      <c r="N1176" s="234" t="s">
        <v>6946</v>
      </c>
      <c r="O1176" s="249" t="s">
        <v>8220</v>
      </c>
      <c r="P1176" s="249" t="s">
        <v>8221</v>
      </c>
      <c r="Q1176" s="226" t="s">
        <v>8222</v>
      </c>
      <c r="R1176" s="212" t="s">
        <v>4996</v>
      </c>
      <c r="S1176" s="213">
        <v>420000773</v>
      </c>
      <c r="T1176" s="236">
        <v>45531</v>
      </c>
      <c r="U1176" s="237" t="s">
        <v>6722</v>
      </c>
      <c r="V1176" s="237">
        <v>45544</v>
      </c>
      <c r="W1176" s="237">
        <v>45580</v>
      </c>
      <c r="X1176" s="237" t="s">
        <v>6721</v>
      </c>
      <c r="Y1176" s="237"/>
      <c r="Z1176" s="237" t="s">
        <v>7066</v>
      </c>
      <c r="AA1176" s="225">
        <v>202409</v>
      </c>
      <c r="AB1176" s="246"/>
      <c r="AC1176" s="236" t="s">
        <v>6708</v>
      </c>
      <c r="AD1176" s="247" t="s">
        <v>6709</v>
      </c>
      <c r="AE1176" s="248">
        <v>0</v>
      </c>
      <c r="AF1176" s="247" t="s">
        <v>6709</v>
      </c>
      <c r="AG1176" s="242" t="str">
        <f>IFERROR(VLOOKUP(작성용!A:A,RM!A:D,4,0),"-")</f>
        <v>유수연</v>
      </c>
      <c r="AH1176" s="9" t="s">
        <v>8223</v>
      </c>
      <c r="AI1176" s="238" t="s">
        <v>8224</v>
      </c>
      <c r="AJ1176" s="238" t="s">
        <v>6721</v>
      </c>
      <c r="AK1176" s="238" t="s">
        <v>6726</v>
      </c>
      <c r="AL1176" s="238">
        <v>1175</v>
      </c>
    </row>
    <row r="1177" spans="1:38" x14ac:dyDescent="0.3">
      <c r="A1177" s="232" t="s">
        <v>859</v>
      </c>
      <c r="B1177" s="232" t="s">
        <v>8219</v>
      </c>
      <c r="C1177" s="244" t="s">
        <v>6717</v>
      </c>
      <c r="D1177" s="240" t="s">
        <v>7695</v>
      </c>
      <c r="E1177" s="239" t="s">
        <v>3912</v>
      </c>
      <c r="F1177" s="243" t="s">
        <v>6729</v>
      </c>
      <c r="G1177" s="214">
        <v>0</v>
      </c>
      <c r="H1177" s="234" t="s">
        <v>6721</v>
      </c>
      <c r="I1177" s="234"/>
      <c r="J1177" s="234"/>
      <c r="K1177" s="234"/>
      <c r="L1177" s="234"/>
      <c r="M1177" s="234" t="s">
        <v>4997</v>
      </c>
      <c r="N1177" s="234" t="s">
        <v>6946</v>
      </c>
      <c r="O1177" s="249" t="s">
        <v>8220</v>
      </c>
      <c r="P1177" s="249" t="s">
        <v>8221</v>
      </c>
      <c r="Q1177" s="226" t="s">
        <v>8222</v>
      </c>
      <c r="R1177" s="212" t="s">
        <v>4222</v>
      </c>
      <c r="S1177" s="213">
        <v>420000825</v>
      </c>
      <c r="T1177" s="236">
        <v>45531</v>
      </c>
      <c r="U1177" s="237" t="s">
        <v>6722</v>
      </c>
      <c r="V1177" s="237">
        <v>45544</v>
      </c>
      <c r="W1177" s="237">
        <v>45580</v>
      </c>
      <c r="X1177" s="237" t="s">
        <v>6721</v>
      </c>
      <c r="Y1177" s="237"/>
      <c r="Z1177" s="237" t="s">
        <v>7066</v>
      </c>
      <c r="AA1177" s="225">
        <v>202409</v>
      </c>
      <c r="AB1177" s="246"/>
      <c r="AC1177" s="236" t="s">
        <v>6708</v>
      </c>
      <c r="AD1177" s="247" t="s">
        <v>6709</v>
      </c>
      <c r="AE1177" s="248">
        <v>0</v>
      </c>
      <c r="AF1177" s="247" t="s">
        <v>6709</v>
      </c>
      <c r="AG1177" s="242" t="str">
        <f>IFERROR(VLOOKUP(작성용!A:A,RM!A:D,4,0),"-")</f>
        <v>유수연</v>
      </c>
      <c r="AH1177" s="9" t="s">
        <v>8223</v>
      </c>
      <c r="AI1177" s="238" t="s">
        <v>8224</v>
      </c>
      <c r="AJ1177" s="238" t="s">
        <v>6721</v>
      </c>
      <c r="AK1177" s="238" t="s">
        <v>6726</v>
      </c>
      <c r="AL1177" s="238">
        <v>1176</v>
      </c>
    </row>
    <row r="1178" spans="1:38" x14ac:dyDescent="0.3">
      <c r="A1178" s="232" t="s">
        <v>859</v>
      </c>
      <c r="B1178" s="232" t="s">
        <v>8219</v>
      </c>
      <c r="C1178" s="244" t="s">
        <v>6717</v>
      </c>
      <c r="D1178" s="240" t="s">
        <v>7702</v>
      </c>
      <c r="E1178" s="239" t="s">
        <v>3919</v>
      </c>
      <c r="F1178" s="243" t="s">
        <v>6729</v>
      </c>
      <c r="G1178" s="214">
        <v>0</v>
      </c>
      <c r="H1178" s="234" t="s">
        <v>6721</v>
      </c>
      <c r="I1178" s="234"/>
      <c r="J1178" s="234"/>
      <c r="K1178" s="234"/>
      <c r="L1178" s="234"/>
      <c r="M1178" s="234" t="s">
        <v>4998</v>
      </c>
      <c r="N1178" s="234" t="s">
        <v>6946</v>
      </c>
      <c r="O1178" s="249" t="s">
        <v>8220</v>
      </c>
      <c r="P1178" s="249" t="s">
        <v>8221</v>
      </c>
      <c r="Q1178" s="226" t="s">
        <v>8222</v>
      </c>
      <c r="R1178" s="212" t="s">
        <v>4214</v>
      </c>
      <c r="S1178" s="213">
        <v>420000845</v>
      </c>
      <c r="T1178" s="236">
        <v>45531</v>
      </c>
      <c r="U1178" s="237" t="s">
        <v>6722</v>
      </c>
      <c r="V1178" s="237">
        <v>45544</v>
      </c>
      <c r="W1178" s="237">
        <v>45580</v>
      </c>
      <c r="X1178" s="237" t="s">
        <v>6721</v>
      </c>
      <c r="Y1178" s="237"/>
      <c r="Z1178" s="237" t="s">
        <v>7066</v>
      </c>
      <c r="AA1178" s="225">
        <v>202409</v>
      </c>
      <c r="AB1178" s="246"/>
      <c r="AC1178" s="236" t="s">
        <v>6708</v>
      </c>
      <c r="AD1178" s="247" t="s">
        <v>6709</v>
      </c>
      <c r="AE1178" s="248">
        <v>0</v>
      </c>
      <c r="AF1178" s="247" t="s">
        <v>6709</v>
      </c>
      <c r="AG1178" s="242" t="str">
        <f>IFERROR(VLOOKUP(작성용!A:A,RM!A:D,4,0),"-")</f>
        <v>유수연</v>
      </c>
      <c r="AH1178" s="9" t="s">
        <v>8223</v>
      </c>
      <c r="AI1178" s="238" t="s">
        <v>8224</v>
      </c>
      <c r="AJ1178" s="238" t="s">
        <v>6721</v>
      </c>
      <c r="AK1178" s="238" t="s">
        <v>6726</v>
      </c>
      <c r="AL1178" s="238">
        <v>1177</v>
      </c>
    </row>
    <row r="1179" spans="1:38" x14ac:dyDescent="0.3">
      <c r="A1179" s="232" t="s">
        <v>859</v>
      </c>
      <c r="B1179" s="232" t="s">
        <v>8219</v>
      </c>
      <c r="C1179" s="244" t="s">
        <v>6717</v>
      </c>
      <c r="D1179" s="240" t="s">
        <v>7703</v>
      </c>
      <c r="E1179" s="239" t="s">
        <v>3920</v>
      </c>
      <c r="F1179" s="243" t="s">
        <v>6729</v>
      </c>
      <c r="G1179" s="214">
        <v>0</v>
      </c>
      <c r="H1179" s="234" t="s">
        <v>6721</v>
      </c>
      <c r="I1179" s="234"/>
      <c r="J1179" s="234"/>
      <c r="K1179" s="234"/>
      <c r="L1179" s="234"/>
      <c r="M1179" s="234" t="s">
        <v>4999</v>
      </c>
      <c r="N1179" s="234" t="s">
        <v>6946</v>
      </c>
      <c r="O1179" s="249" t="s">
        <v>8220</v>
      </c>
      <c r="P1179" s="249" t="s">
        <v>8221</v>
      </c>
      <c r="Q1179" s="226" t="s">
        <v>8222</v>
      </c>
      <c r="R1179" s="212" t="s">
        <v>4221</v>
      </c>
      <c r="S1179" s="213">
        <v>420000866</v>
      </c>
      <c r="T1179" s="236">
        <v>45531</v>
      </c>
      <c r="U1179" s="237" t="s">
        <v>6722</v>
      </c>
      <c r="V1179" s="237">
        <v>45544</v>
      </c>
      <c r="W1179" s="237">
        <v>45580</v>
      </c>
      <c r="X1179" s="237" t="s">
        <v>6721</v>
      </c>
      <c r="Y1179" s="237"/>
      <c r="Z1179" s="237" t="s">
        <v>7066</v>
      </c>
      <c r="AA1179" s="225">
        <v>202409</v>
      </c>
      <c r="AB1179" s="246"/>
      <c r="AC1179" s="236" t="s">
        <v>6708</v>
      </c>
      <c r="AD1179" s="247" t="s">
        <v>6709</v>
      </c>
      <c r="AE1179" s="248">
        <v>0</v>
      </c>
      <c r="AF1179" s="247" t="s">
        <v>6709</v>
      </c>
      <c r="AG1179" s="242" t="str">
        <f>IFERROR(VLOOKUP(작성용!A:A,RM!A:D,4,0),"-")</f>
        <v>유수연</v>
      </c>
      <c r="AH1179" s="9" t="s">
        <v>8223</v>
      </c>
      <c r="AI1179" s="238" t="s">
        <v>8224</v>
      </c>
      <c r="AJ1179" s="238" t="s">
        <v>6721</v>
      </c>
      <c r="AK1179" s="238" t="s">
        <v>6726</v>
      </c>
      <c r="AL1179" s="238">
        <v>1178</v>
      </c>
    </row>
    <row r="1180" spans="1:38" x14ac:dyDescent="0.3">
      <c r="A1180" s="232" t="s">
        <v>859</v>
      </c>
      <c r="B1180" s="232" t="s">
        <v>8219</v>
      </c>
      <c r="C1180" s="244" t="s">
        <v>6717</v>
      </c>
      <c r="D1180" s="240" t="s">
        <v>8238</v>
      </c>
      <c r="E1180" s="239" t="s">
        <v>5000</v>
      </c>
      <c r="F1180" s="243" t="s">
        <v>6729</v>
      </c>
      <c r="G1180" s="214">
        <v>0</v>
      </c>
      <c r="H1180" s="234" t="s">
        <v>6721</v>
      </c>
      <c r="I1180" s="234"/>
      <c r="J1180" s="234"/>
      <c r="K1180" s="234"/>
      <c r="L1180" s="234"/>
      <c r="M1180" s="234" t="s">
        <v>5001</v>
      </c>
      <c r="N1180" s="234" t="s">
        <v>6946</v>
      </c>
      <c r="O1180" s="249" t="s">
        <v>8220</v>
      </c>
      <c r="P1180" s="249" t="s">
        <v>8221</v>
      </c>
      <c r="Q1180" s="226" t="s">
        <v>8222</v>
      </c>
      <c r="R1180" s="212" t="s">
        <v>5002</v>
      </c>
      <c r="S1180" s="213">
        <v>420000878</v>
      </c>
      <c r="T1180" s="236">
        <v>45531</v>
      </c>
      <c r="U1180" s="237" t="s">
        <v>6722</v>
      </c>
      <c r="V1180" s="237">
        <v>45544</v>
      </c>
      <c r="W1180" s="237">
        <v>45580</v>
      </c>
      <c r="X1180" s="237" t="s">
        <v>6721</v>
      </c>
      <c r="Y1180" s="237"/>
      <c r="Z1180" s="237" t="s">
        <v>7066</v>
      </c>
      <c r="AA1180" s="225">
        <v>202409</v>
      </c>
      <c r="AB1180" s="246"/>
      <c r="AC1180" s="236" t="s">
        <v>6708</v>
      </c>
      <c r="AD1180" s="247" t="s">
        <v>6709</v>
      </c>
      <c r="AE1180" s="248">
        <v>0</v>
      </c>
      <c r="AF1180" s="247" t="s">
        <v>6709</v>
      </c>
      <c r="AG1180" s="242" t="str">
        <f>IFERROR(VLOOKUP(작성용!A:A,RM!A:D,4,0),"-")</f>
        <v>유수연</v>
      </c>
      <c r="AH1180" s="9" t="s">
        <v>8223</v>
      </c>
      <c r="AI1180" s="238" t="s">
        <v>8224</v>
      </c>
      <c r="AJ1180" s="238" t="s">
        <v>6721</v>
      </c>
      <c r="AK1180" s="238" t="s">
        <v>6726</v>
      </c>
      <c r="AL1180" s="238">
        <v>1179</v>
      </c>
    </row>
    <row r="1181" spans="1:38" x14ac:dyDescent="0.3">
      <c r="A1181" s="232" t="s">
        <v>859</v>
      </c>
      <c r="B1181" s="232" t="s">
        <v>8219</v>
      </c>
      <c r="C1181" s="244" t="s">
        <v>6717</v>
      </c>
      <c r="D1181" s="240" t="s">
        <v>8239</v>
      </c>
      <c r="E1181" s="239" t="s">
        <v>5003</v>
      </c>
      <c r="F1181" s="243" t="s">
        <v>6729</v>
      </c>
      <c r="G1181" s="214">
        <v>0</v>
      </c>
      <c r="H1181" s="234" t="s">
        <v>6721</v>
      </c>
      <c r="I1181" s="234"/>
      <c r="J1181" s="234"/>
      <c r="K1181" s="234"/>
      <c r="L1181" s="234"/>
      <c r="M1181" s="234" t="s">
        <v>5004</v>
      </c>
      <c r="N1181" s="234" t="s">
        <v>6946</v>
      </c>
      <c r="O1181" s="249" t="s">
        <v>8220</v>
      </c>
      <c r="P1181" s="249" t="s">
        <v>8221</v>
      </c>
      <c r="Q1181" s="226" t="s">
        <v>8222</v>
      </c>
      <c r="R1181" s="212" t="s">
        <v>5005</v>
      </c>
      <c r="S1181" s="213">
        <v>420000890</v>
      </c>
      <c r="T1181" s="236">
        <v>45531</v>
      </c>
      <c r="U1181" s="237" t="s">
        <v>6722</v>
      </c>
      <c r="V1181" s="237">
        <v>45544</v>
      </c>
      <c r="W1181" s="237">
        <v>45580</v>
      </c>
      <c r="X1181" s="237" t="s">
        <v>6721</v>
      </c>
      <c r="Y1181" s="237"/>
      <c r="Z1181" s="237" t="s">
        <v>7066</v>
      </c>
      <c r="AA1181" s="225">
        <v>202409</v>
      </c>
      <c r="AB1181" s="246"/>
      <c r="AC1181" s="236" t="s">
        <v>6708</v>
      </c>
      <c r="AD1181" s="247" t="s">
        <v>6709</v>
      </c>
      <c r="AE1181" s="248">
        <v>0</v>
      </c>
      <c r="AF1181" s="247" t="s">
        <v>6709</v>
      </c>
      <c r="AG1181" s="242" t="str">
        <f>IFERROR(VLOOKUP(작성용!A:A,RM!A:D,4,0),"-")</f>
        <v>유수연</v>
      </c>
      <c r="AH1181" s="9" t="s">
        <v>8223</v>
      </c>
      <c r="AI1181" s="238" t="s">
        <v>8224</v>
      </c>
      <c r="AJ1181" s="238" t="s">
        <v>6721</v>
      </c>
      <c r="AK1181" s="238" t="s">
        <v>6726</v>
      </c>
      <c r="AL1181" s="238">
        <v>1180</v>
      </c>
    </row>
    <row r="1182" spans="1:38" x14ac:dyDescent="0.3">
      <c r="A1182" s="232" t="s">
        <v>859</v>
      </c>
      <c r="B1182" s="232" t="s">
        <v>8219</v>
      </c>
      <c r="C1182" s="244" t="s">
        <v>6717</v>
      </c>
      <c r="D1182" s="240" t="s">
        <v>7786</v>
      </c>
      <c r="E1182" s="239" t="s">
        <v>4007</v>
      </c>
      <c r="F1182" s="243" t="s">
        <v>6729</v>
      </c>
      <c r="G1182" s="214">
        <v>0</v>
      </c>
      <c r="H1182" s="234" t="s">
        <v>6721</v>
      </c>
      <c r="I1182" s="234"/>
      <c r="J1182" s="234"/>
      <c r="K1182" s="234"/>
      <c r="L1182" s="234"/>
      <c r="M1182" s="234"/>
      <c r="N1182" s="234" t="s">
        <v>6720</v>
      </c>
      <c r="O1182" s="249" t="s">
        <v>8220</v>
      </c>
      <c r="P1182" s="249" t="s">
        <v>8221</v>
      </c>
      <c r="Q1182" s="226" t="s">
        <v>8222</v>
      </c>
      <c r="R1182" s="212" t="s">
        <v>4210</v>
      </c>
      <c r="S1182" s="213">
        <v>420000942</v>
      </c>
      <c r="T1182" s="236">
        <v>45531</v>
      </c>
      <c r="U1182" s="237" t="s">
        <v>6722</v>
      </c>
      <c r="V1182" s="237">
        <v>45544</v>
      </c>
      <c r="W1182" s="237">
        <v>45580</v>
      </c>
      <c r="X1182" s="237" t="s">
        <v>6721</v>
      </c>
      <c r="Y1182" s="237"/>
      <c r="Z1182" s="237" t="s">
        <v>7066</v>
      </c>
      <c r="AA1182" s="225">
        <v>202409</v>
      </c>
      <c r="AB1182" s="246"/>
      <c r="AC1182" s="236" t="s">
        <v>6708</v>
      </c>
      <c r="AD1182" s="247" t="s">
        <v>6709</v>
      </c>
      <c r="AE1182" s="248">
        <v>0</v>
      </c>
      <c r="AF1182" s="247" t="s">
        <v>6709</v>
      </c>
      <c r="AG1182" s="242" t="str">
        <f>IFERROR(VLOOKUP(작성용!A:A,RM!A:D,4,0),"-")</f>
        <v>유수연</v>
      </c>
      <c r="AH1182" s="9" t="s">
        <v>8223</v>
      </c>
      <c r="AI1182" s="238" t="s">
        <v>8224</v>
      </c>
      <c r="AJ1182" s="238" t="s">
        <v>6721</v>
      </c>
      <c r="AK1182" s="238" t="s">
        <v>6726</v>
      </c>
      <c r="AL1182" s="238">
        <v>1181</v>
      </c>
    </row>
    <row r="1183" spans="1:38" x14ac:dyDescent="0.3">
      <c r="A1183" s="232" t="s">
        <v>859</v>
      </c>
      <c r="B1183" s="232" t="s">
        <v>8219</v>
      </c>
      <c r="C1183" s="244" t="s">
        <v>6717</v>
      </c>
      <c r="D1183" s="240" t="s">
        <v>8240</v>
      </c>
      <c r="E1183" s="239" t="s">
        <v>5006</v>
      </c>
      <c r="F1183" s="243" t="s">
        <v>6729</v>
      </c>
      <c r="G1183" s="214">
        <v>0</v>
      </c>
      <c r="H1183" s="234" t="s">
        <v>6721</v>
      </c>
      <c r="I1183" s="234"/>
      <c r="J1183" s="234"/>
      <c r="K1183" s="234"/>
      <c r="L1183" s="234"/>
      <c r="M1183" s="234"/>
      <c r="N1183" s="234" t="s">
        <v>6720</v>
      </c>
      <c r="O1183" s="249" t="s">
        <v>8220</v>
      </c>
      <c r="P1183" s="249" t="s">
        <v>8221</v>
      </c>
      <c r="Q1183" s="226" t="s">
        <v>8222</v>
      </c>
      <c r="R1183" s="212" t="s">
        <v>5007</v>
      </c>
      <c r="S1183" s="213">
        <v>420000889</v>
      </c>
      <c r="T1183" s="236">
        <v>45531</v>
      </c>
      <c r="U1183" s="237" t="s">
        <v>6722</v>
      </c>
      <c r="V1183" s="237">
        <v>45544</v>
      </c>
      <c r="W1183" s="237">
        <v>45580</v>
      </c>
      <c r="X1183" s="237" t="s">
        <v>6721</v>
      </c>
      <c r="Y1183" s="237"/>
      <c r="Z1183" s="237" t="s">
        <v>7066</v>
      </c>
      <c r="AA1183" s="225">
        <v>202409</v>
      </c>
      <c r="AB1183" s="246"/>
      <c r="AC1183" s="236" t="s">
        <v>6708</v>
      </c>
      <c r="AD1183" s="247" t="s">
        <v>6709</v>
      </c>
      <c r="AE1183" s="248">
        <v>0</v>
      </c>
      <c r="AF1183" s="247" t="s">
        <v>6709</v>
      </c>
      <c r="AG1183" s="242" t="str">
        <f>IFERROR(VLOOKUP(작성용!A:A,RM!A:D,4,0),"-")</f>
        <v>유수연</v>
      </c>
      <c r="AH1183" s="9" t="s">
        <v>8223</v>
      </c>
      <c r="AI1183" s="238" t="s">
        <v>8224</v>
      </c>
      <c r="AJ1183" s="238" t="s">
        <v>6721</v>
      </c>
      <c r="AK1183" s="238" t="s">
        <v>6726</v>
      </c>
      <c r="AL1183" s="238">
        <v>1182</v>
      </c>
    </row>
    <row r="1184" spans="1:38" x14ac:dyDescent="0.3">
      <c r="A1184" s="232" t="s">
        <v>859</v>
      </c>
      <c r="B1184" s="232" t="s">
        <v>8219</v>
      </c>
      <c r="C1184" s="244" t="s">
        <v>6717</v>
      </c>
      <c r="D1184" s="240" t="s">
        <v>8241</v>
      </c>
      <c r="E1184" s="239" t="s">
        <v>5008</v>
      </c>
      <c r="F1184" s="243" t="s">
        <v>6729</v>
      </c>
      <c r="G1184" s="214">
        <v>0</v>
      </c>
      <c r="H1184" s="234" t="s">
        <v>6721</v>
      </c>
      <c r="I1184" s="234"/>
      <c r="J1184" s="234"/>
      <c r="K1184" s="234"/>
      <c r="L1184" s="234"/>
      <c r="M1184" s="234"/>
      <c r="N1184" s="234" t="s">
        <v>6720</v>
      </c>
      <c r="O1184" s="249" t="s">
        <v>8220</v>
      </c>
      <c r="P1184" s="249" t="s">
        <v>8221</v>
      </c>
      <c r="Q1184" s="226" t="s">
        <v>8222</v>
      </c>
      <c r="R1184" s="212" t="s">
        <v>5009</v>
      </c>
      <c r="S1184" s="213">
        <v>420000957</v>
      </c>
      <c r="T1184" s="236">
        <v>45531</v>
      </c>
      <c r="U1184" s="237" t="s">
        <v>6722</v>
      </c>
      <c r="V1184" s="237">
        <v>45544</v>
      </c>
      <c r="W1184" s="237">
        <v>45580</v>
      </c>
      <c r="X1184" s="237" t="s">
        <v>6721</v>
      </c>
      <c r="Y1184" s="237"/>
      <c r="Z1184" s="237" t="s">
        <v>7066</v>
      </c>
      <c r="AA1184" s="225">
        <v>202409</v>
      </c>
      <c r="AB1184" s="246"/>
      <c r="AC1184" s="236" t="s">
        <v>6708</v>
      </c>
      <c r="AD1184" s="247" t="s">
        <v>6709</v>
      </c>
      <c r="AE1184" s="248">
        <v>0</v>
      </c>
      <c r="AF1184" s="247" t="s">
        <v>6709</v>
      </c>
      <c r="AG1184" s="242" t="str">
        <f>IFERROR(VLOOKUP(작성용!A:A,RM!A:D,4,0),"-")</f>
        <v>유수연</v>
      </c>
      <c r="AH1184" s="9" t="s">
        <v>8223</v>
      </c>
      <c r="AI1184" s="238" t="s">
        <v>8224</v>
      </c>
      <c r="AJ1184" s="238" t="s">
        <v>6721</v>
      </c>
      <c r="AK1184" s="238" t="s">
        <v>6726</v>
      </c>
      <c r="AL1184" s="238">
        <v>1183</v>
      </c>
    </row>
    <row r="1185" spans="1:38" x14ac:dyDescent="0.3">
      <c r="A1185" s="232" t="s">
        <v>859</v>
      </c>
      <c r="B1185" s="232" t="s">
        <v>8219</v>
      </c>
      <c r="C1185" s="244" t="s">
        <v>6717</v>
      </c>
      <c r="D1185" s="240" t="s">
        <v>8242</v>
      </c>
      <c r="E1185" s="239" t="s">
        <v>5010</v>
      </c>
      <c r="F1185" s="243" t="s">
        <v>6729</v>
      </c>
      <c r="G1185" s="214">
        <v>0</v>
      </c>
      <c r="H1185" s="234" t="s">
        <v>6721</v>
      </c>
      <c r="I1185" s="234"/>
      <c r="J1185" s="234"/>
      <c r="K1185" s="234"/>
      <c r="L1185" s="234"/>
      <c r="M1185" s="234"/>
      <c r="N1185" s="234" t="s">
        <v>6720</v>
      </c>
      <c r="O1185" s="249" t="s">
        <v>8220</v>
      </c>
      <c r="P1185" s="249" t="s">
        <v>8221</v>
      </c>
      <c r="Q1185" s="226" t="s">
        <v>8222</v>
      </c>
      <c r="R1185" s="212" t="s">
        <v>5011</v>
      </c>
      <c r="S1185" s="213">
        <v>420000936</v>
      </c>
      <c r="T1185" s="236">
        <v>45531</v>
      </c>
      <c r="U1185" s="237" t="s">
        <v>6722</v>
      </c>
      <c r="V1185" s="237">
        <v>45544</v>
      </c>
      <c r="W1185" s="237">
        <v>45580</v>
      </c>
      <c r="X1185" s="237" t="s">
        <v>6721</v>
      </c>
      <c r="Y1185" s="237"/>
      <c r="Z1185" s="237" t="s">
        <v>7066</v>
      </c>
      <c r="AA1185" s="225">
        <v>202409</v>
      </c>
      <c r="AB1185" s="246"/>
      <c r="AC1185" s="236" t="s">
        <v>6708</v>
      </c>
      <c r="AD1185" s="247" t="s">
        <v>6709</v>
      </c>
      <c r="AE1185" s="248">
        <v>0</v>
      </c>
      <c r="AF1185" s="247" t="s">
        <v>6709</v>
      </c>
      <c r="AG1185" s="242" t="str">
        <f>IFERROR(VLOOKUP(작성용!A:A,RM!A:D,4,0),"-")</f>
        <v>유수연</v>
      </c>
      <c r="AH1185" s="9" t="s">
        <v>8223</v>
      </c>
      <c r="AI1185" s="238" t="s">
        <v>8224</v>
      </c>
      <c r="AJ1185" s="238" t="s">
        <v>6721</v>
      </c>
      <c r="AK1185" s="238" t="s">
        <v>6726</v>
      </c>
      <c r="AL1185" s="238">
        <v>1184</v>
      </c>
    </row>
    <row r="1186" spans="1:38" x14ac:dyDescent="0.3">
      <c r="A1186" s="232" t="s">
        <v>859</v>
      </c>
      <c r="B1186" s="232" t="s">
        <v>8219</v>
      </c>
      <c r="C1186" s="244" t="s">
        <v>6717</v>
      </c>
      <c r="D1186" s="240" t="s">
        <v>8243</v>
      </c>
      <c r="E1186" s="239" t="s">
        <v>5012</v>
      </c>
      <c r="F1186" s="243" t="s">
        <v>6729</v>
      </c>
      <c r="G1186" s="214">
        <v>0</v>
      </c>
      <c r="H1186" s="234" t="s">
        <v>6721</v>
      </c>
      <c r="I1186" s="234"/>
      <c r="J1186" s="234"/>
      <c r="K1186" s="234"/>
      <c r="L1186" s="234"/>
      <c r="M1186" s="234"/>
      <c r="N1186" s="234" t="s">
        <v>6720</v>
      </c>
      <c r="O1186" s="249" t="s">
        <v>8220</v>
      </c>
      <c r="P1186" s="249" t="s">
        <v>8221</v>
      </c>
      <c r="Q1186" s="226" t="s">
        <v>8222</v>
      </c>
      <c r="R1186" s="212" t="s">
        <v>5013</v>
      </c>
      <c r="S1186" s="213">
        <v>420000937</v>
      </c>
      <c r="T1186" s="236">
        <v>45531</v>
      </c>
      <c r="U1186" s="237" t="s">
        <v>6722</v>
      </c>
      <c r="V1186" s="237">
        <v>45544</v>
      </c>
      <c r="W1186" s="237">
        <v>45580</v>
      </c>
      <c r="X1186" s="237" t="s">
        <v>6721</v>
      </c>
      <c r="Y1186" s="237"/>
      <c r="Z1186" s="237" t="s">
        <v>7066</v>
      </c>
      <c r="AA1186" s="225">
        <v>202409</v>
      </c>
      <c r="AB1186" s="246"/>
      <c r="AC1186" s="236" t="s">
        <v>6708</v>
      </c>
      <c r="AD1186" s="247" t="s">
        <v>6709</v>
      </c>
      <c r="AE1186" s="248">
        <v>0</v>
      </c>
      <c r="AF1186" s="247" t="s">
        <v>6709</v>
      </c>
      <c r="AG1186" s="242" t="str">
        <f>IFERROR(VLOOKUP(작성용!A:A,RM!A:D,4,0),"-")</f>
        <v>유수연</v>
      </c>
      <c r="AH1186" s="9" t="s">
        <v>8223</v>
      </c>
      <c r="AI1186" s="238" t="s">
        <v>8224</v>
      </c>
      <c r="AJ1186" s="238" t="s">
        <v>6721</v>
      </c>
      <c r="AK1186" s="238" t="s">
        <v>6726</v>
      </c>
      <c r="AL1186" s="238">
        <v>1185</v>
      </c>
    </row>
    <row r="1187" spans="1:38" x14ac:dyDescent="0.3">
      <c r="A1187" s="232" t="s">
        <v>859</v>
      </c>
      <c r="B1187" s="232" t="s">
        <v>8219</v>
      </c>
      <c r="C1187" s="244" t="s">
        <v>6717</v>
      </c>
      <c r="D1187" s="240" t="s">
        <v>8179</v>
      </c>
      <c r="E1187" s="239" t="s">
        <v>4927</v>
      </c>
      <c r="F1187" s="243" t="s">
        <v>6729</v>
      </c>
      <c r="G1187" s="214">
        <v>0</v>
      </c>
      <c r="H1187" s="234" t="s">
        <v>6721</v>
      </c>
      <c r="I1187" s="234"/>
      <c r="J1187" s="234"/>
      <c r="K1187" s="234"/>
      <c r="L1187" s="234"/>
      <c r="M1187" s="234"/>
      <c r="N1187" s="234" t="s">
        <v>6720</v>
      </c>
      <c r="O1187" s="249" t="s">
        <v>8220</v>
      </c>
      <c r="P1187" s="249" t="s">
        <v>8221</v>
      </c>
      <c r="Q1187" s="226" t="s">
        <v>8222</v>
      </c>
      <c r="R1187" s="212" t="s">
        <v>4928</v>
      </c>
      <c r="S1187" s="213">
        <v>420000938</v>
      </c>
      <c r="T1187" s="236">
        <v>45531</v>
      </c>
      <c r="U1187" s="237" t="s">
        <v>6722</v>
      </c>
      <c r="V1187" s="237">
        <v>45544</v>
      </c>
      <c r="W1187" s="237">
        <v>45580</v>
      </c>
      <c r="X1187" s="237" t="s">
        <v>6721</v>
      </c>
      <c r="Y1187" s="237"/>
      <c r="Z1187" s="237" t="s">
        <v>7066</v>
      </c>
      <c r="AA1187" s="225">
        <v>202409</v>
      </c>
      <c r="AB1187" s="246"/>
      <c r="AC1187" s="236" t="s">
        <v>6708</v>
      </c>
      <c r="AD1187" s="247" t="s">
        <v>6709</v>
      </c>
      <c r="AE1187" s="248">
        <v>0</v>
      </c>
      <c r="AF1187" s="247" t="s">
        <v>6709</v>
      </c>
      <c r="AG1187" s="242" t="str">
        <f>IFERROR(VLOOKUP(작성용!A:A,RM!A:D,4,0),"-")</f>
        <v>유수연</v>
      </c>
      <c r="AH1187" s="9" t="s">
        <v>8223</v>
      </c>
      <c r="AI1187" s="238" t="s">
        <v>8224</v>
      </c>
      <c r="AJ1187" s="238" t="s">
        <v>6721</v>
      </c>
      <c r="AK1187" s="238" t="s">
        <v>6726</v>
      </c>
      <c r="AL1187" s="238">
        <v>1186</v>
      </c>
    </row>
    <row r="1188" spans="1:38" x14ac:dyDescent="0.3">
      <c r="A1188" s="232" t="s">
        <v>859</v>
      </c>
      <c r="B1188" s="232" t="s">
        <v>8219</v>
      </c>
      <c r="C1188" s="244" t="s">
        <v>6717</v>
      </c>
      <c r="D1188" s="240" t="s">
        <v>8244</v>
      </c>
      <c r="E1188" s="239" t="s">
        <v>5014</v>
      </c>
      <c r="F1188" s="243" t="s">
        <v>6729</v>
      </c>
      <c r="G1188" s="214">
        <v>0</v>
      </c>
      <c r="H1188" s="234" t="s">
        <v>6721</v>
      </c>
      <c r="I1188" s="234"/>
      <c r="J1188" s="234"/>
      <c r="K1188" s="234"/>
      <c r="L1188" s="234"/>
      <c r="M1188" s="234"/>
      <c r="N1188" s="234" t="s">
        <v>6720</v>
      </c>
      <c r="O1188" s="249" t="s">
        <v>8220</v>
      </c>
      <c r="P1188" s="249" t="s">
        <v>8221</v>
      </c>
      <c r="Q1188" s="226" t="s">
        <v>8222</v>
      </c>
      <c r="R1188" s="212" t="s">
        <v>5015</v>
      </c>
      <c r="S1188" s="213">
        <v>420000914</v>
      </c>
      <c r="T1188" s="236">
        <v>45531</v>
      </c>
      <c r="U1188" s="237" t="s">
        <v>6722</v>
      </c>
      <c r="V1188" s="237">
        <v>45544</v>
      </c>
      <c r="W1188" s="237">
        <v>45580</v>
      </c>
      <c r="X1188" s="237" t="s">
        <v>6721</v>
      </c>
      <c r="Y1188" s="237"/>
      <c r="Z1188" s="237" t="s">
        <v>7066</v>
      </c>
      <c r="AA1188" s="225">
        <v>202409</v>
      </c>
      <c r="AB1188" s="246"/>
      <c r="AC1188" s="236" t="s">
        <v>6708</v>
      </c>
      <c r="AD1188" s="247" t="s">
        <v>6709</v>
      </c>
      <c r="AE1188" s="248">
        <v>0</v>
      </c>
      <c r="AF1188" s="247" t="s">
        <v>6709</v>
      </c>
      <c r="AG1188" s="242" t="str">
        <f>IFERROR(VLOOKUP(작성용!A:A,RM!A:D,4,0),"-")</f>
        <v>유수연</v>
      </c>
      <c r="AH1188" s="9" t="s">
        <v>8223</v>
      </c>
      <c r="AI1188" s="238" t="s">
        <v>8224</v>
      </c>
      <c r="AJ1188" s="238" t="s">
        <v>6721</v>
      </c>
      <c r="AK1188" s="238" t="s">
        <v>6726</v>
      </c>
      <c r="AL1188" s="238">
        <v>1187</v>
      </c>
    </row>
    <row r="1189" spans="1:38" x14ac:dyDescent="0.3">
      <c r="A1189" s="232" t="s">
        <v>859</v>
      </c>
      <c r="B1189" s="232" t="s">
        <v>8219</v>
      </c>
      <c r="C1189" s="244" t="s">
        <v>6717</v>
      </c>
      <c r="D1189" s="240" t="s">
        <v>6882</v>
      </c>
      <c r="E1189" s="239" t="s">
        <v>5016</v>
      </c>
      <c r="F1189" s="243" t="s">
        <v>6729</v>
      </c>
      <c r="G1189" s="214">
        <v>0</v>
      </c>
      <c r="H1189" s="234" t="s">
        <v>6721</v>
      </c>
      <c r="I1189" s="234"/>
      <c r="J1189" s="234"/>
      <c r="K1189" s="234"/>
      <c r="L1189" s="234"/>
      <c r="M1189" s="234"/>
      <c r="N1189" s="234" t="s">
        <v>6720</v>
      </c>
      <c r="O1189" s="249" t="s">
        <v>8220</v>
      </c>
      <c r="P1189" s="249" t="s">
        <v>8221</v>
      </c>
      <c r="Q1189" s="226" t="s">
        <v>8222</v>
      </c>
      <c r="R1189" s="212" t="s">
        <v>5017</v>
      </c>
      <c r="S1189" s="213">
        <v>420000877</v>
      </c>
      <c r="T1189" s="236">
        <v>45531</v>
      </c>
      <c r="U1189" s="237" t="s">
        <v>6722</v>
      </c>
      <c r="V1189" s="237">
        <v>45544</v>
      </c>
      <c r="W1189" s="237">
        <v>45580</v>
      </c>
      <c r="X1189" s="237" t="s">
        <v>6721</v>
      </c>
      <c r="Y1189" s="237"/>
      <c r="Z1189" s="237" t="s">
        <v>7066</v>
      </c>
      <c r="AA1189" s="225">
        <v>202409</v>
      </c>
      <c r="AB1189" s="246"/>
      <c r="AC1189" s="236" t="s">
        <v>6708</v>
      </c>
      <c r="AD1189" s="247" t="s">
        <v>6709</v>
      </c>
      <c r="AE1189" s="248">
        <v>0</v>
      </c>
      <c r="AF1189" s="247" t="s">
        <v>6709</v>
      </c>
      <c r="AG1189" s="242" t="str">
        <f>IFERROR(VLOOKUP(작성용!A:A,RM!A:D,4,0),"-")</f>
        <v>유수연</v>
      </c>
      <c r="AH1189" s="9" t="s">
        <v>8223</v>
      </c>
      <c r="AI1189" s="238" t="s">
        <v>8224</v>
      </c>
      <c r="AJ1189" s="238" t="s">
        <v>6721</v>
      </c>
      <c r="AK1189" s="238" t="s">
        <v>6726</v>
      </c>
      <c r="AL1189" s="238">
        <v>1188</v>
      </c>
    </row>
    <row r="1190" spans="1:38" x14ac:dyDescent="0.3">
      <c r="A1190" s="232" t="s">
        <v>859</v>
      </c>
      <c r="B1190" s="232" t="s">
        <v>8219</v>
      </c>
      <c r="C1190" s="244" t="s">
        <v>6717</v>
      </c>
      <c r="D1190" s="240" t="s">
        <v>7712</v>
      </c>
      <c r="E1190" s="239" t="s">
        <v>3930</v>
      </c>
      <c r="F1190" s="243" t="s">
        <v>6729</v>
      </c>
      <c r="G1190" s="214">
        <v>0</v>
      </c>
      <c r="H1190" s="234" t="s">
        <v>6721</v>
      </c>
      <c r="I1190" s="234"/>
      <c r="J1190" s="234"/>
      <c r="K1190" s="234"/>
      <c r="L1190" s="234"/>
      <c r="M1190" s="234"/>
      <c r="N1190" s="234" t="s">
        <v>6720</v>
      </c>
      <c r="O1190" s="249" t="s">
        <v>8220</v>
      </c>
      <c r="P1190" s="249" t="s">
        <v>8221</v>
      </c>
      <c r="Q1190" s="226" t="s">
        <v>8222</v>
      </c>
      <c r="R1190" s="212" t="s">
        <v>4219</v>
      </c>
      <c r="S1190" s="213">
        <v>420000943</v>
      </c>
      <c r="T1190" s="236">
        <v>45531</v>
      </c>
      <c r="U1190" s="237" t="s">
        <v>6722</v>
      </c>
      <c r="V1190" s="237">
        <v>45544</v>
      </c>
      <c r="W1190" s="237">
        <v>45580</v>
      </c>
      <c r="X1190" s="237" t="s">
        <v>6721</v>
      </c>
      <c r="Y1190" s="237"/>
      <c r="Z1190" s="237" t="s">
        <v>7066</v>
      </c>
      <c r="AA1190" s="225">
        <v>202409</v>
      </c>
      <c r="AB1190" s="246"/>
      <c r="AC1190" s="236" t="s">
        <v>6708</v>
      </c>
      <c r="AD1190" s="247" t="s">
        <v>6709</v>
      </c>
      <c r="AE1190" s="248">
        <v>0</v>
      </c>
      <c r="AF1190" s="247" t="s">
        <v>6709</v>
      </c>
      <c r="AG1190" s="242" t="str">
        <f>IFERROR(VLOOKUP(작성용!A:A,RM!A:D,4,0),"-")</f>
        <v>유수연</v>
      </c>
      <c r="AH1190" s="9" t="s">
        <v>8223</v>
      </c>
      <c r="AI1190" s="238" t="s">
        <v>8224</v>
      </c>
      <c r="AJ1190" s="238" t="s">
        <v>6721</v>
      </c>
      <c r="AK1190" s="238" t="s">
        <v>6726</v>
      </c>
      <c r="AL1190" s="238">
        <v>1189</v>
      </c>
    </row>
    <row r="1191" spans="1:38" x14ac:dyDescent="0.3">
      <c r="A1191" s="232" t="s">
        <v>859</v>
      </c>
      <c r="B1191" s="232" t="s">
        <v>8219</v>
      </c>
      <c r="C1191" s="244" t="s">
        <v>6717</v>
      </c>
      <c r="D1191" s="240" t="s">
        <v>7793</v>
      </c>
      <c r="E1191" s="239" t="s">
        <v>4012</v>
      </c>
      <c r="F1191" s="243" t="s">
        <v>6729</v>
      </c>
      <c r="G1191" s="214">
        <v>0</v>
      </c>
      <c r="H1191" s="234" t="s">
        <v>6721</v>
      </c>
      <c r="I1191" s="234"/>
      <c r="J1191" s="234"/>
      <c r="K1191" s="234"/>
      <c r="L1191" s="234"/>
      <c r="M1191" s="234"/>
      <c r="N1191" s="234" t="s">
        <v>6720</v>
      </c>
      <c r="O1191" s="249" t="s">
        <v>8220</v>
      </c>
      <c r="P1191" s="249" t="s">
        <v>8221</v>
      </c>
      <c r="Q1191" s="226" t="s">
        <v>8222</v>
      </c>
      <c r="R1191" s="212" t="s">
        <v>4227</v>
      </c>
      <c r="S1191" s="213">
        <v>420000894</v>
      </c>
      <c r="T1191" s="236">
        <v>45531</v>
      </c>
      <c r="U1191" s="237" t="s">
        <v>6722</v>
      </c>
      <c r="V1191" s="237">
        <v>45544</v>
      </c>
      <c r="W1191" s="237">
        <v>45580</v>
      </c>
      <c r="X1191" s="237" t="s">
        <v>6721</v>
      </c>
      <c r="Y1191" s="237"/>
      <c r="Z1191" s="237" t="s">
        <v>7066</v>
      </c>
      <c r="AA1191" s="225">
        <v>202409</v>
      </c>
      <c r="AB1191" s="246"/>
      <c r="AC1191" s="236" t="s">
        <v>6708</v>
      </c>
      <c r="AD1191" s="247" t="s">
        <v>6709</v>
      </c>
      <c r="AE1191" s="248">
        <v>0</v>
      </c>
      <c r="AF1191" s="247" t="s">
        <v>6709</v>
      </c>
      <c r="AG1191" s="242" t="str">
        <f>IFERROR(VLOOKUP(작성용!A:A,RM!A:D,4,0),"-")</f>
        <v>유수연</v>
      </c>
      <c r="AH1191" s="9" t="s">
        <v>8223</v>
      </c>
      <c r="AI1191" s="238" t="s">
        <v>8224</v>
      </c>
      <c r="AJ1191" s="238" t="s">
        <v>6721</v>
      </c>
      <c r="AK1191" s="238" t="s">
        <v>6726</v>
      </c>
      <c r="AL1191" s="238">
        <v>1190</v>
      </c>
    </row>
    <row r="1192" spans="1:38" x14ac:dyDescent="0.3">
      <c r="A1192" s="232" t="s">
        <v>859</v>
      </c>
      <c r="B1192" s="232" t="s">
        <v>8219</v>
      </c>
      <c r="C1192" s="244" t="s">
        <v>6717</v>
      </c>
      <c r="D1192" s="240" t="s">
        <v>8245</v>
      </c>
      <c r="E1192" s="239" t="s">
        <v>5018</v>
      </c>
      <c r="F1192" s="243" t="s">
        <v>6729</v>
      </c>
      <c r="G1192" s="214">
        <v>0</v>
      </c>
      <c r="H1192" s="234" t="s">
        <v>6721</v>
      </c>
      <c r="I1192" s="234"/>
      <c r="J1192" s="234"/>
      <c r="K1192" s="234"/>
      <c r="L1192" s="234"/>
      <c r="M1192" s="234"/>
      <c r="N1192" s="234" t="s">
        <v>6720</v>
      </c>
      <c r="O1192" s="249" t="s">
        <v>8220</v>
      </c>
      <c r="P1192" s="249" t="s">
        <v>8221</v>
      </c>
      <c r="Q1192" s="226" t="s">
        <v>8222</v>
      </c>
      <c r="R1192" s="212" t="s">
        <v>5019</v>
      </c>
      <c r="S1192" s="213">
        <v>420000973</v>
      </c>
      <c r="T1192" s="236">
        <v>45531</v>
      </c>
      <c r="U1192" s="237" t="s">
        <v>6722</v>
      </c>
      <c r="V1192" s="237">
        <v>45544</v>
      </c>
      <c r="W1192" s="237">
        <v>45580</v>
      </c>
      <c r="X1192" s="237" t="s">
        <v>6721</v>
      </c>
      <c r="Y1192" s="237"/>
      <c r="Z1192" s="237" t="s">
        <v>7066</v>
      </c>
      <c r="AA1192" s="225">
        <v>202409</v>
      </c>
      <c r="AB1192" s="246"/>
      <c r="AC1192" s="236" t="s">
        <v>6708</v>
      </c>
      <c r="AD1192" s="247" t="s">
        <v>6709</v>
      </c>
      <c r="AE1192" s="248">
        <v>0</v>
      </c>
      <c r="AF1192" s="247" t="s">
        <v>6709</v>
      </c>
      <c r="AG1192" s="242" t="str">
        <f>IFERROR(VLOOKUP(작성용!A:A,RM!A:D,4,0),"-")</f>
        <v>유수연</v>
      </c>
      <c r="AH1192" s="9" t="s">
        <v>8223</v>
      </c>
      <c r="AI1192" s="238" t="s">
        <v>8224</v>
      </c>
      <c r="AJ1192" s="238" t="s">
        <v>6721</v>
      </c>
      <c r="AK1192" s="238" t="s">
        <v>6726</v>
      </c>
      <c r="AL1192" s="238">
        <v>1191</v>
      </c>
    </row>
    <row r="1193" spans="1:38" x14ac:dyDescent="0.3">
      <c r="A1193" s="232" t="s">
        <v>859</v>
      </c>
      <c r="B1193" s="232" t="s">
        <v>8219</v>
      </c>
      <c r="C1193" s="244" t="s">
        <v>6717</v>
      </c>
      <c r="D1193" s="240" t="s">
        <v>8246</v>
      </c>
      <c r="E1193" s="239" t="s">
        <v>5020</v>
      </c>
      <c r="F1193" s="243" t="s">
        <v>6729</v>
      </c>
      <c r="G1193" s="214">
        <v>0</v>
      </c>
      <c r="H1193" s="234" t="s">
        <v>6721</v>
      </c>
      <c r="I1193" s="234"/>
      <c r="J1193" s="234"/>
      <c r="K1193" s="234"/>
      <c r="L1193" s="234"/>
      <c r="M1193" s="234"/>
      <c r="N1193" s="234" t="s">
        <v>6720</v>
      </c>
      <c r="O1193" s="249" t="s">
        <v>8220</v>
      </c>
      <c r="P1193" s="249" t="s">
        <v>8221</v>
      </c>
      <c r="Q1193" s="226" t="s">
        <v>8222</v>
      </c>
      <c r="R1193" s="212" t="s">
        <v>5021</v>
      </c>
      <c r="S1193" s="213">
        <v>420000966</v>
      </c>
      <c r="T1193" s="236">
        <v>45531</v>
      </c>
      <c r="U1193" s="237" t="s">
        <v>6722</v>
      </c>
      <c r="V1193" s="237">
        <v>45544</v>
      </c>
      <c r="W1193" s="237">
        <v>45580</v>
      </c>
      <c r="X1193" s="237" t="s">
        <v>6721</v>
      </c>
      <c r="Y1193" s="237"/>
      <c r="Z1193" s="237" t="s">
        <v>7066</v>
      </c>
      <c r="AA1193" s="225">
        <v>202409</v>
      </c>
      <c r="AB1193" s="246"/>
      <c r="AC1193" s="236" t="s">
        <v>6708</v>
      </c>
      <c r="AD1193" s="247" t="s">
        <v>6709</v>
      </c>
      <c r="AE1193" s="248">
        <v>0</v>
      </c>
      <c r="AF1193" s="247" t="s">
        <v>6709</v>
      </c>
      <c r="AG1193" s="242" t="str">
        <f>IFERROR(VLOOKUP(작성용!A:A,RM!A:D,4,0),"-")</f>
        <v>유수연</v>
      </c>
      <c r="AH1193" s="9" t="s">
        <v>8223</v>
      </c>
      <c r="AI1193" s="238" t="s">
        <v>8224</v>
      </c>
      <c r="AJ1193" s="238" t="s">
        <v>6721</v>
      </c>
      <c r="AK1193" s="238" t="s">
        <v>6726</v>
      </c>
      <c r="AL1193" s="238">
        <v>1192</v>
      </c>
    </row>
    <row r="1194" spans="1:38" x14ac:dyDescent="0.3">
      <c r="A1194" s="232" t="s">
        <v>859</v>
      </c>
      <c r="B1194" s="232" t="s">
        <v>8219</v>
      </c>
      <c r="C1194" s="244" t="s">
        <v>6717</v>
      </c>
      <c r="D1194" s="240" t="s">
        <v>8247</v>
      </c>
      <c r="E1194" s="239" t="s">
        <v>5022</v>
      </c>
      <c r="F1194" s="243" t="s">
        <v>6729</v>
      </c>
      <c r="G1194" s="214">
        <v>0</v>
      </c>
      <c r="H1194" s="234" t="s">
        <v>6721</v>
      </c>
      <c r="I1194" s="234"/>
      <c r="J1194" s="234"/>
      <c r="K1194" s="234"/>
      <c r="L1194" s="234"/>
      <c r="M1194" s="234"/>
      <c r="N1194" s="234" t="s">
        <v>6720</v>
      </c>
      <c r="O1194" s="249" t="s">
        <v>8220</v>
      </c>
      <c r="P1194" s="249" t="s">
        <v>8221</v>
      </c>
      <c r="Q1194" s="226" t="s">
        <v>8222</v>
      </c>
      <c r="R1194" s="212" t="s">
        <v>5023</v>
      </c>
      <c r="S1194" s="213">
        <v>420000986</v>
      </c>
      <c r="T1194" s="236">
        <v>45531</v>
      </c>
      <c r="U1194" s="237" t="s">
        <v>6722</v>
      </c>
      <c r="V1194" s="237">
        <v>45544</v>
      </c>
      <c r="W1194" s="237">
        <v>45580</v>
      </c>
      <c r="X1194" s="237" t="s">
        <v>6721</v>
      </c>
      <c r="Y1194" s="237"/>
      <c r="Z1194" s="237" t="s">
        <v>7066</v>
      </c>
      <c r="AA1194" s="225">
        <v>202409</v>
      </c>
      <c r="AB1194" s="246"/>
      <c r="AC1194" s="236" t="s">
        <v>6708</v>
      </c>
      <c r="AD1194" s="247" t="s">
        <v>6709</v>
      </c>
      <c r="AE1194" s="248">
        <v>0</v>
      </c>
      <c r="AF1194" s="247" t="s">
        <v>6709</v>
      </c>
      <c r="AG1194" s="242" t="str">
        <f>IFERROR(VLOOKUP(작성용!A:A,RM!A:D,4,0),"-")</f>
        <v>유수연</v>
      </c>
      <c r="AH1194" s="9" t="s">
        <v>8223</v>
      </c>
      <c r="AI1194" s="238" t="s">
        <v>8224</v>
      </c>
      <c r="AJ1194" s="238" t="s">
        <v>6721</v>
      </c>
      <c r="AK1194" s="238" t="s">
        <v>6726</v>
      </c>
      <c r="AL1194" s="238">
        <v>1193</v>
      </c>
    </row>
    <row r="1195" spans="1:38" x14ac:dyDescent="0.3">
      <c r="A1195" s="232" t="s">
        <v>859</v>
      </c>
      <c r="B1195" s="232" t="s">
        <v>8219</v>
      </c>
      <c r="C1195" s="244" t="s">
        <v>6717</v>
      </c>
      <c r="D1195" s="240" t="s">
        <v>7717</v>
      </c>
      <c r="E1195" s="239" t="s">
        <v>3935</v>
      </c>
      <c r="F1195" s="243" t="s">
        <v>6729</v>
      </c>
      <c r="G1195" s="214">
        <v>0</v>
      </c>
      <c r="H1195" s="234" t="s">
        <v>6721</v>
      </c>
      <c r="I1195" s="234"/>
      <c r="J1195" s="234"/>
      <c r="K1195" s="234"/>
      <c r="L1195" s="234"/>
      <c r="M1195" s="234"/>
      <c r="N1195" s="234" t="s">
        <v>6720</v>
      </c>
      <c r="O1195" s="249" t="s">
        <v>8220</v>
      </c>
      <c r="P1195" s="249" t="s">
        <v>8221</v>
      </c>
      <c r="Q1195" s="226" t="s">
        <v>8222</v>
      </c>
      <c r="R1195" s="212" t="s">
        <v>4213</v>
      </c>
      <c r="S1195" s="213">
        <v>420000994</v>
      </c>
      <c r="T1195" s="236">
        <v>45531</v>
      </c>
      <c r="U1195" s="237" t="s">
        <v>6722</v>
      </c>
      <c r="V1195" s="237">
        <v>45544</v>
      </c>
      <c r="W1195" s="237">
        <v>45580</v>
      </c>
      <c r="X1195" s="237" t="s">
        <v>6721</v>
      </c>
      <c r="Y1195" s="237"/>
      <c r="Z1195" s="237" t="s">
        <v>7066</v>
      </c>
      <c r="AA1195" s="225">
        <v>202409</v>
      </c>
      <c r="AB1195" s="246"/>
      <c r="AC1195" s="236" t="s">
        <v>6708</v>
      </c>
      <c r="AD1195" s="247" t="s">
        <v>6709</v>
      </c>
      <c r="AE1195" s="248">
        <v>0</v>
      </c>
      <c r="AF1195" s="247" t="s">
        <v>6709</v>
      </c>
      <c r="AG1195" s="242" t="str">
        <f>IFERROR(VLOOKUP(작성용!A:A,RM!A:D,4,0),"-")</f>
        <v>유수연</v>
      </c>
      <c r="AH1195" s="9" t="s">
        <v>8223</v>
      </c>
      <c r="AI1195" s="238" t="s">
        <v>8224</v>
      </c>
      <c r="AJ1195" s="238" t="s">
        <v>6721</v>
      </c>
      <c r="AK1195" s="238" t="s">
        <v>6726</v>
      </c>
      <c r="AL1195" s="238">
        <v>1194</v>
      </c>
    </row>
    <row r="1196" spans="1:38" x14ac:dyDescent="0.3">
      <c r="A1196" s="232" t="s">
        <v>859</v>
      </c>
      <c r="B1196" s="232" t="s">
        <v>8219</v>
      </c>
      <c r="C1196" s="244" t="s">
        <v>6717</v>
      </c>
      <c r="D1196" s="240" t="s">
        <v>8248</v>
      </c>
      <c r="E1196" s="239" t="s">
        <v>5024</v>
      </c>
      <c r="F1196" s="243" t="s">
        <v>6729</v>
      </c>
      <c r="G1196" s="214">
        <v>0</v>
      </c>
      <c r="H1196" s="234" t="s">
        <v>6721</v>
      </c>
      <c r="I1196" s="234"/>
      <c r="J1196" s="234"/>
      <c r="K1196" s="234"/>
      <c r="L1196" s="234"/>
      <c r="M1196" s="234"/>
      <c r="N1196" s="234" t="s">
        <v>6720</v>
      </c>
      <c r="O1196" s="249" t="s">
        <v>8220</v>
      </c>
      <c r="P1196" s="249" t="s">
        <v>8221</v>
      </c>
      <c r="Q1196" s="226" t="s">
        <v>8222</v>
      </c>
      <c r="R1196" s="212" t="s">
        <v>5025</v>
      </c>
      <c r="S1196" s="213">
        <v>420000988</v>
      </c>
      <c r="T1196" s="236">
        <v>45531</v>
      </c>
      <c r="U1196" s="237" t="s">
        <v>6722</v>
      </c>
      <c r="V1196" s="237">
        <v>45544</v>
      </c>
      <c r="W1196" s="237">
        <v>45580</v>
      </c>
      <c r="X1196" s="237" t="s">
        <v>6721</v>
      </c>
      <c r="Y1196" s="237"/>
      <c r="Z1196" s="237" t="s">
        <v>7066</v>
      </c>
      <c r="AA1196" s="225">
        <v>202409</v>
      </c>
      <c r="AB1196" s="246"/>
      <c r="AC1196" s="236" t="s">
        <v>6708</v>
      </c>
      <c r="AD1196" s="247" t="s">
        <v>6709</v>
      </c>
      <c r="AE1196" s="248">
        <v>0</v>
      </c>
      <c r="AF1196" s="247" t="s">
        <v>6709</v>
      </c>
      <c r="AG1196" s="242" t="str">
        <f>IFERROR(VLOOKUP(작성용!A:A,RM!A:D,4,0),"-")</f>
        <v>유수연</v>
      </c>
      <c r="AH1196" s="9" t="s">
        <v>8223</v>
      </c>
      <c r="AI1196" s="238" t="s">
        <v>8224</v>
      </c>
      <c r="AJ1196" s="238" t="s">
        <v>6721</v>
      </c>
      <c r="AK1196" s="238" t="s">
        <v>6726</v>
      </c>
      <c r="AL1196" s="238">
        <v>1195</v>
      </c>
    </row>
    <row r="1197" spans="1:38" x14ac:dyDescent="0.3">
      <c r="A1197" s="232" t="s">
        <v>859</v>
      </c>
      <c r="B1197" s="232" t="s">
        <v>8219</v>
      </c>
      <c r="C1197" s="244" t="s">
        <v>6717</v>
      </c>
      <c r="D1197" s="240" t="s">
        <v>8249</v>
      </c>
      <c r="E1197" s="239" t="s">
        <v>5026</v>
      </c>
      <c r="F1197" s="243" t="s">
        <v>6729</v>
      </c>
      <c r="G1197" s="214">
        <v>0</v>
      </c>
      <c r="H1197" s="234" t="s">
        <v>6721</v>
      </c>
      <c r="I1197" s="234"/>
      <c r="J1197" s="234"/>
      <c r="K1197" s="234"/>
      <c r="L1197" s="234"/>
      <c r="M1197" s="234"/>
      <c r="N1197" s="234" t="s">
        <v>6720</v>
      </c>
      <c r="O1197" s="249" t="s">
        <v>8220</v>
      </c>
      <c r="P1197" s="249" t="s">
        <v>8221</v>
      </c>
      <c r="Q1197" s="226" t="s">
        <v>8222</v>
      </c>
      <c r="R1197" s="212" t="s">
        <v>5027</v>
      </c>
      <c r="S1197" s="213">
        <v>420000961</v>
      </c>
      <c r="T1197" s="236">
        <v>45531</v>
      </c>
      <c r="U1197" s="237" t="s">
        <v>6722</v>
      </c>
      <c r="V1197" s="237">
        <v>45569</v>
      </c>
      <c r="W1197" s="237">
        <v>45580</v>
      </c>
      <c r="X1197" s="237" t="s">
        <v>6721</v>
      </c>
      <c r="Y1197" s="237"/>
      <c r="Z1197" s="237" t="s">
        <v>7066</v>
      </c>
      <c r="AA1197" s="225">
        <v>202409</v>
      </c>
      <c r="AB1197" s="246"/>
      <c r="AC1197" s="236" t="s">
        <v>6708</v>
      </c>
      <c r="AD1197" s="247" t="s">
        <v>6709</v>
      </c>
      <c r="AE1197" s="248">
        <v>0</v>
      </c>
      <c r="AF1197" s="247" t="s">
        <v>6709</v>
      </c>
      <c r="AG1197" s="242" t="str">
        <f>IFERROR(VLOOKUP(작성용!A:A,RM!A:D,4,0),"-")</f>
        <v>유수연</v>
      </c>
      <c r="AH1197" s="9" t="s">
        <v>8223</v>
      </c>
      <c r="AI1197" s="238" t="s">
        <v>6721</v>
      </c>
      <c r="AJ1197" s="238" t="s">
        <v>6721</v>
      </c>
      <c r="AK1197" s="238" t="s">
        <v>6726</v>
      </c>
      <c r="AL1197" s="238">
        <v>1196</v>
      </c>
    </row>
    <row r="1198" spans="1:38" x14ac:dyDescent="0.3">
      <c r="A1198" s="232" t="s">
        <v>859</v>
      </c>
      <c r="B1198" s="232" t="s">
        <v>8219</v>
      </c>
      <c r="C1198" s="244" t="s">
        <v>6717</v>
      </c>
      <c r="D1198" s="240" t="s">
        <v>8250</v>
      </c>
      <c r="E1198" s="239" t="s">
        <v>5028</v>
      </c>
      <c r="F1198" s="243" t="s">
        <v>6729</v>
      </c>
      <c r="G1198" s="214">
        <v>0</v>
      </c>
      <c r="H1198" s="234" t="s">
        <v>6721</v>
      </c>
      <c r="I1198" s="234"/>
      <c r="J1198" s="234"/>
      <c r="K1198" s="234"/>
      <c r="L1198" s="234"/>
      <c r="M1198" s="234"/>
      <c r="N1198" s="234" t="s">
        <v>6720</v>
      </c>
      <c r="O1198" s="249" t="s">
        <v>8220</v>
      </c>
      <c r="P1198" s="249" t="s">
        <v>8221</v>
      </c>
      <c r="Q1198" s="226" t="s">
        <v>8222</v>
      </c>
      <c r="R1198" s="212" t="s">
        <v>5029</v>
      </c>
      <c r="S1198" s="213">
        <v>420000993</v>
      </c>
      <c r="T1198" s="236">
        <v>45531</v>
      </c>
      <c r="U1198" s="237" t="s">
        <v>6722</v>
      </c>
      <c r="V1198" s="237">
        <v>45544</v>
      </c>
      <c r="W1198" s="237">
        <v>45580</v>
      </c>
      <c r="X1198" s="237" t="s">
        <v>6721</v>
      </c>
      <c r="Y1198" s="237"/>
      <c r="Z1198" s="237" t="s">
        <v>7066</v>
      </c>
      <c r="AA1198" s="225">
        <v>202409</v>
      </c>
      <c r="AB1198" s="246"/>
      <c r="AC1198" s="236" t="s">
        <v>6708</v>
      </c>
      <c r="AD1198" s="247" t="s">
        <v>6709</v>
      </c>
      <c r="AE1198" s="248">
        <v>0</v>
      </c>
      <c r="AF1198" s="247" t="s">
        <v>6709</v>
      </c>
      <c r="AG1198" s="242" t="str">
        <f>IFERROR(VLOOKUP(작성용!A:A,RM!A:D,4,0),"-")</f>
        <v>유수연</v>
      </c>
      <c r="AH1198" s="9" t="s">
        <v>8223</v>
      </c>
      <c r="AI1198" s="238" t="s">
        <v>8224</v>
      </c>
      <c r="AJ1198" s="238" t="s">
        <v>6721</v>
      </c>
      <c r="AK1198" s="238" t="s">
        <v>6726</v>
      </c>
      <c r="AL1198" s="238">
        <v>1197</v>
      </c>
    </row>
    <row r="1199" spans="1:38" x14ac:dyDescent="0.3">
      <c r="A1199" s="232" t="s">
        <v>859</v>
      </c>
      <c r="B1199" s="232" t="s">
        <v>8219</v>
      </c>
      <c r="C1199" s="244" t="s">
        <v>6717</v>
      </c>
      <c r="D1199" s="240" t="s">
        <v>8251</v>
      </c>
      <c r="E1199" s="239" t="s">
        <v>5030</v>
      </c>
      <c r="F1199" s="243" t="s">
        <v>6729</v>
      </c>
      <c r="G1199" s="214">
        <v>0</v>
      </c>
      <c r="H1199" s="234" t="s">
        <v>6721</v>
      </c>
      <c r="I1199" s="234"/>
      <c r="J1199" s="234"/>
      <c r="K1199" s="234"/>
      <c r="L1199" s="234"/>
      <c r="M1199" s="234"/>
      <c r="N1199" s="234" t="s">
        <v>6720</v>
      </c>
      <c r="O1199" s="249" t="s">
        <v>8220</v>
      </c>
      <c r="P1199" s="249" t="s">
        <v>8221</v>
      </c>
      <c r="Q1199" s="226" t="s">
        <v>8222</v>
      </c>
      <c r="R1199" s="212" t="s">
        <v>5031</v>
      </c>
      <c r="S1199" s="213">
        <v>420000960</v>
      </c>
      <c r="T1199" s="236">
        <v>45531</v>
      </c>
      <c r="U1199" s="237" t="s">
        <v>6722</v>
      </c>
      <c r="V1199" s="237">
        <v>45544</v>
      </c>
      <c r="W1199" s="237">
        <v>45580</v>
      </c>
      <c r="X1199" s="237" t="s">
        <v>6721</v>
      </c>
      <c r="Y1199" s="237"/>
      <c r="Z1199" s="237" t="s">
        <v>7066</v>
      </c>
      <c r="AA1199" s="225">
        <v>202409</v>
      </c>
      <c r="AB1199" s="246"/>
      <c r="AC1199" s="236" t="s">
        <v>6708</v>
      </c>
      <c r="AD1199" s="247" t="s">
        <v>6709</v>
      </c>
      <c r="AE1199" s="248">
        <v>0</v>
      </c>
      <c r="AF1199" s="247" t="s">
        <v>6709</v>
      </c>
      <c r="AG1199" s="242" t="str">
        <f>IFERROR(VLOOKUP(작성용!A:A,RM!A:D,4,0),"-")</f>
        <v>유수연</v>
      </c>
      <c r="AH1199" s="9" t="s">
        <v>8223</v>
      </c>
      <c r="AI1199" s="238" t="s">
        <v>8224</v>
      </c>
      <c r="AJ1199" s="238" t="s">
        <v>6721</v>
      </c>
      <c r="AK1199" s="238" t="s">
        <v>6726</v>
      </c>
      <c r="AL1199" s="238">
        <v>1198</v>
      </c>
    </row>
    <row r="1200" spans="1:38" x14ac:dyDescent="0.3">
      <c r="A1200" s="232" t="s">
        <v>859</v>
      </c>
      <c r="B1200" s="232" t="s">
        <v>8219</v>
      </c>
      <c r="C1200" s="244" t="s">
        <v>6717</v>
      </c>
      <c r="D1200" s="240" t="s">
        <v>7796</v>
      </c>
      <c r="E1200" s="239" t="s">
        <v>4015</v>
      </c>
      <c r="F1200" s="243" t="s">
        <v>6729</v>
      </c>
      <c r="G1200" s="214">
        <v>0</v>
      </c>
      <c r="H1200" s="234" t="s">
        <v>6721</v>
      </c>
      <c r="I1200" s="234"/>
      <c r="J1200" s="234"/>
      <c r="K1200" s="234"/>
      <c r="L1200" s="234"/>
      <c r="M1200" s="234"/>
      <c r="N1200" s="234" t="s">
        <v>6720</v>
      </c>
      <c r="O1200" s="249" t="s">
        <v>8220</v>
      </c>
      <c r="P1200" s="249" t="s">
        <v>8221</v>
      </c>
      <c r="Q1200" s="226" t="s">
        <v>8222</v>
      </c>
      <c r="R1200" s="212" t="s">
        <v>4229</v>
      </c>
      <c r="S1200" s="213">
        <v>420000965</v>
      </c>
      <c r="T1200" s="236">
        <v>45531</v>
      </c>
      <c r="U1200" s="237" t="s">
        <v>6722</v>
      </c>
      <c r="V1200" s="237">
        <v>45544</v>
      </c>
      <c r="W1200" s="237">
        <v>45580</v>
      </c>
      <c r="X1200" s="237" t="s">
        <v>6721</v>
      </c>
      <c r="Y1200" s="237"/>
      <c r="Z1200" s="237" t="s">
        <v>7066</v>
      </c>
      <c r="AA1200" s="225">
        <v>202409</v>
      </c>
      <c r="AB1200" s="246"/>
      <c r="AC1200" s="236" t="s">
        <v>6708</v>
      </c>
      <c r="AD1200" s="247" t="s">
        <v>6709</v>
      </c>
      <c r="AE1200" s="248">
        <v>0</v>
      </c>
      <c r="AF1200" s="247" t="s">
        <v>6709</v>
      </c>
      <c r="AG1200" s="242" t="str">
        <f>IFERROR(VLOOKUP(작성용!A:A,RM!A:D,4,0),"-")</f>
        <v>유수연</v>
      </c>
      <c r="AH1200" s="9" t="s">
        <v>8223</v>
      </c>
      <c r="AI1200" s="238" t="s">
        <v>8224</v>
      </c>
      <c r="AJ1200" s="238" t="s">
        <v>6721</v>
      </c>
      <c r="AK1200" s="238" t="s">
        <v>6726</v>
      </c>
      <c r="AL1200" s="238">
        <v>1199</v>
      </c>
    </row>
    <row r="1201" spans="1:38" x14ac:dyDescent="0.3">
      <c r="A1201" s="232" t="s">
        <v>859</v>
      </c>
      <c r="B1201" s="232" t="s">
        <v>8219</v>
      </c>
      <c r="C1201" s="244" t="s">
        <v>6717</v>
      </c>
      <c r="D1201" s="240" t="s">
        <v>8252</v>
      </c>
      <c r="E1201" s="239" t="s">
        <v>5032</v>
      </c>
      <c r="F1201" s="243" t="s">
        <v>6729</v>
      </c>
      <c r="G1201" s="214">
        <v>0</v>
      </c>
      <c r="H1201" s="234" t="s">
        <v>6721</v>
      </c>
      <c r="I1201" s="234"/>
      <c r="J1201" s="234"/>
      <c r="K1201" s="234"/>
      <c r="L1201" s="234"/>
      <c r="M1201" s="234"/>
      <c r="N1201" s="234" t="s">
        <v>6720</v>
      </c>
      <c r="O1201" s="249" t="s">
        <v>8220</v>
      </c>
      <c r="P1201" s="249" t="s">
        <v>8221</v>
      </c>
      <c r="Q1201" s="226" t="s">
        <v>8222</v>
      </c>
      <c r="R1201" s="212" t="s">
        <v>5033</v>
      </c>
      <c r="S1201" s="213">
        <v>420000987</v>
      </c>
      <c r="T1201" s="236">
        <v>45531</v>
      </c>
      <c r="U1201" s="237" t="s">
        <v>6722</v>
      </c>
      <c r="V1201" s="237">
        <v>45544</v>
      </c>
      <c r="W1201" s="237">
        <v>45580</v>
      </c>
      <c r="X1201" s="237" t="s">
        <v>6721</v>
      </c>
      <c r="Y1201" s="237"/>
      <c r="Z1201" s="237" t="s">
        <v>7066</v>
      </c>
      <c r="AA1201" s="225">
        <v>202409</v>
      </c>
      <c r="AB1201" s="246"/>
      <c r="AC1201" s="236" t="s">
        <v>6708</v>
      </c>
      <c r="AD1201" s="247" t="s">
        <v>6709</v>
      </c>
      <c r="AE1201" s="248">
        <v>0</v>
      </c>
      <c r="AF1201" s="247" t="s">
        <v>6709</v>
      </c>
      <c r="AG1201" s="242" t="str">
        <f>IFERROR(VLOOKUP(작성용!A:A,RM!A:D,4,0),"-")</f>
        <v>유수연</v>
      </c>
      <c r="AH1201" s="9" t="s">
        <v>8223</v>
      </c>
      <c r="AI1201" s="238" t="s">
        <v>8224</v>
      </c>
      <c r="AJ1201" s="238" t="s">
        <v>6721</v>
      </c>
      <c r="AK1201" s="238" t="s">
        <v>6726</v>
      </c>
      <c r="AL1201" s="238">
        <v>1200</v>
      </c>
    </row>
    <row r="1202" spans="1:38" x14ac:dyDescent="0.3">
      <c r="A1202" s="232" t="s">
        <v>859</v>
      </c>
      <c r="B1202" s="232" t="s">
        <v>8219</v>
      </c>
      <c r="C1202" s="244" t="s">
        <v>6717</v>
      </c>
      <c r="D1202" s="240" t="s">
        <v>8253</v>
      </c>
      <c r="E1202" s="239" t="s">
        <v>5034</v>
      </c>
      <c r="F1202" s="243" t="s">
        <v>6729</v>
      </c>
      <c r="G1202" s="214">
        <v>0</v>
      </c>
      <c r="H1202" s="234" t="s">
        <v>6721</v>
      </c>
      <c r="I1202" s="234"/>
      <c r="J1202" s="234"/>
      <c r="K1202" s="234"/>
      <c r="L1202" s="234"/>
      <c r="M1202" s="234"/>
      <c r="N1202" s="234" t="s">
        <v>6720</v>
      </c>
      <c r="O1202" s="249" t="s">
        <v>8220</v>
      </c>
      <c r="P1202" s="249" t="s">
        <v>8221</v>
      </c>
      <c r="Q1202" s="226" t="s">
        <v>8222</v>
      </c>
      <c r="R1202" s="212" t="s">
        <v>5035</v>
      </c>
      <c r="S1202" s="213">
        <v>420000975</v>
      </c>
      <c r="T1202" s="236">
        <v>45531</v>
      </c>
      <c r="U1202" s="237" t="s">
        <v>6722</v>
      </c>
      <c r="V1202" s="237">
        <v>45544</v>
      </c>
      <c r="W1202" s="237">
        <v>45580</v>
      </c>
      <c r="X1202" s="237" t="s">
        <v>6721</v>
      </c>
      <c r="Y1202" s="237"/>
      <c r="Z1202" s="237" t="s">
        <v>7066</v>
      </c>
      <c r="AA1202" s="225">
        <v>202409</v>
      </c>
      <c r="AB1202" s="246"/>
      <c r="AC1202" s="236" t="s">
        <v>6708</v>
      </c>
      <c r="AD1202" s="247" t="s">
        <v>6709</v>
      </c>
      <c r="AE1202" s="248">
        <v>0</v>
      </c>
      <c r="AF1202" s="247" t="s">
        <v>6709</v>
      </c>
      <c r="AG1202" s="242" t="str">
        <f>IFERROR(VLOOKUP(작성용!A:A,RM!A:D,4,0),"-")</f>
        <v>유수연</v>
      </c>
      <c r="AH1202" s="9" t="s">
        <v>8223</v>
      </c>
      <c r="AI1202" s="238" t="s">
        <v>8224</v>
      </c>
      <c r="AJ1202" s="238" t="s">
        <v>6721</v>
      </c>
      <c r="AK1202" s="238" t="s">
        <v>6726</v>
      </c>
      <c r="AL1202" s="238">
        <v>1201</v>
      </c>
    </row>
    <row r="1203" spans="1:38" x14ac:dyDescent="0.3">
      <c r="A1203" s="232" t="s">
        <v>859</v>
      </c>
      <c r="B1203" s="232" t="s">
        <v>8219</v>
      </c>
      <c r="C1203" s="244" t="s">
        <v>6717</v>
      </c>
      <c r="D1203" s="240" t="s">
        <v>7799</v>
      </c>
      <c r="E1203" s="239" t="s">
        <v>4018</v>
      </c>
      <c r="F1203" s="243" t="s">
        <v>6729</v>
      </c>
      <c r="G1203" s="214">
        <v>0</v>
      </c>
      <c r="H1203" s="234" t="s">
        <v>6721</v>
      </c>
      <c r="I1203" s="234"/>
      <c r="J1203" s="234"/>
      <c r="K1203" s="234"/>
      <c r="L1203" s="234"/>
      <c r="M1203" s="234"/>
      <c r="N1203" s="234" t="s">
        <v>6720</v>
      </c>
      <c r="O1203" s="249" t="s">
        <v>8220</v>
      </c>
      <c r="P1203" s="249" t="s">
        <v>8221</v>
      </c>
      <c r="Q1203" s="226" t="s">
        <v>8222</v>
      </c>
      <c r="R1203" s="212" t="s">
        <v>4211</v>
      </c>
      <c r="S1203" s="213">
        <v>420000971</v>
      </c>
      <c r="T1203" s="236">
        <v>45531</v>
      </c>
      <c r="U1203" s="237" t="s">
        <v>6722</v>
      </c>
      <c r="V1203" s="237">
        <v>45544</v>
      </c>
      <c r="W1203" s="237">
        <v>45580</v>
      </c>
      <c r="X1203" s="237" t="s">
        <v>6721</v>
      </c>
      <c r="Y1203" s="237"/>
      <c r="Z1203" s="237" t="s">
        <v>7066</v>
      </c>
      <c r="AA1203" s="225">
        <v>202409</v>
      </c>
      <c r="AB1203" s="246"/>
      <c r="AC1203" s="236" t="s">
        <v>6708</v>
      </c>
      <c r="AD1203" s="247" t="s">
        <v>6709</v>
      </c>
      <c r="AE1203" s="248">
        <v>0</v>
      </c>
      <c r="AF1203" s="247" t="s">
        <v>6709</v>
      </c>
      <c r="AG1203" s="242" t="str">
        <f>IFERROR(VLOOKUP(작성용!A:A,RM!A:D,4,0),"-")</f>
        <v>유수연</v>
      </c>
      <c r="AH1203" s="9" t="s">
        <v>8223</v>
      </c>
      <c r="AI1203" s="238" t="s">
        <v>8224</v>
      </c>
      <c r="AJ1203" s="238" t="s">
        <v>6721</v>
      </c>
      <c r="AK1203" s="238" t="s">
        <v>6726</v>
      </c>
      <c r="AL1203" s="238">
        <v>1202</v>
      </c>
    </row>
    <row r="1204" spans="1:38" x14ac:dyDescent="0.3">
      <c r="A1204" s="232" t="s">
        <v>859</v>
      </c>
      <c r="B1204" s="232" t="s">
        <v>8219</v>
      </c>
      <c r="C1204" s="244" t="s">
        <v>6717</v>
      </c>
      <c r="D1204" s="240" t="s">
        <v>8254</v>
      </c>
      <c r="E1204" s="239" t="s">
        <v>5036</v>
      </c>
      <c r="F1204" s="243" t="s">
        <v>6729</v>
      </c>
      <c r="G1204" s="214">
        <v>0</v>
      </c>
      <c r="H1204" s="234" t="s">
        <v>6721</v>
      </c>
      <c r="I1204" s="234"/>
      <c r="J1204" s="234"/>
      <c r="K1204" s="234"/>
      <c r="L1204" s="234"/>
      <c r="M1204" s="234"/>
      <c r="N1204" s="234" t="s">
        <v>6720</v>
      </c>
      <c r="O1204" s="249" t="s">
        <v>8220</v>
      </c>
      <c r="P1204" s="249" t="s">
        <v>8221</v>
      </c>
      <c r="Q1204" s="226" t="s">
        <v>8222</v>
      </c>
      <c r="R1204" s="212" t="s">
        <v>5037</v>
      </c>
      <c r="S1204" s="213">
        <v>420000990</v>
      </c>
      <c r="T1204" s="236">
        <v>45531</v>
      </c>
      <c r="U1204" s="237" t="s">
        <v>6722</v>
      </c>
      <c r="V1204" s="237">
        <v>45544</v>
      </c>
      <c r="W1204" s="237">
        <v>45580</v>
      </c>
      <c r="X1204" s="237" t="s">
        <v>6721</v>
      </c>
      <c r="Y1204" s="237"/>
      <c r="Z1204" s="237" t="s">
        <v>7066</v>
      </c>
      <c r="AA1204" s="225">
        <v>202409</v>
      </c>
      <c r="AB1204" s="246"/>
      <c r="AC1204" s="236" t="s">
        <v>6708</v>
      </c>
      <c r="AD1204" s="247" t="s">
        <v>6709</v>
      </c>
      <c r="AE1204" s="248">
        <v>0</v>
      </c>
      <c r="AF1204" s="247" t="s">
        <v>6709</v>
      </c>
      <c r="AG1204" s="242" t="str">
        <f>IFERROR(VLOOKUP(작성용!A:A,RM!A:D,4,0),"-")</f>
        <v>유수연</v>
      </c>
      <c r="AH1204" s="9" t="s">
        <v>8223</v>
      </c>
      <c r="AI1204" s="238" t="s">
        <v>8224</v>
      </c>
      <c r="AJ1204" s="238" t="s">
        <v>6721</v>
      </c>
      <c r="AK1204" s="238" t="s">
        <v>6726</v>
      </c>
      <c r="AL1204" s="238">
        <v>1203</v>
      </c>
    </row>
    <row r="1205" spans="1:38" x14ac:dyDescent="0.3">
      <c r="A1205" s="232" t="s">
        <v>859</v>
      </c>
      <c r="B1205" s="232" t="s">
        <v>8219</v>
      </c>
      <c r="C1205" s="244" t="s">
        <v>6717</v>
      </c>
      <c r="D1205" s="240" t="s">
        <v>8255</v>
      </c>
      <c r="E1205" s="239" t="s">
        <v>5038</v>
      </c>
      <c r="F1205" s="243" t="s">
        <v>6729</v>
      </c>
      <c r="G1205" s="214">
        <v>0</v>
      </c>
      <c r="H1205" s="234" t="s">
        <v>6721</v>
      </c>
      <c r="I1205" s="234"/>
      <c r="J1205" s="234"/>
      <c r="K1205" s="234"/>
      <c r="L1205" s="234"/>
      <c r="M1205" s="234"/>
      <c r="N1205" s="234" t="s">
        <v>6720</v>
      </c>
      <c r="O1205" s="249" t="s">
        <v>8220</v>
      </c>
      <c r="P1205" s="249" t="s">
        <v>8221</v>
      </c>
      <c r="Q1205" s="226" t="s">
        <v>8222</v>
      </c>
      <c r="R1205" s="212" t="s">
        <v>5039</v>
      </c>
      <c r="S1205" s="213">
        <v>420000985</v>
      </c>
      <c r="T1205" s="236">
        <v>45531</v>
      </c>
      <c r="U1205" s="237" t="s">
        <v>6722</v>
      </c>
      <c r="V1205" s="237">
        <v>45544</v>
      </c>
      <c r="W1205" s="237">
        <v>45580</v>
      </c>
      <c r="X1205" s="237" t="s">
        <v>6721</v>
      </c>
      <c r="Y1205" s="237"/>
      <c r="Z1205" s="237" t="s">
        <v>7066</v>
      </c>
      <c r="AA1205" s="225">
        <v>202409</v>
      </c>
      <c r="AB1205" s="246"/>
      <c r="AC1205" s="236" t="s">
        <v>6708</v>
      </c>
      <c r="AD1205" s="247" t="s">
        <v>6709</v>
      </c>
      <c r="AE1205" s="248">
        <v>0</v>
      </c>
      <c r="AF1205" s="247" t="s">
        <v>6709</v>
      </c>
      <c r="AG1205" s="242" t="str">
        <f>IFERROR(VLOOKUP(작성용!A:A,RM!A:D,4,0),"-")</f>
        <v>유수연</v>
      </c>
      <c r="AH1205" s="9" t="s">
        <v>8223</v>
      </c>
      <c r="AI1205" s="238" t="s">
        <v>8224</v>
      </c>
      <c r="AJ1205" s="238" t="s">
        <v>6721</v>
      </c>
      <c r="AK1205" s="238" t="s">
        <v>6726</v>
      </c>
      <c r="AL1205" s="238">
        <v>1204</v>
      </c>
    </row>
    <row r="1206" spans="1:38" x14ac:dyDescent="0.3">
      <c r="A1206" s="232" t="s">
        <v>859</v>
      </c>
      <c r="B1206" s="232" t="s">
        <v>8219</v>
      </c>
      <c r="C1206" s="244" t="s">
        <v>6717</v>
      </c>
      <c r="D1206" s="240" t="s">
        <v>8256</v>
      </c>
      <c r="E1206" s="239" t="s">
        <v>5040</v>
      </c>
      <c r="F1206" s="243" t="s">
        <v>6729</v>
      </c>
      <c r="G1206" s="214">
        <v>0</v>
      </c>
      <c r="H1206" s="234" t="s">
        <v>6721</v>
      </c>
      <c r="I1206" s="234"/>
      <c r="J1206" s="234"/>
      <c r="K1206" s="234"/>
      <c r="L1206" s="234"/>
      <c r="M1206" s="234"/>
      <c r="N1206" s="234" t="s">
        <v>6720</v>
      </c>
      <c r="O1206" s="249" t="s">
        <v>8220</v>
      </c>
      <c r="P1206" s="249" t="s">
        <v>8221</v>
      </c>
      <c r="Q1206" s="226" t="s">
        <v>8222</v>
      </c>
      <c r="R1206" s="212" t="s">
        <v>5041</v>
      </c>
      <c r="S1206" s="213">
        <v>420000897</v>
      </c>
      <c r="T1206" s="236">
        <v>45531</v>
      </c>
      <c r="U1206" s="237" t="s">
        <v>6722</v>
      </c>
      <c r="V1206" s="237">
        <v>45544</v>
      </c>
      <c r="W1206" s="237">
        <v>45580</v>
      </c>
      <c r="X1206" s="237" t="s">
        <v>6721</v>
      </c>
      <c r="Y1206" s="237"/>
      <c r="Z1206" s="237" t="s">
        <v>7066</v>
      </c>
      <c r="AA1206" s="225">
        <v>202409</v>
      </c>
      <c r="AB1206" s="246"/>
      <c r="AC1206" s="236" t="s">
        <v>6708</v>
      </c>
      <c r="AD1206" s="247" t="s">
        <v>6709</v>
      </c>
      <c r="AE1206" s="248">
        <v>0</v>
      </c>
      <c r="AF1206" s="247" t="s">
        <v>6709</v>
      </c>
      <c r="AG1206" s="242" t="str">
        <f>IFERROR(VLOOKUP(작성용!A:A,RM!A:D,4,0),"-")</f>
        <v>유수연</v>
      </c>
      <c r="AH1206" s="9" t="s">
        <v>8223</v>
      </c>
      <c r="AI1206" s="238" t="s">
        <v>8224</v>
      </c>
      <c r="AJ1206" s="238" t="s">
        <v>6721</v>
      </c>
      <c r="AK1206" s="238" t="s">
        <v>6726</v>
      </c>
      <c r="AL1206" s="238">
        <v>1205</v>
      </c>
    </row>
    <row r="1207" spans="1:38" x14ac:dyDescent="0.3">
      <c r="A1207" s="232" t="s">
        <v>859</v>
      </c>
      <c r="B1207" s="232" t="s">
        <v>8219</v>
      </c>
      <c r="C1207" s="244" t="s">
        <v>6717</v>
      </c>
      <c r="D1207" s="240" t="s">
        <v>7762</v>
      </c>
      <c r="E1207" s="239" t="s">
        <v>3988</v>
      </c>
      <c r="F1207" s="243" t="s">
        <v>6729</v>
      </c>
      <c r="G1207" s="214">
        <v>0</v>
      </c>
      <c r="H1207" s="234" t="s">
        <v>6721</v>
      </c>
      <c r="I1207" s="234"/>
      <c r="J1207" s="234"/>
      <c r="K1207" s="234"/>
      <c r="L1207" s="234"/>
      <c r="M1207" s="234"/>
      <c r="N1207" s="234" t="s">
        <v>6720</v>
      </c>
      <c r="O1207" s="249" t="s">
        <v>8220</v>
      </c>
      <c r="P1207" s="249" t="s">
        <v>8221</v>
      </c>
      <c r="Q1207" s="226" t="s">
        <v>8222</v>
      </c>
      <c r="R1207" s="212" t="s">
        <v>4194</v>
      </c>
      <c r="S1207" s="213">
        <v>420000786</v>
      </c>
      <c r="T1207" s="236">
        <v>45531</v>
      </c>
      <c r="U1207" s="237" t="s">
        <v>6722</v>
      </c>
      <c r="V1207" s="237">
        <v>45544</v>
      </c>
      <c r="W1207" s="237">
        <v>45580</v>
      </c>
      <c r="X1207" s="237" t="s">
        <v>6721</v>
      </c>
      <c r="Y1207" s="237"/>
      <c r="Z1207" s="237" t="s">
        <v>7066</v>
      </c>
      <c r="AA1207" s="225">
        <v>202409</v>
      </c>
      <c r="AB1207" s="246"/>
      <c r="AC1207" s="236" t="s">
        <v>6708</v>
      </c>
      <c r="AD1207" s="247" t="s">
        <v>6709</v>
      </c>
      <c r="AE1207" s="248">
        <v>0</v>
      </c>
      <c r="AF1207" s="247" t="s">
        <v>6709</v>
      </c>
      <c r="AG1207" s="242" t="str">
        <f>IFERROR(VLOOKUP(작성용!A:A,RM!A:D,4,0),"-")</f>
        <v>유수연</v>
      </c>
      <c r="AH1207" s="9" t="s">
        <v>8223</v>
      </c>
      <c r="AI1207" s="238" t="s">
        <v>8224</v>
      </c>
      <c r="AJ1207" s="238" t="s">
        <v>6721</v>
      </c>
      <c r="AK1207" s="238" t="s">
        <v>6726</v>
      </c>
      <c r="AL1207" s="238">
        <v>1206</v>
      </c>
    </row>
    <row r="1208" spans="1:38" x14ac:dyDescent="0.3">
      <c r="A1208" s="232" t="s">
        <v>859</v>
      </c>
      <c r="B1208" s="232" t="s">
        <v>8219</v>
      </c>
      <c r="C1208" s="244" t="s">
        <v>6717</v>
      </c>
      <c r="D1208" s="240" t="s">
        <v>8257</v>
      </c>
      <c r="E1208" s="239" t="s">
        <v>5042</v>
      </c>
      <c r="F1208" s="243" t="s">
        <v>6729</v>
      </c>
      <c r="G1208" s="214">
        <v>0</v>
      </c>
      <c r="H1208" s="234" t="s">
        <v>6721</v>
      </c>
      <c r="I1208" s="234"/>
      <c r="J1208" s="234"/>
      <c r="K1208" s="234"/>
      <c r="L1208" s="234"/>
      <c r="M1208" s="234"/>
      <c r="N1208" s="234" t="s">
        <v>6720</v>
      </c>
      <c r="O1208" s="249" t="s">
        <v>8220</v>
      </c>
      <c r="P1208" s="249" t="s">
        <v>8221</v>
      </c>
      <c r="Q1208" s="226" t="s">
        <v>8222</v>
      </c>
      <c r="R1208" s="212" t="s">
        <v>5043</v>
      </c>
      <c r="S1208" s="213">
        <v>420000989</v>
      </c>
      <c r="T1208" s="236">
        <v>45531</v>
      </c>
      <c r="U1208" s="237" t="s">
        <v>6722</v>
      </c>
      <c r="V1208" s="237">
        <v>45544</v>
      </c>
      <c r="W1208" s="237">
        <v>45580</v>
      </c>
      <c r="X1208" s="237" t="s">
        <v>6721</v>
      </c>
      <c r="Y1208" s="237"/>
      <c r="Z1208" s="237" t="s">
        <v>7066</v>
      </c>
      <c r="AA1208" s="225">
        <v>202409</v>
      </c>
      <c r="AB1208" s="246"/>
      <c r="AC1208" s="236" t="s">
        <v>6708</v>
      </c>
      <c r="AD1208" s="247" t="s">
        <v>6709</v>
      </c>
      <c r="AE1208" s="248">
        <v>0</v>
      </c>
      <c r="AF1208" s="247" t="s">
        <v>6709</v>
      </c>
      <c r="AG1208" s="242" t="str">
        <f>IFERROR(VLOOKUP(작성용!A:A,RM!A:D,4,0),"-")</f>
        <v>유수연</v>
      </c>
      <c r="AH1208" s="9" t="s">
        <v>8223</v>
      </c>
      <c r="AI1208" s="238" t="s">
        <v>8224</v>
      </c>
      <c r="AJ1208" s="238" t="s">
        <v>6721</v>
      </c>
      <c r="AK1208" s="238" t="s">
        <v>6726</v>
      </c>
      <c r="AL1208" s="238">
        <v>1207</v>
      </c>
    </row>
    <row r="1209" spans="1:38" x14ac:dyDescent="0.3">
      <c r="A1209" s="232" t="s">
        <v>859</v>
      </c>
      <c r="B1209" s="232" t="s">
        <v>8219</v>
      </c>
      <c r="C1209" s="244" t="s">
        <v>6717</v>
      </c>
      <c r="D1209" s="240" t="s">
        <v>7804</v>
      </c>
      <c r="E1209" s="239" t="s">
        <v>4021</v>
      </c>
      <c r="F1209" s="243" t="s">
        <v>6729</v>
      </c>
      <c r="G1209" s="214">
        <v>0</v>
      </c>
      <c r="H1209" s="234" t="s">
        <v>6721</v>
      </c>
      <c r="I1209" s="234"/>
      <c r="J1209" s="234"/>
      <c r="K1209" s="234"/>
      <c r="L1209" s="234"/>
      <c r="M1209" s="234"/>
      <c r="N1209" s="234" t="s">
        <v>6720</v>
      </c>
      <c r="O1209" s="249" t="s">
        <v>8220</v>
      </c>
      <c r="P1209" s="249" t="s">
        <v>8221</v>
      </c>
      <c r="Q1209" s="226" t="s">
        <v>8222</v>
      </c>
      <c r="R1209" s="212" t="s">
        <v>4225</v>
      </c>
      <c r="S1209" s="213">
        <v>420000995</v>
      </c>
      <c r="T1209" s="236">
        <v>45531</v>
      </c>
      <c r="U1209" s="237" t="s">
        <v>6722</v>
      </c>
      <c r="V1209" s="237">
        <v>45544</v>
      </c>
      <c r="W1209" s="237">
        <v>45580</v>
      </c>
      <c r="X1209" s="237" t="s">
        <v>6721</v>
      </c>
      <c r="Y1209" s="237"/>
      <c r="Z1209" s="237" t="s">
        <v>7066</v>
      </c>
      <c r="AA1209" s="225">
        <v>202409</v>
      </c>
      <c r="AB1209" s="246"/>
      <c r="AC1209" s="236" t="s">
        <v>6708</v>
      </c>
      <c r="AD1209" s="247" t="s">
        <v>6709</v>
      </c>
      <c r="AE1209" s="248">
        <v>0</v>
      </c>
      <c r="AF1209" s="247" t="s">
        <v>6709</v>
      </c>
      <c r="AG1209" s="242" t="str">
        <f>IFERROR(VLOOKUP(작성용!A:A,RM!A:D,4,0),"-")</f>
        <v>유수연</v>
      </c>
      <c r="AH1209" s="9" t="s">
        <v>8223</v>
      </c>
      <c r="AI1209" s="238" t="s">
        <v>8224</v>
      </c>
      <c r="AJ1209" s="238" t="s">
        <v>6721</v>
      </c>
      <c r="AK1209" s="238" t="s">
        <v>6726</v>
      </c>
      <c r="AL1209" s="238">
        <v>1208</v>
      </c>
    </row>
    <row r="1210" spans="1:38" x14ac:dyDescent="0.3">
      <c r="A1210" s="232" t="s">
        <v>859</v>
      </c>
      <c r="B1210" s="232" t="s">
        <v>8219</v>
      </c>
      <c r="C1210" s="244" t="s">
        <v>6717</v>
      </c>
      <c r="D1210" s="240" t="s">
        <v>7805</v>
      </c>
      <c r="E1210" s="239" t="s">
        <v>4022</v>
      </c>
      <c r="F1210" s="243" t="s">
        <v>6729</v>
      </c>
      <c r="G1210" s="214">
        <v>0</v>
      </c>
      <c r="H1210" s="234" t="s">
        <v>6721</v>
      </c>
      <c r="I1210" s="234"/>
      <c r="J1210" s="234"/>
      <c r="K1210" s="234"/>
      <c r="L1210" s="234"/>
      <c r="M1210" s="234"/>
      <c r="N1210" s="234" t="s">
        <v>6720</v>
      </c>
      <c r="O1210" s="249" t="s">
        <v>8220</v>
      </c>
      <c r="P1210" s="249" t="s">
        <v>8221</v>
      </c>
      <c r="Q1210" s="226" t="s">
        <v>8222</v>
      </c>
      <c r="R1210" s="212" t="s">
        <v>4226</v>
      </c>
      <c r="S1210" s="213">
        <v>420000999</v>
      </c>
      <c r="T1210" s="236">
        <v>45531</v>
      </c>
      <c r="U1210" s="237" t="s">
        <v>6722</v>
      </c>
      <c r="V1210" s="237">
        <v>45544</v>
      </c>
      <c r="W1210" s="237">
        <v>45580</v>
      </c>
      <c r="X1210" s="237" t="s">
        <v>6721</v>
      </c>
      <c r="Y1210" s="237"/>
      <c r="Z1210" s="237" t="s">
        <v>7066</v>
      </c>
      <c r="AA1210" s="225">
        <v>202409</v>
      </c>
      <c r="AB1210" s="246"/>
      <c r="AC1210" s="236" t="s">
        <v>6708</v>
      </c>
      <c r="AD1210" s="247" t="s">
        <v>6709</v>
      </c>
      <c r="AE1210" s="248">
        <v>0</v>
      </c>
      <c r="AF1210" s="247" t="s">
        <v>6709</v>
      </c>
      <c r="AG1210" s="242" t="str">
        <f>IFERROR(VLOOKUP(작성용!A:A,RM!A:D,4,0),"-")</f>
        <v>유수연</v>
      </c>
      <c r="AH1210" s="9" t="s">
        <v>8223</v>
      </c>
      <c r="AI1210" s="238" t="s">
        <v>8224</v>
      </c>
      <c r="AJ1210" s="238" t="s">
        <v>6721</v>
      </c>
      <c r="AK1210" s="238" t="s">
        <v>6726</v>
      </c>
      <c r="AL1210" s="238">
        <v>1209</v>
      </c>
    </row>
    <row r="1211" spans="1:38" x14ac:dyDescent="0.3">
      <c r="A1211" s="232" t="s">
        <v>859</v>
      </c>
      <c r="B1211" s="232" t="s">
        <v>8219</v>
      </c>
      <c r="C1211" s="244" t="s">
        <v>6717</v>
      </c>
      <c r="D1211" s="240" t="s">
        <v>8258</v>
      </c>
      <c r="E1211" s="239" t="s">
        <v>5044</v>
      </c>
      <c r="F1211" s="243" t="s">
        <v>6729</v>
      </c>
      <c r="G1211" s="214">
        <v>0</v>
      </c>
      <c r="H1211" s="234" t="s">
        <v>6721</v>
      </c>
      <c r="I1211" s="234"/>
      <c r="J1211" s="234"/>
      <c r="K1211" s="234"/>
      <c r="L1211" s="234"/>
      <c r="M1211" s="234"/>
      <c r="N1211" s="234" t="s">
        <v>6720</v>
      </c>
      <c r="O1211" s="249" t="s">
        <v>8220</v>
      </c>
      <c r="P1211" s="249" t="s">
        <v>8221</v>
      </c>
      <c r="Q1211" s="226" t="s">
        <v>8222</v>
      </c>
      <c r="R1211" s="212" t="s">
        <v>5045</v>
      </c>
      <c r="S1211" s="213" t="s">
        <v>6721</v>
      </c>
      <c r="T1211" s="236">
        <v>45531</v>
      </c>
      <c r="U1211" s="237" t="s">
        <v>6722</v>
      </c>
      <c r="V1211" s="237">
        <v>45544</v>
      </c>
      <c r="W1211" s="237">
        <v>45580</v>
      </c>
      <c r="X1211" s="237" t="s">
        <v>6721</v>
      </c>
      <c r="Y1211" s="237"/>
      <c r="Z1211" s="237" t="s">
        <v>7066</v>
      </c>
      <c r="AA1211" s="225">
        <v>202409</v>
      </c>
      <c r="AB1211" s="246"/>
      <c r="AC1211" s="236" t="s">
        <v>6708</v>
      </c>
      <c r="AD1211" s="247" t="s">
        <v>6709</v>
      </c>
      <c r="AE1211" s="248">
        <v>0</v>
      </c>
      <c r="AF1211" s="247" t="s">
        <v>6709</v>
      </c>
      <c r="AG1211" s="242" t="str">
        <f>IFERROR(VLOOKUP(작성용!A:A,RM!A:D,4,0),"-")</f>
        <v>유수연</v>
      </c>
      <c r="AH1211" s="9" t="s">
        <v>8223</v>
      </c>
      <c r="AI1211" s="238" t="s">
        <v>8224</v>
      </c>
      <c r="AJ1211" s="238" t="s">
        <v>6721</v>
      </c>
      <c r="AK1211" s="238" t="s">
        <v>6726</v>
      </c>
      <c r="AL1211" s="238">
        <v>1210</v>
      </c>
    </row>
    <row r="1212" spans="1:38" x14ac:dyDescent="0.3">
      <c r="A1212" s="232" t="s">
        <v>859</v>
      </c>
      <c r="B1212" s="232" t="s">
        <v>8219</v>
      </c>
      <c r="C1212" s="244" t="s">
        <v>6717</v>
      </c>
      <c r="D1212" s="240" t="s">
        <v>8259</v>
      </c>
      <c r="E1212" s="239" t="s">
        <v>5046</v>
      </c>
      <c r="F1212" s="243" t="s">
        <v>6729</v>
      </c>
      <c r="G1212" s="214">
        <v>0</v>
      </c>
      <c r="H1212" s="234" t="s">
        <v>6721</v>
      </c>
      <c r="I1212" s="234"/>
      <c r="J1212" s="234"/>
      <c r="K1212" s="234"/>
      <c r="L1212" s="234"/>
      <c r="M1212" s="234"/>
      <c r="N1212" s="234" t="s">
        <v>6720</v>
      </c>
      <c r="O1212" s="249" t="s">
        <v>8220</v>
      </c>
      <c r="P1212" s="249" t="s">
        <v>8221</v>
      </c>
      <c r="Q1212" s="226" t="s">
        <v>8222</v>
      </c>
      <c r="R1212" s="212" t="s">
        <v>5047</v>
      </c>
      <c r="S1212" s="213">
        <v>420000970</v>
      </c>
      <c r="T1212" s="236">
        <v>45531</v>
      </c>
      <c r="U1212" s="237" t="s">
        <v>6722</v>
      </c>
      <c r="V1212" s="237">
        <v>45544</v>
      </c>
      <c r="W1212" s="237">
        <v>45580</v>
      </c>
      <c r="X1212" s="237" t="s">
        <v>6721</v>
      </c>
      <c r="Y1212" s="237"/>
      <c r="Z1212" s="237" t="s">
        <v>7066</v>
      </c>
      <c r="AA1212" s="225">
        <v>202409</v>
      </c>
      <c r="AB1212" s="246"/>
      <c r="AC1212" s="236" t="s">
        <v>6708</v>
      </c>
      <c r="AD1212" s="247" t="s">
        <v>6709</v>
      </c>
      <c r="AE1212" s="248">
        <v>0</v>
      </c>
      <c r="AF1212" s="247" t="s">
        <v>6709</v>
      </c>
      <c r="AG1212" s="242" t="str">
        <f>IFERROR(VLOOKUP(작성용!A:A,RM!A:D,4,0),"-")</f>
        <v>유수연</v>
      </c>
      <c r="AH1212" s="9" t="s">
        <v>8223</v>
      </c>
      <c r="AI1212" s="238" t="s">
        <v>8224</v>
      </c>
      <c r="AJ1212" s="238" t="s">
        <v>6721</v>
      </c>
      <c r="AK1212" s="238" t="s">
        <v>6726</v>
      </c>
      <c r="AL1212" s="238">
        <v>1211</v>
      </c>
    </row>
    <row r="1213" spans="1:38" x14ac:dyDescent="0.3">
      <c r="A1213" s="232" t="s">
        <v>859</v>
      </c>
      <c r="B1213" s="232" t="s">
        <v>8219</v>
      </c>
      <c r="C1213" s="244" t="s">
        <v>6717</v>
      </c>
      <c r="D1213" s="240" t="s">
        <v>8260</v>
      </c>
      <c r="E1213" s="239" t="s">
        <v>4031</v>
      </c>
      <c r="F1213" s="243" t="s">
        <v>6729</v>
      </c>
      <c r="G1213" s="214">
        <v>0</v>
      </c>
      <c r="H1213" s="234" t="s">
        <v>6721</v>
      </c>
      <c r="I1213" s="234"/>
      <c r="J1213" s="234"/>
      <c r="K1213" s="234"/>
      <c r="L1213" s="234"/>
      <c r="M1213" s="234"/>
      <c r="N1213" s="234" t="s">
        <v>6720</v>
      </c>
      <c r="O1213" s="249" t="s">
        <v>8220</v>
      </c>
      <c r="P1213" s="249" t="s">
        <v>8221</v>
      </c>
      <c r="Q1213" s="226" t="s">
        <v>8222</v>
      </c>
      <c r="R1213" s="212" t="s">
        <v>5048</v>
      </c>
      <c r="S1213" s="213">
        <v>420001010</v>
      </c>
      <c r="T1213" s="236">
        <v>45531</v>
      </c>
      <c r="U1213" s="237" t="s">
        <v>6722</v>
      </c>
      <c r="V1213" s="237">
        <v>45544</v>
      </c>
      <c r="W1213" s="237">
        <v>45580</v>
      </c>
      <c r="X1213" s="237" t="s">
        <v>6721</v>
      </c>
      <c r="Y1213" s="237"/>
      <c r="Z1213" s="237" t="s">
        <v>7066</v>
      </c>
      <c r="AA1213" s="225">
        <v>202409</v>
      </c>
      <c r="AB1213" s="246"/>
      <c r="AC1213" s="236" t="s">
        <v>6708</v>
      </c>
      <c r="AD1213" s="247" t="s">
        <v>6709</v>
      </c>
      <c r="AE1213" s="248">
        <v>0</v>
      </c>
      <c r="AF1213" s="247" t="s">
        <v>6709</v>
      </c>
      <c r="AG1213" s="242" t="str">
        <f>IFERROR(VLOOKUP(작성용!A:A,RM!A:D,4,0),"-")</f>
        <v>유수연</v>
      </c>
      <c r="AH1213" s="9" t="s">
        <v>8223</v>
      </c>
      <c r="AI1213" s="238" t="s">
        <v>8224</v>
      </c>
      <c r="AJ1213" s="238" t="s">
        <v>6721</v>
      </c>
      <c r="AK1213" s="238" t="s">
        <v>6726</v>
      </c>
      <c r="AL1213" s="238">
        <v>1212</v>
      </c>
    </row>
    <row r="1214" spans="1:38" x14ac:dyDescent="0.3">
      <c r="A1214" s="232" t="s">
        <v>859</v>
      </c>
      <c r="B1214" s="232" t="s">
        <v>8219</v>
      </c>
      <c r="C1214" s="244" t="s">
        <v>6717</v>
      </c>
      <c r="D1214" s="240" t="s">
        <v>8261</v>
      </c>
      <c r="E1214" s="239" t="s">
        <v>5049</v>
      </c>
      <c r="F1214" s="243" t="s">
        <v>6729</v>
      </c>
      <c r="G1214" s="214">
        <v>0</v>
      </c>
      <c r="H1214" s="234" t="s">
        <v>6721</v>
      </c>
      <c r="I1214" s="234"/>
      <c r="J1214" s="234"/>
      <c r="K1214" s="234"/>
      <c r="L1214" s="234"/>
      <c r="M1214" s="234"/>
      <c r="N1214" s="234" t="s">
        <v>6720</v>
      </c>
      <c r="O1214" s="249" t="s">
        <v>8220</v>
      </c>
      <c r="P1214" s="249" t="s">
        <v>8221</v>
      </c>
      <c r="Q1214" s="226" t="s">
        <v>8222</v>
      </c>
      <c r="R1214" s="212" t="s">
        <v>5050</v>
      </c>
      <c r="S1214" s="213">
        <v>420001023</v>
      </c>
      <c r="T1214" s="236">
        <v>45531</v>
      </c>
      <c r="U1214" s="237" t="s">
        <v>6722</v>
      </c>
      <c r="V1214" s="237">
        <v>45544</v>
      </c>
      <c r="W1214" s="237">
        <v>45580</v>
      </c>
      <c r="X1214" s="237" t="s">
        <v>6721</v>
      </c>
      <c r="Y1214" s="237"/>
      <c r="Z1214" s="237" t="s">
        <v>7066</v>
      </c>
      <c r="AA1214" s="225">
        <v>202409</v>
      </c>
      <c r="AB1214" s="246"/>
      <c r="AC1214" s="236" t="s">
        <v>6708</v>
      </c>
      <c r="AD1214" s="247" t="s">
        <v>6709</v>
      </c>
      <c r="AE1214" s="248">
        <v>0</v>
      </c>
      <c r="AF1214" s="247" t="s">
        <v>6709</v>
      </c>
      <c r="AG1214" s="242" t="str">
        <f>IFERROR(VLOOKUP(작성용!A:A,RM!A:D,4,0),"-")</f>
        <v>유수연</v>
      </c>
      <c r="AH1214" s="9" t="s">
        <v>8223</v>
      </c>
      <c r="AI1214" s="238" t="s">
        <v>8224</v>
      </c>
      <c r="AJ1214" s="238" t="s">
        <v>6721</v>
      </c>
      <c r="AK1214" s="238" t="s">
        <v>6726</v>
      </c>
      <c r="AL1214" s="238">
        <v>1213</v>
      </c>
    </row>
    <row r="1215" spans="1:38" x14ac:dyDescent="0.3">
      <c r="A1215" s="232" t="s">
        <v>859</v>
      </c>
      <c r="B1215" s="232" t="s">
        <v>8219</v>
      </c>
      <c r="C1215" s="244" t="s">
        <v>6717</v>
      </c>
      <c r="D1215" s="240" t="s">
        <v>8262</v>
      </c>
      <c r="E1215" s="239" t="s">
        <v>5051</v>
      </c>
      <c r="F1215" s="243" t="s">
        <v>6729</v>
      </c>
      <c r="G1215" s="214">
        <v>0</v>
      </c>
      <c r="H1215" s="234" t="s">
        <v>6721</v>
      </c>
      <c r="I1215" s="234"/>
      <c r="J1215" s="234"/>
      <c r="K1215" s="234"/>
      <c r="L1215" s="234"/>
      <c r="M1215" s="234"/>
      <c r="N1215" s="234" t="s">
        <v>6720</v>
      </c>
      <c r="O1215" s="249" t="s">
        <v>8220</v>
      </c>
      <c r="P1215" s="249" t="s">
        <v>8221</v>
      </c>
      <c r="Q1215" s="226" t="s">
        <v>8222</v>
      </c>
      <c r="R1215" s="212" t="s">
        <v>5052</v>
      </c>
      <c r="S1215" s="213">
        <v>420001026</v>
      </c>
      <c r="T1215" s="236">
        <v>45531</v>
      </c>
      <c r="U1215" s="237" t="s">
        <v>6722</v>
      </c>
      <c r="V1215" s="237">
        <v>45544</v>
      </c>
      <c r="W1215" s="237">
        <v>45580</v>
      </c>
      <c r="X1215" s="237" t="s">
        <v>6721</v>
      </c>
      <c r="Y1215" s="237"/>
      <c r="Z1215" s="237" t="s">
        <v>7066</v>
      </c>
      <c r="AA1215" s="225">
        <v>202409</v>
      </c>
      <c r="AB1215" s="246"/>
      <c r="AC1215" s="236" t="s">
        <v>6708</v>
      </c>
      <c r="AD1215" s="247" t="s">
        <v>6709</v>
      </c>
      <c r="AE1215" s="248">
        <v>0</v>
      </c>
      <c r="AF1215" s="247" t="s">
        <v>6709</v>
      </c>
      <c r="AG1215" s="242" t="str">
        <f>IFERROR(VLOOKUP(작성용!A:A,RM!A:D,4,0),"-")</f>
        <v>유수연</v>
      </c>
      <c r="AH1215" s="9" t="s">
        <v>8223</v>
      </c>
      <c r="AI1215" s="238" t="s">
        <v>8224</v>
      </c>
      <c r="AJ1215" s="238" t="s">
        <v>6721</v>
      </c>
      <c r="AK1215" s="238" t="s">
        <v>6726</v>
      </c>
      <c r="AL1215" s="238">
        <v>1214</v>
      </c>
    </row>
    <row r="1216" spans="1:38" x14ac:dyDescent="0.3">
      <c r="A1216" s="232" t="s">
        <v>859</v>
      </c>
      <c r="B1216" s="232" t="s">
        <v>8219</v>
      </c>
      <c r="C1216" s="244" t="s">
        <v>6717</v>
      </c>
      <c r="D1216" s="240" t="s">
        <v>8263</v>
      </c>
      <c r="E1216" s="239" t="s">
        <v>5053</v>
      </c>
      <c r="F1216" s="243" t="s">
        <v>6729</v>
      </c>
      <c r="G1216" s="214">
        <v>0</v>
      </c>
      <c r="H1216" s="234" t="s">
        <v>6721</v>
      </c>
      <c r="I1216" s="234"/>
      <c r="J1216" s="234"/>
      <c r="K1216" s="234"/>
      <c r="L1216" s="234"/>
      <c r="M1216" s="234"/>
      <c r="N1216" s="234" t="s">
        <v>6720</v>
      </c>
      <c r="O1216" s="249" t="s">
        <v>8220</v>
      </c>
      <c r="P1216" s="249" t="s">
        <v>8221</v>
      </c>
      <c r="Q1216" s="226" t="s">
        <v>8222</v>
      </c>
      <c r="R1216" s="212" t="s">
        <v>2</v>
      </c>
      <c r="S1216" s="213">
        <v>420001037</v>
      </c>
      <c r="T1216" s="236">
        <v>45531</v>
      </c>
      <c r="U1216" s="237" t="s">
        <v>6722</v>
      </c>
      <c r="V1216" s="237">
        <v>45544</v>
      </c>
      <c r="W1216" s="237">
        <v>45580</v>
      </c>
      <c r="X1216" s="237" t="s">
        <v>6721</v>
      </c>
      <c r="Y1216" s="237"/>
      <c r="Z1216" s="237" t="s">
        <v>7066</v>
      </c>
      <c r="AA1216" s="225">
        <v>202409</v>
      </c>
      <c r="AB1216" s="246"/>
      <c r="AC1216" s="236" t="s">
        <v>6708</v>
      </c>
      <c r="AD1216" s="247" t="s">
        <v>6709</v>
      </c>
      <c r="AE1216" s="248">
        <v>0</v>
      </c>
      <c r="AF1216" s="247" t="s">
        <v>6709</v>
      </c>
      <c r="AG1216" s="242" t="str">
        <f>IFERROR(VLOOKUP(작성용!A:A,RM!A:D,4,0),"-")</f>
        <v>유수연</v>
      </c>
      <c r="AH1216" s="9" t="s">
        <v>8223</v>
      </c>
      <c r="AI1216" s="238" t="s">
        <v>8224</v>
      </c>
      <c r="AJ1216" s="238" t="s">
        <v>6721</v>
      </c>
      <c r="AK1216" s="238" t="s">
        <v>6726</v>
      </c>
      <c r="AL1216" s="238">
        <v>1215</v>
      </c>
    </row>
    <row r="1217" spans="1:38" x14ac:dyDescent="0.3">
      <c r="A1217" s="232" t="s">
        <v>859</v>
      </c>
      <c r="B1217" s="232" t="s">
        <v>8219</v>
      </c>
      <c r="C1217" s="244" t="s">
        <v>6717</v>
      </c>
      <c r="D1217" s="240" t="s">
        <v>7810</v>
      </c>
      <c r="E1217" s="239" t="s">
        <v>4027</v>
      </c>
      <c r="F1217" s="243" t="s">
        <v>6729</v>
      </c>
      <c r="G1217" s="214">
        <v>0</v>
      </c>
      <c r="H1217" s="234" t="s">
        <v>6721</v>
      </c>
      <c r="I1217" s="234"/>
      <c r="J1217" s="234"/>
      <c r="K1217" s="234"/>
      <c r="L1217" s="234"/>
      <c r="M1217" s="234"/>
      <c r="N1217" s="234" t="s">
        <v>6720</v>
      </c>
      <c r="O1217" s="249" t="s">
        <v>8220</v>
      </c>
      <c r="P1217" s="249" t="s">
        <v>8221</v>
      </c>
      <c r="Q1217" s="226" t="s">
        <v>8222</v>
      </c>
      <c r="R1217" s="212" t="s">
        <v>4224</v>
      </c>
      <c r="S1217" s="213">
        <v>420001048</v>
      </c>
      <c r="T1217" s="236">
        <v>45531</v>
      </c>
      <c r="U1217" s="237" t="s">
        <v>6722</v>
      </c>
      <c r="V1217" s="237">
        <v>45544</v>
      </c>
      <c r="W1217" s="237">
        <v>45580</v>
      </c>
      <c r="X1217" s="237" t="s">
        <v>6721</v>
      </c>
      <c r="Y1217" s="237"/>
      <c r="Z1217" s="237" t="s">
        <v>7066</v>
      </c>
      <c r="AA1217" s="225">
        <v>202409</v>
      </c>
      <c r="AB1217" s="246"/>
      <c r="AC1217" s="236" t="s">
        <v>6708</v>
      </c>
      <c r="AD1217" s="247" t="s">
        <v>6709</v>
      </c>
      <c r="AE1217" s="248">
        <v>0</v>
      </c>
      <c r="AF1217" s="247" t="s">
        <v>6709</v>
      </c>
      <c r="AG1217" s="242" t="str">
        <f>IFERROR(VLOOKUP(작성용!A:A,RM!A:D,4,0),"-")</f>
        <v>유수연</v>
      </c>
      <c r="AH1217" s="9" t="s">
        <v>8223</v>
      </c>
      <c r="AI1217" s="238" t="s">
        <v>8224</v>
      </c>
      <c r="AJ1217" s="238" t="s">
        <v>6721</v>
      </c>
      <c r="AK1217" s="238" t="s">
        <v>6726</v>
      </c>
      <c r="AL1217" s="238">
        <v>1216</v>
      </c>
    </row>
    <row r="1218" spans="1:38" x14ac:dyDescent="0.3">
      <c r="A1218" s="232" t="s">
        <v>859</v>
      </c>
      <c r="B1218" s="232" t="s">
        <v>8219</v>
      </c>
      <c r="C1218" s="244" t="s">
        <v>6717</v>
      </c>
      <c r="D1218" s="240" t="s">
        <v>7812</v>
      </c>
      <c r="E1218" s="239" t="s">
        <v>4028</v>
      </c>
      <c r="F1218" s="243" t="s">
        <v>6729</v>
      </c>
      <c r="G1218" s="214">
        <v>0</v>
      </c>
      <c r="H1218" s="234" t="s">
        <v>6721</v>
      </c>
      <c r="I1218" s="234"/>
      <c r="J1218" s="234"/>
      <c r="K1218" s="234"/>
      <c r="L1218" s="234"/>
      <c r="M1218" s="234"/>
      <c r="N1218" s="234" t="s">
        <v>6720</v>
      </c>
      <c r="O1218" s="249" t="s">
        <v>8220</v>
      </c>
      <c r="P1218" s="249" t="s">
        <v>8221</v>
      </c>
      <c r="Q1218" s="226" t="s">
        <v>8222</v>
      </c>
      <c r="R1218" s="212" t="s">
        <v>4218</v>
      </c>
      <c r="S1218" s="213">
        <v>420001006</v>
      </c>
      <c r="T1218" s="236">
        <v>45531</v>
      </c>
      <c r="U1218" s="237" t="s">
        <v>6722</v>
      </c>
      <c r="V1218" s="237">
        <v>45544</v>
      </c>
      <c r="W1218" s="237">
        <v>45580</v>
      </c>
      <c r="X1218" s="237" t="s">
        <v>6721</v>
      </c>
      <c r="Y1218" s="237"/>
      <c r="Z1218" s="237" t="s">
        <v>7066</v>
      </c>
      <c r="AA1218" s="225">
        <v>202409</v>
      </c>
      <c r="AB1218" s="246"/>
      <c r="AC1218" s="236" t="s">
        <v>6708</v>
      </c>
      <c r="AD1218" s="247" t="s">
        <v>6709</v>
      </c>
      <c r="AE1218" s="248">
        <v>0</v>
      </c>
      <c r="AF1218" s="247" t="s">
        <v>6709</v>
      </c>
      <c r="AG1218" s="242" t="str">
        <f>IFERROR(VLOOKUP(작성용!A:A,RM!A:D,4,0),"-")</f>
        <v>유수연</v>
      </c>
      <c r="AH1218" s="9" t="s">
        <v>8223</v>
      </c>
      <c r="AI1218" s="238" t="s">
        <v>8224</v>
      </c>
      <c r="AJ1218" s="238" t="s">
        <v>6721</v>
      </c>
      <c r="AK1218" s="238" t="s">
        <v>6726</v>
      </c>
      <c r="AL1218" s="238">
        <v>1217</v>
      </c>
    </row>
    <row r="1219" spans="1:38" x14ac:dyDescent="0.3">
      <c r="A1219" s="232" t="s">
        <v>859</v>
      </c>
      <c r="B1219" s="232" t="s">
        <v>8219</v>
      </c>
      <c r="C1219" s="244" t="s">
        <v>6717</v>
      </c>
      <c r="D1219" s="240" t="s">
        <v>8264</v>
      </c>
      <c r="E1219" s="239" t="s">
        <v>5054</v>
      </c>
      <c r="F1219" s="243" t="s">
        <v>6729</v>
      </c>
      <c r="G1219" s="214">
        <v>0</v>
      </c>
      <c r="H1219" s="234" t="s">
        <v>6721</v>
      </c>
      <c r="I1219" s="234"/>
      <c r="J1219" s="234"/>
      <c r="K1219" s="234"/>
      <c r="L1219" s="234"/>
      <c r="M1219" s="234"/>
      <c r="N1219" s="234" t="s">
        <v>6720</v>
      </c>
      <c r="O1219" s="249" t="s">
        <v>8220</v>
      </c>
      <c r="P1219" s="249" t="s">
        <v>8221</v>
      </c>
      <c r="Q1219" s="226" t="s">
        <v>8222</v>
      </c>
      <c r="R1219" s="212" t="s">
        <v>5055</v>
      </c>
      <c r="S1219" s="213">
        <v>420001070</v>
      </c>
      <c r="T1219" s="236">
        <v>45531</v>
      </c>
      <c r="U1219" s="237" t="s">
        <v>6722</v>
      </c>
      <c r="V1219" s="237">
        <v>45544</v>
      </c>
      <c r="W1219" s="237">
        <v>45580</v>
      </c>
      <c r="X1219" s="237" t="s">
        <v>6721</v>
      </c>
      <c r="Y1219" s="237"/>
      <c r="Z1219" s="237" t="s">
        <v>7066</v>
      </c>
      <c r="AA1219" s="225">
        <v>202409</v>
      </c>
      <c r="AB1219" s="246"/>
      <c r="AC1219" s="236" t="s">
        <v>6708</v>
      </c>
      <c r="AD1219" s="247" t="s">
        <v>6709</v>
      </c>
      <c r="AE1219" s="248">
        <v>0</v>
      </c>
      <c r="AF1219" s="247" t="s">
        <v>6709</v>
      </c>
      <c r="AG1219" s="242" t="str">
        <f>IFERROR(VLOOKUP(작성용!A:A,RM!A:D,4,0),"-")</f>
        <v>유수연</v>
      </c>
      <c r="AH1219" s="9" t="s">
        <v>8223</v>
      </c>
      <c r="AI1219" s="238" t="s">
        <v>8224</v>
      </c>
      <c r="AJ1219" s="238" t="s">
        <v>6721</v>
      </c>
      <c r="AK1219" s="238" t="s">
        <v>6726</v>
      </c>
      <c r="AL1219" s="238">
        <v>1218</v>
      </c>
    </row>
    <row r="1220" spans="1:38" x14ac:dyDescent="0.3">
      <c r="A1220" s="232" t="s">
        <v>859</v>
      </c>
      <c r="B1220" s="232" t="s">
        <v>8219</v>
      </c>
      <c r="C1220" s="244" t="s">
        <v>6717</v>
      </c>
      <c r="D1220" s="240" t="s">
        <v>8265</v>
      </c>
      <c r="E1220" s="239" t="s">
        <v>5056</v>
      </c>
      <c r="F1220" s="243" t="s">
        <v>6729</v>
      </c>
      <c r="G1220" s="214">
        <v>0</v>
      </c>
      <c r="H1220" s="234" t="s">
        <v>6721</v>
      </c>
      <c r="I1220" s="234"/>
      <c r="J1220" s="234"/>
      <c r="K1220" s="234"/>
      <c r="L1220" s="234"/>
      <c r="M1220" s="234"/>
      <c r="N1220" s="234" t="s">
        <v>6720</v>
      </c>
      <c r="O1220" s="249" t="s">
        <v>8220</v>
      </c>
      <c r="P1220" s="249" t="s">
        <v>8221</v>
      </c>
      <c r="Q1220" s="226" t="s">
        <v>8222</v>
      </c>
      <c r="R1220" s="212" t="s">
        <v>5057</v>
      </c>
      <c r="S1220" s="213">
        <v>420001071</v>
      </c>
      <c r="T1220" s="236">
        <v>45531</v>
      </c>
      <c r="U1220" s="237" t="s">
        <v>6722</v>
      </c>
      <c r="V1220" s="237">
        <v>45544</v>
      </c>
      <c r="W1220" s="237">
        <v>45580</v>
      </c>
      <c r="X1220" s="237" t="s">
        <v>6721</v>
      </c>
      <c r="Y1220" s="237"/>
      <c r="Z1220" s="237" t="s">
        <v>7066</v>
      </c>
      <c r="AA1220" s="225">
        <v>202409</v>
      </c>
      <c r="AB1220" s="246"/>
      <c r="AC1220" s="236" t="s">
        <v>6708</v>
      </c>
      <c r="AD1220" s="247" t="s">
        <v>6709</v>
      </c>
      <c r="AE1220" s="248">
        <v>0</v>
      </c>
      <c r="AF1220" s="247" t="s">
        <v>6709</v>
      </c>
      <c r="AG1220" s="242" t="str">
        <f>IFERROR(VLOOKUP(작성용!A:A,RM!A:D,4,0),"-")</f>
        <v>유수연</v>
      </c>
      <c r="AH1220" s="9" t="s">
        <v>8223</v>
      </c>
      <c r="AI1220" s="238" t="s">
        <v>8224</v>
      </c>
      <c r="AJ1220" s="238" t="s">
        <v>6721</v>
      </c>
      <c r="AK1220" s="238" t="s">
        <v>6726</v>
      </c>
      <c r="AL1220" s="238">
        <v>1219</v>
      </c>
    </row>
    <row r="1221" spans="1:38" x14ac:dyDescent="0.3">
      <c r="A1221" s="232" t="s">
        <v>859</v>
      </c>
      <c r="B1221" s="232" t="s">
        <v>8219</v>
      </c>
      <c r="C1221" s="244" t="s">
        <v>6717</v>
      </c>
      <c r="D1221" s="240" t="s">
        <v>8266</v>
      </c>
      <c r="E1221" s="239">
        <v>1101130033075</v>
      </c>
      <c r="F1221" s="243" t="s">
        <v>7105</v>
      </c>
      <c r="G1221" s="214">
        <v>0</v>
      </c>
      <c r="H1221" s="234" t="s">
        <v>6721</v>
      </c>
      <c r="I1221" s="234"/>
      <c r="J1221" s="234"/>
      <c r="K1221" s="234"/>
      <c r="L1221" s="234"/>
      <c r="M1221" s="234"/>
      <c r="N1221" s="234" t="s">
        <v>6720</v>
      </c>
      <c r="O1221" s="249" t="s">
        <v>8220</v>
      </c>
      <c r="P1221" s="249" t="s">
        <v>8221</v>
      </c>
      <c r="Q1221" s="226" t="s">
        <v>8222</v>
      </c>
      <c r="R1221" s="212" t="s">
        <v>2</v>
      </c>
      <c r="S1221" s="213">
        <v>420000981</v>
      </c>
      <c r="T1221" s="236">
        <v>45531</v>
      </c>
      <c r="U1221" s="237" t="s">
        <v>6722</v>
      </c>
      <c r="V1221" s="237">
        <v>45544</v>
      </c>
      <c r="W1221" s="237">
        <v>45580</v>
      </c>
      <c r="X1221" s="237" t="s">
        <v>6721</v>
      </c>
      <c r="Y1221" s="237"/>
      <c r="Z1221" s="237" t="s">
        <v>7066</v>
      </c>
      <c r="AA1221" s="225">
        <v>202409</v>
      </c>
      <c r="AB1221" s="246"/>
      <c r="AC1221" s="236" t="s">
        <v>6708</v>
      </c>
      <c r="AD1221" s="247" t="s">
        <v>7026</v>
      </c>
      <c r="AE1221" s="248">
        <v>1</v>
      </c>
      <c r="AF1221" s="247" t="s">
        <v>7026</v>
      </c>
      <c r="AG1221" s="242" t="str">
        <f>IFERROR(VLOOKUP(작성용!A:A,RM!A:D,4,0),"-")</f>
        <v>유수연</v>
      </c>
      <c r="AH1221" s="9" t="s">
        <v>8223</v>
      </c>
      <c r="AI1221" s="238" t="s">
        <v>8224</v>
      </c>
      <c r="AJ1221" s="238" t="s">
        <v>6721</v>
      </c>
      <c r="AK1221" s="238" t="s">
        <v>6726</v>
      </c>
      <c r="AL1221" s="238">
        <v>1220</v>
      </c>
    </row>
    <row r="1222" spans="1:38" x14ac:dyDescent="0.3">
      <c r="A1222" s="232">
        <v>6000608</v>
      </c>
      <c r="B1222" s="232" t="s">
        <v>8266</v>
      </c>
      <c r="C1222" s="244" t="s">
        <v>6717</v>
      </c>
      <c r="D1222" s="240" t="s">
        <v>8267</v>
      </c>
      <c r="E1222" s="239">
        <v>1101118221014</v>
      </c>
      <c r="F1222" s="243" t="s">
        <v>7044</v>
      </c>
      <c r="G1222" s="214">
        <v>0</v>
      </c>
      <c r="H1222" s="234" t="s">
        <v>6721</v>
      </c>
      <c r="I1222" s="234"/>
      <c r="J1222" s="234"/>
      <c r="K1222" s="234"/>
      <c r="L1222" s="234"/>
      <c r="M1222" s="234"/>
      <c r="N1222" s="234" t="s">
        <v>6720</v>
      </c>
      <c r="O1222" s="249"/>
      <c r="P1222" s="249"/>
      <c r="Q1222" s="226"/>
      <c r="R1222" s="212" t="s">
        <v>2</v>
      </c>
      <c r="S1222" s="213" t="s">
        <v>6721</v>
      </c>
      <c r="T1222" s="236" t="s">
        <v>8268</v>
      </c>
      <c r="U1222" s="237" t="s">
        <v>6722</v>
      </c>
      <c r="V1222" s="237">
        <v>45544</v>
      </c>
      <c r="W1222" s="236" t="s">
        <v>6944</v>
      </c>
      <c r="X1222" s="237" t="s">
        <v>6721</v>
      </c>
      <c r="Y1222" s="237"/>
      <c r="Z1222" s="237"/>
      <c r="AA1222" s="225">
        <v>202409</v>
      </c>
      <c r="AB1222" s="246"/>
      <c r="AC1222" s="236" t="s">
        <v>7181</v>
      </c>
      <c r="AD1222" s="247" t="s">
        <v>7196</v>
      </c>
      <c r="AE1222" s="248">
        <v>0</v>
      </c>
      <c r="AF1222" s="247" t="s">
        <v>7196</v>
      </c>
      <c r="AG1222" s="242" t="str">
        <f>IFERROR(VLOOKUP(작성용!A:A,RM!A:D,4,0),"-")</f>
        <v>-</v>
      </c>
      <c r="AH1222" s="9" t="s">
        <v>6721</v>
      </c>
      <c r="AI1222" s="238" t="s">
        <v>6721</v>
      </c>
      <c r="AJ1222" s="238" t="s">
        <v>6721</v>
      </c>
      <c r="AK1222" s="238" t="s">
        <v>7182</v>
      </c>
      <c r="AL1222" s="238">
        <v>1221</v>
      </c>
    </row>
    <row r="1223" spans="1:38" x14ac:dyDescent="0.3">
      <c r="A1223" s="232">
        <v>6000608</v>
      </c>
      <c r="B1223" s="232" t="s">
        <v>8266</v>
      </c>
      <c r="C1223" s="244" t="s">
        <v>6717</v>
      </c>
      <c r="D1223" s="240" t="s">
        <v>8269</v>
      </c>
      <c r="E1223" s="239">
        <v>1355110404174</v>
      </c>
      <c r="F1223" s="243" t="s">
        <v>7179</v>
      </c>
      <c r="G1223" s="214">
        <v>0</v>
      </c>
      <c r="H1223" s="234" t="s">
        <v>6721</v>
      </c>
      <c r="I1223" s="234"/>
      <c r="J1223" s="234"/>
      <c r="K1223" s="234"/>
      <c r="L1223" s="234"/>
      <c r="M1223" s="234"/>
      <c r="N1223" s="234" t="s">
        <v>6720</v>
      </c>
      <c r="O1223" s="249"/>
      <c r="P1223" s="249"/>
      <c r="Q1223" s="226"/>
      <c r="R1223" s="212" t="s">
        <v>2</v>
      </c>
      <c r="S1223" s="213" t="s">
        <v>6721</v>
      </c>
      <c r="T1223" s="236" t="s">
        <v>8268</v>
      </c>
      <c r="U1223" s="237" t="s">
        <v>6722</v>
      </c>
      <c r="V1223" s="237">
        <v>45544</v>
      </c>
      <c r="W1223" s="236" t="s">
        <v>6944</v>
      </c>
      <c r="X1223" s="237" t="s">
        <v>6721</v>
      </c>
      <c r="Y1223" s="237"/>
      <c r="Z1223" s="237"/>
      <c r="AA1223" s="225">
        <v>202409</v>
      </c>
      <c r="AB1223" s="246"/>
      <c r="AC1223" s="236" t="s">
        <v>7181</v>
      </c>
      <c r="AD1223" s="247" t="s">
        <v>7026</v>
      </c>
      <c r="AE1223" s="248">
        <v>0.4</v>
      </c>
      <c r="AF1223" s="247" t="s">
        <v>7026</v>
      </c>
      <c r="AG1223" s="242" t="str">
        <f>IFERROR(VLOOKUP(작성용!A:A,RM!A:D,4,0),"-")</f>
        <v>-</v>
      </c>
      <c r="AH1223" s="9" t="s">
        <v>6721</v>
      </c>
      <c r="AI1223" s="238" t="s">
        <v>6721</v>
      </c>
      <c r="AJ1223" s="238" t="s">
        <v>6721</v>
      </c>
      <c r="AK1223" s="238" t="s">
        <v>7182</v>
      </c>
      <c r="AL1223" s="238">
        <v>1222</v>
      </c>
    </row>
    <row r="1224" spans="1:38" x14ac:dyDescent="0.3">
      <c r="A1224" s="232" t="s">
        <v>274</v>
      </c>
      <c r="B1224" s="232" t="s">
        <v>8270</v>
      </c>
      <c r="C1224" s="244" t="s">
        <v>6717</v>
      </c>
      <c r="D1224" s="240" t="s">
        <v>8271</v>
      </c>
      <c r="E1224" s="239" t="s">
        <v>4430</v>
      </c>
      <c r="F1224" s="243" t="s">
        <v>8272</v>
      </c>
      <c r="G1224" s="214">
        <v>0</v>
      </c>
      <c r="H1224" s="234" t="s">
        <v>6721</v>
      </c>
      <c r="I1224" s="234"/>
      <c r="J1224" s="234"/>
      <c r="K1224" s="234"/>
      <c r="L1224" s="234"/>
      <c r="M1224" s="234"/>
      <c r="N1224" s="234" t="s">
        <v>6946</v>
      </c>
      <c r="O1224" s="249" t="s">
        <v>8273</v>
      </c>
      <c r="P1224" s="249" t="s">
        <v>8274</v>
      </c>
      <c r="Q1224" s="226" t="s">
        <v>8275</v>
      </c>
      <c r="R1224" s="212" t="s">
        <v>2</v>
      </c>
      <c r="S1224" s="213" t="s">
        <v>6721</v>
      </c>
      <c r="T1224" s="236">
        <v>45531</v>
      </c>
      <c r="U1224" s="237" t="s">
        <v>6722</v>
      </c>
      <c r="V1224" s="236">
        <v>45569</v>
      </c>
      <c r="W1224" s="236">
        <v>45579</v>
      </c>
      <c r="X1224" s="237" t="s">
        <v>6721</v>
      </c>
      <c r="Y1224" s="237"/>
      <c r="Z1224" s="237" t="s">
        <v>8276</v>
      </c>
      <c r="AA1224" s="241">
        <v>202409</v>
      </c>
      <c r="AB1224" s="246"/>
      <c r="AC1224" s="236" t="s">
        <v>8277</v>
      </c>
      <c r="AD1224" s="247" t="s">
        <v>7861</v>
      </c>
      <c r="AE1224" s="248">
        <v>1</v>
      </c>
      <c r="AF1224" s="247" t="s">
        <v>7861</v>
      </c>
      <c r="AG1224" s="242" t="str">
        <f>IFERROR(VLOOKUP(작성용!A:A,RM!A:D,4,0),"-")</f>
        <v>김영규</v>
      </c>
      <c r="AH1224" s="9" t="s">
        <v>7861</v>
      </c>
      <c r="AI1224" s="238" t="s">
        <v>8278</v>
      </c>
      <c r="AJ1224" s="238" t="s">
        <v>8279</v>
      </c>
      <c r="AK1224" s="238" t="s">
        <v>6726</v>
      </c>
      <c r="AL1224" s="238">
        <v>1223</v>
      </c>
    </row>
    <row r="1225" spans="1:38" x14ac:dyDescent="0.3">
      <c r="A1225" s="232" t="s">
        <v>274</v>
      </c>
      <c r="B1225" s="232" t="s">
        <v>8270</v>
      </c>
      <c r="C1225" s="244" t="s">
        <v>6717</v>
      </c>
      <c r="D1225" s="240" t="s">
        <v>8271</v>
      </c>
      <c r="E1225" s="239" t="s">
        <v>4430</v>
      </c>
      <c r="F1225" s="243" t="s">
        <v>7062</v>
      </c>
      <c r="G1225" s="214">
        <v>0</v>
      </c>
      <c r="H1225" s="234" t="s">
        <v>6721</v>
      </c>
      <c r="I1225" s="234"/>
      <c r="J1225" s="234"/>
      <c r="K1225" s="234"/>
      <c r="L1225" s="234"/>
      <c r="M1225" s="234"/>
      <c r="N1225" s="234" t="s">
        <v>6946</v>
      </c>
      <c r="O1225" s="249" t="s">
        <v>8273</v>
      </c>
      <c r="P1225" s="249" t="s">
        <v>8274</v>
      </c>
      <c r="Q1225" s="226" t="s">
        <v>8275</v>
      </c>
      <c r="R1225" s="212" t="s">
        <v>2</v>
      </c>
      <c r="S1225" s="213" t="s">
        <v>6721</v>
      </c>
      <c r="T1225" s="236">
        <v>45531</v>
      </c>
      <c r="U1225" s="237" t="s">
        <v>6722</v>
      </c>
      <c r="V1225" s="236">
        <v>45569</v>
      </c>
      <c r="W1225" s="236">
        <v>45579</v>
      </c>
      <c r="X1225" s="237" t="s">
        <v>6721</v>
      </c>
      <c r="Y1225" s="237"/>
      <c r="Z1225" s="237" t="s">
        <v>8276</v>
      </c>
      <c r="AA1225" s="241">
        <v>202409</v>
      </c>
      <c r="AB1225" s="246"/>
      <c r="AC1225" s="236" t="s">
        <v>8277</v>
      </c>
      <c r="AD1225" s="247" t="s">
        <v>7861</v>
      </c>
      <c r="AE1225" s="248">
        <v>0</v>
      </c>
      <c r="AF1225" s="247" t="s">
        <v>7861</v>
      </c>
      <c r="AG1225" s="242" t="str">
        <f>IFERROR(VLOOKUP(작성용!A:A,RM!A:D,4,0),"-")</f>
        <v>김영규</v>
      </c>
      <c r="AH1225" s="9" t="s">
        <v>7861</v>
      </c>
      <c r="AI1225" s="238" t="s">
        <v>8278</v>
      </c>
      <c r="AJ1225" s="238" t="s">
        <v>8279</v>
      </c>
      <c r="AK1225" s="238" t="s">
        <v>6726</v>
      </c>
      <c r="AL1225" s="238">
        <v>1224</v>
      </c>
    </row>
    <row r="1226" spans="1:38" x14ac:dyDescent="0.3">
      <c r="A1226" s="232" t="s">
        <v>295</v>
      </c>
      <c r="B1226" s="232" t="s">
        <v>8280</v>
      </c>
      <c r="C1226" s="244" t="s">
        <v>6717</v>
      </c>
      <c r="D1226" s="240" t="s">
        <v>8281</v>
      </c>
      <c r="E1226" s="239">
        <v>1101112884909</v>
      </c>
      <c r="F1226" s="243" t="s">
        <v>7179</v>
      </c>
      <c r="G1226" s="214">
        <v>0</v>
      </c>
      <c r="H1226" s="234" t="s">
        <v>7052</v>
      </c>
      <c r="I1226" s="234"/>
      <c r="J1226" s="234"/>
      <c r="K1226" s="234"/>
      <c r="L1226" s="234"/>
      <c r="M1226" s="234"/>
      <c r="N1226" s="234" t="s">
        <v>6720</v>
      </c>
      <c r="O1226" s="249" t="s">
        <v>8282</v>
      </c>
      <c r="P1226" s="249" t="s">
        <v>8283</v>
      </c>
      <c r="Q1226" s="226" t="s">
        <v>8284</v>
      </c>
      <c r="R1226" s="212">
        <v>520000425</v>
      </c>
      <c r="S1226" s="213" t="s">
        <v>6721</v>
      </c>
      <c r="T1226" s="236">
        <v>45531</v>
      </c>
      <c r="U1226" s="237" t="s">
        <v>6722</v>
      </c>
      <c r="V1226" s="291">
        <v>45569</v>
      </c>
      <c r="W1226" s="237">
        <v>45579</v>
      </c>
      <c r="X1226" s="237" t="s">
        <v>6721</v>
      </c>
      <c r="Y1226" s="237"/>
      <c r="Z1226" s="237" t="s">
        <v>7066</v>
      </c>
      <c r="AA1226" s="246">
        <v>202409</v>
      </c>
      <c r="AB1226" s="246">
        <v>8</v>
      </c>
      <c r="AC1226" s="236" t="s">
        <v>8285</v>
      </c>
      <c r="AD1226" s="247" t="s">
        <v>7196</v>
      </c>
      <c r="AE1226" s="248">
        <v>1</v>
      </c>
      <c r="AF1226" s="247" t="s">
        <v>7196</v>
      </c>
      <c r="AG1226" s="242" t="str">
        <f>IFERROR(VLOOKUP(작성용!A:A,RM!A:D,4,0),"-")</f>
        <v>김예림</v>
      </c>
      <c r="AH1226" s="9" t="s">
        <v>7111</v>
      </c>
      <c r="AI1226" s="238" t="s">
        <v>6721</v>
      </c>
      <c r="AJ1226" s="238" t="s">
        <v>6721</v>
      </c>
      <c r="AK1226" s="238" t="s">
        <v>6726</v>
      </c>
      <c r="AL1226" s="238">
        <v>1225</v>
      </c>
    </row>
    <row r="1227" spans="1:38" x14ac:dyDescent="0.3">
      <c r="A1227" s="232" t="s">
        <v>295</v>
      </c>
      <c r="B1227" s="232" t="s">
        <v>8280</v>
      </c>
      <c r="C1227" s="244" t="s">
        <v>6717</v>
      </c>
      <c r="D1227" s="240" t="s">
        <v>8286</v>
      </c>
      <c r="E1227" s="239">
        <v>1101113682378</v>
      </c>
      <c r="F1227" s="243" t="s">
        <v>8287</v>
      </c>
      <c r="G1227" s="214">
        <v>0</v>
      </c>
      <c r="H1227" s="234" t="s">
        <v>7052</v>
      </c>
      <c r="I1227" s="234"/>
      <c r="J1227" s="234"/>
      <c r="K1227" s="234"/>
      <c r="L1227" s="234"/>
      <c r="M1227" s="234"/>
      <c r="N1227" s="234" t="s">
        <v>6720</v>
      </c>
      <c r="O1227" s="249" t="s">
        <v>8282</v>
      </c>
      <c r="P1227" s="249" t="s">
        <v>8283</v>
      </c>
      <c r="Q1227" s="226" t="s">
        <v>8284</v>
      </c>
      <c r="R1227" s="212">
        <v>520000878</v>
      </c>
      <c r="S1227" s="213" t="s">
        <v>6721</v>
      </c>
      <c r="T1227" s="236">
        <v>45531</v>
      </c>
      <c r="U1227" s="237" t="s">
        <v>6722</v>
      </c>
      <c r="V1227" s="291">
        <v>45569</v>
      </c>
      <c r="W1227" s="237">
        <v>45579</v>
      </c>
      <c r="X1227" s="237" t="s">
        <v>6721</v>
      </c>
      <c r="Y1227" s="237"/>
      <c r="Z1227" s="237" t="s">
        <v>7066</v>
      </c>
      <c r="AA1227" s="246">
        <v>202409</v>
      </c>
      <c r="AB1227" s="246">
        <v>8</v>
      </c>
      <c r="AC1227" s="236" t="s">
        <v>8285</v>
      </c>
      <c r="AD1227" s="247" t="s">
        <v>7119</v>
      </c>
      <c r="AE1227" s="248">
        <v>1</v>
      </c>
      <c r="AF1227" s="247" t="s">
        <v>7119</v>
      </c>
      <c r="AG1227" s="242" t="str">
        <f>IFERROR(VLOOKUP(작성용!A:A,RM!A:D,4,0),"-")</f>
        <v>김예림</v>
      </c>
      <c r="AH1227" s="9" t="s">
        <v>7111</v>
      </c>
      <c r="AI1227" s="238" t="s">
        <v>6721</v>
      </c>
      <c r="AJ1227" s="238" t="s">
        <v>6721</v>
      </c>
      <c r="AK1227" s="238" t="s">
        <v>6726</v>
      </c>
      <c r="AL1227" s="238">
        <v>1226</v>
      </c>
    </row>
    <row r="1228" spans="1:38" x14ac:dyDescent="0.3">
      <c r="A1228" s="232" t="s">
        <v>295</v>
      </c>
      <c r="B1228" s="232" t="s">
        <v>8280</v>
      </c>
      <c r="C1228" s="244" t="s">
        <v>6717</v>
      </c>
      <c r="D1228" s="240" t="s">
        <v>8288</v>
      </c>
      <c r="E1228" s="239">
        <v>1601110207484</v>
      </c>
      <c r="F1228" s="243" t="s">
        <v>8287</v>
      </c>
      <c r="G1228" s="214">
        <v>0</v>
      </c>
      <c r="H1228" s="234" t="s">
        <v>7052</v>
      </c>
      <c r="I1228" s="234"/>
      <c r="J1228" s="234"/>
      <c r="K1228" s="234"/>
      <c r="L1228" s="234"/>
      <c r="M1228" s="234"/>
      <c r="N1228" s="234" t="s">
        <v>6720</v>
      </c>
      <c r="O1228" s="249" t="s">
        <v>8282</v>
      </c>
      <c r="P1228" s="249" t="s">
        <v>8283</v>
      </c>
      <c r="Q1228" s="226" t="s">
        <v>8284</v>
      </c>
      <c r="R1228" s="212">
        <v>520000811</v>
      </c>
      <c r="S1228" s="213" t="s">
        <v>6721</v>
      </c>
      <c r="T1228" s="236">
        <v>45531</v>
      </c>
      <c r="U1228" s="237" t="s">
        <v>6722</v>
      </c>
      <c r="V1228" s="291">
        <v>45569</v>
      </c>
      <c r="W1228" s="237">
        <v>45579</v>
      </c>
      <c r="X1228" s="237" t="s">
        <v>6721</v>
      </c>
      <c r="Y1228" s="237"/>
      <c r="Z1228" s="237" t="s">
        <v>7066</v>
      </c>
      <c r="AA1228" s="246">
        <v>202409</v>
      </c>
      <c r="AB1228" s="246">
        <v>8</v>
      </c>
      <c r="AC1228" s="236" t="s">
        <v>8285</v>
      </c>
      <c r="AD1228" s="247" t="s">
        <v>7196</v>
      </c>
      <c r="AE1228" s="248">
        <v>1</v>
      </c>
      <c r="AF1228" s="247" t="s">
        <v>7196</v>
      </c>
      <c r="AG1228" s="242" t="str">
        <f>IFERROR(VLOOKUP(작성용!A:A,RM!A:D,4,0),"-")</f>
        <v>김예림</v>
      </c>
      <c r="AH1228" s="9" t="s">
        <v>7111</v>
      </c>
      <c r="AI1228" s="238" t="s">
        <v>6721</v>
      </c>
      <c r="AJ1228" s="238" t="s">
        <v>6721</v>
      </c>
      <c r="AK1228" s="238" t="s">
        <v>6726</v>
      </c>
      <c r="AL1228" s="238">
        <v>1227</v>
      </c>
    </row>
    <row r="1229" spans="1:38" x14ac:dyDescent="0.3">
      <c r="A1229" s="232" t="s">
        <v>295</v>
      </c>
      <c r="B1229" s="232" t="s">
        <v>8280</v>
      </c>
      <c r="C1229" s="244" t="s">
        <v>6717</v>
      </c>
      <c r="D1229" s="240" t="s">
        <v>8289</v>
      </c>
      <c r="E1229" s="239">
        <v>2001110252943</v>
      </c>
      <c r="F1229" s="243" t="s">
        <v>7245</v>
      </c>
      <c r="G1229" s="214">
        <v>0</v>
      </c>
      <c r="H1229" s="234" t="s">
        <v>7052</v>
      </c>
      <c r="I1229" s="234"/>
      <c r="J1229" s="234"/>
      <c r="K1229" s="234"/>
      <c r="L1229" s="234"/>
      <c r="M1229" s="234"/>
      <c r="N1229" s="234" t="s">
        <v>6720</v>
      </c>
      <c r="O1229" s="249" t="s">
        <v>8282</v>
      </c>
      <c r="P1229" s="249" t="s">
        <v>8283</v>
      </c>
      <c r="Q1229" s="226" t="s">
        <v>8284</v>
      </c>
      <c r="R1229" s="212">
        <v>520001372</v>
      </c>
      <c r="S1229" s="213" t="s">
        <v>6721</v>
      </c>
      <c r="T1229" s="236">
        <v>45531</v>
      </c>
      <c r="U1229" s="237" t="s">
        <v>6722</v>
      </c>
      <c r="V1229" s="291">
        <v>45569</v>
      </c>
      <c r="W1229" s="237">
        <v>45579</v>
      </c>
      <c r="X1229" s="237" t="s">
        <v>6721</v>
      </c>
      <c r="Y1229" s="237"/>
      <c r="Z1229" s="237" t="s">
        <v>7066</v>
      </c>
      <c r="AA1229" s="246">
        <v>202409</v>
      </c>
      <c r="AB1229" s="246">
        <v>8</v>
      </c>
      <c r="AC1229" s="236" t="s">
        <v>8285</v>
      </c>
      <c r="AD1229" s="247" t="s">
        <v>7129</v>
      </c>
      <c r="AE1229" s="248">
        <v>1</v>
      </c>
      <c r="AF1229" s="247" t="s">
        <v>7129</v>
      </c>
      <c r="AG1229" s="242" t="str">
        <f>IFERROR(VLOOKUP(작성용!A:A,RM!A:D,4,0),"-")</f>
        <v>김예림</v>
      </c>
      <c r="AH1229" s="9" t="s">
        <v>7111</v>
      </c>
      <c r="AI1229" s="238" t="s">
        <v>6721</v>
      </c>
      <c r="AJ1229" s="238" t="s">
        <v>6721</v>
      </c>
      <c r="AK1229" s="238" t="s">
        <v>6726</v>
      </c>
      <c r="AL1229" s="238">
        <v>1228</v>
      </c>
    </row>
    <row r="1230" spans="1:38" x14ac:dyDescent="0.3">
      <c r="A1230" s="232" t="s">
        <v>295</v>
      </c>
      <c r="B1230" s="232" t="s">
        <v>8280</v>
      </c>
      <c r="C1230" s="244" t="s">
        <v>6717</v>
      </c>
      <c r="D1230" s="240" t="s">
        <v>8290</v>
      </c>
      <c r="E1230" s="239">
        <v>1101113773044</v>
      </c>
      <c r="F1230" s="243" t="s">
        <v>8287</v>
      </c>
      <c r="G1230" s="214">
        <v>0</v>
      </c>
      <c r="H1230" s="234" t="s">
        <v>7052</v>
      </c>
      <c r="I1230" s="234"/>
      <c r="J1230" s="234"/>
      <c r="K1230" s="234"/>
      <c r="L1230" s="234"/>
      <c r="M1230" s="234"/>
      <c r="N1230" s="234" t="s">
        <v>6720</v>
      </c>
      <c r="O1230" s="249" t="s">
        <v>8282</v>
      </c>
      <c r="P1230" s="249" t="s">
        <v>8283</v>
      </c>
      <c r="Q1230" s="226" t="s">
        <v>8284</v>
      </c>
      <c r="R1230" s="212">
        <v>520000635</v>
      </c>
      <c r="S1230" s="213" t="s">
        <v>6721</v>
      </c>
      <c r="T1230" s="236">
        <v>45531</v>
      </c>
      <c r="U1230" s="237" t="s">
        <v>6722</v>
      </c>
      <c r="V1230" s="291">
        <v>45569</v>
      </c>
      <c r="W1230" s="237">
        <v>45579</v>
      </c>
      <c r="X1230" s="237" t="s">
        <v>6721</v>
      </c>
      <c r="Y1230" s="237"/>
      <c r="Z1230" s="237" t="s">
        <v>7066</v>
      </c>
      <c r="AA1230" s="246">
        <v>202409</v>
      </c>
      <c r="AB1230" s="246">
        <v>8</v>
      </c>
      <c r="AC1230" s="236" t="s">
        <v>8285</v>
      </c>
      <c r="AD1230" s="247" t="s">
        <v>6989</v>
      </c>
      <c r="AE1230" s="248">
        <v>1</v>
      </c>
      <c r="AF1230" s="247" t="s">
        <v>7167</v>
      </c>
      <c r="AG1230" s="242" t="str">
        <f>IFERROR(VLOOKUP(작성용!A:A,RM!A:D,4,0),"-")</f>
        <v>김예림</v>
      </c>
      <c r="AH1230" s="9" t="s">
        <v>7111</v>
      </c>
      <c r="AI1230" s="238" t="s">
        <v>6721</v>
      </c>
      <c r="AJ1230" s="238" t="s">
        <v>6721</v>
      </c>
      <c r="AK1230" s="238" t="s">
        <v>6726</v>
      </c>
      <c r="AL1230" s="238">
        <v>1229</v>
      </c>
    </row>
    <row r="1231" spans="1:38" x14ac:dyDescent="0.3">
      <c r="A1231" s="232" t="s">
        <v>295</v>
      </c>
      <c r="B1231" s="232" t="s">
        <v>8280</v>
      </c>
      <c r="C1231" s="244" t="s">
        <v>6717</v>
      </c>
      <c r="D1231" s="240" t="s">
        <v>8291</v>
      </c>
      <c r="E1231" s="239">
        <v>1101113365544</v>
      </c>
      <c r="F1231" s="243" t="s">
        <v>8287</v>
      </c>
      <c r="G1231" s="214">
        <v>0</v>
      </c>
      <c r="H1231" s="234" t="s">
        <v>7052</v>
      </c>
      <c r="I1231" s="234"/>
      <c r="J1231" s="234"/>
      <c r="K1231" s="234"/>
      <c r="L1231" s="234"/>
      <c r="M1231" s="234"/>
      <c r="N1231" s="234" t="s">
        <v>6720</v>
      </c>
      <c r="O1231" s="249" t="s">
        <v>8282</v>
      </c>
      <c r="P1231" s="249" t="s">
        <v>8283</v>
      </c>
      <c r="Q1231" s="226" t="s">
        <v>8284</v>
      </c>
      <c r="R1231" s="212">
        <v>520000786</v>
      </c>
      <c r="S1231" s="213" t="s">
        <v>6721</v>
      </c>
      <c r="T1231" s="236">
        <v>45531</v>
      </c>
      <c r="U1231" s="237" t="s">
        <v>6722</v>
      </c>
      <c r="V1231" s="291">
        <v>45569</v>
      </c>
      <c r="W1231" s="237">
        <v>45579</v>
      </c>
      <c r="X1231" s="237" t="s">
        <v>6721</v>
      </c>
      <c r="Y1231" s="237"/>
      <c r="Z1231" s="237" t="s">
        <v>7066</v>
      </c>
      <c r="AA1231" s="246">
        <v>202409</v>
      </c>
      <c r="AB1231" s="246">
        <v>8</v>
      </c>
      <c r="AC1231" s="236" t="s">
        <v>8285</v>
      </c>
      <c r="AD1231" s="247" t="s">
        <v>7049</v>
      </c>
      <c r="AE1231" s="248">
        <v>1</v>
      </c>
      <c r="AF1231" s="247" t="s">
        <v>7049</v>
      </c>
      <c r="AG1231" s="242" t="str">
        <f>IFERROR(VLOOKUP(작성용!A:A,RM!A:D,4,0),"-")</f>
        <v>김예림</v>
      </c>
      <c r="AH1231" s="9" t="s">
        <v>7111</v>
      </c>
      <c r="AI1231" s="238" t="s">
        <v>6721</v>
      </c>
      <c r="AJ1231" s="238" t="s">
        <v>6721</v>
      </c>
      <c r="AK1231" s="238" t="s">
        <v>6726</v>
      </c>
      <c r="AL1231" s="238">
        <v>1230</v>
      </c>
    </row>
    <row r="1232" spans="1:38" x14ac:dyDescent="0.3">
      <c r="A1232" s="232" t="s">
        <v>295</v>
      </c>
      <c r="B1232" s="232" t="s">
        <v>8280</v>
      </c>
      <c r="C1232" s="244" t="s">
        <v>6717</v>
      </c>
      <c r="D1232" s="240" t="s">
        <v>8292</v>
      </c>
      <c r="E1232" s="239">
        <v>1101110766670</v>
      </c>
      <c r="F1232" s="243" t="s">
        <v>7179</v>
      </c>
      <c r="G1232" s="214">
        <v>0</v>
      </c>
      <c r="H1232" s="234" t="s">
        <v>7052</v>
      </c>
      <c r="I1232" s="234"/>
      <c r="J1232" s="234"/>
      <c r="K1232" s="234"/>
      <c r="L1232" s="234"/>
      <c r="M1232" s="234"/>
      <c r="N1232" s="234" t="s">
        <v>6720</v>
      </c>
      <c r="O1232" s="249" t="s">
        <v>8282</v>
      </c>
      <c r="P1232" s="249" t="s">
        <v>8283</v>
      </c>
      <c r="Q1232" s="226" t="s">
        <v>8284</v>
      </c>
      <c r="R1232" s="212">
        <v>520000220</v>
      </c>
      <c r="S1232" s="213" t="s">
        <v>6721</v>
      </c>
      <c r="T1232" s="236">
        <v>45531</v>
      </c>
      <c r="U1232" s="237" t="s">
        <v>6722</v>
      </c>
      <c r="V1232" s="291">
        <v>45569</v>
      </c>
      <c r="W1232" s="237">
        <v>45579</v>
      </c>
      <c r="X1232" s="237" t="s">
        <v>6721</v>
      </c>
      <c r="Y1232" s="237"/>
      <c r="Z1232" s="237" t="s">
        <v>7066</v>
      </c>
      <c r="AA1232" s="246">
        <v>202409</v>
      </c>
      <c r="AB1232" s="246">
        <v>8</v>
      </c>
      <c r="AC1232" s="236" t="s">
        <v>8285</v>
      </c>
      <c r="AD1232" s="247" t="s">
        <v>7221</v>
      </c>
      <c r="AE1232" s="248">
        <v>1</v>
      </c>
      <c r="AF1232" s="247" t="s">
        <v>7221</v>
      </c>
      <c r="AG1232" s="242" t="str">
        <f>IFERROR(VLOOKUP(작성용!A:A,RM!A:D,4,0),"-")</f>
        <v>김예림</v>
      </c>
      <c r="AH1232" s="9" t="s">
        <v>7111</v>
      </c>
      <c r="AI1232" s="238" t="s">
        <v>6721</v>
      </c>
      <c r="AJ1232" s="238" t="s">
        <v>6721</v>
      </c>
      <c r="AK1232" s="238" t="s">
        <v>6726</v>
      </c>
      <c r="AL1232" s="238">
        <v>1231</v>
      </c>
    </row>
    <row r="1233" spans="1:38" x14ac:dyDescent="0.3">
      <c r="A1233" s="232" t="s">
        <v>295</v>
      </c>
      <c r="B1233" s="232" t="s">
        <v>8280</v>
      </c>
      <c r="C1233" s="244" t="s">
        <v>6717</v>
      </c>
      <c r="D1233" s="240" t="s">
        <v>8293</v>
      </c>
      <c r="E1233" s="239">
        <v>2301110137941</v>
      </c>
      <c r="F1233" s="243" t="s">
        <v>8287</v>
      </c>
      <c r="G1233" s="214">
        <v>99</v>
      </c>
      <c r="H1233" s="234" t="s">
        <v>7052</v>
      </c>
      <c r="I1233" s="234"/>
      <c r="J1233" s="234"/>
      <c r="K1233" s="234"/>
      <c r="L1233" s="234"/>
      <c r="M1233" s="234"/>
      <c r="N1233" s="234" t="s">
        <v>6720</v>
      </c>
      <c r="O1233" s="249" t="s">
        <v>8282</v>
      </c>
      <c r="P1233" s="249" t="s">
        <v>8283</v>
      </c>
      <c r="Q1233" s="226" t="s">
        <v>8284</v>
      </c>
      <c r="R1233" s="212">
        <v>520000583</v>
      </c>
      <c r="S1233" s="213" t="s">
        <v>6721</v>
      </c>
      <c r="T1233" s="236">
        <v>45531</v>
      </c>
      <c r="U1233" s="237" t="s">
        <v>6722</v>
      </c>
      <c r="V1233" s="291">
        <v>45569</v>
      </c>
      <c r="W1233" s="237">
        <v>45579</v>
      </c>
      <c r="X1233" s="237" t="s">
        <v>6721</v>
      </c>
      <c r="Y1233" s="237"/>
      <c r="Z1233" s="237" t="s">
        <v>7066</v>
      </c>
      <c r="AA1233" s="246">
        <v>202409</v>
      </c>
      <c r="AB1233" s="246">
        <v>8</v>
      </c>
      <c r="AC1233" s="236" t="s">
        <v>8285</v>
      </c>
      <c r="AD1233" s="247" t="s">
        <v>7129</v>
      </c>
      <c r="AE1233" s="248">
        <v>1</v>
      </c>
      <c r="AF1233" s="247" t="s">
        <v>7129</v>
      </c>
      <c r="AG1233" s="242" t="str">
        <f>IFERROR(VLOOKUP(작성용!A:A,RM!A:D,4,0),"-")</f>
        <v>김예림</v>
      </c>
      <c r="AH1233" s="9" t="s">
        <v>7111</v>
      </c>
      <c r="AI1233" s="238" t="s">
        <v>6721</v>
      </c>
      <c r="AJ1233" s="238" t="s">
        <v>6721</v>
      </c>
      <c r="AK1233" s="238" t="s">
        <v>6726</v>
      </c>
      <c r="AL1233" s="238">
        <v>1232</v>
      </c>
    </row>
    <row r="1234" spans="1:38" x14ac:dyDescent="0.3">
      <c r="A1234" s="232" t="s">
        <v>295</v>
      </c>
      <c r="B1234" s="232" t="s">
        <v>8280</v>
      </c>
      <c r="C1234" s="244" t="s">
        <v>6717</v>
      </c>
      <c r="D1234" s="240" t="s">
        <v>8294</v>
      </c>
      <c r="E1234" s="239">
        <v>1101113667304</v>
      </c>
      <c r="F1234" s="243" t="s">
        <v>7245</v>
      </c>
      <c r="G1234" s="214">
        <v>99</v>
      </c>
      <c r="H1234" s="234" t="s">
        <v>7052</v>
      </c>
      <c r="I1234" s="234"/>
      <c r="J1234" s="234"/>
      <c r="K1234" s="234"/>
      <c r="L1234" s="234"/>
      <c r="M1234" s="234"/>
      <c r="N1234" s="234" t="s">
        <v>6720</v>
      </c>
      <c r="O1234" s="249" t="s">
        <v>8282</v>
      </c>
      <c r="P1234" s="249" t="s">
        <v>8283</v>
      </c>
      <c r="Q1234" s="226" t="s">
        <v>8284</v>
      </c>
      <c r="R1234" s="212">
        <v>520000781</v>
      </c>
      <c r="S1234" s="213" t="s">
        <v>6721</v>
      </c>
      <c r="T1234" s="236">
        <v>45531</v>
      </c>
      <c r="U1234" s="237" t="s">
        <v>6722</v>
      </c>
      <c r="V1234" s="291">
        <v>45569</v>
      </c>
      <c r="W1234" s="237">
        <v>45579</v>
      </c>
      <c r="X1234" s="237" t="s">
        <v>6721</v>
      </c>
      <c r="Y1234" s="237"/>
      <c r="Z1234" s="237" t="s">
        <v>7066</v>
      </c>
      <c r="AA1234" s="246">
        <v>202409</v>
      </c>
      <c r="AB1234" s="246">
        <v>8</v>
      </c>
      <c r="AC1234" s="236" t="s">
        <v>8285</v>
      </c>
      <c r="AD1234" s="247" t="s">
        <v>7119</v>
      </c>
      <c r="AE1234" s="248">
        <v>1</v>
      </c>
      <c r="AF1234" s="247" t="s">
        <v>7119</v>
      </c>
      <c r="AG1234" s="242" t="str">
        <f>IFERROR(VLOOKUP(작성용!A:A,RM!A:D,4,0),"-")</f>
        <v>김예림</v>
      </c>
      <c r="AH1234" s="9" t="s">
        <v>7111</v>
      </c>
      <c r="AI1234" s="238" t="s">
        <v>6721</v>
      </c>
      <c r="AJ1234" s="238" t="s">
        <v>6721</v>
      </c>
      <c r="AK1234" s="238" t="s">
        <v>6726</v>
      </c>
      <c r="AL1234" s="238">
        <v>1233</v>
      </c>
    </row>
    <row r="1235" spans="1:38" x14ac:dyDescent="0.3">
      <c r="A1235" s="232" t="s">
        <v>295</v>
      </c>
      <c r="B1235" s="232" t="s">
        <v>8280</v>
      </c>
      <c r="C1235" s="244" t="s">
        <v>6717</v>
      </c>
      <c r="D1235" s="240" t="s">
        <v>8295</v>
      </c>
      <c r="E1235" s="239">
        <v>1101113545584</v>
      </c>
      <c r="F1235" s="243" t="s">
        <v>8287</v>
      </c>
      <c r="G1235" s="214">
        <v>0</v>
      </c>
      <c r="H1235" s="234" t="s">
        <v>7052</v>
      </c>
      <c r="I1235" s="234"/>
      <c r="J1235" s="234"/>
      <c r="K1235" s="234"/>
      <c r="L1235" s="234"/>
      <c r="M1235" s="234"/>
      <c r="N1235" s="234" t="s">
        <v>6720</v>
      </c>
      <c r="O1235" s="249" t="s">
        <v>8282</v>
      </c>
      <c r="P1235" s="249" t="s">
        <v>8283</v>
      </c>
      <c r="Q1235" s="226" t="s">
        <v>8284</v>
      </c>
      <c r="R1235" s="212">
        <v>520000774</v>
      </c>
      <c r="S1235" s="213" t="s">
        <v>6721</v>
      </c>
      <c r="T1235" s="236">
        <v>45531</v>
      </c>
      <c r="U1235" s="237" t="s">
        <v>6722</v>
      </c>
      <c r="V1235" s="291">
        <v>45569</v>
      </c>
      <c r="W1235" s="237">
        <v>45579</v>
      </c>
      <c r="X1235" s="237" t="s">
        <v>6721</v>
      </c>
      <c r="Y1235" s="237"/>
      <c r="Z1235" s="237" t="s">
        <v>7066</v>
      </c>
      <c r="AA1235" s="246">
        <v>202409</v>
      </c>
      <c r="AB1235" s="246">
        <v>8</v>
      </c>
      <c r="AC1235" s="236" t="s">
        <v>8285</v>
      </c>
      <c r="AD1235" s="247" t="s">
        <v>7137</v>
      </c>
      <c r="AE1235" s="248">
        <v>1</v>
      </c>
      <c r="AF1235" s="247" t="s">
        <v>7137</v>
      </c>
      <c r="AG1235" s="242" t="str">
        <f>IFERROR(VLOOKUP(작성용!A:A,RM!A:D,4,0),"-")</f>
        <v>김예림</v>
      </c>
      <c r="AH1235" s="9" t="s">
        <v>7111</v>
      </c>
      <c r="AI1235" s="238" t="s">
        <v>6721</v>
      </c>
      <c r="AJ1235" s="238" t="s">
        <v>6721</v>
      </c>
      <c r="AK1235" s="238" t="s">
        <v>6726</v>
      </c>
      <c r="AL1235" s="238">
        <v>1234</v>
      </c>
    </row>
    <row r="1236" spans="1:38" x14ac:dyDescent="0.3">
      <c r="A1236" s="232" t="s">
        <v>295</v>
      </c>
      <c r="B1236" s="232" t="s">
        <v>8280</v>
      </c>
      <c r="C1236" s="244" t="s">
        <v>6717</v>
      </c>
      <c r="D1236" s="240" t="s">
        <v>8296</v>
      </c>
      <c r="E1236" s="239" t="s">
        <v>4431</v>
      </c>
      <c r="F1236" s="243" t="s">
        <v>7172</v>
      </c>
      <c r="G1236" s="214">
        <v>0</v>
      </c>
      <c r="H1236" s="234" t="s">
        <v>7052</v>
      </c>
      <c r="I1236" s="234"/>
      <c r="J1236" s="234"/>
      <c r="K1236" s="234"/>
      <c r="L1236" s="234"/>
      <c r="M1236" s="234"/>
      <c r="N1236" s="234" t="s">
        <v>6720</v>
      </c>
      <c r="O1236" s="249" t="s">
        <v>8282</v>
      </c>
      <c r="P1236" s="249" t="s">
        <v>8283</v>
      </c>
      <c r="Q1236" s="226" t="s">
        <v>8284</v>
      </c>
      <c r="R1236" s="212">
        <v>520002401</v>
      </c>
      <c r="S1236" s="213" t="s">
        <v>6721</v>
      </c>
      <c r="T1236" s="236">
        <v>45531</v>
      </c>
      <c r="U1236" s="237" t="s">
        <v>6722</v>
      </c>
      <c r="V1236" s="291">
        <v>45569</v>
      </c>
      <c r="W1236" s="237">
        <v>45579</v>
      </c>
      <c r="X1236" s="237" t="s">
        <v>6721</v>
      </c>
      <c r="Y1236" s="237"/>
      <c r="Z1236" s="237" t="s">
        <v>7066</v>
      </c>
      <c r="AA1236" s="246">
        <v>202409</v>
      </c>
      <c r="AB1236" s="246">
        <v>8</v>
      </c>
      <c r="AC1236" s="236" t="s">
        <v>8285</v>
      </c>
      <c r="AD1236" s="247" t="s">
        <v>7196</v>
      </c>
      <c r="AE1236" s="248">
        <v>1</v>
      </c>
      <c r="AF1236" s="247" t="s">
        <v>7196</v>
      </c>
      <c r="AG1236" s="242" t="str">
        <f>IFERROR(VLOOKUP(작성용!A:A,RM!A:D,4,0),"-")</f>
        <v>김예림</v>
      </c>
      <c r="AH1236" s="9" t="s">
        <v>7111</v>
      </c>
      <c r="AI1236" s="238" t="s">
        <v>6721</v>
      </c>
      <c r="AJ1236" s="238" t="s">
        <v>6721</v>
      </c>
      <c r="AK1236" s="238" t="s">
        <v>6726</v>
      </c>
      <c r="AL1236" s="238">
        <v>1235</v>
      </c>
    </row>
    <row r="1237" spans="1:38" x14ac:dyDescent="0.3">
      <c r="A1237" s="232" t="s">
        <v>295</v>
      </c>
      <c r="B1237" s="232" t="s">
        <v>8280</v>
      </c>
      <c r="C1237" s="244" t="s">
        <v>6717</v>
      </c>
      <c r="D1237" s="240" t="s">
        <v>8297</v>
      </c>
      <c r="E1237" s="239">
        <v>1911110041091</v>
      </c>
      <c r="F1237" s="243" t="s">
        <v>8287</v>
      </c>
      <c r="G1237" s="214">
        <v>99</v>
      </c>
      <c r="H1237" s="234" t="s">
        <v>7052</v>
      </c>
      <c r="I1237" s="234"/>
      <c r="J1237" s="234"/>
      <c r="K1237" s="234"/>
      <c r="L1237" s="234"/>
      <c r="M1237" s="234"/>
      <c r="N1237" s="234" t="s">
        <v>6720</v>
      </c>
      <c r="O1237" s="249" t="s">
        <v>8282</v>
      </c>
      <c r="P1237" s="249" t="s">
        <v>8283</v>
      </c>
      <c r="Q1237" s="226" t="s">
        <v>8284</v>
      </c>
      <c r="R1237" s="212">
        <v>520000581</v>
      </c>
      <c r="S1237" s="213" t="s">
        <v>6721</v>
      </c>
      <c r="T1237" s="236">
        <v>45531</v>
      </c>
      <c r="U1237" s="237" t="s">
        <v>6722</v>
      </c>
      <c r="V1237" s="291">
        <v>45569</v>
      </c>
      <c r="W1237" s="237">
        <v>45579</v>
      </c>
      <c r="X1237" s="237" t="s">
        <v>6721</v>
      </c>
      <c r="Y1237" s="237"/>
      <c r="Z1237" s="237" t="s">
        <v>7066</v>
      </c>
      <c r="AA1237" s="246">
        <v>202409</v>
      </c>
      <c r="AB1237" s="246">
        <v>8</v>
      </c>
      <c r="AC1237" s="236" t="s">
        <v>8285</v>
      </c>
      <c r="AD1237" s="247" t="s">
        <v>7049</v>
      </c>
      <c r="AE1237" s="248">
        <v>1</v>
      </c>
      <c r="AF1237" s="247" t="s">
        <v>7049</v>
      </c>
      <c r="AG1237" s="242" t="str">
        <f>IFERROR(VLOOKUP(작성용!A:A,RM!A:D,4,0),"-")</f>
        <v>김예림</v>
      </c>
      <c r="AH1237" s="9" t="s">
        <v>7111</v>
      </c>
      <c r="AI1237" s="238" t="s">
        <v>6721</v>
      </c>
      <c r="AJ1237" s="238" t="s">
        <v>6721</v>
      </c>
      <c r="AK1237" s="238" t="s">
        <v>6726</v>
      </c>
      <c r="AL1237" s="238">
        <v>1236</v>
      </c>
    </row>
    <row r="1238" spans="1:38" x14ac:dyDescent="0.3">
      <c r="A1238" s="232" t="s">
        <v>295</v>
      </c>
      <c r="B1238" s="232" t="s">
        <v>8280</v>
      </c>
      <c r="C1238" s="244" t="s">
        <v>6717</v>
      </c>
      <c r="D1238" s="240" t="s">
        <v>8298</v>
      </c>
      <c r="E1238" s="239">
        <v>1101113758608</v>
      </c>
      <c r="F1238" s="243" t="s">
        <v>8287</v>
      </c>
      <c r="G1238" s="214">
        <v>0</v>
      </c>
      <c r="H1238" s="234" t="s">
        <v>7052</v>
      </c>
      <c r="I1238" s="234"/>
      <c r="J1238" s="234"/>
      <c r="K1238" s="234"/>
      <c r="L1238" s="234"/>
      <c r="M1238" s="234"/>
      <c r="N1238" s="234" t="s">
        <v>6720</v>
      </c>
      <c r="O1238" s="249" t="s">
        <v>8282</v>
      </c>
      <c r="P1238" s="249" t="s">
        <v>8283</v>
      </c>
      <c r="Q1238" s="226" t="s">
        <v>8284</v>
      </c>
      <c r="R1238" s="212">
        <v>520000767</v>
      </c>
      <c r="S1238" s="213" t="s">
        <v>6721</v>
      </c>
      <c r="T1238" s="236">
        <v>45531</v>
      </c>
      <c r="U1238" s="237" t="s">
        <v>6722</v>
      </c>
      <c r="V1238" s="291">
        <v>45569</v>
      </c>
      <c r="W1238" s="237">
        <v>45579</v>
      </c>
      <c r="X1238" s="237" t="s">
        <v>6721</v>
      </c>
      <c r="Y1238" s="237"/>
      <c r="Z1238" s="237" t="s">
        <v>7066</v>
      </c>
      <c r="AA1238" s="246">
        <v>202409</v>
      </c>
      <c r="AB1238" s="246">
        <v>8</v>
      </c>
      <c r="AC1238" s="236" t="s">
        <v>8285</v>
      </c>
      <c r="AD1238" s="247" t="s">
        <v>7606</v>
      </c>
      <c r="AE1238" s="248">
        <v>1</v>
      </c>
      <c r="AF1238" s="247" t="s">
        <v>7606</v>
      </c>
      <c r="AG1238" s="242" t="str">
        <f>IFERROR(VLOOKUP(작성용!A:A,RM!A:D,4,0),"-")</f>
        <v>김예림</v>
      </c>
      <c r="AH1238" s="9" t="s">
        <v>7111</v>
      </c>
      <c r="AI1238" s="238" t="s">
        <v>6721</v>
      </c>
      <c r="AJ1238" s="238" t="s">
        <v>6721</v>
      </c>
      <c r="AK1238" s="238" t="s">
        <v>6726</v>
      </c>
      <c r="AL1238" s="238">
        <v>1237</v>
      </c>
    </row>
    <row r="1239" spans="1:38" x14ac:dyDescent="0.3">
      <c r="A1239" s="232" t="s">
        <v>295</v>
      </c>
      <c r="B1239" s="232" t="s">
        <v>8280</v>
      </c>
      <c r="C1239" s="244" t="s">
        <v>6717</v>
      </c>
      <c r="D1239" s="240" t="s">
        <v>7871</v>
      </c>
      <c r="E1239" s="239">
        <v>1101113173369</v>
      </c>
      <c r="F1239" s="243" t="s">
        <v>7179</v>
      </c>
      <c r="G1239" s="214">
        <v>99</v>
      </c>
      <c r="H1239" s="234" t="s">
        <v>7052</v>
      </c>
      <c r="I1239" s="234"/>
      <c r="J1239" s="234"/>
      <c r="K1239" s="234"/>
      <c r="L1239" s="234"/>
      <c r="M1239" s="234"/>
      <c r="N1239" s="234" t="s">
        <v>6720</v>
      </c>
      <c r="O1239" s="249" t="s">
        <v>8282</v>
      </c>
      <c r="P1239" s="249" t="s">
        <v>8283</v>
      </c>
      <c r="Q1239" s="226" t="s">
        <v>8284</v>
      </c>
      <c r="R1239" s="212">
        <v>520000431</v>
      </c>
      <c r="S1239" s="213" t="s">
        <v>6721</v>
      </c>
      <c r="T1239" s="236">
        <v>45531</v>
      </c>
      <c r="U1239" s="237" t="s">
        <v>6722</v>
      </c>
      <c r="V1239" s="291">
        <v>45569</v>
      </c>
      <c r="W1239" s="237">
        <v>45579</v>
      </c>
      <c r="X1239" s="237" t="s">
        <v>6721</v>
      </c>
      <c r="Y1239" s="237"/>
      <c r="Z1239" s="237" t="s">
        <v>7066</v>
      </c>
      <c r="AA1239" s="246">
        <v>202409</v>
      </c>
      <c r="AB1239" s="246">
        <v>8</v>
      </c>
      <c r="AC1239" s="236" t="s">
        <v>8285</v>
      </c>
      <c r="AD1239" s="247" t="s">
        <v>7131</v>
      </c>
      <c r="AE1239" s="248">
        <v>1</v>
      </c>
      <c r="AF1239" s="247" t="s">
        <v>7131</v>
      </c>
      <c r="AG1239" s="242" t="str">
        <f>IFERROR(VLOOKUP(작성용!A:A,RM!A:D,4,0),"-")</f>
        <v>김예림</v>
      </c>
      <c r="AH1239" s="9" t="s">
        <v>7111</v>
      </c>
      <c r="AI1239" s="238" t="s">
        <v>6721</v>
      </c>
      <c r="AJ1239" s="238" t="s">
        <v>6721</v>
      </c>
      <c r="AK1239" s="238" t="s">
        <v>6726</v>
      </c>
      <c r="AL1239" s="238">
        <v>1238</v>
      </c>
    </row>
    <row r="1240" spans="1:38" x14ac:dyDescent="0.3">
      <c r="A1240" s="232" t="s">
        <v>295</v>
      </c>
      <c r="B1240" s="232" t="s">
        <v>8280</v>
      </c>
      <c r="C1240" s="244" t="s">
        <v>6717</v>
      </c>
      <c r="D1240" s="240" t="s">
        <v>8299</v>
      </c>
      <c r="E1240" s="239">
        <v>1341110136304</v>
      </c>
      <c r="F1240" s="243" t="s">
        <v>7245</v>
      </c>
      <c r="G1240" s="214">
        <v>0</v>
      </c>
      <c r="H1240" s="234" t="s">
        <v>7052</v>
      </c>
      <c r="I1240" s="234"/>
      <c r="J1240" s="234"/>
      <c r="K1240" s="234"/>
      <c r="L1240" s="234"/>
      <c r="M1240" s="234"/>
      <c r="N1240" s="234" t="s">
        <v>6720</v>
      </c>
      <c r="O1240" s="249" t="s">
        <v>8282</v>
      </c>
      <c r="P1240" s="249" t="s">
        <v>8283</v>
      </c>
      <c r="Q1240" s="226" t="s">
        <v>8284</v>
      </c>
      <c r="R1240" s="212">
        <v>520000775</v>
      </c>
      <c r="S1240" s="213" t="s">
        <v>6721</v>
      </c>
      <c r="T1240" s="236">
        <v>45531</v>
      </c>
      <c r="U1240" s="237" t="s">
        <v>6722</v>
      </c>
      <c r="V1240" s="291">
        <v>45569</v>
      </c>
      <c r="W1240" s="237">
        <v>45579</v>
      </c>
      <c r="X1240" s="237" t="s">
        <v>6721</v>
      </c>
      <c r="Y1240" s="237"/>
      <c r="Z1240" s="237" t="s">
        <v>7066</v>
      </c>
      <c r="AA1240" s="246">
        <v>202409</v>
      </c>
      <c r="AB1240" s="246">
        <v>8</v>
      </c>
      <c r="AC1240" s="236" t="s">
        <v>8285</v>
      </c>
      <c r="AD1240" s="247" t="s">
        <v>7100</v>
      </c>
      <c r="AE1240" s="248">
        <v>1</v>
      </c>
      <c r="AF1240" s="247" t="s">
        <v>7167</v>
      </c>
      <c r="AG1240" s="242" t="str">
        <f>IFERROR(VLOOKUP(작성용!A:A,RM!A:D,4,0),"-")</f>
        <v>김예림</v>
      </c>
      <c r="AH1240" s="9" t="s">
        <v>7111</v>
      </c>
      <c r="AI1240" s="238" t="s">
        <v>6721</v>
      </c>
      <c r="AJ1240" s="238" t="s">
        <v>6721</v>
      </c>
      <c r="AK1240" s="238" t="s">
        <v>6726</v>
      </c>
      <c r="AL1240" s="238">
        <v>1239</v>
      </c>
    </row>
    <row r="1241" spans="1:38" x14ac:dyDescent="0.3">
      <c r="A1241" s="232" t="s">
        <v>295</v>
      </c>
      <c r="B1241" s="232" t="s">
        <v>8280</v>
      </c>
      <c r="C1241" s="244" t="s">
        <v>6717</v>
      </c>
      <c r="D1241" s="240" t="s">
        <v>8300</v>
      </c>
      <c r="E1241" s="239">
        <v>1101113756082</v>
      </c>
      <c r="F1241" s="243" t="s">
        <v>8287</v>
      </c>
      <c r="G1241" s="214">
        <v>0</v>
      </c>
      <c r="H1241" s="234" t="s">
        <v>7052</v>
      </c>
      <c r="I1241" s="234"/>
      <c r="J1241" s="234"/>
      <c r="K1241" s="234"/>
      <c r="L1241" s="234"/>
      <c r="M1241" s="234"/>
      <c r="N1241" s="234" t="s">
        <v>6720</v>
      </c>
      <c r="O1241" s="249" t="s">
        <v>8282</v>
      </c>
      <c r="P1241" s="249" t="s">
        <v>8283</v>
      </c>
      <c r="Q1241" s="226" t="s">
        <v>8284</v>
      </c>
      <c r="R1241" s="212">
        <v>520000746</v>
      </c>
      <c r="S1241" s="213" t="s">
        <v>6721</v>
      </c>
      <c r="T1241" s="236">
        <v>45531</v>
      </c>
      <c r="U1241" s="237" t="s">
        <v>6722</v>
      </c>
      <c r="V1241" s="291">
        <v>45569</v>
      </c>
      <c r="W1241" s="237">
        <v>45579</v>
      </c>
      <c r="X1241" s="237" t="s">
        <v>6721</v>
      </c>
      <c r="Y1241" s="237"/>
      <c r="Z1241" s="237" t="s">
        <v>7066</v>
      </c>
      <c r="AA1241" s="246">
        <v>202409</v>
      </c>
      <c r="AB1241" s="246">
        <v>8</v>
      </c>
      <c r="AC1241" s="236" t="s">
        <v>8285</v>
      </c>
      <c r="AD1241" s="247" t="s">
        <v>7221</v>
      </c>
      <c r="AE1241" s="248">
        <v>1</v>
      </c>
      <c r="AF1241" s="247" t="s">
        <v>7221</v>
      </c>
      <c r="AG1241" s="242" t="str">
        <f>IFERROR(VLOOKUP(작성용!A:A,RM!A:D,4,0),"-")</f>
        <v>김예림</v>
      </c>
      <c r="AH1241" s="9" t="s">
        <v>7111</v>
      </c>
      <c r="AI1241" s="238" t="s">
        <v>6721</v>
      </c>
      <c r="AJ1241" s="238" t="s">
        <v>6721</v>
      </c>
      <c r="AK1241" s="238" t="s">
        <v>6726</v>
      </c>
      <c r="AL1241" s="238">
        <v>1240</v>
      </c>
    </row>
    <row r="1242" spans="1:38" x14ac:dyDescent="0.3">
      <c r="A1242" s="232" t="s">
        <v>295</v>
      </c>
      <c r="B1242" s="232" t="s">
        <v>8280</v>
      </c>
      <c r="C1242" s="244" t="s">
        <v>6717</v>
      </c>
      <c r="D1242" s="240" t="s">
        <v>8301</v>
      </c>
      <c r="E1242" s="239">
        <v>1101115671767</v>
      </c>
      <c r="F1242" s="243" t="s">
        <v>7172</v>
      </c>
      <c r="G1242" s="214">
        <v>0</v>
      </c>
      <c r="H1242" s="234" t="s">
        <v>7052</v>
      </c>
      <c r="I1242" s="234"/>
      <c r="J1242" s="234"/>
      <c r="K1242" s="234"/>
      <c r="L1242" s="234"/>
      <c r="M1242" s="234"/>
      <c r="N1242" s="234" t="s">
        <v>6720</v>
      </c>
      <c r="O1242" s="249" t="s">
        <v>8282</v>
      </c>
      <c r="P1242" s="249" t="s">
        <v>8283</v>
      </c>
      <c r="Q1242" s="226" t="s">
        <v>8284</v>
      </c>
      <c r="R1242" s="212">
        <v>520000418</v>
      </c>
      <c r="S1242" s="213" t="s">
        <v>6721</v>
      </c>
      <c r="T1242" s="236">
        <v>45531</v>
      </c>
      <c r="U1242" s="237" t="s">
        <v>6722</v>
      </c>
      <c r="V1242" s="291">
        <v>45569</v>
      </c>
      <c r="W1242" s="237">
        <v>45579</v>
      </c>
      <c r="X1242" s="237" t="s">
        <v>6721</v>
      </c>
      <c r="Y1242" s="237"/>
      <c r="Z1242" s="237" t="s">
        <v>7066</v>
      </c>
      <c r="AA1242" s="246">
        <v>202409</v>
      </c>
      <c r="AB1242" s="246">
        <v>8</v>
      </c>
      <c r="AC1242" s="236" t="s">
        <v>8285</v>
      </c>
      <c r="AD1242" s="247" t="s">
        <v>7146</v>
      </c>
      <c r="AE1242" s="248">
        <v>1</v>
      </c>
      <c r="AF1242" s="247" t="s">
        <v>7146</v>
      </c>
      <c r="AG1242" s="242" t="str">
        <f>IFERROR(VLOOKUP(작성용!A:A,RM!A:D,4,0),"-")</f>
        <v>김예림</v>
      </c>
      <c r="AH1242" s="9" t="s">
        <v>7111</v>
      </c>
      <c r="AI1242" s="238" t="s">
        <v>6721</v>
      </c>
      <c r="AJ1242" s="238" t="s">
        <v>6721</v>
      </c>
      <c r="AK1242" s="238" t="s">
        <v>6726</v>
      </c>
      <c r="AL1242" s="238">
        <v>1241</v>
      </c>
    </row>
    <row r="1243" spans="1:38" x14ac:dyDescent="0.3">
      <c r="A1243" s="232" t="s">
        <v>295</v>
      </c>
      <c r="B1243" s="232" t="s">
        <v>8280</v>
      </c>
      <c r="C1243" s="244" t="s">
        <v>6717</v>
      </c>
      <c r="D1243" s="240" t="s">
        <v>8302</v>
      </c>
      <c r="E1243" s="239">
        <v>1112710007059</v>
      </c>
      <c r="F1243" s="243" t="s">
        <v>7179</v>
      </c>
      <c r="G1243" s="214">
        <v>0</v>
      </c>
      <c r="H1243" s="234" t="s">
        <v>7052</v>
      </c>
      <c r="I1243" s="234"/>
      <c r="J1243" s="234"/>
      <c r="K1243" s="234"/>
      <c r="L1243" s="234"/>
      <c r="M1243" s="234"/>
      <c r="N1243" s="234" t="s">
        <v>6720</v>
      </c>
      <c r="O1243" s="249" t="s">
        <v>8282</v>
      </c>
      <c r="P1243" s="249" t="s">
        <v>8283</v>
      </c>
      <c r="Q1243" s="226" t="s">
        <v>8284</v>
      </c>
      <c r="R1243" s="212">
        <v>520001389</v>
      </c>
      <c r="S1243" s="213" t="s">
        <v>6721</v>
      </c>
      <c r="T1243" s="236">
        <v>45531</v>
      </c>
      <c r="U1243" s="237" t="s">
        <v>6722</v>
      </c>
      <c r="V1243" s="291">
        <v>45569</v>
      </c>
      <c r="W1243" s="237">
        <v>45579</v>
      </c>
      <c r="X1243" s="237" t="s">
        <v>6721</v>
      </c>
      <c r="Y1243" s="237"/>
      <c r="Z1243" s="237" t="s">
        <v>7066</v>
      </c>
      <c r="AA1243" s="246">
        <v>202409</v>
      </c>
      <c r="AB1243" s="246">
        <v>8</v>
      </c>
      <c r="AC1243" s="236" t="s">
        <v>8285</v>
      </c>
      <c r="AD1243" s="247" t="s">
        <v>7110</v>
      </c>
      <c r="AE1243" s="248">
        <v>1</v>
      </c>
      <c r="AF1243" s="247" t="s">
        <v>7110</v>
      </c>
      <c r="AG1243" s="242" t="str">
        <f>IFERROR(VLOOKUP(작성용!A:A,RM!A:D,4,0),"-")</f>
        <v>김예림</v>
      </c>
      <c r="AH1243" s="9" t="s">
        <v>7111</v>
      </c>
      <c r="AI1243" s="238" t="s">
        <v>6721</v>
      </c>
      <c r="AJ1243" s="238" t="s">
        <v>6721</v>
      </c>
      <c r="AK1243" s="238" t="s">
        <v>6726</v>
      </c>
      <c r="AL1243" s="238">
        <v>1242</v>
      </c>
    </row>
    <row r="1244" spans="1:38" x14ac:dyDescent="0.3">
      <c r="A1244" s="232" t="s">
        <v>295</v>
      </c>
      <c r="B1244" s="232" t="s">
        <v>8280</v>
      </c>
      <c r="C1244" s="244" t="s">
        <v>6717</v>
      </c>
      <c r="D1244" s="240" t="s">
        <v>8303</v>
      </c>
      <c r="E1244" s="239">
        <v>1101111299795</v>
      </c>
      <c r="F1244" s="243" t="s">
        <v>7179</v>
      </c>
      <c r="G1244" s="214">
        <v>99</v>
      </c>
      <c r="H1244" s="234" t="s">
        <v>7052</v>
      </c>
      <c r="I1244" s="234"/>
      <c r="J1244" s="234"/>
      <c r="K1244" s="234"/>
      <c r="L1244" s="234"/>
      <c r="M1244" s="234"/>
      <c r="N1244" s="234" t="s">
        <v>6720</v>
      </c>
      <c r="O1244" s="249" t="s">
        <v>8282</v>
      </c>
      <c r="P1244" s="249" t="s">
        <v>8283</v>
      </c>
      <c r="Q1244" s="226" t="s">
        <v>8284</v>
      </c>
      <c r="R1244" s="212">
        <v>520000223</v>
      </c>
      <c r="S1244" s="213" t="s">
        <v>6721</v>
      </c>
      <c r="T1244" s="236">
        <v>45531</v>
      </c>
      <c r="U1244" s="237" t="s">
        <v>6722</v>
      </c>
      <c r="V1244" s="291">
        <v>45569</v>
      </c>
      <c r="W1244" s="237">
        <v>45579</v>
      </c>
      <c r="X1244" s="237" t="s">
        <v>6721</v>
      </c>
      <c r="Y1244" s="237"/>
      <c r="Z1244" s="237" t="s">
        <v>7066</v>
      </c>
      <c r="AA1244" s="246">
        <v>202409</v>
      </c>
      <c r="AB1244" s="246">
        <v>8</v>
      </c>
      <c r="AC1244" s="236" t="s">
        <v>8285</v>
      </c>
      <c r="AD1244" s="247" t="s">
        <v>7155</v>
      </c>
      <c r="AE1244" s="248">
        <v>1</v>
      </c>
      <c r="AF1244" s="247" t="s">
        <v>7155</v>
      </c>
      <c r="AG1244" s="242" t="str">
        <f>IFERROR(VLOOKUP(작성용!A:A,RM!A:D,4,0),"-")</f>
        <v>김예림</v>
      </c>
      <c r="AH1244" s="9" t="s">
        <v>7111</v>
      </c>
      <c r="AI1244" s="238" t="s">
        <v>6721</v>
      </c>
      <c r="AJ1244" s="238" t="s">
        <v>6721</v>
      </c>
      <c r="AK1244" s="238" t="s">
        <v>6726</v>
      </c>
      <c r="AL1244" s="238">
        <v>1243</v>
      </c>
    </row>
    <row r="1245" spans="1:38" x14ac:dyDescent="0.3">
      <c r="A1245" s="232" t="s">
        <v>295</v>
      </c>
      <c r="B1245" s="232" t="s">
        <v>8280</v>
      </c>
      <c r="C1245" s="244" t="s">
        <v>6717</v>
      </c>
      <c r="D1245" s="240" t="s">
        <v>7872</v>
      </c>
      <c r="E1245" s="239">
        <v>1101110025943</v>
      </c>
      <c r="F1245" s="243" t="s">
        <v>7179</v>
      </c>
      <c r="G1245" s="214">
        <v>99</v>
      </c>
      <c r="H1245" s="234" t="s">
        <v>7052</v>
      </c>
      <c r="I1245" s="234"/>
      <c r="J1245" s="234"/>
      <c r="K1245" s="234"/>
      <c r="L1245" s="234"/>
      <c r="M1245" s="234"/>
      <c r="N1245" s="234" t="s">
        <v>6720</v>
      </c>
      <c r="O1245" s="249" t="s">
        <v>8282</v>
      </c>
      <c r="P1245" s="249" t="s">
        <v>8283</v>
      </c>
      <c r="Q1245" s="226" t="s">
        <v>8284</v>
      </c>
      <c r="R1245" s="212">
        <v>520000627</v>
      </c>
      <c r="S1245" s="213" t="s">
        <v>6721</v>
      </c>
      <c r="T1245" s="236">
        <v>45531</v>
      </c>
      <c r="U1245" s="237" t="s">
        <v>6722</v>
      </c>
      <c r="V1245" s="291">
        <v>45569</v>
      </c>
      <c r="W1245" s="237">
        <v>45579</v>
      </c>
      <c r="X1245" s="237" t="s">
        <v>6721</v>
      </c>
      <c r="Y1245" s="237"/>
      <c r="Z1245" s="237" t="s">
        <v>7066</v>
      </c>
      <c r="AA1245" s="246">
        <v>202409</v>
      </c>
      <c r="AB1245" s="246">
        <v>8</v>
      </c>
      <c r="AC1245" s="236" t="s">
        <v>8285</v>
      </c>
      <c r="AD1245" s="247" t="s">
        <v>7111</v>
      </c>
      <c r="AE1245" s="248">
        <v>1</v>
      </c>
      <c r="AF1245" s="247" t="s">
        <v>7111</v>
      </c>
      <c r="AG1245" s="242" t="str">
        <f>IFERROR(VLOOKUP(작성용!A:A,RM!A:D,4,0),"-")</f>
        <v>김예림</v>
      </c>
      <c r="AH1245" s="9" t="s">
        <v>7111</v>
      </c>
      <c r="AI1245" s="238" t="s">
        <v>6721</v>
      </c>
      <c r="AJ1245" s="238" t="s">
        <v>6721</v>
      </c>
      <c r="AK1245" s="238" t="s">
        <v>6726</v>
      </c>
      <c r="AL1245" s="238">
        <v>1244</v>
      </c>
    </row>
    <row r="1246" spans="1:38" x14ac:dyDescent="0.3">
      <c r="A1246" s="232" t="s">
        <v>295</v>
      </c>
      <c r="B1246" s="232" t="s">
        <v>8280</v>
      </c>
      <c r="C1246" s="244" t="s">
        <v>6717</v>
      </c>
      <c r="D1246" s="240" t="s">
        <v>8304</v>
      </c>
      <c r="E1246" s="239" t="s">
        <v>4432</v>
      </c>
      <c r="F1246" s="243" t="s">
        <v>7172</v>
      </c>
      <c r="G1246" s="214">
        <v>0</v>
      </c>
      <c r="H1246" s="234" t="s">
        <v>7052</v>
      </c>
      <c r="I1246" s="234"/>
      <c r="J1246" s="234"/>
      <c r="K1246" s="234"/>
      <c r="L1246" s="234"/>
      <c r="M1246" s="234"/>
      <c r="N1246" s="234" t="s">
        <v>6720</v>
      </c>
      <c r="O1246" s="249" t="s">
        <v>8282</v>
      </c>
      <c r="P1246" s="249" t="s">
        <v>8283</v>
      </c>
      <c r="Q1246" s="226" t="s">
        <v>8284</v>
      </c>
      <c r="R1246" s="212">
        <v>520002483</v>
      </c>
      <c r="S1246" s="213" t="s">
        <v>6721</v>
      </c>
      <c r="T1246" s="236">
        <v>45531</v>
      </c>
      <c r="U1246" s="237" t="s">
        <v>6722</v>
      </c>
      <c r="V1246" s="291">
        <v>45569</v>
      </c>
      <c r="W1246" s="237">
        <v>45579</v>
      </c>
      <c r="X1246" s="237" t="s">
        <v>6721</v>
      </c>
      <c r="Y1246" s="237"/>
      <c r="Z1246" s="237" t="s">
        <v>7066</v>
      </c>
      <c r="AA1246" s="246">
        <v>202409</v>
      </c>
      <c r="AB1246" s="246">
        <v>8</v>
      </c>
      <c r="AC1246" s="236" t="s">
        <v>8285</v>
      </c>
      <c r="AD1246" s="247" t="s">
        <v>7129</v>
      </c>
      <c r="AE1246" s="248">
        <v>1</v>
      </c>
      <c r="AF1246" s="247" t="s">
        <v>7129</v>
      </c>
      <c r="AG1246" s="242" t="str">
        <f>IFERROR(VLOOKUP(작성용!A:A,RM!A:D,4,0),"-")</f>
        <v>김예림</v>
      </c>
      <c r="AH1246" s="9" t="s">
        <v>7111</v>
      </c>
      <c r="AI1246" s="238" t="s">
        <v>6721</v>
      </c>
      <c r="AJ1246" s="238" t="s">
        <v>6721</v>
      </c>
      <c r="AK1246" s="238" t="s">
        <v>6726</v>
      </c>
      <c r="AL1246" s="238">
        <v>1245</v>
      </c>
    </row>
    <row r="1247" spans="1:38" x14ac:dyDescent="0.3">
      <c r="A1247" s="232" t="s">
        <v>2165</v>
      </c>
      <c r="B1247" s="232" t="s">
        <v>8305</v>
      </c>
      <c r="C1247" s="244" t="s">
        <v>6717</v>
      </c>
      <c r="D1247" s="240" t="s">
        <v>7865</v>
      </c>
      <c r="E1247" s="239">
        <v>1103710017635</v>
      </c>
      <c r="F1247" s="243" t="s">
        <v>7179</v>
      </c>
      <c r="G1247" s="214">
        <v>0</v>
      </c>
      <c r="H1247" s="234" t="s">
        <v>7052</v>
      </c>
      <c r="I1247" s="234"/>
      <c r="J1247" s="234"/>
      <c r="K1247" s="234"/>
      <c r="L1247" s="234"/>
      <c r="M1247" s="234"/>
      <c r="N1247" s="234" t="s">
        <v>6720</v>
      </c>
      <c r="O1247" s="249" t="s">
        <v>8282</v>
      </c>
      <c r="P1247" s="249" t="s">
        <v>8283</v>
      </c>
      <c r="Q1247" s="226" t="s">
        <v>8284</v>
      </c>
      <c r="R1247" s="212">
        <v>520000990</v>
      </c>
      <c r="S1247" s="213" t="s">
        <v>6721</v>
      </c>
      <c r="T1247" s="236">
        <v>45531</v>
      </c>
      <c r="U1247" s="237" t="s">
        <v>6722</v>
      </c>
      <c r="V1247" s="291">
        <v>45569</v>
      </c>
      <c r="W1247" s="237">
        <v>45579</v>
      </c>
      <c r="X1247" s="237" t="s">
        <v>6721</v>
      </c>
      <c r="Y1247" s="237"/>
      <c r="Z1247" s="237" t="s">
        <v>7066</v>
      </c>
      <c r="AA1247" s="246">
        <v>202409</v>
      </c>
      <c r="AB1247" s="246">
        <v>8</v>
      </c>
      <c r="AC1247" s="236" t="s">
        <v>6963</v>
      </c>
      <c r="AD1247" s="247" t="s">
        <v>7110</v>
      </c>
      <c r="AE1247" s="248">
        <v>0.2</v>
      </c>
      <c r="AF1247" s="247" t="s">
        <v>7110</v>
      </c>
      <c r="AG1247" s="242" t="str">
        <f>IFERROR(VLOOKUP(작성용!A:A,RM!A:D,4,0),"-")</f>
        <v>강성은</v>
      </c>
      <c r="AH1247" s="9" t="s">
        <v>7129</v>
      </c>
      <c r="AI1247" s="238" t="s">
        <v>6721</v>
      </c>
      <c r="AJ1247" s="238" t="s">
        <v>6721</v>
      </c>
      <c r="AK1247" s="238" t="s">
        <v>6726</v>
      </c>
      <c r="AL1247" s="238">
        <v>1246</v>
      </c>
    </row>
    <row r="1248" spans="1:38" x14ac:dyDescent="0.3">
      <c r="A1248" s="232" t="s">
        <v>295</v>
      </c>
      <c r="B1248" s="232" t="s">
        <v>8280</v>
      </c>
      <c r="C1248" s="244" t="s">
        <v>6717</v>
      </c>
      <c r="D1248" s="240" t="s">
        <v>7875</v>
      </c>
      <c r="E1248" s="239">
        <v>1911110086831</v>
      </c>
      <c r="F1248" s="243" t="s">
        <v>7172</v>
      </c>
      <c r="G1248" s="214">
        <v>0</v>
      </c>
      <c r="H1248" s="234" t="s">
        <v>7052</v>
      </c>
      <c r="I1248" s="234"/>
      <c r="J1248" s="234"/>
      <c r="K1248" s="234"/>
      <c r="L1248" s="234"/>
      <c r="M1248" s="234"/>
      <c r="N1248" s="234" t="s">
        <v>6720</v>
      </c>
      <c r="O1248" s="249" t="s">
        <v>8282</v>
      </c>
      <c r="P1248" s="249" t="s">
        <v>8283</v>
      </c>
      <c r="Q1248" s="226" t="s">
        <v>8284</v>
      </c>
      <c r="R1248" s="212">
        <v>520002730</v>
      </c>
      <c r="S1248" s="213" t="s">
        <v>6721</v>
      </c>
      <c r="T1248" s="236">
        <v>45531</v>
      </c>
      <c r="U1248" s="237" t="s">
        <v>6722</v>
      </c>
      <c r="V1248" s="291">
        <v>45569</v>
      </c>
      <c r="W1248" s="237">
        <v>45579</v>
      </c>
      <c r="X1248" s="237" t="s">
        <v>6721</v>
      </c>
      <c r="Y1248" s="237"/>
      <c r="Z1248" s="237" t="s">
        <v>7066</v>
      </c>
      <c r="AA1248" s="246">
        <v>202409</v>
      </c>
      <c r="AB1248" s="246">
        <v>8</v>
      </c>
      <c r="AC1248" s="236" t="s">
        <v>8285</v>
      </c>
      <c r="AD1248" s="247" t="s">
        <v>7137</v>
      </c>
      <c r="AE1248" s="248">
        <v>1</v>
      </c>
      <c r="AF1248" s="247" t="s">
        <v>7137</v>
      </c>
      <c r="AG1248" s="242" t="str">
        <f>IFERROR(VLOOKUP(작성용!A:A,RM!A:D,4,0),"-")</f>
        <v>김예림</v>
      </c>
      <c r="AH1248" s="9" t="s">
        <v>7111</v>
      </c>
      <c r="AI1248" s="238" t="s">
        <v>6721</v>
      </c>
      <c r="AJ1248" s="238" t="s">
        <v>6721</v>
      </c>
      <c r="AK1248" s="238" t="s">
        <v>6726</v>
      </c>
      <c r="AL1248" s="238">
        <v>1247</v>
      </c>
    </row>
    <row r="1249" spans="1:38" x14ac:dyDescent="0.3">
      <c r="A1249" s="232" t="s">
        <v>2165</v>
      </c>
      <c r="B1249" s="232" t="s">
        <v>8305</v>
      </c>
      <c r="C1249" s="244" t="s">
        <v>6717</v>
      </c>
      <c r="D1249" s="240" t="s">
        <v>8306</v>
      </c>
      <c r="E1249" s="239">
        <v>1101116260486</v>
      </c>
      <c r="F1249" s="243" t="s">
        <v>7172</v>
      </c>
      <c r="G1249" s="214">
        <v>0</v>
      </c>
      <c r="H1249" s="234" t="s">
        <v>7052</v>
      </c>
      <c r="I1249" s="234"/>
      <c r="J1249" s="234"/>
      <c r="K1249" s="234"/>
      <c r="L1249" s="234"/>
      <c r="M1249" s="234"/>
      <c r="N1249" s="234" t="s">
        <v>6720</v>
      </c>
      <c r="O1249" s="249" t="s">
        <v>8282</v>
      </c>
      <c r="P1249" s="249" t="s">
        <v>8283</v>
      </c>
      <c r="Q1249" s="226" t="s">
        <v>8284</v>
      </c>
      <c r="R1249" s="212">
        <v>520002782</v>
      </c>
      <c r="S1249" s="213" t="s">
        <v>6721</v>
      </c>
      <c r="T1249" s="236">
        <v>45531</v>
      </c>
      <c r="U1249" s="237" t="s">
        <v>6722</v>
      </c>
      <c r="V1249" s="291">
        <v>45569</v>
      </c>
      <c r="W1249" s="237">
        <v>45579</v>
      </c>
      <c r="X1249" s="237" t="s">
        <v>6721</v>
      </c>
      <c r="Y1249" s="237"/>
      <c r="Z1249" s="237" t="s">
        <v>7066</v>
      </c>
      <c r="AA1249" s="246">
        <v>202409</v>
      </c>
      <c r="AB1249" s="246">
        <v>8</v>
      </c>
      <c r="AC1249" s="236" t="s">
        <v>6963</v>
      </c>
      <c r="AD1249" s="247" t="s">
        <v>7160</v>
      </c>
      <c r="AE1249" s="248">
        <v>0.2</v>
      </c>
      <c r="AF1249" s="247" t="s">
        <v>7160</v>
      </c>
      <c r="AG1249" s="242" t="str">
        <f>IFERROR(VLOOKUP(작성용!A:A,RM!A:D,4,0),"-")</f>
        <v>강성은</v>
      </c>
      <c r="AH1249" s="9" t="s">
        <v>7129</v>
      </c>
      <c r="AI1249" s="238" t="s">
        <v>6721</v>
      </c>
      <c r="AJ1249" s="238" t="s">
        <v>6721</v>
      </c>
      <c r="AK1249" s="238" t="s">
        <v>6726</v>
      </c>
      <c r="AL1249" s="238">
        <v>1248</v>
      </c>
    </row>
    <row r="1250" spans="1:38" x14ac:dyDescent="0.3">
      <c r="A1250" s="232" t="s">
        <v>4433</v>
      </c>
      <c r="B1250" s="232" t="s">
        <v>8307</v>
      </c>
      <c r="C1250" s="244" t="s">
        <v>6896</v>
      </c>
      <c r="D1250" s="240" t="s">
        <v>8308</v>
      </c>
      <c r="E1250" s="239">
        <v>1801110124923</v>
      </c>
      <c r="F1250" s="243" t="s">
        <v>7179</v>
      </c>
      <c r="G1250" s="214">
        <v>0</v>
      </c>
      <c r="H1250" s="234" t="s">
        <v>6721</v>
      </c>
      <c r="I1250" s="234"/>
      <c r="J1250" s="234"/>
      <c r="K1250" s="234"/>
      <c r="L1250" s="234"/>
      <c r="M1250" s="234"/>
      <c r="N1250" s="234" t="s">
        <v>7066</v>
      </c>
      <c r="O1250" s="249" t="s">
        <v>8309</v>
      </c>
      <c r="P1250" s="249" t="s">
        <v>8310</v>
      </c>
      <c r="Q1250" s="226" t="s">
        <v>8311</v>
      </c>
      <c r="R1250" s="212" t="s">
        <v>6721</v>
      </c>
      <c r="S1250" s="213" t="s">
        <v>6721</v>
      </c>
      <c r="T1250" s="236">
        <v>45531</v>
      </c>
      <c r="U1250" s="237" t="s">
        <v>7262</v>
      </c>
      <c r="V1250" s="237">
        <v>45544</v>
      </c>
      <c r="W1250" s="237">
        <v>45554</v>
      </c>
      <c r="X1250" s="237" t="s">
        <v>6721</v>
      </c>
      <c r="Y1250" s="237"/>
      <c r="Z1250" s="237" t="s">
        <v>8312</v>
      </c>
      <c r="AA1250" s="246">
        <v>202409</v>
      </c>
      <c r="AB1250" s="246"/>
      <c r="AC1250" s="236" t="s">
        <v>6963</v>
      </c>
      <c r="AD1250" s="247" t="s">
        <v>7077</v>
      </c>
      <c r="AE1250" s="248">
        <v>1</v>
      </c>
      <c r="AF1250" s="247" t="s">
        <v>6896</v>
      </c>
      <c r="AG1250" s="242" t="str">
        <f>IFERROR(VLOOKUP(작성용!A:A,RM!A:D,4,0),"-")</f>
        <v>변혜진</v>
      </c>
      <c r="AH1250" s="9" t="s">
        <v>7077</v>
      </c>
      <c r="AI1250" s="238" t="s">
        <v>8313</v>
      </c>
      <c r="AJ1250" s="238" t="s">
        <v>8314</v>
      </c>
      <c r="AK1250" s="238" t="s">
        <v>6726</v>
      </c>
      <c r="AL1250" s="238">
        <v>1249</v>
      </c>
    </row>
    <row r="1251" spans="1:38" x14ac:dyDescent="0.3">
      <c r="A1251" s="232" t="s">
        <v>279</v>
      </c>
      <c r="B1251" s="232" t="s">
        <v>8315</v>
      </c>
      <c r="C1251" s="244" t="s">
        <v>6717</v>
      </c>
      <c r="D1251" s="240" t="s">
        <v>8316</v>
      </c>
      <c r="E1251" s="239">
        <v>1101114478932</v>
      </c>
      <c r="F1251" s="243" t="s">
        <v>7558</v>
      </c>
      <c r="G1251" s="214">
        <v>1</v>
      </c>
      <c r="H1251" s="234" t="s">
        <v>6721</v>
      </c>
      <c r="I1251" s="234"/>
      <c r="J1251" s="234"/>
      <c r="K1251" s="234" t="s">
        <v>3673</v>
      </c>
      <c r="L1251" s="234" t="s">
        <v>3673</v>
      </c>
      <c r="M1251" s="234" t="s">
        <v>3673</v>
      </c>
      <c r="N1251" s="234" t="s">
        <v>6946</v>
      </c>
      <c r="O1251" s="249" t="s">
        <v>8317</v>
      </c>
      <c r="P1251" s="249" t="s">
        <v>8318</v>
      </c>
      <c r="Q1251" s="226" t="s">
        <v>4434</v>
      </c>
      <c r="R1251" s="212" t="s">
        <v>2</v>
      </c>
      <c r="S1251" s="213" t="s">
        <v>6721</v>
      </c>
      <c r="T1251" s="236">
        <v>45531</v>
      </c>
      <c r="U1251" s="237" t="s">
        <v>6722</v>
      </c>
      <c r="V1251" s="236">
        <v>45573</v>
      </c>
      <c r="W1251" s="236">
        <v>45583</v>
      </c>
      <c r="X1251" s="237" t="s">
        <v>6721</v>
      </c>
      <c r="Y1251" s="237"/>
      <c r="Z1251" s="237" t="s">
        <v>7066</v>
      </c>
      <c r="AA1251" s="241">
        <v>202409</v>
      </c>
      <c r="AB1251" s="246"/>
      <c r="AC1251" s="236" t="s">
        <v>6963</v>
      </c>
      <c r="AD1251" s="247" t="s">
        <v>7115</v>
      </c>
      <c r="AE1251" s="248">
        <v>1</v>
      </c>
      <c r="AF1251" s="247" t="s">
        <v>7115</v>
      </c>
      <c r="AG1251" s="242" t="str">
        <f>IFERROR(VLOOKUP(작성용!A:A,RM!A:D,4,0),"-")</f>
        <v>신원준</v>
      </c>
      <c r="AH1251" s="9" t="s">
        <v>7115</v>
      </c>
      <c r="AI1251" s="238" t="s">
        <v>6721</v>
      </c>
      <c r="AJ1251" s="238" t="s">
        <v>6721</v>
      </c>
      <c r="AK1251" s="238" t="s">
        <v>6726</v>
      </c>
      <c r="AL1251" s="238">
        <v>1250</v>
      </c>
    </row>
    <row r="1252" spans="1:38" x14ac:dyDescent="0.3">
      <c r="A1252" s="232" t="s">
        <v>279</v>
      </c>
      <c r="B1252" s="232" t="s">
        <v>8315</v>
      </c>
      <c r="C1252" s="244" t="s">
        <v>6717</v>
      </c>
      <c r="D1252" s="240" t="s">
        <v>8316</v>
      </c>
      <c r="E1252" s="239">
        <v>1101114478932</v>
      </c>
      <c r="F1252" s="243" t="s">
        <v>7558</v>
      </c>
      <c r="G1252" s="214">
        <v>2</v>
      </c>
      <c r="H1252" s="234" t="s">
        <v>6721</v>
      </c>
      <c r="I1252" s="234"/>
      <c r="J1252" s="234"/>
      <c r="K1252" s="234" t="s">
        <v>3673</v>
      </c>
      <c r="L1252" s="234" t="s">
        <v>3673</v>
      </c>
      <c r="M1252" s="234" t="s">
        <v>3673</v>
      </c>
      <c r="N1252" s="234" t="s">
        <v>6946</v>
      </c>
      <c r="O1252" s="249" t="s">
        <v>8317</v>
      </c>
      <c r="P1252" s="249" t="s">
        <v>8318</v>
      </c>
      <c r="Q1252" s="226" t="s">
        <v>4434</v>
      </c>
      <c r="R1252" s="212" t="s">
        <v>2</v>
      </c>
      <c r="S1252" s="213" t="s">
        <v>6721</v>
      </c>
      <c r="T1252" s="236">
        <v>45531</v>
      </c>
      <c r="U1252" s="237" t="s">
        <v>6722</v>
      </c>
      <c r="V1252" s="236">
        <v>45573</v>
      </c>
      <c r="W1252" s="236">
        <v>45583</v>
      </c>
      <c r="X1252" s="237" t="s">
        <v>6721</v>
      </c>
      <c r="Y1252" s="237"/>
      <c r="Z1252" s="237" t="s">
        <v>7066</v>
      </c>
      <c r="AA1252" s="241">
        <v>202409</v>
      </c>
      <c r="AB1252" s="246"/>
      <c r="AC1252" s="236" t="s">
        <v>6963</v>
      </c>
      <c r="AD1252" s="247" t="s">
        <v>7115</v>
      </c>
      <c r="AE1252" s="248">
        <v>0</v>
      </c>
      <c r="AF1252" s="247" t="s">
        <v>7115</v>
      </c>
      <c r="AG1252" s="242" t="str">
        <f>IFERROR(VLOOKUP(작성용!A:A,RM!A:D,4,0),"-")</f>
        <v>신원준</v>
      </c>
      <c r="AH1252" s="9" t="s">
        <v>7115</v>
      </c>
      <c r="AI1252" s="238" t="s">
        <v>6721</v>
      </c>
      <c r="AJ1252" s="238" t="s">
        <v>6721</v>
      </c>
      <c r="AK1252" s="238" t="s">
        <v>6726</v>
      </c>
      <c r="AL1252" s="238">
        <v>1251</v>
      </c>
    </row>
    <row r="1253" spans="1:38" x14ac:dyDescent="0.3">
      <c r="A1253" s="232" t="s">
        <v>279</v>
      </c>
      <c r="B1253" s="232" t="s">
        <v>8315</v>
      </c>
      <c r="C1253" s="244" t="s">
        <v>6717</v>
      </c>
      <c r="D1253" s="240" t="s">
        <v>8319</v>
      </c>
      <c r="E1253" s="239">
        <v>1601110375710</v>
      </c>
      <c r="F1253" s="243" t="s">
        <v>7044</v>
      </c>
      <c r="G1253" s="214">
        <v>0</v>
      </c>
      <c r="H1253" s="234" t="s">
        <v>6721</v>
      </c>
      <c r="I1253" s="234"/>
      <c r="J1253" s="234"/>
      <c r="K1253" s="234" t="s">
        <v>3673</v>
      </c>
      <c r="L1253" s="234" t="s">
        <v>3673</v>
      </c>
      <c r="M1253" s="234" t="s">
        <v>3673</v>
      </c>
      <c r="N1253" s="234" t="s">
        <v>6946</v>
      </c>
      <c r="O1253" s="249" t="s">
        <v>8317</v>
      </c>
      <c r="P1253" s="249" t="s">
        <v>8318</v>
      </c>
      <c r="Q1253" s="226" t="s">
        <v>4434</v>
      </c>
      <c r="R1253" s="212" t="s">
        <v>2</v>
      </c>
      <c r="S1253" s="213" t="s">
        <v>6721</v>
      </c>
      <c r="T1253" s="236">
        <v>45531</v>
      </c>
      <c r="U1253" s="237" t="s">
        <v>6722</v>
      </c>
      <c r="V1253" s="236">
        <v>45573</v>
      </c>
      <c r="W1253" s="236">
        <v>45583</v>
      </c>
      <c r="X1253" s="237" t="s">
        <v>6721</v>
      </c>
      <c r="Y1253" s="237"/>
      <c r="Z1253" s="237" t="s">
        <v>7066</v>
      </c>
      <c r="AA1253" s="241">
        <v>202409</v>
      </c>
      <c r="AB1253" s="246"/>
      <c r="AC1253" s="236" t="s">
        <v>6963</v>
      </c>
      <c r="AD1253" s="247" t="s">
        <v>7110</v>
      </c>
      <c r="AE1253" s="248">
        <v>1</v>
      </c>
      <c r="AF1253" s="247" t="s">
        <v>7110</v>
      </c>
      <c r="AG1253" s="242" t="str">
        <f>IFERROR(VLOOKUP(작성용!A:A,RM!A:D,4,0),"-")</f>
        <v>신원준</v>
      </c>
      <c r="AH1253" s="9" t="s">
        <v>7115</v>
      </c>
      <c r="AI1253" s="238" t="s">
        <v>6721</v>
      </c>
      <c r="AJ1253" s="238" t="s">
        <v>6721</v>
      </c>
      <c r="AK1253" s="238" t="s">
        <v>6726</v>
      </c>
      <c r="AL1253" s="238">
        <v>1252</v>
      </c>
    </row>
    <row r="1254" spans="1:38" x14ac:dyDescent="0.3">
      <c r="A1254" s="232" t="s">
        <v>393</v>
      </c>
      <c r="B1254" s="232" t="s">
        <v>8320</v>
      </c>
      <c r="C1254" s="244" t="s">
        <v>6717</v>
      </c>
      <c r="D1254" s="240" t="s">
        <v>8321</v>
      </c>
      <c r="E1254" s="239">
        <v>1101130023779</v>
      </c>
      <c r="F1254" s="243" t="s">
        <v>7105</v>
      </c>
      <c r="G1254" s="214">
        <v>0</v>
      </c>
      <c r="H1254" s="234" t="s">
        <v>6721</v>
      </c>
      <c r="I1254" s="234"/>
      <c r="J1254" s="234"/>
      <c r="K1254" s="234" t="s">
        <v>3673</v>
      </c>
      <c r="L1254" s="234" t="s">
        <v>3673</v>
      </c>
      <c r="M1254" s="234"/>
      <c r="N1254" s="234" t="s">
        <v>6946</v>
      </c>
      <c r="O1254" s="249" t="s">
        <v>8322</v>
      </c>
      <c r="P1254" s="249" t="s">
        <v>8323</v>
      </c>
      <c r="Q1254" s="226" t="s">
        <v>8324</v>
      </c>
      <c r="R1254" s="212" t="s">
        <v>2</v>
      </c>
      <c r="S1254" s="213" t="s">
        <v>6721</v>
      </c>
      <c r="T1254" s="236">
        <v>45531</v>
      </c>
      <c r="U1254" s="237" t="s">
        <v>6722</v>
      </c>
      <c r="V1254" s="236">
        <v>45548</v>
      </c>
      <c r="W1254" s="236">
        <v>45576</v>
      </c>
      <c r="X1254" s="237" t="s">
        <v>6721</v>
      </c>
      <c r="Y1254" s="237"/>
      <c r="Z1254" s="237" t="s">
        <v>8325</v>
      </c>
      <c r="AA1254" s="241">
        <v>202409</v>
      </c>
      <c r="AB1254" s="246"/>
      <c r="AC1254" s="236" t="s">
        <v>8277</v>
      </c>
      <c r="AD1254" s="247" t="s">
        <v>7152</v>
      </c>
      <c r="AE1254" s="248">
        <v>0</v>
      </c>
      <c r="AF1254" s="247" t="s">
        <v>7152</v>
      </c>
      <c r="AG1254" s="242" t="str">
        <f>IFERROR(VLOOKUP(작성용!A:A,RM!A:D,4,0),"-")</f>
        <v>정은채</v>
      </c>
      <c r="AH1254" s="9" t="s">
        <v>7152</v>
      </c>
      <c r="AI1254" s="238" t="s">
        <v>8326</v>
      </c>
      <c r="AJ1254" s="238" t="s">
        <v>6721</v>
      </c>
      <c r="AK1254" s="238" t="s">
        <v>6726</v>
      </c>
      <c r="AL1254" s="238">
        <v>1253</v>
      </c>
    </row>
    <row r="1255" spans="1:38" x14ac:dyDescent="0.3">
      <c r="A1255" s="232" t="s">
        <v>393</v>
      </c>
      <c r="B1255" s="232" t="s">
        <v>8320</v>
      </c>
      <c r="C1255" s="244" t="s">
        <v>6717</v>
      </c>
      <c r="D1255" s="240" t="s">
        <v>8327</v>
      </c>
      <c r="E1255" s="239">
        <v>1101130018168</v>
      </c>
      <c r="F1255" s="243" t="s">
        <v>7105</v>
      </c>
      <c r="G1255" s="214">
        <v>1</v>
      </c>
      <c r="H1255" s="234" t="s">
        <v>6721</v>
      </c>
      <c r="I1255" s="234"/>
      <c r="J1255" s="234"/>
      <c r="K1255" s="234" t="s">
        <v>3673</v>
      </c>
      <c r="L1255" s="234" t="s">
        <v>3673</v>
      </c>
      <c r="M1255" s="234"/>
      <c r="N1255" s="234" t="s">
        <v>6946</v>
      </c>
      <c r="O1255" s="249" t="s">
        <v>8322</v>
      </c>
      <c r="P1255" s="249" t="s">
        <v>8323</v>
      </c>
      <c r="Q1255" s="226" t="s">
        <v>8324</v>
      </c>
      <c r="R1255" s="212" t="s">
        <v>4436</v>
      </c>
      <c r="S1255" s="213" t="s">
        <v>8328</v>
      </c>
      <c r="T1255" s="236">
        <v>45531</v>
      </c>
      <c r="U1255" s="237" t="s">
        <v>6722</v>
      </c>
      <c r="V1255" s="236">
        <v>45548</v>
      </c>
      <c r="W1255" s="236">
        <v>45576</v>
      </c>
      <c r="X1255" s="237" t="s">
        <v>6721</v>
      </c>
      <c r="Y1255" s="237"/>
      <c r="Z1255" s="237" t="s">
        <v>8325</v>
      </c>
      <c r="AA1255" s="241">
        <v>202409</v>
      </c>
      <c r="AB1255" s="246"/>
      <c r="AC1255" s="236" t="s">
        <v>8277</v>
      </c>
      <c r="AD1255" s="247" t="s">
        <v>7160</v>
      </c>
      <c r="AE1255" s="248">
        <v>1</v>
      </c>
      <c r="AF1255" s="247" t="s">
        <v>7160</v>
      </c>
      <c r="AG1255" s="242" t="str">
        <f>IFERROR(VLOOKUP(작성용!A:A,RM!A:D,4,0),"-")</f>
        <v>정은채</v>
      </c>
      <c r="AH1255" s="9" t="s">
        <v>7152</v>
      </c>
      <c r="AI1255" s="238" t="s">
        <v>8326</v>
      </c>
      <c r="AJ1255" s="238" t="s">
        <v>6721</v>
      </c>
      <c r="AK1255" s="238" t="s">
        <v>6726</v>
      </c>
      <c r="AL1255" s="238">
        <v>1254</v>
      </c>
    </row>
    <row r="1256" spans="1:38" x14ac:dyDescent="0.3">
      <c r="A1256" s="232" t="s">
        <v>393</v>
      </c>
      <c r="B1256" s="232" t="s">
        <v>8320</v>
      </c>
      <c r="C1256" s="244" t="s">
        <v>6717</v>
      </c>
      <c r="D1256" s="240" t="s">
        <v>7867</v>
      </c>
      <c r="E1256" s="239">
        <v>1101130020709</v>
      </c>
      <c r="F1256" s="243" t="s">
        <v>7105</v>
      </c>
      <c r="G1256" s="214">
        <v>1</v>
      </c>
      <c r="H1256" s="234" t="s">
        <v>6721</v>
      </c>
      <c r="I1256" s="234"/>
      <c r="J1256" s="234"/>
      <c r="K1256" s="234" t="s">
        <v>3673</v>
      </c>
      <c r="L1256" s="234" t="s">
        <v>3673</v>
      </c>
      <c r="M1256" s="234"/>
      <c r="N1256" s="234" t="s">
        <v>6720</v>
      </c>
      <c r="O1256" s="249" t="s">
        <v>8322</v>
      </c>
      <c r="P1256" s="249" t="s">
        <v>8323</v>
      </c>
      <c r="Q1256" s="226" t="s">
        <v>8324</v>
      </c>
      <c r="R1256" s="212" t="s">
        <v>4437</v>
      </c>
      <c r="S1256" s="213" t="s">
        <v>8329</v>
      </c>
      <c r="T1256" s="236">
        <v>45531</v>
      </c>
      <c r="U1256" s="237" t="s">
        <v>6722</v>
      </c>
      <c r="V1256" s="236">
        <v>45548</v>
      </c>
      <c r="W1256" s="236">
        <v>45576</v>
      </c>
      <c r="X1256" s="237" t="s">
        <v>6721</v>
      </c>
      <c r="Y1256" s="237"/>
      <c r="Z1256" s="237" t="s">
        <v>8325</v>
      </c>
      <c r="AA1256" s="241">
        <v>202409</v>
      </c>
      <c r="AB1256" s="246"/>
      <c r="AC1256" s="236" t="s">
        <v>8277</v>
      </c>
      <c r="AD1256" s="247" t="s">
        <v>7111</v>
      </c>
      <c r="AE1256" s="248">
        <v>0</v>
      </c>
      <c r="AF1256" s="247" t="s">
        <v>7111</v>
      </c>
      <c r="AG1256" s="242" t="str">
        <f>IFERROR(VLOOKUP(작성용!A:A,RM!A:D,4,0),"-")</f>
        <v>정은채</v>
      </c>
      <c r="AH1256" s="9" t="s">
        <v>7152</v>
      </c>
      <c r="AI1256" s="238" t="s">
        <v>8326</v>
      </c>
      <c r="AJ1256" s="238" t="s">
        <v>6721</v>
      </c>
      <c r="AK1256" s="238" t="s">
        <v>6726</v>
      </c>
      <c r="AL1256" s="238">
        <v>1255</v>
      </c>
    </row>
    <row r="1257" spans="1:38" x14ac:dyDescent="0.3">
      <c r="A1257" s="232" t="s">
        <v>393</v>
      </c>
      <c r="B1257" s="232" t="s">
        <v>8320</v>
      </c>
      <c r="C1257" s="244" t="s">
        <v>6717</v>
      </c>
      <c r="D1257" s="240" t="s">
        <v>8330</v>
      </c>
      <c r="E1257" s="239">
        <v>1101130021426</v>
      </c>
      <c r="F1257" s="243" t="s">
        <v>7105</v>
      </c>
      <c r="G1257" s="214">
        <v>0</v>
      </c>
      <c r="H1257" s="234" t="s">
        <v>6721</v>
      </c>
      <c r="I1257" s="234"/>
      <c r="J1257" s="234"/>
      <c r="K1257" s="234" t="s">
        <v>3673</v>
      </c>
      <c r="L1257" s="234" t="s">
        <v>3673</v>
      </c>
      <c r="M1257" s="234"/>
      <c r="N1257" s="234" t="s">
        <v>6946</v>
      </c>
      <c r="O1257" s="249" t="s">
        <v>8322</v>
      </c>
      <c r="P1257" s="249" t="s">
        <v>8323</v>
      </c>
      <c r="Q1257" s="226" t="s">
        <v>8324</v>
      </c>
      <c r="R1257" s="212" t="s">
        <v>4438</v>
      </c>
      <c r="S1257" s="213" t="s">
        <v>8331</v>
      </c>
      <c r="T1257" s="236">
        <v>45531</v>
      </c>
      <c r="U1257" s="237" t="s">
        <v>6722</v>
      </c>
      <c r="V1257" s="236">
        <v>45548</v>
      </c>
      <c r="W1257" s="236">
        <v>45576</v>
      </c>
      <c r="X1257" s="237" t="s">
        <v>6721</v>
      </c>
      <c r="Y1257" s="237"/>
      <c r="Z1257" s="237" t="s">
        <v>8325</v>
      </c>
      <c r="AA1257" s="241">
        <v>202409</v>
      </c>
      <c r="AB1257" s="246"/>
      <c r="AC1257" s="236" t="s">
        <v>8277</v>
      </c>
      <c r="AD1257" s="247" t="s">
        <v>7137</v>
      </c>
      <c r="AE1257" s="248">
        <v>1</v>
      </c>
      <c r="AF1257" s="247" t="s">
        <v>7137</v>
      </c>
      <c r="AG1257" s="242" t="str">
        <f>IFERROR(VLOOKUP(작성용!A:A,RM!A:D,4,0),"-")</f>
        <v>정은채</v>
      </c>
      <c r="AH1257" s="9" t="s">
        <v>7152</v>
      </c>
      <c r="AI1257" s="238" t="s">
        <v>8326</v>
      </c>
      <c r="AJ1257" s="238" t="s">
        <v>6721</v>
      </c>
      <c r="AK1257" s="238" t="s">
        <v>6726</v>
      </c>
      <c r="AL1257" s="238">
        <v>1256</v>
      </c>
    </row>
    <row r="1258" spans="1:38" x14ac:dyDescent="0.3">
      <c r="A1258" s="232" t="s">
        <v>393</v>
      </c>
      <c r="B1258" s="232" t="s">
        <v>8320</v>
      </c>
      <c r="C1258" s="244" t="s">
        <v>6717</v>
      </c>
      <c r="D1258" s="240" t="s">
        <v>8332</v>
      </c>
      <c r="E1258" s="239" t="s">
        <v>4439</v>
      </c>
      <c r="F1258" s="243" t="s">
        <v>7105</v>
      </c>
      <c r="G1258" s="214">
        <v>0</v>
      </c>
      <c r="H1258" s="234" t="s">
        <v>6721</v>
      </c>
      <c r="I1258" s="234"/>
      <c r="J1258" s="234"/>
      <c r="K1258" s="234" t="s">
        <v>3673</v>
      </c>
      <c r="L1258" s="234" t="s">
        <v>3673</v>
      </c>
      <c r="M1258" s="234"/>
      <c r="N1258" s="234" t="s">
        <v>6946</v>
      </c>
      <c r="O1258" s="249" t="s">
        <v>8322</v>
      </c>
      <c r="P1258" s="249" t="s">
        <v>8323</v>
      </c>
      <c r="Q1258" s="226" t="s">
        <v>8324</v>
      </c>
      <c r="R1258" s="212" t="s">
        <v>2</v>
      </c>
      <c r="S1258" s="213" t="s">
        <v>6721</v>
      </c>
      <c r="T1258" s="236">
        <v>45531</v>
      </c>
      <c r="U1258" s="237" t="s">
        <v>6722</v>
      </c>
      <c r="V1258" s="236">
        <v>45548</v>
      </c>
      <c r="W1258" s="236">
        <v>45576</v>
      </c>
      <c r="X1258" s="237" t="s">
        <v>6721</v>
      </c>
      <c r="Y1258" s="237"/>
      <c r="Z1258" s="237" t="s">
        <v>8325</v>
      </c>
      <c r="AA1258" s="241">
        <v>202409</v>
      </c>
      <c r="AB1258" s="246"/>
      <c r="AC1258" s="236" t="s">
        <v>8277</v>
      </c>
      <c r="AD1258" s="247" t="s">
        <v>7049</v>
      </c>
      <c r="AE1258" s="248">
        <v>1</v>
      </c>
      <c r="AF1258" s="247" t="s">
        <v>7049</v>
      </c>
      <c r="AG1258" s="242" t="str">
        <f>IFERROR(VLOOKUP(작성용!A:A,RM!A:D,4,0),"-")</f>
        <v>정은채</v>
      </c>
      <c r="AH1258" s="9" t="s">
        <v>7152</v>
      </c>
      <c r="AI1258" s="238" t="s">
        <v>8326</v>
      </c>
      <c r="AJ1258" s="238" t="s">
        <v>6721</v>
      </c>
      <c r="AK1258" s="238" t="s">
        <v>6726</v>
      </c>
      <c r="AL1258" s="238">
        <v>1257</v>
      </c>
    </row>
    <row r="1259" spans="1:38" x14ac:dyDescent="0.3">
      <c r="A1259" s="232" t="s">
        <v>393</v>
      </c>
      <c r="B1259" s="232" t="s">
        <v>8320</v>
      </c>
      <c r="C1259" s="244" t="s">
        <v>6717</v>
      </c>
      <c r="D1259" s="240" t="s">
        <v>8333</v>
      </c>
      <c r="E1259" s="239">
        <v>1101130023274</v>
      </c>
      <c r="F1259" s="243" t="s">
        <v>7105</v>
      </c>
      <c r="G1259" s="214">
        <v>0</v>
      </c>
      <c r="H1259" s="234" t="s">
        <v>6721</v>
      </c>
      <c r="I1259" s="234"/>
      <c r="J1259" s="234"/>
      <c r="K1259" s="234"/>
      <c r="L1259" s="234"/>
      <c r="M1259" s="234"/>
      <c r="N1259" s="234" t="s">
        <v>6946</v>
      </c>
      <c r="O1259" s="249" t="s">
        <v>8322</v>
      </c>
      <c r="P1259" s="249" t="s">
        <v>8323</v>
      </c>
      <c r="Q1259" s="226" t="s">
        <v>8324</v>
      </c>
      <c r="R1259" s="212" t="s">
        <v>2</v>
      </c>
      <c r="S1259" s="213" t="s">
        <v>6721</v>
      </c>
      <c r="T1259" s="236">
        <v>45531</v>
      </c>
      <c r="U1259" s="237" t="s">
        <v>6722</v>
      </c>
      <c r="V1259" s="236">
        <v>45548</v>
      </c>
      <c r="W1259" s="236">
        <v>45576</v>
      </c>
      <c r="X1259" s="237" t="s">
        <v>6721</v>
      </c>
      <c r="Y1259" s="237"/>
      <c r="Z1259" s="237" t="s">
        <v>8325</v>
      </c>
      <c r="AA1259" s="241">
        <v>202409</v>
      </c>
      <c r="AB1259" s="246"/>
      <c r="AC1259" s="236" t="s">
        <v>8277</v>
      </c>
      <c r="AD1259" s="247" t="s">
        <v>7196</v>
      </c>
      <c r="AE1259" s="248">
        <v>1.5</v>
      </c>
      <c r="AF1259" s="247" t="s">
        <v>7196</v>
      </c>
      <c r="AG1259" s="242" t="str">
        <f>IFERROR(VLOOKUP(작성용!A:A,RM!A:D,4,0),"-")</f>
        <v>정은채</v>
      </c>
      <c r="AH1259" s="9" t="s">
        <v>7152</v>
      </c>
      <c r="AI1259" s="238" t="s">
        <v>8326</v>
      </c>
      <c r="AJ1259" s="238" t="s">
        <v>6721</v>
      </c>
      <c r="AK1259" s="238" t="s">
        <v>6726</v>
      </c>
      <c r="AL1259" s="238">
        <v>1258</v>
      </c>
    </row>
    <row r="1260" spans="1:38" x14ac:dyDescent="0.3">
      <c r="A1260" s="232" t="s">
        <v>393</v>
      </c>
      <c r="B1260" s="232" t="s">
        <v>8320</v>
      </c>
      <c r="C1260" s="244" t="s">
        <v>6717</v>
      </c>
      <c r="D1260" s="240" t="s">
        <v>8334</v>
      </c>
      <c r="E1260" s="239">
        <v>1101130024777</v>
      </c>
      <c r="F1260" s="243" t="s">
        <v>7105</v>
      </c>
      <c r="G1260" s="214">
        <v>0</v>
      </c>
      <c r="H1260" s="234" t="s">
        <v>6721</v>
      </c>
      <c r="I1260" s="234"/>
      <c r="J1260" s="234"/>
      <c r="K1260" s="234" t="s">
        <v>3673</v>
      </c>
      <c r="L1260" s="234" t="s">
        <v>3673</v>
      </c>
      <c r="M1260" s="234"/>
      <c r="N1260" s="234" t="s">
        <v>6946</v>
      </c>
      <c r="O1260" s="249" t="s">
        <v>8322</v>
      </c>
      <c r="P1260" s="249" t="s">
        <v>8323</v>
      </c>
      <c r="Q1260" s="226" t="s">
        <v>8324</v>
      </c>
      <c r="R1260" s="212" t="s">
        <v>4440</v>
      </c>
      <c r="S1260" s="213" t="s">
        <v>8335</v>
      </c>
      <c r="T1260" s="236">
        <v>45531</v>
      </c>
      <c r="U1260" s="237" t="s">
        <v>6722</v>
      </c>
      <c r="V1260" s="236">
        <v>45548</v>
      </c>
      <c r="W1260" s="236">
        <v>45576</v>
      </c>
      <c r="X1260" s="237" t="s">
        <v>6721</v>
      </c>
      <c r="Y1260" s="237"/>
      <c r="Z1260" s="237" t="s">
        <v>8325</v>
      </c>
      <c r="AA1260" s="241">
        <v>202409</v>
      </c>
      <c r="AB1260" s="246"/>
      <c r="AC1260" s="236" t="s">
        <v>8277</v>
      </c>
      <c r="AD1260" s="247" t="s">
        <v>7124</v>
      </c>
      <c r="AE1260" s="248">
        <v>1</v>
      </c>
      <c r="AF1260" s="247" t="s">
        <v>7124</v>
      </c>
      <c r="AG1260" s="242" t="str">
        <f>IFERROR(VLOOKUP(작성용!A:A,RM!A:D,4,0),"-")</f>
        <v>정은채</v>
      </c>
      <c r="AH1260" s="9" t="s">
        <v>7152</v>
      </c>
      <c r="AI1260" s="238" t="s">
        <v>8326</v>
      </c>
      <c r="AJ1260" s="238" t="s">
        <v>6721</v>
      </c>
      <c r="AK1260" s="238" t="s">
        <v>6726</v>
      </c>
      <c r="AL1260" s="238">
        <v>1259</v>
      </c>
    </row>
    <row r="1261" spans="1:38" x14ac:dyDescent="0.3">
      <c r="A1261" s="232" t="s">
        <v>393</v>
      </c>
      <c r="B1261" s="232" t="s">
        <v>8320</v>
      </c>
      <c r="C1261" s="244" t="s">
        <v>6717</v>
      </c>
      <c r="D1261" s="240" t="s">
        <v>8336</v>
      </c>
      <c r="E1261" s="239">
        <v>1101130018085</v>
      </c>
      <c r="F1261" s="243" t="s">
        <v>7105</v>
      </c>
      <c r="G1261" s="214">
        <v>0</v>
      </c>
      <c r="H1261" s="234" t="s">
        <v>6721</v>
      </c>
      <c r="I1261" s="234"/>
      <c r="J1261" s="234"/>
      <c r="K1261" s="234" t="s">
        <v>3673</v>
      </c>
      <c r="L1261" s="234" t="s">
        <v>3673</v>
      </c>
      <c r="M1261" s="234"/>
      <c r="N1261" s="234" t="s">
        <v>6946</v>
      </c>
      <c r="O1261" s="249" t="s">
        <v>8322</v>
      </c>
      <c r="P1261" s="249" t="s">
        <v>8323</v>
      </c>
      <c r="Q1261" s="226" t="s">
        <v>8324</v>
      </c>
      <c r="R1261" s="212" t="s">
        <v>4441</v>
      </c>
      <c r="S1261" s="213" t="s">
        <v>8337</v>
      </c>
      <c r="T1261" s="236">
        <v>45531</v>
      </c>
      <c r="U1261" s="237" t="s">
        <v>6722</v>
      </c>
      <c r="V1261" s="236">
        <v>45548</v>
      </c>
      <c r="W1261" s="236">
        <v>45576</v>
      </c>
      <c r="X1261" s="237" t="s">
        <v>6721</v>
      </c>
      <c r="Y1261" s="237"/>
      <c r="Z1261" s="237" t="s">
        <v>8325</v>
      </c>
      <c r="AA1261" s="241">
        <v>202409</v>
      </c>
      <c r="AB1261" s="246"/>
      <c r="AC1261" s="236" t="s">
        <v>8277</v>
      </c>
      <c r="AD1261" s="247" t="s">
        <v>7124</v>
      </c>
      <c r="AE1261" s="248">
        <v>1</v>
      </c>
      <c r="AF1261" s="247" t="s">
        <v>7124</v>
      </c>
      <c r="AG1261" s="242" t="str">
        <f>IFERROR(VLOOKUP(작성용!A:A,RM!A:D,4,0),"-")</f>
        <v>정은채</v>
      </c>
      <c r="AH1261" s="9" t="s">
        <v>7152</v>
      </c>
      <c r="AI1261" s="238" t="s">
        <v>8326</v>
      </c>
      <c r="AJ1261" s="238" t="s">
        <v>6721</v>
      </c>
      <c r="AK1261" s="238" t="s">
        <v>6726</v>
      </c>
      <c r="AL1261" s="238">
        <v>1260</v>
      </c>
    </row>
    <row r="1262" spans="1:38" x14ac:dyDescent="0.3">
      <c r="A1262" s="232" t="s">
        <v>393</v>
      </c>
      <c r="B1262" s="232" t="s">
        <v>8320</v>
      </c>
      <c r="C1262" s="244" t="s">
        <v>6717</v>
      </c>
      <c r="D1262" s="240" t="s">
        <v>8338</v>
      </c>
      <c r="E1262" s="239">
        <v>1101130026559</v>
      </c>
      <c r="F1262" s="243" t="s">
        <v>7105</v>
      </c>
      <c r="G1262" s="214">
        <v>1</v>
      </c>
      <c r="H1262" s="234" t="s">
        <v>6721</v>
      </c>
      <c r="I1262" s="234"/>
      <c r="J1262" s="234"/>
      <c r="K1262" s="234"/>
      <c r="L1262" s="234"/>
      <c r="M1262" s="234"/>
      <c r="N1262" s="234" t="s">
        <v>6720</v>
      </c>
      <c r="O1262" s="249" t="s">
        <v>8322</v>
      </c>
      <c r="P1262" s="249" t="s">
        <v>8323</v>
      </c>
      <c r="Q1262" s="226" t="s">
        <v>8324</v>
      </c>
      <c r="R1262" s="212" t="s">
        <v>4442</v>
      </c>
      <c r="S1262" s="213" t="s">
        <v>8339</v>
      </c>
      <c r="T1262" s="236">
        <v>45531</v>
      </c>
      <c r="U1262" s="237" t="s">
        <v>6722</v>
      </c>
      <c r="V1262" s="236">
        <v>45548</v>
      </c>
      <c r="W1262" s="236">
        <v>45576</v>
      </c>
      <c r="X1262" s="237" t="s">
        <v>6721</v>
      </c>
      <c r="Y1262" s="237"/>
      <c r="Z1262" s="237" t="s">
        <v>8325</v>
      </c>
      <c r="AA1262" s="241">
        <v>202409</v>
      </c>
      <c r="AB1262" s="246"/>
      <c r="AC1262" s="236" t="s">
        <v>8277</v>
      </c>
      <c r="AD1262" s="247" t="s">
        <v>7111</v>
      </c>
      <c r="AE1262" s="248">
        <v>0</v>
      </c>
      <c r="AF1262" s="247" t="s">
        <v>7111</v>
      </c>
      <c r="AG1262" s="242" t="str">
        <f>IFERROR(VLOOKUP(작성용!A:A,RM!A:D,4,0),"-")</f>
        <v>정은채</v>
      </c>
      <c r="AH1262" s="9" t="s">
        <v>7152</v>
      </c>
      <c r="AI1262" s="238" t="s">
        <v>8326</v>
      </c>
      <c r="AJ1262" s="238" t="s">
        <v>6721</v>
      </c>
      <c r="AK1262" s="238" t="s">
        <v>6726</v>
      </c>
      <c r="AL1262" s="238">
        <v>1261</v>
      </c>
    </row>
    <row r="1263" spans="1:38" x14ac:dyDescent="0.3">
      <c r="A1263" s="232" t="s">
        <v>393</v>
      </c>
      <c r="B1263" s="232" t="s">
        <v>8320</v>
      </c>
      <c r="C1263" s="244" t="s">
        <v>6717</v>
      </c>
      <c r="D1263" s="240" t="s">
        <v>8340</v>
      </c>
      <c r="E1263" s="239" t="s">
        <v>4443</v>
      </c>
      <c r="F1263" s="243" t="s">
        <v>7105</v>
      </c>
      <c r="G1263" s="214">
        <v>0</v>
      </c>
      <c r="H1263" s="234" t="s">
        <v>6721</v>
      </c>
      <c r="I1263" s="234"/>
      <c r="J1263" s="234"/>
      <c r="K1263" s="234"/>
      <c r="L1263" s="234"/>
      <c r="M1263" s="234"/>
      <c r="N1263" s="234" t="s">
        <v>6946</v>
      </c>
      <c r="O1263" s="234" t="s">
        <v>8322</v>
      </c>
      <c r="P1263" s="234" t="s">
        <v>8323</v>
      </c>
      <c r="Q1263" s="233" t="s">
        <v>8324</v>
      </c>
      <c r="R1263" s="212" t="s">
        <v>2</v>
      </c>
      <c r="S1263" s="213" t="s">
        <v>6721</v>
      </c>
      <c r="T1263" s="236">
        <v>45531</v>
      </c>
      <c r="U1263" s="237" t="s">
        <v>6722</v>
      </c>
      <c r="V1263" s="236">
        <v>45548</v>
      </c>
      <c r="W1263" s="236">
        <v>45576</v>
      </c>
      <c r="X1263" s="237" t="s">
        <v>6721</v>
      </c>
      <c r="Y1263" s="237"/>
      <c r="Z1263" s="237" t="s">
        <v>8325</v>
      </c>
      <c r="AA1263" s="241">
        <v>202409</v>
      </c>
      <c r="AB1263" s="246"/>
      <c r="AC1263" s="236" t="s">
        <v>8277</v>
      </c>
      <c r="AD1263" s="247" t="s">
        <v>7146</v>
      </c>
      <c r="AE1263" s="248">
        <v>1</v>
      </c>
      <c r="AF1263" s="247" t="s">
        <v>7146</v>
      </c>
      <c r="AG1263" s="242" t="str">
        <f>IFERROR(VLOOKUP(작성용!A:A,RM!A:D,4,0),"-")</f>
        <v>정은채</v>
      </c>
      <c r="AH1263" s="9" t="s">
        <v>7152</v>
      </c>
      <c r="AI1263" s="238" t="s">
        <v>8326</v>
      </c>
      <c r="AJ1263" s="238" t="s">
        <v>6721</v>
      </c>
      <c r="AK1263" s="238" t="s">
        <v>6726</v>
      </c>
      <c r="AL1263" s="238">
        <v>1262</v>
      </c>
    </row>
    <row r="1264" spans="1:38" x14ac:dyDescent="0.3">
      <c r="A1264" s="232">
        <v>6000533</v>
      </c>
      <c r="B1264" s="232" t="s">
        <v>8321</v>
      </c>
      <c r="C1264" s="244" t="s">
        <v>6717</v>
      </c>
      <c r="D1264" s="240" t="s">
        <v>8341</v>
      </c>
      <c r="E1264" s="239">
        <v>1101115421849</v>
      </c>
      <c r="F1264" s="243" t="s">
        <v>7179</v>
      </c>
      <c r="G1264" s="214">
        <v>0</v>
      </c>
      <c r="H1264" s="234" t="s">
        <v>6721</v>
      </c>
      <c r="I1264" s="234"/>
      <c r="J1264" s="234"/>
      <c r="K1264" s="234"/>
      <c r="L1264" s="234"/>
      <c r="M1264" s="234"/>
      <c r="N1264" s="234" t="s">
        <v>6720</v>
      </c>
      <c r="O1264" s="249"/>
      <c r="P1264" s="249"/>
      <c r="Q1264" s="226"/>
      <c r="R1264" s="212" t="s">
        <v>2</v>
      </c>
      <c r="S1264" s="213" t="s">
        <v>6721</v>
      </c>
      <c r="T1264" s="236" t="s">
        <v>8342</v>
      </c>
      <c r="U1264" s="237" t="s">
        <v>6722</v>
      </c>
      <c r="V1264" s="236">
        <v>45545</v>
      </c>
      <c r="W1264" s="236" t="s">
        <v>6944</v>
      </c>
      <c r="X1264" s="237" t="s">
        <v>6721</v>
      </c>
      <c r="Y1264" s="237"/>
      <c r="Z1264" s="237"/>
      <c r="AA1264" s="241">
        <v>202409</v>
      </c>
      <c r="AB1264" s="246"/>
      <c r="AC1264" s="236" t="s">
        <v>7181</v>
      </c>
      <c r="AD1264" s="247" t="s">
        <v>7155</v>
      </c>
      <c r="AE1264" s="248">
        <v>0.4</v>
      </c>
      <c r="AF1264" s="247" t="s">
        <v>7155</v>
      </c>
      <c r="AG1264" s="242" t="str">
        <f>IFERROR(VLOOKUP(작성용!A:A,RM!A:D,4,0),"-")</f>
        <v>-</v>
      </c>
      <c r="AH1264" s="9" t="s">
        <v>6721</v>
      </c>
      <c r="AI1264" s="238" t="s">
        <v>6721</v>
      </c>
      <c r="AJ1264" s="238" t="s">
        <v>6721</v>
      </c>
      <c r="AK1264" s="238" t="s">
        <v>7182</v>
      </c>
      <c r="AL1264" s="238">
        <v>1263</v>
      </c>
    </row>
    <row r="1265" spans="1:38" x14ac:dyDescent="0.3">
      <c r="A1265" s="232">
        <v>6000533</v>
      </c>
      <c r="B1265" s="232" t="s">
        <v>8321</v>
      </c>
      <c r="C1265" s="244" t="s">
        <v>6717</v>
      </c>
      <c r="D1265" s="240" t="s">
        <v>8343</v>
      </c>
      <c r="E1265" s="239">
        <v>1101115439579</v>
      </c>
      <c r="F1265" s="243" t="s">
        <v>7558</v>
      </c>
      <c r="G1265" s="214">
        <v>0</v>
      </c>
      <c r="H1265" s="234" t="s">
        <v>6721</v>
      </c>
      <c r="I1265" s="234"/>
      <c r="J1265" s="234"/>
      <c r="K1265" s="234"/>
      <c r="L1265" s="234"/>
      <c r="M1265" s="234"/>
      <c r="N1265" s="234" t="s">
        <v>6720</v>
      </c>
      <c r="O1265" s="249"/>
      <c r="P1265" s="249"/>
      <c r="Q1265" s="226"/>
      <c r="R1265" s="212" t="s">
        <v>2</v>
      </c>
      <c r="S1265" s="213" t="s">
        <v>6721</v>
      </c>
      <c r="T1265" s="236" t="s">
        <v>8342</v>
      </c>
      <c r="U1265" s="237" t="s">
        <v>6722</v>
      </c>
      <c r="V1265" s="236">
        <v>45545</v>
      </c>
      <c r="W1265" s="236" t="s">
        <v>6944</v>
      </c>
      <c r="X1265" s="237" t="s">
        <v>6721</v>
      </c>
      <c r="Y1265" s="237"/>
      <c r="Z1265" s="237"/>
      <c r="AA1265" s="241">
        <v>202409</v>
      </c>
      <c r="AB1265" s="246"/>
      <c r="AC1265" s="236" t="s">
        <v>7181</v>
      </c>
      <c r="AD1265" s="247" t="s">
        <v>7115</v>
      </c>
      <c r="AE1265" s="248">
        <v>0.4</v>
      </c>
      <c r="AF1265" s="247" t="s">
        <v>7115</v>
      </c>
      <c r="AG1265" s="242" t="str">
        <f>IFERROR(VLOOKUP(작성용!A:A,RM!A:D,4,0),"-")</f>
        <v>-</v>
      </c>
      <c r="AH1265" s="9" t="s">
        <v>6721</v>
      </c>
      <c r="AI1265" s="238" t="s">
        <v>6721</v>
      </c>
      <c r="AJ1265" s="238" t="s">
        <v>6721</v>
      </c>
      <c r="AK1265" s="238" t="s">
        <v>7182</v>
      </c>
      <c r="AL1265" s="238">
        <v>1264</v>
      </c>
    </row>
    <row r="1266" spans="1:38" x14ac:dyDescent="0.3">
      <c r="A1266" s="232">
        <v>6000533</v>
      </c>
      <c r="B1266" s="232" t="s">
        <v>8321</v>
      </c>
      <c r="C1266" s="244" t="s">
        <v>6717</v>
      </c>
      <c r="D1266" s="240" t="s">
        <v>8344</v>
      </c>
      <c r="E1266" s="239">
        <v>1101110365886</v>
      </c>
      <c r="F1266" s="243" t="s">
        <v>7179</v>
      </c>
      <c r="G1266" s="214">
        <v>0</v>
      </c>
      <c r="H1266" s="234" t="s">
        <v>6721</v>
      </c>
      <c r="I1266" s="234"/>
      <c r="J1266" s="234"/>
      <c r="K1266" s="234"/>
      <c r="L1266" s="234"/>
      <c r="M1266" s="234"/>
      <c r="N1266" s="234" t="s">
        <v>6720</v>
      </c>
      <c r="O1266" s="249"/>
      <c r="P1266" s="249"/>
      <c r="Q1266" s="226"/>
      <c r="R1266" s="212" t="s">
        <v>2</v>
      </c>
      <c r="S1266" s="213" t="s">
        <v>6721</v>
      </c>
      <c r="T1266" s="236" t="s">
        <v>8342</v>
      </c>
      <c r="U1266" s="237" t="s">
        <v>6722</v>
      </c>
      <c r="V1266" s="236">
        <v>45545</v>
      </c>
      <c r="W1266" s="236" t="s">
        <v>6944</v>
      </c>
      <c r="X1266" s="237" t="s">
        <v>6721</v>
      </c>
      <c r="Y1266" s="237"/>
      <c r="Z1266" s="237"/>
      <c r="AA1266" s="241">
        <v>202409</v>
      </c>
      <c r="AB1266" s="246"/>
      <c r="AC1266" s="236" t="s">
        <v>7181</v>
      </c>
      <c r="AD1266" s="247" t="s">
        <v>7124</v>
      </c>
      <c r="AE1266" s="248">
        <v>0.4</v>
      </c>
      <c r="AF1266" s="247" t="s">
        <v>7124</v>
      </c>
      <c r="AG1266" s="242" t="str">
        <f>IFERROR(VLOOKUP(작성용!A:A,RM!A:D,4,0),"-")</f>
        <v>-</v>
      </c>
      <c r="AH1266" s="9" t="s">
        <v>6721</v>
      </c>
      <c r="AI1266" s="238" t="s">
        <v>6721</v>
      </c>
      <c r="AJ1266" s="238" t="s">
        <v>6721</v>
      </c>
      <c r="AK1266" s="238" t="s">
        <v>7182</v>
      </c>
      <c r="AL1266" s="238">
        <v>1265</v>
      </c>
    </row>
    <row r="1267" spans="1:38" x14ac:dyDescent="0.3">
      <c r="A1267" s="232">
        <v>6000533</v>
      </c>
      <c r="B1267" s="232" t="s">
        <v>8321</v>
      </c>
      <c r="C1267" s="244" t="s">
        <v>6717</v>
      </c>
      <c r="D1267" s="240" t="s">
        <v>7225</v>
      </c>
      <c r="E1267" s="239">
        <v>1342110123995</v>
      </c>
      <c r="F1267" s="243" t="s">
        <v>7179</v>
      </c>
      <c r="G1267" s="214">
        <v>0</v>
      </c>
      <c r="H1267" s="234" t="s">
        <v>6721</v>
      </c>
      <c r="I1267" s="234"/>
      <c r="J1267" s="234"/>
      <c r="K1267" s="234"/>
      <c r="L1267" s="234"/>
      <c r="M1267" s="234"/>
      <c r="N1267" s="234" t="s">
        <v>6720</v>
      </c>
      <c r="O1267" s="249"/>
      <c r="P1267" s="249"/>
      <c r="Q1267" s="226"/>
      <c r="R1267" s="212" t="s">
        <v>2</v>
      </c>
      <c r="S1267" s="213" t="s">
        <v>6721</v>
      </c>
      <c r="T1267" s="236" t="s">
        <v>8342</v>
      </c>
      <c r="U1267" s="237" t="s">
        <v>6722</v>
      </c>
      <c r="V1267" s="236">
        <v>45545</v>
      </c>
      <c r="W1267" s="236" t="s">
        <v>6944</v>
      </c>
      <c r="X1267" s="237" t="s">
        <v>6721</v>
      </c>
      <c r="Y1267" s="237"/>
      <c r="Z1267" s="237"/>
      <c r="AA1267" s="241">
        <v>202409</v>
      </c>
      <c r="AB1267" s="246"/>
      <c r="AC1267" s="236" t="s">
        <v>7181</v>
      </c>
      <c r="AD1267" s="247" t="s">
        <v>7221</v>
      </c>
      <c r="AE1267" s="248">
        <v>0</v>
      </c>
      <c r="AF1267" s="247" t="s">
        <v>7221</v>
      </c>
      <c r="AG1267" s="242" t="str">
        <f>IFERROR(VLOOKUP(작성용!A:A,RM!A:D,4,0),"-")</f>
        <v>-</v>
      </c>
      <c r="AH1267" s="9" t="s">
        <v>6721</v>
      </c>
      <c r="AI1267" s="238" t="s">
        <v>6721</v>
      </c>
      <c r="AJ1267" s="238" t="s">
        <v>6721</v>
      </c>
      <c r="AK1267" s="238" t="s">
        <v>7182</v>
      </c>
      <c r="AL1267" s="238">
        <v>1266</v>
      </c>
    </row>
    <row r="1268" spans="1:38" x14ac:dyDescent="0.3">
      <c r="A1268" s="232">
        <v>6000533</v>
      </c>
      <c r="B1268" s="232" t="s">
        <v>8321</v>
      </c>
      <c r="C1268" s="244" t="s">
        <v>6717</v>
      </c>
      <c r="D1268" s="240" t="s">
        <v>8345</v>
      </c>
      <c r="E1268" s="239">
        <v>1411110019452</v>
      </c>
      <c r="F1268" s="243" t="s">
        <v>7179</v>
      </c>
      <c r="G1268" s="214">
        <v>0</v>
      </c>
      <c r="H1268" s="234" t="s">
        <v>6721</v>
      </c>
      <c r="I1268" s="234"/>
      <c r="J1268" s="234"/>
      <c r="K1268" s="234"/>
      <c r="L1268" s="234"/>
      <c r="M1268" s="234"/>
      <c r="N1268" s="234" t="s">
        <v>6720</v>
      </c>
      <c r="O1268" s="249"/>
      <c r="P1268" s="249"/>
      <c r="Q1268" s="226"/>
      <c r="R1268" s="212" t="s">
        <v>2</v>
      </c>
      <c r="S1268" s="213" t="s">
        <v>6721</v>
      </c>
      <c r="T1268" s="236" t="s">
        <v>8342</v>
      </c>
      <c r="U1268" s="237" t="s">
        <v>6722</v>
      </c>
      <c r="V1268" s="236">
        <v>45545</v>
      </c>
      <c r="W1268" s="236" t="s">
        <v>6944</v>
      </c>
      <c r="X1268" s="237" t="s">
        <v>6721</v>
      </c>
      <c r="Y1268" s="237"/>
      <c r="Z1268" s="237"/>
      <c r="AA1268" s="241">
        <v>202409</v>
      </c>
      <c r="AB1268" s="246"/>
      <c r="AC1268" s="236" t="s">
        <v>7181</v>
      </c>
      <c r="AD1268" s="247" t="s">
        <v>7158</v>
      </c>
      <c r="AE1268" s="248">
        <v>0.4</v>
      </c>
      <c r="AF1268" s="247" t="s">
        <v>7158</v>
      </c>
      <c r="AG1268" s="242" t="str">
        <f>IFERROR(VLOOKUP(작성용!A:A,RM!A:D,4,0),"-")</f>
        <v>-</v>
      </c>
      <c r="AH1268" s="9" t="s">
        <v>6721</v>
      </c>
      <c r="AI1268" s="238" t="s">
        <v>6721</v>
      </c>
      <c r="AJ1268" s="238" t="s">
        <v>6721</v>
      </c>
      <c r="AK1268" s="238" t="s">
        <v>7182</v>
      </c>
      <c r="AL1268" s="238">
        <v>1267</v>
      </c>
    </row>
    <row r="1269" spans="1:38" x14ac:dyDescent="0.3">
      <c r="A1269" s="232">
        <v>6000533</v>
      </c>
      <c r="B1269" s="232" t="s">
        <v>8321</v>
      </c>
      <c r="C1269" s="244" t="s">
        <v>6717</v>
      </c>
      <c r="D1269" s="230" t="s">
        <v>8346</v>
      </c>
      <c r="E1269" s="239">
        <v>1314110146996</v>
      </c>
      <c r="F1269" s="243" t="s">
        <v>7179</v>
      </c>
      <c r="G1269" s="214">
        <v>1</v>
      </c>
      <c r="H1269" s="234" t="s">
        <v>6721</v>
      </c>
      <c r="I1269" s="234"/>
      <c r="J1269" s="234"/>
      <c r="K1269" s="234"/>
      <c r="L1269" s="234"/>
      <c r="M1269" s="234"/>
      <c r="N1269" s="234" t="s">
        <v>6720</v>
      </c>
      <c r="O1269" s="249"/>
      <c r="P1269" s="249"/>
      <c r="Q1269" s="226"/>
      <c r="R1269" s="212" t="s">
        <v>2</v>
      </c>
      <c r="S1269" s="213" t="s">
        <v>6721</v>
      </c>
      <c r="T1269" s="236" t="s">
        <v>8342</v>
      </c>
      <c r="U1269" s="237" t="s">
        <v>6722</v>
      </c>
      <c r="V1269" s="236">
        <v>45545</v>
      </c>
      <c r="W1269" s="236" t="s">
        <v>6944</v>
      </c>
      <c r="X1269" s="237" t="s">
        <v>6721</v>
      </c>
      <c r="Y1269" s="237"/>
      <c r="Z1269" s="237"/>
      <c r="AA1269" s="241">
        <v>202409</v>
      </c>
      <c r="AB1269" s="246"/>
      <c r="AC1269" s="236" t="s">
        <v>7181</v>
      </c>
      <c r="AD1269" s="247" t="s">
        <v>7158</v>
      </c>
      <c r="AE1269" s="248">
        <v>0</v>
      </c>
      <c r="AF1269" s="247" t="s">
        <v>7158</v>
      </c>
      <c r="AG1269" s="242" t="str">
        <f>IFERROR(VLOOKUP(작성용!A:A,RM!A:D,4,0),"-")</f>
        <v>-</v>
      </c>
      <c r="AH1269" s="9" t="s">
        <v>6721</v>
      </c>
      <c r="AI1269" s="238" t="s">
        <v>6721</v>
      </c>
      <c r="AJ1269" s="238" t="s">
        <v>6721</v>
      </c>
      <c r="AK1269" s="238" t="s">
        <v>7182</v>
      </c>
      <c r="AL1269" s="238">
        <v>1268</v>
      </c>
    </row>
    <row r="1270" spans="1:38" x14ac:dyDescent="0.3">
      <c r="A1270" s="232">
        <v>6000533</v>
      </c>
      <c r="B1270" s="232" t="s">
        <v>8321</v>
      </c>
      <c r="C1270" s="244" t="s">
        <v>6717</v>
      </c>
      <c r="D1270" s="231" t="s">
        <v>8343</v>
      </c>
      <c r="E1270" s="239">
        <v>1101115439579</v>
      </c>
      <c r="F1270" s="243" t="s">
        <v>6931</v>
      </c>
      <c r="G1270" s="214">
        <v>0</v>
      </c>
      <c r="H1270" s="234" t="s">
        <v>6721</v>
      </c>
      <c r="I1270" s="234"/>
      <c r="J1270" s="234"/>
      <c r="K1270" s="234"/>
      <c r="L1270" s="234"/>
      <c r="M1270" s="234"/>
      <c r="N1270" s="234" t="s">
        <v>6720</v>
      </c>
      <c r="O1270" s="249"/>
      <c r="P1270" s="249"/>
      <c r="Q1270" s="226"/>
      <c r="R1270" s="212" t="s">
        <v>2</v>
      </c>
      <c r="S1270" s="213" t="s">
        <v>6721</v>
      </c>
      <c r="T1270" s="236" t="s">
        <v>8342</v>
      </c>
      <c r="U1270" s="237" t="s">
        <v>6722</v>
      </c>
      <c r="V1270" s="236">
        <v>45545</v>
      </c>
      <c r="W1270" s="236" t="s">
        <v>6944</v>
      </c>
      <c r="X1270" s="237" t="s">
        <v>6721</v>
      </c>
      <c r="Y1270" s="237"/>
      <c r="Z1270" s="237"/>
      <c r="AA1270" s="241">
        <v>202409</v>
      </c>
      <c r="AB1270" s="246"/>
      <c r="AC1270" s="236" t="s">
        <v>7181</v>
      </c>
      <c r="AD1270" s="247" t="s">
        <v>7115</v>
      </c>
      <c r="AE1270" s="248">
        <v>0</v>
      </c>
      <c r="AF1270" s="247" t="s">
        <v>7115</v>
      </c>
      <c r="AG1270" s="242" t="str">
        <f>IFERROR(VLOOKUP(작성용!A:A,RM!A:D,4,0),"-")</f>
        <v>-</v>
      </c>
      <c r="AH1270" s="9" t="s">
        <v>6721</v>
      </c>
      <c r="AI1270" s="238" t="s">
        <v>6721</v>
      </c>
      <c r="AJ1270" s="238" t="s">
        <v>6721</v>
      </c>
      <c r="AK1270" s="238" t="s">
        <v>7182</v>
      </c>
      <c r="AL1270" s="238">
        <v>1269</v>
      </c>
    </row>
    <row r="1271" spans="1:38" x14ac:dyDescent="0.3">
      <c r="A1271" s="232">
        <v>6000533</v>
      </c>
      <c r="B1271" s="232" t="s">
        <v>8321</v>
      </c>
      <c r="C1271" s="244" t="s">
        <v>6717</v>
      </c>
      <c r="D1271" s="240" t="s">
        <v>8341</v>
      </c>
      <c r="E1271" s="239">
        <v>1101115421849</v>
      </c>
      <c r="F1271" s="243" t="s">
        <v>6931</v>
      </c>
      <c r="G1271" s="214">
        <v>0</v>
      </c>
      <c r="H1271" s="234" t="s">
        <v>6721</v>
      </c>
      <c r="I1271" s="234"/>
      <c r="J1271" s="234"/>
      <c r="K1271" s="234"/>
      <c r="L1271" s="234"/>
      <c r="M1271" s="234"/>
      <c r="N1271" s="234" t="s">
        <v>6720</v>
      </c>
      <c r="O1271" s="249"/>
      <c r="P1271" s="249"/>
      <c r="Q1271" s="226"/>
      <c r="R1271" s="212" t="s">
        <v>2</v>
      </c>
      <c r="S1271" s="213" t="s">
        <v>6721</v>
      </c>
      <c r="T1271" s="236" t="s">
        <v>8342</v>
      </c>
      <c r="U1271" s="237" t="s">
        <v>6722</v>
      </c>
      <c r="V1271" s="236">
        <v>45545</v>
      </c>
      <c r="W1271" s="236" t="s">
        <v>6944</v>
      </c>
      <c r="X1271" s="237" t="s">
        <v>6721</v>
      </c>
      <c r="Y1271" s="237"/>
      <c r="Z1271" s="237"/>
      <c r="AA1271" s="241">
        <v>202409</v>
      </c>
      <c r="AB1271" s="246"/>
      <c r="AC1271" s="236" t="s">
        <v>7181</v>
      </c>
      <c r="AD1271" s="247" t="s">
        <v>7155</v>
      </c>
      <c r="AE1271" s="248">
        <v>0</v>
      </c>
      <c r="AF1271" s="247" t="s">
        <v>7155</v>
      </c>
      <c r="AG1271" s="242" t="str">
        <f>IFERROR(VLOOKUP(작성용!A:A,RM!A:D,4,0),"-")</f>
        <v>-</v>
      </c>
      <c r="AH1271" s="9" t="s">
        <v>6721</v>
      </c>
      <c r="AI1271" s="238" t="s">
        <v>6721</v>
      </c>
      <c r="AJ1271" s="238" t="s">
        <v>6721</v>
      </c>
      <c r="AK1271" s="238" t="s">
        <v>7182</v>
      </c>
      <c r="AL1271" s="238">
        <v>1270</v>
      </c>
    </row>
    <row r="1272" spans="1:38" x14ac:dyDescent="0.3">
      <c r="A1272" s="232">
        <v>6000533</v>
      </c>
      <c r="B1272" s="232" t="s">
        <v>8321</v>
      </c>
      <c r="C1272" s="244" t="s">
        <v>6717</v>
      </c>
      <c r="D1272" s="240" t="s">
        <v>8346</v>
      </c>
      <c r="E1272" s="239">
        <v>1314110146996</v>
      </c>
      <c r="F1272" s="243" t="s">
        <v>7044</v>
      </c>
      <c r="G1272" s="214">
        <v>0</v>
      </c>
      <c r="H1272" s="234" t="s">
        <v>6721</v>
      </c>
      <c r="I1272" s="234"/>
      <c r="J1272" s="234"/>
      <c r="K1272" s="234"/>
      <c r="L1272" s="234"/>
      <c r="M1272" s="234"/>
      <c r="N1272" s="234" t="s">
        <v>6720</v>
      </c>
      <c r="O1272" s="249"/>
      <c r="P1272" s="249"/>
      <c r="Q1272" s="226"/>
      <c r="R1272" s="212" t="s">
        <v>2</v>
      </c>
      <c r="S1272" s="213" t="s">
        <v>6721</v>
      </c>
      <c r="T1272" s="236" t="s">
        <v>8342</v>
      </c>
      <c r="U1272" s="237" t="s">
        <v>6722</v>
      </c>
      <c r="V1272" s="236">
        <v>45545</v>
      </c>
      <c r="W1272" s="236" t="s">
        <v>6944</v>
      </c>
      <c r="X1272" s="237" t="s">
        <v>6721</v>
      </c>
      <c r="Y1272" s="237"/>
      <c r="Z1272" s="237"/>
      <c r="AA1272" s="241">
        <v>202409</v>
      </c>
      <c r="AB1272" s="246"/>
      <c r="AC1272" s="236" t="s">
        <v>7181</v>
      </c>
      <c r="AD1272" s="247" t="s">
        <v>7158</v>
      </c>
      <c r="AE1272" s="248">
        <v>0.4</v>
      </c>
      <c r="AF1272" s="247" t="s">
        <v>7158</v>
      </c>
      <c r="AG1272" s="242" t="str">
        <f>IFERROR(VLOOKUP(작성용!A:A,RM!A:D,4,0),"-")</f>
        <v>-</v>
      </c>
      <c r="AH1272" s="9" t="s">
        <v>6721</v>
      </c>
      <c r="AI1272" s="238" t="s">
        <v>6721</v>
      </c>
      <c r="AJ1272" s="238" t="s">
        <v>6721</v>
      </c>
      <c r="AK1272" s="238" t="s">
        <v>7182</v>
      </c>
      <c r="AL1272" s="238">
        <v>1271</v>
      </c>
    </row>
    <row r="1273" spans="1:38" x14ac:dyDescent="0.3">
      <c r="A1273" s="232">
        <v>6000533</v>
      </c>
      <c r="B1273" s="232" t="s">
        <v>8321</v>
      </c>
      <c r="C1273" s="244" t="s">
        <v>6717</v>
      </c>
      <c r="D1273" s="240" t="s">
        <v>8347</v>
      </c>
      <c r="E1273" s="239">
        <v>1101114700070</v>
      </c>
      <c r="F1273" s="243" t="s">
        <v>7044</v>
      </c>
      <c r="G1273" s="214">
        <v>3</v>
      </c>
      <c r="H1273" s="234" t="s">
        <v>6721</v>
      </c>
      <c r="I1273" s="234"/>
      <c r="J1273" s="234"/>
      <c r="K1273" s="234"/>
      <c r="L1273" s="234"/>
      <c r="M1273" s="234"/>
      <c r="N1273" s="234" t="s">
        <v>6720</v>
      </c>
      <c r="O1273" s="249"/>
      <c r="P1273" s="249"/>
      <c r="Q1273" s="226"/>
      <c r="R1273" s="212" t="s">
        <v>2</v>
      </c>
      <c r="S1273" s="213" t="s">
        <v>6721</v>
      </c>
      <c r="T1273" s="236" t="s">
        <v>8342</v>
      </c>
      <c r="U1273" s="237" t="s">
        <v>6722</v>
      </c>
      <c r="V1273" s="236">
        <v>45545</v>
      </c>
      <c r="W1273" s="236" t="s">
        <v>6944</v>
      </c>
      <c r="X1273" s="237" t="s">
        <v>6721</v>
      </c>
      <c r="Y1273" s="237"/>
      <c r="Z1273" s="237"/>
      <c r="AA1273" s="241">
        <v>202409</v>
      </c>
      <c r="AB1273" s="246"/>
      <c r="AC1273" s="236" t="s">
        <v>7181</v>
      </c>
      <c r="AD1273" s="247" t="s">
        <v>7620</v>
      </c>
      <c r="AE1273" s="248">
        <v>0.4</v>
      </c>
      <c r="AF1273" s="247" t="s">
        <v>7620</v>
      </c>
      <c r="AG1273" s="242" t="str">
        <f>IFERROR(VLOOKUP(작성용!A:A,RM!A:D,4,0),"-")</f>
        <v>-</v>
      </c>
      <c r="AH1273" s="9" t="s">
        <v>6721</v>
      </c>
      <c r="AI1273" s="238" t="s">
        <v>6721</v>
      </c>
      <c r="AJ1273" s="238" t="s">
        <v>6721</v>
      </c>
      <c r="AK1273" s="238" t="s">
        <v>7182</v>
      </c>
      <c r="AL1273" s="238">
        <v>1272</v>
      </c>
    </row>
    <row r="1274" spans="1:38" x14ac:dyDescent="0.3">
      <c r="A1274" s="232">
        <v>6000533</v>
      </c>
      <c r="B1274" s="232" t="s">
        <v>8321</v>
      </c>
      <c r="C1274" s="244" t="s">
        <v>6717</v>
      </c>
      <c r="D1274" s="240" t="s">
        <v>8348</v>
      </c>
      <c r="E1274" s="239">
        <v>1101117274402</v>
      </c>
      <c r="F1274" s="243" t="s">
        <v>7179</v>
      </c>
      <c r="G1274" s="214">
        <v>0</v>
      </c>
      <c r="H1274" s="234" t="s">
        <v>6721</v>
      </c>
      <c r="I1274" s="234"/>
      <c r="J1274" s="234"/>
      <c r="K1274" s="234"/>
      <c r="L1274" s="234"/>
      <c r="M1274" s="234"/>
      <c r="N1274" s="234" t="s">
        <v>6720</v>
      </c>
      <c r="O1274" s="249"/>
      <c r="P1274" s="249"/>
      <c r="Q1274" s="226"/>
      <c r="R1274" s="212" t="s">
        <v>2</v>
      </c>
      <c r="S1274" s="213" t="s">
        <v>6721</v>
      </c>
      <c r="T1274" s="236" t="s">
        <v>8342</v>
      </c>
      <c r="U1274" s="237" t="s">
        <v>6722</v>
      </c>
      <c r="V1274" s="236">
        <v>45545</v>
      </c>
      <c r="W1274" s="236" t="s">
        <v>6944</v>
      </c>
      <c r="X1274" s="237" t="s">
        <v>6721</v>
      </c>
      <c r="Y1274" s="237"/>
      <c r="Z1274" s="237"/>
      <c r="AA1274" s="241">
        <v>202409</v>
      </c>
      <c r="AB1274" s="246"/>
      <c r="AC1274" s="236" t="s">
        <v>7181</v>
      </c>
      <c r="AD1274" s="247" t="s">
        <v>7117</v>
      </c>
      <c r="AE1274" s="248">
        <v>0.4</v>
      </c>
      <c r="AF1274" s="247" t="s">
        <v>7117</v>
      </c>
      <c r="AG1274" s="242" t="str">
        <f>IFERROR(VLOOKUP(작성용!A:A,RM!A:D,4,0),"-")</f>
        <v>-</v>
      </c>
      <c r="AH1274" s="9" t="s">
        <v>6721</v>
      </c>
      <c r="AI1274" s="238" t="s">
        <v>6721</v>
      </c>
      <c r="AJ1274" s="238" t="s">
        <v>6721</v>
      </c>
      <c r="AK1274" s="238" t="s">
        <v>7182</v>
      </c>
      <c r="AL1274" s="238">
        <v>1273</v>
      </c>
    </row>
    <row r="1275" spans="1:38" x14ac:dyDescent="0.3">
      <c r="A1275" s="232">
        <v>6000533</v>
      </c>
      <c r="B1275" s="232" t="s">
        <v>8321</v>
      </c>
      <c r="C1275" s="244" t="s">
        <v>6717</v>
      </c>
      <c r="D1275" s="240" t="s">
        <v>8348</v>
      </c>
      <c r="E1275" s="239">
        <v>1101117274402</v>
      </c>
      <c r="F1275" s="243" t="s">
        <v>7044</v>
      </c>
      <c r="G1275" s="214">
        <v>0</v>
      </c>
      <c r="H1275" s="234" t="s">
        <v>6721</v>
      </c>
      <c r="I1275" s="234"/>
      <c r="J1275" s="234"/>
      <c r="K1275" s="234"/>
      <c r="L1275" s="234"/>
      <c r="M1275" s="234"/>
      <c r="N1275" s="234" t="s">
        <v>6720</v>
      </c>
      <c r="O1275" s="249"/>
      <c r="P1275" s="249"/>
      <c r="Q1275" s="226"/>
      <c r="R1275" s="212" t="s">
        <v>2</v>
      </c>
      <c r="S1275" s="213" t="s">
        <v>6721</v>
      </c>
      <c r="T1275" s="236" t="s">
        <v>8342</v>
      </c>
      <c r="U1275" s="237" t="s">
        <v>6722</v>
      </c>
      <c r="V1275" s="236">
        <v>45545</v>
      </c>
      <c r="W1275" s="236" t="s">
        <v>6944</v>
      </c>
      <c r="X1275" s="237" t="s">
        <v>6721</v>
      </c>
      <c r="Y1275" s="237"/>
      <c r="Z1275" s="237"/>
      <c r="AA1275" s="241">
        <v>202409</v>
      </c>
      <c r="AB1275" s="246"/>
      <c r="AC1275" s="236" t="s">
        <v>7181</v>
      </c>
      <c r="AD1275" s="247" t="s">
        <v>7117</v>
      </c>
      <c r="AE1275" s="248">
        <v>0</v>
      </c>
      <c r="AF1275" s="247" t="s">
        <v>7117</v>
      </c>
      <c r="AG1275" s="242" t="str">
        <f>IFERROR(VLOOKUP(작성용!A:A,RM!A:D,4,0),"-")</f>
        <v>-</v>
      </c>
      <c r="AH1275" s="9" t="s">
        <v>6721</v>
      </c>
      <c r="AI1275" s="238" t="s">
        <v>6721</v>
      </c>
      <c r="AJ1275" s="238" t="s">
        <v>6721</v>
      </c>
      <c r="AK1275" s="238" t="s">
        <v>7182</v>
      </c>
      <c r="AL1275" s="238">
        <v>1274</v>
      </c>
    </row>
    <row r="1276" spans="1:38" x14ac:dyDescent="0.3">
      <c r="A1276" s="232">
        <v>6000533</v>
      </c>
      <c r="B1276" s="232" t="s">
        <v>8321</v>
      </c>
      <c r="C1276" s="244" t="s">
        <v>6717</v>
      </c>
      <c r="D1276" s="240" t="s">
        <v>8348</v>
      </c>
      <c r="E1276" s="239">
        <v>1101117274402</v>
      </c>
      <c r="F1276" s="243" t="s">
        <v>7044</v>
      </c>
      <c r="G1276" s="214">
        <v>1</v>
      </c>
      <c r="H1276" s="234" t="s">
        <v>6721</v>
      </c>
      <c r="I1276" s="234"/>
      <c r="J1276" s="234"/>
      <c r="K1276" s="234"/>
      <c r="L1276" s="234"/>
      <c r="M1276" s="234"/>
      <c r="N1276" s="234" t="s">
        <v>6720</v>
      </c>
      <c r="O1276" s="249"/>
      <c r="P1276" s="249"/>
      <c r="Q1276" s="226"/>
      <c r="R1276" s="212" t="s">
        <v>2</v>
      </c>
      <c r="S1276" s="213" t="s">
        <v>6721</v>
      </c>
      <c r="T1276" s="236" t="s">
        <v>8342</v>
      </c>
      <c r="U1276" s="237" t="s">
        <v>6722</v>
      </c>
      <c r="V1276" s="236">
        <v>45545</v>
      </c>
      <c r="W1276" s="236" t="s">
        <v>6944</v>
      </c>
      <c r="X1276" s="237" t="s">
        <v>6721</v>
      </c>
      <c r="Y1276" s="237"/>
      <c r="Z1276" s="237"/>
      <c r="AA1276" s="241">
        <v>202409</v>
      </c>
      <c r="AB1276" s="246"/>
      <c r="AC1276" s="236" t="s">
        <v>7181</v>
      </c>
      <c r="AD1276" s="247" t="s">
        <v>7117</v>
      </c>
      <c r="AE1276" s="248">
        <v>0</v>
      </c>
      <c r="AF1276" s="247" t="s">
        <v>7117</v>
      </c>
      <c r="AG1276" s="242" t="str">
        <f>IFERROR(VLOOKUP(작성용!A:A,RM!A:D,4,0),"-")</f>
        <v>-</v>
      </c>
      <c r="AH1276" s="9" t="s">
        <v>6721</v>
      </c>
      <c r="AI1276" s="238" t="s">
        <v>6721</v>
      </c>
      <c r="AJ1276" s="238" t="s">
        <v>6721</v>
      </c>
      <c r="AK1276" s="238" t="s">
        <v>7182</v>
      </c>
      <c r="AL1276" s="238">
        <v>1275</v>
      </c>
    </row>
    <row r="1277" spans="1:38" x14ac:dyDescent="0.3">
      <c r="A1277" s="232">
        <v>6000533</v>
      </c>
      <c r="B1277" s="232" t="s">
        <v>8321</v>
      </c>
      <c r="C1277" s="244" t="s">
        <v>6717</v>
      </c>
      <c r="D1277" s="240" t="s">
        <v>8348</v>
      </c>
      <c r="E1277" s="239">
        <v>1101117274402</v>
      </c>
      <c r="F1277" s="243" t="s">
        <v>6931</v>
      </c>
      <c r="G1277" s="214">
        <v>0</v>
      </c>
      <c r="H1277" s="234" t="s">
        <v>6721</v>
      </c>
      <c r="I1277" s="234"/>
      <c r="J1277" s="234"/>
      <c r="K1277" s="234"/>
      <c r="L1277" s="234"/>
      <c r="M1277" s="234"/>
      <c r="N1277" s="234" t="s">
        <v>6720</v>
      </c>
      <c r="O1277" s="249"/>
      <c r="P1277" s="249"/>
      <c r="Q1277" s="226"/>
      <c r="R1277" s="212" t="s">
        <v>2</v>
      </c>
      <c r="S1277" s="213" t="s">
        <v>6721</v>
      </c>
      <c r="T1277" s="236" t="s">
        <v>8342</v>
      </c>
      <c r="U1277" s="237" t="s">
        <v>6722</v>
      </c>
      <c r="V1277" s="236">
        <v>45545</v>
      </c>
      <c r="W1277" s="236" t="s">
        <v>6944</v>
      </c>
      <c r="X1277" s="237" t="s">
        <v>6721</v>
      </c>
      <c r="Y1277" s="237"/>
      <c r="Z1277" s="237"/>
      <c r="AA1277" s="241">
        <v>202409</v>
      </c>
      <c r="AB1277" s="246"/>
      <c r="AC1277" s="236" t="s">
        <v>7181</v>
      </c>
      <c r="AD1277" s="247" t="s">
        <v>7117</v>
      </c>
      <c r="AE1277" s="248">
        <v>0</v>
      </c>
      <c r="AF1277" s="247" t="s">
        <v>7117</v>
      </c>
      <c r="AG1277" s="242" t="str">
        <f>IFERROR(VLOOKUP(작성용!A:A,RM!A:D,4,0),"-")</f>
        <v>-</v>
      </c>
      <c r="AH1277" s="9" t="s">
        <v>6721</v>
      </c>
      <c r="AI1277" s="238" t="s">
        <v>6721</v>
      </c>
      <c r="AJ1277" s="238" t="s">
        <v>6721</v>
      </c>
      <c r="AK1277" s="238" t="s">
        <v>7182</v>
      </c>
      <c r="AL1277" s="238">
        <v>1276</v>
      </c>
    </row>
    <row r="1278" spans="1:38" x14ac:dyDescent="0.3">
      <c r="A1278" s="232">
        <v>6000533</v>
      </c>
      <c r="B1278" s="232" t="s">
        <v>8321</v>
      </c>
      <c r="C1278" s="244" t="s">
        <v>6717</v>
      </c>
      <c r="D1278" s="240" t="s">
        <v>8348</v>
      </c>
      <c r="E1278" s="239">
        <v>1101117274402</v>
      </c>
      <c r="F1278" s="243" t="s">
        <v>6931</v>
      </c>
      <c r="G1278" s="214">
        <v>1</v>
      </c>
      <c r="H1278" s="234" t="s">
        <v>6721</v>
      </c>
      <c r="I1278" s="234"/>
      <c r="J1278" s="234"/>
      <c r="K1278" s="234"/>
      <c r="L1278" s="234"/>
      <c r="M1278" s="234"/>
      <c r="N1278" s="234" t="s">
        <v>6720</v>
      </c>
      <c r="O1278" s="249"/>
      <c r="P1278" s="249"/>
      <c r="Q1278" s="226"/>
      <c r="R1278" s="212" t="s">
        <v>2</v>
      </c>
      <c r="S1278" s="213" t="s">
        <v>6721</v>
      </c>
      <c r="T1278" s="236" t="s">
        <v>8342</v>
      </c>
      <c r="U1278" s="237" t="s">
        <v>6722</v>
      </c>
      <c r="V1278" s="236">
        <v>45545</v>
      </c>
      <c r="W1278" s="236" t="s">
        <v>6944</v>
      </c>
      <c r="X1278" s="237" t="s">
        <v>6721</v>
      </c>
      <c r="Y1278" s="237"/>
      <c r="Z1278" s="237"/>
      <c r="AA1278" s="241">
        <v>202409</v>
      </c>
      <c r="AB1278" s="246"/>
      <c r="AC1278" s="236" t="s">
        <v>7181</v>
      </c>
      <c r="AD1278" s="247" t="s">
        <v>7117</v>
      </c>
      <c r="AE1278" s="248">
        <v>0</v>
      </c>
      <c r="AF1278" s="247" t="s">
        <v>7117</v>
      </c>
      <c r="AG1278" s="242" t="str">
        <f>IFERROR(VLOOKUP(작성용!A:A,RM!A:D,4,0),"-")</f>
        <v>-</v>
      </c>
      <c r="AH1278" s="9" t="s">
        <v>6721</v>
      </c>
      <c r="AI1278" s="238" t="s">
        <v>6721</v>
      </c>
      <c r="AJ1278" s="238" t="s">
        <v>6721</v>
      </c>
      <c r="AK1278" s="238" t="s">
        <v>7182</v>
      </c>
      <c r="AL1278" s="238">
        <v>1277</v>
      </c>
    </row>
    <row r="1279" spans="1:38" x14ac:dyDescent="0.3">
      <c r="A1279" s="232">
        <v>6000533</v>
      </c>
      <c r="B1279" s="232" t="s">
        <v>8321</v>
      </c>
      <c r="C1279" s="244" t="s">
        <v>6717</v>
      </c>
      <c r="D1279" s="240" t="s">
        <v>8347</v>
      </c>
      <c r="E1279" s="239">
        <v>1101114700070</v>
      </c>
      <c r="F1279" s="243" t="s">
        <v>7044</v>
      </c>
      <c r="G1279" s="214">
        <v>4</v>
      </c>
      <c r="H1279" s="234" t="s">
        <v>6721</v>
      </c>
      <c r="I1279" s="234"/>
      <c r="J1279" s="234"/>
      <c r="K1279" s="234"/>
      <c r="L1279" s="234"/>
      <c r="M1279" s="234"/>
      <c r="N1279" s="234" t="s">
        <v>6720</v>
      </c>
      <c r="O1279" s="249"/>
      <c r="P1279" s="249"/>
      <c r="Q1279" s="226"/>
      <c r="R1279" s="212" t="s">
        <v>2</v>
      </c>
      <c r="S1279" s="213" t="s">
        <v>6721</v>
      </c>
      <c r="T1279" s="236" t="s">
        <v>8342</v>
      </c>
      <c r="U1279" s="237" t="s">
        <v>6722</v>
      </c>
      <c r="V1279" s="236">
        <v>45545</v>
      </c>
      <c r="W1279" s="236" t="s">
        <v>6944</v>
      </c>
      <c r="X1279" s="237" t="s">
        <v>6721</v>
      </c>
      <c r="Y1279" s="237"/>
      <c r="Z1279" s="237"/>
      <c r="AA1279" s="241">
        <v>202409</v>
      </c>
      <c r="AB1279" s="246"/>
      <c r="AC1279" s="236" t="s">
        <v>7181</v>
      </c>
      <c r="AD1279" s="247" t="s">
        <v>7620</v>
      </c>
      <c r="AE1279" s="248">
        <v>0</v>
      </c>
      <c r="AF1279" s="247" t="s">
        <v>7620</v>
      </c>
      <c r="AG1279" s="242" t="str">
        <f>IFERROR(VLOOKUP(작성용!A:A,RM!A:D,4,0),"-")</f>
        <v>-</v>
      </c>
      <c r="AH1279" s="9" t="s">
        <v>6721</v>
      </c>
      <c r="AI1279" s="238" t="s">
        <v>6721</v>
      </c>
      <c r="AJ1279" s="238" t="s">
        <v>6721</v>
      </c>
      <c r="AK1279" s="238" t="s">
        <v>7182</v>
      </c>
      <c r="AL1279" s="238">
        <v>1278</v>
      </c>
    </row>
    <row r="1280" spans="1:38" x14ac:dyDescent="0.3">
      <c r="A1280" s="232">
        <v>6000047</v>
      </c>
      <c r="B1280" s="232" t="s">
        <v>8327</v>
      </c>
      <c r="C1280" s="244" t="s">
        <v>6717</v>
      </c>
      <c r="D1280" s="240" t="s">
        <v>8349</v>
      </c>
      <c r="E1280" s="239" t="s">
        <v>5058</v>
      </c>
      <c r="F1280" s="243" t="s">
        <v>8350</v>
      </c>
      <c r="G1280" s="214">
        <v>0</v>
      </c>
      <c r="H1280" s="234" t="s">
        <v>6721</v>
      </c>
      <c r="I1280" s="234"/>
      <c r="J1280" s="234"/>
      <c r="K1280" s="234"/>
      <c r="L1280" s="234"/>
      <c r="M1280" s="234"/>
      <c r="N1280" s="234" t="s">
        <v>6720</v>
      </c>
      <c r="O1280" s="249"/>
      <c r="P1280" s="249"/>
      <c r="Q1280" s="226"/>
      <c r="R1280" s="212" t="s">
        <v>2</v>
      </c>
      <c r="S1280" s="213" t="s">
        <v>6721</v>
      </c>
      <c r="T1280" s="236" t="s">
        <v>8351</v>
      </c>
      <c r="U1280" s="237" t="s">
        <v>6722</v>
      </c>
      <c r="V1280" s="236">
        <v>45545</v>
      </c>
      <c r="W1280" s="236" t="s">
        <v>6944</v>
      </c>
      <c r="X1280" s="237" t="s">
        <v>6721</v>
      </c>
      <c r="Y1280" s="237"/>
      <c r="Z1280" s="237"/>
      <c r="AA1280" s="241">
        <v>202409</v>
      </c>
      <c r="AB1280" s="246"/>
      <c r="AC1280" s="236" t="s">
        <v>7181</v>
      </c>
      <c r="AD1280" s="247" t="s">
        <v>7160</v>
      </c>
      <c r="AE1280" s="248">
        <v>0</v>
      </c>
      <c r="AF1280" s="247" t="s">
        <v>7160</v>
      </c>
      <c r="AG1280" s="242" t="str">
        <f>IFERROR(VLOOKUP(작성용!A:A,RM!A:D,4,0),"-")</f>
        <v>-</v>
      </c>
      <c r="AH1280" s="9" t="s">
        <v>6721</v>
      </c>
      <c r="AI1280" s="238" t="s">
        <v>8352</v>
      </c>
      <c r="AJ1280" s="238" t="s">
        <v>6721</v>
      </c>
      <c r="AK1280" s="238" t="s">
        <v>7182</v>
      </c>
      <c r="AL1280" s="238">
        <v>1279</v>
      </c>
    </row>
    <row r="1281" spans="1:38" x14ac:dyDescent="0.3">
      <c r="A1281" s="232">
        <v>6000047</v>
      </c>
      <c r="B1281" s="232" t="s">
        <v>8327</v>
      </c>
      <c r="C1281" s="244" t="s">
        <v>6717</v>
      </c>
      <c r="D1281" s="240" t="s">
        <v>8353</v>
      </c>
      <c r="E1281" s="239" t="s">
        <v>5059</v>
      </c>
      <c r="F1281" s="243" t="s">
        <v>6931</v>
      </c>
      <c r="G1281" s="214">
        <v>0</v>
      </c>
      <c r="H1281" s="234" t="s">
        <v>6721</v>
      </c>
      <c r="I1281" s="234"/>
      <c r="J1281" s="234"/>
      <c r="K1281" s="234"/>
      <c r="L1281" s="234"/>
      <c r="M1281" s="234"/>
      <c r="N1281" s="234" t="s">
        <v>6720</v>
      </c>
      <c r="O1281" s="249"/>
      <c r="P1281" s="249"/>
      <c r="Q1281" s="226"/>
      <c r="R1281" s="212" t="s">
        <v>2</v>
      </c>
      <c r="S1281" s="213" t="s">
        <v>6721</v>
      </c>
      <c r="T1281" s="236" t="s">
        <v>8351</v>
      </c>
      <c r="U1281" s="237" t="s">
        <v>6722</v>
      </c>
      <c r="V1281" s="236">
        <v>45545</v>
      </c>
      <c r="W1281" s="236" t="s">
        <v>6944</v>
      </c>
      <c r="X1281" s="237" t="s">
        <v>6721</v>
      </c>
      <c r="Y1281" s="237"/>
      <c r="Z1281" s="237"/>
      <c r="AA1281" s="241">
        <v>202409</v>
      </c>
      <c r="AB1281" s="246"/>
      <c r="AC1281" s="236" t="s">
        <v>7181</v>
      </c>
      <c r="AD1281" s="247" t="s">
        <v>7160</v>
      </c>
      <c r="AE1281" s="248">
        <v>0</v>
      </c>
      <c r="AF1281" s="247" t="s">
        <v>7160</v>
      </c>
      <c r="AG1281" s="242" t="str">
        <f>IFERROR(VLOOKUP(작성용!A:A,RM!A:D,4,0),"-")</f>
        <v>-</v>
      </c>
      <c r="AH1281" s="9" t="s">
        <v>6721</v>
      </c>
      <c r="AI1281" s="238" t="s">
        <v>6721</v>
      </c>
      <c r="AJ1281" s="238" t="s">
        <v>6721</v>
      </c>
      <c r="AK1281" s="238" t="s">
        <v>7182</v>
      </c>
      <c r="AL1281" s="238">
        <v>1280</v>
      </c>
    </row>
    <row r="1282" spans="1:38" x14ac:dyDescent="0.3">
      <c r="A1282" s="232">
        <v>6000220</v>
      </c>
      <c r="B1282" s="232" t="s">
        <v>8333</v>
      </c>
      <c r="C1282" s="244" t="s">
        <v>6717</v>
      </c>
      <c r="D1282" s="230" t="s">
        <v>8354</v>
      </c>
      <c r="E1282" s="239" t="s">
        <v>5060</v>
      </c>
      <c r="F1282" s="243" t="s">
        <v>8355</v>
      </c>
      <c r="G1282" s="214">
        <v>0</v>
      </c>
      <c r="H1282" s="234" t="s">
        <v>6721</v>
      </c>
      <c r="I1282" s="234"/>
      <c r="J1282" s="234"/>
      <c r="K1282" s="234"/>
      <c r="L1282" s="234"/>
      <c r="M1282" s="234"/>
      <c r="N1282" s="234" t="s">
        <v>6720</v>
      </c>
      <c r="O1282" s="249"/>
      <c r="P1282" s="249"/>
      <c r="Q1282" s="226"/>
      <c r="R1282" s="212" t="s">
        <v>2</v>
      </c>
      <c r="S1282" s="213" t="s">
        <v>6721</v>
      </c>
      <c r="T1282" s="236" t="s">
        <v>8356</v>
      </c>
      <c r="U1282" s="237" t="s">
        <v>6722</v>
      </c>
      <c r="V1282" s="236">
        <v>45548</v>
      </c>
      <c r="W1282" s="236" t="s">
        <v>6944</v>
      </c>
      <c r="X1282" s="237" t="s">
        <v>6721</v>
      </c>
      <c r="Y1282" s="237"/>
      <c r="Z1282" s="237"/>
      <c r="AA1282" s="241">
        <v>202409</v>
      </c>
      <c r="AB1282" s="246"/>
      <c r="AC1282" s="236" t="s">
        <v>7181</v>
      </c>
      <c r="AD1282" s="247" t="s">
        <v>7196</v>
      </c>
      <c r="AE1282" s="248">
        <v>0</v>
      </c>
      <c r="AF1282" s="247" t="s">
        <v>7196</v>
      </c>
      <c r="AG1282" s="242" t="str">
        <f>IFERROR(VLOOKUP(작성용!A:A,RM!A:D,4,0),"-")</f>
        <v>-</v>
      </c>
      <c r="AH1282" s="9" t="s">
        <v>6721</v>
      </c>
      <c r="AI1282" s="238" t="s">
        <v>6721</v>
      </c>
      <c r="AJ1282" s="238" t="s">
        <v>6721</v>
      </c>
      <c r="AK1282" s="238" t="s">
        <v>7182</v>
      </c>
      <c r="AL1282" s="238">
        <v>1281</v>
      </c>
    </row>
    <row r="1283" spans="1:38" x14ac:dyDescent="0.3">
      <c r="A1283" s="232">
        <v>6000220</v>
      </c>
      <c r="B1283" s="232" t="s">
        <v>8333</v>
      </c>
      <c r="C1283" s="244" t="s">
        <v>6717</v>
      </c>
      <c r="D1283" s="231" t="s">
        <v>8357</v>
      </c>
      <c r="E1283" s="239" t="s">
        <v>5061</v>
      </c>
      <c r="F1283" s="243" t="s">
        <v>8355</v>
      </c>
      <c r="G1283" s="214">
        <v>0</v>
      </c>
      <c r="H1283" s="234" t="s">
        <v>6721</v>
      </c>
      <c r="I1283" s="234"/>
      <c r="J1283" s="234"/>
      <c r="K1283" s="234"/>
      <c r="L1283" s="234"/>
      <c r="M1283" s="234"/>
      <c r="N1283" s="234" t="s">
        <v>6720</v>
      </c>
      <c r="O1283" s="249"/>
      <c r="P1283" s="249"/>
      <c r="Q1283" s="226"/>
      <c r="R1283" s="212" t="s">
        <v>2</v>
      </c>
      <c r="S1283" s="213" t="s">
        <v>6721</v>
      </c>
      <c r="T1283" s="236" t="s">
        <v>8356</v>
      </c>
      <c r="U1283" s="237" t="s">
        <v>6722</v>
      </c>
      <c r="V1283" s="236">
        <v>45548</v>
      </c>
      <c r="W1283" s="236" t="s">
        <v>6944</v>
      </c>
      <c r="X1283" s="237" t="s">
        <v>6721</v>
      </c>
      <c r="Y1283" s="237"/>
      <c r="Z1283" s="237"/>
      <c r="AA1283" s="241">
        <v>202409</v>
      </c>
      <c r="AB1283" s="246"/>
      <c r="AC1283" s="236" t="s">
        <v>7181</v>
      </c>
      <c r="AD1283" s="247" t="s">
        <v>7196</v>
      </c>
      <c r="AE1283" s="248">
        <v>0</v>
      </c>
      <c r="AF1283" s="247" t="s">
        <v>7196</v>
      </c>
      <c r="AG1283" s="242" t="str">
        <f>IFERROR(VLOOKUP(작성용!A:A,RM!A:D,4,0),"-")</f>
        <v>-</v>
      </c>
      <c r="AH1283" s="9" t="s">
        <v>6721</v>
      </c>
      <c r="AI1283" s="238" t="s">
        <v>6721</v>
      </c>
      <c r="AJ1283" s="238" t="s">
        <v>6721</v>
      </c>
      <c r="AK1283" s="238" t="s">
        <v>7182</v>
      </c>
      <c r="AL1283" s="238">
        <v>1282</v>
      </c>
    </row>
    <row r="1284" spans="1:38" x14ac:dyDescent="0.3">
      <c r="A1284" s="232">
        <v>6000220</v>
      </c>
      <c r="B1284" s="232" t="s">
        <v>8333</v>
      </c>
      <c r="C1284" s="244" t="s">
        <v>6717</v>
      </c>
      <c r="D1284" s="240" t="s">
        <v>8358</v>
      </c>
      <c r="E1284" s="239">
        <v>2301110297802</v>
      </c>
      <c r="F1284" s="243" t="s">
        <v>6931</v>
      </c>
      <c r="G1284" s="214">
        <v>0</v>
      </c>
      <c r="H1284" s="234" t="s">
        <v>6721</v>
      </c>
      <c r="I1284" s="234"/>
      <c r="J1284" s="234"/>
      <c r="K1284" s="234"/>
      <c r="L1284" s="234"/>
      <c r="M1284" s="234"/>
      <c r="N1284" s="234" t="s">
        <v>6720</v>
      </c>
      <c r="O1284" s="249"/>
      <c r="P1284" s="249"/>
      <c r="Q1284" s="226"/>
      <c r="R1284" s="212" t="s">
        <v>2</v>
      </c>
      <c r="S1284" s="213" t="s">
        <v>6721</v>
      </c>
      <c r="T1284" s="236" t="s">
        <v>8356</v>
      </c>
      <c r="U1284" s="237" t="s">
        <v>6722</v>
      </c>
      <c r="V1284" s="236">
        <v>45548</v>
      </c>
      <c r="W1284" s="236" t="s">
        <v>6944</v>
      </c>
      <c r="X1284" s="237" t="s">
        <v>6721</v>
      </c>
      <c r="Y1284" s="237"/>
      <c r="Z1284" s="237"/>
      <c r="AA1284" s="241">
        <v>202409</v>
      </c>
      <c r="AB1284" s="246"/>
      <c r="AC1284" s="236" t="s">
        <v>7181</v>
      </c>
      <c r="AD1284" s="247" t="s">
        <v>7152</v>
      </c>
      <c r="AE1284" s="248">
        <v>0.4</v>
      </c>
      <c r="AF1284" s="247" t="s">
        <v>7152</v>
      </c>
      <c r="AG1284" s="242" t="str">
        <f>IFERROR(VLOOKUP(작성용!A:A,RM!A:D,4,0),"-")</f>
        <v>-</v>
      </c>
      <c r="AH1284" s="9" t="s">
        <v>6721</v>
      </c>
      <c r="AI1284" s="238" t="s">
        <v>6721</v>
      </c>
      <c r="AJ1284" s="238" t="s">
        <v>6721</v>
      </c>
      <c r="AK1284" s="238" t="s">
        <v>7182</v>
      </c>
      <c r="AL1284" s="238">
        <v>1283</v>
      </c>
    </row>
    <row r="1285" spans="1:38" x14ac:dyDescent="0.3">
      <c r="A1285" s="232">
        <v>6000220</v>
      </c>
      <c r="B1285" s="232" t="s">
        <v>8333</v>
      </c>
      <c r="C1285" s="244" t="s">
        <v>6717</v>
      </c>
      <c r="D1285" s="240" t="s">
        <v>8359</v>
      </c>
      <c r="E1285" s="239">
        <v>1101140229929</v>
      </c>
      <c r="F1285" s="243" t="s">
        <v>7179</v>
      </c>
      <c r="G1285" s="214">
        <v>0</v>
      </c>
      <c r="H1285" s="234" t="s">
        <v>6721</v>
      </c>
      <c r="I1285" s="234"/>
      <c r="J1285" s="234"/>
      <c r="K1285" s="234"/>
      <c r="L1285" s="234"/>
      <c r="M1285" s="234"/>
      <c r="N1285" s="234" t="s">
        <v>6720</v>
      </c>
      <c r="O1285" s="249"/>
      <c r="P1285" s="249"/>
      <c r="Q1285" s="226"/>
      <c r="R1285" s="212" t="s">
        <v>2</v>
      </c>
      <c r="S1285" s="213" t="s">
        <v>6721</v>
      </c>
      <c r="T1285" s="236" t="s">
        <v>8356</v>
      </c>
      <c r="U1285" s="237" t="s">
        <v>6722</v>
      </c>
      <c r="V1285" s="236">
        <v>45548</v>
      </c>
      <c r="W1285" s="236" t="s">
        <v>6944</v>
      </c>
      <c r="X1285" s="237" t="s">
        <v>6721</v>
      </c>
      <c r="Y1285" s="237"/>
      <c r="Z1285" s="237"/>
      <c r="AA1285" s="241">
        <v>202409</v>
      </c>
      <c r="AB1285" s="246"/>
      <c r="AC1285" s="236" t="s">
        <v>7181</v>
      </c>
      <c r="AD1285" s="247" t="s">
        <v>7196</v>
      </c>
      <c r="AE1285" s="248">
        <v>0</v>
      </c>
      <c r="AF1285" s="247" t="s">
        <v>7196</v>
      </c>
      <c r="AG1285" s="242" t="str">
        <f>IFERROR(VLOOKUP(작성용!A:A,RM!A:D,4,0),"-")</f>
        <v>-</v>
      </c>
      <c r="AH1285" s="9" t="s">
        <v>6721</v>
      </c>
      <c r="AI1285" s="238" t="s">
        <v>8360</v>
      </c>
      <c r="AJ1285" s="238" t="s">
        <v>6721</v>
      </c>
      <c r="AK1285" s="238" t="s">
        <v>7182</v>
      </c>
      <c r="AL1285" s="238">
        <v>1284</v>
      </c>
    </row>
    <row r="1286" spans="1:38" x14ac:dyDescent="0.3">
      <c r="A1286" s="232">
        <v>6000220</v>
      </c>
      <c r="B1286" s="232" t="s">
        <v>8333</v>
      </c>
      <c r="C1286" s="244" t="s">
        <v>6717</v>
      </c>
      <c r="D1286" s="240" t="s">
        <v>8361</v>
      </c>
      <c r="E1286" s="239">
        <v>1101140229979</v>
      </c>
      <c r="F1286" s="243" t="s">
        <v>7179</v>
      </c>
      <c r="G1286" s="214">
        <v>0</v>
      </c>
      <c r="H1286" s="234" t="s">
        <v>6721</v>
      </c>
      <c r="I1286" s="234"/>
      <c r="J1286" s="234"/>
      <c r="K1286" s="234"/>
      <c r="L1286" s="234"/>
      <c r="M1286" s="234"/>
      <c r="N1286" s="234" t="s">
        <v>6720</v>
      </c>
      <c r="O1286" s="249"/>
      <c r="P1286" s="249"/>
      <c r="Q1286" s="226"/>
      <c r="R1286" s="212" t="s">
        <v>2</v>
      </c>
      <c r="S1286" s="213" t="s">
        <v>6721</v>
      </c>
      <c r="T1286" s="236" t="s">
        <v>8356</v>
      </c>
      <c r="U1286" s="237" t="s">
        <v>6722</v>
      </c>
      <c r="V1286" s="236">
        <v>45548</v>
      </c>
      <c r="W1286" s="236" t="s">
        <v>6944</v>
      </c>
      <c r="X1286" s="237" t="s">
        <v>6721</v>
      </c>
      <c r="Y1286" s="237"/>
      <c r="Z1286" s="237"/>
      <c r="AA1286" s="241">
        <v>202409</v>
      </c>
      <c r="AB1286" s="246"/>
      <c r="AC1286" s="236" t="s">
        <v>7181</v>
      </c>
      <c r="AD1286" s="247" t="s">
        <v>7196</v>
      </c>
      <c r="AE1286" s="248">
        <v>0</v>
      </c>
      <c r="AF1286" s="247" t="s">
        <v>7196</v>
      </c>
      <c r="AG1286" s="242" t="str">
        <f>IFERROR(VLOOKUP(작성용!A:A,RM!A:D,4,0),"-")</f>
        <v>-</v>
      </c>
      <c r="AH1286" s="9" t="s">
        <v>6721</v>
      </c>
      <c r="AI1286" s="238" t="s">
        <v>8360</v>
      </c>
      <c r="AJ1286" s="238" t="s">
        <v>6721</v>
      </c>
      <c r="AK1286" s="238" t="s">
        <v>7182</v>
      </c>
      <c r="AL1286" s="238">
        <v>1285</v>
      </c>
    </row>
    <row r="1287" spans="1:38" x14ac:dyDescent="0.3">
      <c r="A1287" s="232">
        <v>6000220</v>
      </c>
      <c r="B1287" s="232" t="s">
        <v>8333</v>
      </c>
      <c r="C1287" s="244" t="s">
        <v>6717</v>
      </c>
      <c r="D1287" s="240" t="s">
        <v>8362</v>
      </c>
      <c r="E1287" s="239">
        <v>1101140233532</v>
      </c>
      <c r="F1287" s="243" t="s">
        <v>7179</v>
      </c>
      <c r="G1287" s="214">
        <v>0</v>
      </c>
      <c r="H1287" s="234" t="s">
        <v>6721</v>
      </c>
      <c r="I1287" s="234"/>
      <c r="J1287" s="234"/>
      <c r="K1287" s="234"/>
      <c r="L1287" s="234"/>
      <c r="M1287" s="234"/>
      <c r="N1287" s="234" t="s">
        <v>6720</v>
      </c>
      <c r="O1287" s="249"/>
      <c r="P1287" s="249"/>
      <c r="Q1287" s="226"/>
      <c r="R1287" s="212" t="s">
        <v>2</v>
      </c>
      <c r="S1287" s="213" t="s">
        <v>6721</v>
      </c>
      <c r="T1287" s="236" t="s">
        <v>8356</v>
      </c>
      <c r="U1287" s="237" t="s">
        <v>6722</v>
      </c>
      <c r="V1287" s="236">
        <v>45548</v>
      </c>
      <c r="W1287" s="236" t="s">
        <v>6944</v>
      </c>
      <c r="X1287" s="237" t="s">
        <v>6721</v>
      </c>
      <c r="Y1287" s="237"/>
      <c r="Z1287" s="237"/>
      <c r="AA1287" s="241">
        <v>202409</v>
      </c>
      <c r="AB1287" s="246"/>
      <c r="AC1287" s="236" t="s">
        <v>7181</v>
      </c>
      <c r="AD1287" s="247" t="s">
        <v>7196</v>
      </c>
      <c r="AE1287" s="248">
        <v>0</v>
      </c>
      <c r="AF1287" s="247" t="s">
        <v>7196</v>
      </c>
      <c r="AG1287" s="242" t="str">
        <f>IFERROR(VLOOKUP(작성용!A:A,RM!A:D,4,0),"-")</f>
        <v>-</v>
      </c>
      <c r="AH1287" s="9" t="s">
        <v>6721</v>
      </c>
      <c r="AI1287" s="238" t="s">
        <v>8360</v>
      </c>
      <c r="AJ1287" s="238" t="s">
        <v>6721</v>
      </c>
      <c r="AK1287" s="238" t="s">
        <v>7182</v>
      </c>
      <c r="AL1287" s="238">
        <v>1286</v>
      </c>
    </row>
    <row r="1288" spans="1:38" x14ac:dyDescent="0.3">
      <c r="A1288" s="232">
        <v>6000220</v>
      </c>
      <c r="B1288" s="232" t="s">
        <v>8333</v>
      </c>
      <c r="C1288" s="244" t="s">
        <v>6717</v>
      </c>
      <c r="D1288" s="231" t="s">
        <v>8363</v>
      </c>
      <c r="E1288" s="239">
        <v>1101140233392</v>
      </c>
      <c r="F1288" s="243" t="s">
        <v>7179</v>
      </c>
      <c r="G1288" s="214">
        <v>0</v>
      </c>
      <c r="H1288" s="234" t="s">
        <v>6721</v>
      </c>
      <c r="I1288" s="234"/>
      <c r="J1288" s="234"/>
      <c r="K1288" s="234"/>
      <c r="L1288" s="234"/>
      <c r="M1288" s="234"/>
      <c r="N1288" s="234" t="s">
        <v>6720</v>
      </c>
      <c r="O1288" s="249"/>
      <c r="P1288" s="249"/>
      <c r="Q1288" s="226"/>
      <c r="R1288" s="212" t="s">
        <v>2</v>
      </c>
      <c r="S1288" s="213" t="s">
        <v>6721</v>
      </c>
      <c r="T1288" s="236" t="s">
        <v>8356</v>
      </c>
      <c r="U1288" s="237" t="s">
        <v>6722</v>
      </c>
      <c r="V1288" s="236">
        <v>45548</v>
      </c>
      <c r="W1288" s="236" t="s">
        <v>6944</v>
      </c>
      <c r="X1288" s="237" t="s">
        <v>6721</v>
      </c>
      <c r="Y1288" s="237"/>
      <c r="Z1288" s="237"/>
      <c r="AA1288" s="241">
        <v>202409</v>
      </c>
      <c r="AB1288" s="246"/>
      <c r="AC1288" s="236" t="s">
        <v>7181</v>
      </c>
      <c r="AD1288" s="247" t="s">
        <v>7196</v>
      </c>
      <c r="AE1288" s="248">
        <v>0</v>
      </c>
      <c r="AF1288" s="247" t="s">
        <v>7196</v>
      </c>
      <c r="AG1288" s="242" t="str">
        <f>IFERROR(VLOOKUP(작성용!A:A,RM!A:D,4,0),"-")</f>
        <v>-</v>
      </c>
      <c r="AH1288" s="9" t="s">
        <v>6721</v>
      </c>
      <c r="AI1288" s="238" t="s">
        <v>8360</v>
      </c>
      <c r="AJ1288" s="238" t="s">
        <v>6721</v>
      </c>
      <c r="AK1288" s="238" t="s">
        <v>7182</v>
      </c>
      <c r="AL1288" s="238">
        <v>1287</v>
      </c>
    </row>
    <row r="1289" spans="1:38" x14ac:dyDescent="0.3">
      <c r="A1289" s="232">
        <v>6000220</v>
      </c>
      <c r="B1289" s="232" t="s">
        <v>8333</v>
      </c>
      <c r="C1289" s="244" t="s">
        <v>6717</v>
      </c>
      <c r="D1289" s="240" t="s">
        <v>8364</v>
      </c>
      <c r="E1289" s="239">
        <v>1101116870897</v>
      </c>
      <c r="F1289" s="243" t="s">
        <v>6966</v>
      </c>
      <c r="G1289" s="214">
        <v>0</v>
      </c>
      <c r="H1289" s="234" t="s">
        <v>6721</v>
      </c>
      <c r="I1289" s="234"/>
      <c r="J1289" s="234"/>
      <c r="K1289" s="234"/>
      <c r="L1289" s="234"/>
      <c r="M1289" s="234"/>
      <c r="N1289" s="234" t="s">
        <v>6720</v>
      </c>
      <c r="O1289" s="249"/>
      <c r="P1289" s="249"/>
      <c r="Q1289" s="226"/>
      <c r="R1289" s="212" t="s">
        <v>2</v>
      </c>
      <c r="S1289" s="213" t="s">
        <v>6721</v>
      </c>
      <c r="T1289" s="236" t="s">
        <v>8356</v>
      </c>
      <c r="U1289" s="237" t="s">
        <v>6722</v>
      </c>
      <c r="V1289" s="236">
        <v>45548</v>
      </c>
      <c r="W1289" s="236" t="s">
        <v>6944</v>
      </c>
      <c r="X1289" s="237" t="s">
        <v>6721</v>
      </c>
      <c r="Y1289" s="237"/>
      <c r="Z1289" s="237"/>
      <c r="AA1289" s="241">
        <v>202409</v>
      </c>
      <c r="AB1289" s="246"/>
      <c r="AC1289" s="236" t="s">
        <v>7181</v>
      </c>
      <c r="AD1289" s="247" t="s">
        <v>7606</v>
      </c>
      <c r="AE1289" s="248">
        <v>0.4</v>
      </c>
      <c r="AF1289" s="247" t="s">
        <v>7606</v>
      </c>
      <c r="AG1289" s="242" t="str">
        <f>IFERROR(VLOOKUP(작성용!A:A,RM!A:D,4,0),"-")</f>
        <v>-</v>
      </c>
      <c r="AH1289" s="9" t="s">
        <v>6721</v>
      </c>
      <c r="AI1289" s="238" t="s">
        <v>6721</v>
      </c>
      <c r="AJ1289" s="238" t="s">
        <v>6721</v>
      </c>
      <c r="AK1289" s="238" t="s">
        <v>7182</v>
      </c>
      <c r="AL1289" s="238">
        <v>1288</v>
      </c>
    </row>
    <row r="1290" spans="1:38" x14ac:dyDescent="0.3">
      <c r="A1290" s="232">
        <v>6000220</v>
      </c>
      <c r="B1290" s="232" t="s">
        <v>8333</v>
      </c>
      <c r="C1290" s="244" t="s">
        <v>6717</v>
      </c>
      <c r="D1290" s="240" t="s">
        <v>8365</v>
      </c>
      <c r="E1290" s="239">
        <v>1348110124834</v>
      </c>
      <c r="F1290" s="243" t="s">
        <v>7179</v>
      </c>
      <c r="G1290" s="214">
        <v>0</v>
      </c>
      <c r="H1290" s="234" t="s">
        <v>6721</v>
      </c>
      <c r="I1290" s="234"/>
      <c r="J1290" s="234"/>
      <c r="K1290" s="234"/>
      <c r="L1290" s="234"/>
      <c r="M1290" s="234"/>
      <c r="N1290" s="234" t="s">
        <v>6720</v>
      </c>
      <c r="O1290" s="249"/>
      <c r="P1290" s="249"/>
      <c r="Q1290" s="226"/>
      <c r="R1290" s="212" t="s">
        <v>2</v>
      </c>
      <c r="S1290" s="213" t="s">
        <v>6721</v>
      </c>
      <c r="T1290" s="236" t="s">
        <v>8356</v>
      </c>
      <c r="U1290" s="237" t="s">
        <v>6722</v>
      </c>
      <c r="V1290" s="236">
        <v>45548</v>
      </c>
      <c r="W1290" s="236" t="s">
        <v>6944</v>
      </c>
      <c r="X1290" s="237" t="s">
        <v>6721</v>
      </c>
      <c r="Y1290" s="237"/>
      <c r="Z1290" s="237"/>
      <c r="AA1290" s="241">
        <v>202409</v>
      </c>
      <c r="AB1290" s="246"/>
      <c r="AC1290" s="236" t="s">
        <v>7181</v>
      </c>
      <c r="AD1290" s="247" t="s">
        <v>7131</v>
      </c>
      <c r="AE1290" s="248">
        <v>0.4</v>
      </c>
      <c r="AF1290" s="247" t="s">
        <v>7131</v>
      </c>
      <c r="AG1290" s="242" t="str">
        <f>IFERROR(VLOOKUP(작성용!A:A,RM!A:D,4,0),"-")</f>
        <v>-</v>
      </c>
      <c r="AH1290" s="9" t="s">
        <v>6721</v>
      </c>
      <c r="AI1290" s="238" t="s">
        <v>6721</v>
      </c>
      <c r="AJ1290" s="238" t="s">
        <v>6721</v>
      </c>
      <c r="AK1290" s="238" t="s">
        <v>7182</v>
      </c>
      <c r="AL1290" s="238">
        <v>1289</v>
      </c>
    </row>
    <row r="1291" spans="1:38" x14ac:dyDescent="0.3">
      <c r="A1291" s="232">
        <v>6000220</v>
      </c>
      <c r="B1291" s="232" t="s">
        <v>8333</v>
      </c>
      <c r="C1291" s="244" t="s">
        <v>6717</v>
      </c>
      <c r="D1291" s="240" t="s">
        <v>8366</v>
      </c>
      <c r="E1291" s="239">
        <v>1101113451731</v>
      </c>
      <c r="F1291" s="243" t="s">
        <v>7044</v>
      </c>
      <c r="G1291" s="214">
        <v>0</v>
      </c>
      <c r="H1291" s="234" t="s">
        <v>6721</v>
      </c>
      <c r="I1291" s="234"/>
      <c r="J1291" s="234"/>
      <c r="K1291" s="234"/>
      <c r="L1291" s="234"/>
      <c r="M1291" s="234"/>
      <c r="N1291" s="234" t="s">
        <v>6720</v>
      </c>
      <c r="O1291" s="249"/>
      <c r="P1291" s="249"/>
      <c r="Q1291" s="226"/>
      <c r="R1291" s="212" t="s">
        <v>2</v>
      </c>
      <c r="S1291" s="213" t="s">
        <v>6721</v>
      </c>
      <c r="T1291" s="236" t="s">
        <v>8356</v>
      </c>
      <c r="U1291" s="237" t="s">
        <v>6722</v>
      </c>
      <c r="V1291" s="236">
        <v>45548</v>
      </c>
      <c r="W1291" s="236" t="s">
        <v>6944</v>
      </c>
      <c r="X1291" s="237" t="s">
        <v>6721</v>
      </c>
      <c r="Y1291" s="237"/>
      <c r="Z1291" s="237"/>
      <c r="AA1291" s="241">
        <v>202409</v>
      </c>
      <c r="AB1291" s="246"/>
      <c r="AC1291" s="236" t="s">
        <v>7181</v>
      </c>
      <c r="AD1291" s="247" t="s">
        <v>7049</v>
      </c>
      <c r="AE1291" s="248">
        <v>0.4</v>
      </c>
      <c r="AF1291" s="247" t="s">
        <v>7049</v>
      </c>
      <c r="AG1291" s="242" t="str">
        <f>IFERROR(VLOOKUP(작성용!A:A,RM!A:D,4,0),"-")</f>
        <v>-</v>
      </c>
      <c r="AH1291" s="9" t="s">
        <v>6721</v>
      </c>
      <c r="AI1291" s="238" t="s">
        <v>6721</v>
      </c>
      <c r="AJ1291" s="238" t="s">
        <v>6721</v>
      </c>
      <c r="AK1291" s="238" t="s">
        <v>7182</v>
      </c>
      <c r="AL1291" s="238">
        <v>1290</v>
      </c>
    </row>
    <row r="1292" spans="1:38" x14ac:dyDescent="0.3">
      <c r="A1292" s="232">
        <v>6000220</v>
      </c>
      <c r="B1292" s="232" t="s">
        <v>8333</v>
      </c>
      <c r="C1292" s="244" t="s">
        <v>6717</v>
      </c>
      <c r="D1292" s="240" t="s">
        <v>8366</v>
      </c>
      <c r="E1292" s="239">
        <v>1101113451731</v>
      </c>
      <c r="F1292" s="243" t="s">
        <v>7179</v>
      </c>
      <c r="G1292" s="214">
        <v>0</v>
      </c>
      <c r="H1292" s="234" t="s">
        <v>6721</v>
      </c>
      <c r="I1292" s="234"/>
      <c r="J1292" s="234"/>
      <c r="K1292" s="234"/>
      <c r="L1292" s="234"/>
      <c r="M1292" s="234"/>
      <c r="N1292" s="234" t="s">
        <v>6720</v>
      </c>
      <c r="O1292" s="249"/>
      <c r="P1292" s="249"/>
      <c r="Q1292" s="226"/>
      <c r="R1292" s="212" t="s">
        <v>2</v>
      </c>
      <c r="S1292" s="213" t="s">
        <v>6721</v>
      </c>
      <c r="T1292" s="236" t="s">
        <v>8356</v>
      </c>
      <c r="U1292" s="237" t="s">
        <v>6722</v>
      </c>
      <c r="V1292" s="236">
        <v>45548</v>
      </c>
      <c r="W1292" s="236" t="s">
        <v>6944</v>
      </c>
      <c r="X1292" s="237" t="s">
        <v>6721</v>
      </c>
      <c r="Y1292" s="237"/>
      <c r="Z1292" s="237"/>
      <c r="AA1292" s="241">
        <v>202409</v>
      </c>
      <c r="AB1292" s="246"/>
      <c r="AC1292" s="236" t="s">
        <v>7181</v>
      </c>
      <c r="AD1292" s="247" t="s">
        <v>7049</v>
      </c>
      <c r="AE1292" s="248">
        <v>0</v>
      </c>
      <c r="AF1292" s="247" t="s">
        <v>7049</v>
      </c>
      <c r="AG1292" s="242" t="str">
        <f>IFERROR(VLOOKUP(작성용!A:A,RM!A:D,4,0),"-")</f>
        <v>-</v>
      </c>
      <c r="AH1292" s="9" t="s">
        <v>6721</v>
      </c>
      <c r="AI1292" s="238" t="s">
        <v>6721</v>
      </c>
      <c r="AJ1292" s="238" t="s">
        <v>6721</v>
      </c>
      <c r="AK1292" s="238" t="s">
        <v>7182</v>
      </c>
      <c r="AL1292" s="238">
        <v>1291</v>
      </c>
    </row>
    <row r="1293" spans="1:38" x14ac:dyDescent="0.3">
      <c r="A1293" s="232">
        <v>6000220</v>
      </c>
      <c r="B1293" s="232" t="s">
        <v>8333</v>
      </c>
      <c r="C1293" s="244" t="s">
        <v>6717</v>
      </c>
      <c r="D1293" s="240" t="s">
        <v>8367</v>
      </c>
      <c r="E1293" s="239">
        <v>1101140232477</v>
      </c>
      <c r="F1293" s="243" t="s">
        <v>7179</v>
      </c>
      <c r="G1293" s="214">
        <v>0</v>
      </c>
      <c r="H1293" s="234" t="s">
        <v>6721</v>
      </c>
      <c r="I1293" s="234"/>
      <c r="J1293" s="234"/>
      <c r="K1293" s="234"/>
      <c r="L1293" s="234"/>
      <c r="M1293" s="234"/>
      <c r="N1293" s="234" t="s">
        <v>6720</v>
      </c>
      <c r="O1293" s="249"/>
      <c r="P1293" s="249"/>
      <c r="Q1293" s="226"/>
      <c r="R1293" s="212" t="s">
        <v>2</v>
      </c>
      <c r="S1293" s="213" t="s">
        <v>6721</v>
      </c>
      <c r="T1293" s="236" t="s">
        <v>8356</v>
      </c>
      <c r="U1293" s="237" t="s">
        <v>6722</v>
      </c>
      <c r="V1293" s="236">
        <v>45548</v>
      </c>
      <c r="W1293" s="236" t="s">
        <v>6944</v>
      </c>
      <c r="X1293" s="237" t="s">
        <v>6721</v>
      </c>
      <c r="Y1293" s="237"/>
      <c r="Z1293" s="237"/>
      <c r="AA1293" s="241">
        <v>202409</v>
      </c>
      <c r="AB1293" s="246"/>
      <c r="AC1293" s="236" t="s">
        <v>7181</v>
      </c>
      <c r="AD1293" s="247" t="s">
        <v>7196</v>
      </c>
      <c r="AE1293" s="248">
        <v>0</v>
      </c>
      <c r="AF1293" s="247" t="s">
        <v>7196</v>
      </c>
      <c r="AG1293" s="242" t="str">
        <f>IFERROR(VLOOKUP(작성용!A:A,RM!A:D,4,0),"-")</f>
        <v>-</v>
      </c>
      <c r="AH1293" s="9" t="s">
        <v>6721</v>
      </c>
      <c r="AI1293" s="238" t="s">
        <v>8360</v>
      </c>
      <c r="AJ1293" s="238" t="s">
        <v>6721</v>
      </c>
      <c r="AK1293" s="238" t="s">
        <v>7182</v>
      </c>
      <c r="AL1293" s="238">
        <v>1292</v>
      </c>
    </row>
    <row r="1294" spans="1:38" x14ac:dyDescent="0.3">
      <c r="A1294" s="232">
        <v>6000220</v>
      </c>
      <c r="B1294" s="232" t="s">
        <v>8333</v>
      </c>
      <c r="C1294" s="244" t="s">
        <v>6717</v>
      </c>
      <c r="D1294" s="240" t="s">
        <v>8365</v>
      </c>
      <c r="E1294" s="239">
        <v>1348110124834</v>
      </c>
      <c r="F1294" s="243" t="s">
        <v>7044</v>
      </c>
      <c r="G1294" s="214">
        <v>0</v>
      </c>
      <c r="H1294" s="234" t="s">
        <v>6721</v>
      </c>
      <c r="I1294" s="234"/>
      <c r="J1294" s="234"/>
      <c r="K1294" s="234"/>
      <c r="L1294" s="234"/>
      <c r="M1294" s="234"/>
      <c r="N1294" s="234" t="s">
        <v>6720</v>
      </c>
      <c r="O1294" s="249"/>
      <c r="P1294" s="249"/>
      <c r="Q1294" s="226"/>
      <c r="R1294" s="212" t="s">
        <v>2</v>
      </c>
      <c r="S1294" s="213" t="s">
        <v>6721</v>
      </c>
      <c r="T1294" s="236" t="s">
        <v>8356</v>
      </c>
      <c r="U1294" s="237" t="s">
        <v>6722</v>
      </c>
      <c r="V1294" s="236">
        <v>45548</v>
      </c>
      <c r="W1294" s="236" t="s">
        <v>6944</v>
      </c>
      <c r="X1294" s="237" t="s">
        <v>6721</v>
      </c>
      <c r="Y1294" s="237"/>
      <c r="Z1294" s="237"/>
      <c r="AA1294" s="241">
        <v>202409</v>
      </c>
      <c r="AB1294" s="246"/>
      <c r="AC1294" s="236" t="s">
        <v>7181</v>
      </c>
      <c r="AD1294" s="247" t="s">
        <v>7131</v>
      </c>
      <c r="AE1294" s="248">
        <v>0</v>
      </c>
      <c r="AF1294" s="247" t="s">
        <v>7131</v>
      </c>
      <c r="AG1294" s="242" t="str">
        <f>IFERROR(VLOOKUP(작성용!A:A,RM!A:D,4,0),"-")</f>
        <v>-</v>
      </c>
      <c r="AH1294" s="9" t="s">
        <v>6721</v>
      </c>
      <c r="AI1294" s="238" t="s">
        <v>6721</v>
      </c>
      <c r="AJ1294" s="238" t="s">
        <v>6721</v>
      </c>
      <c r="AK1294" s="238" t="s">
        <v>7182</v>
      </c>
      <c r="AL1294" s="238">
        <v>1293</v>
      </c>
    </row>
    <row r="1295" spans="1:38" x14ac:dyDescent="0.3">
      <c r="A1295" s="232">
        <v>6000220</v>
      </c>
      <c r="B1295" s="232" t="s">
        <v>8333</v>
      </c>
      <c r="C1295" s="244" t="s">
        <v>6717</v>
      </c>
      <c r="D1295" s="240" t="s">
        <v>8365</v>
      </c>
      <c r="E1295" s="239">
        <v>1348110124834</v>
      </c>
      <c r="F1295" s="243" t="s">
        <v>7062</v>
      </c>
      <c r="G1295" s="214">
        <v>1</v>
      </c>
      <c r="H1295" s="234" t="s">
        <v>6721</v>
      </c>
      <c r="I1295" s="234"/>
      <c r="J1295" s="234"/>
      <c r="K1295" s="234"/>
      <c r="L1295" s="234"/>
      <c r="M1295" s="234"/>
      <c r="N1295" s="234" t="s">
        <v>6720</v>
      </c>
      <c r="O1295" s="249"/>
      <c r="P1295" s="249"/>
      <c r="Q1295" s="226"/>
      <c r="R1295" s="212" t="s">
        <v>2</v>
      </c>
      <c r="S1295" s="213" t="s">
        <v>6721</v>
      </c>
      <c r="T1295" s="236" t="s">
        <v>8356</v>
      </c>
      <c r="U1295" s="237" t="s">
        <v>6722</v>
      </c>
      <c r="V1295" s="236">
        <v>45548</v>
      </c>
      <c r="W1295" s="236" t="s">
        <v>6944</v>
      </c>
      <c r="X1295" s="237" t="s">
        <v>6721</v>
      </c>
      <c r="Y1295" s="237"/>
      <c r="Z1295" s="237"/>
      <c r="AA1295" s="241">
        <v>202409</v>
      </c>
      <c r="AB1295" s="246"/>
      <c r="AC1295" s="236" t="s">
        <v>7181</v>
      </c>
      <c r="AD1295" s="247" t="s">
        <v>7131</v>
      </c>
      <c r="AE1295" s="248">
        <v>0</v>
      </c>
      <c r="AF1295" s="247" t="s">
        <v>7131</v>
      </c>
      <c r="AG1295" s="242" t="str">
        <f>IFERROR(VLOOKUP(작성용!A:A,RM!A:D,4,0),"-")</f>
        <v>-</v>
      </c>
      <c r="AH1295" s="9" t="s">
        <v>6721</v>
      </c>
      <c r="AI1295" s="238" t="s">
        <v>6721</v>
      </c>
      <c r="AJ1295" s="238" t="s">
        <v>6721</v>
      </c>
      <c r="AK1295" s="238" t="s">
        <v>7182</v>
      </c>
      <c r="AL1295" s="238">
        <v>1294</v>
      </c>
    </row>
    <row r="1296" spans="1:38" x14ac:dyDescent="0.3">
      <c r="A1296" s="232">
        <v>6000220</v>
      </c>
      <c r="B1296" s="232" t="s">
        <v>8333</v>
      </c>
      <c r="C1296" s="244" t="s">
        <v>6717</v>
      </c>
      <c r="D1296" s="230" t="s">
        <v>8368</v>
      </c>
      <c r="E1296" s="239">
        <v>1101118490792</v>
      </c>
      <c r="F1296" s="243" t="s">
        <v>7179</v>
      </c>
      <c r="G1296" s="214">
        <v>0</v>
      </c>
      <c r="H1296" s="234" t="s">
        <v>6721</v>
      </c>
      <c r="I1296" s="234"/>
      <c r="J1296" s="234"/>
      <c r="K1296" s="234"/>
      <c r="L1296" s="234"/>
      <c r="M1296" s="234"/>
      <c r="N1296" s="234" t="s">
        <v>6720</v>
      </c>
      <c r="O1296" s="249"/>
      <c r="P1296" s="249"/>
      <c r="Q1296" s="226"/>
      <c r="R1296" s="212" t="s">
        <v>2</v>
      </c>
      <c r="S1296" s="213" t="s">
        <v>6721</v>
      </c>
      <c r="T1296" s="236" t="s">
        <v>8356</v>
      </c>
      <c r="U1296" s="237" t="s">
        <v>6722</v>
      </c>
      <c r="V1296" s="236">
        <v>45548</v>
      </c>
      <c r="W1296" s="236" t="s">
        <v>6944</v>
      </c>
      <c r="X1296" s="237" t="s">
        <v>6721</v>
      </c>
      <c r="Y1296" s="237"/>
      <c r="Z1296" s="237"/>
      <c r="AA1296" s="241">
        <v>202409</v>
      </c>
      <c r="AB1296" s="246"/>
      <c r="AC1296" s="236" t="s">
        <v>7181</v>
      </c>
      <c r="AD1296" s="247" t="s">
        <v>7196</v>
      </c>
      <c r="AE1296" s="248">
        <v>0</v>
      </c>
      <c r="AF1296" s="247" t="s">
        <v>7196</v>
      </c>
      <c r="AG1296" s="242" t="str">
        <f>IFERROR(VLOOKUP(작성용!A:A,RM!A:D,4,0),"-")</f>
        <v>-</v>
      </c>
      <c r="AH1296" s="9" t="s">
        <v>6721</v>
      </c>
      <c r="AI1296" s="238" t="s">
        <v>6721</v>
      </c>
      <c r="AJ1296" s="238" t="s">
        <v>6721</v>
      </c>
      <c r="AK1296" s="238" t="s">
        <v>7182</v>
      </c>
      <c r="AL1296" s="238">
        <v>1295</v>
      </c>
    </row>
    <row r="1297" spans="1:38" x14ac:dyDescent="0.3">
      <c r="A1297" s="232">
        <v>6000220</v>
      </c>
      <c r="B1297" s="232" t="s">
        <v>8333</v>
      </c>
      <c r="C1297" s="244" t="s">
        <v>6717</v>
      </c>
      <c r="D1297" s="231" t="s">
        <v>8368</v>
      </c>
      <c r="E1297" s="239">
        <v>1101118490792</v>
      </c>
      <c r="F1297" s="243" t="s">
        <v>7044</v>
      </c>
      <c r="G1297" s="214">
        <v>0</v>
      </c>
      <c r="H1297" s="234" t="s">
        <v>6721</v>
      </c>
      <c r="I1297" s="234"/>
      <c r="J1297" s="234"/>
      <c r="K1297" s="234"/>
      <c r="L1297" s="234"/>
      <c r="M1297" s="234"/>
      <c r="N1297" s="234" t="s">
        <v>6720</v>
      </c>
      <c r="O1297" s="249"/>
      <c r="P1297" s="249"/>
      <c r="Q1297" s="226"/>
      <c r="R1297" s="212" t="s">
        <v>2</v>
      </c>
      <c r="S1297" s="213" t="s">
        <v>6721</v>
      </c>
      <c r="T1297" s="236" t="s">
        <v>8356</v>
      </c>
      <c r="U1297" s="237" t="s">
        <v>6722</v>
      </c>
      <c r="V1297" s="236">
        <v>45548</v>
      </c>
      <c r="W1297" s="236" t="s">
        <v>6944</v>
      </c>
      <c r="X1297" s="237" t="s">
        <v>6721</v>
      </c>
      <c r="Y1297" s="237"/>
      <c r="Z1297" s="237"/>
      <c r="AA1297" s="241">
        <v>202409</v>
      </c>
      <c r="AB1297" s="246"/>
      <c r="AC1297" s="236" t="s">
        <v>7181</v>
      </c>
      <c r="AD1297" s="247" t="s">
        <v>7196</v>
      </c>
      <c r="AE1297" s="248">
        <v>0</v>
      </c>
      <c r="AF1297" s="247" t="s">
        <v>7196</v>
      </c>
      <c r="AG1297" s="242" t="str">
        <f>IFERROR(VLOOKUP(작성용!A:A,RM!A:D,4,0),"-")</f>
        <v>-</v>
      </c>
      <c r="AH1297" s="9" t="s">
        <v>6721</v>
      </c>
      <c r="AI1297" s="238" t="s">
        <v>6721</v>
      </c>
      <c r="AJ1297" s="238" t="s">
        <v>6721</v>
      </c>
      <c r="AK1297" s="238" t="s">
        <v>7182</v>
      </c>
      <c r="AL1297" s="238">
        <v>1296</v>
      </c>
    </row>
    <row r="1298" spans="1:38" x14ac:dyDescent="0.3">
      <c r="A1298" s="232">
        <v>6000220</v>
      </c>
      <c r="B1298" s="232" t="s">
        <v>8333</v>
      </c>
      <c r="C1298" s="244" t="s">
        <v>6717</v>
      </c>
      <c r="D1298" s="240" t="s">
        <v>8369</v>
      </c>
      <c r="E1298" s="239" t="s">
        <v>5062</v>
      </c>
      <c r="F1298" s="243" t="s">
        <v>8370</v>
      </c>
      <c r="G1298" s="214">
        <v>0</v>
      </c>
      <c r="H1298" s="234" t="s">
        <v>6721</v>
      </c>
      <c r="I1298" s="234"/>
      <c r="J1298" s="234"/>
      <c r="K1298" s="234"/>
      <c r="L1298" s="234"/>
      <c r="M1298" s="234"/>
      <c r="N1298" s="234" t="s">
        <v>6720</v>
      </c>
      <c r="O1298" s="249"/>
      <c r="P1298" s="249"/>
      <c r="Q1298" s="226"/>
      <c r="R1298" s="212" t="s">
        <v>2</v>
      </c>
      <c r="S1298" s="213" t="s">
        <v>6721</v>
      </c>
      <c r="T1298" s="236" t="s">
        <v>8356</v>
      </c>
      <c r="U1298" s="237" t="s">
        <v>6722</v>
      </c>
      <c r="V1298" s="236">
        <v>45548</v>
      </c>
      <c r="W1298" s="236" t="s">
        <v>6944</v>
      </c>
      <c r="X1298" s="237" t="s">
        <v>6721</v>
      </c>
      <c r="Y1298" s="237"/>
      <c r="Z1298" s="237"/>
      <c r="AA1298" s="241">
        <v>202409</v>
      </c>
      <c r="AB1298" s="246"/>
      <c r="AC1298" s="236" t="s">
        <v>7181</v>
      </c>
      <c r="AD1298" s="247" t="s">
        <v>6910</v>
      </c>
      <c r="AE1298" s="248">
        <v>0</v>
      </c>
      <c r="AF1298" s="247" t="s">
        <v>6910</v>
      </c>
      <c r="AG1298" s="242" t="str">
        <f>IFERROR(VLOOKUP(작성용!A:A,RM!A:D,4,0),"-")</f>
        <v>-</v>
      </c>
      <c r="AH1298" s="9" t="s">
        <v>6721</v>
      </c>
      <c r="AI1298" s="238" t="s">
        <v>6721</v>
      </c>
      <c r="AJ1298" s="238" t="s">
        <v>6721</v>
      </c>
      <c r="AK1298" s="238" t="s">
        <v>7182</v>
      </c>
      <c r="AL1298" s="238">
        <v>1297</v>
      </c>
    </row>
    <row r="1299" spans="1:38" x14ac:dyDescent="0.3">
      <c r="A1299" s="232">
        <v>6000220</v>
      </c>
      <c r="B1299" s="232" t="s">
        <v>8333</v>
      </c>
      <c r="C1299" s="244" t="s">
        <v>6717</v>
      </c>
      <c r="D1299" s="240" t="s">
        <v>8371</v>
      </c>
      <c r="E1299" s="239" t="s">
        <v>5063</v>
      </c>
      <c r="F1299" s="243" t="s">
        <v>8370</v>
      </c>
      <c r="G1299" s="214">
        <v>0</v>
      </c>
      <c r="H1299" s="234" t="s">
        <v>6721</v>
      </c>
      <c r="I1299" s="234"/>
      <c r="J1299" s="234"/>
      <c r="K1299" s="234"/>
      <c r="L1299" s="234"/>
      <c r="M1299" s="234"/>
      <c r="N1299" s="234" t="s">
        <v>6720</v>
      </c>
      <c r="O1299" s="249"/>
      <c r="P1299" s="249"/>
      <c r="Q1299" s="226"/>
      <c r="R1299" s="212" t="s">
        <v>2</v>
      </c>
      <c r="S1299" s="213" t="s">
        <v>6721</v>
      </c>
      <c r="T1299" s="236" t="s">
        <v>8356</v>
      </c>
      <c r="U1299" s="237" t="s">
        <v>6722</v>
      </c>
      <c r="V1299" s="236">
        <v>45548</v>
      </c>
      <c r="W1299" s="236" t="s">
        <v>6944</v>
      </c>
      <c r="X1299" s="237" t="s">
        <v>6721</v>
      </c>
      <c r="Y1299" s="237"/>
      <c r="Z1299" s="237"/>
      <c r="AA1299" s="241">
        <v>202409</v>
      </c>
      <c r="AB1299" s="246"/>
      <c r="AC1299" s="236" t="s">
        <v>7181</v>
      </c>
      <c r="AD1299" s="247" t="s">
        <v>6910</v>
      </c>
      <c r="AE1299" s="248">
        <v>0</v>
      </c>
      <c r="AF1299" s="247" t="s">
        <v>6910</v>
      </c>
      <c r="AG1299" s="242" t="str">
        <f>IFERROR(VLOOKUP(작성용!A:A,RM!A:D,4,0),"-")</f>
        <v>-</v>
      </c>
      <c r="AH1299" s="9" t="s">
        <v>6721</v>
      </c>
      <c r="AI1299" s="238" t="s">
        <v>6721</v>
      </c>
      <c r="AJ1299" s="238" t="s">
        <v>6721</v>
      </c>
      <c r="AK1299" s="238" t="s">
        <v>7182</v>
      </c>
      <c r="AL1299" s="238">
        <v>1298</v>
      </c>
    </row>
    <row r="1300" spans="1:38" x14ac:dyDescent="0.3">
      <c r="A1300" s="232">
        <v>6000220</v>
      </c>
      <c r="B1300" s="232" t="s">
        <v>8333</v>
      </c>
      <c r="C1300" s="244" t="s">
        <v>6717</v>
      </c>
      <c r="D1300" s="240" t="s">
        <v>8372</v>
      </c>
      <c r="E1300" s="239" t="s">
        <v>4444</v>
      </c>
      <c r="F1300" s="243" t="s">
        <v>7179</v>
      </c>
      <c r="G1300" s="214">
        <v>0</v>
      </c>
      <c r="H1300" s="234" t="s">
        <v>6721</v>
      </c>
      <c r="I1300" s="234"/>
      <c r="J1300" s="234"/>
      <c r="K1300" s="234"/>
      <c r="L1300" s="234"/>
      <c r="M1300" s="234"/>
      <c r="N1300" s="234" t="s">
        <v>6720</v>
      </c>
      <c r="O1300" s="249"/>
      <c r="P1300" s="249"/>
      <c r="Q1300" s="226"/>
      <c r="R1300" s="212" t="s">
        <v>2</v>
      </c>
      <c r="S1300" s="213" t="s">
        <v>6721</v>
      </c>
      <c r="T1300" s="236" t="s">
        <v>8356</v>
      </c>
      <c r="U1300" s="237" t="s">
        <v>6722</v>
      </c>
      <c r="V1300" s="236">
        <v>45548</v>
      </c>
      <c r="W1300" s="236" t="s">
        <v>6944</v>
      </c>
      <c r="X1300" s="237" t="s">
        <v>6721</v>
      </c>
      <c r="Y1300" s="237"/>
      <c r="Z1300" s="237"/>
      <c r="AA1300" s="241">
        <v>202409</v>
      </c>
      <c r="AB1300" s="246"/>
      <c r="AC1300" s="236" t="s">
        <v>7181</v>
      </c>
      <c r="AD1300" s="229" t="s">
        <v>3816</v>
      </c>
      <c r="AE1300" s="248">
        <v>0.4</v>
      </c>
      <c r="AF1300" s="229" t="s">
        <v>3816</v>
      </c>
      <c r="AG1300" s="242" t="str">
        <f>IFERROR(VLOOKUP(작성용!A:A,RM!A:D,4,0),"-")</f>
        <v>-</v>
      </c>
      <c r="AH1300" s="9" t="s">
        <v>6721</v>
      </c>
      <c r="AI1300" s="238" t="s">
        <v>6721</v>
      </c>
      <c r="AJ1300" s="238" t="s">
        <v>6721</v>
      </c>
      <c r="AK1300" s="238" t="s">
        <v>7182</v>
      </c>
      <c r="AL1300" s="238">
        <v>1299</v>
      </c>
    </row>
    <row r="1301" spans="1:38" x14ac:dyDescent="0.3">
      <c r="A1301" s="232">
        <v>6000220</v>
      </c>
      <c r="B1301" s="232" t="s">
        <v>8333</v>
      </c>
      <c r="C1301" s="244" t="s">
        <v>6717</v>
      </c>
      <c r="D1301" s="240" t="s">
        <v>8373</v>
      </c>
      <c r="E1301" s="239">
        <v>1101150013552</v>
      </c>
      <c r="F1301" s="243" t="s">
        <v>7860</v>
      </c>
      <c r="G1301" s="214">
        <v>0</v>
      </c>
      <c r="H1301" s="234" t="s">
        <v>6721</v>
      </c>
      <c r="I1301" s="234"/>
      <c r="J1301" s="234"/>
      <c r="K1301" s="234"/>
      <c r="L1301" s="234"/>
      <c r="M1301" s="234"/>
      <c r="N1301" s="234" t="s">
        <v>6720</v>
      </c>
      <c r="O1301" s="249"/>
      <c r="P1301" s="249"/>
      <c r="Q1301" s="226"/>
      <c r="R1301" s="212" t="s">
        <v>2</v>
      </c>
      <c r="S1301" s="213" t="s">
        <v>6721</v>
      </c>
      <c r="T1301" s="236" t="s">
        <v>8356</v>
      </c>
      <c r="U1301" s="237" t="s">
        <v>6722</v>
      </c>
      <c r="V1301" s="236">
        <v>45548</v>
      </c>
      <c r="W1301" s="236" t="s">
        <v>6944</v>
      </c>
      <c r="X1301" s="237" t="s">
        <v>6721</v>
      </c>
      <c r="Y1301" s="237"/>
      <c r="Z1301" s="237"/>
      <c r="AA1301" s="241">
        <v>202409</v>
      </c>
      <c r="AB1301" s="246"/>
      <c r="AC1301" s="236" t="s">
        <v>7181</v>
      </c>
      <c r="AD1301" s="229" t="s">
        <v>7129</v>
      </c>
      <c r="AE1301" s="248">
        <v>0.4</v>
      </c>
      <c r="AF1301" s="229" t="s">
        <v>4164</v>
      </c>
      <c r="AG1301" s="242" t="str">
        <f>IFERROR(VLOOKUP(작성용!A:A,RM!A:D,4,0),"-")</f>
        <v>-</v>
      </c>
      <c r="AH1301" s="9" t="s">
        <v>6721</v>
      </c>
      <c r="AI1301" s="238" t="s">
        <v>6721</v>
      </c>
      <c r="AJ1301" s="238" t="s">
        <v>6721</v>
      </c>
      <c r="AK1301" s="238" t="s">
        <v>7182</v>
      </c>
      <c r="AL1301" s="238">
        <v>1300</v>
      </c>
    </row>
    <row r="1302" spans="1:38" x14ac:dyDescent="0.3">
      <c r="A1302" s="232">
        <v>6000413</v>
      </c>
      <c r="B1302" s="232" t="s">
        <v>8334</v>
      </c>
      <c r="C1302" s="244" t="s">
        <v>6717</v>
      </c>
      <c r="D1302" s="240" t="s">
        <v>8374</v>
      </c>
      <c r="E1302" s="239">
        <v>1246110280715</v>
      </c>
      <c r="F1302" s="243" t="s">
        <v>7179</v>
      </c>
      <c r="G1302" s="214">
        <v>0</v>
      </c>
      <c r="H1302" s="234" t="s">
        <v>6721</v>
      </c>
      <c r="I1302" s="234"/>
      <c r="J1302" s="234"/>
      <c r="K1302" s="234"/>
      <c r="L1302" s="234"/>
      <c r="M1302" s="234"/>
      <c r="N1302" s="234" t="s">
        <v>6720</v>
      </c>
      <c r="O1302" s="249"/>
      <c r="P1302" s="249"/>
      <c r="Q1302" s="226"/>
      <c r="R1302" s="212" t="s">
        <v>2</v>
      </c>
      <c r="S1302" s="213" t="s">
        <v>6721</v>
      </c>
      <c r="T1302" s="236" t="s">
        <v>8356</v>
      </c>
      <c r="U1302" s="237" t="s">
        <v>6722</v>
      </c>
      <c r="V1302" s="236">
        <v>45548</v>
      </c>
      <c r="W1302" s="236" t="s">
        <v>6944</v>
      </c>
      <c r="X1302" s="237" t="s">
        <v>6721</v>
      </c>
      <c r="Y1302" s="237"/>
      <c r="Z1302" s="237"/>
      <c r="AA1302" s="241">
        <v>202409</v>
      </c>
      <c r="AB1302" s="246"/>
      <c r="AC1302" s="236" t="s">
        <v>7181</v>
      </c>
      <c r="AD1302" s="247" t="s">
        <v>7119</v>
      </c>
      <c r="AE1302" s="248">
        <v>0.4</v>
      </c>
      <c r="AF1302" s="247" t="s">
        <v>7119</v>
      </c>
      <c r="AG1302" s="242" t="str">
        <f>IFERROR(VLOOKUP(작성용!A:A,RM!A:D,4,0),"-")</f>
        <v>-</v>
      </c>
      <c r="AH1302" s="9" t="s">
        <v>6721</v>
      </c>
      <c r="AI1302" s="238" t="s">
        <v>6721</v>
      </c>
      <c r="AJ1302" s="238" t="s">
        <v>6721</v>
      </c>
      <c r="AK1302" s="238" t="s">
        <v>7182</v>
      </c>
      <c r="AL1302" s="238">
        <v>1301</v>
      </c>
    </row>
    <row r="1303" spans="1:38" x14ac:dyDescent="0.3">
      <c r="A1303" s="232">
        <v>6000413</v>
      </c>
      <c r="B1303" s="232" t="s">
        <v>8334</v>
      </c>
      <c r="C1303" s="244" t="s">
        <v>6717</v>
      </c>
      <c r="D1303" s="240" t="s">
        <v>8375</v>
      </c>
      <c r="E1303" s="239">
        <v>1311110318343</v>
      </c>
      <c r="F1303" s="243" t="s">
        <v>7179</v>
      </c>
      <c r="G1303" s="214">
        <v>0</v>
      </c>
      <c r="H1303" s="234" t="s">
        <v>6721</v>
      </c>
      <c r="I1303" s="234"/>
      <c r="J1303" s="234"/>
      <c r="K1303" s="234"/>
      <c r="L1303" s="234"/>
      <c r="M1303" s="234"/>
      <c r="N1303" s="234" t="s">
        <v>6720</v>
      </c>
      <c r="O1303" s="249"/>
      <c r="P1303" s="249"/>
      <c r="Q1303" s="226"/>
      <c r="R1303" s="212" t="s">
        <v>2</v>
      </c>
      <c r="S1303" s="213" t="s">
        <v>6721</v>
      </c>
      <c r="T1303" s="236" t="s">
        <v>8356</v>
      </c>
      <c r="U1303" s="237" t="s">
        <v>6722</v>
      </c>
      <c r="V1303" s="236">
        <v>45548</v>
      </c>
      <c r="W1303" s="236" t="s">
        <v>6944</v>
      </c>
      <c r="X1303" s="237" t="s">
        <v>6721</v>
      </c>
      <c r="Y1303" s="237"/>
      <c r="Z1303" s="237"/>
      <c r="AA1303" s="241">
        <v>202409</v>
      </c>
      <c r="AB1303" s="246"/>
      <c r="AC1303" s="236" t="s">
        <v>7181</v>
      </c>
      <c r="AD1303" s="247" t="s">
        <v>7026</v>
      </c>
      <c r="AE1303" s="248">
        <v>0.4</v>
      </c>
      <c r="AF1303" s="247" t="s">
        <v>7026</v>
      </c>
      <c r="AG1303" s="242" t="str">
        <f>IFERROR(VLOOKUP(작성용!A:A,RM!A:D,4,0),"-")</f>
        <v>-</v>
      </c>
      <c r="AH1303" s="9" t="s">
        <v>6721</v>
      </c>
      <c r="AI1303" s="238" t="s">
        <v>6721</v>
      </c>
      <c r="AJ1303" s="238" t="s">
        <v>6721</v>
      </c>
      <c r="AK1303" s="238" t="s">
        <v>7182</v>
      </c>
      <c r="AL1303" s="238">
        <v>1302</v>
      </c>
    </row>
    <row r="1304" spans="1:38" x14ac:dyDescent="0.3">
      <c r="A1304" s="232">
        <v>6000413</v>
      </c>
      <c r="B1304" s="232" t="s">
        <v>8334</v>
      </c>
      <c r="C1304" s="244" t="s">
        <v>6717</v>
      </c>
      <c r="D1304" s="240" t="s">
        <v>8376</v>
      </c>
      <c r="E1304" s="239">
        <v>1801110924860</v>
      </c>
      <c r="F1304" s="243" t="s">
        <v>7179</v>
      </c>
      <c r="G1304" s="214">
        <v>0</v>
      </c>
      <c r="H1304" s="234" t="s">
        <v>6721</v>
      </c>
      <c r="I1304" s="234"/>
      <c r="J1304" s="234"/>
      <c r="K1304" s="234"/>
      <c r="L1304" s="234"/>
      <c r="M1304" s="234"/>
      <c r="N1304" s="234" t="s">
        <v>6720</v>
      </c>
      <c r="O1304" s="249"/>
      <c r="P1304" s="249"/>
      <c r="Q1304" s="226"/>
      <c r="R1304" s="212" t="s">
        <v>2</v>
      </c>
      <c r="S1304" s="213" t="s">
        <v>6721</v>
      </c>
      <c r="T1304" s="236" t="s">
        <v>8356</v>
      </c>
      <c r="U1304" s="237" t="s">
        <v>6722</v>
      </c>
      <c r="V1304" s="236">
        <v>45548</v>
      </c>
      <c r="W1304" s="236" t="s">
        <v>6944</v>
      </c>
      <c r="X1304" s="237" t="s">
        <v>6721</v>
      </c>
      <c r="Y1304" s="237"/>
      <c r="Z1304" s="237"/>
      <c r="AA1304" s="241">
        <v>202409</v>
      </c>
      <c r="AB1304" s="246"/>
      <c r="AC1304" s="236" t="s">
        <v>7181</v>
      </c>
      <c r="AD1304" s="247" t="s">
        <v>7221</v>
      </c>
      <c r="AE1304" s="248">
        <v>0.4</v>
      </c>
      <c r="AF1304" s="247" t="s">
        <v>7221</v>
      </c>
      <c r="AG1304" s="242" t="str">
        <f>IFERROR(VLOOKUP(작성용!A:A,RM!A:D,4,0),"-")</f>
        <v>-</v>
      </c>
      <c r="AH1304" s="9" t="s">
        <v>6721</v>
      </c>
      <c r="AI1304" s="238" t="s">
        <v>6721</v>
      </c>
      <c r="AJ1304" s="238" t="s">
        <v>6721</v>
      </c>
      <c r="AK1304" s="238" t="s">
        <v>7182</v>
      </c>
      <c r="AL1304" s="238">
        <v>1303</v>
      </c>
    </row>
    <row r="1305" spans="1:38" x14ac:dyDescent="0.3">
      <c r="A1305" s="232">
        <v>6000413</v>
      </c>
      <c r="B1305" s="232" t="s">
        <v>8334</v>
      </c>
      <c r="C1305" s="244" t="s">
        <v>6717</v>
      </c>
      <c r="D1305" s="240" t="s">
        <v>8377</v>
      </c>
      <c r="E1305" s="239">
        <v>1101110035132</v>
      </c>
      <c r="F1305" s="243" t="s">
        <v>6931</v>
      </c>
      <c r="G1305" s="214">
        <v>0</v>
      </c>
      <c r="H1305" s="234" t="s">
        <v>6721</v>
      </c>
      <c r="I1305" s="234"/>
      <c r="J1305" s="234"/>
      <c r="K1305" s="234"/>
      <c r="L1305" s="234"/>
      <c r="M1305" s="234"/>
      <c r="N1305" s="234" t="s">
        <v>6720</v>
      </c>
      <c r="O1305" s="249"/>
      <c r="P1305" s="249"/>
      <c r="Q1305" s="226"/>
      <c r="R1305" s="212" t="s">
        <v>2</v>
      </c>
      <c r="S1305" s="213" t="s">
        <v>6721</v>
      </c>
      <c r="T1305" s="236" t="s">
        <v>8356</v>
      </c>
      <c r="U1305" s="237" t="s">
        <v>6722</v>
      </c>
      <c r="V1305" s="236">
        <v>45548</v>
      </c>
      <c r="W1305" s="236" t="s">
        <v>6944</v>
      </c>
      <c r="X1305" s="237" t="s">
        <v>6721</v>
      </c>
      <c r="Y1305" s="237"/>
      <c r="Z1305" s="237"/>
      <c r="AA1305" s="241">
        <v>202409</v>
      </c>
      <c r="AB1305" s="246"/>
      <c r="AC1305" s="236" t="s">
        <v>7181</v>
      </c>
      <c r="AD1305" s="247" t="s">
        <v>6910</v>
      </c>
      <c r="AE1305" s="248">
        <v>0</v>
      </c>
      <c r="AF1305" s="247" t="s">
        <v>6910</v>
      </c>
      <c r="AG1305" s="242" t="str">
        <f>IFERROR(VLOOKUP(작성용!A:A,RM!A:D,4,0),"-")</f>
        <v>-</v>
      </c>
      <c r="AH1305" s="9" t="s">
        <v>6721</v>
      </c>
      <c r="AI1305" s="238" t="s">
        <v>6721</v>
      </c>
      <c r="AJ1305" s="238" t="s">
        <v>6721</v>
      </c>
      <c r="AK1305" s="238" t="s">
        <v>7182</v>
      </c>
      <c r="AL1305" s="238">
        <v>1304</v>
      </c>
    </row>
    <row r="1306" spans="1:38" x14ac:dyDescent="0.3">
      <c r="A1306" s="232">
        <v>6000413</v>
      </c>
      <c r="B1306" s="232" t="s">
        <v>8334</v>
      </c>
      <c r="C1306" s="244" t="s">
        <v>6717</v>
      </c>
      <c r="D1306" s="240" t="s">
        <v>8378</v>
      </c>
      <c r="E1306" s="239">
        <v>1101110194277</v>
      </c>
      <c r="F1306" s="243" t="s">
        <v>7179</v>
      </c>
      <c r="G1306" s="214">
        <v>0</v>
      </c>
      <c r="H1306" s="234" t="s">
        <v>6721</v>
      </c>
      <c r="I1306" s="234"/>
      <c r="J1306" s="234"/>
      <c r="K1306" s="234"/>
      <c r="L1306" s="234"/>
      <c r="M1306" s="234"/>
      <c r="N1306" s="234" t="s">
        <v>6720</v>
      </c>
      <c r="O1306" s="249"/>
      <c r="P1306" s="249"/>
      <c r="Q1306" s="226"/>
      <c r="R1306" s="212" t="s">
        <v>2</v>
      </c>
      <c r="S1306" s="213" t="s">
        <v>6721</v>
      </c>
      <c r="T1306" s="236" t="s">
        <v>8356</v>
      </c>
      <c r="U1306" s="237" t="s">
        <v>6722</v>
      </c>
      <c r="V1306" s="236">
        <v>45548</v>
      </c>
      <c r="W1306" s="236" t="s">
        <v>6944</v>
      </c>
      <c r="X1306" s="237" t="s">
        <v>6721</v>
      </c>
      <c r="Y1306" s="237"/>
      <c r="Z1306" s="237"/>
      <c r="AA1306" s="241">
        <v>202409</v>
      </c>
      <c r="AB1306" s="246"/>
      <c r="AC1306" s="236" t="s">
        <v>7181</v>
      </c>
      <c r="AD1306" s="247" t="s">
        <v>7160</v>
      </c>
      <c r="AE1306" s="248">
        <v>0.4</v>
      </c>
      <c r="AF1306" s="247" t="s">
        <v>7160</v>
      </c>
      <c r="AG1306" s="242" t="str">
        <f>IFERROR(VLOOKUP(작성용!A:A,RM!A:D,4,0),"-")</f>
        <v>-</v>
      </c>
      <c r="AH1306" s="9" t="s">
        <v>6721</v>
      </c>
      <c r="AI1306" s="238" t="s">
        <v>6721</v>
      </c>
      <c r="AJ1306" s="238" t="s">
        <v>6721</v>
      </c>
      <c r="AK1306" s="238" t="s">
        <v>7182</v>
      </c>
      <c r="AL1306" s="238">
        <v>1305</v>
      </c>
    </row>
    <row r="1307" spans="1:38" x14ac:dyDescent="0.3">
      <c r="A1307" s="232">
        <v>6000413</v>
      </c>
      <c r="B1307" s="232" t="s">
        <v>8334</v>
      </c>
      <c r="C1307" s="244" t="s">
        <v>6717</v>
      </c>
      <c r="D1307" s="240" t="s">
        <v>8378</v>
      </c>
      <c r="E1307" s="239">
        <v>1101110194277</v>
      </c>
      <c r="F1307" s="243" t="s">
        <v>7558</v>
      </c>
      <c r="G1307" s="214">
        <v>0</v>
      </c>
      <c r="H1307" s="234" t="s">
        <v>6721</v>
      </c>
      <c r="I1307" s="234"/>
      <c r="J1307" s="234"/>
      <c r="K1307" s="234"/>
      <c r="L1307" s="234"/>
      <c r="M1307" s="234"/>
      <c r="N1307" s="234" t="s">
        <v>6720</v>
      </c>
      <c r="O1307" s="249"/>
      <c r="P1307" s="249"/>
      <c r="Q1307" s="226"/>
      <c r="R1307" s="212" t="s">
        <v>2</v>
      </c>
      <c r="S1307" s="213" t="s">
        <v>6721</v>
      </c>
      <c r="T1307" s="236" t="s">
        <v>8356</v>
      </c>
      <c r="U1307" s="237" t="s">
        <v>6722</v>
      </c>
      <c r="V1307" s="236">
        <v>45548</v>
      </c>
      <c r="W1307" s="236" t="s">
        <v>6944</v>
      </c>
      <c r="X1307" s="237" t="s">
        <v>6721</v>
      </c>
      <c r="Y1307" s="237"/>
      <c r="Z1307" s="237"/>
      <c r="AA1307" s="241">
        <v>202409</v>
      </c>
      <c r="AB1307" s="246"/>
      <c r="AC1307" s="236" t="s">
        <v>7181</v>
      </c>
      <c r="AD1307" s="247" t="s">
        <v>7160</v>
      </c>
      <c r="AE1307" s="248">
        <v>0</v>
      </c>
      <c r="AF1307" s="247" t="s">
        <v>7160</v>
      </c>
      <c r="AG1307" s="242" t="str">
        <f>IFERROR(VLOOKUP(작성용!A:A,RM!A:D,4,0),"-")</f>
        <v>-</v>
      </c>
      <c r="AH1307" s="9" t="s">
        <v>6721</v>
      </c>
      <c r="AI1307" s="238" t="s">
        <v>6721</v>
      </c>
      <c r="AJ1307" s="238" t="s">
        <v>6721</v>
      </c>
      <c r="AK1307" s="238" t="s">
        <v>7182</v>
      </c>
      <c r="AL1307" s="238">
        <v>1306</v>
      </c>
    </row>
    <row r="1308" spans="1:38" x14ac:dyDescent="0.3">
      <c r="A1308" s="232">
        <v>6000413</v>
      </c>
      <c r="B1308" s="232" t="s">
        <v>8334</v>
      </c>
      <c r="C1308" s="244" t="s">
        <v>6717</v>
      </c>
      <c r="D1308" s="240" t="s">
        <v>8378</v>
      </c>
      <c r="E1308" s="239">
        <v>1101110194277</v>
      </c>
      <c r="F1308" s="243" t="s">
        <v>6931</v>
      </c>
      <c r="G1308" s="214">
        <v>0</v>
      </c>
      <c r="H1308" s="234" t="s">
        <v>6721</v>
      </c>
      <c r="I1308" s="234"/>
      <c r="J1308" s="234"/>
      <c r="K1308" s="234"/>
      <c r="L1308" s="234"/>
      <c r="M1308" s="234"/>
      <c r="N1308" s="234" t="s">
        <v>6720</v>
      </c>
      <c r="O1308" s="249"/>
      <c r="P1308" s="249"/>
      <c r="Q1308" s="226"/>
      <c r="R1308" s="212" t="s">
        <v>2</v>
      </c>
      <c r="S1308" s="213" t="s">
        <v>6721</v>
      </c>
      <c r="T1308" s="236" t="s">
        <v>8356</v>
      </c>
      <c r="U1308" s="237" t="s">
        <v>6722</v>
      </c>
      <c r="V1308" s="236">
        <v>45548</v>
      </c>
      <c r="W1308" s="236" t="s">
        <v>6944</v>
      </c>
      <c r="X1308" s="237" t="s">
        <v>6721</v>
      </c>
      <c r="Y1308" s="237"/>
      <c r="Z1308" s="237"/>
      <c r="AA1308" s="241">
        <v>202409</v>
      </c>
      <c r="AB1308" s="246"/>
      <c r="AC1308" s="236" t="s">
        <v>7181</v>
      </c>
      <c r="AD1308" s="247" t="s">
        <v>7160</v>
      </c>
      <c r="AE1308" s="248">
        <v>0</v>
      </c>
      <c r="AF1308" s="247" t="s">
        <v>7160</v>
      </c>
      <c r="AG1308" s="242" t="str">
        <f>IFERROR(VLOOKUP(작성용!A:A,RM!A:D,4,0),"-")</f>
        <v>-</v>
      </c>
      <c r="AH1308" s="9" t="s">
        <v>6721</v>
      </c>
      <c r="AI1308" s="238" t="s">
        <v>6721</v>
      </c>
      <c r="AJ1308" s="238" t="s">
        <v>6721</v>
      </c>
      <c r="AK1308" s="238" t="s">
        <v>7182</v>
      </c>
      <c r="AL1308" s="238">
        <v>1307</v>
      </c>
    </row>
    <row r="1309" spans="1:38" x14ac:dyDescent="0.3">
      <c r="A1309" s="232">
        <v>6000213</v>
      </c>
      <c r="B1309" s="232" t="s">
        <v>8336</v>
      </c>
      <c r="C1309" s="244" t="s">
        <v>6717</v>
      </c>
      <c r="D1309" s="240" t="s">
        <v>8379</v>
      </c>
      <c r="E1309" s="239">
        <v>1101113060277</v>
      </c>
      <c r="F1309" s="243" t="s">
        <v>7179</v>
      </c>
      <c r="G1309" s="214">
        <v>0</v>
      </c>
      <c r="H1309" s="234" t="s">
        <v>6721</v>
      </c>
      <c r="I1309" s="234"/>
      <c r="J1309" s="234"/>
      <c r="K1309" s="234"/>
      <c r="L1309" s="234"/>
      <c r="M1309" s="234"/>
      <c r="N1309" s="234" t="s">
        <v>6720</v>
      </c>
      <c r="O1309" s="249"/>
      <c r="P1309" s="249"/>
      <c r="Q1309" s="226"/>
      <c r="R1309" s="212" t="s">
        <v>2</v>
      </c>
      <c r="S1309" s="213" t="s">
        <v>6721</v>
      </c>
      <c r="T1309" s="236" t="s">
        <v>8351</v>
      </c>
      <c r="U1309" s="237" t="s">
        <v>6722</v>
      </c>
      <c r="V1309" s="236">
        <v>45545</v>
      </c>
      <c r="W1309" s="236" t="s">
        <v>6944</v>
      </c>
      <c r="X1309" s="237" t="s">
        <v>6721</v>
      </c>
      <c r="Y1309" s="237"/>
      <c r="Z1309" s="237"/>
      <c r="AA1309" s="241">
        <v>202409</v>
      </c>
      <c r="AB1309" s="246"/>
      <c r="AC1309" s="236" t="s">
        <v>7181</v>
      </c>
      <c r="AD1309" s="247" t="s">
        <v>7111</v>
      </c>
      <c r="AE1309" s="248">
        <v>0.4</v>
      </c>
      <c r="AF1309" s="247" t="s">
        <v>7111</v>
      </c>
      <c r="AG1309" s="242" t="str">
        <f>IFERROR(VLOOKUP(작성용!A:A,RM!A:D,4,0),"-")</f>
        <v>-</v>
      </c>
      <c r="AH1309" s="9" t="s">
        <v>6721</v>
      </c>
      <c r="AI1309" s="238" t="s">
        <v>6721</v>
      </c>
      <c r="AJ1309" s="238" t="s">
        <v>6721</v>
      </c>
      <c r="AK1309" s="238" t="s">
        <v>7182</v>
      </c>
      <c r="AL1309" s="238">
        <v>1308</v>
      </c>
    </row>
    <row r="1310" spans="1:38" x14ac:dyDescent="0.3">
      <c r="A1310" s="232">
        <v>6000213</v>
      </c>
      <c r="B1310" s="232" t="s">
        <v>8336</v>
      </c>
      <c r="C1310" s="244" t="s">
        <v>6717</v>
      </c>
      <c r="D1310" s="240" t="s">
        <v>8380</v>
      </c>
      <c r="E1310" s="239">
        <v>1101112304171</v>
      </c>
      <c r="F1310" s="243" t="s">
        <v>7179</v>
      </c>
      <c r="G1310" s="214">
        <v>0</v>
      </c>
      <c r="H1310" s="234" t="s">
        <v>6721</v>
      </c>
      <c r="I1310" s="234"/>
      <c r="J1310" s="234"/>
      <c r="K1310" s="234"/>
      <c r="L1310" s="234"/>
      <c r="M1310" s="234"/>
      <c r="N1310" s="234" t="s">
        <v>6720</v>
      </c>
      <c r="O1310" s="249"/>
      <c r="P1310" s="249"/>
      <c r="Q1310" s="226"/>
      <c r="R1310" s="212" t="s">
        <v>2</v>
      </c>
      <c r="S1310" s="213" t="s">
        <v>6721</v>
      </c>
      <c r="T1310" s="236" t="s">
        <v>8351</v>
      </c>
      <c r="U1310" s="237" t="s">
        <v>6722</v>
      </c>
      <c r="V1310" s="236">
        <v>45545</v>
      </c>
      <c r="W1310" s="236" t="s">
        <v>6944</v>
      </c>
      <c r="X1310" s="237" t="s">
        <v>6721</v>
      </c>
      <c r="Y1310" s="237"/>
      <c r="Z1310" s="237"/>
      <c r="AA1310" s="241">
        <v>202409</v>
      </c>
      <c r="AB1310" s="246"/>
      <c r="AC1310" s="236" t="s">
        <v>7181</v>
      </c>
      <c r="AD1310" s="247" t="s">
        <v>7606</v>
      </c>
      <c r="AE1310" s="248">
        <v>0.4</v>
      </c>
      <c r="AF1310" s="247" t="s">
        <v>7606</v>
      </c>
      <c r="AG1310" s="242" t="str">
        <f>IFERROR(VLOOKUP(작성용!A:A,RM!A:D,4,0),"-")</f>
        <v>-</v>
      </c>
      <c r="AH1310" s="9" t="s">
        <v>6721</v>
      </c>
      <c r="AI1310" s="238" t="s">
        <v>6721</v>
      </c>
      <c r="AJ1310" s="238" t="s">
        <v>6721</v>
      </c>
      <c r="AK1310" s="238" t="s">
        <v>7182</v>
      </c>
      <c r="AL1310" s="238">
        <v>1309</v>
      </c>
    </row>
    <row r="1311" spans="1:38" x14ac:dyDescent="0.3">
      <c r="A1311" s="232">
        <v>6000213</v>
      </c>
      <c r="B1311" s="232" t="s">
        <v>8336</v>
      </c>
      <c r="C1311" s="244" t="s">
        <v>6717</v>
      </c>
      <c r="D1311" s="240" t="s">
        <v>8380</v>
      </c>
      <c r="E1311" s="239">
        <v>1101112304171</v>
      </c>
      <c r="F1311" s="243" t="s">
        <v>7044</v>
      </c>
      <c r="G1311" s="214">
        <v>1</v>
      </c>
      <c r="H1311" s="234" t="s">
        <v>6721</v>
      </c>
      <c r="I1311" s="234"/>
      <c r="J1311" s="234"/>
      <c r="K1311" s="234"/>
      <c r="L1311" s="234"/>
      <c r="M1311" s="234"/>
      <c r="N1311" s="234" t="s">
        <v>6720</v>
      </c>
      <c r="O1311" s="249"/>
      <c r="P1311" s="249"/>
      <c r="Q1311" s="226"/>
      <c r="R1311" s="212" t="s">
        <v>2</v>
      </c>
      <c r="S1311" s="213" t="s">
        <v>6721</v>
      </c>
      <c r="T1311" s="236" t="s">
        <v>8351</v>
      </c>
      <c r="U1311" s="237" t="s">
        <v>6722</v>
      </c>
      <c r="V1311" s="236">
        <v>45545</v>
      </c>
      <c r="W1311" s="236" t="s">
        <v>6944</v>
      </c>
      <c r="X1311" s="237" t="s">
        <v>6721</v>
      </c>
      <c r="Y1311" s="237"/>
      <c r="Z1311" s="237"/>
      <c r="AA1311" s="241">
        <v>202409</v>
      </c>
      <c r="AB1311" s="246"/>
      <c r="AC1311" s="236" t="s">
        <v>7181</v>
      </c>
      <c r="AD1311" s="247" t="s">
        <v>7606</v>
      </c>
      <c r="AE1311" s="248">
        <v>0</v>
      </c>
      <c r="AF1311" s="247" t="s">
        <v>7606</v>
      </c>
      <c r="AG1311" s="242" t="str">
        <f>IFERROR(VLOOKUP(작성용!A:A,RM!A:D,4,0),"-")</f>
        <v>-</v>
      </c>
      <c r="AH1311" s="9" t="s">
        <v>6721</v>
      </c>
      <c r="AI1311" s="238" t="s">
        <v>6721</v>
      </c>
      <c r="AJ1311" s="238" t="s">
        <v>6721</v>
      </c>
      <c r="AK1311" s="238" t="s">
        <v>7182</v>
      </c>
      <c r="AL1311" s="238">
        <v>1310</v>
      </c>
    </row>
    <row r="1312" spans="1:38" x14ac:dyDescent="0.3">
      <c r="A1312" s="232">
        <v>6000213</v>
      </c>
      <c r="B1312" s="232" t="s">
        <v>8336</v>
      </c>
      <c r="C1312" s="244" t="s">
        <v>6717</v>
      </c>
      <c r="D1312" s="240" t="s">
        <v>8380</v>
      </c>
      <c r="E1312" s="239">
        <v>1101112304171</v>
      </c>
      <c r="F1312" s="243" t="s">
        <v>7044</v>
      </c>
      <c r="G1312" s="214">
        <v>2</v>
      </c>
      <c r="H1312" s="234" t="s">
        <v>6721</v>
      </c>
      <c r="I1312" s="234"/>
      <c r="J1312" s="234"/>
      <c r="K1312" s="234"/>
      <c r="L1312" s="234"/>
      <c r="M1312" s="234"/>
      <c r="N1312" s="234" t="s">
        <v>6720</v>
      </c>
      <c r="O1312" s="249"/>
      <c r="P1312" s="249"/>
      <c r="Q1312" s="226"/>
      <c r="R1312" s="212" t="s">
        <v>2</v>
      </c>
      <c r="S1312" s="213" t="s">
        <v>6721</v>
      </c>
      <c r="T1312" s="236" t="s">
        <v>8351</v>
      </c>
      <c r="U1312" s="237" t="s">
        <v>6722</v>
      </c>
      <c r="V1312" s="236">
        <v>45545</v>
      </c>
      <c r="W1312" s="236" t="s">
        <v>6944</v>
      </c>
      <c r="X1312" s="237" t="s">
        <v>6721</v>
      </c>
      <c r="Y1312" s="237"/>
      <c r="Z1312" s="237"/>
      <c r="AA1312" s="241">
        <v>202409</v>
      </c>
      <c r="AB1312" s="246"/>
      <c r="AC1312" s="236" t="s">
        <v>7181</v>
      </c>
      <c r="AD1312" s="247" t="s">
        <v>7606</v>
      </c>
      <c r="AE1312" s="248">
        <v>0</v>
      </c>
      <c r="AF1312" s="247" t="s">
        <v>7606</v>
      </c>
      <c r="AG1312" s="242" t="str">
        <f>IFERROR(VLOOKUP(작성용!A:A,RM!A:D,4,0),"-")</f>
        <v>-</v>
      </c>
      <c r="AH1312" s="9" t="s">
        <v>6721</v>
      </c>
      <c r="AI1312" s="238" t="s">
        <v>6721</v>
      </c>
      <c r="AJ1312" s="238" t="s">
        <v>6721</v>
      </c>
      <c r="AK1312" s="238" t="s">
        <v>7182</v>
      </c>
      <c r="AL1312" s="238">
        <v>1311</v>
      </c>
    </row>
    <row r="1313" spans="1:38" x14ac:dyDescent="0.3">
      <c r="A1313" s="232">
        <v>6000213</v>
      </c>
      <c r="B1313" s="232" t="s">
        <v>8336</v>
      </c>
      <c r="C1313" s="244" t="s">
        <v>6717</v>
      </c>
      <c r="D1313" s="240" t="s">
        <v>8380</v>
      </c>
      <c r="E1313" s="239">
        <v>1101112304171</v>
      </c>
      <c r="F1313" s="243" t="s">
        <v>7044</v>
      </c>
      <c r="G1313" s="214">
        <v>3</v>
      </c>
      <c r="H1313" s="234" t="s">
        <v>6721</v>
      </c>
      <c r="I1313" s="234"/>
      <c r="J1313" s="234"/>
      <c r="K1313" s="234"/>
      <c r="L1313" s="234"/>
      <c r="M1313" s="234"/>
      <c r="N1313" s="234" t="s">
        <v>6720</v>
      </c>
      <c r="O1313" s="249"/>
      <c r="P1313" s="249"/>
      <c r="Q1313" s="226"/>
      <c r="R1313" s="212" t="s">
        <v>2</v>
      </c>
      <c r="S1313" s="213" t="s">
        <v>6721</v>
      </c>
      <c r="T1313" s="236" t="s">
        <v>8351</v>
      </c>
      <c r="U1313" s="237" t="s">
        <v>6722</v>
      </c>
      <c r="V1313" s="236">
        <v>45545</v>
      </c>
      <c r="W1313" s="236" t="s">
        <v>6944</v>
      </c>
      <c r="X1313" s="237" t="s">
        <v>6721</v>
      </c>
      <c r="Y1313" s="237"/>
      <c r="Z1313" s="237"/>
      <c r="AA1313" s="241">
        <v>202409</v>
      </c>
      <c r="AB1313" s="246"/>
      <c r="AC1313" s="236" t="s">
        <v>7181</v>
      </c>
      <c r="AD1313" s="247" t="s">
        <v>7606</v>
      </c>
      <c r="AE1313" s="248">
        <v>0</v>
      </c>
      <c r="AF1313" s="247" t="s">
        <v>7606</v>
      </c>
      <c r="AG1313" s="242" t="str">
        <f>IFERROR(VLOOKUP(작성용!A:A,RM!A:D,4,0),"-")</f>
        <v>-</v>
      </c>
      <c r="AH1313" s="9" t="s">
        <v>6721</v>
      </c>
      <c r="AI1313" s="238" t="s">
        <v>6721</v>
      </c>
      <c r="AJ1313" s="238" t="s">
        <v>6721</v>
      </c>
      <c r="AK1313" s="238" t="s">
        <v>7182</v>
      </c>
      <c r="AL1313" s="238">
        <v>1312</v>
      </c>
    </row>
    <row r="1314" spans="1:38" x14ac:dyDescent="0.3">
      <c r="A1314" s="232">
        <v>6000213</v>
      </c>
      <c r="B1314" s="232" t="s">
        <v>8336</v>
      </c>
      <c r="C1314" s="244" t="s">
        <v>6717</v>
      </c>
      <c r="D1314" s="240" t="s">
        <v>8380</v>
      </c>
      <c r="E1314" s="239">
        <v>1101112304171</v>
      </c>
      <c r="F1314" s="243" t="s">
        <v>7013</v>
      </c>
      <c r="G1314" s="214">
        <v>0</v>
      </c>
      <c r="H1314" s="234" t="s">
        <v>6721</v>
      </c>
      <c r="I1314" s="234"/>
      <c r="J1314" s="234"/>
      <c r="K1314" s="234"/>
      <c r="L1314" s="234"/>
      <c r="M1314" s="234"/>
      <c r="N1314" s="234" t="s">
        <v>6720</v>
      </c>
      <c r="O1314" s="249"/>
      <c r="P1314" s="249"/>
      <c r="Q1314" s="226"/>
      <c r="R1314" s="212" t="s">
        <v>2</v>
      </c>
      <c r="S1314" s="213" t="s">
        <v>6721</v>
      </c>
      <c r="T1314" s="236" t="s">
        <v>8351</v>
      </c>
      <c r="U1314" s="237" t="s">
        <v>6722</v>
      </c>
      <c r="V1314" s="236">
        <v>45545</v>
      </c>
      <c r="W1314" s="236" t="s">
        <v>6944</v>
      </c>
      <c r="X1314" s="237" t="s">
        <v>6721</v>
      </c>
      <c r="Y1314" s="237"/>
      <c r="Z1314" s="237"/>
      <c r="AA1314" s="241">
        <v>202409</v>
      </c>
      <c r="AB1314" s="246"/>
      <c r="AC1314" s="236" t="s">
        <v>7181</v>
      </c>
      <c r="AD1314" s="247" t="s">
        <v>7606</v>
      </c>
      <c r="AE1314" s="248">
        <v>0</v>
      </c>
      <c r="AF1314" s="247" t="s">
        <v>7606</v>
      </c>
      <c r="AG1314" s="242" t="str">
        <f>IFERROR(VLOOKUP(작성용!A:A,RM!A:D,4,0),"-")</f>
        <v>-</v>
      </c>
      <c r="AH1314" s="9" t="s">
        <v>6721</v>
      </c>
      <c r="AI1314" s="238" t="s">
        <v>6721</v>
      </c>
      <c r="AJ1314" s="238" t="s">
        <v>6721</v>
      </c>
      <c r="AK1314" s="238" t="s">
        <v>7182</v>
      </c>
      <c r="AL1314" s="238">
        <v>1313</v>
      </c>
    </row>
    <row r="1315" spans="1:38" x14ac:dyDescent="0.3">
      <c r="A1315" s="232">
        <v>6000391</v>
      </c>
      <c r="B1315" s="232" t="s">
        <v>8338</v>
      </c>
      <c r="C1315" s="244" t="s">
        <v>6717</v>
      </c>
      <c r="D1315" s="240" t="s">
        <v>8381</v>
      </c>
      <c r="E1315" s="239">
        <v>1101115695337</v>
      </c>
      <c r="F1315" s="243" t="s">
        <v>6931</v>
      </c>
      <c r="G1315" s="214">
        <v>0</v>
      </c>
      <c r="H1315" s="234" t="s">
        <v>6721</v>
      </c>
      <c r="I1315" s="234"/>
      <c r="J1315" s="234"/>
      <c r="K1315" s="234"/>
      <c r="L1315" s="234"/>
      <c r="M1315" s="234"/>
      <c r="N1315" s="234" t="s">
        <v>6946</v>
      </c>
      <c r="O1315" s="249"/>
      <c r="P1315" s="249"/>
      <c r="Q1315" s="226"/>
      <c r="R1315" s="212" t="s">
        <v>2</v>
      </c>
      <c r="S1315" s="213" t="s">
        <v>6721</v>
      </c>
      <c r="T1315" s="236" t="s">
        <v>8351</v>
      </c>
      <c r="U1315" s="237" t="s">
        <v>6722</v>
      </c>
      <c r="V1315" s="236">
        <v>45545</v>
      </c>
      <c r="W1315" s="236" t="s">
        <v>6944</v>
      </c>
      <c r="X1315" s="237" t="s">
        <v>6721</v>
      </c>
      <c r="Y1315" s="237"/>
      <c r="Z1315" s="237"/>
      <c r="AA1315" s="241">
        <v>202409</v>
      </c>
      <c r="AB1315" s="246"/>
      <c r="AC1315" s="236" t="s">
        <v>7181</v>
      </c>
      <c r="AD1315" s="247" t="s">
        <v>6910</v>
      </c>
      <c r="AE1315" s="248">
        <v>0</v>
      </c>
      <c r="AF1315" s="247" t="s">
        <v>6910</v>
      </c>
      <c r="AG1315" s="242" t="str">
        <f>IFERROR(VLOOKUP(작성용!A:A,RM!A:D,4,0),"-")</f>
        <v>-</v>
      </c>
      <c r="AH1315" s="9" t="s">
        <v>6721</v>
      </c>
      <c r="AI1315" s="238" t="s">
        <v>6721</v>
      </c>
      <c r="AJ1315" s="238" t="s">
        <v>6721</v>
      </c>
      <c r="AK1315" s="238" t="s">
        <v>7182</v>
      </c>
      <c r="AL1315" s="238">
        <v>1314</v>
      </c>
    </row>
    <row r="1316" spans="1:38" x14ac:dyDescent="0.3">
      <c r="A1316" s="232">
        <v>6000391</v>
      </c>
      <c r="B1316" s="232" t="s">
        <v>8338</v>
      </c>
      <c r="C1316" s="244" t="s">
        <v>6717</v>
      </c>
      <c r="D1316" s="240" t="s">
        <v>8382</v>
      </c>
      <c r="E1316" s="239">
        <v>1101111574874</v>
      </c>
      <c r="F1316" s="243" t="s">
        <v>6931</v>
      </c>
      <c r="G1316" s="214">
        <v>0</v>
      </c>
      <c r="H1316" s="234" t="s">
        <v>6721</v>
      </c>
      <c r="I1316" s="234"/>
      <c r="J1316" s="234"/>
      <c r="K1316" s="234"/>
      <c r="L1316" s="234"/>
      <c r="M1316" s="234"/>
      <c r="N1316" s="234" t="s">
        <v>6946</v>
      </c>
      <c r="O1316" s="249"/>
      <c r="P1316" s="249"/>
      <c r="Q1316" s="226"/>
      <c r="R1316" s="212" t="s">
        <v>2</v>
      </c>
      <c r="S1316" s="213" t="s">
        <v>6721</v>
      </c>
      <c r="T1316" s="236" t="s">
        <v>8351</v>
      </c>
      <c r="U1316" s="237" t="s">
        <v>6722</v>
      </c>
      <c r="V1316" s="236">
        <v>45545</v>
      </c>
      <c r="W1316" s="236" t="s">
        <v>6944</v>
      </c>
      <c r="X1316" s="237" t="s">
        <v>6721</v>
      </c>
      <c r="Y1316" s="237"/>
      <c r="Z1316" s="237"/>
      <c r="AA1316" s="241">
        <v>202409</v>
      </c>
      <c r="AB1316" s="246"/>
      <c r="AC1316" s="236" t="s">
        <v>7181</v>
      </c>
      <c r="AD1316" s="247" t="s">
        <v>6910</v>
      </c>
      <c r="AE1316" s="248">
        <v>0</v>
      </c>
      <c r="AF1316" s="247" t="s">
        <v>6910</v>
      </c>
      <c r="AG1316" s="242" t="str">
        <f>IFERROR(VLOOKUP(작성용!A:A,RM!A:D,4,0),"-")</f>
        <v>-</v>
      </c>
      <c r="AH1316" s="9" t="s">
        <v>6721</v>
      </c>
      <c r="AI1316" s="238" t="s">
        <v>6721</v>
      </c>
      <c r="AJ1316" s="238" t="s">
        <v>6721</v>
      </c>
      <c r="AK1316" s="238" t="s">
        <v>7182</v>
      </c>
      <c r="AL1316" s="238">
        <v>1315</v>
      </c>
    </row>
    <row r="1317" spans="1:38" x14ac:dyDescent="0.3">
      <c r="A1317" s="232">
        <v>6000391</v>
      </c>
      <c r="B1317" s="232" t="s">
        <v>8338</v>
      </c>
      <c r="C1317" s="244" t="s">
        <v>6717</v>
      </c>
      <c r="D1317" s="240" t="s">
        <v>8383</v>
      </c>
      <c r="E1317" s="239">
        <v>1101117640835</v>
      </c>
      <c r="F1317" s="243" t="s">
        <v>7044</v>
      </c>
      <c r="G1317" s="214">
        <v>0</v>
      </c>
      <c r="H1317" s="234" t="s">
        <v>6721</v>
      </c>
      <c r="I1317" s="234"/>
      <c r="J1317" s="234"/>
      <c r="K1317" s="234"/>
      <c r="L1317" s="234"/>
      <c r="M1317" s="234"/>
      <c r="N1317" s="234" t="s">
        <v>6946</v>
      </c>
      <c r="O1317" s="249"/>
      <c r="P1317" s="249"/>
      <c r="Q1317" s="226"/>
      <c r="R1317" s="212" t="s">
        <v>2</v>
      </c>
      <c r="S1317" s="213" t="s">
        <v>6721</v>
      </c>
      <c r="T1317" s="236" t="s">
        <v>8351</v>
      </c>
      <c r="U1317" s="237" t="s">
        <v>6722</v>
      </c>
      <c r="V1317" s="236">
        <v>45545</v>
      </c>
      <c r="W1317" s="236" t="s">
        <v>6944</v>
      </c>
      <c r="X1317" s="237" t="s">
        <v>6721</v>
      </c>
      <c r="Y1317" s="237"/>
      <c r="Z1317" s="237"/>
      <c r="AA1317" s="241">
        <v>202409</v>
      </c>
      <c r="AB1317" s="246"/>
      <c r="AC1317" s="236" t="s">
        <v>7181</v>
      </c>
      <c r="AD1317" s="247" t="s">
        <v>7620</v>
      </c>
      <c r="AE1317" s="248">
        <v>0.4</v>
      </c>
      <c r="AF1317" s="247" t="s">
        <v>7620</v>
      </c>
      <c r="AG1317" s="242" t="str">
        <f>IFERROR(VLOOKUP(작성용!A:A,RM!A:D,4,0),"-")</f>
        <v>-</v>
      </c>
      <c r="AH1317" s="9" t="s">
        <v>6721</v>
      </c>
      <c r="AI1317" s="238" t="s">
        <v>6721</v>
      </c>
      <c r="AJ1317" s="238" t="s">
        <v>6721</v>
      </c>
      <c r="AK1317" s="238" t="s">
        <v>7182</v>
      </c>
      <c r="AL1317" s="238">
        <v>1316</v>
      </c>
    </row>
    <row r="1318" spans="1:38" x14ac:dyDescent="0.3">
      <c r="A1318" s="232">
        <v>6000391</v>
      </c>
      <c r="B1318" s="232" t="s">
        <v>8338</v>
      </c>
      <c r="C1318" s="244" t="s">
        <v>6717</v>
      </c>
      <c r="D1318" s="240" t="s">
        <v>8384</v>
      </c>
      <c r="E1318" s="239">
        <v>1648110141197</v>
      </c>
      <c r="F1318" s="243" t="s">
        <v>6966</v>
      </c>
      <c r="G1318" s="214">
        <v>0</v>
      </c>
      <c r="H1318" s="234" t="s">
        <v>6721</v>
      </c>
      <c r="I1318" s="234"/>
      <c r="J1318" s="234"/>
      <c r="K1318" s="234"/>
      <c r="L1318" s="234"/>
      <c r="M1318" s="234"/>
      <c r="N1318" s="234" t="s">
        <v>6946</v>
      </c>
      <c r="O1318" s="249"/>
      <c r="P1318" s="249"/>
      <c r="Q1318" s="226"/>
      <c r="R1318" s="212" t="s">
        <v>2</v>
      </c>
      <c r="S1318" s="213" t="s">
        <v>6721</v>
      </c>
      <c r="T1318" s="236" t="s">
        <v>8351</v>
      </c>
      <c r="U1318" s="237" t="s">
        <v>6722</v>
      </c>
      <c r="V1318" s="236">
        <v>45545</v>
      </c>
      <c r="W1318" s="236" t="s">
        <v>6944</v>
      </c>
      <c r="X1318" s="237" t="s">
        <v>6721</v>
      </c>
      <c r="Y1318" s="237"/>
      <c r="Z1318" s="237"/>
      <c r="AA1318" s="241">
        <v>202409</v>
      </c>
      <c r="AB1318" s="246"/>
      <c r="AC1318" s="236" t="s">
        <v>7181</v>
      </c>
      <c r="AD1318" s="247" t="s">
        <v>6989</v>
      </c>
      <c r="AE1318" s="248">
        <v>0.4</v>
      </c>
      <c r="AF1318" s="247" t="s">
        <v>6989</v>
      </c>
      <c r="AG1318" s="242" t="str">
        <f>IFERROR(VLOOKUP(작성용!A:A,RM!A:D,4,0),"-")</f>
        <v>-</v>
      </c>
      <c r="AH1318" s="9" t="s">
        <v>6721</v>
      </c>
      <c r="AI1318" s="238" t="s">
        <v>6721</v>
      </c>
      <c r="AJ1318" s="238" t="s">
        <v>6721</v>
      </c>
      <c r="AK1318" s="238" t="s">
        <v>7182</v>
      </c>
      <c r="AL1318" s="238">
        <v>1317</v>
      </c>
    </row>
    <row r="1319" spans="1:38" x14ac:dyDescent="0.3">
      <c r="A1319" s="232">
        <v>6000391</v>
      </c>
      <c r="B1319" s="232" t="s">
        <v>8338</v>
      </c>
      <c r="C1319" s="244" t="s">
        <v>6717</v>
      </c>
      <c r="D1319" s="230" t="s">
        <v>8385</v>
      </c>
      <c r="E1319" s="239">
        <v>1101111706378</v>
      </c>
      <c r="F1319" s="243" t="s">
        <v>6955</v>
      </c>
      <c r="G1319" s="214">
        <v>0</v>
      </c>
      <c r="H1319" s="234" t="s">
        <v>6721</v>
      </c>
      <c r="I1319" s="234"/>
      <c r="J1319" s="234"/>
      <c r="K1319" s="234"/>
      <c r="L1319" s="234"/>
      <c r="M1319" s="234"/>
      <c r="N1319" s="234" t="s">
        <v>6946</v>
      </c>
      <c r="O1319" s="249"/>
      <c r="P1319" s="249"/>
      <c r="Q1319" s="226"/>
      <c r="R1319" s="212" t="s">
        <v>2</v>
      </c>
      <c r="S1319" s="213" t="s">
        <v>6721</v>
      </c>
      <c r="T1319" s="236" t="s">
        <v>8351</v>
      </c>
      <c r="U1319" s="237" t="s">
        <v>6722</v>
      </c>
      <c r="V1319" s="236">
        <v>45545</v>
      </c>
      <c r="W1319" s="236" t="s">
        <v>6944</v>
      </c>
      <c r="X1319" s="237" t="s">
        <v>6721</v>
      </c>
      <c r="Y1319" s="237"/>
      <c r="Z1319" s="237"/>
      <c r="AA1319" s="241">
        <v>202409</v>
      </c>
      <c r="AB1319" s="246"/>
      <c r="AC1319" s="236" t="s">
        <v>7181</v>
      </c>
      <c r="AD1319" s="247" t="s">
        <v>7620</v>
      </c>
      <c r="AE1319" s="248">
        <v>0</v>
      </c>
      <c r="AF1319" s="247" t="s">
        <v>7620</v>
      </c>
      <c r="AG1319" s="242" t="str">
        <f>IFERROR(VLOOKUP(작성용!A:A,RM!A:D,4,0),"-")</f>
        <v>-</v>
      </c>
      <c r="AH1319" s="9" t="s">
        <v>6721</v>
      </c>
      <c r="AI1319" s="238" t="s">
        <v>6721</v>
      </c>
      <c r="AJ1319" s="238" t="s">
        <v>6721</v>
      </c>
      <c r="AK1319" s="238" t="s">
        <v>7182</v>
      </c>
      <c r="AL1319" s="238">
        <v>1318</v>
      </c>
    </row>
    <row r="1320" spans="1:38" x14ac:dyDescent="0.3">
      <c r="A1320" s="232">
        <v>6000391</v>
      </c>
      <c r="B1320" s="232" t="s">
        <v>8338</v>
      </c>
      <c r="C1320" s="244" t="s">
        <v>6717</v>
      </c>
      <c r="D1320" s="240" t="s">
        <v>7225</v>
      </c>
      <c r="E1320" s="239">
        <v>1342110123995</v>
      </c>
      <c r="F1320" s="243" t="s">
        <v>7179</v>
      </c>
      <c r="G1320" s="214">
        <v>0</v>
      </c>
      <c r="H1320" s="234" t="s">
        <v>6721</v>
      </c>
      <c r="I1320" s="234"/>
      <c r="J1320" s="234"/>
      <c r="K1320" s="234"/>
      <c r="L1320" s="234"/>
      <c r="M1320" s="234"/>
      <c r="N1320" s="234" t="s">
        <v>6946</v>
      </c>
      <c r="O1320" s="249"/>
      <c r="P1320" s="249"/>
      <c r="Q1320" s="226"/>
      <c r="R1320" s="212" t="s">
        <v>2</v>
      </c>
      <c r="S1320" s="213" t="s">
        <v>6721</v>
      </c>
      <c r="T1320" s="236" t="s">
        <v>8351</v>
      </c>
      <c r="U1320" s="237" t="s">
        <v>6722</v>
      </c>
      <c r="V1320" s="236">
        <v>45545</v>
      </c>
      <c r="W1320" s="236" t="s">
        <v>6944</v>
      </c>
      <c r="X1320" s="237" t="s">
        <v>6721</v>
      </c>
      <c r="Y1320" s="237"/>
      <c r="Z1320" s="237"/>
      <c r="AA1320" s="241">
        <v>202409</v>
      </c>
      <c r="AB1320" s="246"/>
      <c r="AC1320" s="236" t="s">
        <v>7181</v>
      </c>
      <c r="AD1320" s="247" t="s">
        <v>7221</v>
      </c>
      <c r="AE1320" s="248">
        <v>0</v>
      </c>
      <c r="AF1320" s="247" t="s">
        <v>7221</v>
      </c>
      <c r="AG1320" s="242" t="str">
        <f>IFERROR(VLOOKUP(작성용!A:A,RM!A:D,4,0),"-")</f>
        <v>-</v>
      </c>
      <c r="AH1320" s="9" t="s">
        <v>6721</v>
      </c>
      <c r="AI1320" s="238" t="s">
        <v>6721</v>
      </c>
      <c r="AJ1320" s="238" t="s">
        <v>6721</v>
      </c>
      <c r="AK1320" s="238" t="s">
        <v>7182</v>
      </c>
      <c r="AL1320" s="238">
        <v>1319</v>
      </c>
    </row>
    <row r="1321" spans="1:38" x14ac:dyDescent="0.3">
      <c r="A1321" s="232">
        <v>6000391</v>
      </c>
      <c r="B1321" s="232" t="s">
        <v>8338</v>
      </c>
      <c r="C1321" s="244" t="s">
        <v>6717</v>
      </c>
      <c r="D1321" s="231" t="s">
        <v>8386</v>
      </c>
      <c r="E1321" s="239">
        <v>2841110099882</v>
      </c>
      <c r="F1321" s="243" t="s">
        <v>6966</v>
      </c>
      <c r="G1321" s="214">
        <v>0</v>
      </c>
      <c r="H1321" s="234" t="s">
        <v>6721</v>
      </c>
      <c r="I1321" s="234"/>
      <c r="J1321" s="234"/>
      <c r="K1321" s="234"/>
      <c r="L1321" s="234"/>
      <c r="M1321" s="234"/>
      <c r="N1321" s="234" t="s">
        <v>6946</v>
      </c>
      <c r="O1321" s="249"/>
      <c r="P1321" s="249"/>
      <c r="Q1321" s="226"/>
      <c r="R1321" s="212" t="s">
        <v>2</v>
      </c>
      <c r="S1321" s="213" t="s">
        <v>6721</v>
      </c>
      <c r="T1321" s="236" t="s">
        <v>8351</v>
      </c>
      <c r="U1321" s="237" t="s">
        <v>6722</v>
      </c>
      <c r="V1321" s="236">
        <v>45545</v>
      </c>
      <c r="W1321" s="236" t="s">
        <v>6944</v>
      </c>
      <c r="X1321" s="237" t="s">
        <v>6721</v>
      </c>
      <c r="Y1321" s="237"/>
      <c r="Z1321" s="237"/>
      <c r="AA1321" s="241">
        <v>202409</v>
      </c>
      <c r="AB1321" s="246"/>
      <c r="AC1321" s="236" t="s">
        <v>7181</v>
      </c>
      <c r="AD1321" s="247" t="s">
        <v>7160</v>
      </c>
      <c r="AE1321" s="248">
        <v>0</v>
      </c>
      <c r="AF1321" s="247" t="s">
        <v>7160</v>
      </c>
      <c r="AG1321" s="242" t="str">
        <f>IFERROR(VLOOKUP(작성용!A:A,RM!A:D,4,0),"-")</f>
        <v>-</v>
      </c>
      <c r="AH1321" s="9" t="s">
        <v>6721</v>
      </c>
      <c r="AI1321" s="238" t="s">
        <v>6721</v>
      </c>
      <c r="AJ1321" s="238" t="s">
        <v>6721</v>
      </c>
      <c r="AK1321" s="238" t="s">
        <v>7182</v>
      </c>
      <c r="AL1321" s="238">
        <v>1320</v>
      </c>
    </row>
    <row r="1322" spans="1:38" x14ac:dyDescent="0.3">
      <c r="A1322" s="232">
        <v>6000391</v>
      </c>
      <c r="B1322" s="232" t="s">
        <v>8338</v>
      </c>
      <c r="C1322" s="244" t="s">
        <v>6717</v>
      </c>
      <c r="D1322" s="231" t="s">
        <v>8386</v>
      </c>
      <c r="E1322" s="239">
        <v>2841110099882</v>
      </c>
      <c r="F1322" s="243" t="s">
        <v>6931</v>
      </c>
      <c r="G1322" s="214">
        <v>0</v>
      </c>
      <c r="H1322" s="234" t="s">
        <v>6721</v>
      </c>
      <c r="I1322" s="234"/>
      <c r="J1322" s="234"/>
      <c r="K1322" s="234"/>
      <c r="L1322" s="234"/>
      <c r="M1322" s="234"/>
      <c r="N1322" s="234" t="s">
        <v>6946</v>
      </c>
      <c r="O1322" s="249"/>
      <c r="P1322" s="249"/>
      <c r="Q1322" s="226"/>
      <c r="R1322" s="212" t="s">
        <v>2</v>
      </c>
      <c r="S1322" s="213" t="s">
        <v>6721</v>
      </c>
      <c r="T1322" s="236" t="s">
        <v>8351</v>
      </c>
      <c r="U1322" s="237" t="s">
        <v>6722</v>
      </c>
      <c r="V1322" s="236">
        <v>45545</v>
      </c>
      <c r="W1322" s="236" t="s">
        <v>6944</v>
      </c>
      <c r="X1322" s="237" t="s">
        <v>6721</v>
      </c>
      <c r="Y1322" s="237"/>
      <c r="Z1322" s="237"/>
      <c r="AA1322" s="241">
        <v>202409</v>
      </c>
      <c r="AB1322" s="246"/>
      <c r="AC1322" s="236" t="s">
        <v>7181</v>
      </c>
      <c r="AD1322" s="247" t="s">
        <v>7160</v>
      </c>
      <c r="AE1322" s="248">
        <v>0</v>
      </c>
      <c r="AF1322" s="247" t="s">
        <v>7160</v>
      </c>
      <c r="AG1322" s="242" t="str">
        <f>IFERROR(VLOOKUP(작성용!A:A,RM!A:D,4,0),"-")</f>
        <v>-</v>
      </c>
      <c r="AH1322" s="9" t="s">
        <v>6721</v>
      </c>
      <c r="AI1322" s="238" t="s">
        <v>6721</v>
      </c>
      <c r="AJ1322" s="238" t="s">
        <v>6721</v>
      </c>
      <c r="AK1322" s="238" t="s">
        <v>7182</v>
      </c>
      <c r="AL1322" s="238">
        <v>1321</v>
      </c>
    </row>
    <row r="1323" spans="1:38" x14ac:dyDescent="0.3">
      <c r="A1323" s="232">
        <v>6000391</v>
      </c>
      <c r="B1323" s="232" t="s">
        <v>8338</v>
      </c>
      <c r="C1323" s="244" t="s">
        <v>6717</v>
      </c>
      <c r="D1323" s="240" t="s">
        <v>8387</v>
      </c>
      <c r="E1323" s="239">
        <v>1101115387992</v>
      </c>
      <c r="F1323" s="243" t="s">
        <v>7179</v>
      </c>
      <c r="G1323" s="214">
        <v>0</v>
      </c>
      <c r="H1323" s="234" t="s">
        <v>6721</v>
      </c>
      <c r="I1323" s="234"/>
      <c r="J1323" s="234"/>
      <c r="K1323" s="234"/>
      <c r="L1323" s="234"/>
      <c r="M1323" s="234"/>
      <c r="N1323" s="234" t="s">
        <v>6946</v>
      </c>
      <c r="O1323" s="249"/>
      <c r="P1323" s="249"/>
      <c r="Q1323" s="226"/>
      <c r="R1323" s="212" t="s">
        <v>2</v>
      </c>
      <c r="S1323" s="213" t="s">
        <v>6721</v>
      </c>
      <c r="T1323" s="236" t="s">
        <v>8351</v>
      </c>
      <c r="U1323" s="237" t="s">
        <v>6722</v>
      </c>
      <c r="V1323" s="236">
        <v>45545</v>
      </c>
      <c r="W1323" s="236" t="s">
        <v>6944</v>
      </c>
      <c r="X1323" s="237" t="s">
        <v>6721</v>
      </c>
      <c r="Y1323" s="237"/>
      <c r="Z1323" s="237"/>
      <c r="AA1323" s="241">
        <v>202409</v>
      </c>
      <c r="AB1323" s="246"/>
      <c r="AC1323" s="236" t="s">
        <v>7181</v>
      </c>
      <c r="AD1323" s="247" t="s">
        <v>7152</v>
      </c>
      <c r="AE1323" s="248">
        <v>0.4</v>
      </c>
      <c r="AF1323" s="247" t="s">
        <v>7152</v>
      </c>
      <c r="AG1323" s="242" t="str">
        <f>IFERROR(VLOOKUP(작성용!A:A,RM!A:D,4,0),"-")</f>
        <v>-</v>
      </c>
      <c r="AH1323" s="9" t="s">
        <v>6721</v>
      </c>
      <c r="AI1323" s="238" t="s">
        <v>6721</v>
      </c>
      <c r="AJ1323" s="238" t="s">
        <v>6721</v>
      </c>
      <c r="AK1323" s="238" t="s">
        <v>7182</v>
      </c>
      <c r="AL1323" s="238">
        <v>1322</v>
      </c>
    </row>
    <row r="1324" spans="1:38" x14ac:dyDescent="0.3">
      <c r="A1324" s="232">
        <v>6000391</v>
      </c>
      <c r="B1324" s="232" t="s">
        <v>8338</v>
      </c>
      <c r="C1324" s="244" t="s">
        <v>6717</v>
      </c>
      <c r="D1324" s="240" t="s">
        <v>8387</v>
      </c>
      <c r="E1324" s="239">
        <v>1101115387992</v>
      </c>
      <c r="F1324" s="243" t="s">
        <v>7044</v>
      </c>
      <c r="G1324" s="214">
        <v>0</v>
      </c>
      <c r="H1324" s="234" t="s">
        <v>6721</v>
      </c>
      <c r="I1324" s="234"/>
      <c r="J1324" s="234"/>
      <c r="K1324" s="234"/>
      <c r="L1324" s="234"/>
      <c r="M1324" s="234"/>
      <c r="N1324" s="234" t="s">
        <v>6946</v>
      </c>
      <c r="O1324" s="249"/>
      <c r="P1324" s="249"/>
      <c r="Q1324" s="226"/>
      <c r="R1324" s="212" t="s">
        <v>2</v>
      </c>
      <c r="S1324" s="213" t="s">
        <v>6721</v>
      </c>
      <c r="T1324" s="236" t="s">
        <v>8351</v>
      </c>
      <c r="U1324" s="237" t="s">
        <v>6722</v>
      </c>
      <c r="V1324" s="236">
        <v>45545</v>
      </c>
      <c r="W1324" s="236" t="s">
        <v>6944</v>
      </c>
      <c r="X1324" s="237" t="s">
        <v>6721</v>
      </c>
      <c r="Y1324" s="237"/>
      <c r="Z1324" s="237"/>
      <c r="AA1324" s="241">
        <v>202409</v>
      </c>
      <c r="AB1324" s="246"/>
      <c r="AC1324" s="236" t="s">
        <v>7181</v>
      </c>
      <c r="AD1324" s="247" t="s">
        <v>7152</v>
      </c>
      <c r="AE1324" s="248">
        <v>0</v>
      </c>
      <c r="AF1324" s="247" t="s">
        <v>7152</v>
      </c>
      <c r="AG1324" s="242" t="str">
        <f>IFERROR(VLOOKUP(작성용!A:A,RM!A:D,4,0),"-")</f>
        <v>-</v>
      </c>
      <c r="AH1324" s="9" t="s">
        <v>6721</v>
      </c>
      <c r="AI1324" s="238" t="s">
        <v>6721</v>
      </c>
      <c r="AJ1324" s="238" t="s">
        <v>6721</v>
      </c>
      <c r="AK1324" s="238" t="s">
        <v>7182</v>
      </c>
      <c r="AL1324" s="238">
        <v>1323</v>
      </c>
    </row>
    <row r="1325" spans="1:38" x14ac:dyDescent="0.3">
      <c r="A1325" s="232">
        <v>6000391</v>
      </c>
      <c r="B1325" s="232" t="s">
        <v>8338</v>
      </c>
      <c r="C1325" s="244" t="s">
        <v>6717</v>
      </c>
      <c r="D1325" s="240" t="s">
        <v>8388</v>
      </c>
      <c r="E1325" s="239">
        <v>1101115405116</v>
      </c>
      <c r="F1325" s="243" t="s">
        <v>7179</v>
      </c>
      <c r="G1325" s="214">
        <v>0</v>
      </c>
      <c r="H1325" s="234" t="s">
        <v>6721</v>
      </c>
      <c r="I1325" s="234"/>
      <c r="J1325" s="234"/>
      <c r="K1325" s="234"/>
      <c r="L1325" s="234"/>
      <c r="M1325" s="234"/>
      <c r="N1325" s="234" t="s">
        <v>6946</v>
      </c>
      <c r="O1325" s="249"/>
      <c r="P1325" s="249"/>
      <c r="Q1325" s="226"/>
      <c r="R1325" s="212" t="s">
        <v>2</v>
      </c>
      <c r="S1325" s="213" t="s">
        <v>6721</v>
      </c>
      <c r="T1325" s="236" t="s">
        <v>8351</v>
      </c>
      <c r="U1325" s="237" t="s">
        <v>6722</v>
      </c>
      <c r="V1325" s="236">
        <v>45545</v>
      </c>
      <c r="W1325" s="236" t="s">
        <v>6944</v>
      </c>
      <c r="X1325" s="237" t="s">
        <v>6721</v>
      </c>
      <c r="Y1325" s="237"/>
      <c r="Z1325" s="237"/>
      <c r="AA1325" s="241">
        <v>202409</v>
      </c>
      <c r="AB1325" s="246"/>
      <c r="AC1325" s="236" t="s">
        <v>7181</v>
      </c>
      <c r="AD1325" s="247" t="s">
        <v>7131</v>
      </c>
      <c r="AE1325" s="248">
        <v>0.4</v>
      </c>
      <c r="AF1325" s="247" t="s">
        <v>7131</v>
      </c>
      <c r="AG1325" s="242" t="str">
        <f>IFERROR(VLOOKUP(작성용!A:A,RM!A:D,4,0),"-")</f>
        <v>-</v>
      </c>
      <c r="AH1325" s="9" t="s">
        <v>6721</v>
      </c>
      <c r="AI1325" s="238" t="s">
        <v>6721</v>
      </c>
      <c r="AJ1325" s="238" t="s">
        <v>6721</v>
      </c>
      <c r="AK1325" s="238" t="s">
        <v>7182</v>
      </c>
      <c r="AL1325" s="238">
        <v>1324</v>
      </c>
    </row>
    <row r="1326" spans="1:38" x14ac:dyDescent="0.3">
      <c r="A1326" s="232">
        <v>6000391</v>
      </c>
      <c r="B1326" s="232" t="s">
        <v>8338</v>
      </c>
      <c r="C1326" s="244" t="s">
        <v>6717</v>
      </c>
      <c r="D1326" s="240" t="s">
        <v>8388</v>
      </c>
      <c r="E1326" s="239">
        <v>1101115405116</v>
      </c>
      <c r="F1326" s="243" t="s">
        <v>7044</v>
      </c>
      <c r="G1326" s="214">
        <v>0</v>
      </c>
      <c r="H1326" s="234" t="s">
        <v>6721</v>
      </c>
      <c r="I1326" s="234"/>
      <c r="J1326" s="234"/>
      <c r="K1326" s="234"/>
      <c r="L1326" s="234"/>
      <c r="M1326" s="234"/>
      <c r="N1326" s="234" t="s">
        <v>6946</v>
      </c>
      <c r="O1326" s="249"/>
      <c r="P1326" s="249"/>
      <c r="Q1326" s="226"/>
      <c r="R1326" s="212" t="s">
        <v>2</v>
      </c>
      <c r="S1326" s="213" t="s">
        <v>6721</v>
      </c>
      <c r="T1326" s="236" t="s">
        <v>8351</v>
      </c>
      <c r="U1326" s="237" t="s">
        <v>6722</v>
      </c>
      <c r="V1326" s="236">
        <v>45545</v>
      </c>
      <c r="W1326" s="236" t="s">
        <v>6944</v>
      </c>
      <c r="X1326" s="237" t="s">
        <v>6721</v>
      </c>
      <c r="Y1326" s="237"/>
      <c r="Z1326" s="237"/>
      <c r="AA1326" s="241">
        <v>202409</v>
      </c>
      <c r="AB1326" s="246"/>
      <c r="AC1326" s="236" t="s">
        <v>7181</v>
      </c>
      <c r="AD1326" s="247" t="s">
        <v>7131</v>
      </c>
      <c r="AE1326" s="248">
        <v>0</v>
      </c>
      <c r="AF1326" s="247" t="s">
        <v>7131</v>
      </c>
      <c r="AG1326" s="242" t="str">
        <f>IFERROR(VLOOKUP(작성용!A:A,RM!A:D,4,0),"-")</f>
        <v>-</v>
      </c>
      <c r="AH1326" s="9" t="s">
        <v>6721</v>
      </c>
      <c r="AI1326" s="238" t="s">
        <v>6721</v>
      </c>
      <c r="AJ1326" s="238" t="s">
        <v>6721</v>
      </c>
      <c r="AK1326" s="238" t="s">
        <v>7182</v>
      </c>
      <c r="AL1326" s="238">
        <v>1325</v>
      </c>
    </row>
    <row r="1327" spans="1:38" x14ac:dyDescent="0.3">
      <c r="A1327" s="232">
        <v>6000391</v>
      </c>
      <c r="B1327" s="232" t="s">
        <v>8338</v>
      </c>
      <c r="C1327" s="244" t="s">
        <v>6717</v>
      </c>
      <c r="D1327" s="240" t="s">
        <v>8384</v>
      </c>
      <c r="E1327" s="239">
        <v>1648110141197</v>
      </c>
      <c r="F1327" s="243" t="s">
        <v>6966</v>
      </c>
      <c r="G1327" s="214">
        <v>1</v>
      </c>
      <c r="H1327" s="234" t="s">
        <v>6721</v>
      </c>
      <c r="I1327" s="234"/>
      <c r="J1327" s="234"/>
      <c r="K1327" s="234"/>
      <c r="L1327" s="234"/>
      <c r="M1327" s="234"/>
      <c r="N1327" s="234" t="s">
        <v>6946</v>
      </c>
      <c r="O1327" s="249"/>
      <c r="P1327" s="249"/>
      <c r="Q1327" s="226"/>
      <c r="R1327" s="212" t="s">
        <v>2</v>
      </c>
      <c r="S1327" s="213" t="s">
        <v>6721</v>
      </c>
      <c r="T1327" s="236" t="s">
        <v>8351</v>
      </c>
      <c r="U1327" s="237" t="s">
        <v>6722</v>
      </c>
      <c r="V1327" s="236">
        <v>45545</v>
      </c>
      <c r="W1327" s="236" t="s">
        <v>6944</v>
      </c>
      <c r="X1327" s="237" t="s">
        <v>6721</v>
      </c>
      <c r="Y1327" s="237"/>
      <c r="Z1327" s="237"/>
      <c r="AA1327" s="241">
        <v>202409</v>
      </c>
      <c r="AB1327" s="246"/>
      <c r="AC1327" s="236" t="s">
        <v>7181</v>
      </c>
      <c r="AD1327" s="247" t="s">
        <v>6989</v>
      </c>
      <c r="AE1327" s="248">
        <v>0</v>
      </c>
      <c r="AF1327" s="247" t="s">
        <v>6989</v>
      </c>
      <c r="AG1327" s="242" t="str">
        <f>IFERROR(VLOOKUP(작성용!A:A,RM!A:D,4,0),"-")</f>
        <v>-</v>
      </c>
      <c r="AH1327" s="9" t="s">
        <v>6721</v>
      </c>
      <c r="AI1327" s="238" t="s">
        <v>6721</v>
      </c>
      <c r="AJ1327" s="238" t="s">
        <v>6721</v>
      </c>
      <c r="AK1327" s="238" t="s">
        <v>7182</v>
      </c>
      <c r="AL1327" s="238">
        <v>1326</v>
      </c>
    </row>
    <row r="1328" spans="1:38" x14ac:dyDescent="0.3">
      <c r="A1328" s="232">
        <v>6000391</v>
      </c>
      <c r="B1328" s="232" t="s">
        <v>8338</v>
      </c>
      <c r="C1328" s="244" t="s">
        <v>6717</v>
      </c>
      <c r="D1328" s="240" t="s">
        <v>8389</v>
      </c>
      <c r="E1328" s="239">
        <v>1311110401875</v>
      </c>
      <c r="F1328" s="243" t="s">
        <v>6966</v>
      </c>
      <c r="G1328" s="214">
        <v>0</v>
      </c>
      <c r="H1328" s="234" t="s">
        <v>6721</v>
      </c>
      <c r="I1328" s="234"/>
      <c r="J1328" s="234"/>
      <c r="K1328" s="234"/>
      <c r="L1328" s="234"/>
      <c r="M1328" s="234"/>
      <c r="N1328" s="234" t="s">
        <v>6946</v>
      </c>
      <c r="O1328" s="249"/>
      <c r="P1328" s="249"/>
      <c r="Q1328" s="226"/>
      <c r="R1328" s="212" t="s">
        <v>2</v>
      </c>
      <c r="S1328" s="213" t="s">
        <v>6721</v>
      </c>
      <c r="T1328" s="236" t="s">
        <v>8351</v>
      </c>
      <c r="U1328" s="237" t="s">
        <v>6722</v>
      </c>
      <c r="V1328" s="236">
        <v>45545</v>
      </c>
      <c r="W1328" s="236" t="s">
        <v>6944</v>
      </c>
      <c r="X1328" s="237" t="s">
        <v>6721</v>
      </c>
      <c r="Y1328" s="237"/>
      <c r="Z1328" s="237"/>
      <c r="AA1328" s="241">
        <v>202409</v>
      </c>
      <c r="AB1328" s="246"/>
      <c r="AC1328" s="236" t="s">
        <v>7181</v>
      </c>
      <c r="AD1328" s="247" t="s">
        <v>7129</v>
      </c>
      <c r="AE1328" s="248">
        <v>0.4</v>
      </c>
      <c r="AF1328" s="247" t="s">
        <v>7129</v>
      </c>
      <c r="AG1328" s="242" t="str">
        <f>IFERROR(VLOOKUP(작성용!A:A,RM!A:D,4,0),"-")</f>
        <v>-</v>
      </c>
      <c r="AH1328" s="9" t="s">
        <v>6721</v>
      </c>
      <c r="AI1328" s="238" t="s">
        <v>6721</v>
      </c>
      <c r="AJ1328" s="238" t="s">
        <v>6721</v>
      </c>
      <c r="AK1328" s="238" t="s">
        <v>7182</v>
      </c>
      <c r="AL1328" s="238">
        <v>1327</v>
      </c>
    </row>
    <row r="1329" spans="1:38" x14ac:dyDescent="0.3">
      <c r="A1329" s="232">
        <v>6000391</v>
      </c>
      <c r="B1329" s="232" t="s">
        <v>8338</v>
      </c>
      <c r="C1329" s="244" t="s">
        <v>6717</v>
      </c>
      <c r="D1329" s="240" t="s">
        <v>8390</v>
      </c>
      <c r="E1329" s="239">
        <v>1345110308129</v>
      </c>
      <c r="F1329" s="243" t="s">
        <v>7044</v>
      </c>
      <c r="G1329" s="214">
        <v>0</v>
      </c>
      <c r="H1329" s="234" t="s">
        <v>6721</v>
      </c>
      <c r="I1329" s="234"/>
      <c r="J1329" s="234"/>
      <c r="K1329" s="234"/>
      <c r="L1329" s="234"/>
      <c r="M1329" s="234"/>
      <c r="N1329" s="234" t="s">
        <v>6946</v>
      </c>
      <c r="O1329" s="249"/>
      <c r="P1329" s="249"/>
      <c r="Q1329" s="226"/>
      <c r="R1329" s="212" t="s">
        <v>2</v>
      </c>
      <c r="S1329" s="213" t="s">
        <v>6721</v>
      </c>
      <c r="T1329" s="236" t="s">
        <v>8351</v>
      </c>
      <c r="U1329" s="237" t="s">
        <v>6722</v>
      </c>
      <c r="V1329" s="236">
        <v>45545</v>
      </c>
      <c r="W1329" s="236" t="s">
        <v>6944</v>
      </c>
      <c r="X1329" s="237" t="s">
        <v>6721</v>
      </c>
      <c r="Y1329" s="237"/>
      <c r="Z1329" s="237"/>
      <c r="AA1329" s="241">
        <v>202409</v>
      </c>
      <c r="AB1329" s="246"/>
      <c r="AC1329" s="236" t="s">
        <v>7181</v>
      </c>
      <c r="AD1329" s="247" t="s">
        <v>7131</v>
      </c>
      <c r="AE1329" s="248">
        <v>0.4</v>
      </c>
      <c r="AF1329" s="247" t="s">
        <v>7131</v>
      </c>
      <c r="AG1329" s="242" t="str">
        <f>IFERROR(VLOOKUP(작성용!A:A,RM!A:D,4,0),"-")</f>
        <v>-</v>
      </c>
      <c r="AH1329" s="9" t="s">
        <v>6721</v>
      </c>
      <c r="AI1329" s="238" t="s">
        <v>6721</v>
      </c>
      <c r="AJ1329" s="238" t="s">
        <v>6721</v>
      </c>
      <c r="AK1329" s="238" t="s">
        <v>7182</v>
      </c>
      <c r="AL1329" s="238">
        <v>1328</v>
      </c>
    </row>
    <row r="1330" spans="1:38" x14ac:dyDescent="0.3">
      <c r="A1330" s="232">
        <v>6000391</v>
      </c>
      <c r="B1330" s="232" t="s">
        <v>8338</v>
      </c>
      <c r="C1330" s="244" t="s">
        <v>6717</v>
      </c>
      <c r="D1330" s="240" t="s">
        <v>8206</v>
      </c>
      <c r="E1330" s="239" t="s">
        <v>4429</v>
      </c>
      <c r="F1330" s="243" t="s">
        <v>7062</v>
      </c>
      <c r="G1330" s="214">
        <v>0</v>
      </c>
      <c r="H1330" s="234" t="s">
        <v>6721</v>
      </c>
      <c r="I1330" s="234"/>
      <c r="J1330" s="234"/>
      <c r="K1330" s="234"/>
      <c r="L1330" s="234"/>
      <c r="M1330" s="234"/>
      <c r="N1330" s="234" t="s">
        <v>6946</v>
      </c>
      <c r="O1330" s="249"/>
      <c r="P1330" s="249"/>
      <c r="Q1330" s="226"/>
      <c r="R1330" s="212" t="s">
        <v>2</v>
      </c>
      <c r="S1330" s="213" t="s">
        <v>6721</v>
      </c>
      <c r="T1330" s="236" t="s">
        <v>8351</v>
      </c>
      <c r="U1330" s="237" t="s">
        <v>6722</v>
      </c>
      <c r="V1330" s="236">
        <v>45545</v>
      </c>
      <c r="W1330" s="236" t="s">
        <v>6944</v>
      </c>
      <c r="X1330" s="237" t="s">
        <v>6721</v>
      </c>
      <c r="Y1330" s="237"/>
      <c r="Z1330" s="237"/>
      <c r="AA1330" s="241">
        <v>202409</v>
      </c>
      <c r="AB1330" s="246"/>
      <c r="AC1330" s="236" t="s">
        <v>7181</v>
      </c>
      <c r="AD1330" s="247" t="s">
        <v>7160</v>
      </c>
      <c r="AE1330" s="248">
        <v>0</v>
      </c>
      <c r="AF1330" s="247" t="s">
        <v>7160</v>
      </c>
      <c r="AG1330" s="242" t="str">
        <f>IFERROR(VLOOKUP(작성용!A:A,RM!A:D,4,0),"-")</f>
        <v>-</v>
      </c>
      <c r="AH1330" s="9" t="s">
        <v>6721</v>
      </c>
      <c r="AI1330" s="238" t="s">
        <v>6721</v>
      </c>
      <c r="AJ1330" s="238" t="s">
        <v>6721</v>
      </c>
      <c r="AK1330" s="238" t="s">
        <v>7182</v>
      </c>
      <c r="AL1330" s="238">
        <v>1329</v>
      </c>
    </row>
    <row r="1331" spans="1:38" x14ac:dyDescent="0.3">
      <c r="A1331" s="232">
        <v>6000391</v>
      </c>
      <c r="B1331" s="232" t="s">
        <v>8338</v>
      </c>
      <c r="C1331" s="244" t="s">
        <v>6717</v>
      </c>
      <c r="D1331" s="240" t="s">
        <v>8383</v>
      </c>
      <c r="E1331" s="239">
        <v>1101117640835</v>
      </c>
      <c r="F1331" s="243" t="s">
        <v>7179</v>
      </c>
      <c r="G1331" s="214">
        <v>0</v>
      </c>
      <c r="H1331" s="234" t="s">
        <v>6721</v>
      </c>
      <c r="I1331" s="234"/>
      <c r="J1331" s="234"/>
      <c r="K1331" s="234"/>
      <c r="L1331" s="234"/>
      <c r="M1331" s="234"/>
      <c r="N1331" s="234" t="s">
        <v>6946</v>
      </c>
      <c r="O1331" s="249"/>
      <c r="P1331" s="249"/>
      <c r="Q1331" s="226"/>
      <c r="R1331" s="212" t="s">
        <v>2</v>
      </c>
      <c r="S1331" s="213" t="s">
        <v>6721</v>
      </c>
      <c r="T1331" s="236" t="s">
        <v>8351</v>
      </c>
      <c r="U1331" s="237" t="s">
        <v>6722</v>
      </c>
      <c r="V1331" s="236">
        <v>45545</v>
      </c>
      <c r="W1331" s="236" t="s">
        <v>6944</v>
      </c>
      <c r="X1331" s="237" t="s">
        <v>6721</v>
      </c>
      <c r="Y1331" s="237"/>
      <c r="Z1331" s="237"/>
      <c r="AA1331" s="241">
        <v>202409</v>
      </c>
      <c r="AB1331" s="246"/>
      <c r="AC1331" s="236" t="s">
        <v>7181</v>
      </c>
      <c r="AD1331" s="247" t="s">
        <v>7620</v>
      </c>
      <c r="AE1331" s="248">
        <v>0</v>
      </c>
      <c r="AF1331" s="247" t="s">
        <v>7620</v>
      </c>
      <c r="AG1331" s="242" t="str">
        <f>IFERROR(VLOOKUP(작성용!A:A,RM!A:D,4,0),"-")</f>
        <v>-</v>
      </c>
      <c r="AH1331" s="9" t="s">
        <v>6721</v>
      </c>
      <c r="AI1331" s="238" t="s">
        <v>6721</v>
      </c>
      <c r="AJ1331" s="238" t="s">
        <v>6721</v>
      </c>
      <c r="AK1331" s="238" t="s">
        <v>7182</v>
      </c>
      <c r="AL1331" s="238">
        <v>1330</v>
      </c>
    </row>
    <row r="1332" spans="1:38" x14ac:dyDescent="0.3">
      <c r="A1332" s="232">
        <v>6000391</v>
      </c>
      <c r="B1332" s="232" t="s">
        <v>8338</v>
      </c>
      <c r="C1332" s="244" t="s">
        <v>6717</v>
      </c>
      <c r="D1332" s="240" t="s">
        <v>8383</v>
      </c>
      <c r="E1332" s="239">
        <v>1101117640835</v>
      </c>
      <c r="F1332" s="243" t="s">
        <v>6931</v>
      </c>
      <c r="G1332" s="214">
        <v>0</v>
      </c>
      <c r="H1332" s="234" t="s">
        <v>6721</v>
      </c>
      <c r="I1332" s="234"/>
      <c r="J1332" s="234"/>
      <c r="K1332" s="234"/>
      <c r="L1332" s="234"/>
      <c r="M1332" s="234"/>
      <c r="N1332" s="234" t="s">
        <v>6946</v>
      </c>
      <c r="O1332" s="249"/>
      <c r="P1332" s="249"/>
      <c r="Q1332" s="226"/>
      <c r="R1332" s="212" t="s">
        <v>2</v>
      </c>
      <c r="S1332" s="213" t="s">
        <v>6721</v>
      </c>
      <c r="T1332" s="236" t="s">
        <v>8351</v>
      </c>
      <c r="U1332" s="237" t="s">
        <v>6722</v>
      </c>
      <c r="V1332" s="236">
        <v>45545</v>
      </c>
      <c r="W1332" s="236" t="s">
        <v>6944</v>
      </c>
      <c r="X1332" s="237" t="s">
        <v>6721</v>
      </c>
      <c r="Y1332" s="237"/>
      <c r="Z1332" s="237"/>
      <c r="AA1332" s="241">
        <v>202409</v>
      </c>
      <c r="AB1332" s="246"/>
      <c r="AC1332" s="236" t="s">
        <v>7181</v>
      </c>
      <c r="AD1332" s="247" t="s">
        <v>7620</v>
      </c>
      <c r="AE1332" s="248">
        <v>0</v>
      </c>
      <c r="AF1332" s="247" t="s">
        <v>7620</v>
      </c>
      <c r="AG1332" s="242" t="str">
        <f>IFERROR(VLOOKUP(작성용!A:A,RM!A:D,4,0),"-")</f>
        <v>-</v>
      </c>
      <c r="AH1332" s="9" t="s">
        <v>6721</v>
      </c>
      <c r="AI1332" s="238" t="s">
        <v>6721</v>
      </c>
      <c r="AJ1332" s="238" t="s">
        <v>6721</v>
      </c>
      <c r="AK1332" s="238" t="s">
        <v>7182</v>
      </c>
      <c r="AL1332" s="238">
        <v>1331</v>
      </c>
    </row>
    <row r="1333" spans="1:38" x14ac:dyDescent="0.3">
      <c r="A1333" s="223">
        <v>6000248</v>
      </c>
      <c r="B1333" s="223" t="s">
        <v>8340</v>
      </c>
      <c r="C1333" s="244" t="s">
        <v>6717</v>
      </c>
      <c r="D1333" s="240" t="s">
        <v>8391</v>
      </c>
      <c r="E1333" s="239">
        <v>1311110040574</v>
      </c>
      <c r="F1333" s="243" t="s">
        <v>7179</v>
      </c>
      <c r="G1333" s="245">
        <v>0</v>
      </c>
      <c r="H1333" s="224" t="s">
        <v>6721</v>
      </c>
      <c r="I1333" s="224"/>
      <c r="J1333" s="234"/>
      <c r="K1333" s="224"/>
      <c r="L1333" s="224"/>
      <c r="M1333" s="224"/>
      <c r="N1333" s="226" t="s">
        <v>7252</v>
      </c>
      <c r="O1333" s="226"/>
      <c r="P1333" s="226"/>
      <c r="Q1333" s="226"/>
      <c r="R1333" s="212" t="s">
        <v>2</v>
      </c>
      <c r="S1333" s="212" t="s">
        <v>6721</v>
      </c>
      <c r="T1333" s="236" t="s">
        <v>8356</v>
      </c>
      <c r="U1333" s="237" t="s">
        <v>6722</v>
      </c>
      <c r="V1333" s="236">
        <v>45548</v>
      </c>
      <c r="W1333" s="237" t="s">
        <v>6944</v>
      </c>
      <c r="X1333" s="237" t="s">
        <v>2</v>
      </c>
      <c r="Y1333" s="237"/>
      <c r="Z1333" s="237"/>
      <c r="AA1333" s="241">
        <v>202409</v>
      </c>
      <c r="AB1333" s="246"/>
      <c r="AC1333" s="247" t="s">
        <v>7181</v>
      </c>
      <c r="AD1333" s="247" t="s">
        <v>7146</v>
      </c>
      <c r="AE1333" s="248">
        <v>0.4</v>
      </c>
      <c r="AF1333" s="247" t="s">
        <v>7146</v>
      </c>
      <c r="AG1333" s="242" t="str">
        <f>IFERROR(VLOOKUP(작성용!A:A,RM!A:D,4,0),"-")</f>
        <v>-</v>
      </c>
      <c r="AH1333" s="9" t="s">
        <v>6721</v>
      </c>
      <c r="AI1333" s="238" t="s">
        <v>6721</v>
      </c>
      <c r="AJ1333" s="238" t="s">
        <v>2</v>
      </c>
      <c r="AK1333" s="238" t="s">
        <v>7182</v>
      </c>
      <c r="AL1333" s="238">
        <v>1332</v>
      </c>
    </row>
    <row r="1334" spans="1:38" x14ac:dyDescent="0.3">
      <c r="A1334" s="223">
        <v>6000248</v>
      </c>
      <c r="B1334" s="223" t="s">
        <v>8340</v>
      </c>
      <c r="C1334" s="244" t="s">
        <v>6717</v>
      </c>
      <c r="D1334" s="240" t="s">
        <v>8391</v>
      </c>
      <c r="E1334" s="239">
        <v>1311110040574</v>
      </c>
      <c r="F1334" s="243" t="s">
        <v>7558</v>
      </c>
      <c r="G1334" s="245">
        <v>0</v>
      </c>
      <c r="H1334" s="224" t="s">
        <v>6721</v>
      </c>
      <c r="I1334" s="224"/>
      <c r="J1334" s="234"/>
      <c r="K1334" s="224"/>
      <c r="L1334" s="224"/>
      <c r="M1334" s="224"/>
      <c r="N1334" s="226" t="s">
        <v>7252</v>
      </c>
      <c r="O1334" s="226"/>
      <c r="P1334" s="226"/>
      <c r="Q1334" s="226"/>
      <c r="R1334" s="212" t="s">
        <v>2</v>
      </c>
      <c r="S1334" s="212" t="s">
        <v>6721</v>
      </c>
      <c r="T1334" s="236" t="s">
        <v>8356</v>
      </c>
      <c r="U1334" s="237" t="s">
        <v>6722</v>
      </c>
      <c r="V1334" s="236">
        <v>45548</v>
      </c>
      <c r="W1334" s="237" t="s">
        <v>6944</v>
      </c>
      <c r="X1334" s="237" t="s">
        <v>2</v>
      </c>
      <c r="Y1334" s="237"/>
      <c r="Z1334" s="237"/>
      <c r="AA1334" s="241">
        <v>202409</v>
      </c>
      <c r="AB1334" s="246"/>
      <c r="AC1334" s="247" t="s">
        <v>7181</v>
      </c>
      <c r="AD1334" s="247" t="s">
        <v>7146</v>
      </c>
      <c r="AE1334" s="248">
        <v>0</v>
      </c>
      <c r="AF1334" s="247" t="s">
        <v>7146</v>
      </c>
      <c r="AG1334" s="242" t="str">
        <f>IFERROR(VLOOKUP(작성용!A:A,RM!A:D,4,0),"-")</f>
        <v>-</v>
      </c>
      <c r="AH1334" s="9" t="s">
        <v>6721</v>
      </c>
      <c r="AI1334" s="238" t="s">
        <v>6721</v>
      </c>
      <c r="AJ1334" s="238" t="s">
        <v>2</v>
      </c>
      <c r="AK1334" s="238" t="s">
        <v>7182</v>
      </c>
      <c r="AL1334" s="238">
        <v>1333</v>
      </c>
    </row>
    <row r="1335" spans="1:38" x14ac:dyDescent="0.3">
      <c r="A1335" s="232" t="s">
        <v>847</v>
      </c>
      <c r="B1335" s="232" t="s">
        <v>8392</v>
      </c>
      <c r="C1335" s="244" t="s">
        <v>6717</v>
      </c>
      <c r="D1335" s="240" t="s">
        <v>8145</v>
      </c>
      <c r="E1335" s="239" t="s">
        <v>4853</v>
      </c>
      <c r="F1335" s="243" t="s">
        <v>6729</v>
      </c>
      <c r="G1335" s="214">
        <v>0</v>
      </c>
      <c r="H1335" s="234" t="s">
        <v>6721</v>
      </c>
      <c r="I1335" s="234"/>
      <c r="J1335" s="234"/>
      <c r="K1335" s="234"/>
      <c r="L1335" s="234"/>
      <c r="M1335" s="234"/>
      <c r="N1335" s="234" t="s">
        <v>6720</v>
      </c>
      <c r="O1335" s="249" t="s">
        <v>8393</v>
      </c>
      <c r="P1335" s="249" t="s">
        <v>8394</v>
      </c>
      <c r="Q1335" s="226" t="s">
        <v>8395</v>
      </c>
      <c r="R1335" s="212" t="s">
        <v>4854</v>
      </c>
      <c r="S1335" s="213" t="s">
        <v>6721</v>
      </c>
      <c r="T1335" s="236">
        <v>45531</v>
      </c>
      <c r="U1335" s="237" t="s">
        <v>6722</v>
      </c>
      <c r="V1335" s="237">
        <v>45573</v>
      </c>
      <c r="W1335" s="237">
        <v>45581</v>
      </c>
      <c r="X1335" s="237">
        <v>45587</v>
      </c>
      <c r="Y1335" s="237"/>
      <c r="Z1335" s="237" t="s">
        <v>7066</v>
      </c>
      <c r="AA1335" s="225">
        <v>202409</v>
      </c>
      <c r="AB1335" s="246"/>
      <c r="AC1335" s="236" t="s">
        <v>6708</v>
      </c>
      <c r="AD1335" s="247" t="s">
        <v>6709</v>
      </c>
      <c r="AE1335" s="248">
        <v>0</v>
      </c>
      <c r="AF1335" s="247" t="s">
        <v>6709</v>
      </c>
      <c r="AG1335" s="242" t="str">
        <f>IFERROR(VLOOKUP(작성용!A:A,RM!A:D,4,0),"-")</f>
        <v>김본</v>
      </c>
      <c r="AH1335" s="9" t="s">
        <v>8396</v>
      </c>
      <c r="AI1335" s="238" t="s">
        <v>8397</v>
      </c>
      <c r="AJ1335" s="238" t="s">
        <v>6721</v>
      </c>
      <c r="AK1335" s="238" t="s">
        <v>6726</v>
      </c>
      <c r="AL1335" s="238">
        <v>1334</v>
      </c>
    </row>
    <row r="1336" spans="1:38" x14ac:dyDescent="0.3">
      <c r="A1336" s="232" t="s">
        <v>847</v>
      </c>
      <c r="B1336" s="232" t="s">
        <v>8392</v>
      </c>
      <c r="C1336" s="244" t="s">
        <v>6717</v>
      </c>
      <c r="D1336" s="240" t="s">
        <v>8398</v>
      </c>
      <c r="E1336" s="239" t="s">
        <v>5064</v>
      </c>
      <c r="F1336" s="243" t="s">
        <v>6729</v>
      </c>
      <c r="G1336" s="214">
        <v>0</v>
      </c>
      <c r="H1336" s="234" t="s">
        <v>6721</v>
      </c>
      <c r="I1336" s="234"/>
      <c r="J1336" s="234"/>
      <c r="K1336" s="234"/>
      <c r="L1336" s="234"/>
      <c r="M1336" s="234"/>
      <c r="N1336" s="234" t="s">
        <v>6720</v>
      </c>
      <c r="O1336" s="249" t="s">
        <v>8393</v>
      </c>
      <c r="P1336" s="249" t="s">
        <v>8394</v>
      </c>
      <c r="Q1336" s="226" t="s">
        <v>8395</v>
      </c>
      <c r="R1336" s="212" t="s">
        <v>5065</v>
      </c>
      <c r="S1336" s="213" t="s">
        <v>6721</v>
      </c>
      <c r="T1336" s="236">
        <v>45531</v>
      </c>
      <c r="U1336" s="237" t="s">
        <v>6722</v>
      </c>
      <c r="V1336" s="237">
        <v>45573</v>
      </c>
      <c r="W1336" s="237">
        <v>45581</v>
      </c>
      <c r="X1336" s="237">
        <v>45587</v>
      </c>
      <c r="Y1336" s="237"/>
      <c r="Z1336" s="237" t="s">
        <v>7066</v>
      </c>
      <c r="AA1336" s="225">
        <v>202409</v>
      </c>
      <c r="AB1336" s="246"/>
      <c r="AC1336" s="236" t="s">
        <v>6708</v>
      </c>
      <c r="AD1336" s="247" t="s">
        <v>6709</v>
      </c>
      <c r="AE1336" s="248">
        <v>0</v>
      </c>
      <c r="AF1336" s="247" t="s">
        <v>6709</v>
      </c>
      <c r="AG1336" s="242" t="str">
        <f>IFERROR(VLOOKUP(작성용!A:A,RM!A:D,4,0),"-")</f>
        <v>김본</v>
      </c>
      <c r="AH1336" s="9" t="s">
        <v>8396</v>
      </c>
      <c r="AI1336" s="238" t="s">
        <v>8397</v>
      </c>
      <c r="AJ1336" s="238" t="s">
        <v>6721</v>
      </c>
      <c r="AK1336" s="238" t="s">
        <v>6726</v>
      </c>
      <c r="AL1336" s="238">
        <v>1335</v>
      </c>
    </row>
    <row r="1337" spans="1:38" x14ac:dyDescent="0.3">
      <c r="A1337" s="232" t="s">
        <v>847</v>
      </c>
      <c r="B1337" s="232" t="s">
        <v>8392</v>
      </c>
      <c r="C1337" s="244" t="s">
        <v>6717</v>
      </c>
      <c r="D1337" s="240" t="s">
        <v>8399</v>
      </c>
      <c r="E1337" s="239" t="s">
        <v>5066</v>
      </c>
      <c r="F1337" s="243" t="s">
        <v>6729</v>
      </c>
      <c r="G1337" s="214">
        <v>0</v>
      </c>
      <c r="H1337" s="234" t="s">
        <v>6721</v>
      </c>
      <c r="I1337" s="234"/>
      <c r="J1337" s="234"/>
      <c r="K1337" s="234"/>
      <c r="L1337" s="234"/>
      <c r="M1337" s="234"/>
      <c r="N1337" s="234" t="s">
        <v>6720</v>
      </c>
      <c r="O1337" s="249" t="s">
        <v>8393</v>
      </c>
      <c r="P1337" s="249" t="s">
        <v>8394</v>
      </c>
      <c r="Q1337" s="226" t="s">
        <v>8395</v>
      </c>
      <c r="R1337" s="212" t="s">
        <v>5067</v>
      </c>
      <c r="S1337" s="213" t="s">
        <v>6721</v>
      </c>
      <c r="T1337" s="236">
        <v>45531</v>
      </c>
      <c r="U1337" s="237" t="s">
        <v>6722</v>
      </c>
      <c r="V1337" s="237">
        <v>45573</v>
      </c>
      <c r="W1337" s="237">
        <v>45581</v>
      </c>
      <c r="X1337" s="237">
        <v>45587</v>
      </c>
      <c r="Y1337" s="237"/>
      <c r="Z1337" s="237" t="s">
        <v>7066</v>
      </c>
      <c r="AA1337" s="225">
        <v>202409</v>
      </c>
      <c r="AB1337" s="246"/>
      <c r="AC1337" s="236" t="s">
        <v>6708</v>
      </c>
      <c r="AD1337" s="247" t="s">
        <v>6709</v>
      </c>
      <c r="AE1337" s="248">
        <v>0</v>
      </c>
      <c r="AF1337" s="247" t="s">
        <v>6709</v>
      </c>
      <c r="AG1337" s="242" t="str">
        <f>IFERROR(VLOOKUP(작성용!A:A,RM!A:D,4,0),"-")</f>
        <v>김본</v>
      </c>
      <c r="AH1337" s="9" t="s">
        <v>8396</v>
      </c>
      <c r="AI1337" s="238" t="s">
        <v>8397</v>
      </c>
      <c r="AJ1337" s="238" t="s">
        <v>6721</v>
      </c>
      <c r="AK1337" s="238" t="s">
        <v>6726</v>
      </c>
      <c r="AL1337" s="238">
        <v>1336</v>
      </c>
    </row>
    <row r="1338" spans="1:38" x14ac:dyDescent="0.3">
      <c r="A1338" s="232" t="s">
        <v>847</v>
      </c>
      <c r="B1338" s="232" t="s">
        <v>8392</v>
      </c>
      <c r="C1338" s="244" t="s">
        <v>6717</v>
      </c>
      <c r="D1338" s="240" t="s">
        <v>8400</v>
      </c>
      <c r="E1338" s="239" t="s">
        <v>5068</v>
      </c>
      <c r="F1338" s="243" t="s">
        <v>6729</v>
      </c>
      <c r="G1338" s="214">
        <v>0</v>
      </c>
      <c r="H1338" s="234" t="s">
        <v>6721</v>
      </c>
      <c r="I1338" s="234"/>
      <c r="J1338" s="234"/>
      <c r="K1338" s="234"/>
      <c r="L1338" s="234"/>
      <c r="M1338" s="234"/>
      <c r="N1338" s="234" t="s">
        <v>6720</v>
      </c>
      <c r="O1338" s="249" t="s">
        <v>8393</v>
      </c>
      <c r="P1338" s="249" t="s">
        <v>8394</v>
      </c>
      <c r="Q1338" s="226" t="s">
        <v>8395</v>
      </c>
      <c r="R1338" s="212" t="s">
        <v>5069</v>
      </c>
      <c r="S1338" s="213" t="s">
        <v>6721</v>
      </c>
      <c r="T1338" s="236">
        <v>45531</v>
      </c>
      <c r="U1338" s="237" t="s">
        <v>6722</v>
      </c>
      <c r="V1338" s="237">
        <v>45573</v>
      </c>
      <c r="W1338" s="237">
        <v>45581</v>
      </c>
      <c r="X1338" s="237">
        <v>45587</v>
      </c>
      <c r="Y1338" s="237"/>
      <c r="Z1338" s="237" t="s">
        <v>7066</v>
      </c>
      <c r="AA1338" s="225">
        <v>202409</v>
      </c>
      <c r="AB1338" s="246"/>
      <c r="AC1338" s="236" t="s">
        <v>6708</v>
      </c>
      <c r="AD1338" s="247" t="s">
        <v>6709</v>
      </c>
      <c r="AE1338" s="248">
        <v>0</v>
      </c>
      <c r="AF1338" s="247" t="s">
        <v>6709</v>
      </c>
      <c r="AG1338" s="242" t="str">
        <f>IFERROR(VLOOKUP(작성용!A:A,RM!A:D,4,0),"-")</f>
        <v>김본</v>
      </c>
      <c r="AH1338" s="9" t="s">
        <v>8396</v>
      </c>
      <c r="AI1338" s="238" t="s">
        <v>8397</v>
      </c>
      <c r="AJ1338" s="238" t="s">
        <v>6721</v>
      </c>
      <c r="AK1338" s="238" t="s">
        <v>6726</v>
      </c>
      <c r="AL1338" s="238">
        <v>1337</v>
      </c>
    </row>
    <row r="1339" spans="1:38" x14ac:dyDescent="0.3">
      <c r="A1339" s="232" t="s">
        <v>847</v>
      </c>
      <c r="B1339" s="232" t="s">
        <v>8392</v>
      </c>
      <c r="C1339" s="244" t="s">
        <v>6717</v>
      </c>
      <c r="D1339" s="240" t="s">
        <v>8401</v>
      </c>
      <c r="E1339" s="239" t="s">
        <v>5070</v>
      </c>
      <c r="F1339" s="243" t="s">
        <v>6729</v>
      </c>
      <c r="G1339" s="214">
        <v>0</v>
      </c>
      <c r="H1339" s="234" t="s">
        <v>6721</v>
      </c>
      <c r="I1339" s="234"/>
      <c r="J1339" s="234"/>
      <c r="K1339" s="234"/>
      <c r="L1339" s="234"/>
      <c r="M1339" s="234"/>
      <c r="N1339" s="234" t="s">
        <v>6720</v>
      </c>
      <c r="O1339" s="249" t="s">
        <v>8393</v>
      </c>
      <c r="P1339" s="249" t="s">
        <v>8394</v>
      </c>
      <c r="Q1339" s="226" t="s">
        <v>8395</v>
      </c>
      <c r="R1339" s="212" t="s">
        <v>5071</v>
      </c>
      <c r="S1339" s="213" t="s">
        <v>6721</v>
      </c>
      <c r="T1339" s="236">
        <v>45531</v>
      </c>
      <c r="U1339" s="237" t="s">
        <v>6722</v>
      </c>
      <c r="V1339" s="237">
        <v>45573</v>
      </c>
      <c r="W1339" s="237">
        <v>45581</v>
      </c>
      <c r="X1339" s="237">
        <v>45587</v>
      </c>
      <c r="Y1339" s="237"/>
      <c r="Z1339" s="237" t="s">
        <v>7066</v>
      </c>
      <c r="AA1339" s="225">
        <v>202409</v>
      </c>
      <c r="AB1339" s="246"/>
      <c r="AC1339" s="236" t="s">
        <v>6708</v>
      </c>
      <c r="AD1339" s="247" t="s">
        <v>6709</v>
      </c>
      <c r="AE1339" s="248">
        <v>0</v>
      </c>
      <c r="AF1339" s="247" t="s">
        <v>6709</v>
      </c>
      <c r="AG1339" s="242" t="str">
        <f>IFERROR(VLOOKUP(작성용!A:A,RM!A:D,4,0),"-")</f>
        <v>김본</v>
      </c>
      <c r="AH1339" s="9" t="s">
        <v>8396</v>
      </c>
      <c r="AI1339" s="238" t="s">
        <v>8397</v>
      </c>
      <c r="AJ1339" s="238" t="s">
        <v>6721</v>
      </c>
      <c r="AK1339" s="238" t="s">
        <v>6726</v>
      </c>
      <c r="AL1339" s="238">
        <v>1338</v>
      </c>
    </row>
    <row r="1340" spans="1:38" x14ac:dyDescent="0.3">
      <c r="A1340" s="232" t="s">
        <v>847</v>
      </c>
      <c r="B1340" s="232" t="s">
        <v>8392</v>
      </c>
      <c r="C1340" s="244" t="s">
        <v>6717</v>
      </c>
      <c r="D1340" s="240" t="s">
        <v>7369</v>
      </c>
      <c r="E1340" s="239" t="s">
        <v>4547</v>
      </c>
      <c r="F1340" s="243" t="s">
        <v>6729</v>
      </c>
      <c r="G1340" s="214">
        <v>0</v>
      </c>
      <c r="H1340" s="234" t="s">
        <v>6721</v>
      </c>
      <c r="I1340" s="234"/>
      <c r="J1340" s="234"/>
      <c r="K1340" s="234"/>
      <c r="L1340" s="234"/>
      <c r="M1340" s="234"/>
      <c r="N1340" s="234" t="s">
        <v>6720</v>
      </c>
      <c r="O1340" s="249" t="s">
        <v>8393</v>
      </c>
      <c r="P1340" s="249" t="s">
        <v>8394</v>
      </c>
      <c r="Q1340" s="226" t="s">
        <v>8395</v>
      </c>
      <c r="R1340" s="212" t="s">
        <v>4548</v>
      </c>
      <c r="S1340" s="213" t="s">
        <v>6721</v>
      </c>
      <c r="T1340" s="236">
        <v>45531</v>
      </c>
      <c r="U1340" s="237" t="s">
        <v>6722</v>
      </c>
      <c r="V1340" s="237">
        <v>45573</v>
      </c>
      <c r="W1340" s="237">
        <v>45581</v>
      </c>
      <c r="X1340" s="237">
        <v>45587</v>
      </c>
      <c r="Y1340" s="237"/>
      <c r="Z1340" s="237" t="s">
        <v>7066</v>
      </c>
      <c r="AA1340" s="225">
        <v>202409</v>
      </c>
      <c r="AB1340" s="246"/>
      <c r="AC1340" s="236" t="s">
        <v>6708</v>
      </c>
      <c r="AD1340" s="247" t="s">
        <v>6709</v>
      </c>
      <c r="AE1340" s="248">
        <v>0</v>
      </c>
      <c r="AF1340" s="247" t="s">
        <v>6709</v>
      </c>
      <c r="AG1340" s="242" t="str">
        <f>IFERROR(VLOOKUP(작성용!A:A,RM!A:D,4,0),"-")</f>
        <v>김본</v>
      </c>
      <c r="AH1340" s="9" t="s">
        <v>8396</v>
      </c>
      <c r="AI1340" s="238" t="s">
        <v>8397</v>
      </c>
      <c r="AJ1340" s="238" t="s">
        <v>6721</v>
      </c>
      <c r="AK1340" s="238" t="s">
        <v>6726</v>
      </c>
      <c r="AL1340" s="238">
        <v>1339</v>
      </c>
    </row>
    <row r="1341" spans="1:38" x14ac:dyDescent="0.3">
      <c r="A1341" s="232" t="s">
        <v>847</v>
      </c>
      <c r="B1341" s="232" t="s">
        <v>8392</v>
      </c>
      <c r="C1341" s="244" t="s">
        <v>6717</v>
      </c>
      <c r="D1341" s="240" t="s">
        <v>8402</v>
      </c>
      <c r="E1341" s="239" t="s">
        <v>5072</v>
      </c>
      <c r="F1341" s="243" t="s">
        <v>6729</v>
      </c>
      <c r="G1341" s="214">
        <v>0</v>
      </c>
      <c r="H1341" s="234" t="s">
        <v>6721</v>
      </c>
      <c r="I1341" s="234"/>
      <c r="J1341" s="234"/>
      <c r="K1341" s="234"/>
      <c r="L1341" s="234"/>
      <c r="M1341" s="234"/>
      <c r="N1341" s="234" t="s">
        <v>6720</v>
      </c>
      <c r="O1341" s="249" t="s">
        <v>8393</v>
      </c>
      <c r="P1341" s="249" t="s">
        <v>8394</v>
      </c>
      <c r="Q1341" s="226" t="s">
        <v>8395</v>
      </c>
      <c r="R1341" s="212" t="s">
        <v>5073</v>
      </c>
      <c r="S1341" s="213" t="s">
        <v>6721</v>
      </c>
      <c r="T1341" s="236">
        <v>45531</v>
      </c>
      <c r="U1341" s="237" t="s">
        <v>6722</v>
      </c>
      <c r="V1341" s="237">
        <v>45573</v>
      </c>
      <c r="W1341" s="237">
        <v>45581</v>
      </c>
      <c r="X1341" s="237">
        <v>45587</v>
      </c>
      <c r="Y1341" s="237"/>
      <c r="Z1341" s="237" t="s">
        <v>7066</v>
      </c>
      <c r="AA1341" s="225">
        <v>202409</v>
      </c>
      <c r="AB1341" s="246"/>
      <c r="AC1341" s="236" t="s">
        <v>6708</v>
      </c>
      <c r="AD1341" s="247" t="s">
        <v>6709</v>
      </c>
      <c r="AE1341" s="248">
        <v>0</v>
      </c>
      <c r="AF1341" s="247" t="s">
        <v>4140</v>
      </c>
      <c r="AG1341" s="242" t="str">
        <f>IFERROR(VLOOKUP(작성용!A:A,RM!A:D,4,0),"-")</f>
        <v>김본</v>
      </c>
      <c r="AH1341" s="9" t="s">
        <v>8396</v>
      </c>
      <c r="AI1341" s="238" t="s">
        <v>8397</v>
      </c>
      <c r="AJ1341" s="238" t="s">
        <v>6721</v>
      </c>
      <c r="AK1341" s="238" t="s">
        <v>6726</v>
      </c>
      <c r="AL1341" s="238">
        <v>1340</v>
      </c>
    </row>
    <row r="1342" spans="1:38" x14ac:dyDescent="0.3">
      <c r="A1342" s="232" t="s">
        <v>847</v>
      </c>
      <c r="B1342" s="232" t="s">
        <v>8392</v>
      </c>
      <c r="C1342" s="244" t="s">
        <v>4132</v>
      </c>
      <c r="D1342" s="240" t="s">
        <v>8403</v>
      </c>
      <c r="E1342" s="239" t="s">
        <v>5074</v>
      </c>
      <c r="F1342" s="243" t="s">
        <v>6729</v>
      </c>
      <c r="G1342" s="214">
        <v>0</v>
      </c>
      <c r="H1342" s="234" t="s">
        <v>6721</v>
      </c>
      <c r="I1342" s="234"/>
      <c r="J1342" s="234"/>
      <c r="K1342" s="234"/>
      <c r="L1342" s="234"/>
      <c r="M1342" s="234"/>
      <c r="N1342" s="234" t="s">
        <v>6720</v>
      </c>
      <c r="O1342" s="249" t="s">
        <v>8393</v>
      </c>
      <c r="P1342" s="249" t="s">
        <v>8394</v>
      </c>
      <c r="Q1342" s="226" t="s">
        <v>8395</v>
      </c>
      <c r="R1342" s="212" t="s">
        <v>5075</v>
      </c>
      <c r="S1342" s="213" t="s">
        <v>6721</v>
      </c>
      <c r="T1342" s="236">
        <v>45531</v>
      </c>
      <c r="U1342" s="237" t="s">
        <v>6722</v>
      </c>
      <c r="V1342" s="237">
        <v>45573</v>
      </c>
      <c r="W1342" s="237">
        <v>45581</v>
      </c>
      <c r="X1342" s="237">
        <v>45587</v>
      </c>
      <c r="Y1342" s="237"/>
      <c r="Z1342" s="237" t="s">
        <v>7066</v>
      </c>
      <c r="AA1342" s="225">
        <v>202409</v>
      </c>
      <c r="AB1342" s="246"/>
      <c r="AC1342" s="236" t="s">
        <v>6708</v>
      </c>
      <c r="AD1342" s="247" t="s">
        <v>6709</v>
      </c>
      <c r="AE1342" s="248">
        <v>0</v>
      </c>
      <c r="AF1342" s="247" t="s">
        <v>6709</v>
      </c>
      <c r="AG1342" s="242" t="str">
        <f>IFERROR(VLOOKUP(작성용!A:A,RM!A:D,4,0),"-")</f>
        <v>김본</v>
      </c>
      <c r="AH1342" s="9" t="s">
        <v>8396</v>
      </c>
      <c r="AI1342" s="238" t="s">
        <v>8397</v>
      </c>
      <c r="AJ1342" s="238" t="s">
        <v>6721</v>
      </c>
      <c r="AK1342" s="238" t="s">
        <v>6726</v>
      </c>
      <c r="AL1342" s="238">
        <v>1341</v>
      </c>
    </row>
    <row r="1343" spans="1:38" x14ac:dyDescent="0.3">
      <c r="A1343" s="232" t="s">
        <v>847</v>
      </c>
      <c r="B1343" s="232" t="s">
        <v>8392</v>
      </c>
      <c r="C1343" s="244" t="s">
        <v>6717</v>
      </c>
      <c r="D1343" s="240" t="s">
        <v>8404</v>
      </c>
      <c r="E1343" s="239" t="s">
        <v>5076</v>
      </c>
      <c r="F1343" s="243" t="s">
        <v>6729</v>
      </c>
      <c r="G1343" s="214">
        <v>0</v>
      </c>
      <c r="H1343" s="234" t="s">
        <v>6721</v>
      </c>
      <c r="I1343" s="234"/>
      <c r="J1343" s="234"/>
      <c r="K1343" s="234"/>
      <c r="L1343" s="234"/>
      <c r="M1343" s="234"/>
      <c r="N1343" s="234" t="s">
        <v>6720</v>
      </c>
      <c r="O1343" s="249" t="s">
        <v>8393</v>
      </c>
      <c r="P1343" s="249" t="s">
        <v>8394</v>
      </c>
      <c r="Q1343" s="226" t="s">
        <v>8395</v>
      </c>
      <c r="R1343" s="212" t="s">
        <v>5077</v>
      </c>
      <c r="S1343" s="213" t="s">
        <v>6721</v>
      </c>
      <c r="T1343" s="236">
        <v>45531</v>
      </c>
      <c r="U1343" s="237" t="s">
        <v>6722</v>
      </c>
      <c r="V1343" s="237">
        <v>45573</v>
      </c>
      <c r="W1343" s="237">
        <v>45581</v>
      </c>
      <c r="X1343" s="237">
        <v>45587</v>
      </c>
      <c r="Y1343" s="237"/>
      <c r="Z1343" s="237" t="s">
        <v>7066</v>
      </c>
      <c r="AA1343" s="225">
        <v>202409</v>
      </c>
      <c r="AB1343" s="246"/>
      <c r="AC1343" s="236" t="s">
        <v>6708</v>
      </c>
      <c r="AD1343" s="247" t="s">
        <v>6709</v>
      </c>
      <c r="AE1343" s="248">
        <v>0</v>
      </c>
      <c r="AF1343" s="247" t="s">
        <v>6709</v>
      </c>
      <c r="AG1343" s="242" t="str">
        <f>IFERROR(VLOOKUP(작성용!A:A,RM!A:D,4,0),"-")</f>
        <v>김본</v>
      </c>
      <c r="AH1343" s="9" t="s">
        <v>8396</v>
      </c>
      <c r="AI1343" s="238" t="s">
        <v>8397</v>
      </c>
      <c r="AJ1343" s="238" t="s">
        <v>6721</v>
      </c>
      <c r="AK1343" s="238" t="s">
        <v>6726</v>
      </c>
      <c r="AL1343" s="238">
        <v>1342</v>
      </c>
    </row>
    <row r="1344" spans="1:38" x14ac:dyDescent="0.3">
      <c r="A1344" s="232" t="s">
        <v>847</v>
      </c>
      <c r="B1344" s="232" t="s">
        <v>8392</v>
      </c>
      <c r="C1344" s="244" t="s">
        <v>6717</v>
      </c>
      <c r="D1344" s="240" t="s">
        <v>8405</v>
      </c>
      <c r="E1344" s="239" t="s">
        <v>5078</v>
      </c>
      <c r="F1344" s="243" t="s">
        <v>6729</v>
      </c>
      <c r="G1344" s="214">
        <v>0</v>
      </c>
      <c r="H1344" s="234" t="s">
        <v>6721</v>
      </c>
      <c r="I1344" s="234"/>
      <c r="J1344" s="234"/>
      <c r="K1344" s="234"/>
      <c r="L1344" s="234"/>
      <c r="M1344" s="234"/>
      <c r="N1344" s="234" t="s">
        <v>6720</v>
      </c>
      <c r="O1344" s="249" t="s">
        <v>8393</v>
      </c>
      <c r="P1344" s="249" t="s">
        <v>8394</v>
      </c>
      <c r="Q1344" s="226" t="s">
        <v>8395</v>
      </c>
      <c r="R1344" s="212" t="s">
        <v>5079</v>
      </c>
      <c r="S1344" s="213" t="s">
        <v>6721</v>
      </c>
      <c r="T1344" s="236">
        <v>45531</v>
      </c>
      <c r="U1344" s="237" t="s">
        <v>6722</v>
      </c>
      <c r="V1344" s="237">
        <v>45573</v>
      </c>
      <c r="W1344" s="237">
        <v>45581</v>
      </c>
      <c r="X1344" s="237">
        <v>45587</v>
      </c>
      <c r="Y1344" s="237"/>
      <c r="Z1344" s="237" t="s">
        <v>7066</v>
      </c>
      <c r="AA1344" s="225">
        <v>202409</v>
      </c>
      <c r="AB1344" s="246"/>
      <c r="AC1344" s="236" t="s">
        <v>6708</v>
      </c>
      <c r="AD1344" s="247" t="s">
        <v>6709</v>
      </c>
      <c r="AE1344" s="248">
        <v>0</v>
      </c>
      <c r="AF1344" s="247" t="s">
        <v>6709</v>
      </c>
      <c r="AG1344" s="242" t="str">
        <f>IFERROR(VLOOKUP(작성용!A:A,RM!A:D,4,0),"-")</f>
        <v>김본</v>
      </c>
      <c r="AH1344" s="9" t="s">
        <v>8396</v>
      </c>
      <c r="AI1344" s="238" t="s">
        <v>8397</v>
      </c>
      <c r="AJ1344" s="238" t="s">
        <v>6721</v>
      </c>
      <c r="AK1344" s="238" t="s">
        <v>6726</v>
      </c>
      <c r="AL1344" s="238">
        <v>1343</v>
      </c>
    </row>
    <row r="1345" spans="1:38" x14ac:dyDescent="0.3">
      <c r="A1345" s="232" t="s">
        <v>847</v>
      </c>
      <c r="B1345" s="232" t="s">
        <v>8392</v>
      </c>
      <c r="C1345" s="244" t="s">
        <v>6717</v>
      </c>
      <c r="D1345" s="240" t="s">
        <v>8406</v>
      </c>
      <c r="E1345" s="239" t="s">
        <v>5080</v>
      </c>
      <c r="F1345" s="243" t="s">
        <v>6729</v>
      </c>
      <c r="G1345" s="214">
        <v>0</v>
      </c>
      <c r="H1345" s="234" t="s">
        <v>6721</v>
      </c>
      <c r="I1345" s="234"/>
      <c r="J1345" s="234"/>
      <c r="K1345" s="234"/>
      <c r="L1345" s="234"/>
      <c r="M1345" s="234"/>
      <c r="N1345" s="234" t="s">
        <v>6720</v>
      </c>
      <c r="O1345" s="249" t="s">
        <v>8393</v>
      </c>
      <c r="P1345" s="249" t="s">
        <v>8394</v>
      </c>
      <c r="Q1345" s="226" t="s">
        <v>8395</v>
      </c>
      <c r="R1345" s="212" t="s">
        <v>5081</v>
      </c>
      <c r="S1345" s="213" t="s">
        <v>6721</v>
      </c>
      <c r="T1345" s="236">
        <v>45531</v>
      </c>
      <c r="U1345" s="237" t="s">
        <v>6722</v>
      </c>
      <c r="V1345" s="237">
        <v>45573</v>
      </c>
      <c r="W1345" s="237">
        <v>45581</v>
      </c>
      <c r="X1345" s="237">
        <v>45587</v>
      </c>
      <c r="Y1345" s="237"/>
      <c r="Z1345" s="237" t="s">
        <v>7066</v>
      </c>
      <c r="AA1345" s="225">
        <v>202409</v>
      </c>
      <c r="AB1345" s="246"/>
      <c r="AC1345" s="236" t="s">
        <v>6708</v>
      </c>
      <c r="AD1345" s="247" t="s">
        <v>6709</v>
      </c>
      <c r="AE1345" s="248">
        <v>0</v>
      </c>
      <c r="AF1345" s="247" t="s">
        <v>6709</v>
      </c>
      <c r="AG1345" s="242" t="str">
        <f>IFERROR(VLOOKUP(작성용!A:A,RM!A:D,4,0),"-")</f>
        <v>김본</v>
      </c>
      <c r="AH1345" s="9" t="s">
        <v>8396</v>
      </c>
      <c r="AI1345" s="238" t="s">
        <v>8397</v>
      </c>
      <c r="AJ1345" s="238" t="s">
        <v>6721</v>
      </c>
      <c r="AK1345" s="238" t="s">
        <v>6726</v>
      </c>
      <c r="AL1345" s="238">
        <v>1344</v>
      </c>
    </row>
    <row r="1346" spans="1:38" x14ac:dyDescent="0.3">
      <c r="A1346" s="232" t="s">
        <v>847</v>
      </c>
      <c r="B1346" s="232" t="s">
        <v>8392</v>
      </c>
      <c r="C1346" s="244" t="s">
        <v>6717</v>
      </c>
      <c r="D1346" s="240" t="s">
        <v>8407</v>
      </c>
      <c r="E1346" s="239" t="s">
        <v>5082</v>
      </c>
      <c r="F1346" s="243" t="s">
        <v>6729</v>
      </c>
      <c r="G1346" s="214">
        <v>0</v>
      </c>
      <c r="H1346" s="234" t="s">
        <v>6721</v>
      </c>
      <c r="I1346" s="234"/>
      <c r="J1346" s="234"/>
      <c r="K1346" s="234"/>
      <c r="L1346" s="234"/>
      <c r="M1346" s="234"/>
      <c r="N1346" s="234" t="s">
        <v>6720</v>
      </c>
      <c r="O1346" s="249" t="s">
        <v>8393</v>
      </c>
      <c r="P1346" s="249" t="s">
        <v>8394</v>
      </c>
      <c r="Q1346" s="226" t="s">
        <v>8395</v>
      </c>
      <c r="R1346" s="212" t="s">
        <v>5083</v>
      </c>
      <c r="S1346" s="213" t="s">
        <v>6721</v>
      </c>
      <c r="T1346" s="236">
        <v>45531</v>
      </c>
      <c r="U1346" s="237" t="s">
        <v>6722</v>
      </c>
      <c r="V1346" s="237">
        <v>45573</v>
      </c>
      <c r="W1346" s="237">
        <v>45581</v>
      </c>
      <c r="X1346" s="237">
        <v>45587</v>
      </c>
      <c r="Y1346" s="237"/>
      <c r="Z1346" s="237" t="s">
        <v>7066</v>
      </c>
      <c r="AA1346" s="225">
        <v>202409</v>
      </c>
      <c r="AB1346" s="246"/>
      <c r="AC1346" s="236" t="s">
        <v>6708</v>
      </c>
      <c r="AD1346" s="247" t="s">
        <v>6709</v>
      </c>
      <c r="AE1346" s="248">
        <v>0</v>
      </c>
      <c r="AF1346" s="247" t="s">
        <v>6709</v>
      </c>
      <c r="AG1346" s="242" t="str">
        <f>IFERROR(VLOOKUP(작성용!A:A,RM!A:D,4,0),"-")</f>
        <v>김본</v>
      </c>
      <c r="AH1346" s="9" t="s">
        <v>8396</v>
      </c>
      <c r="AI1346" s="238" t="s">
        <v>8397</v>
      </c>
      <c r="AJ1346" s="238" t="s">
        <v>6721</v>
      </c>
      <c r="AK1346" s="238" t="s">
        <v>6726</v>
      </c>
      <c r="AL1346" s="238">
        <v>1345</v>
      </c>
    </row>
    <row r="1347" spans="1:38" x14ac:dyDescent="0.3">
      <c r="A1347" s="232" t="s">
        <v>847</v>
      </c>
      <c r="B1347" s="232" t="s">
        <v>8392</v>
      </c>
      <c r="C1347" s="244" t="s">
        <v>6717</v>
      </c>
      <c r="D1347" s="240" t="s">
        <v>8408</v>
      </c>
      <c r="E1347" s="239" t="s">
        <v>5084</v>
      </c>
      <c r="F1347" s="243" t="s">
        <v>6729</v>
      </c>
      <c r="G1347" s="214">
        <v>0</v>
      </c>
      <c r="H1347" s="234" t="s">
        <v>6721</v>
      </c>
      <c r="I1347" s="234"/>
      <c r="J1347" s="234"/>
      <c r="K1347" s="234"/>
      <c r="L1347" s="234"/>
      <c r="M1347" s="234"/>
      <c r="N1347" s="234" t="s">
        <v>6720</v>
      </c>
      <c r="O1347" s="249" t="s">
        <v>8393</v>
      </c>
      <c r="P1347" s="249" t="s">
        <v>8394</v>
      </c>
      <c r="Q1347" s="226" t="s">
        <v>8395</v>
      </c>
      <c r="R1347" s="212" t="s">
        <v>5085</v>
      </c>
      <c r="S1347" s="213" t="s">
        <v>6721</v>
      </c>
      <c r="T1347" s="236">
        <v>45531</v>
      </c>
      <c r="U1347" s="237" t="s">
        <v>6722</v>
      </c>
      <c r="V1347" s="237">
        <v>45573</v>
      </c>
      <c r="W1347" s="237">
        <v>45581</v>
      </c>
      <c r="X1347" s="237">
        <v>45587</v>
      </c>
      <c r="Y1347" s="237"/>
      <c r="Z1347" s="237" t="s">
        <v>7066</v>
      </c>
      <c r="AA1347" s="225">
        <v>202409</v>
      </c>
      <c r="AB1347" s="246"/>
      <c r="AC1347" s="236" t="s">
        <v>6708</v>
      </c>
      <c r="AD1347" s="247" t="s">
        <v>6709</v>
      </c>
      <c r="AE1347" s="248">
        <v>0</v>
      </c>
      <c r="AF1347" s="247" t="s">
        <v>6709</v>
      </c>
      <c r="AG1347" s="242" t="str">
        <f>IFERROR(VLOOKUP(작성용!A:A,RM!A:D,4,0),"-")</f>
        <v>김본</v>
      </c>
      <c r="AH1347" s="9" t="s">
        <v>8396</v>
      </c>
      <c r="AI1347" s="238" t="s">
        <v>8397</v>
      </c>
      <c r="AJ1347" s="238" t="s">
        <v>6721</v>
      </c>
      <c r="AK1347" s="238" t="s">
        <v>6726</v>
      </c>
      <c r="AL1347" s="238">
        <v>1346</v>
      </c>
    </row>
    <row r="1348" spans="1:38" x14ac:dyDescent="0.3">
      <c r="A1348" s="232" t="s">
        <v>847</v>
      </c>
      <c r="B1348" s="232" t="s">
        <v>8392</v>
      </c>
      <c r="C1348" s="244" t="s">
        <v>6717</v>
      </c>
      <c r="D1348" s="240" t="s">
        <v>8409</v>
      </c>
      <c r="E1348" s="239" t="s">
        <v>5086</v>
      </c>
      <c r="F1348" s="243" t="s">
        <v>6729</v>
      </c>
      <c r="G1348" s="214">
        <v>0</v>
      </c>
      <c r="H1348" s="234" t="s">
        <v>6721</v>
      </c>
      <c r="I1348" s="234"/>
      <c r="J1348" s="234"/>
      <c r="K1348" s="234"/>
      <c r="L1348" s="234"/>
      <c r="M1348" s="234"/>
      <c r="N1348" s="234" t="s">
        <v>6720</v>
      </c>
      <c r="O1348" s="249" t="s">
        <v>8393</v>
      </c>
      <c r="P1348" s="249" t="s">
        <v>8394</v>
      </c>
      <c r="Q1348" s="226" t="s">
        <v>8395</v>
      </c>
      <c r="R1348" s="212" t="s">
        <v>5087</v>
      </c>
      <c r="S1348" s="213" t="s">
        <v>6721</v>
      </c>
      <c r="T1348" s="236">
        <v>45531</v>
      </c>
      <c r="U1348" s="237" t="s">
        <v>6722</v>
      </c>
      <c r="V1348" s="237">
        <v>45573</v>
      </c>
      <c r="W1348" s="237">
        <v>45581</v>
      </c>
      <c r="X1348" s="237">
        <v>45587</v>
      </c>
      <c r="Y1348" s="237"/>
      <c r="Z1348" s="237" t="s">
        <v>7066</v>
      </c>
      <c r="AA1348" s="225">
        <v>202409</v>
      </c>
      <c r="AB1348" s="246"/>
      <c r="AC1348" s="236" t="s">
        <v>6708</v>
      </c>
      <c r="AD1348" s="247" t="s">
        <v>6709</v>
      </c>
      <c r="AE1348" s="248">
        <v>0</v>
      </c>
      <c r="AF1348" s="247" t="s">
        <v>6709</v>
      </c>
      <c r="AG1348" s="242" t="str">
        <f>IFERROR(VLOOKUP(작성용!A:A,RM!A:D,4,0),"-")</f>
        <v>김본</v>
      </c>
      <c r="AH1348" s="9" t="s">
        <v>8396</v>
      </c>
      <c r="AI1348" s="238" t="s">
        <v>8397</v>
      </c>
      <c r="AJ1348" s="238" t="s">
        <v>6721</v>
      </c>
      <c r="AK1348" s="238" t="s">
        <v>6726</v>
      </c>
      <c r="AL1348" s="238">
        <v>1347</v>
      </c>
    </row>
    <row r="1349" spans="1:38" x14ac:dyDescent="0.3">
      <c r="A1349" s="232" t="s">
        <v>847</v>
      </c>
      <c r="B1349" s="232" t="s">
        <v>8392</v>
      </c>
      <c r="C1349" s="244" t="s">
        <v>6717</v>
      </c>
      <c r="D1349" s="240" t="s">
        <v>7350</v>
      </c>
      <c r="E1349" s="239" t="s">
        <v>4534</v>
      </c>
      <c r="F1349" s="243" t="s">
        <v>6729</v>
      </c>
      <c r="G1349" s="214">
        <v>0</v>
      </c>
      <c r="H1349" s="234" t="s">
        <v>6721</v>
      </c>
      <c r="I1349" s="234"/>
      <c r="J1349" s="234"/>
      <c r="K1349" s="234"/>
      <c r="L1349" s="234"/>
      <c r="M1349" s="234"/>
      <c r="N1349" s="234" t="s">
        <v>6720</v>
      </c>
      <c r="O1349" s="249" t="s">
        <v>8393</v>
      </c>
      <c r="P1349" s="249" t="s">
        <v>8394</v>
      </c>
      <c r="Q1349" s="226" t="s">
        <v>8395</v>
      </c>
      <c r="R1349" s="212" t="s">
        <v>4535</v>
      </c>
      <c r="S1349" s="213" t="s">
        <v>6721</v>
      </c>
      <c r="T1349" s="236">
        <v>45531</v>
      </c>
      <c r="U1349" s="237" t="s">
        <v>6722</v>
      </c>
      <c r="V1349" s="237">
        <v>45573</v>
      </c>
      <c r="W1349" s="237">
        <v>45581</v>
      </c>
      <c r="X1349" s="237">
        <v>45587</v>
      </c>
      <c r="Y1349" s="237"/>
      <c r="Z1349" s="237" t="s">
        <v>7066</v>
      </c>
      <c r="AA1349" s="225">
        <v>202409</v>
      </c>
      <c r="AB1349" s="246"/>
      <c r="AC1349" s="236" t="s">
        <v>6708</v>
      </c>
      <c r="AD1349" s="247" t="s">
        <v>6709</v>
      </c>
      <c r="AE1349" s="248">
        <v>0</v>
      </c>
      <c r="AF1349" s="247" t="s">
        <v>6709</v>
      </c>
      <c r="AG1349" s="242" t="str">
        <f>IFERROR(VLOOKUP(작성용!A:A,RM!A:D,4,0),"-")</f>
        <v>김본</v>
      </c>
      <c r="AH1349" s="9" t="s">
        <v>8396</v>
      </c>
      <c r="AI1349" s="238" t="s">
        <v>8397</v>
      </c>
      <c r="AJ1349" s="238" t="s">
        <v>6721</v>
      </c>
      <c r="AK1349" s="238" t="s">
        <v>6726</v>
      </c>
      <c r="AL1349" s="238">
        <v>1348</v>
      </c>
    </row>
    <row r="1350" spans="1:38" x14ac:dyDescent="0.3">
      <c r="A1350" s="232" t="s">
        <v>847</v>
      </c>
      <c r="B1350" s="232" t="s">
        <v>8392</v>
      </c>
      <c r="C1350" s="244" t="s">
        <v>6717</v>
      </c>
      <c r="D1350" s="240" t="s">
        <v>7358</v>
      </c>
      <c r="E1350" s="239" t="s">
        <v>4542</v>
      </c>
      <c r="F1350" s="243" t="s">
        <v>6729</v>
      </c>
      <c r="G1350" s="214">
        <v>0</v>
      </c>
      <c r="H1350" s="234" t="s">
        <v>6721</v>
      </c>
      <c r="I1350" s="234"/>
      <c r="J1350" s="234"/>
      <c r="K1350" s="234"/>
      <c r="L1350" s="234"/>
      <c r="M1350" s="234"/>
      <c r="N1350" s="234" t="s">
        <v>6720</v>
      </c>
      <c r="O1350" s="249" t="s">
        <v>8393</v>
      </c>
      <c r="P1350" s="249" t="s">
        <v>8394</v>
      </c>
      <c r="Q1350" s="226" t="s">
        <v>8395</v>
      </c>
      <c r="R1350" s="212" t="s">
        <v>4543</v>
      </c>
      <c r="S1350" s="213" t="s">
        <v>6721</v>
      </c>
      <c r="T1350" s="236">
        <v>45531</v>
      </c>
      <c r="U1350" s="237" t="s">
        <v>6722</v>
      </c>
      <c r="V1350" s="237">
        <v>45573</v>
      </c>
      <c r="W1350" s="237">
        <v>45581</v>
      </c>
      <c r="X1350" s="237">
        <v>45587</v>
      </c>
      <c r="Y1350" s="237"/>
      <c r="Z1350" s="237" t="s">
        <v>7066</v>
      </c>
      <c r="AA1350" s="225">
        <v>202409</v>
      </c>
      <c r="AB1350" s="246"/>
      <c r="AC1350" s="236" t="s">
        <v>6708</v>
      </c>
      <c r="AD1350" s="247" t="s">
        <v>6709</v>
      </c>
      <c r="AE1350" s="248">
        <v>0</v>
      </c>
      <c r="AF1350" s="247" t="s">
        <v>6709</v>
      </c>
      <c r="AG1350" s="242" t="str">
        <f>IFERROR(VLOOKUP(작성용!A:A,RM!A:D,4,0),"-")</f>
        <v>김본</v>
      </c>
      <c r="AH1350" s="9" t="s">
        <v>8396</v>
      </c>
      <c r="AI1350" s="238" t="s">
        <v>8397</v>
      </c>
      <c r="AJ1350" s="238" t="s">
        <v>6721</v>
      </c>
      <c r="AK1350" s="238" t="s">
        <v>6726</v>
      </c>
      <c r="AL1350" s="238">
        <v>1349</v>
      </c>
    </row>
    <row r="1351" spans="1:38" x14ac:dyDescent="0.3">
      <c r="A1351" s="232" t="s">
        <v>847</v>
      </c>
      <c r="B1351" s="232" t="s">
        <v>8392</v>
      </c>
      <c r="C1351" s="244" t="s">
        <v>6717</v>
      </c>
      <c r="D1351" s="240" t="s">
        <v>8156</v>
      </c>
      <c r="E1351" s="239" t="s">
        <v>4877</v>
      </c>
      <c r="F1351" s="243" t="s">
        <v>6729</v>
      </c>
      <c r="G1351" s="214">
        <v>0</v>
      </c>
      <c r="H1351" s="234" t="s">
        <v>6721</v>
      </c>
      <c r="I1351" s="234"/>
      <c r="J1351" s="234"/>
      <c r="K1351" s="234"/>
      <c r="L1351" s="234"/>
      <c r="M1351" s="234"/>
      <c r="N1351" s="234" t="s">
        <v>6720</v>
      </c>
      <c r="O1351" s="249" t="s">
        <v>8393</v>
      </c>
      <c r="P1351" s="249" t="s">
        <v>8394</v>
      </c>
      <c r="Q1351" s="226" t="s">
        <v>8395</v>
      </c>
      <c r="R1351" s="212" t="s">
        <v>4878</v>
      </c>
      <c r="S1351" s="213" t="s">
        <v>6721</v>
      </c>
      <c r="T1351" s="236">
        <v>45531</v>
      </c>
      <c r="U1351" s="237" t="s">
        <v>6722</v>
      </c>
      <c r="V1351" s="237">
        <v>45573</v>
      </c>
      <c r="W1351" s="237">
        <v>45581</v>
      </c>
      <c r="X1351" s="237">
        <v>45587</v>
      </c>
      <c r="Y1351" s="237"/>
      <c r="Z1351" s="237" t="s">
        <v>7066</v>
      </c>
      <c r="AA1351" s="225">
        <v>202409</v>
      </c>
      <c r="AB1351" s="246"/>
      <c r="AC1351" s="236" t="s">
        <v>6708</v>
      </c>
      <c r="AD1351" s="247" t="s">
        <v>6709</v>
      </c>
      <c r="AE1351" s="248">
        <v>0</v>
      </c>
      <c r="AF1351" s="247" t="s">
        <v>6709</v>
      </c>
      <c r="AG1351" s="242" t="str">
        <f>IFERROR(VLOOKUP(작성용!A:A,RM!A:D,4,0),"-")</f>
        <v>김본</v>
      </c>
      <c r="AH1351" s="9" t="s">
        <v>8396</v>
      </c>
      <c r="AI1351" s="238" t="s">
        <v>8397</v>
      </c>
      <c r="AJ1351" s="238" t="s">
        <v>6721</v>
      </c>
      <c r="AK1351" s="238" t="s">
        <v>6726</v>
      </c>
      <c r="AL1351" s="238">
        <v>1350</v>
      </c>
    </row>
    <row r="1352" spans="1:38" x14ac:dyDescent="0.3">
      <c r="A1352" s="232" t="s">
        <v>847</v>
      </c>
      <c r="B1352" s="232" t="s">
        <v>8392</v>
      </c>
      <c r="C1352" s="244" t="s">
        <v>6717</v>
      </c>
      <c r="D1352" s="240" t="s">
        <v>8410</v>
      </c>
      <c r="E1352" s="239" t="s">
        <v>5088</v>
      </c>
      <c r="F1352" s="243" t="s">
        <v>6729</v>
      </c>
      <c r="G1352" s="214">
        <v>0</v>
      </c>
      <c r="H1352" s="234" t="s">
        <v>6721</v>
      </c>
      <c r="I1352" s="234"/>
      <c r="J1352" s="234"/>
      <c r="K1352" s="234"/>
      <c r="L1352" s="234"/>
      <c r="M1352" s="234"/>
      <c r="N1352" s="234" t="s">
        <v>6720</v>
      </c>
      <c r="O1352" s="249" t="s">
        <v>8393</v>
      </c>
      <c r="P1352" s="249" t="s">
        <v>8394</v>
      </c>
      <c r="Q1352" s="226" t="s">
        <v>8395</v>
      </c>
      <c r="R1352" s="212" t="s">
        <v>5089</v>
      </c>
      <c r="S1352" s="213" t="s">
        <v>6721</v>
      </c>
      <c r="T1352" s="236">
        <v>45531</v>
      </c>
      <c r="U1352" s="237" t="s">
        <v>6722</v>
      </c>
      <c r="V1352" s="237">
        <v>45573</v>
      </c>
      <c r="W1352" s="237">
        <v>45581</v>
      </c>
      <c r="X1352" s="237">
        <v>45587</v>
      </c>
      <c r="Y1352" s="237"/>
      <c r="Z1352" s="237" t="s">
        <v>7066</v>
      </c>
      <c r="AA1352" s="225">
        <v>202409</v>
      </c>
      <c r="AB1352" s="246"/>
      <c r="AC1352" s="236" t="s">
        <v>6708</v>
      </c>
      <c r="AD1352" s="247" t="s">
        <v>6709</v>
      </c>
      <c r="AE1352" s="248">
        <v>0</v>
      </c>
      <c r="AF1352" s="247" t="s">
        <v>6709</v>
      </c>
      <c r="AG1352" s="242" t="str">
        <f>IFERROR(VLOOKUP(작성용!A:A,RM!A:D,4,0),"-")</f>
        <v>김본</v>
      </c>
      <c r="AH1352" s="9" t="s">
        <v>8396</v>
      </c>
      <c r="AI1352" s="238" t="s">
        <v>8397</v>
      </c>
      <c r="AJ1352" s="238" t="s">
        <v>6721</v>
      </c>
      <c r="AK1352" s="238" t="s">
        <v>6726</v>
      </c>
      <c r="AL1352" s="238">
        <v>1351</v>
      </c>
    </row>
    <row r="1353" spans="1:38" x14ac:dyDescent="0.3">
      <c r="A1353" s="232" t="s">
        <v>847</v>
      </c>
      <c r="B1353" s="232" t="s">
        <v>8392</v>
      </c>
      <c r="C1353" s="244" t="s">
        <v>6717</v>
      </c>
      <c r="D1353" s="240" t="s">
        <v>8411</v>
      </c>
      <c r="E1353" s="239" t="s">
        <v>5090</v>
      </c>
      <c r="F1353" s="243" t="s">
        <v>6729</v>
      </c>
      <c r="G1353" s="214">
        <v>0</v>
      </c>
      <c r="H1353" s="234" t="s">
        <v>6721</v>
      </c>
      <c r="I1353" s="234"/>
      <c r="J1353" s="234"/>
      <c r="K1353" s="234"/>
      <c r="L1353" s="234"/>
      <c r="M1353" s="234"/>
      <c r="N1353" s="234" t="s">
        <v>6720</v>
      </c>
      <c r="O1353" s="249" t="s">
        <v>8393</v>
      </c>
      <c r="P1353" s="249" t="s">
        <v>8394</v>
      </c>
      <c r="Q1353" s="226" t="s">
        <v>8395</v>
      </c>
      <c r="R1353" s="212" t="s">
        <v>5091</v>
      </c>
      <c r="S1353" s="213" t="s">
        <v>6721</v>
      </c>
      <c r="T1353" s="236">
        <v>45531</v>
      </c>
      <c r="U1353" s="237" t="s">
        <v>6722</v>
      </c>
      <c r="V1353" s="237">
        <v>45573</v>
      </c>
      <c r="W1353" s="237">
        <v>45581</v>
      </c>
      <c r="X1353" s="237">
        <v>45587</v>
      </c>
      <c r="Y1353" s="237"/>
      <c r="Z1353" s="237" t="s">
        <v>7066</v>
      </c>
      <c r="AA1353" s="225">
        <v>202409</v>
      </c>
      <c r="AB1353" s="246"/>
      <c r="AC1353" s="236" t="s">
        <v>6708</v>
      </c>
      <c r="AD1353" s="247" t="s">
        <v>6709</v>
      </c>
      <c r="AE1353" s="248">
        <v>0</v>
      </c>
      <c r="AF1353" s="247" t="s">
        <v>6709</v>
      </c>
      <c r="AG1353" s="242" t="str">
        <f>IFERROR(VLOOKUP(작성용!A:A,RM!A:D,4,0),"-")</f>
        <v>김본</v>
      </c>
      <c r="AH1353" s="9" t="s">
        <v>8396</v>
      </c>
      <c r="AI1353" s="238" t="s">
        <v>8397</v>
      </c>
      <c r="AJ1353" s="238" t="s">
        <v>6721</v>
      </c>
      <c r="AK1353" s="238" t="s">
        <v>6726</v>
      </c>
      <c r="AL1353" s="238">
        <v>1352</v>
      </c>
    </row>
    <row r="1354" spans="1:38" x14ac:dyDescent="0.3">
      <c r="A1354" s="232" t="s">
        <v>847</v>
      </c>
      <c r="B1354" s="232" t="s">
        <v>8392</v>
      </c>
      <c r="C1354" s="244" t="s">
        <v>6717</v>
      </c>
      <c r="D1354" s="240" t="s">
        <v>8412</v>
      </c>
      <c r="E1354" s="239" t="s">
        <v>5092</v>
      </c>
      <c r="F1354" s="243" t="s">
        <v>6729</v>
      </c>
      <c r="G1354" s="214">
        <v>0</v>
      </c>
      <c r="H1354" s="234" t="s">
        <v>6721</v>
      </c>
      <c r="I1354" s="234"/>
      <c r="J1354" s="234"/>
      <c r="K1354" s="234"/>
      <c r="L1354" s="234"/>
      <c r="M1354" s="234"/>
      <c r="N1354" s="234" t="s">
        <v>6720</v>
      </c>
      <c r="O1354" s="249" t="s">
        <v>8393</v>
      </c>
      <c r="P1354" s="249" t="s">
        <v>8394</v>
      </c>
      <c r="Q1354" s="226" t="s">
        <v>8395</v>
      </c>
      <c r="R1354" s="212" t="s">
        <v>5093</v>
      </c>
      <c r="S1354" s="213" t="s">
        <v>6721</v>
      </c>
      <c r="T1354" s="236">
        <v>45531</v>
      </c>
      <c r="U1354" s="237" t="s">
        <v>6722</v>
      </c>
      <c r="V1354" s="237">
        <v>45573</v>
      </c>
      <c r="W1354" s="237">
        <v>45581</v>
      </c>
      <c r="X1354" s="237">
        <v>45587</v>
      </c>
      <c r="Y1354" s="237"/>
      <c r="Z1354" s="237" t="s">
        <v>7066</v>
      </c>
      <c r="AA1354" s="225">
        <v>202409</v>
      </c>
      <c r="AB1354" s="246"/>
      <c r="AC1354" s="236" t="s">
        <v>6708</v>
      </c>
      <c r="AD1354" s="247" t="s">
        <v>6709</v>
      </c>
      <c r="AE1354" s="248">
        <v>0</v>
      </c>
      <c r="AF1354" s="247" t="s">
        <v>6709</v>
      </c>
      <c r="AG1354" s="242" t="str">
        <f>IFERROR(VLOOKUP(작성용!A:A,RM!A:D,4,0),"-")</f>
        <v>김본</v>
      </c>
      <c r="AH1354" s="9" t="s">
        <v>8396</v>
      </c>
      <c r="AI1354" s="238" t="s">
        <v>8397</v>
      </c>
      <c r="AJ1354" s="238" t="s">
        <v>6721</v>
      </c>
      <c r="AK1354" s="238" t="s">
        <v>6726</v>
      </c>
      <c r="AL1354" s="238">
        <v>1353</v>
      </c>
    </row>
    <row r="1355" spans="1:38" x14ac:dyDescent="0.3">
      <c r="A1355" s="232" t="s">
        <v>847</v>
      </c>
      <c r="B1355" s="232" t="s">
        <v>8392</v>
      </c>
      <c r="C1355" s="244" t="s">
        <v>6717</v>
      </c>
      <c r="D1355" s="240" t="s">
        <v>8413</v>
      </c>
      <c r="E1355" s="239" t="s">
        <v>5094</v>
      </c>
      <c r="F1355" s="243" t="s">
        <v>6729</v>
      </c>
      <c r="G1355" s="214">
        <v>0</v>
      </c>
      <c r="H1355" s="234" t="s">
        <v>6721</v>
      </c>
      <c r="I1355" s="234"/>
      <c r="J1355" s="234"/>
      <c r="K1355" s="234"/>
      <c r="L1355" s="234"/>
      <c r="M1355" s="234"/>
      <c r="N1355" s="234" t="s">
        <v>6720</v>
      </c>
      <c r="O1355" s="249" t="s">
        <v>8393</v>
      </c>
      <c r="P1355" s="249" t="s">
        <v>8394</v>
      </c>
      <c r="Q1355" s="226" t="s">
        <v>8395</v>
      </c>
      <c r="R1355" s="212" t="s">
        <v>5095</v>
      </c>
      <c r="S1355" s="213" t="s">
        <v>6721</v>
      </c>
      <c r="T1355" s="236">
        <v>45531</v>
      </c>
      <c r="U1355" s="237" t="s">
        <v>6722</v>
      </c>
      <c r="V1355" s="237">
        <v>45573</v>
      </c>
      <c r="W1355" s="237">
        <v>45581</v>
      </c>
      <c r="X1355" s="237">
        <v>45587</v>
      </c>
      <c r="Y1355" s="237"/>
      <c r="Z1355" s="237" t="s">
        <v>7066</v>
      </c>
      <c r="AA1355" s="225">
        <v>202409</v>
      </c>
      <c r="AB1355" s="246"/>
      <c r="AC1355" s="236" t="s">
        <v>6708</v>
      </c>
      <c r="AD1355" s="247" t="s">
        <v>6709</v>
      </c>
      <c r="AE1355" s="248">
        <v>0</v>
      </c>
      <c r="AF1355" s="247" t="s">
        <v>6709</v>
      </c>
      <c r="AG1355" s="242" t="str">
        <f>IFERROR(VLOOKUP(작성용!A:A,RM!A:D,4,0),"-")</f>
        <v>김본</v>
      </c>
      <c r="AH1355" s="9" t="s">
        <v>8396</v>
      </c>
      <c r="AI1355" s="238" t="s">
        <v>8397</v>
      </c>
      <c r="AJ1355" s="238" t="s">
        <v>6721</v>
      </c>
      <c r="AK1355" s="238" t="s">
        <v>6726</v>
      </c>
      <c r="AL1355" s="238">
        <v>1354</v>
      </c>
    </row>
    <row r="1356" spans="1:38" x14ac:dyDescent="0.3">
      <c r="A1356" s="232" t="s">
        <v>847</v>
      </c>
      <c r="B1356" s="232" t="s">
        <v>8392</v>
      </c>
      <c r="C1356" s="244" t="s">
        <v>6717</v>
      </c>
      <c r="D1356" s="240" t="s">
        <v>6762</v>
      </c>
      <c r="E1356" s="239" t="s">
        <v>4495</v>
      </c>
      <c r="F1356" s="243" t="s">
        <v>6729</v>
      </c>
      <c r="G1356" s="214">
        <v>0</v>
      </c>
      <c r="H1356" s="234" t="s">
        <v>6721</v>
      </c>
      <c r="I1356" s="234"/>
      <c r="J1356" s="234"/>
      <c r="K1356" s="234"/>
      <c r="L1356" s="234"/>
      <c r="M1356" s="234"/>
      <c r="N1356" s="234" t="s">
        <v>6720</v>
      </c>
      <c r="O1356" s="249" t="s">
        <v>8393</v>
      </c>
      <c r="P1356" s="249" t="s">
        <v>8394</v>
      </c>
      <c r="Q1356" s="226" t="s">
        <v>8395</v>
      </c>
      <c r="R1356" s="212" t="s">
        <v>4496</v>
      </c>
      <c r="S1356" s="213" t="s">
        <v>6721</v>
      </c>
      <c r="T1356" s="236">
        <v>45531</v>
      </c>
      <c r="U1356" s="237" t="s">
        <v>6722</v>
      </c>
      <c r="V1356" s="237">
        <v>45573</v>
      </c>
      <c r="W1356" s="237">
        <v>45581</v>
      </c>
      <c r="X1356" s="237">
        <v>45587</v>
      </c>
      <c r="Y1356" s="237"/>
      <c r="Z1356" s="237" t="s">
        <v>7066</v>
      </c>
      <c r="AA1356" s="225">
        <v>202409</v>
      </c>
      <c r="AB1356" s="246"/>
      <c r="AC1356" s="236" t="s">
        <v>6708</v>
      </c>
      <c r="AD1356" s="247" t="s">
        <v>6709</v>
      </c>
      <c r="AE1356" s="248">
        <v>0</v>
      </c>
      <c r="AF1356" s="247" t="s">
        <v>6709</v>
      </c>
      <c r="AG1356" s="242" t="str">
        <f>IFERROR(VLOOKUP(작성용!A:A,RM!A:D,4,0),"-")</f>
        <v>김본</v>
      </c>
      <c r="AH1356" s="9" t="s">
        <v>8396</v>
      </c>
      <c r="AI1356" s="238" t="s">
        <v>8397</v>
      </c>
      <c r="AJ1356" s="238" t="s">
        <v>6721</v>
      </c>
      <c r="AK1356" s="238" t="s">
        <v>6726</v>
      </c>
      <c r="AL1356" s="238">
        <v>1355</v>
      </c>
    </row>
    <row r="1357" spans="1:38" x14ac:dyDescent="0.3">
      <c r="A1357" s="232" t="s">
        <v>847</v>
      </c>
      <c r="B1357" s="232" t="s">
        <v>8392</v>
      </c>
      <c r="C1357" s="244" t="s">
        <v>6717</v>
      </c>
      <c r="D1357" s="240" t="s">
        <v>6872</v>
      </c>
      <c r="E1357" s="239" t="s">
        <v>5096</v>
      </c>
      <c r="F1357" s="243" t="s">
        <v>6729</v>
      </c>
      <c r="G1357" s="214">
        <v>0</v>
      </c>
      <c r="H1357" s="234" t="s">
        <v>6721</v>
      </c>
      <c r="I1357" s="234"/>
      <c r="J1357" s="234"/>
      <c r="K1357" s="234"/>
      <c r="L1357" s="234"/>
      <c r="M1357" s="234"/>
      <c r="N1357" s="234" t="s">
        <v>6720</v>
      </c>
      <c r="O1357" s="249" t="s">
        <v>8393</v>
      </c>
      <c r="P1357" s="249" t="s">
        <v>8394</v>
      </c>
      <c r="Q1357" s="226" t="s">
        <v>8395</v>
      </c>
      <c r="R1357" s="212" t="s">
        <v>5097</v>
      </c>
      <c r="S1357" s="213" t="s">
        <v>6721</v>
      </c>
      <c r="T1357" s="236">
        <v>45531</v>
      </c>
      <c r="U1357" s="237" t="s">
        <v>6722</v>
      </c>
      <c r="V1357" s="237">
        <v>45573</v>
      </c>
      <c r="W1357" s="237">
        <v>45581</v>
      </c>
      <c r="X1357" s="237">
        <v>45587</v>
      </c>
      <c r="Y1357" s="237"/>
      <c r="Z1357" s="237" t="s">
        <v>7066</v>
      </c>
      <c r="AA1357" s="225">
        <v>202409</v>
      </c>
      <c r="AB1357" s="246"/>
      <c r="AC1357" s="236" t="s">
        <v>6708</v>
      </c>
      <c r="AD1357" s="247" t="s">
        <v>6709</v>
      </c>
      <c r="AE1357" s="248">
        <v>0</v>
      </c>
      <c r="AF1357" s="247" t="s">
        <v>6709</v>
      </c>
      <c r="AG1357" s="242" t="str">
        <f>IFERROR(VLOOKUP(작성용!A:A,RM!A:D,4,0),"-")</f>
        <v>김본</v>
      </c>
      <c r="AH1357" s="9" t="s">
        <v>8396</v>
      </c>
      <c r="AI1357" s="238" t="s">
        <v>8397</v>
      </c>
      <c r="AJ1357" s="238" t="s">
        <v>6721</v>
      </c>
      <c r="AK1357" s="238" t="s">
        <v>6726</v>
      </c>
      <c r="AL1357" s="238">
        <v>1356</v>
      </c>
    </row>
    <row r="1358" spans="1:38" x14ac:dyDescent="0.3">
      <c r="A1358" s="232" t="s">
        <v>847</v>
      </c>
      <c r="B1358" s="232" t="s">
        <v>8392</v>
      </c>
      <c r="C1358" s="244" t="s">
        <v>6717</v>
      </c>
      <c r="D1358" s="240" t="s">
        <v>8155</v>
      </c>
      <c r="E1358" s="239" t="s">
        <v>4875</v>
      </c>
      <c r="F1358" s="243" t="s">
        <v>6729</v>
      </c>
      <c r="G1358" s="214">
        <v>0</v>
      </c>
      <c r="H1358" s="234" t="s">
        <v>6721</v>
      </c>
      <c r="I1358" s="234"/>
      <c r="J1358" s="234"/>
      <c r="K1358" s="234"/>
      <c r="L1358" s="234"/>
      <c r="M1358" s="234"/>
      <c r="N1358" s="234" t="s">
        <v>6720</v>
      </c>
      <c r="O1358" s="249" t="s">
        <v>8393</v>
      </c>
      <c r="P1358" s="249" t="s">
        <v>8394</v>
      </c>
      <c r="Q1358" s="226" t="s">
        <v>8395</v>
      </c>
      <c r="R1358" s="212" t="s">
        <v>4876</v>
      </c>
      <c r="S1358" s="213" t="s">
        <v>6721</v>
      </c>
      <c r="T1358" s="236">
        <v>45531</v>
      </c>
      <c r="U1358" s="237" t="s">
        <v>6722</v>
      </c>
      <c r="V1358" s="237">
        <v>45573</v>
      </c>
      <c r="W1358" s="237">
        <v>45581</v>
      </c>
      <c r="X1358" s="237">
        <v>45587</v>
      </c>
      <c r="Y1358" s="237"/>
      <c r="Z1358" s="237" t="s">
        <v>7066</v>
      </c>
      <c r="AA1358" s="225">
        <v>202409</v>
      </c>
      <c r="AB1358" s="246"/>
      <c r="AC1358" s="236" t="s">
        <v>6708</v>
      </c>
      <c r="AD1358" s="247" t="s">
        <v>6709</v>
      </c>
      <c r="AE1358" s="248">
        <v>0</v>
      </c>
      <c r="AF1358" s="247" t="s">
        <v>6709</v>
      </c>
      <c r="AG1358" s="242" t="str">
        <f>IFERROR(VLOOKUP(작성용!A:A,RM!A:D,4,0),"-")</f>
        <v>김본</v>
      </c>
      <c r="AH1358" s="9" t="s">
        <v>8396</v>
      </c>
      <c r="AI1358" s="238" t="s">
        <v>8397</v>
      </c>
      <c r="AJ1358" s="238" t="s">
        <v>6721</v>
      </c>
      <c r="AK1358" s="238" t="s">
        <v>6726</v>
      </c>
      <c r="AL1358" s="238">
        <v>1357</v>
      </c>
    </row>
    <row r="1359" spans="1:38" x14ac:dyDescent="0.3">
      <c r="A1359" s="232" t="s">
        <v>847</v>
      </c>
      <c r="B1359" s="232" t="s">
        <v>8392</v>
      </c>
      <c r="C1359" s="244" t="s">
        <v>6717</v>
      </c>
      <c r="D1359" s="240" t="s">
        <v>6873</v>
      </c>
      <c r="E1359" s="239" t="s">
        <v>4497</v>
      </c>
      <c r="F1359" s="243" t="s">
        <v>6729</v>
      </c>
      <c r="G1359" s="214">
        <v>0</v>
      </c>
      <c r="H1359" s="234" t="s">
        <v>6721</v>
      </c>
      <c r="I1359" s="234"/>
      <c r="J1359" s="234"/>
      <c r="K1359" s="234"/>
      <c r="L1359" s="234"/>
      <c r="M1359" s="234"/>
      <c r="N1359" s="234" t="s">
        <v>6720</v>
      </c>
      <c r="O1359" s="249" t="s">
        <v>8393</v>
      </c>
      <c r="P1359" s="249" t="s">
        <v>8394</v>
      </c>
      <c r="Q1359" s="226" t="s">
        <v>8395</v>
      </c>
      <c r="R1359" s="212" t="s">
        <v>4498</v>
      </c>
      <c r="S1359" s="213" t="s">
        <v>6721</v>
      </c>
      <c r="T1359" s="236">
        <v>45531</v>
      </c>
      <c r="U1359" s="237" t="s">
        <v>6722</v>
      </c>
      <c r="V1359" s="237">
        <v>45573</v>
      </c>
      <c r="W1359" s="237">
        <v>45581</v>
      </c>
      <c r="X1359" s="237">
        <v>45587</v>
      </c>
      <c r="Y1359" s="237"/>
      <c r="Z1359" s="237" t="s">
        <v>7066</v>
      </c>
      <c r="AA1359" s="225">
        <v>202409</v>
      </c>
      <c r="AB1359" s="246"/>
      <c r="AC1359" s="236" t="s">
        <v>6708</v>
      </c>
      <c r="AD1359" s="247" t="s">
        <v>6709</v>
      </c>
      <c r="AE1359" s="248">
        <v>0</v>
      </c>
      <c r="AF1359" s="247" t="s">
        <v>6709</v>
      </c>
      <c r="AG1359" s="242" t="str">
        <f>IFERROR(VLOOKUP(작성용!A:A,RM!A:D,4,0),"-")</f>
        <v>김본</v>
      </c>
      <c r="AH1359" s="9" t="s">
        <v>8396</v>
      </c>
      <c r="AI1359" s="238" t="s">
        <v>8397</v>
      </c>
      <c r="AJ1359" s="238" t="s">
        <v>6721</v>
      </c>
      <c r="AK1359" s="238" t="s">
        <v>6726</v>
      </c>
      <c r="AL1359" s="238">
        <v>1358</v>
      </c>
    </row>
    <row r="1360" spans="1:38" x14ac:dyDescent="0.3">
      <c r="A1360" s="232" t="s">
        <v>847</v>
      </c>
      <c r="B1360" s="232" t="s">
        <v>8392</v>
      </c>
      <c r="C1360" s="244" t="s">
        <v>6717</v>
      </c>
      <c r="D1360" s="240" t="s">
        <v>8414</v>
      </c>
      <c r="E1360" s="239" t="s">
        <v>5098</v>
      </c>
      <c r="F1360" s="243" t="s">
        <v>6729</v>
      </c>
      <c r="G1360" s="214">
        <v>0</v>
      </c>
      <c r="H1360" s="234" t="s">
        <v>6721</v>
      </c>
      <c r="I1360" s="234"/>
      <c r="J1360" s="234"/>
      <c r="K1360" s="234"/>
      <c r="L1360" s="234"/>
      <c r="M1360" s="234"/>
      <c r="N1360" s="234" t="s">
        <v>6720</v>
      </c>
      <c r="O1360" s="249" t="s">
        <v>8393</v>
      </c>
      <c r="P1360" s="249" t="s">
        <v>8394</v>
      </c>
      <c r="Q1360" s="226" t="s">
        <v>8395</v>
      </c>
      <c r="R1360" s="212" t="s">
        <v>5099</v>
      </c>
      <c r="S1360" s="213" t="s">
        <v>6721</v>
      </c>
      <c r="T1360" s="236">
        <v>45531</v>
      </c>
      <c r="U1360" s="237" t="s">
        <v>6722</v>
      </c>
      <c r="V1360" s="237">
        <v>45573</v>
      </c>
      <c r="W1360" s="237">
        <v>45581</v>
      </c>
      <c r="X1360" s="237">
        <v>45587</v>
      </c>
      <c r="Y1360" s="237"/>
      <c r="Z1360" s="237" t="s">
        <v>7066</v>
      </c>
      <c r="AA1360" s="225">
        <v>202409</v>
      </c>
      <c r="AB1360" s="246"/>
      <c r="AC1360" s="236" t="s">
        <v>6708</v>
      </c>
      <c r="AD1360" s="247" t="s">
        <v>6709</v>
      </c>
      <c r="AE1360" s="248">
        <v>0</v>
      </c>
      <c r="AF1360" s="247" t="s">
        <v>6709</v>
      </c>
      <c r="AG1360" s="242" t="str">
        <f>IFERROR(VLOOKUP(작성용!A:A,RM!A:D,4,0),"-")</f>
        <v>김본</v>
      </c>
      <c r="AH1360" s="9" t="s">
        <v>8396</v>
      </c>
      <c r="AI1360" s="238" t="s">
        <v>8397</v>
      </c>
      <c r="AJ1360" s="238" t="s">
        <v>6721</v>
      </c>
      <c r="AK1360" s="238" t="s">
        <v>6726</v>
      </c>
      <c r="AL1360" s="238">
        <v>1359</v>
      </c>
    </row>
    <row r="1361" spans="1:38" x14ac:dyDescent="0.3">
      <c r="A1361" s="232" t="s">
        <v>847</v>
      </c>
      <c r="B1361" s="232" t="s">
        <v>8392</v>
      </c>
      <c r="C1361" s="244" t="s">
        <v>6717</v>
      </c>
      <c r="D1361" s="240" t="s">
        <v>7685</v>
      </c>
      <c r="E1361" s="239" t="s">
        <v>3901</v>
      </c>
      <c r="F1361" s="243" t="s">
        <v>6729</v>
      </c>
      <c r="G1361" s="214">
        <v>0</v>
      </c>
      <c r="H1361" s="234" t="s">
        <v>6721</v>
      </c>
      <c r="I1361" s="234"/>
      <c r="J1361" s="234"/>
      <c r="K1361" s="234"/>
      <c r="L1361" s="234"/>
      <c r="M1361" s="234"/>
      <c r="N1361" s="234" t="s">
        <v>6720</v>
      </c>
      <c r="O1361" s="249" t="s">
        <v>8393</v>
      </c>
      <c r="P1361" s="249" t="s">
        <v>8394</v>
      </c>
      <c r="Q1361" s="226" t="s">
        <v>8395</v>
      </c>
      <c r="R1361" s="212" t="s">
        <v>4230</v>
      </c>
      <c r="S1361" s="213" t="s">
        <v>6721</v>
      </c>
      <c r="T1361" s="236">
        <v>45531</v>
      </c>
      <c r="U1361" s="237" t="s">
        <v>6722</v>
      </c>
      <c r="V1361" s="237">
        <v>45573</v>
      </c>
      <c r="W1361" s="237">
        <v>45581</v>
      </c>
      <c r="X1361" s="237">
        <v>45587</v>
      </c>
      <c r="Y1361" s="237"/>
      <c r="Z1361" s="237" t="s">
        <v>7066</v>
      </c>
      <c r="AA1361" s="225">
        <v>202409</v>
      </c>
      <c r="AB1361" s="246"/>
      <c r="AC1361" s="236" t="s">
        <v>6708</v>
      </c>
      <c r="AD1361" s="247" t="s">
        <v>6709</v>
      </c>
      <c r="AE1361" s="248">
        <v>0</v>
      </c>
      <c r="AF1361" s="247" t="s">
        <v>6709</v>
      </c>
      <c r="AG1361" s="242" t="str">
        <f>IFERROR(VLOOKUP(작성용!A:A,RM!A:D,4,0),"-")</f>
        <v>김본</v>
      </c>
      <c r="AH1361" s="9" t="s">
        <v>8396</v>
      </c>
      <c r="AI1361" s="238" t="s">
        <v>8397</v>
      </c>
      <c r="AJ1361" s="238" t="s">
        <v>6721</v>
      </c>
      <c r="AK1361" s="238" t="s">
        <v>6726</v>
      </c>
      <c r="AL1361" s="238">
        <v>1360</v>
      </c>
    </row>
    <row r="1362" spans="1:38" x14ac:dyDescent="0.3">
      <c r="A1362" s="232" t="s">
        <v>847</v>
      </c>
      <c r="B1362" s="232" t="s">
        <v>8392</v>
      </c>
      <c r="C1362" s="244" t="s">
        <v>6717</v>
      </c>
      <c r="D1362" s="240" t="s">
        <v>6833</v>
      </c>
      <c r="E1362" s="239" t="s">
        <v>4819</v>
      </c>
      <c r="F1362" s="243" t="s">
        <v>6729</v>
      </c>
      <c r="G1362" s="214">
        <v>0</v>
      </c>
      <c r="H1362" s="234" t="s">
        <v>6721</v>
      </c>
      <c r="I1362" s="234"/>
      <c r="J1362" s="234"/>
      <c r="K1362" s="234"/>
      <c r="L1362" s="234"/>
      <c r="M1362" s="234"/>
      <c r="N1362" s="234" t="s">
        <v>6720</v>
      </c>
      <c r="O1362" s="249" t="s">
        <v>8393</v>
      </c>
      <c r="P1362" s="249" t="s">
        <v>8394</v>
      </c>
      <c r="Q1362" s="226" t="s">
        <v>8395</v>
      </c>
      <c r="R1362" s="212" t="s">
        <v>4820</v>
      </c>
      <c r="S1362" s="213" t="s">
        <v>6721</v>
      </c>
      <c r="T1362" s="236">
        <v>45531</v>
      </c>
      <c r="U1362" s="237" t="s">
        <v>6722</v>
      </c>
      <c r="V1362" s="237">
        <v>45573</v>
      </c>
      <c r="W1362" s="237">
        <v>45581</v>
      </c>
      <c r="X1362" s="237">
        <v>45587</v>
      </c>
      <c r="Y1362" s="237"/>
      <c r="Z1362" s="237" t="s">
        <v>7066</v>
      </c>
      <c r="AA1362" s="225">
        <v>202409</v>
      </c>
      <c r="AB1362" s="246"/>
      <c r="AC1362" s="236" t="s">
        <v>6708</v>
      </c>
      <c r="AD1362" s="247" t="s">
        <v>6709</v>
      </c>
      <c r="AE1362" s="248">
        <v>0</v>
      </c>
      <c r="AF1362" s="247" t="s">
        <v>6709</v>
      </c>
      <c r="AG1362" s="242" t="str">
        <f>IFERROR(VLOOKUP(작성용!A:A,RM!A:D,4,0),"-")</f>
        <v>김본</v>
      </c>
      <c r="AH1362" s="9" t="s">
        <v>8396</v>
      </c>
      <c r="AI1362" s="238" t="s">
        <v>8397</v>
      </c>
      <c r="AJ1362" s="238" t="s">
        <v>6721</v>
      </c>
      <c r="AK1362" s="238" t="s">
        <v>6726</v>
      </c>
      <c r="AL1362" s="238">
        <v>1361</v>
      </c>
    </row>
    <row r="1363" spans="1:38" x14ac:dyDescent="0.3">
      <c r="A1363" s="232" t="s">
        <v>847</v>
      </c>
      <c r="B1363" s="232" t="s">
        <v>8392</v>
      </c>
      <c r="C1363" s="244" t="s">
        <v>6717</v>
      </c>
      <c r="D1363" s="240" t="s">
        <v>8415</v>
      </c>
      <c r="E1363" s="239" t="s">
        <v>5100</v>
      </c>
      <c r="F1363" s="243" t="s">
        <v>6729</v>
      </c>
      <c r="G1363" s="214">
        <v>0</v>
      </c>
      <c r="H1363" s="234" t="s">
        <v>6721</v>
      </c>
      <c r="I1363" s="234"/>
      <c r="J1363" s="234"/>
      <c r="K1363" s="234"/>
      <c r="L1363" s="234"/>
      <c r="M1363" s="234"/>
      <c r="N1363" s="234" t="s">
        <v>6720</v>
      </c>
      <c r="O1363" s="249" t="s">
        <v>8393</v>
      </c>
      <c r="P1363" s="249" t="s">
        <v>8394</v>
      </c>
      <c r="Q1363" s="226" t="s">
        <v>8395</v>
      </c>
      <c r="R1363" s="212" t="s">
        <v>5101</v>
      </c>
      <c r="S1363" s="213" t="s">
        <v>6721</v>
      </c>
      <c r="T1363" s="236">
        <v>45531</v>
      </c>
      <c r="U1363" s="237" t="s">
        <v>6722</v>
      </c>
      <c r="V1363" s="237">
        <v>45573</v>
      </c>
      <c r="W1363" s="237">
        <v>45581</v>
      </c>
      <c r="X1363" s="237">
        <v>45587</v>
      </c>
      <c r="Y1363" s="237"/>
      <c r="Z1363" s="237" t="s">
        <v>7066</v>
      </c>
      <c r="AA1363" s="225">
        <v>202409</v>
      </c>
      <c r="AB1363" s="246"/>
      <c r="AC1363" s="236" t="s">
        <v>6708</v>
      </c>
      <c r="AD1363" s="247" t="s">
        <v>6709</v>
      </c>
      <c r="AE1363" s="248">
        <v>0</v>
      </c>
      <c r="AF1363" s="247" t="s">
        <v>6709</v>
      </c>
      <c r="AG1363" s="242" t="str">
        <f>IFERROR(VLOOKUP(작성용!A:A,RM!A:D,4,0),"-")</f>
        <v>김본</v>
      </c>
      <c r="AH1363" s="9" t="s">
        <v>8396</v>
      </c>
      <c r="AI1363" s="238" t="s">
        <v>8397</v>
      </c>
      <c r="AJ1363" s="238" t="s">
        <v>6721</v>
      </c>
      <c r="AK1363" s="238" t="s">
        <v>6726</v>
      </c>
      <c r="AL1363" s="238">
        <v>1362</v>
      </c>
    </row>
    <row r="1364" spans="1:38" x14ac:dyDescent="0.3">
      <c r="A1364" s="232" t="s">
        <v>847</v>
      </c>
      <c r="B1364" s="232" t="s">
        <v>8392</v>
      </c>
      <c r="C1364" s="244" t="s">
        <v>6717</v>
      </c>
      <c r="D1364" s="240" t="s">
        <v>8416</v>
      </c>
      <c r="E1364" s="239" t="s">
        <v>5102</v>
      </c>
      <c r="F1364" s="243" t="s">
        <v>6729</v>
      </c>
      <c r="G1364" s="214">
        <v>0</v>
      </c>
      <c r="H1364" s="234" t="s">
        <v>6721</v>
      </c>
      <c r="I1364" s="234"/>
      <c r="J1364" s="234"/>
      <c r="K1364" s="234"/>
      <c r="L1364" s="234"/>
      <c r="M1364" s="234"/>
      <c r="N1364" s="234" t="s">
        <v>6720</v>
      </c>
      <c r="O1364" s="249" t="s">
        <v>8393</v>
      </c>
      <c r="P1364" s="249" t="s">
        <v>8394</v>
      </c>
      <c r="Q1364" s="226" t="s">
        <v>8395</v>
      </c>
      <c r="R1364" s="212" t="s">
        <v>5103</v>
      </c>
      <c r="S1364" s="213" t="s">
        <v>6721</v>
      </c>
      <c r="T1364" s="236">
        <v>45531</v>
      </c>
      <c r="U1364" s="237" t="s">
        <v>6722</v>
      </c>
      <c r="V1364" s="237">
        <v>45573</v>
      </c>
      <c r="W1364" s="237">
        <v>45581</v>
      </c>
      <c r="X1364" s="237">
        <v>45587</v>
      </c>
      <c r="Y1364" s="237"/>
      <c r="Z1364" s="237" t="s">
        <v>7066</v>
      </c>
      <c r="AA1364" s="225">
        <v>202409</v>
      </c>
      <c r="AB1364" s="246"/>
      <c r="AC1364" s="236" t="s">
        <v>6708</v>
      </c>
      <c r="AD1364" s="247" t="s">
        <v>6709</v>
      </c>
      <c r="AE1364" s="248">
        <v>0</v>
      </c>
      <c r="AF1364" s="247" t="s">
        <v>6709</v>
      </c>
      <c r="AG1364" s="242" t="str">
        <f>IFERROR(VLOOKUP(작성용!A:A,RM!A:D,4,0),"-")</f>
        <v>김본</v>
      </c>
      <c r="AH1364" s="9" t="s">
        <v>8396</v>
      </c>
      <c r="AI1364" s="238" t="s">
        <v>8397</v>
      </c>
      <c r="AJ1364" s="238" t="s">
        <v>6721</v>
      </c>
      <c r="AK1364" s="238" t="s">
        <v>6726</v>
      </c>
      <c r="AL1364" s="238">
        <v>1363</v>
      </c>
    </row>
    <row r="1365" spans="1:38" x14ac:dyDescent="0.3">
      <c r="A1365" s="232" t="s">
        <v>847</v>
      </c>
      <c r="B1365" s="232" t="s">
        <v>8392</v>
      </c>
      <c r="C1365" s="244" t="s">
        <v>6717</v>
      </c>
      <c r="D1365" s="240" t="s">
        <v>8417</v>
      </c>
      <c r="E1365" s="239" t="s">
        <v>5104</v>
      </c>
      <c r="F1365" s="243" t="s">
        <v>6729</v>
      </c>
      <c r="G1365" s="214">
        <v>0</v>
      </c>
      <c r="H1365" s="234" t="s">
        <v>6721</v>
      </c>
      <c r="I1365" s="234"/>
      <c r="J1365" s="234"/>
      <c r="K1365" s="234"/>
      <c r="L1365" s="234"/>
      <c r="M1365" s="234"/>
      <c r="N1365" s="234" t="s">
        <v>6720</v>
      </c>
      <c r="O1365" s="249" t="s">
        <v>8393</v>
      </c>
      <c r="P1365" s="249" t="s">
        <v>8394</v>
      </c>
      <c r="Q1365" s="226" t="s">
        <v>8395</v>
      </c>
      <c r="R1365" s="212" t="s">
        <v>5105</v>
      </c>
      <c r="S1365" s="213" t="s">
        <v>6721</v>
      </c>
      <c r="T1365" s="236">
        <v>45531</v>
      </c>
      <c r="U1365" s="237" t="s">
        <v>6722</v>
      </c>
      <c r="V1365" s="237">
        <v>45573</v>
      </c>
      <c r="W1365" s="237">
        <v>45581</v>
      </c>
      <c r="X1365" s="237">
        <v>45587</v>
      </c>
      <c r="Y1365" s="237"/>
      <c r="Z1365" s="237" t="s">
        <v>7066</v>
      </c>
      <c r="AA1365" s="225">
        <v>202409</v>
      </c>
      <c r="AB1365" s="246"/>
      <c r="AC1365" s="236" t="s">
        <v>6708</v>
      </c>
      <c r="AD1365" s="247" t="s">
        <v>6709</v>
      </c>
      <c r="AE1365" s="248">
        <v>0</v>
      </c>
      <c r="AF1365" s="247" t="s">
        <v>6709</v>
      </c>
      <c r="AG1365" s="242" t="str">
        <f>IFERROR(VLOOKUP(작성용!A:A,RM!A:D,4,0),"-")</f>
        <v>김본</v>
      </c>
      <c r="AH1365" s="9" t="s">
        <v>8396</v>
      </c>
      <c r="AI1365" s="238" t="s">
        <v>8397</v>
      </c>
      <c r="AJ1365" s="238" t="s">
        <v>6721</v>
      </c>
      <c r="AK1365" s="238" t="s">
        <v>6726</v>
      </c>
      <c r="AL1365" s="238">
        <v>1364</v>
      </c>
    </row>
    <row r="1366" spans="1:38" x14ac:dyDescent="0.3">
      <c r="A1366" s="232" t="s">
        <v>847</v>
      </c>
      <c r="B1366" s="232" t="s">
        <v>8392</v>
      </c>
      <c r="C1366" s="244" t="s">
        <v>6717</v>
      </c>
      <c r="D1366" s="240" t="s">
        <v>8418</v>
      </c>
      <c r="E1366" s="239" t="s">
        <v>5106</v>
      </c>
      <c r="F1366" s="243" t="s">
        <v>6729</v>
      </c>
      <c r="G1366" s="214">
        <v>0</v>
      </c>
      <c r="H1366" s="234" t="s">
        <v>6721</v>
      </c>
      <c r="I1366" s="234"/>
      <c r="J1366" s="234"/>
      <c r="K1366" s="234"/>
      <c r="L1366" s="234"/>
      <c r="M1366" s="234"/>
      <c r="N1366" s="234" t="s">
        <v>6720</v>
      </c>
      <c r="O1366" s="249" t="s">
        <v>8393</v>
      </c>
      <c r="P1366" s="249" t="s">
        <v>8394</v>
      </c>
      <c r="Q1366" s="226" t="s">
        <v>8395</v>
      </c>
      <c r="R1366" s="212" t="s">
        <v>5107</v>
      </c>
      <c r="S1366" s="213" t="s">
        <v>6721</v>
      </c>
      <c r="T1366" s="236">
        <v>45531</v>
      </c>
      <c r="U1366" s="237" t="s">
        <v>6722</v>
      </c>
      <c r="V1366" s="237">
        <v>45573</v>
      </c>
      <c r="W1366" s="237">
        <v>45581</v>
      </c>
      <c r="X1366" s="237">
        <v>45587</v>
      </c>
      <c r="Y1366" s="237"/>
      <c r="Z1366" s="237" t="s">
        <v>7066</v>
      </c>
      <c r="AA1366" s="225">
        <v>202409</v>
      </c>
      <c r="AB1366" s="246"/>
      <c r="AC1366" s="236" t="s">
        <v>6708</v>
      </c>
      <c r="AD1366" s="247" t="s">
        <v>6709</v>
      </c>
      <c r="AE1366" s="248">
        <v>0</v>
      </c>
      <c r="AF1366" s="247" t="s">
        <v>6709</v>
      </c>
      <c r="AG1366" s="242" t="str">
        <f>IFERROR(VLOOKUP(작성용!A:A,RM!A:D,4,0),"-")</f>
        <v>김본</v>
      </c>
      <c r="AH1366" s="9" t="s">
        <v>8396</v>
      </c>
      <c r="AI1366" s="238" t="s">
        <v>8397</v>
      </c>
      <c r="AJ1366" s="238" t="s">
        <v>6721</v>
      </c>
      <c r="AK1366" s="238" t="s">
        <v>6726</v>
      </c>
      <c r="AL1366" s="238">
        <v>1365</v>
      </c>
    </row>
    <row r="1367" spans="1:38" x14ac:dyDescent="0.3">
      <c r="A1367" s="232" t="s">
        <v>847</v>
      </c>
      <c r="B1367" s="232" t="s">
        <v>8392</v>
      </c>
      <c r="C1367" s="244" t="s">
        <v>6717</v>
      </c>
      <c r="D1367" s="240" t="s">
        <v>8419</v>
      </c>
      <c r="E1367" s="239" t="s">
        <v>5108</v>
      </c>
      <c r="F1367" s="243" t="s">
        <v>6729</v>
      </c>
      <c r="G1367" s="214">
        <v>0</v>
      </c>
      <c r="H1367" s="234" t="s">
        <v>6721</v>
      </c>
      <c r="I1367" s="234"/>
      <c r="J1367" s="234"/>
      <c r="K1367" s="234"/>
      <c r="L1367" s="234"/>
      <c r="M1367" s="234"/>
      <c r="N1367" s="234" t="s">
        <v>6720</v>
      </c>
      <c r="O1367" s="249" t="s">
        <v>8393</v>
      </c>
      <c r="P1367" s="249" t="s">
        <v>8394</v>
      </c>
      <c r="Q1367" s="226" t="s">
        <v>8395</v>
      </c>
      <c r="R1367" s="212" t="s">
        <v>5109</v>
      </c>
      <c r="S1367" s="213" t="s">
        <v>6721</v>
      </c>
      <c r="T1367" s="236">
        <v>45531</v>
      </c>
      <c r="U1367" s="237" t="s">
        <v>6722</v>
      </c>
      <c r="V1367" s="237">
        <v>45573</v>
      </c>
      <c r="W1367" s="237">
        <v>45581</v>
      </c>
      <c r="X1367" s="237">
        <v>45587</v>
      </c>
      <c r="Y1367" s="237"/>
      <c r="Z1367" s="237" t="s">
        <v>7066</v>
      </c>
      <c r="AA1367" s="225">
        <v>202409</v>
      </c>
      <c r="AB1367" s="246"/>
      <c r="AC1367" s="236" t="s">
        <v>6708</v>
      </c>
      <c r="AD1367" s="247" t="s">
        <v>6709</v>
      </c>
      <c r="AE1367" s="248">
        <v>0</v>
      </c>
      <c r="AF1367" s="247" t="s">
        <v>6709</v>
      </c>
      <c r="AG1367" s="242" t="str">
        <f>IFERROR(VLOOKUP(작성용!A:A,RM!A:D,4,0),"-")</f>
        <v>김본</v>
      </c>
      <c r="AH1367" s="9" t="s">
        <v>8396</v>
      </c>
      <c r="AI1367" s="238" t="s">
        <v>8397</v>
      </c>
      <c r="AJ1367" s="238" t="s">
        <v>6721</v>
      </c>
      <c r="AK1367" s="238" t="s">
        <v>6726</v>
      </c>
      <c r="AL1367" s="238">
        <v>1366</v>
      </c>
    </row>
    <row r="1368" spans="1:38" x14ac:dyDescent="0.3">
      <c r="A1368" s="232" t="s">
        <v>847</v>
      </c>
      <c r="B1368" s="232" t="s">
        <v>8392</v>
      </c>
      <c r="C1368" s="244" t="s">
        <v>6717</v>
      </c>
      <c r="D1368" s="240" t="s">
        <v>7760</v>
      </c>
      <c r="E1368" s="239" t="s">
        <v>3984</v>
      </c>
      <c r="F1368" s="243" t="s">
        <v>6729</v>
      </c>
      <c r="G1368" s="214">
        <v>0</v>
      </c>
      <c r="H1368" s="234" t="s">
        <v>6721</v>
      </c>
      <c r="I1368" s="234"/>
      <c r="J1368" s="234"/>
      <c r="K1368" s="234"/>
      <c r="L1368" s="234"/>
      <c r="M1368" s="234"/>
      <c r="N1368" s="234" t="s">
        <v>6720</v>
      </c>
      <c r="O1368" s="249" t="s">
        <v>8393</v>
      </c>
      <c r="P1368" s="249" t="s">
        <v>8394</v>
      </c>
      <c r="Q1368" s="226" t="s">
        <v>8395</v>
      </c>
      <c r="R1368" s="212" t="s">
        <v>4324</v>
      </c>
      <c r="S1368" s="213" t="s">
        <v>6721</v>
      </c>
      <c r="T1368" s="236">
        <v>45531</v>
      </c>
      <c r="U1368" s="237" t="s">
        <v>6722</v>
      </c>
      <c r="V1368" s="237">
        <v>45573</v>
      </c>
      <c r="W1368" s="237">
        <v>45581</v>
      </c>
      <c r="X1368" s="237">
        <v>45587</v>
      </c>
      <c r="Y1368" s="237"/>
      <c r="Z1368" s="237" t="s">
        <v>7066</v>
      </c>
      <c r="AA1368" s="225">
        <v>202409</v>
      </c>
      <c r="AB1368" s="246"/>
      <c r="AC1368" s="236" t="s">
        <v>6708</v>
      </c>
      <c r="AD1368" s="247" t="s">
        <v>6709</v>
      </c>
      <c r="AE1368" s="248">
        <v>0</v>
      </c>
      <c r="AF1368" s="247" t="s">
        <v>6709</v>
      </c>
      <c r="AG1368" s="242" t="str">
        <f>IFERROR(VLOOKUP(작성용!A:A,RM!A:D,4,0),"-")</f>
        <v>김본</v>
      </c>
      <c r="AH1368" s="9" t="s">
        <v>8396</v>
      </c>
      <c r="AI1368" s="238" t="s">
        <v>8397</v>
      </c>
      <c r="AJ1368" s="238" t="s">
        <v>6721</v>
      </c>
      <c r="AK1368" s="238" t="s">
        <v>6726</v>
      </c>
      <c r="AL1368" s="238">
        <v>1367</v>
      </c>
    </row>
    <row r="1369" spans="1:38" x14ac:dyDescent="0.3">
      <c r="A1369" s="232" t="s">
        <v>847</v>
      </c>
      <c r="B1369" s="232" t="s">
        <v>8392</v>
      </c>
      <c r="C1369" s="244" t="s">
        <v>6717</v>
      </c>
      <c r="D1369" s="240" t="s">
        <v>8420</v>
      </c>
      <c r="E1369" s="239" t="s">
        <v>5110</v>
      </c>
      <c r="F1369" s="243" t="s">
        <v>6729</v>
      </c>
      <c r="G1369" s="214">
        <v>0</v>
      </c>
      <c r="H1369" s="234" t="s">
        <v>6721</v>
      </c>
      <c r="I1369" s="234"/>
      <c r="J1369" s="234"/>
      <c r="K1369" s="234"/>
      <c r="L1369" s="234"/>
      <c r="M1369" s="234"/>
      <c r="N1369" s="234" t="s">
        <v>6720</v>
      </c>
      <c r="O1369" s="249" t="s">
        <v>8393</v>
      </c>
      <c r="P1369" s="249" t="s">
        <v>8394</v>
      </c>
      <c r="Q1369" s="226" t="s">
        <v>8395</v>
      </c>
      <c r="R1369" s="212" t="s">
        <v>5111</v>
      </c>
      <c r="S1369" s="213" t="s">
        <v>6721</v>
      </c>
      <c r="T1369" s="236">
        <v>45531</v>
      </c>
      <c r="U1369" s="237" t="s">
        <v>6722</v>
      </c>
      <c r="V1369" s="237">
        <v>45573</v>
      </c>
      <c r="W1369" s="237">
        <v>45581</v>
      </c>
      <c r="X1369" s="237">
        <v>45587</v>
      </c>
      <c r="Y1369" s="237"/>
      <c r="Z1369" s="237" t="s">
        <v>7066</v>
      </c>
      <c r="AA1369" s="225">
        <v>202409</v>
      </c>
      <c r="AB1369" s="246"/>
      <c r="AC1369" s="236" t="s">
        <v>6708</v>
      </c>
      <c r="AD1369" s="247" t="s">
        <v>6709</v>
      </c>
      <c r="AE1369" s="248">
        <v>0</v>
      </c>
      <c r="AF1369" s="247" t="s">
        <v>6709</v>
      </c>
      <c r="AG1369" s="242" t="str">
        <f>IFERROR(VLOOKUP(작성용!A:A,RM!A:D,4,0),"-")</f>
        <v>김본</v>
      </c>
      <c r="AH1369" s="9" t="s">
        <v>8396</v>
      </c>
      <c r="AI1369" s="238" t="s">
        <v>8397</v>
      </c>
      <c r="AJ1369" s="238" t="s">
        <v>6721</v>
      </c>
      <c r="AK1369" s="238" t="s">
        <v>6726</v>
      </c>
      <c r="AL1369" s="238">
        <v>1368</v>
      </c>
    </row>
    <row r="1370" spans="1:38" x14ac:dyDescent="0.3">
      <c r="A1370" s="232" t="s">
        <v>847</v>
      </c>
      <c r="B1370" s="232" t="s">
        <v>8392</v>
      </c>
      <c r="C1370" s="244" t="s">
        <v>6717</v>
      </c>
      <c r="D1370" s="240" t="s">
        <v>8229</v>
      </c>
      <c r="E1370" s="239" t="s">
        <v>4966</v>
      </c>
      <c r="F1370" s="243" t="s">
        <v>6729</v>
      </c>
      <c r="G1370" s="214">
        <v>0</v>
      </c>
      <c r="H1370" s="234" t="s">
        <v>6721</v>
      </c>
      <c r="I1370" s="234"/>
      <c r="J1370" s="234"/>
      <c r="K1370" s="234"/>
      <c r="L1370" s="234"/>
      <c r="M1370" s="234"/>
      <c r="N1370" s="234" t="s">
        <v>6720</v>
      </c>
      <c r="O1370" s="249" t="s">
        <v>8393</v>
      </c>
      <c r="P1370" s="249" t="s">
        <v>8394</v>
      </c>
      <c r="Q1370" s="226" t="s">
        <v>8395</v>
      </c>
      <c r="R1370" s="212" t="s">
        <v>4968</v>
      </c>
      <c r="S1370" s="213" t="s">
        <v>6721</v>
      </c>
      <c r="T1370" s="236">
        <v>45531</v>
      </c>
      <c r="U1370" s="237" t="s">
        <v>6722</v>
      </c>
      <c r="V1370" s="237">
        <v>45573</v>
      </c>
      <c r="W1370" s="237">
        <v>45581</v>
      </c>
      <c r="X1370" s="237">
        <v>45587</v>
      </c>
      <c r="Y1370" s="237"/>
      <c r="Z1370" s="237" t="s">
        <v>7066</v>
      </c>
      <c r="AA1370" s="225">
        <v>202409</v>
      </c>
      <c r="AB1370" s="246"/>
      <c r="AC1370" s="236" t="s">
        <v>6708</v>
      </c>
      <c r="AD1370" s="247" t="s">
        <v>6709</v>
      </c>
      <c r="AE1370" s="248">
        <v>0</v>
      </c>
      <c r="AF1370" s="247" t="s">
        <v>6709</v>
      </c>
      <c r="AG1370" s="242" t="str">
        <f>IFERROR(VLOOKUP(작성용!A:A,RM!A:D,4,0),"-")</f>
        <v>김본</v>
      </c>
      <c r="AH1370" s="9" t="s">
        <v>8396</v>
      </c>
      <c r="AI1370" s="238" t="s">
        <v>8397</v>
      </c>
      <c r="AJ1370" s="238" t="s">
        <v>6721</v>
      </c>
      <c r="AK1370" s="238" t="s">
        <v>6726</v>
      </c>
      <c r="AL1370" s="238">
        <v>1369</v>
      </c>
    </row>
    <row r="1371" spans="1:38" x14ac:dyDescent="0.3">
      <c r="A1371" s="232" t="s">
        <v>847</v>
      </c>
      <c r="B1371" s="232" t="s">
        <v>8392</v>
      </c>
      <c r="C1371" s="244" t="s">
        <v>6717</v>
      </c>
      <c r="D1371" s="240" t="s">
        <v>7689</v>
      </c>
      <c r="E1371" s="239" t="s">
        <v>3906</v>
      </c>
      <c r="F1371" s="243" t="s">
        <v>6729</v>
      </c>
      <c r="G1371" s="214">
        <v>0</v>
      </c>
      <c r="H1371" s="234" t="s">
        <v>6721</v>
      </c>
      <c r="I1371" s="234"/>
      <c r="J1371" s="234"/>
      <c r="K1371" s="234"/>
      <c r="L1371" s="234"/>
      <c r="M1371" s="234"/>
      <c r="N1371" s="234" t="s">
        <v>6720</v>
      </c>
      <c r="O1371" s="249" t="s">
        <v>8393</v>
      </c>
      <c r="P1371" s="249" t="s">
        <v>8394</v>
      </c>
      <c r="Q1371" s="226" t="s">
        <v>8395</v>
      </c>
      <c r="R1371" s="212" t="s">
        <v>4223</v>
      </c>
      <c r="S1371" s="213" t="s">
        <v>6721</v>
      </c>
      <c r="T1371" s="236">
        <v>45531</v>
      </c>
      <c r="U1371" s="237" t="s">
        <v>6722</v>
      </c>
      <c r="V1371" s="237">
        <v>45573</v>
      </c>
      <c r="W1371" s="237">
        <v>45581</v>
      </c>
      <c r="X1371" s="237">
        <v>45587</v>
      </c>
      <c r="Y1371" s="237"/>
      <c r="Z1371" s="237" t="s">
        <v>7066</v>
      </c>
      <c r="AA1371" s="225">
        <v>202409</v>
      </c>
      <c r="AB1371" s="246"/>
      <c r="AC1371" s="236" t="s">
        <v>6708</v>
      </c>
      <c r="AD1371" s="247" t="s">
        <v>6709</v>
      </c>
      <c r="AE1371" s="248">
        <v>0</v>
      </c>
      <c r="AF1371" s="247" t="s">
        <v>6709</v>
      </c>
      <c r="AG1371" s="242" t="str">
        <f>IFERROR(VLOOKUP(작성용!A:A,RM!A:D,4,0),"-")</f>
        <v>김본</v>
      </c>
      <c r="AH1371" s="9" t="s">
        <v>8396</v>
      </c>
      <c r="AI1371" s="238" t="s">
        <v>8397</v>
      </c>
      <c r="AJ1371" s="238" t="s">
        <v>6721</v>
      </c>
      <c r="AK1371" s="238" t="s">
        <v>6726</v>
      </c>
      <c r="AL1371" s="238">
        <v>1370</v>
      </c>
    </row>
    <row r="1372" spans="1:38" x14ac:dyDescent="0.3">
      <c r="A1372" s="232" t="s">
        <v>847</v>
      </c>
      <c r="B1372" s="232" t="s">
        <v>8392</v>
      </c>
      <c r="C1372" s="244" t="s">
        <v>6717</v>
      </c>
      <c r="D1372" s="240" t="s">
        <v>7702</v>
      </c>
      <c r="E1372" s="239" t="s">
        <v>3919</v>
      </c>
      <c r="F1372" s="243" t="s">
        <v>6729</v>
      </c>
      <c r="G1372" s="214">
        <v>0</v>
      </c>
      <c r="H1372" s="234" t="s">
        <v>6721</v>
      </c>
      <c r="I1372" s="234"/>
      <c r="J1372" s="234"/>
      <c r="K1372" s="234"/>
      <c r="L1372" s="234"/>
      <c r="M1372" s="234"/>
      <c r="N1372" s="234" t="s">
        <v>6720</v>
      </c>
      <c r="O1372" s="249" t="s">
        <v>8393</v>
      </c>
      <c r="P1372" s="249" t="s">
        <v>8394</v>
      </c>
      <c r="Q1372" s="226" t="s">
        <v>8395</v>
      </c>
      <c r="R1372" s="212" t="s">
        <v>4214</v>
      </c>
      <c r="S1372" s="213" t="s">
        <v>6721</v>
      </c>
      <c r="T1372" s="236">
        <v>45531</v>
      </c>
      <c r="U1372" s="237" t="s">
        <v>6722</v>
      </c>
      <c r="V1372" s="237">
        <v>45573</v>
      </c>
      <c r="W1372" s="237">
        <v>45581</v>
      </c>
      <c r="X1372" s="237">
        <v>45587</v>
      </c>
      <c r="Y1372" s="237"/>
      <c r="Z1372" s="237" t="s">
        <v>7066</v>
      </c>
      <c r="AA1372" s="225">
        <v>202409</v>
      </c>
      <c r="AB1372" s="246"/>
      <c r="AC1372" s="236" t="s">
        <v>6708</v>
      </c>
      <c r="AD1372" s="247" t="s">
        <v>6709</v>
      </c>
      <c r="AE1372" s="248">
        <v>0</v>
      </c>
      <c r="AF1372" s="247" t="s">
        <v>6709</v>
      </c>
      <c r="AG1372" s="242" t="str">
        <f>IFERROR(VLOOKUP(작성용!A:A,RM!A:D,4,0),"-")</f>
        <v>김본</v>
      </c>
      <c r="AH1372" s="9" t="s">
        <v>8396</v>
      </c>
      <c r="AI1372" s="238" t="s">
        <v>8397</v>
      </c>
      <c r="AJ1372" s="238" t="s">
        <v>6721</v>
      </c>
      <c r="AK1372" s="238" t="s">
        <v>6726</v>
      </c>
      <c r="AL1372" s="238">
        <v>1371</v>
      </c>
    </row>
    <row r="1373" spans="1:38" x14ac:dyDescent="0.3">
      <c r="A1373" s="232" t="s">
        <v>847</v>
      </c>
      <c r="B1373" s="232" t="s">
        <v>8392</v>
      </c>
      <c r="C1373" s="244" t="s">
        <v>6717</v>
      </c>
      <c r="D1373" s="240" t="s">
        <v>8421</v>
      </c>
      <c r="E1373" s="239" t="s">
        <v>5112</v>
      </c>
      <c r="F1373" s="243" t="s">
        <v>6729</v>
      </c>
      <c r="G1373" s="214">
        <v>0</v>
      </c>
      <c r="H1373" s="234" t="s">
        <v>6721</v>
      </c>
      <c r="I1373" s="234"/>
      <c r="J1373" s="234"/>
      <c r="K1373" s="234"/>
      <c r="L1373" s="234"/>
      <c r="M1373" s="234"/>
      <c r="N1373" s="234" t="s">
        <v>6720</v>
      </c>
      <c r="O1373" s="249" t="s">
        <v>8393</v>
      </c>
      <c r="P1373" s="249" t="s">
        <v>8394</v>
      </c>
      <c r="Q1373" s="226" t="s">
        <v>8395</v>
      </c>
      <c r="R1373" s="212" t="s">
        <v>5113</v>
      </c>
      <c r="S1373" s="213" t="s">
        <v>6721</v>
      </c>
      <c r="T1373" s="236">
        <v>45531</v>
      </c>
      <c r="U1373" s="237" t="s">
        <v>6722</v>
      </c>
      <c r="V1373" s="237">
        <v>45573</v>
      </c>
      <c r="W1373" s="237">
        <v>45581</v>
      </c>
      <c r="X1373" s="237">
        <v>45587</v>
      </c>
      <c r="Y1373" s="237"/>
      <c r="Z1373" s="237" t="s">
        <v>7066</v>
      </c>
      <c r="AA1373" s="225">
        <v>202409</v>
      </c>
      <c r="AB1373" s="246"/>
      <c r="AC1373" s="236" t="s">
        <v>6708</v>
      </c>
      <c r="AD1373" s="247" t="s">
        <v>6709</v>
      </c>
      <c r="AE1373" s="248">
        <v>0</v>
      </c>
      <c r="AF1373" s="247" t="s">
        <v>6709</v>
      </c>
      <c r="AG1373" s="242" t="str">
        <f>IFERROR(VLOOKUP(작성용!A:A,RM!A:D,4,0),"-")</f>
        <v>김본</v>
      </c>
      <c r="AH1373" s="9" t="s">
        <v>8396</v>
      </c>
      <c r="AI1373" s="238" t="s">
        <v>8397</v>
      </c>
      <c r="AJ1373" s="238" t="s">
        <v>6721</v>
      </c>
      <c r="AK1373" s="238" t="s">
        <v>6726</v>
      </c>
      <c r="AL1373" s="238">
        <v>1372</v>
      </c>
    </row>
    <row r="1374" spans="1:38" x14ac:dyDescent="0.3">
      <c r="A1374" s="232" t="s">
        <v>847</v>
      </c>
      <c r="B1374" s="232" t="s">
        <v>8392</v>
      </c>
      <c r="C1374" s="244" t="s">
        <v>6717</v>
      </c>
      <c r="D1374" s="240" t="s">
        <v>8422</v>
      </c>
      <c r="E1374" s="239" t="s">
        <v>5114</v>
      </c>
      <c r="F1374" s="243" t="s">
        <v>6729</v>
      </c>
      <c r="G1374" s="214">
        <v>0</v>
      </c>
      <c r="H1374" s="234" t="s">
        <v>6721</v>
      </c>
      <c r="I1374" s="234"/>
      <c r="J1374" s="234"/>
      <c r="K1374" s="234"/>
      <c r="L1374" s="234"/>
      <c r="M1374" s="234"/>
      <c r="N1374" s="234" t="s">
        <v>6720</v>
      </c>
      <c r="O1374" s="249" t="s">
        <v>8393</v>
      </c>
      <c r="P1374" s="249" t="s">
        <v>8394</v>
      </c>
      <c r="Q1374" s="226" t="s">
        <v>8395</v>
      </c>
      <c r="R1374" s="212" t="s">
        <v>5115</v>
      </c>
      <c r="S1374" s="213" t="s">
        <v>6721</v>
      </c>
      <c r="T1374" s="236">
        <v>45531</v>
      </c>
      <c r="U1374" s="237" t="s">
        <v>6722</v>
      </c>
      <c r="V1374" s="237">
        <v>45573</v>
      </c>
      <c r="W1374" s="237">
        <v>45581</v>
      </c>
      <c r="X1374" s="237">
        <v>45587</v>
      </c>
      <c r="Y1374" s="237"/>
      <c r="Z1374" s="237" t="s">
        <v>7066</v>
      </c>
      <c r="AA1374" s="225">
        <v>202409</v>
      </c>
      <c r="AB1374" s="246"/>
      <c r="AC1374" s="236" t="s">
        <v>6708</v>
      </c>
      <c r="AD1374" s="247" t="s">
        <v>6709</v>
      </c>
      <c r="AE1374" s="248">
        <v>0</v>
      </c>
      <c r="AF1374" s="247" t="s">
        <v>6709</v>
      </c>
      <c r="AG1374" s="242" t="str">
        <f>IFERROR(VLOOKUP(작성용!A:A,RM!A:D,4,0),"-")</f>
        <v>김본</v>
      </c>
      <c r="AH1374" s="9" t="s">
        <v>8396</v>
      </c>
      <c r="AI1374" s="238" t="s">
        <v>8397</v>
      </c>
      <c r="AJ1374" s="238" t="s">
        <v>6721</v>
      </c>
      <c r="AK1374" s="238" t="s">
        <v>6726</v>
      </c>
      <c r="AL1374" s="238">
        <v>1373</v>
      </c>
    </row>
    <row r="1375" spans="1:38" x14ac:dyDescent="0.3">
      <c r="A1375" s="232" t="s">
        <v>847</v>
      </c>
      <c r="B1375" s="232" t="s">
        <v>8392</v>
      </c>
      <c r="C1375" s="244" t="s">
        <v>6717</v>
      </c>
      <c r="D1375" s="240" t="s">
        <v>8128</v>
      </c>
      <c r="E1375" s="239" t="s">
        <v>4817</v>
      </c>
      <c r="F1375" s="243" t="s">
        <v>6729</v>
      </c>
      <c r="G1375" s="214">
        <v>0</v>
      </c>
      <c r="H1375" s="234" t="s">
        <v>6721</v>
      </c>
      <c r="I1375" s="234"/>
      <c r="J1375" s="234"/>
      <c r="K1375" s="234"/>
      <c r="L1375" s="234"/>
      <c r="M1375" s="234"/>
      <c r="N1375" s="234" t="s">
        <v>6720</v>
      </c>
      <c r="O1375" s="249" t="s">
        <v>8393</v>
      </c>
      <c r="P1375" s="249" t="s">
        <v>8394</v>
      </c>
      <c r="Q1375" s="226" t="s">
        <v>8395</v>
      </c>
      <c r="R1375" s="212" t="s">
        <v>4818</v>
      </c>
      <c r="S1375" s="213" t="s">
        <v>6721</v>
      </c>
      <c r="T1375" s="236">
        <v>45531</v>
      </c>
      <c r="U1375" s="237" t="s">
        <v>6722</v>
      </c>
      <c r="V1375" s="237">
        <v>45573</v>
      </c>
      <c r="W1375" s="237">
        <v>45581</v>
      </c>
      <c r="X1375" s="237">
        <v>45587</v>
      </c>
      <c r="Y1375" s="237"/>
      <c r="Z1375" s="237" t="s">
        <v>7066</v>
      </c>
      <c r="AA1375" s="225">
        <v>202409</v>
      </c>
      <c r="AB1375" s="246"/>
      <c r="AC1375" s="236" t="s">
        <v>6708</v>
      </c>
      <c r="AD1375" s="247" t="s">
        <v>6709</v>
      </c>
      <c r="AE1375" s="248">
        <v>0</v>
      </c>
      <c r="AF1375" s="247" t="s">
        <v>6709</v>
      </c>
      <c r="AG1375" s="242" t="str">
        <f>IFERROR(VLOOKUP(작성용!A:A,RM!A:D,4,0),"-")</f>
        <v>김본</v>
      </c>
      <c r="AH1375" s="9" t="s">
        <v>8396</v>
      </c>
      <c r="AI1375" s="238" t="s">
        <v>8397</v>
      </c>
      <c r="AJ1375" s="238" t="s">
        <v>6721</v>
      </c>
      <c r="AK1375" s="238" t="s">
        <v>6726</v>
      </c>
      <c r="AL1375" s="238">
        <v>1374</v>
      </c>
    </row>
    <row r="1376" spans="1:38" x14ac:dyDescent="0.3">
      <c r="A1376" s="232" t="s">
        <v>847</v>
      </c>
      <c r="B1376" s="232" t="s">
        <v>8392</v>
      </c>
      <c r="C1376" s="244" t="s">
        <v>6717</v>
      </c>
      <c r="D1376" s="240" t="s">
        <v>8423</v>
      </c>
      <c r="E1376" s="239" t="s">
        <v>5116</v>
      </c>
      <c r="F1376" s="243" t="s">
        <v>6729</v>
      </c>
      <c r="G1376" s="214">
        <v>0</v>
      </c>
      <c r="H1376" s="234" t="s">
        <v>6721</v>
      </c>
      <c r="I1376" s="234"/>
      <c r="J1376" s="234"/>
      <c r="K1376" s="234"/>
      <c r="L1376" s="234"/>
      <c r="M1376" s="234"/>
      <c r="N1376" s="234" t="s">
        <v>6720</v>
      </c>
      <c r="O1376" s="249" t="s">
        <v>8393</v>
      </c>
      <c r="P1376" s="249" t="s">
        <v>8394</v>
      </c>
      <c r="Q1376" s="226" t="s">
        <v>8395</v>
      </c>
      <c r="R1376" s="212" t="s">
        <v>5117</v>
      </c>
      <c r="S1376" s="213" t="s">
        <v>6721</v>
      </c>
      <c r="T1376" s="236">
        <v>45531</v>
      </c>
      <c r="U1376" s="237" t="s">
        <v>6722</v>
      </c>
      <c r="V1376" s="237">
        <v>45573</v>
      </c>
      <c r="W1376" s="237">
        <v>45581</v>
      </c>
      <c r="X1376" s="237">
        <v>45587</v>
      </c>
      <c r="Y1376" s="237"/>
      <c r="Z1376" s="237" t="s">
        <v>7066</v>
      </c>
      <c r="AA1376" s="225">
        <v>202409</v>
      </c>
      <c r="AB1376" s="246"/>
      <c r="AC1376" s="236" t="s">
        <v>6708</v>
      </c>
      <c r="AD1376" s="247" t="s">
        <v>6709</v>
      </c>
      <c r="AE1376" s="248">
        <v>0</v>
      </c>
      <c r="AF1376" s="247" t="s">
        <v>6709</v>
      </c>
      <c r="AG1376" s="242" t="str">
        <f>IFERROR(VLOOKUP(작성용!A:A,RM!A:D,4,0),"-")</f>
        <v>김본</v>
      </c>
      <c r="AH1376" s="9" t="s">
        <v>8396</v>
      </c>
      <c r="AI1376" s="238" t="s">
        <v>8397</v>
      </c>
      <c r="AJ1376" s="238" t="s">
        <v>6721</v>
      </c>
      <c r="AK1376" s="238" t="s">
        <v>6726</v>
      </c>
      <c r="AL1376" s="238">
        <v>1375</v>
      </c>
    </row>
    <row r="1377" spans="1:38" x14ac:dyDescent="0.3">
      <c r="A1377" s="232" t="s">
        <v>847</v>
      </c>
      <c r="B1377" s="232" t="s">
        <v>8392</v>
      </c>
      <c r="C1377" s="244" t="s">
        <v>6717</v>
      </c>
      <c r="D1377" s="240" t="s">
        <v>8424</v>
      </c>
      <c r="E1377" s="239" t="s">
        <v>5118</v>
      </c>
      <c r="F1377" s="243" t="s">
        <v>6729</v>
      </c>
      <c r="G1377" s="214">
        <v>0</v>
      </c>
      <c r="H1377" s="234" t="s">
        <v>6721</v>
      </c>
      <c r="I1377" s="234"/>
      <c r="J1377" s="234"/>
      <c r="K1377" s="234"/>
      <c r="L1377" s="234"/>
      <c r="M1377" s="234"/>
      <c r="N1377" s="234" t="s">
        <v>6720</v>
      </c>
      <c r="O1377" s="249" t="s">
        <v>8393</v>
      </c>
      <c r="P1377" s="249" t="s">
        <v>8394</v>
      </c>
      <c r="Q1377" s="226" t="s">
        <v>8395</v>
      </c>
      <c r="R1377" s="212" t="s">
        <v>5119</v>
      </c>
      <c r="S1377" s="213" t="s">
        <v>6721</v>
      </c>
      <c r="T1377" s="236">
        <v>45531</v>
      </c>
      <c r="U1377" s="237" t="s">
        <v>6722</v>
      </c>
      <c r="V1377" s="237">
        <v>45573</v>
      </c>
      <c r="W1377" s="237">
        <v>45581</v>
      </c>
      <c r="X1377" s="237">
        <v>45587</v>
      </c>
      <c r="Y1377" s="237"/>
      <c r="Z1377" s="237" t="s">
        <v>7066</v>
      </c>
      <c r="AA1377" s="225">
        <v>202409</v>
      </c>
      <c r="AB1377" s="246"/>
      <c r="AC1377" s="236" t="s">
        <v>6708</v>
      </c>
      <c r="AD1377" s="247" t="s">
        <v>6709</v>
      </c>
      <c r="AE1377" s="248">
        <v>0</v>
      </c>
      <c r="AF1377" s="247" t="s">
        <v>6709</v>
      </c>
      <c r="AG1377" s="242" t="str">
        <f>IFERROR(VLOOKUP(작성용!A:A,RM!A:D,4,0),"-")</f>
        <v>김본</v>
      </c>
      <c r="AH1377" s="9" t="s">
        <v>8396</v>
      </c>
      <c r="AI1377" s="238" t="s">
        <v>8397</v>
      </c>
      <c r="AJ1377" s="238" t="s">
        <v>6721</v>
      </c>
      <c r="AK1377" s="238" t="s">
        <v>6726</v>
      </c>
      <c r="AL1377" s="238">
        <v>1376</v>
      </c>
    </row>
    <row r="1378" spans="1:38" x14ac:dyDescent="0.3">
      <c r="A1378" s="232" t="s">
        <v>847</v>
      </c>
      <c r="B1378" s="232" t="s">
        <v>8392</v>
      </c>
      <c r="C1378" s="244" t="s">
        <v>6717</v>
      </c>
      <c r="D1378" s="240" t="s">
        <v>8425</v>
      </c>
      <c r="E1378" s="239" t="s">
        <v>5120</v>
      </c>
      <c r="F1378" s="243" t="s">
        <v>6729</v>
      </c>
      <c r="G1378" s="214">
        <v>0</v>
      </c>
      <c r="H1378" s="234" t="s">
        <v>6721</v>
      </c>
      <c r="I1378" s="234"/>
      <c r="J1378" s="234"/>
      <c r="K1378" s="234"/>
      <c r="L1378" s="234"/>
      <c r="M1378" s="234"/>
      <c r="N1378" s="234" t="s">
        <v>6720</v>
      </c>
      <c r="O1378" s="249" t="s">
        <v>8393</v>
      </c>
      <c r="P1378" s="249" t="s">
        <v>8394</v>
      </c>
      <c r="Q1378" s="226" t="s">
        <v>8395</v>
      </c>
      <c r="R1378" s="212" t="s">
        <v>5121</v>
      </c>
      <c r="S1378" s="213" t="s">
        <v>6721</v>
      </c>
      <c r="T1378" s="236">
        <v>45531</v>
      </c>
      <c r="U1378" s="237" t="s">
        <v>6722</v>
      </c>
      <c r="V1378" s="237">
        <v>45573</v>
      </c>
      <c r="W1378" s="237">
        <v>45581</v>
      </c>
      <c r="X1378" s="237">
        <v>45587</v>
      </c>
      <c r="Y1378" s="237"/>
      <c r="Z1378" s="237" t="s">
        <v>7066</v>
      </c>
      <c r="AA1378" s="225">
        <v>202409</v>
      </c>
      <c r="AB1378" s="246"/>
      <c r="AC1378" s="236" t="s">
        <v>6708</v>
      </c>
      <c r="AD1378" s="247" t="s">
        <v>6709</v>
      </c>
      <c r="AE1378" s="248">
        <v>0</v>
      </c>
      <c r="AF1378" s="247" t="s">
        <v>6709</v>
      </c>
      <c r="AG1378" s="242" t="str">
        <f>IFERROR(VLOOKUP(작성용!A:A,RM!A:D,4,0),"-")</f>
        <v>김본</v>
      </c>
      <c r="AH1378" s="9" t="s">
        <v>8396</v>
      </c>
      <c r="AI1378" s="238" t="s">
        <v>8397</v>
      </c>
      <c r="AJ1378" s="238" t="s">
        <v>6721</v>
      </c>
      <c r="AK1378" s="238" t="s">
        <v>6726</v>
      </c>
      <c r="AL1378" s="238">
        <v>1377</v>
      </c>
    </row>
    <row r="1379" spans="1:38" x14ac:dyDescent="0.3">
      <c r="A1379" s="232" t="s">
        <v>847</v>
      </c>
      <c r="B1379" s="232" t="s">
        <v>8392</v>
      </c>
      <c r="C1379" s="244" t="s">
        <v>6717</v>
      </c>
      <c r="D1379" s="240" t="s">
        <v>8426</v>
      </c>
      <c r="E1379" s="239" t="s">
        <v>5122</v>
      </c>
      <c r="F1379" s="243" t="s">
        <v>6729</v>
      </c>
      <c r="G1379" s="214">
        <v>0</v>
      </c>
      <c r="H1379" s="234" t="s">
        <v>6721</v>
      </c>
      <c r="I1379" s="234"/>
      <c r="J1379" s="234"/>
      <c r="K1379" s="234"/>
      <c r="L1379" s="234"/>
      <c r="M1379" s="234"/>
      <c r="N1379" s="234" t="s">
        <v>6720</v>
      </c>
      <c r="O1379" s="249" t="s">
        <v>8393</v>
      </c>
      <c r="P1379" s="249" t="s">
        <v>8394</v>
      </c>
      <c r="Q1379" s="226" t="s">
        <v>8395</v>
      </c>
      <c r="R1379" s="212" t="s">
        <v>5123</v>
      </c>
      <c r="S1379" s="213" t="s">
        <v>6721</v>
      </c>
      <c r="T1379" s="236">
        <v>45531</v>
      </c>
      <c r="U1379" s="237" t="s">
        <v>6722</v>
      </c>
      <c r="V1379" s="237">
        <v>45573</v>
      </c>
      <c r="W1379" s="237">
        <v>45581</v>
      </c>
      <c r="X1379" s="237">
        <v>45587</v>
      </c>
      <c r="Y1379" s="237"/>
      <c r="Z1379" s="237" t="s">
        <v>7066</v>
      </c>
      <c r="AA1379" s="225">
        <v>202409</v>
      </c>
      <c r="AB1379" s="246"/>
      <c r="AC1379" s="236" t="s">
        <v>6708</v>
      </c>
      <c r="AD1379" s="247" t="s">
        <v>6709</v>
      </c>
      <c r="AE1379" s="248">
        <v>0</v>
      </c>
      <c r="AF1379" s="247" t="s">
        <v>6709</v>
      </c>
      <c r="AG1379" s="242" t="str">
        <f>IFERROR(VLOOKUP(작성용!A:A,RM!A:D,4,0),"-")</f>
        <v>김본</v>
      </c>
      <c r="AH1379" s="9" t="s">
        <v>8396</v>
      </c>
      <c r="AI1379" s="238" t="s">
        <v>8397</v>
      </c>
      <c r="AJ1379" s="238" t="s">
        <v>6721</v>
      </c>
      <c r="AK1379" s="238" t="s">
        <v>6726</v>
      </c>
      <c r="AL1379" s="238">
        <v>1378</v>
      </c>
    </row>
    <row r="1380" spans="1:38" x14ac:dyDescent="0.3">
      <c r="A1380" s="232" t="s">
        <v>847</v>
      </c>
      <c r="B1380" s="232" t="s">
        <v>8392</v>
      </c>
      <c r="C1380" s="244" t="s">
        <v>6717</v>
      </c>
      <c r="D1380" s="240" t="s">
        <v>8427</v>
      </c>
      <c r="E1380" s="239" t="s">
        <v>5124</v>
      </c>
      <c r="F1380" s="243" t="s">
        <v>6729</v>
      </c>
      <c r="G1380" s="214">
        <v>0</v>
      </c>
      <c r="H1380" s="234" t="s">
        <v>6721</v>
      </c>
      <c r="I1380" s="234"/>
      <c r="J1380" s="234"/>
      <c r="K1380" s="234"/>
      <c r="L1380" s="234"/>
      <c r="M1380" s="234"/>
      <c r="N1380" s="234" t="s">
        <v>6720</v>
      </c>
      <c r="O1380" s="249" t="s">
        <v>8393</v>
      </c>
      <c r="P1380" s="249" t="s">
        <v>8394</v>
      </c>
      <c r="Q1380" s="226" t="s">
        <v>8395</v>
      </c>
      <c r="R1380" s="212" t="s">
        <v>5125</v>
      </c>
      <c r="S1380" s="213" t="s">
        <v>6721</v>
      </c>
      <c r="T1380" s="236">
        <v>45531</v>
      </c>
      <c r="U1380" s="237" t="s">
        <v>6722</v>
      </c>
      <c r="V1380" s="237">
        <v>45573</v>
      </c>
      <c r="W1380" s="237">
        <v>45581</v>
      </c>
      <c r="X1380" s="237">
        <v>45587</v>
      </c>
      <c r="Y1380" s="237"/>
      <c r="Z1380" s="237" t="s">
        <v>7066</v>
      </c>
      <c r="AA1380" s="225">
        <v>202409</v>
      </c>
      <c r="AB1380" s="246"/>
      <c r="AC1380" s="236" t="s">
        <v>6708</v>
      </c>
      <c r="AD1380" s="247" t="s">
        <v>6709</v>
      </c>
      <c r="AE1380" s="248">
        <v>0</v>
      </c>
      <c r="AF1380" s="247" t="s">
        <v>6709</v>
      </c>
      <c r="AG1380" s="242" t="str">
        <f>IFERROR(VLOOKUP(작성용!A:A,RM!A:D,4,0),"-")</f>
        <v>김본</v>
      </c>
      <c r="AH1380" s="9" t="s">
        <v>8396</v>
      </c>
      <c r="AI1380" s="238" t="s">
        <v>8397</v>
      </c>
      <c r="AJ1380" s="238" t="s">
        <v>6721</v>
      </c>
      <c r="AK1380" s="238" t="s">
        <v>6726</v>
      </c>
      <c r="AL1380" s="238">
        <v>1379</v>
      </c>
    </row>
    <row r="1381" spans="1:38" x14ac:dyDescent="0.3">
      <c r="A1381" s="232" t="s">
        <v>847</v>
      </c>
      <c r="B1381" s="232" t="s">
        <v>8392</v>
      </c>
      <c r="C1381" s="244" t="s">
        <v>6717</v>
      </c>
      <c r="D1381" s="240" t="s">
        <v>8244</v>
      </c>
      <c r="E1381" s="239" t="s">
        <v>5014</v>
      </c>
      <c r="F1381" s="243" t="s">
        <v>6729</v>
      </c>
      <c r="G1381" s="214">
        <v>0</v>
      </c>
      <c r="H1381" s="234" t="s">
        <v>6721</v>
      </c>
      <c r="I1381" s="234"/>
      <c r="J1381" s="234"/>
      <c r="K1381" s="234"/>
      <c r="L1381" s="234"/>
      <c r="M1381" s="234"/>
      <c r="N1381" s="234" t="s">
        <v>6720</v>
      </c>
      <c r="O1381" s="249" t="s">
        <v>8393</v>
      </c>
      <c r="P1381" s="249" t="s">
        <v>8394</v>
      </c>
      <c r="Q1381" s="226" t="s">
        <v>8395</v>
      </c>
      <c r="R1381" s="212" t="s">
        <v>5015</v>
      </c>
      <c r="S1381" s="213" t="s">
        <v>6721</v>
      </c>
      <c r="T1381" s="236">
        <v>45531</v>
      </c>
      <c r="U1381" s="237" t="s">
        <v>6722</v>
      </c>
      <c r="V1381" s="237">
        <v>45573</v>
      </c>
      <c r="W1381" s="237">
        <v>45581</v>
      </c>
      <c r="X1381" s="237">
        <v>45587</v>
      </c>
      <c r="Y1381" s="237"/>
      <c r="Z1381" s="237" t="s">
        <v>7066</v>
      </c>
      <c r="AA1381" s="225">
        <v>202409</v>
      </c>
      <c r="AB1381" s="246"/>
      <c r="AC1381" s="236" t="s">
        <v>6708</v>
      </c>
      <c r="AD1381" s="247" t="s">
        <v>6709</v>
      </c>
      <c r="AE1381" s="248">
        <v>0</v>
      </c>
      <c r="AF1381" s="247" t="s">
        <v>6709</v>
      </c>
      <c r="AG1381" s="242" t="str">
        <f>IFERROR(VLOOKUP(작성용!A:A,RM!A:D,4,0),"-")</f>
        <v>김본</v>
      </c>
      <c r="AH1381" s="9" t="s">
        <v>8396</v>
      </c>
      <c r="AI1381" s="238" t="s">
        <v>8397</v>
      </c>
      <c r="AJ1381" s="238" t="s">
        <v>6721</v>
      </c>
      <c r="AK1381" s="238" t="s">
        <v>6726</v>
      </c>
      <c r="AL1381" s="238">
        <v>1380</v>
      </c>
    </row>
    <row r="1382" spans="1:38" x14ac:dyDescent="0.3">
      <c r="A1382" s="232" t="s">
        <v>847</v>
      </c>
      <c r="B1382" s="232" t="s">
        <v>8392</v>
      </c>
      <c r="C1382" s="244" t="s">
        <v>6717</v>
      </c>
      <c r="D1382" s="240" t="s">
        <v>8245</v>
      </c>
      <c r="E1382" s="239" t="s">
        <v>5018</v>
      </c>
      <c r="F1382" s="243" t="s">
        <v>6729</v>
      </c>
      <c r="G1382" s="214">
        <v>0</v>
      </c>
      <c r="H1382" s="234" t="s">
        <v>6721</v>
      </c>
      <c r="I1382" s="234"/>
      <c r="J1382" s="234"/>
      <c r="K1382" s="234"/>
      <c r="L1382" s="234"/>
      <c r="M1382" s="234"/>
      <c r="N1382" s="234" t="s">
        <v>6720</v>
      </c>
      <c r="O1382" s="249" t="s">
        <v>8393</v>
      </c>
      <c r="P1382" s="249" t="s">
        <v>8394</v>
      </c>
      <c r="Q1382" s="226" t="s">
        <v>8395</v>
      </c>
      <c r="R1382" s="212" t="s">
        <v>5019</v>
      </c>
      <c r="S1382" s="213" t="s">
        <v>6721</v>
      </c>
      <c r="T1382" s="236">
        <v>45531</v>
      </c>
      <c r="U1382" s="237" t="s">
        <v>6722</v>
      </c>
      <c r="V1382" s="237">
        <v>45573</v>
      </c>
      <c r="W1382" s="237">
        <v>45581</v>
      </c>
      <c r="X1382" s="237">
        <v>45587</v>
      </c>
      <c r="Y1382" s="237"/>
      <c r="Z1382" s="237" t="s">
        <v>7066</v>
      </c>
      <c r="AA1382" s="225">
        <v>202409</v>
      </c>
      <c r="AB1382" s="246"/>
      <c r="AC1382" s="236" t="s">
        <v>6708</v>
      </c>
      <c r="AD1382" s="247" t="s">
        <v>6709</v>
      </c>
      <c r="AE1382" s="248">
        <v>0</v>
      </c>
      <c r="AF1382" s="247" t="s">
        <v>6709</v>
      </c>
      <c r="AG1382" s="242" t="str">
        <f>IFERROR(VLOOKUP(작성용!A:A,RM!A:D,4,0),"-")</f>
        <v>김본</v>
      </c>
      <c r="AH1382" s="9" t="s">
        <v>8396</v>
      </c>
      <c r="AI1382" s="238" t="s">
        <v>8397</v>
      </c>
      <c r="AJ1382" s="238" t="s">
        <v>6721</v>
      </c>
      <c r="AK1382" s="238" t="s">
        <v>6726</v>
      </c>
      <c r="AL1382" s="238">
        <v>1381</v>
      </c>
    </row>
    <row r="1383" spans="1:38" x14ac:dyDescent="0.3">
      <c r="A1383" s="232" t="s">
        <v>847</v>
      </c>
      <c r="B1383" s="232" t="s">
        <v>8392</v>
      </c>
      <c r="C1383" s="244" t="s">
        <v>6717</v>
      </c>
      <c r="D1383" s="240" t="s">
        <v>8428</v>
      </c>
      <c r="E1383" s="239" t="s">
        <v>5126</v>
      </c>
      <c r="F1383" s="243" t="s">
        <v>6729</v>
      </c>
      <c r="G1383" s="214">
        <v>0</v>
      </c>
      <c r="H1383" s="234" t="s">
        <v>6721</v>
      </c>
      <c r="I1383" s="234"/>
      <c r="J1383" s="234"/>
      <c r="K1383" s="234"/>
      <c r="L1383" s="234"/>
      <c r="M1383" s="234"/>
      <c r="N1383" s="234" t="s">
        <v>6720</v>
      </c>
      <c r="O1383" s="249" t="s">
        <v>8393</v>
      </c>
      <c r="P1383" s="249" t="s">
        <v>8394</v>
      </c>
      <c r="Q1383" s="226" t="s">
        <v>8395</v>
      </c>
      <c r="R1383" s="212" t="s">
        <v>5127</v>
      </c>
      <c r="S1383" s="213" t="s">
        <v>6721</v>
      </c>
      <c r="T1383" s="236">
        <v>45531</v>
      </c>
      <c r="U1383" s="237" t="s">
        <v>6722</v>
      </c>
      <c r="V1383" s="237">
        <v>45573</v>
      </c>
      <c r="W1383" s="237">
        <v>45581</v>
      </c>
      <c r="X1383" s="237">
        <v>45587</v>
      </c>
      <c r="Y1383" s="237"/>
      <c r="Z1383" s="237" t="s">
        <v>7066</v>
      </c>
      <c r="AA1383" s="225">
        <v>202409</v>
      </c>
      <c r="AB1383" s="246"/>
      <c r="AC1383" s="236" t="s">
        <v>6708</v>
      </c>
      <c r="AD1383" s="247" t="s">
        <v>6709</v>
      </c>
      <c r="AE1383" s="248">
        <v>0</v>
      </c>
      <c r="AF1383" s="247" t="s">
        <v>6709</v>
      </c>
      <c r="AG1383" s="242" t="str">
        <f>IFERROR(VLOOKUP(작성용!A:A,RM!A:D,4,0),"-")</f>
        <v>김본</v>
      </c>
      <c r="AH1383" s="9" t="s">
        <v>8396</v>
      </c>
      <c r="AI1383" s="238" t="s">
        <v>8397</v>
      </c>
      <c r="AJ1383" s="238" t="s">
        <v>6721</v>
      </c>
      <c r="AK1383" s="238" t="s">
        <v>6726</v>
      </c>
      <c r="AL1383" s="238">
        <v>1382</v>
      </c>
    </row>
    <row r="1384" spans="1:38" x14ac:dyDescent="0.3">
      <c r="A1384" s="232" t="s">
        <v>847</v>
      </c>
      <c r="B1384" s="232" t="s">
        <v>8392</v>
      </c>
      <c r="C1384" s="244" t="s">
        <v>6717</v>
      </c>
      <c r="D1384" s="240" t="s">
        <v>8429</v>
      </c>
      <c r="E1384" s="239" t="s">
        <v>4015</v>
      </c>
      <c r="F1384" s="243" t="s">
        <v>6729</v>
      </c>
      <c r="G1384" s="214">
        <v>0</v>
      </c>
      <c r="H1384" s="234" t="s">
        <v>6721</v>
      </c>
      <c r="I1384" s="234"/>
      <c r="J1384" s="234"/>
      <c r="K1384" s="234"/>
      <c r="L1384" s="234"/>
      <c r="M1384" s="234"/>
      <c r="N1384" s="234" t="s">
        <v>6720</v>
      </c>
      <c r="O1384" s="249" t="s">
        <v>8393</v>
      </c>
      <c r="P1384" s="249" t="s">
        <v>8394</v>
      </c>
      <c r="Q1384" s="226" t="s">
        <v>8395</v>
      </c>
      <c r="R1384" s="212" t="s">
        <v>4229</v>
      </c>
      <c r="S1384" s="213" t="s">
        <v>6721</v>
      </c>
      <c r="T1384" s="236">
        <v>45531</v>
      </c>
      <c r="U1384" s="237" t="s">
        <v>6722</v>
      </c>
      <c r="V1384" s="237">
        <v>45573</v>
      </c>
      <c r="W1384" s="237">
        <v>45581</v>
      </c>
      <c r="X1384" s="237">
        <v>45587</v>
      </c>
      <c r="Y1384" s="237"/>
      <c r="Z1384" s="237" t="s">
        <v>7066</v>
      </c>
      <c r="AA1384" s="225">
        <v>202409</v>
      </c>
      <c r="AB1384" s="246"/>
      <c r="AC1384" s="236" t="s">
        <v>6708</v>
      </c>
      <c r="AD1384" s="247" t="s">
        <v>6709</v>
      </c>
      <c r="AE1384" s="248">
        <v>0</v>
      </c>
      <c r="AF1384" s="247" t="s">
        <v>6709</v>
      </c>
      <c r="AG1384" s="242" t="str">
        <f>IFERROR(VLOOKUP(작성용!A:A,RM!A:D,4,0),"-")</f>
        <v>김본</v>
      </c>
      <c r="AH1384" s="9" t="s">
        <v>8396</v>
      </c>
      <c r="AI1384" s="238" t="s">
        <v>8397</v>
      </c>
      <c r="AJ1384" s="238" t="s">
        <v>6721</v>
      </c>
      <c r="AK1384" s="238" t="s">
        <v>6726</v>
      </c>
      <c r="AL1384" s="238">
        <v>1383</v>
      </c>
    </row>
    <row r="1385" spans="1:38" x14ac:dyDescent="0.3">
      <c r="A1385" s="232" t="s">
        <v>847</v>
      </c>
      <c r="B1385" s="232" t="s">
        <v>8392</v>
      </c>
      <c r="C1385" s="244" t="s">
        <v>6717</v>
      </c>
      <c r="D1385" s="240" t="s">
        <v>8430</v>
      </c>
      <c r="E1385" s="239" t="s">
        <v>5128</v>
      </c>
      <c r="F1385" s="243" t="s">
        <v>6729</v>
      </c>
      <c r="G1385" s="214">
        <v>0</v>
      </c>
      <c r="H1385" s="234" t="s">
        <v>6721</v>
      </c>
      <c r="I1385" s="234"/>
      <c r="J1385" s="234"/>
      <c r="K1385" s="234"/>
      <c r="L1385" s="234"/>
      <c r="M1385" s="234"/>
      <c r="N1385" s="234" t="s">
        <v>6720</v>
      </c>
      <c r="O1385" s="249" t="s">
        <v>8393</v>
      </c>
      <c r="P1385" s="249" t="s">
        <v>8394</v>
      </c>
      <c r="Q1385" s="226" t="s">
        <v>8395</v>
      </c>
      <c r="R1385" s="212" t="s">
        <v>5129</v>
      </c>
      <c r="S1385" s="213" t="s">
        <v>6721</v>
      </c>
      <c r="T1385" s="236">
        <v>45531</v>
      </c>
      <c r="U1385" s="237" t="s">
        <v>6722</v>
      </c>
      <c r="V1385" s="237">
        <v>45573</v>
      </c>
      <c r="W1385" s="237">
        <v>45581</v>
      </c>
      <c r="X1385" s="237">
        <v>45587</v>
      </c>
      <c r="Y1385" s="237"/>
      <c r="Z1385" s="237" t="s">
        <v>7066</v>
      </c>
      <c r="AA1385" s="225">
        <v>202409</v>
      </c>
      <c r="AB1385" s="246"/>
      <c r="AC1385" s="236" t="s">
        <v>6708</v>
      </c>
      <c r="AD1385" s="247" t="s">
        <v>6709</v>
      </c>
      <c r="AE1385" s="248">
        <v>0</v>
      </c>
      <c r="AF1385" s="247" t="s">
        <v>6709</v>
      </c>
      <c r="AG1385" s="242" t="str">
        <f>IFERROR(VLOOKUP(작성용!A:A,RM!A:D,4,0),"-")</f>
        <v>김본</v>
      </c>
      <c r="AH1385" s="9" t="s">
        <v>8396</v>
      </c>
      <c r="AI1385" s="238" t="s">
        <v>8397</v>
      </c>
      <c r="AJ1385" s="238" t="s">
        <v>6721</v>
      </c>
      <c r="AK1385" s="238" t="s">
        <v>6726</v>
      </c>
      <c r="AL1385" s="238">
        <v>1384</v>
      </c>
    </row>
    <row r="1386" spans="1:38" x14ac:dyDescent="0.3">
      <c r="A1386" s="232" t="s">
        <v>847</v>
      </c>
      <c r="B1386" s="232" t="s">
        <v>8392</v>
      </c>
      <c r="C1386" s="244" t="s">
        <v>6717</v>
      </c>
      <c r="D1386" s="240" t="s">
        <v>7496</v>
      </c>
      <c r="E1386" s="239" t="s">
        <v>4627</v>
      </c>
      <c r="F1386" s="243" t="s">
        <v>6729</v>
      </c>
      <c r="G1386" s="214">
        <v>0</v>
      </c>
      <c r="H1386" s="234" t="s">
        <v>6721</v>
      </c>
      <c r="I1386" s="234"/>
      <c r="J1386" s="234"/>
      <c r="K1386" s="234"/>
      <c r="L1386" s="234"/>
      <c r="M1386" s="234"/>
      <c r="N1386" s="234" t="s">
        <v>6720</v>
      </c>
      <c r="O1386" s="249" t="s">
        <v>8393</v>
      </c>
      <c r="P1386" s="249" t="s">
        <v>8394</v>
      </c>
      <c r="Q1386" s="226" t="s">
        <v>8395</v>
      </c>
      <c r="R1386" s="212" t="s">
        <v>4628</v>
      </c>
      <c r="S1386" s="213" t="s">
        <v>6721</v>
      </c>
      <c r="T1386" s="236">
        <v>45531</v>
      </c>
      <c r="U1386" s="237" t="s">
        <v>6722</v>
      </c>
      <c r="V1386" s="237">
        <v>45573</v>
      </c>
      <c r="W1386" s="237">
        <v>45581</v>
      </c>
      <c r="X1386" s="237">
        <v>45587</v>
      </c>
      <c r="Y1386" s="237"/>
      <c r="Z1386" s="237" t="s">
        <v>7066</v>
      </c>
      <c r="AA1386" s="225">
        <v>202409</v>
      </c>
      <c r="AB1386" s="246"/>
      <c r="AC1386" s="236" t="s">
        <v>6708</v>
      </c>
      <c r="AD1386" s="247" t="s">
        <v>6709</v>
      </c>
      <c r="AE1386" s="248">
        <v>0</v>
      </c>
      <c r="AF1386" s="247" t="s">
        <v>6709</v>
      </c>
      <c r="AG1386" s="242" t="str">
        <f>IFERROR(VLOOKUP(작성용!A:A,RM!A:D,4,0),"-")</f>
        <v>김본</v>
      </c>
      <c r="AH1386" s="9" t="s">
        <v>8396</v>
      </c>
      <c r="AI1386" s="238" t="s">
        <v>8397</v>
      </c>
      <c r="AJ1386" s="238" t="s">
        <v>6721</v>
      </c>
      <c r="AK1386" s="238" t="s">
        <v>6726</v>
      </c>
      <c r="AL1386" s="238">
        <v>1385</v>
      </c>
    </row>
    <row r="1387" spans="1:38" x14ac:dyDescent="0.3">
      <c r="A1387" s="232" t="s">
        <v>847</v>
      </c>
      <c r="B1387" s="232" t="s">
        <v>8392</v>
      </c>
      <c r="C1387" s="244" t="s">
        <v>6717</v>
      </c>
      <c r="D1387" s="240" t="s">
        <v>7797</v>
      </c>
      <c r="E1387" s="239" t="s">
        <v>4016</v>
      </c>
      <c r="F1387" s="243" t="s">
        <v>6729</v>
      </c>
      <c r="G1387" s="214">
        <v>0</v>
      </c>
      <c r="H1387" s="234" t="s">
        <v>6721</v>
      </c>
      <c r="I1387" s="234"/>
      <c r="J1387" s="234"/>
      <c r="K1387" s="234"/>
      <c r="L1387" s="234"/>
      <c r="M1387" s="234"/>
      <c r="N1387" s="234" t="s">
        <v>6720</v>
      </c>
      <c r="O1387" s="249" t="s">
        <v>8393</v>
      </c>
      <c r="P1387" s="249" t="s">
        <v>8394</v>
      </c>
      <c r="Q1387" s="226" t="s">
        <v>8395</v>
      </c>
      <c r="R1387" s="212" t="s">
        <v>4339</v>
      </c>
      <c r="S1387" s="213" t="s">
        <v>6721</v>
      </c>
      <c r="T1387" s="236">
        <v>45531</v>
      </c>
      <c r="U1387" s="237" t="s">
        <v>6722</v>
      </c>
      <c r="V1387" s="237">
        <v>45573</v>
      </c>
      <c r="W1387" s="237">
        <v>45581</v>
      </c>
      <c r="X1387" s="237">
        <v>45587</v>
      </c>
      <c r="Y1387" s="237"/>
      <c r="Z1387" s="237" t="s">
        <v>7066</v>
      </c>
      <c r="AA1387" s="225">
        <v>202409</v>
      </c>
      <c r="AB1387" s="246"/>
      <c r="AC1387" s="236" t="s">
        <v>6708</v>
      </c>
      <c r="AD1387" s="247" t="s">
        <v>6709</v>
      </c>
      <c r="AE1387" s="248">
        <v>0</v>
      </c>
      <c r="AF1387" s="247" t="s">
        <v>6709</v>
      </c>
      <c r="AG1387" s="242" t="str">
        <f>IFERROR(VLOOKUP(작성용!A:A,RM!A:D,4,0),"-")</f>
        <v>김본</v>
      </c>
      <c r="AH1387" s="9" t="s">
        <v>8396</v>
      </c>
      <c r="AI1387" s="238" t="s">
        <v>8397</v>
      </c>
      <c r="AJ1387" s="238" t="s">
        <v>6721</v>
      </c>
      <c r="AK1387" s="238" t="s">
        <v>6726</v>
      </c>
      <c r="AL1387" s="238">
        <v>1386</v>
      </c>
    </row>
    <row r="1388" spans="1:38" x14ac:dyDescent="0.3">
      <c r="A1388" s="232" t="s">
        <v>847</v>
      </c>
      <c r="B1388" s="232" t="s">
        <v>8392</v>
      </c>
      <c r="C1388" s="244" t="s">
        <v>6717</v>
      </c>
      <c r="D1388" s="240" t="s">
        <v>8431</v>
      </c>
      <c r="E1388" s="239" t="s">
        <v>5130</v>
      </c>
      <c r="F1388" s="243" t="s">
        <v>6729</v>
      </c>
      <c r="G1388" s="214">
        <v>0</v>
      </c>
      <c r="H1388" s="234" t="s">
        <v>6721</v>
      </c>
      <c r="I1388" s="234"/>
      <c r="J1388" s="234"/>
      <c r="K1388" s="234"/>
      <c r="L1388" s="234"/>
      <c r="M1388" s="234"/>
      <c r="N1388" s="234" t="s">
        <v>6720</v>
      </c>
      <c r="O1388" s="249" t="s">
        <v>8393</v>
      </c>
      <c r="P1388" s="249" t="s">
        <v>8394</v>
      </c>
      <c r="Q1388" s="226" t="s">
        <v>8395</v>
      </c>
      <c r="R1388" s="212" t="s">
        <v>5131</v>
      </c>
      <c r="S1388" s="213" t="s">
        <v>6721</v>
      </c>
      <c r="T1388" s="236">
        <v>45531</v>
      </c>
      <c r="U1388" s="237" t="s">
        <v>6722</v>
      </c>
      <c r="V1388" s="237">
        <v>45573</v>
      </c>
      <c r="W1388" s="237">
        <v>45581</v>
      </c>
      <c r="X1388" s="237">
        <v>45587</v>
      </c>
      <c r="Y1388" s="237"/>
      <c r="Z1388" s="237" t="s">
        <v>7066</v>
      </c>
      <c r="AA1388" s="225">
        <v>202409</v>
      </c>
      <c r="AB1388" s="246"/>
      <c r="AC1388" s="236" t="s">
        <v>6708</v>
      </c>
      <c r="AD1388" s="247" t="s">
        <v>6709</v>
      </c>
      <c r="AE1388" s="248">
        <v>0</v>
      </c>
      <c r="AF1388" s="247" t="s">
        <v>6709</v>
      </c>
      <c r="AG1388" s="242" t="str">
        <f>IFERROR(VLOOKUP(작성용!A:A,RM!A:D,4,0),"-")</f>
        <v>김본</v>
      </c>
      <c r="AH1388" s="9" t="s">
        <v>8396</v>
      </c>
      <c r="AI1388" s="238" t="s">
        <v>8397</v>
      </c>
      <c r="AJ1388" s="238" t="s">
        <v>6721</v>
      </c>
      <c r="AK1388" s="238" t="s">
        <v>6726</v>
      </c>
      <c r="AL1388" s="238">
        <v>1387</v>
      </c>
    </row>
    <row r="1389" spans="1:38" x14ac:dyDescent="0.3">
      <c r="A1389" s="232" t="s">
        <v>847</v>
      </c>
      <c r="B1389" s="232" t="s">
        <v>8392</v>
      </c>
      <c r="C1389" s="244" t="s">
        <v>6717</v>
      </c>
      <c r="D1389" s="240" t="s">
        <v>8185</v>
      </c>
      <c r="E1389" s="239" t="s">
        <v>4939</v>
      </c>
      <c r="F1389" s="243" t="s">
        <v>6729</v>
      </c>
      <c r="G1389" s="214">
        <v>0</v>
      </c>
      <c r="H1389" s="234" t="s">
        <v>6721</v>
      </c>
      <c r="I1389" s="234"/>
      <c r="J1389" s="234"/>
      <c r="K1389" s="234"/>
      <c r="L1389" s="234"/>
      <c r="M1389" s="234"/>
      <c r="N1389" s="234" t="s">
        <v>6720</v>
      </c>
      <c r="O1389" s="249" t="s">
        <v>8393</v>
      </c>
      <c r="P1389" s="249" t="s">
        <v>8394</v>
      </c>
      <c r="Q1389" s="226" t="s">
        <v>8395</v>
      </c>
      <c r="R1389" s="212" t="s">
        <v>4940</v>
      </c>
      <c r="S1389" s="213" t="s">
        <v>6721</v>
      </c>
      <c r="T1389" s="236">
        <v>45531</v>
      </c>
      <c r="U1389" s="237" t="s">
        <v>6722</v>
      </c>
      <c r="V1389" s="237">
        <v>45573</v>
      </c>
      <c r="W1389" s="237">
        <v>45581</v>
      </c>
      <c r="X1389" s="237">
        <v>45587</v>
      </c>
      <c r="Y1389" s="237"/>
      <c r="Z1389" s="237" t="s">
        <v>7066</v>
      </c>
      <c r="AA1389" s="225">
        <v>202409</v>
      </c>
      <c r="AB1389" s="246"/>
      <c r="AC1389" s="236" t="s">
        <v>6708</v>
      </c>
      <c r="AD1389" s="247" t="s">
        <v>6709</v>
      </c>
      <c r="AE1389" s="248">
        <v>0</v>
      </c>
      <c r="AF1389" s="247" t="s">
        <v>6709</v>
      </c>
      <c r="AG1389" s="242" t="str">
        <f>IFERROR(VLOOKUP(작성용!A:A,RM!A:D,4,0),"-")</f>
        <v>김본</v>
      </c>
      <c r="AH1389" s="9" t="s">
        <v>8396</v>
      </c>
      <c r="AI1389" s="238" t="s">
        <v>8397</v>
      </c>
      <c r="AJ1389" s="238" t="s">
        <v>6721</v>
      </c>
      <c r="AK1389" s="238" t="s">
        <v>6726</v>
      </c>
      <c r="AL1389" s="238">
        <v>1388</v>
      </c>
    </row>
    <row r="1390" spans="1:38" x14ac:dyDescent="0.3">
      <c r="A1390" s="232" t="s">
        <v>847</v>
      </c>
      <c r="B1390" s="232" t="s">
        <v>8392</v>
      </c>
      <c r="C1390" s="244" t="s">
        <v>6717</v>
      </c>
      <c r="D1390" s="240" t="s">
        <v>8432</v>
      </c>
      <c r="E1390" s="239" t="s">
        <v>5132</v>
      </c>
      <c r="F1390" s="243" t="s">
        <v>6729</v>
      </c>
      <c r="G1390" s="214">
        <v>0</v>
      </c>
      <c r="H1390" s="234" t="s">
        <v>6721</v>
      </c>
      <c r="I1390" s="234"/>
      <c r="J1390" s="234"/>
      <c r="K1390" s="234"/>
      <c r="L1390" s="234"/>
      <c r="M1390" s="234"/>
      <c r="N1390" s="234" t="s">
        <v>6720</v>
      </c>
      <c r="O1390" s="249" t="s">
        <v>8393</v>
      </c>
      <c r="P1390" s="249" t="s">
        <v>8394</v>
      </c>
      <c r="Q1390" s="226" t="s">
        <v>8395</v>
      </c>
      <c r="R1390" s="212" t="s">
        <v>5133</v>
      </c>
      <c r="S1390" s="213" t="s">
        <v>6721</v>
      </c>
      <c r="T1390" s="236">
        <v>45531</v>
      </c>
      <c r="U1390" s="237" t="s">
        <v>6722</v>
      </c>
      <c r="V1390" s="237">
        <v>45573</v>
      </c>
      <c r="W1390" s="237">
        <v>45581</v>
      </c>
      <c r="X1390" s="237">
        <v>45587</v>
      </c>
      <c r="Y1390" s="237"/>
      <c r="Z1390" s="237" t="s">
        <v>7066</v>
      </c>
      <c r="AA1390" s="225">
        <v>202409</v>
      </c>
      <c r="AB1390" s="246"/>
      <c r="AC1390" s="236" t="s">
        <v>6708</v>
      </c>
      <c r="AD1390" s="247" t="s">
        <v>6709</v>
      </c>
      <c r="AE1390" s="248">
        <v>0</v>
      </c>
      <c r="AF1390" s="247" t="s">
        <v>6709</v>
      </c>
      <c r="AG1390" s="242" t="str">
        <f>IFERROR(VLOOKUP(작성용!A:A,RM!A:D,4,0),"-")</f>
        <v>김본</v>
      </c>
      <c r="AH1390" s="9" t="s">
        <v>8396</v>
      </c>
      <c r="AI1390" s="238" t="s">
        <v>8397</v>
      </c>
      <c r="AJ1390" s="238" t="s">
        <v>6721</v>
      </c>
      <c r="AK1390" s="238" t="s">
        <v>6726</v>
      </c>
      <c r="AL1390" s="238">
        <v>1389</v>
      </c>
    </row>
    <row r="1391" spans="1:38" x14ac:dyDescent="0.3">
      <c r="A1391" s="232" t="s">
        <v>847</v>
      </c>
      <c r="B1391" s="232" t="s">
        <v>8392</v>
      </c>
      <c r="C1391" s="244" t="s">
        <v>6717</v>
      </c>
      <c r="D1391" s="240" t="s">
        <v>8433</v>
      </c>
      <c r="E1391" s="239" t="s">
        <v>5134</v>
      </c>
      <c r="F1391" s="243" t="s">
        <v>6729</v>
      </c>
      <c r="G1391" s="214">
        <v>0</v>
      </c>
      <c r="H1391" s="234" t="s">
        <v>6721</v>
      </c>
      <c r="I1391" s="234"/>
      <c r="J1391" s="234"/>
      <c r="K1391" s="234"/>
      <c r="L1391" s="234"/>
      <c r="M1391" s="234"/>
      <c r="N1391" s="234" t="s">
        <v>6720</v>
      </c>
      <c r="O1391" s="249" t="s">
        <v>8393</v>
      </c>
      <c r="P1391" s="249" t="s">
        <v>8394</v>
      </c>
      <c r="Q1391" s="226" t="s">
        <v>8395</v>
      </c>
      <c r="R1391" s="212" t="s">
        <v>5135</v>
      </c>
      <c r="S1391" s="213" t="s">
        <v>6721</v>
      </c>
      <c r="T1391" s="236">
        <v>45531</v>
      </c>
      <c r="U1391" s="237" t="s">
        <v>6722</v>
      </c>
      <c r="V1391" s="237">
        <v>45573</v>
      </c>
      <c r="W1391" s="237">
        <v>45581</v>
      </c>
      <c r="X1391" s="237">
        <v>45587</v>
      </c>
      <c r="Y1391" s="237"/>
      <c r="Z1391" s="237" t="s">
        <v>7066</v>
      </c>
      <c r="AA1391" s="225">
        <v>202409</v>
      </c>
      <c r="AB1391" s="246"/>
      <c r="AC1391" s="236" t="s">
        <v>6708</v>
      </c>
      <c r="AD1391" s="247" t="s">
        <v>6709</v>
      </c>
      <c r="AE1391" s="248">
        <v>0</v>
      </c>
      <c r="AF1391" s="247" t="s">
        <v>6709</v>
      </c>
      <c r="AG1391" s="242" t="str">
        <f>IFERROR(VLOOKUP(작성용!A:A,RM!A:D,4,0),"-")</f>
        <v>김본</v>
      </c>
      <c r="AH1391" s="9" t="s">
        <v>8396</v>
      </c>
      <c r="AI1391" s="238" t="s">
        <v>8397</v>
      </c>
      <c r="AJ1391" s="238" t="s">
        <v>6721</v>
      </c>
      <c r="AK1391" s="238" t="s">
        <v>6726</v>
      </c>
      <c r="AL1391" s="238">
        <v>1390</v>
      </c>
    </row>
    <row r="1392" spans="1:38" x14ac:dyDescent="0.3">
      <c r="A1392" s="232" t="s">
        <v>847</v>
      </c>
      <c r="B1392" s="232" t="s">
        <v>8392</v>
      </c>
      <c r="C1392" s="244" t="s">
        <v>6717</v>
      </c>
      <c r="D1392" s="240" t="s">
        <v>8256</v>
      </c>
      <c r="E1392" s="239" t="s">
        <v>5040</v>
      </c>
      <c r="F1392" s="243" t="s">
        <v>6729</v>
      </c>
      <c r="G1392" s="214">
        <v>0</v>
      </c>
      <c r="H1392" s="234" t="s">
        <v>6721</v>
      </c>
      <c r="I1392" s="234"/>
      <c r="J1392" s="234"/>
      <c r="K1392" s="234"/>
      <c r="L1392" s="234"/>
      <c r="M1392" s="234"/>
      <c r="N1392" s="234" t="s">
        <v>6720</v>
      </c>
      <c r="O1392" s="249" t="s">
        <v>8393</v>
      </c>
      <c r="P1392" s="249" t="s">
        <v>8394</v>
      </c>
      <c r="Q1392" s="226" t="s">
        <v>8395</v>
      </c>
      <c r="R1392" s="212" t="s">
        <v>5041</v>
      </c>
      <c r="S1392" s="213" t="s">
        <v>6721</v>
      </c>
      <c r="T1392" s="236">
        <v>45531</v>
      </c>
      <c r="U1392" s="237" t="s">
        <v>6722</v>
      </c>
      <c r="V1392" s="237">
        <v>45573</v>
      </c>
      <c r="W1392" s="237">
        <v>45581</v>
      </c>
      <c r="X1392" s="237">
        <v>45587</v>
      </c>
      <c r="Y1392" s="237"/>
      <c r="Z1392" s="237" t="s">
        <v>7066</v>
      </c>
      <c r="AA1392" s="225">
        <v>202409</v>
      </c>
      <c r="AB1392" s="246"/>
      <c r="AC1392" s="236" t="s">
        <v>6708</v>
      </c>
      <c r="AD1392" s="247" t="s">
        <v>6709</v>
      </c>
      <c r="AE1392" s="248">
        <v>0</v>
      </c>
      <c r="AF1392" s="247" t="s">
        <v>6709</v>
      </c>
      <c r="AG1392" s="242" t="str">
        <f>IFERROR(VLOOKUP(작성용!A:A,RM!A:D,4,0),"-")</f>
        <v>김본</v>
      </c>
      <c r="AH1392" s="9" t="s">
        <v>8396</v>
      </c>
      <c r="AI1392" s="238" t="s">
        <v>8397</v>
      </c>
      <c r="AJ1392" s="238" t="s">
        <v>6721</v>
      </c>
      <c r="AK1392" s="238" t="s">
        <v>6726</v>
      </c>
      <c r="AL1392" s="238">
        <v>1391</v>
      </c>
    </row>
    <row r="1393" spans="1:38" x14ac:dyDescent="0.3">
      <c r="A1393" s="232" t="s">
        <v>847</v>
      </c>
      <c r="B1393" s="232" t="s">
        <v>8392</v>
      </c>
      <c r="C1393" s="244" t="s">
        <v>6717</v>
      </c>
      <c r="D1393" s="240" t="s">
        <v>8434</v>
      </c>
      <c r="E1393" s="239" t="s">
        <v>5136</v>
      </c>
      <c r="F1393" s="243" t="s">
        <v>6729</v>
      </c>
      <c r="G1393" s="214">
        <v>0</v>
      </c>
      <c r="H1393" s="234" t="s">
        <v>6721</v>
      </c>
      <c r="I1393" s="234"/>
      <c r="J1393" s="234"/>
      <c r="K1393" s="234"/>
      <c r="L1393" s="234"/>
      <c r="M1393" s="234"/>
      <c r="N1393" s="234" t="s">
        <v>6720</v>
      </c>
      <c r="O1393" s="249" t="s">
        <v>8393</v>
      </c>
      <c r="P1393" s="249" t="s">
        <v>8394</v>
      </c>
      <c r="Q1393" s="226" t="s">
        <v>8395</v>
      </c>
      <c r="R1393" s="212" t="s">
        <v>5137</v>
      </c>
      <c r="S1393" s="213" t="s">
        <v>6721</v>
      </c>
      <c r="T1393" s="236">
        <v>45531</v>
      </c>
      <c r="U1393" s="237" t="s">
        <v>6722</v>
      </c>
      <c r="V1393" s="237">
        <v>45573</v>
      </c>
      <c r="W1393" s="237">
        <v>45581</v>
      </c>
      <c r="X1393" s="237">
        <v>45587</v>
      </c>
      <c r="Y1393" s="237"/>
      <c r="Z1393" s="237" t="s">
        <v>7066</v>
      </c>
      <c r="AA1393" s="225">
        <v>202409</v>
      </c>
      <c r="AB1393" s="246"/>
      <c r="AC1393" s="236" t="s">
        <v>6708</v>
      </c>
      <c r="AD1393" s="247" t="s">
        <v>6709</v>
      </c>
      <c r="AE1393" s="248">
        <v>0</v>
      </c>
      <c r="AF1393" s="247" t="s">
        <v>6709</v>
      </c>
      <c r="AG1393" s="242" t="str">
        <f>IFERROR(VLOOKUP(작성용!A:A,RM!A:D,4,0),"-")</f>
        <v>김본</v>
      </c>
      <c r="AH1393" s="9" t="s">
        <v>8396</v>
      </c>
      <c r="AI1393" s="238" t="s">
        <v>8397</v>
      </c>
      <c r="AJ1393" s="238" t="s">
        <v>6721</v>
      </c>
      <c r="AK1393" s="238" t="s">
        <v>6726</v>
      </c>
      <c r="AL1393" s="238">
        <v>1392</v>
      </c>
    </row>
    <row r="1394" spans="1:38" x14ac:dyDescent="0.3">
      <c r="A1394" s="232" t="s">
        <v>847</v>
      </c>
      <c r="B1394" s="232" t="s">
        <v>8392</v>
      </c>
      <c r="C1394" s="244" t="s">
        <v>6717</v>
      </c>
      <c r="D1394" s="240" t="s">
        <v>8435</v>
      </c>
      <c r="E1394" s="239" t="s">
        <v>5138</v>
      </c>
      <c r="F1394" s="243" t="s">
        <v>6729</v>
      </c>
      <c r="G1394" s="214">
        <v>0</v>
      </c>
      <c r="H1394" s="234" t="s">
        <v>6721</v>
      </c>
      <c r="I1394" s="234"/>
      <c r="J1394" s="234"/>
      <c r="K1394" s="234"/>
      <c r="L1394" s="234"/>
      <c r="M1394" s="234"/>
      <c r="N1394" s="234" t="s">
        <v>6720</v>
      </c>
      <c r="O1394" s="249" t="s">
        <v>8393</v>
      </c>
      <c r="P1394" s="249" t="s">
        <v>8394</v>
      </c>
      <c r="Q1394" s="226" t="s">
        <v>8395</v>
      </c>
      <c r="R1394" s="212" t="s">
        <v>5139</v>
      </c>
      <c r="S1394" s="213" t="s">
        <v>6721</v>
      </c>
      <c r="T1394" s="236">
        <v>45531</v>
      </c>
      <c r="U1394" s="237" t="s">
        <v>6722</v>
      </c>
      <c r="V1394" s="237">
        <v>45573</v>
      </c>
      <c r="W1394" s="237">
        <v>45581</v>
      </c>
      <c r="X1394" s="237">
        <v>45587</v>
      </c>
      <c r="Y1394" s="237"/>
      <c r="Z1394" s="237" t="s">
        <v>7066</v>
      </c>
      <c r="AA1394" s="225">
        <v>202409</v>
      </c>
      <c r="AB1394" s="246"/>
      <c r="AC1394" s="236" t="s">
        <v>6708</v>
      </c>
      <c r="AD1394" s="247" t="s">
        <v>6709</v>
      </c>
      <c r="AE1394" s="248">
        <v>0</v>
      </c>
      <c r="AF1394" s="247" t="s">
        <v>6709</v>
      </c>
      <c r="AG1394" s="242" t="str">
        <f>IFERROR(VLOOKUP(작성용!A:A,RM!A:D,4,0),"-")</f>
        <v>김본</v>
      </c>
      <c r="AH1394" s="9" t="s">
        <v>8396</v>
      </c>
      <c r="AI1394" s="238" t="s">
        <v>8397</v>
      </c>
      <c r="AJ1394" s="238" t="s">
        <v>6721</v>
      </c>
      <c r="AK1394" s="238" t="s">
        <v>6726</v>
      </c>
      <c r="AL1394" s="238">
        <v>1393</v>
      </c>
    </row>
    <row r="1395" spans="1:38" x14ac:dyDescent="0.3">
      <c r="A1395" s="232" t="s">
        <v>847</v>
      </c>
      <c r="B1395" s="232" t="s">
        <v>8392</v>
      </c>
      <c r="C1395" s="244" t="s">
        <v>6717</v>
      </c>
      <c r="D1395" s="240" t="s">
        <v>8260</v>
      </c>
      <c r="E1395" s="239" t="s">
        <v>4031</v>
      </c>
      <c r="F1395" s="243" t="s">
        <v>6729</v>
      </c>
      <c r="G1395" s="214">
        <v>0</v>
      </c>
      <c r="H1395" s="234" t="s">
        <v>6721</v>
      </c>
      <c r="I1395" s="234"/>
      <c r="J1395" s="234"/>
      <c r="K1395" s="234"/>
      <c r="L1395" s="234"/>
      <c r="M1395" s="234"/>
      <c r="N1395" s="234" t="s">
        <v>6720</v>
      </c>
      <c r="O1395" s="249" t="s">
        <v>8393</v>
      </c>
      <c r="P1395" s="249" t="s">
        <v>8394</v>
      </c>
      <c r="Q1395" s="226" t="s">
        <v>8395</v>
      </c>
      <c r="R1395" s="212" t="s">
        <v>5048</v>
      </c>
      <c r="S1395" s="213" t="s">
        <v>6721</v>
      </c>
      <c r="T1395" s="236">
        <v>45531</v>
      </c>
      <c r="U1395" s="237" t="s">
        <v>6722</v>
      </c>
      <c r="V1395" s="237">
        <v>45573</v>
      </c>
      <c r="W1395" s="237">
        <v>45581</v>
      </c>
      <c r="X1395" s="237">
        <v>45587</v>
      </c>
      <c r="Y1395" s="237"/>
      <c r="Z1395" s="237" t="s">
        <v>7066</v>
      </c>
      <c r="AA1395" s="225">
        <v>202409</v>
      </c>
      <c r="AB1395" s="246"/>
      <c r="AC1395" s="236" t="s">
        <v>6708</v>
      </c>
      <c r="AD1395" s="247" t="s">
        <v>6709</v>
      </c>
      <c r="AE1395" s="248">
        <v>0</v>
      </c>
      <c r="AF1395" s="247" t="s">
        <v>6709</v>
      </c>
      <c r="AG1395" s="242" t="str">
        <f>IFERROR(VLOOKUP(작성용!A:A,RM!A:D,4,0),"-")</f>
        <v>김본</v>
      </c>
      <c r="AH1395" s="9" t="s">
        <v>8396</v>
      </c>
      <c r="AI1395" s="238" t="s">
        <v>8397</v>
      </c>
      <c r="AJ1395" s="238" t="s">
        <v>6721</v>
      </c>
      <c r="AK1395" s="238" t="s">
        <v>6726</v>
      </c>
      <c r="AL1395" s="238">
        <v>1394</v>
      </c>
    </row>
    <row r="1396" spans="1:38" x14ac:dyDescent="0.3">
      <c r="A1396" s="232" t="s">
        <v>847</v>
      </c>
      <c r="B1396" s="232" t="s">
        <v>8392</v>
      </c>
      <c r="C1396" s="244" t="s">
        <v>6717</v>
      </c>
      <c r="D1396" s="240" t="s">
        <v>8436</v>
      </c>
      <c r="E1396" s="239" t="s">
        <v>5140</v>
      </c>
      <c r="F1396" s="243" t="s">
        <v>6729</v>
      </c>
      <c r="G1396" s="214">
        <v>0</v>
      </c>
      <c r="H1396" s="234" t="s">
        <v>6721</v>
      </c>
      <c r="I1396" s="234"/>
      <c r="J1396" s="234"/>
      <c r="K1396" s="234"/>
      <c r="L1396" s="234"/>
      <c r="M1396" s="234"/>
      <c r="N1396" s="234" t="s">
        <v>6720</v>
      </c>
      <c r="O1396" s="249" t="s">
        <v>8393</v>
      </c>
      <c r="P1396" s="249" t="s">
        <v>8394</v>
      </c>
      <c r="Q1396" s="226" t="s">
        <v>8395</v>
      </c>
      <c r="R1396" s="212" t="s">
        <v>5141</v>
      </c>
      <c r="S1396" s="213" t="s">
        <v>6721</v>
      </c>
      <c r="T1396" s="236">
        <v>45531</v>
      </c>
      <c r="U1396" s="237" t="s">
        <v>6722</v>
      </c>
      <c r="V1396" s="237">
        <v>45573</v>
      </c>
      <c r="W1396" s="237">
        <v>45581</v>
      </c>
      <c r="X1396" s="237">
        <v>45587</v>
      </c>
      <c r="Y1396" s="237"/>
      <c r="Z1396" s="237" t="s">
        <v>7066</v>
      </c>
      <c r="AA1396" s="225">
        <v>202409</v>
      </c>
      <c r="AB1396" s="246"/>
      <c r="AC1396" s="236" t="s">
        <v>6708</v>
      </c>
      <c r="AD1396" s="247" t="s">
        <v>6709</v>
      </c>
      <c r="AE1396" s="248">
        <v>0</v>
      </c>
      <c r="AF1396" s="247" t="s">
        <v>6709</v>
      </c>
      <c r="AG1396" s="242" t="str">
        <f>IFERROR(VLOOKUP(작성용!A:A,RM!A:D,4,0),"-")</f>
        <v>김본</v>
      </c>
      <c r="AH1396" s="9" t="s">
        <v>8396</v>
      </c>
      <c r="AI1396" s="238" t="s">
        <v>8397</v>
      </c>
      <c r="AJ1396" s="238" t="s">
        <v>6721</v>
      </c>
      <c r="AK1396" s="238" t="s">
        <v>6726</v>
      </c>
      <c r="AL1396" s="238">
        <v>1395</v>
      </c>
    </row>
    <row r="1397" spans="1:38" x14ac:dyDescent="0.3">
      <c r="A1397" s="232" t="s">
        <v>847</v>
      </c>
      <c r="B1397" s="232" t="s">
        <v>8392</v>
      </c>
      <c r="C1397" s="244" t="s">
        <v>6717</v>
      </c>
      <c r="D1397" s="240" t="s">
        <v>6889</v>
      </c>
      <c r="E1397" s="239" t="s">
        <v>5142</v>
      </c>
      <c r="F1397" s="243" t="s">
        <v>6729</v>
      </c>
      <c r="G1397" s="214">
        <v>0</v>
      </c>
      <c r="H1397" s="234" t="s">
        <v>6721</v>
      </c>
      <c r="I1397" s="234"/>
      <c r="J1397" s="234"/>
      <c r="K1397" s="234"/>
      <c r="L1397" s="234"/>
      <c r="M1397" s="234"/>
      <c r="N1397" s="234" t="s">
        <v>6720</v>
      </c>
      <c r="O1397" s="249" t="s">
        <v>8393</v>
      </c>
      <c r="P1397" s="249" t="s">
        <v>8394</v>
      </c>
      <c r="Q1397" s="226" t="s">
        <v>8395</v>
      </c>
      <c r="R1397" s="212" t="s">
        <v>5143</v>
      </c>
      <c r="S1397" s="213" t="s">
        <v>6721</v>
      </c>
      <c r="T1397" s="236">
        <v>45531</v>
      </c>
      <c r="U1397" s="237" t="s">
        <v>6722</v>
      </c>
      <c r="V1397" s="237">
        <v>45573</v>
      </c>
      <c r="W1397" s="237">
        <v>45581</v>
      </c>
      <c r="X1397" s="237">
        <v>45587</v>
      </c>
      <c r="Y1397" s="237"/>
      <c r="Z1397" s="237" t="s">
        <v>7066</v>
      </c>
      <c r="AA1397" s="225">
        <v>202409</v>
      </c>
      <c r="AB1397" s="246"/>
      <c r="AC1397" s="236" t="s">
        <v>6708</v>
      </c>
      <c r="AD1397" s="247" t="s">
        <v>6709</v>
      </c>
      <c r="AE1397" s="248">
        <v>0</v>
      </c>
      <c r="AF1397" s="247" t="s">
        <v>6709</v>
      </c>
      <c r="AG1397" s="242" t="str">
        <f>IFERROR(VLOOKUP(작성용!A:A,RM!A:D,4,0),"-")</f>
        <v>김본</v>
      </c>
      <c r="AH1397" s="9" t="s">
        <v>8396</v>
      </c>
      <c r="AI1397" s="238" t="s">
        <v>8397</v>
      </c>
      <c r="AJ1397" s="238" t="s">
        <v>6721</v>
      </c>
      <c r="AK1397" s="238" t="s">
        <v>6726</v>
      </c>
      <c r="AL1397" s="238">
        <v>1396</v>
      </c>
    </row>
    <row r="1398" spans="1:38" x14ac:dyDescent="0.3">
      <c r="A1398" s="232" t="s">
        <v>847</v>
      </c>
      <c r="B1398" s="232" t="s">
        <v>8392</v>
      </c>
      <c r="C1398" s="244" t="s">
        <v>6717</v>
      </c>
      <c r="D1398" s="240" t="s">
        <v>7531</v>
      </c>
      <c r="E1398" s="239" t="s">
        <v>4654</v>
      </c>
      <c r="F1398" s="243" t="s">
        <v>6729</v>
      </c>
      <c r="G1398" s="214">
        <v>0</v>
      </c>
      <c r="H1398" s="234" t="s">
        <v>6721</v>
      </c>
      <c r="I1398" s="234"/>
      <c r="J1398" s="234"/>
      <c r="K1398" s="234"/>
      <c r="L1398" s="234"/>
      <c r="M1398" s="234"/>
      <c r="N1398" s="234" t="s">
        <v>6720</v>
      </c>
      <c r="O1398" s="249" t="s">
        <v>8393</v>
      </c>
      <c r="P1398" s="249" t="s">
        <v>8394</v>
      </c>
      <c r="Q1398" s="226" t="s">
        <v>8395</v>
      </c>
      <c r="R1398" s="212" t="s">
        <v>5144</v>
      </c>
      <c r="S1398" s="213" t="s">
        <v>6721</v>
      </c>
      <c r="T1398" s="236">
        <v>45531</v>
      </c>
      <c r="U1398" s="237" t="s">
        <v>6722</v>
      </c>
      <c r="V1398" s="237">
        <v>45573</v>
      </c>
      <c r="W1398" s="237">
        <v>45581</v>
      </c>
      <c r="X1398" s="237">
        <v>45587</v>
      </c>
      <c r="Y1398" s="237"/>
      <c r="Z1398" s="237" t="s">
        <v>7066</v>
      </c>
      <c r="AA1398" s="225">
        <v>202409</v>
      </c>
      <c r="AB1398" s="246"/>
      <c r="AC1398" s="236" t="s">
        <v>6708</v>
      </c>
      <c r="AD1398" s="247" t="s">
        <v>6709</v>
      </c>
      <c r="AE1398" s="248">
        <v>0</v>
      </c>
      <c r="AF1398" s="247" t="s">
        <v>6709</v>
      </c>
      <c r="AG1398" s="242" t="str">
        <f>IFERROR(VLOOKUP(작성용!A:A,RM!A:D,4,0),"-")</f>
        <v>김본</v>
      </c>
      <c r="AH1398" s="9" t="s">
        <v>8396</v>
      </c>
      <c r="AI1398" s="238" t="s">
        <v>8397</v>
      </c>
      <c r="AJ1398" s="238" t="s">
        <v>6721</v>
      </c>
      <c r="AK1398" s="238" t="s">
        <v>6726</v>
      </c>
      <c r="AL1398" s="238">
        <v>1397</v>
      </c>
    </row>
    <row r="1399" spans="1:38" x14ac:dyDescent="0.3">
      <c r="A1399" s="232" t="s">
        <v>847</v>
      </c>
      <c r="B1399" s="232" t="s">
        <v>8392</v>
      </c>
      <c r="C1399" s="244" t="s">
        <v>6717</v>
      </c>
      <c r="D1399" s="240" t="s">
        <v>7532</v>
      </c>
      <c r="E1399" s="239" t="s">
        <v>4656</v>
      </c>
      <c r="F1399" s="243" t="s">
        <v>6729</v>
      </c>
      <c r="G1399" s="214">
        <v>0</v>
      </c>
      <c r="H1399" s="234" t="s">
        <v>6721</v>
      </c>
      <c r="I1399" s="234"/>
      <c r="J1399" s="234"/>
      <c r="K1399" s="234"/>
      <c r="L1399" s="234"/>
      <c r="M1399" s="234"/>
      <c r="N1399" s="234" t="s">
        <v>6720</v>
      </c>
      <c r="O1399" s="249" t="s">
        <v>8393</v>
      </c>
      <c r="P1399" s="249" t="s">
        <v>8394</v>
      </c>
      <c r="Q1399" s="226" t="s">
        <v>8395</v>
      </c>
      <c r="R1399" s="212" t="s">
        <v>5145</v>
      </c>
      <c r="S1399" s="213" t="s">
        <v>6721</v>
      </c>
      <c r="T1399" s="236">
        <v>45531</v>
      </c>
      <c r="U1399" s="237" t="s">
        <v>6722</v>
      </c>
      <c r="V1399" s="237">
        <v>45573</v>
      </c>
      <c r="W1399" s="237">
        <v>45581</v>
      </c>
      <c r="X1399" s="237">
        <v>45587</v>
      </c>
      <c r="Y1399" s="237"/>
      <c r="Z1399" s="237" t="s">
        <v>7066</v>
      </c>
      <c r="AA1399" s="225">
        <v>202409</v>
      </c>
      <c r="AB1399" s="246"/>
      <c r="AC1399" s="236" t="s">
        <v>6708</v>
      </c>
      <c r="AD1399" s="247" t="s">
        <v>6709</v>
      </c>
      <c r="AE1399" s="248">
        <v>0</v>
      </c>
      <c r="AF1399" s="247" t="s">
        <v>6709</v>
      </c>
      <c r="AG1399" s="242" t="str">
        <f>IFERROR(VLOOKUP(작성용!A:A,RM!A:D,4,0),"-")</f>
        <v>김본</v>
      </c>
      <c r="AH1399" s="9" t="s">
        <v>8396</v>
      </c>
      <c r="AI1399" s="238" t="s">
        <v>8397</v>
      </c>
      <c r="AJ1399" s="238" t="s">
        <v>6721</v>
      </c>
      <c r="AK1399" s="238" t="s">
        <v>6726</v>
      </c>
      <c r="AL1399" s="238">
        <v>1398</v>
      </c>
    </row>
    <row r="1400" spans="1:38" x14ac:dyDescent="0.3">
      <c r="A1400" s="232" t="s">
        <v>847</v>
      </c>
      <c r="B1400" s="232" t="s">
        <v>8392</v>
      </c>
      <c r="C1400" s="244" t="s">
        <v>6717</v>
      </c>
      <c r="D1400" s="240" t="s">
        <v>8189</v>
      </c>
      <c r="E1400" s="239" t="s">
        <v>4947</v>
      </c>
      <c r="F1400" s="243" t="s">
        <v>6729</v>
      </c>
      <c r="G1400" s="214">
        <v>0</v>
      </c>
      <c r="H1400" s="234" t="s">
        <v>6721</v>
      </c>
      <c r="I1400" s="234"/>
      <c r="J1400" s="234"/>
      <c r="K1400" s="234"/>
      <c r="L1400" s="234"/>
      <c r="M1400" s="234"/>
      <c r="N1400" s="234" t="s">
        <v>6720</v>
      </c>
      <c r="O1400" s="249" t="s">
        <v>8393</v>
      </c>
      <c r="P1400" s="249" t="s">
        <v>8394</v>
      </c>
      <c r="Q1400" s="226" t="s">
        <v>8395</v>
      </c>
      <c r="R1400" s="212" t="s">
        <v>4948</v>
      </c>
      <c r="S1400" s="213" t="s">
        <v>6721</v>
      </c>
      <c r="T1400" s="236">
        <v>45531</v>
      </c>
      <c r="U1400" s="237" t="s">
        <v>6722</v>
      </c>
      <c r="V1400" s="237">
        <v>45573</v>
      </c>
      <c r="W1400" s="237">
        <v>45581</v>
      </c>
      <c r="X1400" s="237">
        <v>45587</v>
      </c>
      <c r="Y1400" s="237"/>
      <c r="Z1400" s="237" t="s">
        <v>7066</v>
      </c>
      <c r="AA1400" s="225">
        <v>202409</v>
      </c>
      <c r="AB1400" s="246"/>
      <c r="AC1400" s="236" t="s">
        <v>6708</v>
      </c>
      <c r="AD1400" s="247" t="s">
        <v>6709</v>
      </c>
      <c r="AE1400" s="248">
        <v>0</v>
      </c>
      <c r="AF1400" s="247" t="s">
        <v>6709</v>
      </c>
      <c r="AG1400" s="242" t="str">
        <f>IFERROR(VLOOKUP(작성용!A:A,RM!A:D,4,0),"-")</f>
        <v>김본</v>
      </c>
      <c r="AH1400" s="9" t="s">
        <v>8396</v>
      </c>
      <c r="AI1400" s="238" t="s">
        <v>8397</v>
      </c>
      <c r="AJ1400" s="238" t="s">
        <v>6721</v>
      </c>
      <c r="AK1400" s="238" t="s">
        <v>6726</v>
      </c>
      <c r="AL1400" s="238">
        <v>1399</v>
      </c>
    </row>
    <row r="1401" spans="1:38" x14ac:dyDescent="0.3">
      <c r="A1401" s="232" t="s">
        <v>847</v>
      </c>
      <c r="B1401" s="232" t="s">
        <v>8392</v>
      </c>
      <c r="C1401" s="244" t="s">
        <v>6717</v>
      </c>
      <c r="D1401" s="240" t="s">
        <v>8437</v>
      </c>
      <c r="E1401" s="239" t="s">
        <v>5146</v>
      </c>
      <c r="F1401" s="243" t="s">
        <v>6729</v>
      </c>
      <c r="G1401" s="214">
        <v>0</v>
      </c>
      <c r="H1401" s="234" t="s">
        <v>6721</v>
      </c>
      <c r="I1401" s="234"/>
      <c r="J1401" s="234"/>
      <c r="K1401" s="234"/>
      <c r="L1401" s="234"/>
      <c r="M1401" s="234"/>
      <c r="N1401" s="234" t="s">
        <v>6720</v>
      </c>
      <c r="O1401" s="249" t="s">
        <v>8393</v>
      </c>
      <c r="P1401" s="249" t="s">
        <v>8394</v>
      </c>
      <c r="Q1401" s="226" t="s">
        <v>8395</v>
      </c>
      <c r="R1401" s="212" t="s">
        <v>5147</v>
      </c>
      <c r="S1401" s="213" t="s">
        <v>6721</v>
      </c>
      <c r="T1401" s="236">
        <v>45531</v>
      </c>
      <c r="U1401" s="237" t="s">
        <v>6722</v>
      </c>
      <c r="V1401" s="237">
        <v>45573</v>
      </c>
      <c r="W1401" s="237">
        <v>45581</v>
      </c>
      <c r="X1401" s="237">
        <v>45587</v>
      </c>
      <c r="Y1401" s="237"/>
      <c r="Z1401" s="237" t="s">
        <v>7066</v>
      </c>
      <c r="AA1401" s="225">
        <v>202409</v>
      </c>
      <c r="AB1401" s="246"/>
      <c r="AC1401" s="236" t="s">
        <v>6708</v>
      </c>
      <c r="AD1401" s="247" t="s">
        <v>6709</v>
      </c>
      <c r="AE1401" s="248">
        <v>0</v>
      </c>
      <c r="AF1401" s="247" t="s">
        <v>6709</v>
      </c>
      <c r="AG1401" s="242" t="str">
        <f>IFERROR(VLOOKUP(작성용!A:A,RM!A:D,4,0),"-")</f>
        <v>김본</v>
      </c>
      <c r="AH1401" s="9" t="s">
        <v>8396</v>
      </c>
      <c r="AI1401" s="238" t="s">
        <v>8397</v>
      </c>
      <c r="AJ1401" s="238" t="s">
        <v>6721</v>
      </c>
      <c r="AK1401" s="238" t="s">
        <v>6726</v>
      </c>
      <c r="AL1401" s="238">
        <v>1400</v>
      </c>
    </row>
    <row r="1402" spans="1:38" x14ac:dyDescent="0.3">
      <c r="A1402" s="232" t="s">
        <v>847</v>
      </c>
      <c r="B1402" s="232" t="s">
        <v>8392</v>
      </c>
      <c r="C1402" s="244" t="s">
        <v>6717</v>
      </c>
      <c r="D1402" s="240" t="s">
        <v>8438</v>
      </c>
      <c r="E1402" s="239" t="s">
        <v>5148</v>
      </c>
      <c r="F1402" s="243" t="s">
        <v>6729</v>
      </c>
      <c r="G1402" s="214">
        <v>0</v>
      </c>
      <c r="H1402" s="234" t="s">
        <v>6721</v>
      </c>
      <c r="I1402" s="234"/>
      <c r="J1402" s="234"/>
      <c r="K1402" s="234"/>
      <c r="L1402" s="234"/>
      <c r="M1402" s="234"/>
      <c r="N1402" s="234" t="s">
        <v>6720</v>
      </c>
      <c r="O1402" s="249" t="s">
        <v>8393</v>
      </c>
      <c r="P1402" s="249" t="s">
        <v>8394</v>
      </c>
      <c r="Q1402" s="226" t="s">
        <v>8395</v>
      </c>
      <c r="R1402" s="213" t="s">
        <v>5149</v>
      </c>
      <c r="S1402" s="213" t="s">
        <v>6721</v>
      </c>
      <c r="T1402" s="236">
        <v>45531</v>
      </c>
      <c r="U1402" s="237" t="s">
        <v>6722</v>
      </c>
      <c r="V1402" s="237">
        <v>45573</v>
      </c>
      <c r="W1402" s="237">
        <v>45581</v>
      </c>
      <c r="X1402" s="237">
        <v>45587</v>
      </c>
      <c r="Y1402" s="237"/>
      <c r="Z1402" s="237" t="s">
        <v>7066</v>
      </c>
      <c r="AA1402" s="225">
        <v>202409</v>
      </c>
      <c r="AB1402" s="246"/>
      <c r="AC1402" s="236" t="s">
        <v>6708</v>
      </c>
      <c r="AD1402" s="247" t="s">
        <v>6709</v>
      </c>
      <c r="AE1402" s="248">
        <v>0</v>
      </c>
      <c r="AF1402" s="247" t="s">
        <v>6709</v>
      </c>
      <c r="AG1402" s="242" t="str">
        <f>IFERROR(VLOOKUP(작성용!A:A,RM!A:D,4,0),"-")</f>
        <v>김본</v>
      </c>
      <c r="AH1402" s="9" t="s">
        <v>8396</v>
      </c>
      <c r="AI1402" s="238" t="s">
        <v>8397</v>
      </c>
      <c r="AJ1402" s="238" t="s">
        <v>6721</v>
      </c>
      <c r="AK1402" s="238" t="s">
        <v>6726</v>
      </c>
      <c r="AL1402" s="238">
        <v>1401</v>
      </c>
    </row>
    <row r="1403" spans="1:38" x14ac:dyDescent="0.3">
      <c r="A1403" s="232" t="s">
        <v>847</v>
      </c>
      <c r="B1403" s="232" t="s">
        <v>8392</v>
      </c>
      <c r="C1403" s="244" t="s">
        <v>6896</v>
      </c>
      <c r="D1403" s="240" t="s">
        <v>5150</v>
      </c>
      <c r="E1403" s="239" t="s">
        <v>5151</v>
      </c>
      <c r="F1403" s="243" t="s">
        <v>6729</v>
      </c>
      <c r="G1403" s="214">
        <v>0</v>
      </c>
      <c r="H1403" s="234" t="s">
        <v>6721</v>
      </c>
      <c r="I1403" s="234"/>
      <c r="J1403" s="234"/>
      <c r="K1403" s="234"/>
      <c r="L1403" s="234"/>
      <c r="M1403" s="234"/>
      <c r="N1403" s="234" t="s">
        <v>6720</v>
      </c>
      <c r="O1403" s="249" t="s">
        <v>8393</v>
      </c>
      <c r="P1403" s="249" t="s">
        <v>8394</v>
      </c>
      <c r="Q1403" s="226" t="s">
        <v>8395</v>
      </c>
      <c r="R1403" s="213" t="s">
        <v>5152</v>
      </c>
      <c r="S1403" s="213" t="s">
        <v>6721</v>
      </c>
      <c r="T1403" s="236">
        <v>45531</v>
      </c>
      <c r="U1403" s="237" t="s">
        <v>6722</v>
      </c>
      <c r="V1403" s="237">
        <v>45573</v>
      </c>
      <c r="W1403" s="237">
        <v>45581</v>
      </c>
      <c r="X1403" s="237">
        <v>45587</v>
      </c>
      <c r="Y1403" s="237"/>
      <c r="Z1403" s="237" t="s">
        <v>7066</v>
      </c>
      <c r="AA1403" s="225">
        <v>202409</v>
      </c>
      <c r="AB1403" s="246"/>
      <c r="AC1403" s="236" t="s">
        <v>6708</v>
      </c>
      <c r="AD1403" s="247" t="s">
        <v>6709</v>
      </c>
      <c r="AE1403" s="248">
        <v>0</v>
      </c>
      <c r="AF1403" s="247" t="s">
        <v>6709</v>
      </c>
      <c r="AG1403" s="242" t="str">
        <f>IFERROR(VLOOKUP(작성용!A:A,RM!A:D,4,0),"-")</f>
        <v>김본</v>
      </c>
      <c r="AH1403" s="9" t="s">
        <v>8396</v>
      </c>
      <c r="AI1403" s="238" t="s">
        <v>8397</v>
      </c>
      <c r="AJ1403" s="238" t="s">
        <v>6721</v>
      </c>
      <c r="AK1403" s="238" t="s">
        <v>6726</v>
      </c>
      <c r="AL1403" s="238">
        <v>1402</v>
      </c>
    </row>
    <row r="1404" spans="1:38" x14ac:dyDescent="0.3">
      <c r="A1404" s="232" t="s">
        <v>847</v>
      </c>
      <c r="B1404" s="232" t="s">
        <v>8392</v>
      </c>
      <c r="C1404" s="244" t="s">
        <v>6896</v>
      </c>
      <c r="D1404" s="240" t="s">
        <v>5153</v>
      </c>
      <c r="E1404" s="239" t="s">
        <v>5154</v>
      </c>
      <c r="F1404" s="243" t="s">
        <v>6729</v>
      </c>
      <c r="G1404" s="214">
        <v>0</v>
      </c>
      <c r="H1404" s="234" t="s">
        <v>6721</v>
      </c>
      <c r="I1404" s="234"/>
      <c r="J1404" s="234"/>
      <c r="K1404" s="234"/>
      <c r="L1404" s="234"/>
      <c r="M1404" s="234"/>
      <c r="N1404" s="234" t="s">
        <v>6720</v>
      </c>
      <c r="O1404" s="249" t="s">
        <v>8393</v>
      </c>
      <c r="P1404" s="249" t="s">
        <v>8394</v>
      </c>
      <c r="Q1404" s="226" t="s">
        <v>8395</v>
      </c>
      <c r="R1404" s="213" t="s">
        <v>2</v>
      </c>
      <c r="S1404" s="213" t="s">
        <v>6721</v>
      </c>
      <c r="T1404" s="236">
        <v>45531</v>
      </c>
      <c r="U1404" s="237" t="s">
        <v>6722</v>
      </c>
      <c r="V1404" s="237">
        <v>45573</v>
      </c>
      <c r="W1404" s="237">
        <v>45581</v>
      </c>
      <c r="X1404" s="237">
        <v>45587</v>
      </c>
      <c r="Y1404" s="237"/>
      <c r="Z1404" s="237" t="s">
        <v>7066</v>
      </c>
      <c r="AA1404" s="225">
        <v>202409</v>
      </c>
      <c r="AB1404" s="246"/>
      <c r="AC1404" s="236" t="s">
        <v>6708</v>
      </c>
      <c r="AD1404" s="247" t="s">
        <v>6709</v>
      </c>
      <c r="AE1404" s="248">
        <v>0</v>
      </c>
      <c r="AF1404" s="247" t="s">
        <v>6709</v>
      </c>
      <c r="AG1404" s="242" t="str">
        <f>IFERROR(VLOOKUP(작성용!A:A,RM!A:D,4,0),"-")</f>
        <v>김본</v>
      </c>
      <c r="AH1404" s="9" t="s">
        <v>8396</v>
      </c>
      <c r="AI1404" s="238" t="s">
        <v>8397</v>
      </c>
      <c r="AJ1404" s="238" t="s">
        <v>6721</v>
      </c>
      <c r="AK1404" s="238" t="s">
        <v>6726</v>
      </c>
      <c r="AL1404" s="238">
        <v>1403</v>
      </c>
    </row>
    <row r="1405" spans="1:38" x14ac:dyDescent="0.3">
      <c r="A1405" s="232" t="s">
        <v>853</v>
      </c>
      <c r="B1405" s="232" t="s">
        <v>8439</v>
      </c>
      <c r="C1405" s="244" t="s">
        <v>6717</v>
      </c>
      <c r="D1405" s="240" t="s">
        <v>7734</v>
      </c>
      <c r="E1405" s="239">
        <v>1101113386954</v>
      </c>
      <c r="F1405" s="243" t="s">
        <v>7105</v>
      </c>
      <c r="G1405" s="214">
        <v>0</v>
      </c>
      <c r="H1405" s="234" t="s">
        <v>7052</v>
      </c>
      <c r="I1405" s="234"/>
      <c r="J1405" s="234"/>
      <c r="K1405" s="234"/>
      <c r="L1405" s="234"/>
      <c r="M1405" s="234"/>
      <c r="N1405" s="234" t="s">
        <v>6946</v>
      </c>
      <c r="O1405" s="249" t="s">
        <v>8440</v>
      </c>
      <c r="P1405" s="249" t="s">
        <v>8441</v>
      </c>
      <c r="Q1405" s="226" t="s">
        <v>8442</v>
      </c>
      <c r="R1405" s="212" t="s">
        <v>5155</v>
      </c>
      <c r="S1405" s="213" t="s">
        <v>8443</v>
      </c>
      <c r="T1405" s="236">
        <v>45531</v>
      </c>
      <c r="U1405" s="237" t="s">
        <v>6722</v>
      </c>
      <c r="V1405" s="237">
        <v>45555</v>
      </c>
      <c r="W1405" s="291">
        <v>45581</v>
      </c>
      <c r="X1405" s="291">
        <v>45581</v>
      </c>
      <c r="Y1405" s="237"/>
      <c r="Z1405" s="237" t="s">
        <v>13090</v>
      </c>
      <c r="AA1405" s="225">
        <v>202409</v>
      </c>
      <c r="AB1405" s="246">
        <v>8</v>
      </c>
      <c r="AC1405" s="236" t="s">
        <v>6708</v>
      </c>
      <c r="AD1405" s="247" t="s">
        <v>7620</v>
      </c>
      <c r="AE1405" s="248">
        <v>0</v>
      </c>
      <c r="AF1405" s="247" t="s">
        <v>7620</v>
      </c>
      <c r="AG1405" s="242" t="str">
        <f>IFERROR(VLOOKUP(작성용!A:A,RM!A:D,4,0),"-")</f>
        <v>김수진</v>
      </c>
      <c r="AH1405" s="9" t="s">
        <v>8444</v>
      </c>
      <c r="AI1405" s="238" t="s">
        <v>13091</v>
      </c>
      <c r="AJ1405" s="238" t="s">
        <v>6721</v>
      </c>
      <c r="AK1405" s="238" t="s">
        <v>6726</v>
      </c>
      <c r="AL1405" s="238">
        <v>1404</v>
      </c>
    </row>
    <row r="1406" spans="1:38" x14ac:dyDescent="0.3">
      <c r="A1406" s="232" t="s">
        <v>853</v>
      </c>
      <c r="B1406" s="232" t="s">
        <v>8439</v>
      </c>
      <c r="C1406" s="244" t="s">
        <v>6717</v>
      </c>
      <c r="D1406" s="240" t="s">
        <v>8446</v>
      </c>
      <c r="E1406" s="239" t="s">
        <v>5156</v>
      </c>
      <c r="F1406" s="243" t="s">
        <v>6729</v>
      </c>
      <c r="G1406" s="214">
        <v>0</v>
      </c>
      <c r="H1406" s="234" t="s">
        <v>7052</v>
      </c>
      <c r="I1406" s="234"/>
      <c r="J1406" s="234"/>
      <c r="K1406" s="234"/>
      <c r="L1406" s="234"/>
      <c r="M1406" s="234"/>
      <c r="N1406" s="234" t="s">
        <v>6946</v>
      </c>
      <c r="O1406" s="249" t="s">
        <v>8440</v>
      </c>
      <c r="P1406" s="249" t="s">
        <v>8441</v>
      </c>
      <c r="Q1406" s="226" t="s">
        <v>8442</v>
      </c>
      <c r="R1406" s="212" t="s">
        <v>5157</v>
      </c>
      <c r="S1406" s="213" t="s">
        <v>8447</v>
      </c>
      <c r="T1406" s="236">
        <v>45531</v>
      </c>
      <c r="U1406" s="237" t="s">
        <v>6722</v>
      </c>
      <c r="V1406" s="237">
        <v>45555</v>
      </c>
      <c r="W1406" s="291">
        <v>45581</v>
      </c>
      <c r="X1406" s="291">
        <v>45581</v>
      </c>
      <c r="Y1406" s="237"/>
      <c r="Z1406" s="237" t="s">
        <v>13090</v>
      </c>
      <c r="AA1406" s="225">
        <v>202409</v>
      </c>
      <c r="AB1406" s="246">
        <v>8</v>
      </c>
      <c r="AC1406" s="236" t="s">
        <v>6708</v>
      </c>
      <c r="AD1406" s="247" t="s">
        <v>6709</v>
      </c>
      <c r="AE1406" s="248">
        <v>0</v>
      </c>
      <c r="AF1406" s="247" t="s">
        <v>6709</v>
      </c>
      <c r="AG1406" s="242" t="str">
        <f>IFERROR(VLOOKUP(작성용!A:A,RM!A:D,4,0),"-")</f>
        <v>김수진</v>
      </c>
      <c r="AH1406" s="9" t="s">
        <v>8444</v>
      </c>
      <c r="AI1406" s="238" t="s">
        <v>13091</v>
      </c>
      <c r="AJ1406" s="238" t="s">
        <v>6721</v>
      </c>
      <c r="AK1406" s="238" t="s">
        <v>6726</v>
      </c>
      <c r="AL1406" s="238">
        <v>1405</v>
      </c>
    </row>
    <row r="1407" spans="1:38" x14ac:dyDescent="0.3">
      <c r="A1407" s="232" t="s">
        <v>853</v>
      </c>
      <c r="B1407" s="232" t="s">
        <v>8439</v>
      </c>
      <c r="C1407" s="244" t="s">
        <v>6717</v>
      </c>
      <c r="D1407" s="240" t="s">
        <v>8144</v>
      </c>
      <c r="E1407" s="239" t="s">
        <v>4851</v>
      </c>
      <c r="F1407" s="243" t="s">
        <v>6729</v>
      </c>
      <c r="G1407" s="214">
        <v>0</v>
      </c>
      <c r="H1407" s="234" t="s">
        <v>7052</v>
      </c>
      <c r="I1407" s="234"/>
      <c r="J1407" s="234"/>
      <c r="K1407" s="234"/>
      <c r="L1407" s="234"/>
      <c r="M1407" s="234"/>
      <c r="N1407" s="234" t="s">
        <v>6946</v>
      </c>
      <c r="O1407" s="249" t="s">
        <v>8440</v>
      </c>
      <c r="P1407" s="249" t="s">
        <v>8441</v>
      </c>
      <c r="Q1407" s="226" t="s">
        <v>8442</v>
      </c>
      <c r="R1407" s="212" t="s">
        <v>4852</v>
      </c>
      <c r="S1407" s="213" t="s">
        <v>8448</v>
      </c>
      <c r="T1407" s="236">
        <v>45531</v>
      </c>
      <c r="U1407" s="237" t="s">
        <v>6722</v>
      </c>
      <c r="V1407" s="237">
        <v>45555</v>
      </c>
      <c r="W1407" s="291">
        <v>45581</v>
      </c>
      <c r="X1407" s="291">
        <v>45581</v>
      </c>
      <c r="Y1407" s="237"/>
      <c r="Z1407" s="237" t="s">
        <v>13090</v>
      </c>
      <c r="AA1407" s="225">
        <v>202409</v>
      </c>
      <c r="AB1407" s="246">
        <v>8</v>
      </c>
      <c r="AC1407" s="236" t="s">
        <v>6708</v>
      </c>
      <c r="AD1407" s="247" t="s">
        <v>6709</v>
      </c>
      <c r="AE1407" s="248">
        <v>0</v>
      </c>
      <c r="AF1407" s="247" t="s">
        <v>6709</v>
      </c>
      <c r="AG1407" s="242" t="str">
        <f>IFERROR(VLOOKUP(작성용!A:A,RM!A:D,4,0),"-")</f>
        <v>김수진</v>
      </c>
      <c r="AH1407" s="9" t="s">
        <v>8444</v>
      </c>
      <c r="AI1407" s="238" t="s">
        <v>13091</v>
      </c>
      <c r="AJ1407" s="238" t="s">
        <v>6721</v>
      </c>
      <c r="AK1407" s="238" t="s">
        <v>6726</v>
      </c>
      <c r="AL1407" s="238">
        <v>1406</v>
      </c>
    </row>
    <row r="1408" spans="1:38" x14ac:dyDescent="0.3">
      <c r="A1408" s="232" t="s">
        <v>853</v>
      </c>
      <c r="B1408" s="232" t="s">
        <v>8439</v>
      </c>
      <c r="C1408" s="244" t="s">
        <v>6717</v>
      </c>
      <c r="D1408" s="240" t="s">
        <v>8449</v>
      </c>
      <c r="E1408" s="239" t="s">
        <v>5158</v>
      </c>
      <c r="F1408" s="243" t="s">
        <v>6729</v>
      </c>
      <c r="G1408" s="214">
        <v>0</v>
      </c>
      <c r="H1408" s="234" t="s">
        <v>7052</v>
      </c>
      <c r="I1408" s="234"/>
      <c r="J1408" s="234"/>
      <c r="K1408" s="234"/>
      <c r="L1408" s="234"/>
      <c r="M1408" s="234"/>
      <c r="N1408" s="234" t="s">
        <v>6946</v>
      </c>
      <c r="O1408" s="249" t="s">
        <v>8440</v>
      </c>
      <c r="P1408" s="249" t="s">
        <v>8441</v>
      </c>
      <c r="Q1408" s="226" t="s">
        <v>8442</v>
      </c>
      <c r="R1408" s="212" t="s">
        <v>5159</v>
      </c>
      <c r="S1408" s="213" t="s">
        <v>8450</v>
      </c>
      <c r="T1408" s="236">
        <v>45531</v>
      </c>
      <c r="U1408" s="237" t="s">
        <v>6722</v>
      </c>
      <c r="V1408" s="237">
        <v>45555</v>
      </c>
      <c r="W1408" s="291">
        <v>45581</v>
      </c>
      <c r="X1408" s="291">
        <v>45581</v>
      </c>
      <c r="Y1408" s="237"/>
      <c r="Z1408" s="237" t="s">
        <v>13090</v>
      </c>
      <c r="AA1408" s="225">
        <v>202409</v>
      </c>
      <c r="AB1408" s="246">
        <v>8</v>
      </c>
      <c r="AC1408" s="236" t="s">
        <v>6708</v>
      </c>
      <c r="AD1408" s="247" t="s">
        <v>6709</v>
      </c>
      <c r="AE1408" s="248">
        <v>0</v>
      </c>
      <c r="AF1408" s="247" t="s">
        <v>6709</v>
      </c>
      <c r="AG1408" s="242" t="str">
        <f>IFERROR(VLOOKUP(작성용!A:A,RM!A:D,4,0),"-")</f>
        <v>김수진</v>
      </c>
      <c r="AH1408" s="9" t="s">
        <v>8444</v>
      </c>
      <c r="AI1408" s="238" t="s">
        <v>13091</v>
      </c>
      <c r="AJ1408" s="238" t="s">
        <v>6721</v>
      </c>
      <c r="AK1408" s="238" t="s">
        <v>6726</v>
      </c>
      <c r="AL1408" s="238">
        <v>1407</v>
      </c>
    </row>
    <row r="1409" spans="1:38" x14ac:dyDescent="0.3">
      <c r="A1409" s="232" t="s">
        <v>853</v>
      </c>
      <c r="B1409" s="232" t="s">
        <v>8439</v>
      </c>
      <c r="C1409" s="244" t="s">
        <v>6717</v>
      </c>
      <c r="D1409" s="240" t="s">
        <v>8451</v>
      </c>
      <c r="E1409" s="239" t="s">
        <v>5160</v>
      </c>
      <c r="F1409" s="243" t="s">
        <v>6729</v>
      </c>
      <c r="G1409" s="214">
        <v>0</v>
      </c>
      <c r="H1409" s="234" t="s">
        <v>7052</v>
      </c>
      <c r="I1409" s="234"/>
      <c r="J1409" s="234"/>
      <c r="K1409" s="234"/>
      <c r="L1409" s="234"/>
      <c r="M1409" s="234"/>
      <c r="N1409" s="234" t="s">
        <v>6946</v>
      </c>
      <c r="O1409" s="249" t="s">
        <v>8440</v>
      </c>
      <c r="P1409" s="249" t="s">
        <v>8441</v>
      </c>
      <c r="Q1409" s="226" t="s">
        <v>8442</v>
      </c>
      <c r="R1409" s="212" t="s">
        <v>5161</v>
      </c>
      <c r="S1409" s="213" t="s">
        <v>8452</v>
      </c>
      <c r="T1409" s="236">
        <v>45531</v>
      </c>
      <c r="U1409" s="237" t="s">
        <v>6722</v>
      </c>
      <c r="V1409" s="237">
        <v>45555</v>
      </c>
      <c r="W1409" s="291">
        <v>45581</v>
      </c>
      <c r="X1409" s="291">
        <v>45581</v>
      </c>
      <c r="Y1409" s="237"/>
      <c r="Z1409" s="237" t="s">
        <v>13090</v>
      </c>
      <c r="AA1409" s="225">
        <v>202409</v>
      </c>
      <c r="AB1409" s="246">
        <v>8</v>
      </c>
      <c r="AC1409" s="236" t="s">
        <v>6708</v>
      </c>
      <c r="AD1409" s="247" t="s">
        <v>6709</v>
      </c>
      <c r="AE1409" s="248">
        <v>0</v>
      </c>
      <c r="AF1409" s="247" t="s">
        <v>6709</v>
      </c>
      <c r="AG1409" s="242" t="str">
        <f>IFERROR(VLOOKUP(작성용!A:A,RM!A:D,4,0),"-")</f>
        <v>김수진</v>
      </c>
      <c r="AH1409" s="9" t="s">
        <v>8444</v>
      </c>
      <c r="AI1409" s="238" t="s">
        <v>13091</v>
      </c>
      <c r="AJ1409" s="238" t="s">
        <v>6721</v>
      </c>
      <c r="AK1409" s="238" t="s">
        <v>6726</v>
      </c>
      <c r="AL1409" s="238">
        <v>1408</v>
      </c>
    </row>
    <row r="1410" spans="1:38" x14ac:dyDescent="0.3">
      <c r="A1410" s="232" t="s">
        <v>853</v>
      </c>
      <c r="B1410" s="232" t="s">
        <v>8439</v>
      </c>
      <c r="C1410" s="244" t="s">
        <v>6717</v>
      </c>
      <c r="D1410" s="240" t="s">
        <v>8126</v>
      </c>
      <c r="E1410" s="239" t="s">
        <v>4811</v>
      </c>
      <c r="F1410" s="243" t="s">
        <v>6729</v>
      </c>
      <c r="G1410" s="214">
        <v>0</v>
      </c>
      <c r="H1410" s="234" t="s">
        <v>7052</v>
      </c>
      <c r="I1410" s="234"/>
      <c r="J1410" s="234"/>
      <c r="K1410" s="234"/>
      <c r="L1410" s="234"/>
      <c r="M1410" s="234"/>
      <c r="N1410" s="234" t="s">
        <v>6946</v>
      </c>
      <c r="O1410" s="249" t="s">
        <v>8440</v>
      </c>
      <c r="P1410" s="249" t="s">
        <v>8441</v>
      </c>
      <c r="Q1410" s="226" t="s">
        <v>8442</v>
      </c>
      <c r="R1410" s="212" t="s">
        <v>4812</v>
      </c>
      <c r="S1410" s="213" t="s">
        <v>8453</v>
      </c>
      <c r="T1410" s="236">
        <v>45531</v>
      </c>
      <c r="U1410" s="237" t="s">
        <v>6722</v>
      </c>
      <c r="V1410" s="237">
        <v>45555</v>
      </c>
      <c r="W1410" s="291">
        <v>45581</v>
      </c>
      <c r="X1410" s="291">
        <v>45581</v>
      </c>
      <c r="Y1410" s="237"/>
      <c r="Z1410" s="237" t="s">
        <v>13090</v>
      </c>
      <c r="AA1410" s="225">
        <v>202409</v>
      </c>
      <c r="AB1410" s="246">
        <v>8</v>
      </c>
      <c r="AC1410" s="236" t="s">
        <v>6708</v>
      </c>
      <c r="AD1410" s="247" t="s">
        <v>6709</v>
      </c>
      <c r="AE1410" s="248">
        <v>0</v>
      </c>
      <c r="AF1410" s="247" t="s">
        <v>6709</v>
      </c>
      <c r="AG1410" s="242" t="str">
        <f>IFERROR(VLOOKUP(작성용!A:A,RM!A:D,4,0),"-")</f>
        <v>김수진</v>
      </c>
      <c r="AH1410" s="9" t="s">
        <v>8444</v>
      </c>
      <c r="AI1410" s="238" t="s">
        <v>13091</v>
      </c>
      <c r="AJ1410" s="238" t="s">
        <v>6721</v>
      </c>
      <c r="AK1410" s="238" t="s">
        <v>6726</v>
      </c>
      <c r="AL1410" s="238">
        <v>1409</v>
      </c>
    </row>
    <row r="1411" spans="1:38" x14ac:dyDescent="0.3">
      <c r="A1411" s="232" t="s">
        <v>853</v>
      </c>
      <c r="B1411" s="232" t="s">
        <v>8439</v>
      </c>
      <c r="C1411" s="244" t="s">
        <v>6717</v>
      </c>
      <c r="D1411" s="240" t="s">
        <v>7299</v>
      </c>
      <c r="E1411" s="239" t="s">
        <v>4487</v>
      </c>
      <c r="F1411" s="243" t="s">
        <v>6729</v>
      </c>
      <c r="G1411" s="214">
        <v>0</v>
      </c>
      <c r="H1411" s="234" t="s">
        <v>7052</v>
      </c>
      <c r="I1411" s="234"/>
      <c r="J1411" s="234"/>
      <c r="K1411" s="234"/>
      <c r="L1411" s="234"/>
      <c r="M1411" s="234"/>
      <c r="N1411" s="234" t="s">
        <v>6946</v>
      </c>
      <c r="O1411" s="249" t="s">
        <v>8440</v>
      </c>
      <c r="P1411" s="249" t="s">
        <v>8441</v>
      </c>
      <c r="Q1411" s="226" t="s">
        <v>8442</v>
      </c>
      <c r="R1411" s="212" t="s">
        <v>4488</v>
      </c>
      <c r="S1411" s="213" t="s">
        <v>7300</v>
      </c>
      <c r="T1411" s="236">
        <v>45531</v>
      </c>
      <c r="U1411" s="237" t="s">
        <v>6722</v>
      </c>
      <c r="V1411" s="237">
        <v>45555</v>
      </c>
      <c r="W1411" s="291">
        <v>45581</v>
      </c>
      <c r="X1411" s="291">
        <v>45581</v>
      </c>
      <c r="Y1411" s="237"/>
      <c r="Z1411" s="237" t="s">
        <v>13090</v>
      </c>
      <c r="AA1411" s="225">
        <v>202409</v>
      </c>
      <c r="AB1411" s="246">
        <v>8</v>
      </c>
      <c r="AC1411" s="236" t="s">
        <v>6708</v>
      </c>
      <c r="AD1411" s="247" t="s">
        <v>6709</v>
      </c>
      <c r="AE1411" s="248">
        <v>0</v>
      </c>
      <c r="AF1411" s="247" t="s">
        <v>6709</v>
      </c>
      <c r="AG1411" s="242" t="str">
        <f>IFERROR(VLOOKUP(작성용!A:A,RM!A:D,4,0),"-")</f>
        <v>김수진</v>
      </c>
      <c r="AH1411" s="9" t="s">
        <v>8444</v>
      </c>
      <c r="AI1411" s="238" t="s">
        <v>13091</v>
      </c>
      <c r="AJ1411" s="238" t="s">
        <v>6721</v>
      </c>
      <c r="AK1411" s="238" t="s">
        <v>6726</v>
      </c>
      <c r="AL1411" s="238">
        <v>1410</v>
      </c>
    </row>
    <row r="1412" spans="1:38" x14ac:dyDescent="0.3">
      <c r="A1412" s="232" t="s">
        <v>853</v>
      </c>
      <c r="B1412" s="232" t="s">
        <v>8439</v>
      </c>
      <c r="C1412" s="244" t="s">
        <v>6717</v>
      </c>
      <c r="D1412" s="240" t="s">
        <v>7311</v>
      </c>
      <c r="E1412" s="239" t="s">
        <v>4499</v>
      </c>
      <c r="F1412" s="243" t="s">
        <v>6729</v>
      </c>
      <c r="G1412" s="214">
        <v>0</v>
      </c>
      <c r="H1412" s="234" t="s">
        <v>7052</v>
      </c>
      <c r="I1412" s="234"/>
      <c r="J1412" s="234"/>
      <c r="K1412" s="234"/>
      <c r="L1412" s="234"/>
      <c r="M1412" s="234"/>
      <c r="N1412" s="234" t="s">
        <v>6946</v>
      </c>
      <c r="O1412" s="249" t="s">
        <v>8440</v>
      </c>
      <c r="P1412" s="249" t="s">
        <v>8441</v>
      </c>
      <c r="Q1412" s="226" t="s">
        <v>8442</v>
      </c>
      <c r="R1412" s="212" t="s">
        <v>4500</v>
      </c>
      <c r="S1412" s="213" t="s">
        <v>7312</v>
      </c>
      <c r="T1412" s="236">
        <v>45531</v>
      </c>
      <c r="U1412" s="237" t="s">
        <v>6722</v>
      </c>
      <c r="V1412" s="237">
        <v>45555</v>
      </c>
      <c r="W1412" s="291">
        <v>45581</v>
      </c>
      <c r="X1412" s="291">
        <v>45581</v>
      </c>
      <c r="Y1412" s="237"/>
      <c r="Z1412" s="237" t="s">
        <v>13090</v>
      </c>
      <c r="AA1412" s="225">
        <v>202409</v>
      </c>
      <c r="AB1412" s="246">
        <v>8</v>
      </c>
      <c r="AC1412" s="236" t="s">
        <v>6708</v>
      </c>
      <c r="AD1412" s="247" t="s">
        <v>6709</v>
      </c>
      <c r="AE1412" s="248">
        <v>0</v>
      </c>
      <c r="AF1412" s="247" t="s">
        <v>6709</v>
      </c>
      <c r="AG1412" s="242" t="str">
        <f>IFERROR(VLOOKUP(작성용!A:A,RM!A:D,4,0),"-")</f>
        <v>김수진</v>
      </c>
      <c r="AH1412" s="9" t="s">
        <v>8444</v>
      </c>
      <c r="AI1412" s="238" t="s">
        <v>13091</v>
      </c>
      <c r="AJ1412" s="238" t="s">
        <v>6721</v>
      </c>
      <c r="AK1412" s="238" t="s">
        <v>6726</v>
      </c>
      <c r="AL1412" s="238">
        <v>1411</v>
      </c>
    </row>
    <row r="1413" spans="1:38" x14ac:dyDescent="0.3">
      <c r="A1413" s="232" t="s">
        <v>853</v>
      </c>
      <c r="B1413" s="232" t="s">
        <v>8439</v>
      </c>
      <c r="C1413" s="244" t="s">
        <v>6717</v>
      </c>
      <c r="D1413" s="240" t="s">
        <v>8075</v>
      </c>
      <c r="E1413" s="239" t="s">
        <v>4697</v>
      </c>
      <c r="F1413" s="243" t="s">
        <v>6729</v>
      </c>
      <c r="G1413" s="214">
        <v>0</v>
      </c>
      <c r="H1413" s="234" t="s">
        <v>7052</v>
      </c>
      <c r="I1413" s="234"/>
      <c r="J1413" s="234"/>
      <c r="K1413" s="234"/>
      <c r="L1413" s="234"/>
      <c r="M1413" s="234"/>
      <c r="N1413" s="234" t="s">
        <v>6946</v>
      </c>
      <c r="O1413" s="249" t="s">
        <v>8440</v>
      </c>
      <c r="P1413" s="249" t="s">
        <v>8441</v>
      </c>
      <c r="Q1413" s="226" t="s">
        <v>8442</v>
      </c>
      <c r="R1413" s="212" t="s">
        <v>4698</v>
      </c>
      <c r="S1413" s="213" t="s">
        <v>8454</v>
      </c>
      <c r="T1413" s="236">
        <v>45531</v>
      </c>
      <c r="U1413" s="237" t="s">
        <v>6722</v>
      </c>
      <c r="V1413" s="237">
        <v>45555</v>
      </c>
      <c r="W1413" s="291">
        <v>45581</v>
      </c>
      <c r="X1413" s="291">
        <v>45581</v>
      </c>
      <c r="Y1413" s="237"/>
      <c r="Z1413" s="237" t="s">
        <v>13090</v>
      </c>
      <c r="AA1413" s="225">
        <v>202409</v>
      </c>
      <c r="AB1413" s="246">
        <v>8</v>
      </c>
      <c r="AC1413" s="236" t="s">
        <v>6708</v>
      </c>
      <c r="AD1413" s="247" t="s">
        <v>6709</v>
      </c>
      <c r="AE1413" s="248">
        <v>0</v>
      </c>
      <c r="AF1413" s="247" t="s">
        <v>6709</v>
      </c>
      <c r="AG1413" s="242" t="str">
        <f>IFERROR(VLOOKUP(작성용!A:A,RM!A:D,4,0),"-")</f>
        <v>김수진</v>
      </c>
      <c r="AH1413" s="9" t="s">
        <v>8444</v>
      </c>
      <c r="AI1413" s="238" t="s">
        <v>13091</v>
      </c>
      <c r="AJ1413" s="238" t="s">
        <v>6721</v>
      </c>
      <c r="AK1413" s="238" t="s">
        <v>6726</v>
      </c>
      <c r="AL1413" s="238">
        <v>1412</v>
      </c>
    </row>
    <row r="1414" spans="1:38" x14ac:dyDescent="0.3">
      <c r="A1414" s="232" t="s">
        <v>853</v>
      </c>
      <c r="B1414" s="232" t="s">
        <v>8439</v>
      </c>
      <c r="C1414" s="244" t="s">
        <v>6717</v>
      </c>
      <c r="D1414" s="240" t="s">
        <v>6742</v>
      </c>
      <c r="E1414" s="239" t="s">
        <v>3952</v>
      </c>
      <c r="F1414" s="243" t="s">
        <v>6729</v>
      </c>
      <c r="G1414" s="214">
        <v>0</v>
      </c>
      <c r="H1414" s="234" t="s">
        <v>7052</v>
      </c>
      <c r="I1414" s="234"/>
      <c r="J1414" s="234"/>
      <c r="K1414" s="234"/>
      <c r="L1414" s="234"/>
      <c r="M1414" s="234"/>
      <c r="N1414" s="234" t="s">
        <v>6946</v>
      </c>
      <c r="O1414" s="249" t="s">
        <v>8440</v>
      </c>
      <c r="P1414" s="249" t="s">
        <v>8441</v>
      </c>
      <c r="Q1414" s="226" t="s">
        <v>8442</v>
      </c>
      <c r="R1414" s="212" t="s">
        <v>4203</v>
      </c>
      <c r="S1414" s="213" t="s">
        <v>7349</v>
      </c>
      <c r="T1414" s="236">
        <v>45531</v>
      </c>
      <c r="U1414" s="237" t="s">
        <v>6722</v>
      </c>
      <c r="V1414" s="237">
        <v>45555</v>
      </c>
      <c r="W1414" s="291">
        <v>45581</v>
      </c>
      <c r="X1414" s="291">
        <v>45581</v>
      </c>
      <c r="Y1414" s="237"/>
      <c r="Z1414" s="237" t="s">
        <v>13090</v>
      </c>
      <c r="AA1414" s="225">
        <v>202409</v>
      </c>
      <c r="AB1414" s="246">
        <v>8</v>
      </c>
      <c r="AC1414" s="236" t="s">
        <v>6708</v>
      </c>
      <c r="AD1414" s="247" t="s">
        <v>6709</v>
      </c>
      <c r="AE1414" s="248">
        <v>0</v>
      </c>
      <c r="AF1414" s="247" t="s">
        <v>6709</v>
      </c>
      <c r="AG1414" s="242" t="str">
        <f>IFERROR(VLOOKUP(작성용!A:A,RM!A:D,4,0),"-")</f>
        <v>김수진</v>
      </c>
      <c r="AH1414" s="9" t="s">
        <v>8444</v>
      </c>
      <c r="AI1414" s="238" t="s">
        <v>13091</v>
      </c>
      <c r="AJ1414" s="238" t="s">
        <v>6721</v>
      </c>
      <c r="AK1414" s="238" t="s">
        <v>6726</v>
      </c>
      <c r="AL1414" s="238">
        <v>1413</v>
      </c>
    </row>
    <row r="1415" spans="1:38" x14ac:dyDescent="0.3">
      <c r="A1415" s="232" t="s">
        <v>853</v>
      </c>
      <c r="B1415" s="232" t="s">
        <v>8439</v>
      </c>
      <c r="C1415" s="244" t="s">
        <v>6717</v>
      </c>
      <c r="D1415" s="240" t="s">
        <v>8070</v>
      </c>
      <c r="E1415" s="239" t="s">
        <v>4689</v>
      </c>
      <c r="F1415" s="243" t="s">
        <v>6729</v>
      </c>
      <c r="G1415" s="214">
        <v>0</v>
      </c>
      <c r="H1415" s="234" t="s">
        <v>7052</v>
      </c>
      <c r="I1415" s="234"/>
      <c r="J1415" s="234"/>
      <c r="K1415" s="234"/>
      <c r="L1415" s="234"/>
      <c r="M1415" s="234"/>
      <c r="N1415" s="234" t="s">
        <v>6946</v>
      </c>
      <c r="O1415" s="249" t="s">
        <v>8440</v>
      </c>
      <c r="P1415" s="249" t="s">
        <v>8441</v>
      </c>
      <c r="Q1415" s="226" t="s">
        <v>8442</v>
      </c>
      <c r="R1415" s="212" t="s">
        <v>4690</v>
      </c>
      <c r="S1415" s="213" t="s">
        <v>8455</v>
      </c>
      <c r="T1415" s="236">
        <v>45531</v>
      </c>
      <c r="U1415" s="237" t="s">
        <v>6722</v>
      </c>
      <c r="V1415" s="237">
        <v>45555</v>
      </c>
      <c r="W1415" s="291">
        <v>45581</v>
      </c>
      <c r="X1415" s="291">
        <v>45581</v>
      </c>
      <c r="Y1415" s="237"/>
      <c r="Z1415" s="237" t="s">
        <v>13090</v>
      </c>
      <c r="AA1415" s="225">
        <v>202409</v>
      </c>
      <c r="AB1415" s="246">
        <v>8</v>
      </c>
      <c r="AC1415" s="236" t="s">
        <v>6708</v>
      </c>
      <c r="AD1415" s="247" t="s">
        <v>6709</v>
      </c>
      <c r="AE1415" s="248">
        <v>0</v>
      </c>
      <c r="AF1415" s="247" t="s">
        <v>6709</v>
      </c>
      <c r="AG1415" s="242" t="str">
        <f>IFERROR(VLOOKUP(작성용!A:A,RM!A:D,4,0),"-")</f>
        <v>김수진</v>
      </c>
      <c r="AH1415" s="9" t="s">
        <v>8444</v>
      </c>
      <c r="AI1415" s="238" t="s">
        <v>13091</v>
      </c>
      <c r="AJ1415" s="238" t="s">
        <v>6721</v>
      </c>
      <c r="AK1415" s="238" t="s">
        <v>6726</v>
      </c>
      <c r="AL1415" s="238">
        <v>1414</v>
      </c>
    </row>
    <row r="1416" spans="1:38" x14ac:dyDescent="0.3">
      <c r="A1416" s="232" t="s">
        <v>853</v>
      </c>
      <c r="B1416" s="232" t="s">
        <v>8439</v>
      </c>
      <c r="C1416" s="244" t="s">
        <v>6717</v>
      </c>
      <c r="D1416" s="240" t="s">
        <v>6740</v>
      </c>
      <c r="E1416" s="239" t="s">
        <v>4701</v>
      </c>
      <c r="F1416" s="243" t="s">
        <v>6729</v>
      </c>
      <c r="G1416" s="214">
        <v>0</v>
      </c>
      <c r="H1416" s="234" t="s">
        <v>7052</v>
      </c>
      <c r="I1416" s="234"/>
      <c r="J1416" s="234"/>
      <c r="K1416" s="234"/>
      <c r="L1416" s="234"/>
      <c r="M1416" s="234"/>
      <c r="N1416" s="234" t="s">
        <v>6946</v>
      </c>
      <c r="O1416" s="249" t="s">
        <v>8440</v>
      </c>
      <c r="P1416" s="249" t="s">
        <v>8441</v>
      </c>
      <c r="Q1416" s="226" t="s">
        <v>8442</v>
      </c>
      <c r="R1416" s="212" t="s">
        <v>4702</v>
      </c>
      <c r="S1416" s="213" t="s">
        <v>8456</v>
      </c>
      <c r="T1416" s="236">
        <v>45531</v>
      </c>
      <c r="U1416" s="237" t="s">
        <v>6722</v>
      </c>
      <c r="V1416" s="237">
        <v>45555</v>
      </c>
      <c r="W1416" s="291">
        <v>45581</v>
      </c>
      <c r="X1416" s="291">
        <v>45581</v>
      </c>
      <c r="Y1416" s="237"/>
      <c r="Z1416" s="237" t="s">
        <v>13090</v>
      </c>
      <c r="AA1416" s="225">
        <v>202409</v>
      </c>
      <c r="AB1416" s="246">
        <v>8</v>
      </c>
      <c r="AC1416" s="236" t="s">
        <v>6708</v>
      </c>
      <c r="AD1416" s="247" t="s">
        <v>6709</v>
      </c>
      <c r="AE1416" s="248">
        <v>0</v>
      </c>
      <c r="AF1416" s="247" t="s">
        <v>6709</v>
      </c>
      <c r="AG1416" s="242" t="str">
        <f>IFERROR(VLOOKUP(작성용!A:A,RM!A:D,4,0),"-")</f>
        <v>김수진</v>
      </c>
      <c r="AH1416" s="9" t="s">
        <v>8444</v>
      </c>
      <c r="AI1416" s="238" t="s">
        <v>13091</v>
      </c>
      <c r="AJ1416" s="238" t="s">
        <v>6721</v>
      </c>
      <c r="AK1416" s="238" t="s">
        <v>6726</v>
      </c>
      <c r="AL1416" s="238">
        <v>1415</v>
      </c>
    </row>
    <row r="1417" spans="1:38" x14ac:dyDescent="0.3">
      <c r="A1417" s="232" t="s">
        <v>853</v>
      </c>
      <c r="B1417" s="232" t="s">
        <v>8439</v>
      </c>
      <c r="C1417" s="244" t="s">
        <v>6717</v>
      </c>
      <c r="D1417" s="240" t="s">
        <v>7354</v>
      </c>
      <c r="E1417" s="239" t="s">
        <v>4538</v>
      </c>
      <c r="F1417" s="243" t="s">
        <v>6729</v>
      </c>
      <c r="G1417" s="214">
        <v>0</v>
      </c>
      <c r="H1417" s="234" t="s">
        <v>7052</v>
      </c>
      <c r="I1417" s="234"/>
      <c r="J1417" s="234"/>
      <c r="K1417" s="234"/>
      <c r="L1417" s="234"/>
      <c r="M1417" s="234"/>
      <c r="N1417" s="234" t="s">
        <v>6946</v>
      </c>
      <c r="O1417" s="249" t="s">
        <v>8440</v>
      </c>
      <c r="P1417" s="249" t="s">
        <v>8441</v>
      </c>
      <c r="Q1417" s="226" t="s">
        <v>8442</v>
      </c>
      <c r="R1417" s="212" t="s">
        <v>4539</v>
      </c>
      <c r="S1417" s="213" t="s">
        <v>7355</v>
      </c>
      <c r="T1417" s="236">
        <v>45531</v>
      </c>
      <c r="U1417" s="237" t="s">
        <v>6722</v>
      </c>
      <c r="V1417" s="237">
        <v>45555</v>
      </c>
      <c r="W1417" s="291">
        <v>45581</v>
      </c>
      <c r="X1417" s="291">
        <v>45581</v>
      </c>
      <c r="Y1417" s="237"/>
      <c r="Z1417" s="237" t="s">
        <v>13090</v>
      </c>
      <c r="AA1417" s="225">
        <v>202409</v>
      </c>
      <c r="AB1417" s="246">
        <v>8</v>
      </c>
      <c r="AC1417" s="236" t="s">
        <v>6708</v>
      </c>
      <c r="AD1417" s="247" t="s">
        <v>6709</v>
      </c>
      <c r="AE1417" s="248">
        <v>0</v>
      </c>
      <c r="AF1417" s="247" t="s">
        <v>6709</v>
      </c>
      <c r="AG1417" s="242" t="str">
        <f>IFERROR(VLOOKUP(작성용!A:A,RM!A:D,4,0),"-")</f>
        <v>김수진</v>
      </c>
      <c r="AH1417" s="9" t="s">
        <v>8444</v>
      </c>
      <c r="AI1417" s="238" t="s">
        <v>13091</v>
      </c>
      <c r="AJ1417" s="238" t="s">
        <v>6721</v>
      </c>
      <c r="AK1417" s="238" t="s">
        <v>6726</v>
      </c>
      <c r="AL1417" s="238">
        <v>1416</v>
      </c>
    </row>
    <row r="1418" spans="1:38" x14ac:dyDescent="0.3">
      <c r="A1418" s="232" t="s">
        <v>853</v>
      </c>
      <c r="B1418" s="232" t="s">
        <v>8439</v>
      </c>
      <c r="C1418" s="244" t="s">
        <v>6717</v>
      </c>
      <c r="D1418" s="240" t="s">
        <v>6739</v>
      </c>
      <c r="E1418" s="239" t="s">
        <v>3987</v>
      </c>
      <c r="F1418" s="243" t="s">
        <v>6729</v>
      </c>
      <c r="G1418" s="214">
        <v>0</v>
      </c>
      <c r="H1418" s="234" t="s">
        <v>7052</v>
      </c>
      <c r="I1418" s="234"/>
      <c r="J1418" s="234"/>
      <c r="K1418" s="234"/>
      <c r="L1418" s="234"/>
      <c r="M1418" s="234"/>
      <c r="N1418" s="234" t="s">
        <v>6946</v>
      </c>
      <c r="O1418" s="249" t="s">
        <v>8440</v>
      </c>
      <c r="P1418" s="249" t="s">
        <v>8441</v>
      </c>
      <c r="Q1418" s="226" t="s">
        <v>8442</v>
      </c>
      <c r="R1418" s="212" t="s">
        <v>4190</v>
      </c>
      <c r="S1418" s="213" t="s">
        <v>7362</v>
      </c>
      <c r="T1418" s="236">
        <v>45531</v>
      </c>
      <c r="U1418" s="237" t="s">
        <v>6722</v>
      </c>
      <c r="V1418" s="237">
        <v>45555</v>
      </c>
      <c r="W1418" s="291">
        <v>45581</v>
      </c>
      <c r="X1418" s="291">
        <v>45581</v>
      </c>
      <c r="Y1418" s="237"/>
      <c r="Z1418" s="237" t="s">
        <v>13090</v>
      </c>
      <c r="AA1418" s="225">
        <v>202409</v>
      </c>
      <c r="AB1418" s="246">
        <v>8</v>
      </c>
      <c r="AC1418" s="236" t="s">
        <v>6708</v>
      </c>
      <c r="AD1418" s="247" t="s">
        <v>6709</v>
      </c>
      <c r="AE1418" s="248">
        <v>0</v>
      </c>
      <c r="AF1418" s="247" t="s">
        <v>6709</v>
      </c>
      <c r="AG1418" s="242" t="str">
        <f>IFERROR(VLOOKUP(작성용!A:A,RM!A:D,4,0),"-")</f>
        <v>김수진</v>
      </c>
      <c r="AH1418" s="9" t="s">
        <v>8444</v>
      </c>
      <c r="AI1418" s="238" t="s">
        <v>13091</v>
      </c>
      <c r="AJ1418" s="238" t="s">
        <v>6721</v>
      </c>
      <c r="AK1418" s="238" t="s">
        <v>6726</v>
      </c>
      <c r="AL1418" s="238">
        <v>1417</v>
      </c>
    </row>
    <row r="1419" spans="1:38" x14ac:dyDescent="0.3">
      <c r="A1419" s="232" t="s">
        <v>853</v>
      </c>
      <c r="B1419" s="232" t="s">
        <v>8439</v>
      </c>
      <c r="C1419" s="244" t="s">
        <v>6717</v>
      </c>
      <c r="D1419" s="240" t="s">
        <v>7363</v>
      </c>
      <c r="E1419" s="239" t="s">
        <v>3986</v>
      </c>
      <c r="F1419" s="243" t="s">
        <v>6729</v>
      </c>
      <c r="G1419" s="214">
        <v>0</v>
      </c>
      <c r="H1419" s="234" t="s">
        <v>7052</v>
      </c>
      <c r="I1419" s="234"/>
      <c r="J1419" s="234"/>
      <c r="K1419" s="234"/>
      <c r="L1419" s="234"/>
      <c r="M1419" s="234"/>
      <c r="N1419" s="234" t="s">
        <v>6946</v>
      </c>
      <c r="O1419" s="249" t="s">
        <v>8440</v>
      </c>
      <c r="P1419" s="249" t="s">
        <v>8441</v>
      </c>
      <c r="Q1419" s="226" t="s">
        <v>8442</v>
      </c>
      <c r="R1419" s="212" t="s">
        <v>4189</v>
      </c>
      <c r="S1419" s="213" t="s">
        <v>7364</v>
      </c>
      <c r="T1419" s="236">
        <v>45531</v>
      </c>
      <c r="U1419" s="237" t="s">
        <v>6722</v>
      </c>
      <c r="V1419" s="237">
        <v>45555</v>
      </c>
      <c r="W1419" s="291">
        <v>45581</v>
      </c>
      <c r="X1419" s="291">
        <v>45581</v>
      </c>
      <c r="Y1419" s="237"/>
      <c r="Z1419" s="237" t="s">
        <v>13090</v>
      </c>
      <c r="AA1419" s="225">
        <v>202409</v>
      </c>
      <c r="AB1419" s="246">
        <v>8</v>
      </c>
      <c r="AC1419" s="236" t="s">
        <v>6708</v>
      </c>
      <c r="AD1419" s="247" t="s">
        <v>6709</v>
      </c>
      <c r="AE1419" s="248">
        <v>0</v>
      </c>
      <c r="AF1419" s="247" t="s">
        <v>6709</v>
      </c>
      <c r="AG1419" s="242" t="str">
        <f>IFERROR(VLOOKUP(작성용!A:A,RM!A:D,4,0),"-")</f>
        <v>김수진</v>
      </c>
      <c r="AH1419" s="9" t="s">
        <v>8444</v>
      </c>
      <c r="AI1419" s="238" t="s">
        <v>13091</v>
      </c>
      <c r="AJ1419" s="238" t="s">
        <v>6721</v>
      </c>
      <c r="AK1419" s="238" t="s">
        <v>6726</v>
      </c>
      <c r="AL1419" s="238">
        <v>1418</v>
      </c>
    </row>
    <row r="1420" spans="1:38" x14ac:dyDescent="0.3">
      <c r="A1420" s="232" t="s">
        <v>853</v>
      </c>
      <c r="B1420" s="232" t="s">
        <v>8439</v>
      </c>
      <c r="C1420" s="244" t="s">
        <v>6717</v>
      </c>
      <c r="D1420" s="240" t="s">
        <v>7367</v>
      </c>
      <c r="E1420" s="239" t="s">
        <v>4546</v>
      </c>
      <c r="F1420" s="243" t="s">
        <v>6729</v>
      </c>
      <c r="G1420" s="214">
        <v>0</v>
      </c>
      <c r="H1420" s="234" t="s">
        <v>7052</v>
      </c>
      <c r="I1420" s="234"/>
      <c r="J1420" s="234"/>
      <c r="K1420" s="234"/>
      <c r="L1420" s="234"/>
      <c r="M1420" s="234"/>
      <c r="N1420" s="234" t="s">
        <v>6946</v>
      </c>
      <c r="O1420" s="249" t="s">
        <v>8440</v>
      </c>
      <c r="P1420" s="249" t="s">
        <v>8441</v>
      </c>
      <c r="Q1420" s="226" t="s">
        <v>8442</v>
      </c>
      <c r="R1420" s="212" t="s">
        <v>5162</v>
      </c>
      <c r="S1420" s="213" t="s">
        <v>7368</v>
      </c>
      <c r="T1420" s="236">
        <v>45531</v>
      </c>
      <c r="U1420" s="237" t="s">
        <v>6722</v>
      </c>
      <c r="V1420" s="237">
        <v>45555</v>
      </c>
      <c r="W1420" s="291">
        <v>45581</v>
      </c>
      <c r="X1420" s="291">
        <v>45581</v>
      </c>
      <c r="Y1420" s="237"/>
      <c r="Z1420" s="237" t="s">
        <v>13090</v>
      </c>
      <c r="AA1420" s="225">
        <v>202409</v>
      </c>
      <c r="AB1420" s="246">
        <v>8</v>
      </c>
      <c r="AC1420" s="236" t="s">
        <v>6708</v>
      </c>
      <c r="AD1420" s="247" t="s">
        <v>6709</v>
      </c>
      <c r="AE1420" s="248">
        <v>0</v>
      </c>
      <c r="AF1420" s="247" t="s">
        <v>6709</v>
      </c>
      <c r="AG1420" s="242" t="str">
        <f>IFERROR(VLOOKUP(작성용!A:A,RM!A:D,4,0),"-")</f>
        <v>김수진</v>
      </c>
      <c r="AH1420" s="9" t="s">
        <v>8444</v>
      </c>
      <c r="AI1420" s="238" t="s">
        <v>13091</v>
      </c>
      <c r="AJ1420" s="238" t="s">
        <v>6721</v>
      </c>
      <c r="AK1420" s="238" t="s">
        <v>6726</v>
      </c>
      <c r="AL1420" s="238">
        <v>1419</v>
      </c>
    </row>
    <row r="1421" spans="1:38" x14ac:dyDescent="0.3">
      <c r="A1421" s="232" t="s">
        <v>853</v>
      </c>
      <c r="B1421" s="232" t="s">
        <v>8439</v>
      </c>
      <c r="C1421" s="244" t="s">
        <v>6717</v>
      </c>
      <c r="D1421" s="240" t="s">
        <v>7385</v>
      </c>
      <c r="E1421" s="239" t="s">
        <v>4558</v>
      </c>
      <c r="F1421" s="243" t="s">
        <v>6729</v>
      </c>
      <c r="G1421" s="214">
        <v>0</v>
      </c>
      <c r="H1421" s="234" t="s">
        <v>7052</v>
      </c>
      <c r="I1421" s="234"/>
      <c r="J1421" s="234"/>
      <c r="K1421" s="234"/>
      <c r="L1421" s="234"/>
      <c r="M1421" s="234"/>
      <c r="N1421" s="234" t="s">
        <v>6946</v>
      </c>
      <c r="O1421" s="249" t="s">
        <v>8440</v>
      </c>
      <c r="P1421" s="249" t="s">
        <v>8441</v>
      </c>
      <c r="Q1421" s="226" t="s">
        <v>8442</v>
      </c>
      <c r="R1421" s="212" t="s">
        <v>4559</v>
      </c>
      <c r="S1421" s="213" t="s">
        <v>7386</v>
      </c>
      <c r="T1421" s="236">
        <v>45531</v>
      </c>
      <c r="U1421" s="237" t="s">
        <v>6722</v>
      </c>
      <c r="V1421" s="237">
        <v>45555</v>
      </c>
      <c r="W1421" s="291">
        <v>45581</v>
      </c>
      <c r="X1421" s="291">
        <v>45581</v>
      </c>
      <c r="Y1421" s="237"/>
      <c r="Z1421" s="237" t="s">
        <v>13090</v>
      </c>
      <c r="AA1421" s="225">
        <v>202409</v>
      </c>
      <c r="AB1421" s="246">
        <v>8</v>
      </c>
      <c r="AC1421" s="236" t="s">
        <v>6708</v>
      </c>
      <c r="AD1421" s="247" t="s">
        <v>6709</v>
      </c>
      <c r="AE1421" s="248">
        <v>0</v>
      </c>
      <c r="AF1421" s="247" t="s">
        <v>6709</v>
      </c>
      <c r="AG1421" s="242" t="str">
        <f>IFERROR(VLOOKUP(작성용!A:A,RM!A:D,4,0),"-")</f>
        <v>김수진</v>
      </c>
      <c r="AH1421" s="9" t="s">
        <v>8444</v>
      </c>
      <c r="AI1421" s="238" t="s">
        <v>13091</v>
      </c>
      <c r="AJ1421" s="238" t="s">
        <v>6721</v>
      </c>
      <c r="AK1421" s="238" t="s">
        <v>6726</v>
      </c>
      <c r="AL1421" s="238">
        <v>1420</v>
      </c>
    </row>
    <row r="1422" spans="1:38" x14ac:dyDescent="0.3">
      <c r="A1422" s="232" t="s">
        <v>853</v>
      </c>
      <c r="B1422" s="232" t="s">
        <v>8439</v>
      </c>
      <c r="C1422" s="244" t="s">
        <v>6717</v>
      </c>
      <c r="D1422" s="240" t="s">
        <v>7317</v>
      </c>
      <c r="E1422" s="239" t="s">
        <v>4503</v>
      </c>
      <c r="F1422" s="243" t="s">
        <v>6729</v>
      </c>
      <c r="G1422" s="214">
        <v>0</v>
      </c>
      <c r="H1422" s="234" t="s">
        <v>7052</v>
      </c>
      <c r="I1422" s="234"/>
      <c r="J1422" s="234"/>
      <c r="K1422" s="234"/>
      <c r="L1422" s="234"/>
      <c r="M1422" s="234"/>
      <c r="N1422" s="234" t="s">
        <v>6946</v>
      </c>
      <c r="O1422" s="249" t="s">
        <v>8440</v>
      </c>
      <c r="P1422" s="249" t="s">
        <v>8441</v>
      </c>
      <c r="Q1422" s="226" t="s">
        <v>8442</v>
      </c>
      <c r="R1422" s="212" t="s">
        <v>4504</v>
      </c>
      <c r="S1422" s="213" t="s">
        <v>7318</v>
      </c>
      <c r="T1422" s="236">
        <v>45531</v>
      </c>
      <c r="U1422" s="237" t="s">
        <v>6722</v>
      </c>
      <c r="V1422" s="237">
        <v>45555</v>
      </c>
      <c r="W1422" s="291">
        <v>45581</v>
      </c>
      <c r="X1422" s="291">
        <v>45581</v>
      </c>
      <c r="Y1422" s="237"/>
      <c r="Z1422" s="237" t="s">
        <v>13090</v>
      </c>
      <c r="AA1422" s="225">
        <v>202409</v>
      </c>
      <c r="AB1422" s="246">
        <v>8</v>
      </c>
      <c r="AC1422" s="236" t="s">
        <v>6708</v>
      </c>
      <c r="AD1422" s="247" t="s">
        <v>6709</v>
      </c>
      <c r="AE1422" s="248">
        <v>0</v>
      </c>
      <c r="AF1422" s="247" t="s">
        <v>6709</v>
      </c>
      <c r="AG1422" s="242" t="str">
        <f>IFERROR(VLOOKUP(작성용!A:A,RM!A:D,4,0),"-")</f>
        <v>김수진</v>
      </c>
      <c r="AH1422" s="9" t="s">
        <v>8444</v>
      </c>
      <c r="AI1422" s="238" t="s">
        <v>13091</v>
      </c>
      <c r="AJ1422" s="238" t="s">
        <v>6721</v>
      </c>
      <c r="AK1422" s="238" t="s">
        <v>6726</v>
      </c>
      <c r="AL1422" s="238">
        <v>1421</v>
      </c>
    </row>
    <row r="1423" spans="1:38" x14ac:dyDescent="0.3">
      <c r="A1423" s="232" t="s">
        <v>853</v>
      </c>
      <c r="B1423" s="232" t="s">
        <v>8439</v>
      </c>
      <c r="C1423" s="244" t="s">
        <v>6717</v>
      </c>
      <c r="D1423" s="240" t="s">
        <v>8424</v>
      </c>
      <c r="E1423" s="239" t="s">
        <v>5118</v>
      </c>
      <c r="F1423" s="243" t="s">
        <v>6729</v>
      </c>
      <c r="G1423" s="214">
        <v>0</v>
      </c>
      <c r="H1423" s="234" t="s">
        <v>7052</v>
      </c>
      <c r="I1423" s="234"/>
      <c r="J1423" s="234"/>
      <c r="K1423" s="234"/>
      <c r="L1423" s="234"/>
      <c r="M1423" s="234"/>
      <c r="N1423" s="234" t="s">
        <v>6946</v>
      </c>
      <c r="O1423" s="249" t="s">
        <v>8440</v>
      </c>
      <c r="P1423" s="249" t="s">
        <v>8441</v>
      </c>
      <c r="Q1423" s="226" t="s">
        <v>8442</v>
      </c>
      <c r="R1423" s="212" t="s">
        <v>5119</v>
      </c>
      <c r="S1423" s="213" t="s">
        <v>8457</v>
      </c>
      <c r="T1423" s="236">
        <v>45531</v>
      </c>
      <c r="U1423" s="237" t="s">
        <v>6722</v>
      </c>
      <c r="V1423" s="237">
        <v>45555</v>
      </c>
      <c r="W1423" s="291">
        <v>45581</v>
      </c>
      <c r="X1423" s="291">
        <v>45581</v>
      </c>
      <c r="Y1423" s="237"/>
      <c r="Z1423" s="237" t="s">
        <v>13090</v>
      </c>
      <c r="AA1423" s="225">
        <v>202409</v>
      </c>
      <c r="AB1423" s="246">
        <v>8</v>
      </c>
      <c r="AC1423" s="236" t="s">
        <v>6708</v>
      </c>
      <c r="AD1423" s="247" t="s">
        <v>6709</v>
      </c>
      <c r="AE1423" s="248">
        <v>0</v>
      </c>
      <c r="AF1423" s="247" t="s">
        <v>6709</v>
      </c>
      <c r="AG1423" s="242" t="str">
        <f>IFERROR(VLOOKUP(작성용!A:A,RM!A:D,4,0),"-")</f>
        <v>김수진</v>
      </c>
      <c r="AH1423" s="9" t="s">
        <v>8444</v>
      </c>
      <c r="AI1423" s="238" t="s">
        <v>13091</v>
      </c>
      <c r="AJ1423" s="238" t="s">
        <v>6721</v>
      </c>
      <c r="AK1423" s="238" t="s">
        <v>6726</v>
      </c>
      <c r="AL1423" s="238">
        <v>1422</v>
      </c>
    </row>
    <row r="1424" spans="1:38" x14ac:dyDescent="0.3">
      <c r="A1424" s="232" t="s">
        <v>853</v>
      </c>
      <c r="B1424" s="232" t="s">
        <v>8439</v>
      </c>
      <c r="C1424" s="244" t="s">
        <v>6717</v>
      </c>
      <c r="D1424" s="240" t="s">
        <v>7389</v>
      </c>
      <c r="E1424" s="239" t="s">
        <v>4562</v>
      </c>
      <c r="F1424" s="243" t="s">
        <v>6729</v>
      </c>
      <c r="G1424" s="214">
        <v>0</v>
      </c>
      <c r="H1424" s="234" t="s">
        <v>7052</v>
      </c>
      <c r="I1424" s="234"/>
      <c r="J1424" s="234"/>
      <c r="K1424" s="234"/>
      <c r="L1424" s="234"/>
      <c r="M1424" s="234"/>
      <c r="N1424" s="234" t="s">
        <v>6946</v>
      </c>
      <c r="O1424" s="249" t="s">
        <v>8440</v>
      </c>
      <c r="P1424" s="249" t="s">
        <v>8441</v>
      </c>
      <c r="Q1424" s="226" t="s">
        <v>8442</v>
      </c>
      <c r="R1424" s="212" t="s">
        <v>4563</v>
      </c>
      <c r="S1424" s="213" t="s">
        <v>7390</v>
      </c>
      <c r="T1424" s="236">
        <v>45531</v>
      </c>
      <c r="U1424" s="237" t="s">
        <v>6722</v>
      </c>
      <c r="V1424" s="237">
        <v>45555</v>
      </c>
      <c r="W1424" s="291">
        <v>45581</v>
      </c>
      <c r="X1424" s="291">
        <v>45581</v>
      </c>
      <c r="Y1424" s="237"/>
      <c r="Z1424" s="237" t="s">
        <v>13090</v>
      </c>
      <c r="AA1424" s="225">
        <v>202409</v>
      </c>
      <c r="AB1424" s="246">
        <v>8</v>
      </c>
      <c r="AC1424" s="236" t="s">
        <v>6708</v>
      </c>
      <c r="AD1424" s="247" t="s">
        <v>6709</v>
      </c>
      <c r="AE1424" s="248">
        <v>0</v>
      </c>
      <c r="AF1424" s="247" t="s">
        <v>6709</v>
      </c>
      <c r="AG1424" s="242" t="str">
        <f>IFERROR(VLOOKUP(작성용!A:A,RM!A:D,4,0),"-")</f>
        <v>김수진</v>
      </c>
      <c r="AH1424" s="9" t="s">
        <v>8444</v>
      </c>
      <c r="AI1424" s="238" t="s">
        <v>13091</v>
      </c>
      <c r="AJ1424" s="238" t="s">
        <v>6721</v>
      </c>
      <c r="AK1424" s="238" t="s">
        <v>6726</v>
      </c>
      <c r="AL1424" s="238">
        <v>1423</v>
      </c>
    </row>
    <row r="1425" spans="1:38" x14ac:dyDescent="0.3">
      <c r="A1425" s="232" t="s">
        <v>853</v>
      </c>
      <c r="B1425" s="232" t="s">
        <v>8439</v>
      </c>
      <c r="C1425" s="244" t="s">
        <v>6717</v>
      </c>
      <c r="D1425" s="240" t="s">
        <v>7395</v>
      </c>
      <c r="E1425" s="239" t="s">
        <v>4568</v>
      </c>
      <c r="F1425" s="243" t="s">
        <v>6729</v>
      </c>
      <c r="G1425" s="214">
        <v>0</v>
      </c>
      <c r="H1425" s="234" t="s">
        <v>7052</v>
      </c>
      <c r="I1425" s="234"/>
      <c r="J1425" s="234"/>
      <c r="K1425" s="234"/>
      <c r="L1425" s="234"/>
      <c r="M1425" s="234"/>
      <c r="N1425" s="234" t="s">
        <v>6946</v>
      </c>
      <c r="O1425" s="249" t="s">
        <v>8440</v>
      </c>
      <c r="P1425" s="249" t="s">
        <v>8441</v>
      </c>
      <c r="Q1425" s="226" t="s">
        <v>8442</v>
      </c>
      <c r="R1425" s="212" t="s">
        <v>4569</v>
      </c>
      <c r="S1425" s="213" t="s">
        <v>7396</v>
      </c>
      <c r="T1425" s="236">
        <v>45531</v>
      </c>
      <c r="U1425" s="237" t="s">
        <v>6722</v>
      </c>
      <c r="V1425" s="237">
        <v>45555</v>
      </c>
      <c r="W1425" s="291">
        <v>45581</v>
      </c>
      <c r="X1425" s="291">
        <v>45581</v>
      </c>
      <c r="Y1425" s="237"/>
      <c r="Z1425" s="237" t="s">
        <v>13090</v>
      </c>
      <c r="AA1425" s="225">
        <v>202409</v>
      </c>
      <c r="AB1425" s="246">
        <v>8</v>
      </c>
      <c r="AC1425" s="236" t="s">
        <v>6708</v>
      </c>
      <c r="AD1425" s="247" t="s">
        <v>6709</v>
      </c>
      <c r="AE1425" s="248">
        <v>0</v>
      </c>
      <c r="AF1425" s="247" t="s">
        <v>6709</v>
      </c>
      <c r="AG1425" s="242" t="str">
        <f>IFERROR(VLOOKUP(작성용!A:A,RM!A:D,4,0),"-")</f>
        <v>김수진</v>
      </c>
      <c r="AH1425" s="9" t="s">
        <v>8444</v>
      </c>
      <c r="AI1425" s="238" t="s">
        <v>13091</v>
      </c>
      <c r="AJ1425" s="238" t="s">
        <v>6721</v>
      </c>
      <c r="AK1425" s="238" t="s">
        <v>6726</v>
      </c>
      <c r="AL1425" s="238">
        <v>1424</v>
      </c>
    </row>
    <row r="1426" spans="1:38" x14ac:dyDescent="0.3">
      <c r="A1426" s="232" t="s">
        <v>853</v>
      </c>
      <c r="B1426" s="232" t="s">
        <v>8439</v>
      </c>
      <c r="C1426" s="244" t="s">
        <v>6717</v>
      </c>
      <c r="D1426" s="240" t="s">
        <v>7397</v>
      </c>
      <c r="E1426" s="239" t="s">
        <v>4570</v>
      </c>
      <c r="F1426" s="243" t="s">
        <v>6729</v>
      </c>
      <c r="G1426" s="214">
        <v>0</v>
      </c>
      <c r="H1426" s="234" t="s">
        <v>7052</v>
      </c>
      <c r="I1426" s="234"/>
      <c r="J1426" s="234"/>
      <c r="K1426" s="234"/>
      <c r="L1426" s="234"/>
      <c r="M1426" s="234"/>
      <c r="N1426" s="234" t="s">
        <v>6946</v>
      </c>
      <c r="O1426" s="249" t="s">
        <v>8440</v>
      </c>
      <c r="P1426" s="249" t="s">
        <v>8441</v>
      </c>
      <c r="Q1426" s="226" t="s">
        <v>8442</v>
      </c>
      <c r="R1426" s="212" t="s">
        <v>4571</v>
      </c>
      <c r="S1426" s="213" t="s">
        <v>7398</v>
      </c>
      <c r="T1426" s="236">
        <v>45531</v>
      </c>
      <c r="U1426" s="237" t="s">
        <v>6722</v>
      </c>
      <c r="V1426" s="237">
        <v>45555</v>
      </c>
      <c r="W1426" s="291">
        <v>45581</v>
      </c>
      <c r="X1426" s="291">
        <v>45581</v>
      </c>
      <c r="Y1426" s="237"/>
      <c r="Z1426" s="237" t="s">
        <v>13090</v>
      </c>
      <c r="AA1426" s="225">
        <v>202409</v>
      </c>
      <c r="AB1426" s="246">
        <v>8</v>
      </c>
      <c r="AC1426" s="236" t="s">
        <v>6708</v>
      </c>
      <c r="AD1426" s="247" t="s">
        <v>6709</v>
      </c>
      <c r="AE1426" s="248">
        <v>0</v>
      </c>
      <c r="AF1426" s="247" t="s">
        <v>6709</v>
      </c>
      <c r="AG1426" s="242" t="str">
        <f>IFERROR(VLOOKUP(작성용!A:A,RM!A:D,4,0),"-")</f>
        <v>김수진</v>
      </c>
      <c r="AH1426" s="9" t="s">
        <v>8444</v>
      </c>
      <c r="AI1426" s="238" t="s">
        <v>13091</v>
      </c>
      <c r="AJ1426" s="238" t="s">
        <v>6721</v>
      </c>
      <c r="AK1426" s="238" t="s">
        <v>6726</v>
      </c>
      <c r="AL1426" s="238">
        <v>1425</v>
      </c>
    </row>
    <row r="1427" spans="1:38" x14ac:dyDescent="0.3">
      <c r="A1427" s="232" t="s">
        <v>853</v>
      </c>
      <c r="B1427" s="232" t="s">
        <v>8439</v>
      </c>
      <c r="C1427" s="244" t="s">
        <v>6717</v>
      </c>
      <c r="D1427" s="240" t="s">
        <v>7401</v>
      </c>
      <c r="E1427" s="239" t="s">
        <v>4574</v>
      </c>
      <c r="F1427" s="243" t="s">
        <v>6729</v>
      </c>
      <c r="G1427" s="214">
        <v>0</v>
      </c>
      <c r="H1427" s="234" t="s">
        <v>7052</v>
      </c>
      <c r="I1427" s="234"/>
      <c r="J1427" s="234"/>
      <c r="K1427" s="234"/>
      <c r="L1427" s="234"/>
      <c r="M1427" s="234"/>
      <c r="N1427" s="234" t="s">
        <v>6946</v>
      </c>
      <c r="O1427" s="249" t="s">
        <v>8440</v>
      </c>
      <c r="P1427" s="249" t="s">
        <v>8441</v>
      </c>
      <c r="Q1427" s="226" t="s">
        <v>8442</v>
      </c>
      <c r="R1427" s="212" t="s">
        <v>4575</v>
      </c>
      <c r="S1427" s="213" t="s">
        <v>7402</v>
      </c>
      <c r="T1427" s="236">
        <v>45531</v>
      </c>
      <c r="U1427" s="237" t="s">
        <v>6722</v>
      </c>
      <c r="V1427" s="237">
        <v>45555</v>
      </c>
      <c r="W1427" s="291">
        <v>45581</v>
      </c>
      <c r="X1427" s="291">
        <v>45581</v>
      </c>
      <c r="Y1427" s="237"/>
      <c r="Z1427" s="237" t="s">
        <v>13090</v>
      </c>
      <c r="AA1427" s="225">
        <v>202409</v>
      </c>
      <c r="AB1427" s="246">
        <v>8</v>
      </c>
      <c r="AC1427" s="236" t="s">
        <v>6708</v>
      </c>
      <c r="AD1427" s="247" t="s">
        <v>6709</v>
      </c>
      <c r="AE1427" s="248">
        <v>0</v>
      </c>
      <c r="AF1427" s="247" t="s">
        <v>6709</v>
      </c>
      <c r="AG1427" s="242" t="str">
        <f>IFERROR(VLOOKUP(작성용!A:A,RM!A:D,4,0),"-")</f>
        <v>김수진</v>
      </c>
      <c r="AH1427" s="9" t="s">
        <v>8444</v>
      </c>
      <c r="AI1427" s="238" t="s">
        <v>13091</v>
      </c>
      <c r="AJ1427" s="238" t="s">
        <v>6721</v>
      </c>
      <c r="AK1427" s="238" t="s">
        <v>6726</v>
      </c>
      <c r="AL1427" s="238">
        <v>1426</v>
      </c>
    </row>
    <row r="1428" spans="1:38" x14ac:dyDescent="0.3">
      <c r="A1428" s="232" t="s">
        <v>853</v>
      </c>
      <c r="B1428" s="232" t="s">
        <v>8439</v>
      </c>
      <c r="C1428" s="244" t="s">
        <v>6717</v>
      </c>
      <c r="D1428" s="240" t="s">
        <v>7407</v>
      </c>
      <c r="E1428" s="239" t="s">
        <v>4580</v>
      </c>
      <c r="F1428" s="243" t="s">
        <v>6729</v>
      </c>
      <c r="G1428" s="214">
        <v>0</v>
      </c>
      <c r="H1428" s="234" t="s">
        <v>7052</v>
      </c>
      <c r="I1428" s="234"/>
      <c r="J1428" s="234"/>
      <c r="K1428" s="234"/>
      <c r="L1428" s="234"/>
      <c r="M1428" s="234"/>
      <c r="N1428" s="234" t="s">
        <v>6946</v>
      </c>
      <c r="O1428" s="249" t="s">
        <v>8440</v>
      </c>
      <c r="P1428" s="249" t="s">
        <v>8441</v>
      </c>
      <c r="Q1428" s="226" t="s">
        <v>8442</v>
      </c>
      <c r="R1428" s="212" t="s">
        <v>4581</v>
      </c>
      <c r="S1428" s="213" t="s">
        <v>7408</v>
      </c>
      <c r="T1428" s="236">
        <v>45531</v>
      </c>
      <c r="U1428" s="237" t="s">
        <v>6722</v>
      </c>
      <c r="V1428" s="237">
        <v>45555</v>
      </c>
      <c r="W1428" s="291">
        <v>45581</v>
      </c>
      <c r="X1428" s="291">
        <v>45581</v>
      </c>
      <c r="Y1428" s="237"/>
      <c r="Z1428" s="237" t="s">
        <v>13090</v>
      </c>
      <c r="AA1428" s="225">
        <v>202409</v>
      </c>
      <c r="AB1428" s="246">
        <v>8</v>
      </c>
      <c r="AC1428" s="236" t="s">
        <v>6708</v>
      </c>
      <c r="AD1428" s="247" t="s">
        <v>6709</v>
      </c>
      <c r="AE1428" s="248">
        <v>0</v>
      </c>
      <c r="AF1428" s="247" t="s">
        <v>6709</v>
      </c>
      <c r="AG1428" s="242" t="str">
        <f>IFERROR(VLOOKUP(작성용!A:A,RM!A:D,4,0),"-")</f>
        <v>김수진</v>
      </c>
      <c r="AH1428" s="9" t="s">
        <v>8444</v>
      </c>
      <c r="AI1428" s="238" t="s">
        <v>13091</v>
      </c>
      <c r="AJ1428" s="238" t="s">
        <v>6721</v>
      </c>
      <c r="AK1428" s="238" t="s">
        <v>6726</v>
      </c>
      <c r="AL1428" s="238">
        <v>1427</v>
      </c>
    </row>
    <row r="1429" spans="1:38" x14ac:dyDescent="0.3">
      <c r="A1429" s="232" t="s">
        <v>853</v>
      </c>
      <c r="B1429" s="232" t="s">
        <v>8439</v>
      </c>
      <c r="C1429" s="244" t="s">
        <v>6717</v>
      </c>
      <c r="D1429" s="240" t="s">
        <v>7409</v>
      </c>
      <c r="E1429" s="239" t="s">
        <v>4582</v>
      </c>
      <c r="F1429" s="243" t="s">
        <v>6729</v>
      </c>
      <c r="G1429" s="214">
        <v>0</v>
      </c>
      <c r="H1429" s="234" t="s">
        <v>7052</v>
      </c>
      <c r="I1429" s="234"/>
      <c r="J1429" s="234"/>
      <c r="K1429" s="234"/>
      <c r="L1429" s="234"/>
      <c r="M1429" s="234"/>
      <c r="N1429" s="234" t="s">
        <v>6946</v>
      </c>
      <c r="O1429" s="249" t="s">
        <v>8440</v>
      </c>
      <c r="P1429" s="249" t="s">
        <v>8441</v>
      </c>
      <c r="Q1429" s="226" t="s">
        <v>8442</v>
      </c>
      <c r="R1429" s="212" t="s">
        <v>5163</v>
      </c>
      <c r="S1429" s="213" t="s">
        <v>7410</v>
      </c>
      <c r="T1429" s="236">
        <v>45531</v>
      </c>
      <c r="U1429" s="237" t="s">
        <v>6722</v>
      </c>
      <c r="V1429" s="237">
        <v>45555</v>
      </c>
      <c r="W1429" s="291">
        <v>45581</v>
      </c>
      <c r="X1429" s="291">
        <v>45581</v>
      </c>
      <c r="Y1429" s="237"/>
      <c r="Z1429" s="237" t="s">
        <v>13090</v>
      </c>
      <c r="AA1429" s="225">
        <v>202409</v>
      </c>
      <c r="AB1429" s="246">
        <v>8</v>
      </c>
      <c r="AC1429" s="236" t="s">
        <v>6708</v>
      </c>
      <c r="AD1429" s="247" t="s">
        <v>6709</v>
      </c>
      <c r="AE1429" s="248">
        <v>0</v>
      </c>
      <c r="AF1429" s="247" t="s">
        <v>6709</v>
      </c>
      <c r="AG1429" s="242" t="str">
        <f>IFERROR(VLOOKUP(작성용!A:A,RM!A:D,4,0),"-")</f>
        <v>김수진</v>
      </c>
      <c r="AH1429" s="9" t="s">
        <v>8444</v>
      </c>
      <c r="AI1429" s="238" t="s">
        <v>13091</v>
      </c>
      <c r="AJ1429" s="238" t="s">
        <v>6721</v>
      </c>
      <c r="AK1429" s="238" t="s">
        <v>6726</v>
      </c>
      <c r="AL1429" s="238">
        <v>1428</v>
      </c>
    </row>
    <row r="1430" spans="1:38" x14ac:dyDescent="0.3">
      <c r="A1430" s="232" t="s">
        <v>853</v>
      </c>
      <c r="B1430" s="232" t="s">
        <v>8439</v>
      </c>
      <c r="C1430" s="244" t="s">
        <v>6717</v>
      </c>
      <c r="D1430" s="240" t="s">
        <v>8458</v>
      </c>
      <c r="E1430" s="239">
        <v>1101117763489</v>
      </c>
      <c r="F1430" s="243" t="s">
        <v>6729</v>
      </c>
      <c r="G1430" s="214">
        <v>0</v>
      </c>
      <c r="H1430" s="234" t="s">
        <v>7052</v>
      </c>
      <c r="I1430" s="234"/>
      <c r="J1430" s="234"/>
      <c r="K1430" s="234"/>
      <c r="L1430" s="234"/>
      <c r="M1430" s="234"/>
      <c r="N1430" s="234" t="s">
        <v>6946</v>
      </c>
      <c r="O1430" s="249" t="s">
        <v>8440</v>
      </c>
      <c r="P1430" s="249" t="s">
        <v>8441</v>
      </c>
      <c r="Q1430" s="226" t="s">
        <v>8442</v>
      </c>
      <c r="R1430" s="212" t="s">
        <v>5164</v>
      </c>
      <c r="S1430" s="213" t="s">
        <v>8459</v>
      </c>
      <c r="T1430" s="236">
        <v>45531</v>
      </c>
      <c r="U1430" s="237" t="s">
        <v>6722</v>
      </c>
      <c r="V1430" s="237">
        <v>45555</v>
      </c>
      <c r="W1430" s="291">
        <v>45581</v>
      </c>
      <c r="X1430" s="291">
        <v>45581</v>
      </c>
      <c r="Y1430" s="237"/>
      <c r="Z1430" s="237" t="s">
        <v>13090</v>
      </c>
      <c r="AA1430" s="225">
        <v>202409</v>
      </c>
      <c r="AB1430" s="246">
        <v>8</v>
      </c>
      <c r="AC1430" s="236" t="s">
        <v>6708</v>
      </c>
      <c r="AD1430" s="247" t="s">
        <v>6709</v>
      </c>
      <c r="AE1430" s="248">
        <v>0</v>
      </c>
      <c r="AF1430" s="247" t="s">
        <v>6709</v>
      </c>
      <c r="AG1430" s="242" t="str">
        <f>IFERROR(VLOOKUP(작성용!A:A,RM!A:D,4,0),"-")</f>
        <v>김수진</v>
      </c>
      <c r="AH1430" s="9" t="s">
        <v>8444</v>
      </c>
      <c r="AI1430" s="238" t="s">
        <v>13091</v>
      </c>
      <c r="AJ1430" s="238" t="s">
        <v>6721</v>
      </c>
      <c r="AK1430" s="238" t="s">
        <v>6726</v>
      </c>
      <c r="AL1430" s="238">
        <v>1429</v>
      </c>
    </row>
    <row r="1431" spans="1:38" x14ac:dyDescent="0.3">
      <c r="A1431" s="232" t="s">
        <v>853</v>
      </c>
      <c r="B1431" s="232" t="s">
        <v>8439</v>
      </c>
      <c r="C1431" s="244" t="s">
        <v>6896</v>
      </c>
      <c r="D1431" s="240" t="s">
        <v>5165</v>
      </c>
      <c r="E1431" s="239" t="s">
        <v>8460</v>
      </c>
      <c r="F1431" s="243" t="s">
        <v>6729</v>
      </c>
      <c r="G1431" s="214">
        <v>0</v>
      </c>
      <c r="H1431" s="234" t="s">
        <v>7052</v>
      </c>
      <c r="I1431" s="234"/>
      <c r="J1431" s="234"/>
      <c r="K1431" s="234"/>
      <c r="L1431" s="234"/>
      <c r="M1431" s="234"/>
      <c r="N1431" s="234" t="s">
        <v>6946</v>
      </c>
      <c r="O1431" s="249" t="s">
        <v>8440</v>
      </c>
      <c r="P1431" s="249" t="s">
        <v>8441</v>
      </c>
      <c r="Q1431" s="226" t="s">
        <v>8442</v>
      </c>
      <c r="R1431" s="212" t="s">
        <v>5166</v>
      </c>
      <c r="S1431" s="213" t="s">
        <v>8461</v>
      </c>
      <c r="T1431" s="236">
        <v>45531</v>
      </c>
      <c r="U1431" s="237" t="s">
        <v>6722</v>
      </c>
      <c r="V1431" s="237">
        <v>45555</v>
      </c>
      <c r="W1431" s="291">
        <v>45581</v>
      </c>
      <c r="X1431" s="291">
        <v>45581</v>
      </c>
      <c r="Y1431" s="237"/>
      <c r="Z1431" s="237" t="s">
        <v>13090</v>
      </c>
      <c r="AA1431" s="225">
        <v>202409</v>
      </c>
      <c r="AB1431" s="246">
        <v>8</v>
      </c>
      <c r="AC1431" s="236" t="s">
        <v>6708</v>
      </c>
      <c r="AD1431" s="247" t="s">
        <v>6709</v>
      </c>
      <c r="AE1431" s="248">
        <v>0</v>
      </c>
      <c r="AF1431" s="247" t="s">
        <v>6709</v>
      </c>
      <c r="AG1431" s="242" t="str">
        <f>IFERROR(VLOOKUP(작성용!A:A,RM!A:D,4,0),"-")</f>
        <v>김수진</v>
      </c>
      <c r="AH1431" s="9" t="s">
        <v>8444</v>
      </c>
      <c r="AI1431" s="238" t="s">
        <v>13091</v>
      </c>
      <c r="AJ1431" s="238" t="s">
        <v>6721</v>
      </c>
      <c r="AK1431" s="238" t="s">
        <v>6726</v>
      </c>
      <c r="AL1431" s="238">
        <v>1430</v>
      </c>
    </row>
    <row r="1432" spans="1:38" x14ac:dyDescent="0.3">
      <c r="A1432" s="232" t="s">
        <v>3220</v>
      </c>
      <c r="B1432" s="232" t="s">
        <v>8462</v>
      </c>
      <c r="C1432" s="244" t="s">
        <v>6717</v>
      </c>
      <c r="D1432" s="240" t="s">
        <v>8463</v>
      </c>
      <c r="E1432" s="239" t="s">
        <v>4445</v>
      </c>
      <c r="F1432" s="243" t="s">
        <v>7105</v>
      </c>
      <c r="G1432" s="214">
        <v>0</v>
      </c>
      <c r="H1432" s="234" t="s">
        <v>7052</v>
      </c>
      <c r="I1432" s="234"/>
      <c r="J1432" s="234"/>
      <c r="K1432" s="234"/>
      <c r="L1432" s="234"/>
      <c r="M1432" s="234"/>
      <c r="N1432" s="234" t="s">
        <v>6720</v>
      </c>
      <c r="O1432" s="249" t="s">
        <v>13060</v>
      </c>
      <c r="P1432" s="249" t="s">
        <v>13061</v>
      </c>
      <c r="Q1432" s="226" t="s">
        <v>13062</v>
      </c>
      <c r="R1432" s="212" t="s">
        <v>4446</v>
      </c>
      <c r="S1432" s="213" t="s">
        <v>6721</v>
      </c>
      <c r="T1432" s="236">
        <v>45531</v>
      </c>
      <c r="U1432" s="237" t="s">
        <v>6722</v>
      </c>
      <c r="V1432" s="237">
        <v>45555</v>
      </c>
      <c r="W1432" s="237">
        <v>45576</v>
      </c>
      <c r="X1432" s="237">
        <v>45576</v>
      </c>
      <c r="Y1432" s="237"/>
      <c r="Z1432" s="237" t="s">
        <v>8464</v>
      </c>
      <c r="AA1432" s="225">
        <v>202409</v>
      </c>
      <c r="AB1432" s="246"/>
      <c r="AC1432" s="236" t="s">
        <v>6963</v>
      </c>
      <c r="AD1432" s="247" t="s">
        <v>7119</v>
      </c>
      <c r="AE1432" s="248">
        <v>1</v>
      </c>
      <c r="AF1432" s="247" t="s">
        <v>7119</v>
      </c>
      <c r="AG1432" s="242" t="str">
        <f>IFERROR(VLOOKUP(작성용!A:A,RM!A:D,4,0),"-")</f>
        <v>김수현</v>
      </c>
      <c r="AH1432" s="9" t="s">
        <v>7119</v>
      </c>
      <c r="AI1432" s="238" t="s">
        <v>8465</v>
      </c>
      <c r="AJ1432" s="238" t="s">
        <v>6721</v>
      </c>
      <c r="AK1432" s="238" t="s">
        <v>6726</v>
      </c>
      <c r="AL1432" s="238">
        <v>1431</v>
      </c>
    </row>
    <row r="1433" spans="1:38" x14ac:dyDescent="0.3">
      <c r="A1433" s="232" t="s">
        <v>3149</v>
      </c>
      <c r="B1433" s="232" t="s">
        <v>8462</v>
      </c>
      <c r="C1433" s="244" t="s">
        <v>6717</v>
      </c>
      <c r="D1433" s="240" t="s">
        <v>8466</v>
      </c>
      <c r="E1433" s="239" t="s">
        <v>5167</v>
      </c>
      <c r="F1433" s="243" t="s">
        <v>6729</v>
      </c>
      <c r="G1433" s="214">
        <v>0</v>
      </c>
      <c r="H1433" s="234" t="s">
        <v>7052</v>
      </c>
      <c r="I1433" s="234"/>
      <c r="J1433" s="234"/>
      <c r="K1433" s="234"/>
      <c r="L1433" s="234"/>
      <c r="M1433" s="234"/>
      <c r="N1433" s="234" t="s">
        <v>6720</v>
      </c>
      <c r="O1433" s="249" t="s">
        <v>13060</v>
      </c>
      <c r="P1433" s="249" t="s">
        <v>13061</v>
      </c>
      <c r="Q1433" s="226" t="s">
        <v>13062</v>
      </c>
      <c r="R1433" s="212" t="s">
        <v>5168</v>
      </c>
      <c r="S1433" s="213" t="s">
        <v>6721</v>
      </c>
      <c r="T1433" s="236">
        <v>45531</v>
      </c>
      <c r="U1433" s="237" t="s">
        <v>6722</v>
      </c>
      <c r="V1433" s="237">
        <v>45555</v>
      </c>
      <c r="W1433" s="237">
        <v>45576</v>
      </c>
      <c r="X1433" s="237">
        <v>45576</v>
      </c>
      <c r="Y1433" s="237"/>
      <c r="Z1433" s="237" t="s">
        <v>8464</v>
      </c>
      <c r="AA1433" s="225">
        <v>202409</v>
      </c>
      <c r="AB1433" s="246"/>
      <c r="AC1433" s="236" t="s">
        <v>6708</v>
      </c>
      <c r="AD1433" s="247" t="s">
        <v>6709</v>
      </c>
      <c r="AE1433" s="248">
        <v>0</v>
      </c>
      <c r="AF1433" s="247" t="s">
        <v>6709</v>
      </c>
      <c r="AG1433" s="242" t="str">
        <f>IFERROR(VLOOKUP(작성용!A:A,RM!A:D,4,0),"-")</f>
        <v>김수현</v>
      </c>
      <c r="AH1433" s="9" t="s">
        <v>7119</v>
      </c>
      <c r="AI1433" s="238" t="s">
        <v>8465</v>
      </c>
      <c r="AJ1433" s="238" t="s">
        <v>6721</v>
      </c>
      <c r="AK1433" s="238" t="s">
        <v>6726</v>
      </c>
      <c r="AL1433" s="238">
        <v>1432</v>
      </c>
    </row>
    <row r="1434" spans="1:38" x14ac:dyDescent="0.3">
      <c r="A1434" s="232" t="s">
        <v>3220</v>
      </c>
      <c r="B1434" s="232" t="s">
        <v>8462</v>
      </c>
      <c r="C1434" s="244" t="s">
        <v>6717</v>
      </c>
      <c r="D1434" s="240" t="s">
        <v>8467</v>
      </c>
      <c r="E1434" s="239">
        <v>1311110213981</v>
      </c>
      <c r="F1434" s="243" t="s">
        <v>7179</v>
      </c>
      <c r="G1434" s="214">
        <v>0</v>
      </c>
      <c r="H1434" s="234" t="s">
        <v>7052</v>
      </c>
      <c r="I1434" s="234"/>
      <c r="J1434" s="234"/>
      <c r="K1434" s="234"/>
      <c r="L1434" s="234"/>
      <c r="M1434" s="234"/>
      <c r="N1434" s="234" t="s">
        <v>6720</v>
      </c>
      <c r="O1434" s="249" t="s">
        <v>13060</v>
      </c>
      <c r="P1434" s="249" t="s">
        <v>13061</v>
      </c>
      <c r="Q1434" s="226" t="s">
        <v>13062</v>
      </c>
      <c r="R1434" s="212" t="s">
        <v>4447</v>
      </c>
      <c r="S1434" s="213" t="s">
        <v>6721</v>
      </c>
      <c r="T1434" s="236">
        <v>45531</v>
      </c>
      <c r="U1434" s="237" t="s">
        <v>6722</v>
      </c>
      <c r="V1434" s="237">
        <v>45555</v>
      </c>
      <c r="W1434" s="237">
        <v>45576</v>
      </c>
      <c r="X1434" s="237">
        <v>45576</v>
      </c>
      <c r="Y1434" s="237"/>
      <c r="Z1434" s="237" t="s">
        <v>8464</v>
      </c>
      <c r="AA1434" s="225">
        <v>202409</v>
      </c>
      <c r="AB1434" s="246"/>
      <c r="AC1434" s="236" t="s">
        <v>6963</v>
      </c>
      <c r="AD1434" s="247" t="s">
        <v>7026</v>
      </c>
      <c r="AE1434" s="248">
        <v>1</v>
      </c>
      <c r="AF1434" s="247" t="s">
        <v>7026</v>
      </c>
      <c r="AG1434" s="242" t="str">
        <f>IFERROR(VLOOKUP(작성용!A:A,RM!A:D,4,0),"-")</f>
        <v>김수현</v>
      </c>
      <c r="AH1434" s="9" t="s">
        <v>7119</v>
      </c>
      <c r="AI1434" s="238" t="s">
        <v>8465</v>
      </c>
      <c r="AJ1434" s="238" t="s">
        <v>6721</v>
      </c>
      <c r="AK1434" s="238" t="s">
        <v>6726</v>
      </c>
      <c r="AL1434" s="238">
        <v>1433</v>
      </c>
    </row>
    <row r="1435" spans="1:38" x14ac:dyDescent="0.3">
      <c r="A1435" s="232" t="s">
        <v>3220</v>
      </c>
      <c r="B1435" s="232" t="s">
        <v>8462</v>
      </c>
      <c r="C1435" s="244" t="s">
        <v>6717</v>
      </c>
      <c r="D1435" s="240" t="s">
        <v>8468</v>
      </c>
      <c r="E1435" s="239">
        <v>1101114780072</v>
      </c>
      <c r="F1435" s="243" t="s">
        <v>7044</v>
      </c>
      <c r="G1435" s="214">
        <v>0</v>
      </c>
      <c r="H1435" s="234" t="s">
        <v>7052</v>
      </c>
      <c r="I1435" s="234"/>
      <c r="J1435" s="234"/>
      <c r="K1435" s="234"/>
      <c r="L1435" s="234"/>
      <c r="M1435" s="234"/>
      <c r="N1435" s="234" t="s">
        <v>6720</v>
      </c>
      <c r="O1435" s="249" t="s">
        <v>13060</v>
      </c>
      <c r="P1435" s="249" t="s">
        <v>13061</v>
      </c>
      <c r="Q1435" s="226" t="s">
        <v>13062</v>
      </c>
      <c r="R1435" s="212" t="s">
        <v>4448</v>
      </c>
      <c r="S1435" s="213" t="s">
        <v>6721</v>
      </c>
      <c r="T1435" s="236">
        <v>45531</v>
      </c>
      <c r="U1435" s="237" t="s">
        <v>6722</v>
      </c>
      <c r="V1435" s="237">
        <v>45555</v>
      </c>
      <c r="W1435" s="237">
        <v>45576</v>
      </c>
      <c r="X1435" s="237">
        <v>45576</v>
      </c>
      <c r="Y1435" s="237"/>
      <c r="Z1435" s="237" t="s">
        <v>8464</v>
      </c>
      <c r="AA1435" s="225">
        <v>202409</v>
      </c>
      <c r="AB1435" s="246"/>
      <c r="AC1435" s="236" t="s">
        <v>6963</v>
      </c>
      <c r="AD1435" s="247" t="s">
        <v>7146</v>
      </c>
      <c r="AE1435" s="248">
        <v>1</v>
      </c>
      <c r="AF1435" s="247" t="s">
        <v>7146</v>
      </c>
      <c r="AG1435" s="242" t="str">
        <f>IFERROR(VLOOKUP(작성용!A:A,RM!A:D,4,0),"-")</f>
        <v>김수현</v>
      </c>
      <c r="AH1435" s="9" t="s">
        <v>7119</v>
      </c>
      <c r="AI1435" s="238" t="s">
        <v>8465</v>
      </c>
      <c r="AJ1435" s="238" t="s">
        <v>6721</v>
      </c>
      <c r="AK1435" s="238" t="s">
        <v>6726</v>
      </c>
      <c r="AL1435" s="238">
        <v>1434</v>
      </c>
    </row>
    <row r="1436" spans="1:38" x14ac:dyDescent="0.3">
      <c r="A1436" s="232" t="s">
        <v>3220</v>
      </c>
      <c r="B1436" s="232" t="s">
        <v>8462</v>
      </c>
      <c r="C1436" s="244" t="s">
        <v>6717</v>
      </c>
      <c r="D1436" s="240" t="s">
        <v>8469</v>
      </c>
      <c r="E1436" s="239">
        <v>2841110186126</v>
      </c>
      <c r="F1436" s="243" t="s">
        <v>7044</v>
      </c>
      <c r="G1436" s="214">
        <v>0</v>
      </c>
      <c r="H1436" s="234" t="s">
        <v>7052</v>
      </c>
      <c r="I1436" s="234"/>
      <c r="J1436" s="234"/>
      <c r="K1436" s="234"/>
      <c r="L1436" s="234"/>
      <c r="M1436" s="234"/>
      <c r="N1436" s="234" t="s">
        <v>6720</v>
      </c>
      <c r="O1436" s="249" t="s">
        <v>13060</v>
      </c>
      <c r="P1436" s="249" t="s">
        <v>13061</v>
      </c>
      <c r="Q1436" s="226" t="s">
        <v>13062</v>
      </c>
      <c r="R1436" s="212" t="s">
        <v>4449</v>
      </c>
      <c r="S1436" s="213" t="s">
        <v>6721</v>
      </c>
      <c r="T1436" s="236">
        <v>45531</v>
      </c>
      <c r="U1436" s="237" t="s">
        <v>6722</v>
      </c>
      <c r="V1436" s="237">
        <v>45555</v>
      </c>
      <c r="W1436" s="237">
        <v>45576</v>
      </c>
      <c r="X1436" s="237">
        <v>45576</v>
      </c>
      <c r="Y1436" s="237"/>
      <c r="Z1436" s="237" t="s">
        <v>8464</v>
      </c>
      <c r="AA1436" s="225">
        <v>202409</v>
      </c>
      <c r="AB1436" s="246"/>
      <c r="AC1436" s="236" t="s">
        <v>6963</v>
      </c>
      <c r="AD1436" s="247" t="s">
        <v>7124</v>
      </c>
      <c r="AE1436" s="248">
        <v>1</v>
      </c>
      <c r="AF1436" s="247" t="s">
        <v>7124</v>
      </c>
      <c r="AG1436" s="242" t="str">
        <f>IFERROR(VLOOKUP(작성용!A:A,RM!A:D,4,0),"-")</f>
        <v>김수현</v>
      </c>
      <c r="AH1436" s="9" t="s">
        <v>7119</v>
      </c>
      <c r="AI1436" s="238" t="s">
        <v>8465</v>
      </c>
      <c r="AJ1436" s="238" t="s">
        <v>6721</v>
      </c>
      <c r="AK1436" s="238" t="s">
        <v>6726</v>
      </c>
      <c r="AL1436" s="238">
        <v>1435</v>
      </c>
    </row>
    <row r="1437" spans="1:38" x14ac:dyDescent="0.3">
      <c r="A1437" s="232" t="s">
        <v>3220</v>
      </c>
      <c r="B1437" s="232" t="s">
        <v>8462</v>
      </c>
      <c r="C1437" s="244" t="s">
        <v>6717</v>
      </c>
      <c r="D1437" s="240" t="s">
        <v>8470</v>
      </c>
      <c r="E1437" s="239">
        <v>1101116479201</v>
      </c>
      <c r="F1437" s="243" t="s">
        <v>7044</v>
      </c>
      <c r="G1437" s="214">
        <v>0</v>
      </c>
      <c r="H1437" s="234" t="s">
        <v>7052</v>
      </c>
      <c r="I1437" s="234"/>
      <c r="J1437" s="234"/>
      <c r="K1437" s="234"/>
      <c r="L1437" s="234"/>
      <c r="M1437" s="234"/>
      <c r="N1437" s="234" t="s">
        <v>6720</v>
      </c>
      <c r="O1437" s="249" t="s">
        <v>13060</v>
      </c>
      <c r="P1437" s="249" t="s">
        <v>13061</v>
      </c>
      <c r="Q1437" s="226" t="s">
        <v>13062</v>
      </c>
      <c r="R1437" s="212" t="s">
        <v>4450</v>
      </c>
      <c r="S1437" s="213" t="s">
        <v>6721</v>
      </c>
      <c r="T1437" s="236">
        <v>45531</v>
      </c>
      <c r="U1437" s="237" t="s">
        <v>6722</v>
      </c>
      <c r="V1437" s="237">
        <v>45555</v>
      </c>
      <c r="W1437" s="237">
        <v>45576</v>
      </c>
      <c r="X1437" s="237">
        <v>45576</v>
      </c>
      <c r="Y1437" s="237"/>
      <c r="Z1437" s="237" t="s">
        <v>8464</v>
      </c>
      <c r="AA1437" s="225">
        <v>202409</v>
      </c>
      <c r="AB1437" s="246"/>
      <c r="AC1437" s="236" t="s">
        <v>6963</v>
      </c>
      <c r="AD1437" s="247" t="s">
        <v>7119</v>
      </c>
      <c r="AE1437" s="248">
        <v>1</v>
      </c>
      <c r="AF1437" s="247" t="s">
        <v>7119</v>
      </c>
      <c r="AG1437" s="242" t="str">
        <f>IFERROR(VLOOKUP(작성용!A:A,RM!A:D,4,0),"-")</f>
        <v>김수현</v>
      </c>
      <c r="AH1437" s="9" t="s">
        <v>7119</v>
      </c>
      <c r="AI1437" s="238" t="s">
        <v>8465</v>
      </c>
      <c r="AJ1437" s="238" t="s">
        <v>6721</v>
      </c>
      <c r="AK1437" s="238" t="s">
        <v>6726</v>
      </c>
      <c r="AL1437" s="238">
        <v>1436</v>
      </c>
    </row>
    <row r="1438" spans="1:38" x14ac:dyDescent="0.3">
      <c r="A1438" s="232" t="s">
        <v>3220</v>
      </c>
      <c r="B1438" s="232" t="s">
        <v>8462</v>
      </c>
      <c r="C1438" s="244" t="s">
        <v>6717</v>
      </c>
      <c r="D1438" s="240" t="s">
        <v>8470</v>
      </c>
      <c r="E1438" s="239">
        <v>1101116479201</v>
      </c>
      <c r="F1438" s="243" t="s">
        <v>7044</v>
      </c>
      <c r="G1438" s="214">
        <v>1</v>
      </c>
      <c r="H1438" s="234" t="s">
        <v>7052</v>
      </c>
      <c r="I1438" s="234"/>
      <c r="J1438" s="234"/>
      <c r="K1438" s="234"/>
      <c r="L1438" s="234"/>
      <c r="M1438" s="234"/>
      <c r="N1438" s="234" t="s">
        <v>6720</v>
      </c>
      <c r="O1438" s="249" t="s">
        <v>13060</v>
      </c>
      <c r="P1438" s="249" t="s">
        <v>13061</v>
      </c>
      <c r="Q1438" s="226" t="s">
        <v>13062</v>
      </c>
      <c r="R1438" s="212" t="s">
        <v>5169</v>
      </c>
      <c r="S1438" s="213" t="s">
        <v>6721</v>
      </c>
      <c r="T1438" s="236">
        <v>45531</v>
      </c>
      <c r="U1438" s="237" t="s">
        <v>6722</v>
      </c>
      <c r="V1438" s="237">
        <v>45555</v>
      </c>
      <c r="W1438" s="237">
        <v>45576</v>
      </c>
      <c r="X1438" s="237">
        <v>45576</v>
      </c>
      <c r="Y1438" s="237"/>
      <c r="Z1438" s="237" t="s">
        <v>8464</v>
      </c>
      <c r="AA1438" s="225">
        <v>202409</v>
      </c>
      <c r="AB1438" s="246"/>
      <c r="AC1438" s="236" t="s">
        <v>6963</v>
      </c>
      <c r="AD1438" s="247" t="s">
        <v>7119</v>
      </c>
      <c r="AE1438" s="248">
        <v>0</v>
      </c>
      <c r="AF1438" s="247" t="s">
        <v>7119</v>
      </c>
      <c r="AG1438" s="242" t="str">
        <f>IFERROR(VLOOKUP(작성용!A:A,RM!A:D,4,0),"-")</f>
        <v>김수현</v>
      </c>
      <c r="AH1438" s="9" t="s">
        <v>7119</v>
      </c>
      <c r="AI1438" s="238" t="s">
        <v>8465</v>
      </c>
      <c r="AJ1438" s="238" t="s">
        <v>6721</v>
      </c>
      <c r="AK1438" s="238" t="s">
        <v>6726</v>
      </c>
      <c r="AL1438" s="238">
        <v>1437</v>
      </c>
    </row>
    <row r="1439" spans="1:38" x14ac:dyDescent="0.3">
      <c r="A1439" s="232" t="s">
        <v>3220</v>
      </c>
      <c r="B1439" s="232" t="s">
        <v>8462</v>
      </c>
      <c r="C1439" s="244" t="s">
        <v>6717</v>
      </c>
      <c r="D1439" s="240" t="s">
        <v>8471</v>
      </c>
      <c r="E1439" s="239">
        <v>1101116795540</v>
      </c>
      <c r="F1439" s="243" t="s">
        <v>7179</v>
      </c>
      <c r="G1439" s="214">
        <v>0</v>
      </c>
      <c r="H1439" s="234" t="s">
        <v>7052</v>
      </c>
      <c r="I1439" s="234"/>
      <c r="J1439" s="234"/>
      <c r="K1439" s="234"/>
      <c r="L1439" s="234"/>
      <c r="M1439" s="234"/>
      <c r="N1439" s="234" t="s">
        <v>6720</v>
      </c>
      <c r="O1439" s="249" t="s">
        <v>13060</v>
      </c>
      <c r="P1439" s="249" t="s">
        <v>13061</v>
      </c>
      <c r="Q1439" s="226" t="s">
        <v>13062</v>
      </c>
      <c r="R1439" s="212" t="s">
        <v>4451</v>
      </c>
      <c r="S1439" s="213" t="s">
        <v>6721</v>
      </c>
      <c r="T1439" s="236">
        <v>45531</v>
      </c>
      <c r="U1439" s="237" t="s">
        <v>6722</v>
      </c>
      <c r="V1439" s="237">
        <v>45555</v>
      </c>
      <c r="W1439" s="237">
        <v>45576</v>
      </c>
      <c r="X1439" s="237">
        <v>45576</v>
      </c>
      <c r="Y1439" s="237"/>
      <c r="Z1439" s="237" t="s">
        <v>8464</v>
      </c>
      <c r="AA1439" s="225">
        <v>202409</v>
      </c>
      <c r="AB1439" s="246"/>
      <c r="AC1439" s="236" t="s">
        <v>6963</v>
      </c>
      <c r="AD1439" s="247" t="s">
        <v>7289</v>
      </c>
      <c r="AE1439" s="248">
        <v>1</v>
      </c>
      <c r="AF1439" s="247" t="s">
        <v>7289</v>
      </c>
      <c r="AG1439" s="242" t="str">
        <f>IFERROR(VLOOKUP(작성용!A:A,RM!A:D,4,0),"-")</f>
        <v>김수현</v>
      </c>
      <c r="AH1439" s="9" t="s">
        <v>7119</v>
      </c>
      <c r="AI1439" s="238" t="s">
        <v>8465</v>
      </c>
      <c r="AJ1439" s="238" t="s">
        <v>6721</v>
      </c>
      <c r="AK1439" s="238" t="s">
        <v>6726</v>
      </c>
      <c r="AL1439" s="238">
        <v>1438</v>
      </c>
    </row>
    <row r="1440" spans="1:38" x14ac:dyDescent="0.3">
      <c r="A1440" s="232" t="s">
        <v>3220</v>
      </c>
      <c r="B1440" s="232" t="s">
        <v>8462</v>
      </c>
      <c r="C1440" s="244" t="s">
        <v>6717</v>
      </c>
      <c r="D1440" s="240" t="s">
        <v>8471</v>
      </c>
      <c r="E1440" s="239">
        <v>1101116795540</v>
      </c>
      <c r="F1440" s="243" t="s">
        <v>7044</v>
      </c>
      <c r="G1440" s="214">
        <v>0</v>
      </c>
      <c r="H1440" s="234" t="s">
        <v>7052</v>
      </c>
      <c r="I1440" s="234"/>
      <c r="J1440" s="234"/>
      <c r="K1440" s="234"/>
      <c r="L1440" s="234"/>
      <c r="M1440" s="234"/>
      <c r="N1440" s="234" t="s">
        <v>6720</v>
      </c>
      <c r="O1440" s="249" t="s">
        <v>13060</v>
      </c>
      <c r="P1440" s="249" t="s">
        <v>13061</v>
      </c>
      <c r="Q1440" s="226" t="s">
        <v>13062</v>
      </c>
      <c r="R1440" s="212" t="s">
        <v>5170</v>
      </c>
      <c r="S1440" s="213" t="s">
        <v>6721</v>
      </c>
      <c r="T1440" s="236">
        <v>45531</v>
      </c>
      <c r="U1440" s="237" t="s">
        <v>6722</v>
      </c>
      <c r="V1440" s="237">
        <v>45555</v>
      </c>
      <c r="W1440" s="237">
        <v>45576</v>
      </c>
      <c r="X1440" s="237">
        <v>45576</v>
      </c>
      <c r="Y1440" s="237"/>
      <c r="Z1440" s="237" t="s">
        <v>8464</v>
      </c>
      <c r="AA1440" s="225">
        <v>202409</v>
      </c>
      <c r="AB1440" s="246"/>
      <c r="AC1440" s="236" t="s">
        <v>6963</v>
      </c>
      <c r="AD1440" s="247" t="s">
        <v>7289</v>
      </c>
      <c r="AE1440" s="248">
        <v>0</v>
      </c>
      <c r="AF1440" s="247" t="s">
        <v>7289</v>
      </c>
      <c r="AG1440" s="242" t="str">
        <f>IFERROR(VLOOKUP(작성용!A:A,RM!A:D,4,0),"-")</f>
        <v>김수현</v>
      </c>
      <c r="AH1440" s="9" t="s">
        <v>7119</v>
      </c>
      <c r="AI1440" s="238" t="s">
        <v>8465</v>
      </c>
      <c r="AJ1440" s="238" t="s">
        <v>6721</v>
      </c>
      <c r="AK1440" s="238" t="s">
        <v>6726</v>
      </c>
      <c r="AL1440" s="238">
        <v>1439</v>
      </c>
    </row>
    <row r="1441" spans="1:38" x14ac:dyDescent="0.3">
      <c r="A1441" s="232" t="s">
        <v>3220</v>
      </c>
      <c r="B1441" s="232" t="s">
        <v>8462</v>
      </c>
      <c r="C1441" s="244" t="s">
        <v>6717</v>
      </c>
      <c r="D1441" s="240" t="s">
        <v>8471</v>
      </c>
      <c r="E1441" s="239">
        <v>1101116795540</v>
      </c>
      <c r="F1441" s="243" t="s">
        <v>7044</v>
      </c>
      <c r="G1441" s="214">
        <v>1</v>
      </c>
      <c r="H1441" s="234" t="s">
        <v>7052</v>
      </c>
      <c r="I1441" s="234"/>
      <c r="J1441" s="234"/>
      <c r="K1441" s="234"/>
      <c r="L1441" s="234"/>
      <c r="M1441" s="234"/>
      <c r="N1441" s="234" t="s">
        <v>6720</v>
      </c>
      <c r="O1441" s="249" t="s">
        <v>13060</v>
      </c>
      <c r="P1441" s="249" t="s">
        <v>13061</v>
      </c>
      <c r="Q1441" s="226" t="s">
        <v>13062</v>
      </c>
      <c r="R1441" s="212" t="s">
        <v>5171</v>
      </c>
      <c r="S1441" s="213" t="s">
        <v>6721</v>
      </c>
      <c r="T1441" s="236">
        <v>45531</v>
      </c>
      <c r="U1441" s="237" t="s">
        <v>6722</v>
      </c>
      <c r="V1441" s="237">
        <v>45555</v>
      </c>
      <c r="W1441" s="237">
        <v>45576</v>
      </c>
      <c r="X1441" s="237">
        <v>45576</v>
      </c>
      <c r="Y1441" s="237"/>
      <c r="Z1441" s="237" t="s">
        <v>8464</v>
      </c>
      <c r="AA1441" s="225">
        <v>202409</v>
      </c>
      <c r="AB1441" s="246"/>
      <c r="AC1441" s="236" t="s">
        <v>6963</v>
      </c>
      <c r="AD1441" s="247" t="s">
        <v>7289</v>
      </c>
      <c r="AE1441" s="248">
        <v>0</v>
      </c>
      <c r="AF1441" s="247" t="s">
        <v>7289</v>
      </c>
      <c r="AG1441" s="242" t="str">
        <f>IFERROR(VLOOKUP(작성용!A:A,RM!A:D,4,0),"-")</f>
        <v>김수현</v>
      </c>
      <c r="AH1441" s="9" t="s">
        <v>7119</v>
      </c>
      <c r="AI1441" s="238" t="s">
        <v>8465</v>
      </c>
      <c r="AJ1441" s="238" t="s">
        <v>6721</v>
      </c>
      <c r="AK1441" s="238" t="s">
        <v>6726</v>
      </c>
      <c r="AL1441" s="238">
        <v>1440</v>
      </c>
    </row>
    <row r="1442" spans="1:38" x14ac:dyDescent="0.3">
      <c r="A1442" s="232" t="s">
        <v>3220</v>
      </c>
      <c r="B1442" s="232" t="s">
        <v>8462</v>
      </c>
      <c r="C1442" s="244" t="s">
        <v>6717</v>
      </c>
      <c r="D1442" s="240" t="s">
        <v>8472</v>
      </c>
      <c r="E1442" s="239">
        <v>1601110411853</v>
      </c>
      <c r="F1442" s="243" t="s">
        <v>7044</v>
      </c>
      <c r="G1442" s="214">
        <v>0</v>
      </c>
      <c r="H1442" s="234" t="s">
        <v>7052</v>
      </c>
      <c r="I1442" s="234"/>
      <c r="J1442" s="234"/>
      <c r="K1442" s="234"/>
      <c r="L1442" s="234"/>
      <c r="M1442" s="234"/>
      <c r="N1442" s="234" t="s">
        <v>6720</v>
      </c>
      <c r="O1442" s="249" t="s">
        <v>13060</v>
      </c>
      <c r="P1442" s="249" t="s">
        <v>13061</v>
      </c>
      <c r="Q1442" s="226" t="s">
        <v>13062</v>
      </c>
      <c r="R1442" s="212" t="s">
        <v>4452</v>
      </c>
      <c r="S1442" s="213" t="s">
        <v>6721</v>
      </c>
      <c r="T1442" s="236">
        <v>45531</v>
      </c>
      <c r="U1442" s="237" t="s">
        <v>6722</v>
      </c>
      <c r="V1442" s="237">
        <v>45555</v>
      </c>
      <c r="W1442" s="237">
        <v>45576</v>
      </c>
      <c r="X1442" s="237">
        <v>45576</v>
      </c>
      <c r="Y1442" s="237"/>
      <c r="Z1442" s="237" t="s">
        <v>8464</v>
      </c>
      <c r="AA1442" s="225">
        <v>202409</v>
      </c>
      <c r="AB1442" s="246"/>
      <c r="AC1442" s="236" t="s">
        <v>6963</v>
      </c>
      <c r="AD1442" s="247" t="s">
        <v>7135</v>
      </c>
      <c r="AE1442" s="248">
        <v>1</v>
      </c>
      <c r="AF1442" s="247" t="s">
        <v>7135</v>
      </c>
      <c r="AG1442" s="242" t="str">
        <f>IFERROR(VLOOKUP(작성용!A:A,RM!A:D,4,0),"-")</f>
        <v>김수현</v>
      </c>
      <c r="AH1442" s="9" t="s">
        <v>7119</v>
      </c>
      <c r="AI1442" s="238" t="s">
        <v>8465</v>
      </c>
      <c r="AJ1442" s="238" t="s">
        <v>6721</v>
      </c>
      <c r="AK1442" s="238" t="s">
        <v>6726</v>
      </c>
      <c r="AL1442" s="238">
        <v>1441</v>
      </c>
    </row>
    <row r="1443" spans="1:38" x14ac:dyDescent="0.3">
      <c r="A1443" s="232" t="s">
        <v>3220</v>
      </c>
      <c r="B1443" s="232" t="s">
        <v>8462</v>
      </c>
      <c r="C1443" s="244" t="s">
        <v>6717</v>
      </c>
      <c r="D1443" s="240" t="s">
        <v>8473</v>
      </c>
      <c r="E1443" s="239">
        <v>1101117198959</v>
      </c>
      <c r="F1443" s="243" t="s">
        <v>7044</v>
      </c>
      <c r="G1443" s="214">
        <v>0</v>
      </c>
      <c r="H1443" s="234" t="s">
        <v>7052</v>
      </c>
      <c r="I1443" s="234"/>
      <c r="J1443" s="234"/>
      <c r="K1443" s="234"/>
      <c r="L1443" s="234"/>
      <c r="M1443" s="234"/>
      <c r="N1443" s="234" t="s">
        <v>6720</v>
      </c>
      <c r="O1443" s="249" t="s">
        <v>13060</v>
      </c>
      <c r="P1443" s="249" t="s">
        <v>13061</v>
      </c>
      <c r="Q1443" s="226" t="s">
        <v>13062</v>
      </c>
      <c r="R1443" s="212" t="s">
        <v>4453</v>
      </c>
      <c r="S1443" s="213" t="s">
        <v>6721</v>
      </c>
      <c r="T1443" s="236">
        <v>45531</v>
      </c>
      <c r="U1443" s="237" t="s">
        <v>6722</v>
      </c>
      <c r="V1443" s="237">
        <v>45555</v>
      </c>
      <c r="W1443" s="237">
        <v>45576</v>
      </c>
      <c r="X1443" s="237">
        <v>45576</v>
      </c>
      <c r="Y1443" s="237"/>
      <c r="Z1443" s="237" t="s">
        <v>8464</v>
      </c>
      <c r="AA1443" s="225">
        <v>202409</v>
      </c>
      <c r="AB1443" s="246"/>
      <c r="AC1443" s="236" t="s">
        <v>6963</v>
      </c>
      <c r="AD1443" s="247" t="s">
        <v>7026</v>
      </c>
      <c r="AE1443" s="248">
        <v>1</v>
      </c>
      <c r="AF1443" s="247" t="s">
        <v>7026</v>
      </c>
      <c r="AG1443" s="242" t="str">
        <f>IFERROR(VLOOKUP(작성용!A:A,RM!A:D,4,0),"-")</f>
        <v>김수현</v>
      </c>
      <c r="AH1443" s="9" t="s">
        <v>7119</v>
      </c>
      <c r="AI1443" s="238" t="s">
        <v>8465</v>
      </c>
      <c r="AJ1443" s="238" t="s">
        <v>6721</v>
      </c>
      <c r="AK1443" s="238" t="s">
        <v>6726</v>
      </c>
      <c r="AL1443" s="238">
        <v>1442</v>
      </c>
    </row>
    <row r="1444" spans="1:38" x14ac:dyDescent="0.3">
      <c r="A1444" s="232" t="s">
        <v>3220</v>
      </c>
      <c r="B1444" s="232" t="s">
        <v>8462</v>
      </c>
      <c r="C1444" s="244" t="s">
        <v>6717</v>
      </c>
      <c r="D1444" s="240" t="s">
        <v>8473</v>
      </c>
      <c r="E1444" s="239">
        <v>1101117198959</v>
      </c>
      <c r="F1444" s="243" t="s">
        <v>7044</v>
      </c>
      <c r="G1444" s="214">
        <v>1</v>
      </c>
      <c r="H1444" s="234" t="s">
        <v>7052</v>
      </c>
      <c r="I1444" s="234"/>
      <c r="J1444" s="234"/>
      <c r="K1444" s="234"/>
      <c r="L1444" s="234"/>
      <c r="M1444" s="234"/>
      <c r="N1444" s="234" t="s">
        <v>6720</v>
      </c>
      <c r="O1444" s="249" t="s">
        <v>13060</v>
      </c>
      <c r="P1444" s="249" t="s">
        <v>13061</v>
      </c>
      <c r="Q1444" s="226" t="s">
        <v>13062</v>
      </c>
      <c r="R1444" s="212" t="s">
        <v>5172</v>
      </c>
      <c r="S1444" s="213" t="s">
        <v>6721</v>
      </c>
      <c r="T1444" s="236">
        <v>45531</v>
      </c>
      <c r="U1444" s="237" t="s">
        <v>6722</v>
      </c>
      <c r="V1444" s="237">
        <v>45555</v>
      </c>
      <c r="W1444" s="237">
        <v>45576</v>
      </c>
      <c r="X1444" s="237">
        <v>45576</v>
      </c>
      <c r="Y1444" s="237"/>
      <c r="Z1444" s="237" t="s">
        <v>8464</v>
      </c>
      <c r="AA1444" s="225">
        <v>202409</v>
      </c>
      <c r="AB1444" s="246"/>
      <c r="AC1444" s="236" t="s">
        <v>6963</v>
      </c>
      <c r="AD1444" s="247" t="s">
        <v>7026</v>
      </c>
      <c r="AE1444" s="248">
        <v>0</v>
      </c>
      <c r="AF1444" s="247" t="s">
        <v>7026</v>
      </c>
      <c r="AG1444" s="242" t="str">
        <f>IFERROR(VLOOKUP(작성용!A:A,RM!A:D,4,0),"-")</f>
        <v>김수현</v>
      </c>
      <c r="AH1444" s="9" t="s">
        <v>7119</v>
      </c>
      <c r="AI1444" s="238" t="s">
        <v>8465</v>
      </c>
      <c r="AJ1444" s="238" t="s">
        <v>6721</v>
      </c>
      <c r="AK1444" s="238" t="s">
        <v>6726</v>
      </c>
      <c r="AL1444" s="238">
        <v>1443</v>
      </c>
    </row>
    <row r="1445" spans="1:38" x14ac:dyDescent="0.3">
      <c r="A1445" s="232" t="s">
        <v>3220</v>
      </c>
      <c r="B1445" s="232" t="s">
        <v>8462</v>
      </c>
      <c r="C1445" s="244" t="s">
        <v>6717</v>
      </c>
      <c r="D1445" s="240" t="s">
        <v>8474</v>
      </c>
      <c r="E1445" s="239">
        <v>1358110248964</v>
      </c>
      <c r="F1445" s="243" t="s">
        <v>7179</v>
      </c>
      <c r="G1445" s="214">
        <v>0</v>
      </c>
      <c r="H1445" s="234" t="s">
        <v>7052</v>
      </c>
      <c r="I1445" s="234"/>
      <c r="J1445" s="234"/>
      <c r="K1445" s="234"/>
      <c r="L1445" s="234"/>
      <c r="M1445" s="234"/>
      <c r="N1445" s="234" t="s">
        <v>6720</v>
      </c>
      <c r="O1445" s="249" t="s">
        <v>13060</v>
      </c>
      <c r="P1445" s="249" t="s">
        <v>13061</v>
      </c>
      <c r="Q1445" s="226" t="s">
        <v>13062</v>
      </c>
      <c r="R1445" s="212" t="s">
        <v>4454</v>
      </c>
      <c r="S1445" s="213" t="s">
        <v>6721</v>
      </c>
      <c r="T1445" s="236">
        <v>45531</v>
      </c>
      <c r="U1445" s="237" t="s">
        <v>6722</v>
      </c>
      <c r="V1445" s="237">
        <v>45555</v>
      </c>
      <c r="W1445" s="237">
        <v>45576</v>
      </c>
      <c r="X1445" s="237">
        <v>45576</v>
      </c>
      <c r="Y1445" s="237"/>
      <c r="Z1445" s="237" t="s">
        <v>8464</v>
      </c>
      <c r="AA1445" s="225">
        <v>202409</v>
      </c>
      <c r="AB1445" s="246"/>
      <c r="AC1445" s="236" t="s">
        <v>6963</v>
      </c>
      <c r="AD1445" s="247" t="s">
        <v>7196</v>
      </c>
      <c r="AE1445" s="248">
        <v>1</v>
      </c>
      <c r="AF1445" s="247" t="s">
        <v>7196</v>
      </c>
      <c r="AG1445" s="242" t="str">
        <f>IFERROR(VLOOKUP(작성용!A:A,RM!A:D,4,0),"-")</f>
        <v>김수현</v>
      </c>
      <c r="AH1445" s="9" t="s">
        <v>7119</v>
      </c>
      <c r="AI1445" s="238" t="s">
        <v>8465</v>
      </c>
      <c r="AJ1445" s="238" t="s">
        <v>6721</v>
      </c>
      <c r="AK1445" s="238" t="s">
        <v>6726</v>
      </c>
      <c r="AL1445" s="238">
        <v>1444</v>
      </c>
    </row>
    <row r="1446" spans="1:38" x14ac:dyDescent="0.3">
      <c r="A1446" s="232" t="s">
        <v>3220</v>
      </c>
      <c r="B1446" s="232" t="s">
        <v>8462</v>
      </c>
      <c r="C1446" s="244" t="s">
        <v>6717</v>
      </c>
      <c r="D1446" s="240" t="s">
        <v>8475</v>
      </c>
      <c r="E1446" s="239">
        <v>1201111055971</v>
      </c>
      <c r="F1446" s="243" t="s">
        <v>7044</v>
      </c>
      <c r="G1446" s="214">
        <v>0</v>
      </c>
      <c r="H1446" s="234" t="s">
        <v>7052</v>
      </c>
      <c r="I1446" s="234"/>
      <c r="J1446" s="234"/>
      <c r="K1446" s="234"/>
      <c r="L1446" s="234"/>
      <c r="M1446" s="234"/>
      <c r="N1446" s="234" t="s">
        <v>6720</v>
      </c>
      <c r="O1446" s="249" t="s">
        <v>13060</v>
      </c>
      <c r="P1446" s="249" t="s">
        <v>13061</v>
      </c>
      <c r="Q1446" s="226" t="s">
        <v>13062</v>
      </c>
      <c r="R1446" s="212" t="s">
        <v>4455</v>
      </c>
      <c r="S1446" s="213" t="s">
        <v>6721</v>
      </c>
      <c r="T1446" s="236">
        <v>45531</v>
      </c>
      <c r="U1446" s="237" t="s">
        <v>6722</v>
      </c>
      <c r="V1446" s="237">
        <v>45555</v>
      </c>
      <c r="W1446" s="237">
        <v>45576</v>
      </c>
      <c r="X1446" s="237">
        <v>45576</v>
      </c>
      <c r="Y1446" s="237"/>
      <c r="Z1446" s="237" t="s">
        <v>8464</v>
      </c>
      <c r="AA1446" s="225">
        <v>202409</v>
      </c>
      <c r="AB1446" s="246"/>
      <c r="AC1446" s="236" t="s">
        <v>6963</v>
      </c>
      <c r="AD1446" s="247" t="s">
        <v>7620</v>
      </c>
      <c r="AE1446" s="248">
        <v>1</v>
      </c>
      <c r="AF1446" s="247" t="s">
        <v>7620</v>
      </c>
      <c r="AG1446" s="242" t="str">
        <f>IFERROR(VLOOKUP(작성용!A:A,RM!A:D,4,0),"-")</f>
        <v>김수현</v>
      </c>
      <c r="AH1446" s="9" t="s">
        <v>7119</v>
      </c>
      <c r="AI1446" s="238" t="s">
        <v>8465</v>
      </c>
      <c r="AJ1446" s="238" t="s">
        <v>6721</v>
      </c>
      <c r="AK1446" s="238" t="s">
        <v>6726</v>
      </c>
      <c r="AL1446" s="238">
        <v>1445</v>
      </c>
    </row>
    <row r="1447" spans="1:38" x14ac:dyDescent="0.3">
      <c r="A1447" s="232" t="s">
        <v>4388</v>
      </c>
      <c r="B1447" s="232" t="s">
        <v>5173</v>
      </c>
      <c r="C1447" s="244" t="s">
        <v>6717</v>
      </c>
      <c r="D1447" s="240" t="s">
        <v>1258</v>
      </c>
      <c r="E1447" s="239">
        <v>1101115974020</v>
      </c>
      <c r="F1447" s="243" t="s">
        <v>6966</v>
      </c>
      <c r="G1447" s="214">
        <v>1</v>
      </c>
      <c r="H1447" s="234" t="s">
        <v>7052</v>
      </c>
      <c r="I1447" s="234"/>
      <c r="J1447" s="234"/>
      <c r="K1447" s="234"/>
      <c r="L1447" s="234"/>
      <c r="M1447" s="234"/>
      <c r="N1447" s="234" t="s">
        <v>7066</v>
      </c>
      <c r="O1447" s="249" t="s">
        <v>13060</v>
      </c>
      <c r="P1447" s="249" t="s">
        <v>13061</v>
      </c>
      <c r="Q1447" s="226" t="s">
        <v>13062</v>
      </c>
      <c r="R1447" s="212" t="s">
        <v>8476</v>
      </c>
      <c r="S1447" s="213" t="s">
        <v>6721</v>
      </c>
      <c r="T1447" s="236">
        <v>45531</v>
      </c>
      <c r="U1447" s="237" t="s">
        <v>6722</v>
      </c>
      <c r="V1447" s="237" t="s">
        <v>13059</v>
      </c>
      <c r="W1447" s="237" t="s">
        <v>13059</v>
      </c>
      <c r="X1447" s="237" t="s">
        <v>13059</v>
      </c>
      <c r="Y1447" s="237"/>
      <c r="Z1447" s="237" t="s">
        <v>13059</v>
      </c>
      <c r="AA1447" s="237" t="s">
        <v>13059</v>
      </c>
      <c r="AB1447" s="246"/>
      <c r="AC1447" s="237" t="s">
        <v>13059</v>
      </c>
      <c r="AD1447" s="247" t="s">
        <v>6910</v>
      </c>
      <c r="AE1447" s="248">
        <v>0</v>
      </c>
      <c r="AF1447" s="247" t="s">
        <v>6910</v>
      </c>
      <c r="AG1447" s="242" t="str">
        <f>IFERROR(VLOOKUP(작성용!A:A,RM!A:D,4,0),"-")</f>
        <v>메자닌평가팀</v>
      </c>
      <c r="AH1447" s="9" t="s">
        <v>6923</v>
      </c>
      <c r="AI1447" s="238" t="s">
        <v>8465</v>
      </c>
      <c r="AJ1447" s="238" t="s">
        <v>6721</v>
      </c>
      <c r="AK1447" s="238" t="s">
        <v>6726</v>
      </c>
      <c r="AL1447" s="238">
        <v>1446</v>
      </c>
    </row>
    <row r="1448" spans="1:38" x14ac:dyDescent="0.3">
      <c r="A1448" s="232" t="s">
        <v>826</v>
      </c>
      <c r="B1448" s="232" t="s">
        <v>8477</v>
      </c>
      <c r="C1448" s="244" t="s">
        <v>6717</v>
      </c>
      <c r="D1448" s="240" t="s">
        <v>8478</v>
      </c>
      <c r="E1448" s="239">
        <v>1601110018964</v>
      </c>
      <c r="F1448" s="243" t="s">
        <v>7179</v>
      </c>
      <c r="G1448" s="214">
        <v>0</v>
      </c>
      <c r="H1448" s="234" t="s">
        <v>6721</v>
      </c>
      <c r="I1448" s="234"/>
      <c r="J1448" s="234"/>
      <c r="K1448" s="234"/>
      <c r="L1448" s="234"/>
      <c r="M1448" s="234"/>
      <c r="N1448" s="234" t="s">
        <v>6720</v>
      </c>
      <c r="O1448" s="249" t="s">
        <v>8479</v>
      </c>
      <c r="P1448" s="249" t="s">
        <v>8480</v>
      </c>
      <c r="Q1448" s="226" t="s">
        <v>8481</v>
      </c>
      <c r="R1448" s="212" t="s">
        <v>2</v>
      </c>
      <c r="S1448" s="213" t="s">
        <v>6721</v>
      </c>
      <c r="T1448" s="236">
        <v>45531</v>
      </c>
      <c r="U1448" s="237" t="s">
        <v>6722</v>
      </c>
      <c r="V1448" s="236">
        <v>45554</v>
      </c>
      <c r="W1448" s="236">
        <v>45565</v>
      </c>
      <c r="X1448" s="237" t="s">
        <v>6721</v>
      </c>
      <c r="Y1448" s="237"/>
      <c r="Z1448" s="237" t="s">
        <v>7066</v>
      </c>
      <c r="AA1448" s="241">
        <v>202409</v>
      </c>
      <c r="AB1448" s="246"/>
      <c r="AC1448" s="236" t="s">
        <v>8482</v>
      </c>
      <c r="AD1448" s="247" t="s">
        <v>7110</v>
      </c>
      <c r="AE1448" s="248">
        <v>1</v>
      </c>
      <c r="AF1448" s="247" t="s">
        <v>7110</v>
      </c>
      <c r="AG1448" s="242" t="str">
        <f>IFERROR(VLOOKUP(작성용!A:A,RM!A:D,4,0),"-")</f>
        <v>김영하</v>
      </c>
      <c r="AH1448" s="9" t="s">
        <v>7110</v>
      </c>
      <c r="AI1448" s="238" t="s">
        <v>7858</v>
      </c>
      <c r="AJ1448" s="238" t="s">
        <v>6721</v>
      </c>
      <c r="AK1448" s="238" t="s">
        <v>6726</v>
      </c>
      <c r="AL1448" s="238">
        <v>1447</v>
      </c>
    </row>
    <row r="1449" spans="1:38" x14ac:dyDescent="0.3">
      <c r="A1449" s="232" t="s">
        <v>373</v>
      </c>
      <c r="B1449" s="232" t="s">
        <v>8483</v>
      </c>
      <c r="C1449" s="244" t="s">
        <v>6717</v>
      </c>
      <c r="D1449" s="240" t="s">
        <v>8484</v>
      </c>
      <c r="E1449" s="239" t="s">
        <v>5174</v>
      </c>
      <c r="F1449" s="243" t="s">
        <v>6729</v>
      </c>
      <c r="G1449" s="214">
        <v>0</v>
      </c>
      <c r="H1449" s="234" t="s">
        <v>6721</v>
      </c>
      <c r="I1449" s="234"/>
      <c r="J1449" s="234"/>
      <c r="K1449" s="234"/>
      <c r="L1449" s="234"/>
      <c r="M1449" s="234"/>
      <c r="N1449" s="234" t="s">
        <v>6720</v>
      </c>
      <c r="O1449" s="249" t="s">
        <v>8485</v>
      </c>
      <c r="P1449" s="249" t="s">
        <v>8486</v>
      </c>
      <c r="Q1449" s="226" t="s">
        <v>8487</v>
      </c>
      <c r="R1449" s="212" t="s">
        <v>5175</v>
      </c>
      <c r="S1449" s="213" t="s">
        <v>8488</v>
      </c>
      <c r="T1449" s="236">
        <v>45531</v>
      </c>
      <c r="U1449" s="237" t="s">
        <v>6722</v>
      </c>
      <c r="V1449" s="237">
        <v>45569</v>
      </c>
      <c r="W1449" s="237">
        <v>45582</v>
      </c>
      <c r="X1449" s="237" t="s">
        <v>6721</v>
      </c>
      <c r="Y1449" s="237"/>
      <c r="Z1449" s="237" t="s">
        <v>7066</v>
      </c>
      <c r="AA1449" s="225">
        <v>202409</v>
      </c>
      <c r="AB1449" s="246"/>
      <c r="AC1449" s="236" t="s">
        <v>6708</v>
      </c>
      <c r="AD1449" s="247" t="s">
        <v>6709</v>
      </c>
      <c r="AE1449" s="248">
        <v>0</v>
      </c>
      <c r="AF1449" s="247" t="s">
        <v>6709</v>
      </c>
      <c r="AG1449" s="242" t="str">
        <f>IFERROR(VLOOKUP(작성용!A:A,RM!A:D,4,0),"-")</f>
        <v>박재현</v>
      </c>
      <c r="AH1449" s="9" t="s">
        <v>8489</v>
      </c>
      <c r="AI1449" s="238" t="s">
        <v>8445</v>
      </c>
      <c r="AJ1449" s="238" t="s">
        <v>6721</v>
      </c>
      <c r="AK1449" s="238" t="s">
        <v>6726</v>
      </c>
      <c r="AL1449" s="238">
        <v>1448</v>
      </c>
    </row>
    <row r="1450" spans="1:38" x14ac:dyDescent="0.3">
      <c r="A1450" s="232" t="s">
        <v>373</v>
      </c>
      <c r="B1450" s="232" t="s">
        <v>8483</v>
      </c>
      <c r="C1450" s="244" t="s">
        <v>6717</v>
      </c>
      <c r="D1450" s="240" t="s">
        <v>8490</v>
      </c>
      <c r="E1450" s="239" t="s">
        <v>5176</v>
      </c>
      <c r="F1450" s="243" t="s">
        <v>6729</v>
      </c>
      <c r="G1450" s="214">
        <v>0</v>
      </c>
      <c r="H1450" s="234" t="s">
        <v>6721</v>
      </c>
      <c r="I1450" s="234"/>
      <c r="J1450" s="234"/>
      <c r="K1450" s="234"/>
      <c r="L1450" s="234"/>
      <c r="M1450" s="234"/>
      <c r="N1450" s="234" t="s">
        <v>6720</v>
      </c>
      <c r="O1450" s="249" t="s">
        <v>8485</v>
      </c>
      <c r="P1450" s="249" t="s">
        <v>8486</v>
      </c>
      <c r="Q1450" s="226" t="s">
        <v>8487</v>
      </c>
      <c r="R1450" s="212" t="s">
        <v>5177</v>
      </c>
      <c r="S1450" s="213" t="s">
        <v>8491</v>
      </c>
      <c r="T1450" s="236">
        <v>45531</v>
      </c>
      <c r="U1450" s="237" t="s">
        <v>6722</v>
      </c>
      <c r="V1450" s="237">
        <v>45569</v>
      </c>
      <c r="W1450" s="237">
        <v>45582</v>
      </c>
      <c r="X1450" s="237" t="s">
        <v>6721</v>
      </c>
      <c r="Y1450" s="237"/>
      <c r="Z1450" s="237" t="s">
        <v>7066</v>
      </c>
      <c r="AA1450" s="225">
        <v>202409</v>
      </c>
      <c r="AB1450" s="246"/>
      <c r="AC1450" s="236" t="s">
        <v>6708</v>
      </c>
      <c r="AD1450" s="247" t="s">
        <v>6709</v>
      </c>
      <c r="AE1450" s="248">
        <v>0</v>
      </c>
      <c r="AF1450" s="247" t="s">
        <v>6709</v>
      </c>
      <c r="AG1450" s="242" t="str">
        <f>IFERROR(VLOOKUP(작성용!A:A,RM!A:D,4,0),"-")</f>
        <v>박재현</v>
      </c>
      <c r="AH1450" s="9" t="s">
        <v>8489</v>
      </c>
      <c r="AI1450" s="238" t="s">
        <v>8445</v>
      </c>
      <c r="AJ1450" s="238" t="s">
        <v>6721</v>
      </c>
      <c r="AK1450" s="238" t="s">
        <v>6726</v>
      </c>
      <c r="AL1450" s="238">
        <v>1449</v>
      </c>
    </row>
    <row r="1451" spans="1:38" x14ac:dyDescent="0.3">
      <c r="A1451" s="232" t="s">
        <v>373</v>
      </c>
      <c r="B1451" s="232" t="s">
        <v>8483</v>
      </c>
      <c r="C1451" s="244" t="s">
        <v>6717</v>
      </c>
      <c r="D1451" s="240" t="s">
        <v>8492</v>
      </c>
      <c r="E1451" s="239" t="s">
        <v>5178</v>
      </c>
      <c r="F1451" s="243" t="s">
        <v>6729</v>
      </c>
      <c r="G1451" s="214">
        <v>0</v>
      </c>
      <c r="H1451" s="234" t="s">
        <v>6721</v>
      </c>
      <c r="I1451" s="234"/>
      <c r="J1451" s="234"/>
      <c r="K1451" s="234"/>
      <c r="L1451" s="234"/>
      <c r="M1451" s="234"/>
      <c r="N1451" s="234" t="s">
        <v>6720</v>
      </c>
      <c r="O1451" s="249" t="s">
        <v>8485</v>
      </c>
      <c r="P1451" s="249" t="s">
        <v>8486</v>
      </c>
      <c r="Q1451" s="226" t="s">
        <v>8487</v>
      </c>
      <c r="R1451" s="212" t="s">
        <v>5179</v>
      </c>
      <c r="S1451" s="213" t="s">
        <v>8493</v>
      </c>
      <c r="T1451" s="236">
        <v>45531</v>
      </c>
      <c r="U1451" s="237" t="s">
        <v>6722</v>
      </c>
      <c r="V1451" s="237">
        <v>45569</v>
      </c>
      <c r="W1451" s="237">
        <v>45582</v>
      </c>
      <c r="X1451" s="237" t="s">
        <v>6721</v>
      </c>
      <c r="Y1451" s="237"/>
      <c r="Z1451" s="237" t="s">
        <v>7066</v>
      </c>
      <c r="AA1451" s="225">
        <v>202409</v>
      </c>
      <c r="AB1451" s="246"/>
      <c r="AC1451" s="236" t="s">
        <v>6708</v>
      </c>
      <c r="AD1451" s="247" t="s">
        <v>6709</v>
      </c>
      <c r="AE1451" s="248">
        <v>0</v>
      </c>
      <c r="AF1451" s="247" t="s">
        <v>6709</v>
      </c>
      <c r="AG1451" s="242" t="str">
        <f>IFERROR(VLOOKUP(작성용!A:A,RM!A:D,4,0),"-")</f>
        <v>박재현</v>
      </c>
      <c r="AH1451" s="9" t="s">
        <v>8489</v>
      </c>
      <c r="AI1451" s="238" t="s">
        <v>8445</v>
      </c>
      <c r="AJ1451" s="238" t="s">
        <v>6721</v>
      </c>
      <c r="AK1451" s="238" t="s">
        <v>6726</v>
      </c>
      <c r="AL1451" s="238">
        <v>1450</v>
      </c>
    </row>
    <row r="1452" spans="1:38" x14ac:dyDescent="0.3">
      <c r="A1452" s="232" t="s">
        <v>373</v>
      </c>
      <c r="B1452" s="232" t="s">
        <v>8483</v>
      </c>
      <c r="C1452" s="244" t="s">
        <v>6717</v>
      </c>
      <c r="D1452" s="240" t="s">
        <v>8408</v>
      </c>
      <c r="E1452" s="239" t="s">
        <v>5084</v>
      </c>
      <c r="F1452" s="243" t="s">
        <v>6729</v>
      </c>
      <c r="G1452" s="214">
        <v>0</v>
      </c>
      <c r="H1452" s="234" t="s">
        <v>6721</v>
      </c>
      <c r="I1452" s="234"/>
      <c r="J1452" s="234"/>
      <c r="K1452" s="234"/>
      <c r="L1452" s="234"/>
      <c r="M1452" s="234"/>
      <c r="N1452" s="234" t="s">
        <v>6720</v>
      </c>
      <c r="O1452" s="249" t="s">
        <v>8485</v>
      </c>
      <c r="P1452" s="249" t="s">
        <v>8486</v>
      </c>
      <c r="Q1452" s="226" t="s">
        <v>8487</v>
      </c>
      <c r="R1452" s="212" t="s">
        <v>5085</v>
      </c>
      <c r="S1452" s="213" t="s">
        <v>8494</v>
      </c>
      <c r="T1452" s="236">
        <v>45531</v>
      </c>
      <c r="U1452" s="237" t="s">
        <v>6722</v>
      </c>
      <c r="V1452" s="237">
        <v>45569</v>
      </c>
      <c r="W1452" s="237">
        <v>45582</v>
      </c>
      <c r="X1452" s="237" t="s">
        <v>6721</v>
      </c>
      <c r="Y1452" s="237"/>
      <c r="Z1452" s="237" t="s">
        <v>7066</v>
      </c>
      <c r="AA1452" s="225">
        <v>202409</v>
      </c>
      <c r="AB1452" s="246"/>
      <c r="AC1452" s="236" t="s">
        <v>6708</v>
      </c>
      <c r="AD1452" s="247" t="s">
        <v>6709</v>
      </c>
      <c r="AE1452" s="248">
        <v>0</v>
      </c>
      <c r="AF1452" s="247" t="s">
        <v>6709</v>
      </c>
      <c r="AG1452" s="242" t="str">
        <f>IFERROR(VLOOKUP(작성용!A:A,RM!A:D,4,0),"-")</f>
        <v>박재현</v>
      </c>
      <c r="AH1452" s="9" t="s">
        <v>8489</v>
      </c>
      <c r="AI1452" s="238" t="s">
        <v>8445</v>
      </c>
      <c r="AJ1452" s="238" t="s">
        <v>6721</v>
      </c>
      <c r="AK1452" s="238" t="s">
        <v>6726</v>
      </c>
      <c r="AL1452" s="238">
        <v>1451</v>
      </c>
    </row>
    <row r="1453" spans="1:38" x14ac:dyDescent="0.3">
      <c r="A1453" s="232" t="s">
        <v>373</v>
      </c>
      <c r="B1453" s="232" t="s">
        <v>8483</v>
      </c>
      <c r="C1453" s="244" t="s">
        <v>6717</v>
      </c>
      <c r="D1453" s="240" t="s">
        <v>8495</v>
      </c>
      <c r="E1453" s="239" t="s">
        <v>5180</v>
      </c>
      <c r="F1453" s="243" t="s">
        <v>6729</v>
      </c>
      <c r="G1453" s="214">
        <v>0</v>
      </c>
      <c r="H1453" s="234" t="s">
        <v>6721</v>
      </c>
      <c r="I1453" s="234"/>
      <c r="J1453" s="234"/>
      <c r="K1453" s="234"/>
      <c r="L1453" s="234"/>
      <c r="M1453" s="234"/>
      <c r="N1453" s="234" t="s">
        <v>6720</v>
      </c>
      <c r="O1453" s="249" t="s">
        <v>8485</v>
      </c>
      <c r="P1453" s="249" t="s">
        <v>8486</v>
      </c>
      <c r="Q1453" s="226" t="s">
        <v>8487</v>
      </c>
      <c r="R1453" s="212" t="s">
        <v>5181</v>
      </c>
      <c r="S1453" s="213" t="s">
        <v>8496</v>
      </c>
      <c r="T1453" s="236">
        <v>45531</v>
      </c>
      <c r="U1453" s="237" t="s">
        <v>6722</v>
      </c>
      <c r="V1453" s="237">
        <v>45569</v>
      </c>
      <c r="W1453" s="237">
        <v>45582</v>
      </c>
      <c r="X1453" s="237" t="s">
        <v>6721</v>
      </c>
      <c r="Y1453" s="237"/>
      <c r="Z1453" s="237" t="s">
        <v>7066</v>
      </c>
      <c r="AA1453" s="225">
        <v>202409</v>
      </c>
      <c r="AB1453" s="246"/>
      <c r="AC1453" s="236" t="s">
        <v>6708</v>
      </c>
      <c r="AD1453" s="247" t="s">
        <v>6709</v>
      </c>
      <c r="AE1453" s="248">
        <v>0</v>
      </c>
      <c r="AF1453" s="247" t="s">
        <v>6709</v>
      </c>
      <c r="AG1453" s="242" t="str">
        <f>IFERROR(VLOOKUP(작성용!A:A,RM!A:D,4,0),"-")</f>
        <v>박재현</v>
      </c>
      <c r="AH1453" s="9" t="s">
        <v>8489</v>
      </c>
      <c r="AI1453" s="238" t="s">
        <v>8445</v>
      </c>
      <c r="AJ1453" s="238" t="s">
        <v>6721</v>
      </c>
      <c r="AK1453" s="238" t="s">
        <v>6726</v>
      </c>
      <c r="AL1453" s="238">
        <v>1452</v>
      </c>
    </row>
    <row r="1454" spans="1:38" x14ac:dyDescent="0.3">
      <c r="A1454" s="232" t="s">
        <v>373</v>
      </c>
      <c r="B1454" s="232" t="s">
        <v>8483</v>
      </c>
      <c r="C1454" s="244" t="s">
        <v>6717</v>
      </c>
      <c r="D1454" s="240" t="s">
        <v>7775</v>
      </c>
      <c r="E1454" s="239" t="s">
        <v>4001</v>
      </c>
      <c r="F1454" s="243" t="s">
        <v>6729</v>
      </c>
      <c r="G1454" s="214">
        <v>0</v>
      </c>
      <c r="H1454" s="234" t="s">
        <v>6721</v>
      </c>
      <c r="I1454" s="234"/>
      <c r="J1454" s="234"/>
      <c r="K1454" s="234"/>
      <c r="L1454" s="234"/>
      <c r="M1454" s="234"/>
      <c r="N1454" s="234" t="s">
        <v>6720</v>
      </c>
      <c r="O1454" s="249" t="s">
        <v>8485</v>
      </c>
      <c r="P1454" s="249" t="s">
        <v>8486</v>
      </c>
      <c r="Q1454" s="226" t="s">
        <v>8487</v>
      </c>
      <c r="R1454" s="212" t="s">
        <v>4197</v>
      </c>
      <c r="S1454" s="213" t="s">
        <v>8497</v>
      </c>
      <c r="T1454" s="236">
        <v>45531</v>
      </c>
      <c r="U1454" s="237" t="s">
        <v>6722</v>
      </c>
      <c r="V1454" s="237">
        <v>45569</v>
      </c>
      <c r="W1454" s="237">
        <v>45582</v>
      </c>
      <c r="X1454" s="237" t="s">
        <v>6721</v>
      </c>
      <c r="Y1454" s="237"/>
      <c r="Z1454" s="237" t="s">
        <v>7066</v>
      </c>
      <c r="AA1454" s="225">
        <v>202409</v>
      </c>
      <c r="AB1454" s="246"/>
      <c r="AC1454" s="236" t="s">
        <v>6708</v>
      </c>
      <c r="AD1454" s="247" t="s">
        <v>6709</v>
      </c>
      <c r="AE1454" s="248">
        <v>0</v>
      </c>
      <c r="AF1454" s="247" t="s">
        <v>6709</v>
      </c>
      <c r="AG1454" s="242" t="str">
        <f>IFERROR(VLOOKUP(작성용!A:A,RM!A:D,4,0),"-")</f>
        <v>박재현</v>
      </c>
      <c r="AH1454" s="9" t="s">
        <v>8489</v>
      </c>
      <c r="AI1454" s="238" t="s">
        <v>8445</v>
      </c>
      <c r="AJ1454" s="238" t="s">
        <v>6721</v>
      </c>
      <c r="AK1454" s="238" t="s">
        <v>6726</v>
      </c>
      <c r="AL1454" s="238">
        <v>1453</v>
      </c>
    </row>
    <row r="1455" spans="1:38" x14ac:dyDescent="0.3">
      <c r="A1455" s="232" t="s">
        <v>373</v>
      </c>
      <c r="B1455" s="232" t="s">
        <v>8483</v>
      </c>
      <c r="C1455" s="244" t="s">
        <v>6717</v>
      </c>
      <c r="D1455" s="240" t="s">
        <v>7299</v>
      </c>
      <c r="E1455" s="239" t="s">
        <v>4487</v>
      </c>
      <c r="F1455" s="243" t="s">
        <v>6729</v>
      </c>
      <c r="G1455" s="214">
        <v>0</v>
      </c>
      <c r="H1455" s="234" t="s">
        <v>6721</v>
      </c>
      <c r="I1455" s="234"/>
      <c r="J1455" s="234"/>
      <c r="K1455" s="234"/>
      <c r="L1455" s="234"/>
      <c r="M1455" s="234"/>
      <c r="N1455" s="234" t="s">
        <v>6720</v>
      </c>
      <c r="O1455" s="249" t="s">
        <v>8485</v>
      </c>
      <c r="P1455" s="249" t="s">
        <v>8486</v>
      </c>
      <c r="Q1455" s="226" t="s">
        <v>8487</v>
      </c>
      <c r="R1455" s="212" t="s">
        <v>4488</v>
      </c>
      <c r="S1455" s="213" t="s">
        <v>8498</v>
      </c>
      <c r="T1455" s="236">
        <v>45531</v>
      </c>
      <c r="U1455" s="237" t="s">
        <v>6722</v>
      </c>
      <c r="V1455" s="237">
        <v>45569</v>
      </c>
      <c r="W1455" s="237">
        <v>45582</v>
      </c>
      <c r="X1455" s="237" t="s">
        <v>6721</v>
      </c>
      <c r="Y1455" s="237"/>
      <c r="Z1455" s="237" t="s">
        <v>7066</v>
      </c>
      <c r="AA1455" s="225">
        <v>202409</v>
      </c>
      <c r="AB1455" s="246"/>
      <c r="AC1455" s="236" t="s">
        <v>6708</v>
      </c>
      <c r="AD1455" s="247" t="s">
        <v>6709</v>
      </c>
      <c r="AE1455" s="248">
        <v>0</v>
      </c>
      <c r="AF1455" s="247" t="s">
        <v>6709</v>
      </c>
      <c r="AG1455" s="242" t="str">
        <f>IFERROR(VLOOKUP(작성용!A:A,RM!A:D,4,0),"-")</f>
        <v>박재현</v>
      </c>
      <c r="AH1455" s="9" t="s">
        <v>8489</v>
      </c>
      <c r="AI1455" s="238" t="s">
        <v>8445</v>
      </c>
      <c r="AJ1455" s="238" t="s">
        <v>6721</v>
      </c>
      <c r="AK1455" s="238" t="s">
        <v>6726</v>
      </c>
      <c r="AL1455" s="238">
        <v>1454</v>
      </c>
    </row>
    <row r="1456" spans="1:38" x14ac:dyDescent="0.3">
      <c r="A1456" s="232" t="s">
        <v>373</v>
      </c>
      <c r="B1456" s="232" t="s">
        <v>8483</v>
      </c>
      <c r="C1456" s="244" t="s">
        <v>6717</v>
      </c>
      <c r="D1456" s="240" t="s">
        <v>7363</v>
      </c>
      <c r="E1456" s="239" t="s">
        <v>3986</v>
      </c>
      <c r="F1456" s="243" t="s">
        <v>6729</v>
      </c>
      <c r="G1456" s="214">
        <v>0</v>
      </c>
      <c r="H1456" s="234" t="s">
        <v>6721</v>
      </c>
      <c r="I1456" s="234"/>
      <c r="J1456" s="234"/>
      <c r="K1456" s="234"/>
      <c r="L1456" s="234"/>
      <c r="M1456" s="234"/>
      <c r="N1456" s="234" t="s">
        <v>6720</v>
      </c>
      <c r="O1456" s="249" t="s">
        <v>8485</v>
      </c>
      <c r="P1456" s="249" t="s">
        <v>8486</v>
      </c>
      <c r="Q1456" s="226" t="s">
        <v>8487</v>
      </c>
      <c r="R1456" s="212" t="s">
        <v>4189</v>
      </c>
      <c r="S1456" s="213" t="s">
        <v>8499</v>
      </c>
      <c r="T1456" s="236">
        <v>45531</v>
      </c>
      <c r="U1456" s="237" t="s">
        <v>6722</v>
      </c>
      <c r="V1456" s="237">
        <v>45569</v>
      </c>
      <c r="W1456" s="237">
        <v>45582</v>
      </c>
      <c r="X1456" s="237" t="s">
        <v>6721</v>
      </c>
      <c r="Y1456" s="237"/>
      <c r="Z1456" s="237" t="s">
        <v>7066</v>
      </c>
      <c r="AA1456" s="225">
        <v>202409</v>
      </c>
      <c r="AB1456" s="246"/>
      <c r="AC1456" s="236" t="s">
        <v>6708</v>
      </c>
      <c r="AD1456" s="247" t="s">
        <v>6709</v>
      </c>
      <c r="AE1456" s="248">
        <v>0</v>
      </c>
      <c r="AF1456" s="247" t="s">
        <v>6709</v>
      </c>
      <c r="AG1456" s="242" t="str">
        <f>IFERROR(VLOOKUP(작성용!A:A,RM!A:D,4,0),"-")</f>
        <v>박재현</v>
      </c>
      <c r="AH1456" s="9" t="s">
        <v>8489</v>
      </c>
      <c r="AI1456" s="238" t="s">
        <v>8445</v>
      </c>
      <c r="AJ1456" s="238" t="s">
        <v>6721</v>
      </c>
      <c r="AK1456" s="238" t="s">
        <v>6726</v>
      </c>
      <c r="AL1456" s="238">
        <v>1455</v>
      </c>
    </row>
    <row r="1457" spans="1:38" x14ac:dyDescent="0.3">
      <c r="A1457" s="232" t="s">
        <v>373</v>
      </c>
      <c r="B1457" s="232" t="s">
        <v>8483</v>
      </c>
      <c r="C1457" s="244" t="s">
        <v>6717</v>
      </c>
      <c r="D1457" s="240" t="s">
        <v>7767</v>
      </c>
      <c r="E1457" s="239" t="s">
        <v>3993</v>
      </c>
      <c r="F1457" s="243" t="s">
        <v>6729</v>
      </c>
      <c r="G1457" s="214">
        <v>0</v>
      </c>
      <c r="H1457" s="234" t="s">
        <v>6721</v>
      </c>
      <c r="I1457" s="234"/>
      <c r="J1457" s="234"/>
      <c r="K1457" s="234"/>
      <c r="L1457" s="234"/>
      <c r="M1457" s="234"/>
      <c r="N1457" s="234" t="s">
        <v>6720</v>
      </c>
      <c r="O1457" s="249" t="s">
        <v>8485</v>
      </c>
      <c r="P1457" s="249" t="s">
        <v>8486</v>
      </c>
      <c r="Q1457" s="226" t="s">
        <v>8487</v>
      </c>
      <c r="R1457" s="212" t="s">
        <v>4266</v>
      </c>
      <c r="S1457" s="213" t="s">
        <v>8500</v>
      </c>
      <c r="T1457" s="236">
        <v>45531</v>
      </c>
      <c r="U1457" s="237" t="s">
        <v>6722</v>
      </c>
      <c r="V1457" s="237">
        <v>45569</v>
      </c>
      <c r="W1457" s="237">
        <v>45582</v>
      </c>
      <c r="X1457" s="237" t="s">
        <v>6721</v>
      </c>
      <c r="Y1457" s="237"/>
      <c r="Z1457" s="237" t="s">
        <v>7066</v>
      </c>
      <c r="AA1457" s="225">
        <v>202409</v>
      </c>
      <c r="AB1457" s="246"/>
      <c r="AC1457" s="236" t="s">
        <v>6708</v>
      </c>
      <c r="AD1457" s="247" t="s">
        <v>6709</v>
      </c>
      <c r="AE1457" s="248">
        <v>0</v>
      </c>
      <c r="AF1457" s="247" t="s">
        <v>6709</v>
      </c>
      <c r="AG1457" s="242" t="str">
        <f>IFERROR(VLOOKUP(작성용!A:A,RM!A:D,4,0),"-")</f>
        <v>박재현</v>
      </c>
      <c r="AH1457" s="9" t="s">
        <v>8489</v>
      </c>
      <c r="AI1457" s="238" t="s">
        <v>8445</v>
      </c>
      <c r="AJ1457" s="238" t="s">
        <v>6721</v>
      </c>
      <c r="AK1457" s="238" t="s">
        <v>6726</v>
      </c>
      <c r="AL1457" s="238">
        <v>1456</v>
      </c>
    </row>
    <row r="1458" spans="1:38" x14ac:dyDescent="0.3">
      <c r="A1458" s="232" t="s">
        <v>373</v>
      </c>
      <c r="B1458" s="232" t="s">
        <v>8483</v>
      </c>
      <c r="C1458" s="244" t="s">
        <v>6717</v>
      </c>
      <c r="D1458" s="240" t="s">
        <v>8065</v>
      </c>
      <c r="E1458" s="239" t="s">
        <v>4677</v>
      </c>
      <c r="F1458" s="243" t="s">
        <v>6729</v>
      </c>
      <c r="G1458" s="214">
        <v>0</v>
      </c>
      <c r="H1458" s="234" t="s">
        <v>6721</v>
      </c>
      <c r="I1458" s="234"/>
      <c r="J1458" s="234"/>
      <c r="K1458" s="234"/>
      <c r="L1458" s="234"/>
      <c r="M1458" s="234"/>
      <c r="N1458" s="234" t="s">
        <v>6720</v>
      </c>
      <c r="O1458" s="249" t="s">
        <v>8485</v>
      </c>
      <c r="P1458" s="249" t="s">
        <v>8486</v>
      </c>
      <c r="Q1458" s="226" t="s">
        <v>8487</v>
      </c>
      <c r="R1458" s="212" t="s">
        <v>4678</v>
      </c>
      <c r="S1458" s="213" t="s">
        <v>8501</v>
      </c>
      <c r="T1458" s="236">
        <v>45531</v>
      </c>
      <c r="U1458" s="237" t="s">
        <v>6722</v>
      </c>
      <c r="V1458" s="237">
        <v>45569</v>
      </c>
      <c r="W1458" s="237">
        <v>45582</v>
      </c>
      <c r="X1458" s="237" t="s">
        <v>6721</v>
      </c>
      <c r="Y1458" s="237"/>
      <c r="Z1458" s="237" t="s">
        <v>7066</v>
      </c>
      <c r="AA1458" s="225">
        <v>202409</v>
      </c>
      <c r="AB1458" s="246"/>
      <c r="AC1458" s="236" t="s">
        <v>6708</v>
      </c>
      <c r="AD1458" s="247" t="s">
        <v>6709</v>
      </c>
      <c r="AE1458" s="248">
        <v>0</v>
      </c>
      <c r="AF1458" s="247" t="s">
        <v>6709</v>
      </c>
      <c r="AG1458" s="242" t="str">
        <f>IFERROR(VLOOKUP(작성용!A:A,RM!A:D,4,0),"-")</f>
        <v>박재현</v>
      </c>
      <c r="AH1458" s="9" t="s">
        <v>8489</v>
      </c>
      <c r="AI1458" s="238" t="s">
        <v>8445</v>
      </c>
      <c r="AJ1458" s="238" t="s">
        <v>6721</v>
      </c>
      <c r="AK1458" s="238" t="s">
        <v>6726</v>
      </c>
      <c r="AL1458" s="238">
        <v>1457</v>
      </c>
    </row>
    <row r="1459" spans="1:38" x14ac:dyDescent="0.3">
      <c r="A1459" s="232" t="s">
        <v>373</v>
      </c>
      <c r="B1459" s="232" t="s">
        <v>8483</v>
      </c>
      <c r="C1459" s="244" t="s">
        <v>6717</v>
      </c>
      <c r="D1459" s="240" t="s">
        <v>7354</v>
      </c>
      <c r="E1459" s="239" t="s">
        <v>4538</v>
      </c>
      <c r="F1459" s="243" t="s">
        <v>6729</v>
      </c>
      <c r="G1459" s="214">
        <v>0</v>
      </c>
      <c r="H1459" s="234" t="s">
        <v>6721</v>
      </c>
      <c r="I1459" s="234"/>
      <c r="J1459" s="234"/>
      <c r="K1459" s="234"/>
      <c r="L1459" s="234"/>
      <c r="M1459" s="234"/>
      <c r="N1459" s="234" t="s">
        <v>6720</v>
      </c>
      <c r="O1459" s="249" t="s">
        <v>8485</v>
      </c>
      <c r="P1459" s="249" t="s">
        <v>8486</v>
      </c>
      <c r="Q1459" s="226" t="s">
        <v>8487</v>
      </c>
      <c r="R1459" s="212" t="s">
        <v>4539</v>
      </c>
      <c r="S1459" s="213" t="s">
        <v>8502</v>
      </c>
      <c r="T1459" s="236">
        <v>45531</v>
      </c>
      <c r="U1459" s="237" t="s">
        <v>6722</v>
      </c>
      <c r="V1459" s="237">
        <v>45569</v>
      </c>
      <c r="W1459" s="237">
        <v>45582</v>
      </c>
      <c r="X1459" s="237" t="s">
        <v>6721</v>
      </c>
      <c r="Y1459" s="237"/>
      <c r="Z1459" s="237" t="s">
        <v>7066</v>
      </c>
      <c r="AA1459" s="225">
        <v>202409</v>
      </c>
      <c r="AB1459" s="246"/>
      <c r="AC1459" s="236" t="s">
        <v>6708</v>
      </c>
      <c r="AD1459" s="247" t="s">
        <v>6709</v>
      </c>
      <c r="AE1459" s="248">
        <v>0</v>
      </c>
      <c r="AF1459" s="247" t="s">
        <v>6709</v>
      </c>
      <c r="AG1459" s="242" t="str">
        <f>IFERROR(VLOOKUP(작성용!A:A,RM!A:D,4,0),"-")</f>
        <v>박재현</v>
      </c>
      <c r="AH1459" s="9" t="s">
        <v>8489</v>
      </c>
      <c r="AI1459" s="238" t="s">
        <v>8445</v>
      </c>
      <c r="AJ1459" s="238" t="s">
        <v>6721</v>
      </c>
      <c r="AK1459" s="238" t="s">
        <v>6726</v>
      </c>
      <c r="AL1459" s="238">
        <v>1458</v>
      </c>
    </row>
    <row r="1460" spans="1:38" x14ac:dyDescent="0.3">
      <c r="A1460" s="232" t="s">
        <v>373</v>
      </c>
      <c r="B1460" s="232" t="s">
        <v>8483</v>
      </c>
      <c r="C1460" s="244" t="s">
        <v>6717</v>
      </c>
      <c r="D1460" s="240" t="s">
        <v>6733</v>
      </c>
      <c r="E1460" s="239" t="s">
        <v>4683</v>
      </c>
      <c r="F1460" s="243" t="s">
        <v>6729</v>
      </c>
      <c r="G1460" s="214">
        <v>0</v>
      </c>
      <c r="H1460" s="234" t="s">
        <v>6721</v>
      </c>
      <c r="I1460" s="234"/>
      <c r="J1460" s="234"/>
      <c r="K1460" s="234"/>
      <c r="L1460" s="234"/>
      <c r="M1460" s="234"/>
      <c r="N1460" s="234" t="s">
        <v>6720</v>
      </c>
      <c r="O1460" s="249" t="s">
        <v>8485</v>
      </c>
      <c r="P1460" s="249" t="s">
        <v>8486</v>
      </c>
      <c r="Q1460" s="226" t="s">
        <v>8487</v>
      </c>
      <c r="R1460" s="212" t="s">
        <v>4684</v>
      </c>
      <c r="S1460" s="213" t="s">
        <v>8503</v>
      </c>
      <c r="T1460" s="236">
        <v>45531</v>
      </c>
      <c r="U1460" s="237" t="s">
        <v>6722</v>
      </c>
      <c r="V1460" s="237">
        <v>45569</v>
      </c>
      <c r="W1460" s="237">
        <v>45582</v>
      </c>
      <c r="X1460" s="237" t="s">
        <v>6721</v>
      </c>
      <c r="Y1460" s="237"/>
      <c r="Z1460" s="237" t="s">
        <v>7066</v>
      </c>
      <c r="AA1460" s="225">
        <v>202409</v>
      </c>
      <c r="AB1460" s="246"/>
      <c r="AC1460" s="236" t="s">
        <v>6708</v>
      </c>
      <c r="AD1460" s="247" t="s">
        <v>6709</v>
      </c>
      <c r="AE1460" s="248">
        <v>0</v>
      </c>
      <c r="AF1460" s="247" t="s">
        <v>6709</v>
      </c>
      <c r="AG1460" s="242" t="str">
        <f>IFERROR(VLOOKUP(작성용!A:A,RM!A:D,4,0),"-")</f>
        <v>박재현</v>
      </c>
      <c r="AH1460" s="9" t="s">
        <v>8489</v>
      </c>
      <c r="AI1460" s="238" t="s">
        <v>8445</v>
      </c>
      <c r="AJ1460" s="238" t="s">
        <v>6721</v>
      </c>
      <c r="AK1460" s="238" t="s">
        <v>6726</v>
      </c>
      <c r="AL1460" s="238">
        <v>1459</v>
      </c>
    </row>
    <row r="1461" spans="1:38" x14ac:dyDescent="0.3">
      <c r="A1461" s="232" t="s">
        <v>373</v>
      </c>
      <c r="B1461" s="232" t="s">
        <v>8483</v>
      </c>
      <c r="C1461" s="244" t="s">
        <v>6717</v>
      </c>
      <c r="D1461" s="240" t="s">
        <v>8070</v>
      </c>
      <c r="E1461" s="239" t="s">
        <v>4689</v>
      </c>
      <c r="F1461" s="243" t="s">
        <v>6729</v>
      </c>
      <c r="G1461" s="214">
        <v>0</v>
      </c>
      <c r="H1461" s="234" t="s">
        <v>6721</v>
      </c>
      <c r="I1461" s="234"/>
      <c r="J1461" s="234"/>
      <c r="K1461" s="234"/>
      <c r="L1461" s="234"/>
      <c r="M1461" s="234"/>
      <c r="N1461" s="234" t="s">
        <v>6720</v>
      </c>
      <c r="O1461" s="249" t="s">
        <v>8485</v>
      </c>
      <c r="P1461" s="249" t="s">
        <v>8486</v>
      </c>
      <c r="Q1461" s="226" t="s">
        <v>8487</v>
      </c>
      <c r="R1461" s="212" t="s">
        <v>4690</v>
      </c>
      <c r="S1461" s="213" t="s">
        <v>8504</v>
      </c>
      <c r="T1461" s="236">
        <v>45531</v>
      </c>
      <c r="U1461" s="237" t="s">
        <v>6722</v>
      </c>
      <c r="V1461" s="237">
        <v>45546</v>
      </c>
      <c r="W1461" s="237">
        <v>45582</v>
      </c>
      <c r="X1461" s="237" t="s">
        <v>6721</v>
      </c>
      <c r="Y1461" s="237"/>
      <c r="Z1461" s="237" t="s">
        <v>7066</v>
      </c>
      <c r="AA1461" s="225">
        <v>202409</v>
      </c>
      <c r="AB1461" s="246"/>
      <c r="AC1461" s="236" t="s">
        <v>6708</v>
      </c>
      <c r="AD1461" s="247" t="s">
        <v>6709</v>
      </c>
      <c r="AE1461" s="248">
        <v>0</v>
      </c>
      <c r="AF1461" s="247" t="s">
        <v>6709</v>
      </c>
      <c r="AG1461" s="242" t="str">
        <f>IFERROR(VLOOKUP(작성용!A:A,RM!A:D,4,0),"-")</f>
        <v>박재현</v>
      </c>
      <c r="AH1461" s="9" t="s">
        <v>8489</v>
      </c>
      <c r="AI1461" s="238" t="s">
        <v>8505</v>
      </c>
      <c r="AJ1461" s="238" t="s">
        <v>6721</v>
      </c>
      <c r="AK1461" s="238" t="s">
        <v>6726</v>
      </c>
      <c r="AL1461" s="238">
        <v>1460</v>
      </c>
    </row>
    <row r="1462" spans="1:38" x14ac:dyDescent="0.3">
      <c r="A1462" s="232" t="s">
        <v>373</v>
      </c>
      <c r="B1462" s="232" t="s">
        <v>8483</v>
      </c>
      <c r="C1462" s="244" t="s">
        <v>6717</v>
      </c>
      <c r="D1462" s="240" t="s">
        <v>8506</v>
      </c>
      <c r="E1462" s="239" t="s">
        <v>5182</v>
      </c>
      <c r="F1462" s="243" t="s">
        <v>6729</v>
      </c>
      <c r="G1462" s="214">
        <v>0</v>
      </c>
      <c r="H1462" s="234" t="s">
        <v>6721</v>
      </c>
      <c r="I1462" s="234"/>
      <c r="J1462" s="234"/>
      <c r="K1462" s="234"/>
      <c r="L1462" s="234"/>
      <c r="M1462" s="234"/>
      <c r="N1462" s="234" t="s">
        <v>6720</v>
      </c>
      <c r="O1462" s="249" t="s">
        <v>8485</v>
      </c>
      <c r="P1462" s="249" t="s">
        <v>8486</v>
      </c>
      <c r="Q1462" s="226" t="s">
        <v>8487</v>
      </c>
      <c r="R1462" s="212" t="s">
        <v>5183</v>
      </c>
      <c r="S1462" s="213" t="s">
        <v>8507</v>
      </c>
      <c r="T1462" s="236">
        <v>45531</v>
      </c>
      <c r="U1462" s="237" t="s">
        <v>6722</v>
      </c>
      <c r="V1462" s="237">
        <v>45569</v>
      </c>
      <c r="W1462" s="237">
        <v>45582</v>
      </c>
      <c r="X1462" s="237" t="s">
        <v>6721</v>
      </c>
      <c r="Y1462" s="237"/>
      <c r="Z1462" s="237" t="s">
        <v>7066</v>
      </c>
      <c r="AA1462" s="225">
        <v>202409</v>
      </c>
      <c r="AB1462" s="246"/>
      <c r="AC1462" s="236" t="s">
        <v>6708</v>
      </c>
      <c r="AD1462" s="247" t="s">
        <v>6709</v>
      </c>
      <c r="AE1462" s="248">
        <v>0</v>
      </c>
      <c r="AF1462" s="247" t="s">
        <v>6709</v>
      </c>
      <c r="AG1462" s="242" t="str">
        <f>IFERROR(VLOOKUP(작성용!A:A,RM!A:D,4,0),"-")</f>
        <v>박재현</v>
      </c>
      <c r="AH1462" s="9" t="s">
        <v>8489</v>
      </c>
      <c r="AI1462" s="238" t="s">
        <v>8445</v>
      </c>
      <c r="AJ1462" s="238" t="s">
        <v>6721</v>
      </c>
      <c r="AK1462" s="238" t="s">
        <v>6726</v>
      </c>
      <c r="AL1462" s="238">
        <v>1461</v>
      </c>
    </row>
    <row r="1463" spans="1:38" x14ac:dyDescent="0.3">
      <c r="A1463" s="232" t="s">
        <v>373</v>
      </c>
      <c r="B1463" s="232" t="s">
        <v>8483</v>
      </c>
      <c r="C1463" s="244" t="s">
        <v>6717</v>
      </c>
      <c r="D1463" s="240" t="s">
        <v>6739</v>
      </c>
      <c r="E1463" s="239" t="s">
        <v>3987</v>
      </c>
      <c r="F1463" s="243" t="s">
        <v>6729</v>
      </c>
      <c r="G1463" s="214">
        <v>0</v>
      </c>
      <c r="H1463" s="234" t="s">
        <v>6721</v>
      </c>
      <c r="I1463" s="234"/>
      <c r="J1463" s="234"/>
      <c r="K1463" s="234"/>
      <c r="L1463" s="234"/>
      <c r="M1463" s="234"/>
      <c r="N1463" s="234" t="s">
        <v>6720</v>
      </c>
      <c r="O1463" s="249" t="s">
        <v>8485</v>
      </c>
      <c r="P1463" s="249" t="s">
        <v>8486</v>
      </c>
      <c r="Q1463" s="226" t="s">
        <v>8487</v>
      </c>
      <c r="R1463" s="212" t="s">
        <v>4190</v>
      </c>
      <c r="S1463" s="213" t="s">
        <v>8508</v>
      </c>
      <c r="T1463" s="236">
        <v>45531</v>
      </c>
      <c r="U1463" s="237" t="s">
        <v>6722</v>
      </c>
      <c r="V1463" s="237">
        <v>45569</v>
      </c>
      <c r="W1463" s="237">
        <v>45582</v>
      </c>
      <c r="X1463" s="237" t="s">
        <v>6721</v>
      </c>
      <c r="Y1463" s="237"/>
      <c r="Z1463" s="237" t="s">
        <v>7066</v>
      </c>
      <c r="AA1463" s="225">
        <v>202409</v>
      </c>
      <c r="AB1463" s="246"/>
      <c r="AC1463" s="236" t="s">
        <v>6708</v>
      </c>
      <c r="AD1463" s="247" t="s">
        <v>6709</v>
      </c>
      <c r="AE1463" s="248">
        <v>0</v>
      </c>
      <c r="AF1463" s="247" t="s">
        <v>6709</v>
      </c>
      <c r="AG1463" s="242" t="str">
        <f>IFERROR(VLOOKUP(작성용!A:A,RM!A:D,4,0),"-")</f>
        <v>박재현</v>
      </c>
      <c r="AH1463" s="9" t="s">
        <v>8489</v>
      </c>
      <c r="AI1463" s="238" t="s">
        <v>8445</v>
      </c>
      <c r="AJ1463" s="238" t="s">
        <v>6721</v>
      </c>
      <c r="AK1463" s="238" t="s">
        <v>6726</v>
      </c>
      <c r="AL1463" s="238">
        <v>1462</v>
      </c>
    </row>
    <row r="1464" spans="1:38" x14ac:dyDescent="0.3">
      <c r="A1464" s="232" t="s">
        <v>373</v>
      </c>
      <c r="B1464" s="232" t="s">
        <v>8483</v>
      </c>
      <c r="C1464" s="244" t="s">
        <v>6717</v>
      </c>
      <c r="D1464" s="240" t="s">
        <v>8076</v>
      </c>
      <c r="E1464" s="239" t="s">
        <v>4699</v>
      </c>
      <c r="F1464" s="243" t="s">
        <v>6729</v>
      </c>
      <c r="G1464" s="214">
        <v>0</v>
      </c>
      <c r="H1464" s="234" t="s">
        <v>6721</v>
      </c>
      <c r="I1464" s="234"/>
      <c r="J1464" s="234"/>
      <c r="K1464" s="234"/>
      <c r="L1464" s="234"/>
      <c r="M1464" s="234"/>
      <c r="N1464" s="234" t="s">
        <v>6720</v>
      </c>
      <c r="O1464" s="249" t="s">
        <v>8485</v>
      </c>
      <c r="P1464" s="249" t="s">
        <v>8486</v>
      </c>
      <c r="Q1464" s="226" t="s">
        <v>8487</v>
      </c>
      <c r="R1464" s="212" t="s">
        <v>4700</v>
      </c>
      <c r="S1464" s="213" t="s">
        <v>8509</v>
      </c>
      <c r="T1464" s="236">
        <v>45531</v>
      </c>
      <c r="U1464" s="237" t="s">
        <v>6722</v>
      </c>
      <c r="V1464" s="237">
        <v>45569</v>
      </c>
      <c r="W1464" s="237">
        <v>45582</v>
      </c>
      <c r="X1464" s="237" t="s">
        <v>6721</v>
      </c>
      <c r="Y1464" s="237"/>
      <c r="Z1464" s="237" t="s">
        <v>7066</v>
      </c>
      <c r="AA1464" s="225">
        <v>202409</v>
      </c>
      <c r="AB1464" s="246"/>
      <c r="AC1464" s="236" t="s">
        <v>6708</v>
      </c>
      <c r="AD1464" s="247" t="s">
        <v>6709</v>
      </c>
      <c r="AE1464" s="248">
        <v>0</v>
      </c>
      <c r="AF1464" s="247" t="s">
        <v>6709</v>
      </c>
      <c r="AG1464" s="242" t="str">
        <f>IFERROR(VLOOKUP(작성용!A:A,RM!A:D,4,0),"-")</f>
        <v>박재현</v>
      </c>
      <c r="AH1464" s="9" t="s">
        <v>8489</v>
      </c>
      <c r="AI1464" s="238" t="s">
        <v>8445</v>
      </c>
      <c r="AJ1464" s="238" t="s">
        <v>6721</v>
      </c>
      <c r="AK1464" s="238" t="s">
        <v>6726</v>
      </c>
      <c r="AL1464" s="238">
        <v>1463</v>
      </c>
    </row>
    <row r="1465" spans="1:38" x14ac:dyDescent="0.3">
      <c r="A1465" s="232" t="s">
        <v>373</v>
      </c>
      <c r="B1465" s="232" t="s">
        <v>8483</v>
      </c>
      <c r="C1465" s="244" t="s">
        <v>6717</v>
      </c>
      <c r="D1465" s="240" t="s">
        <v>7345</v>
      </c>
      <c r="E1465" s="239" t="s">
        <v>4530</v>
      </c>
      <c r="F1465" s="243" t="s">
        <v>6729</v>
      </c>
      <c r="G1465" s="214">
        <v>0</v>
      </c>
      <c r="H1465" s="234" t="s">
        <v>6721</v>
      </c>
      <c r="I1465" s="234"/>
      <c r="J1465" s="234"/>
      <c r="K1465" s="234"/>
      <c r="L1465" s="234"/>
      <c r="M1465" s="234"/>
      <c r="N1465" s="234" t="s">
        <v>6720</v>
      </c>
      <c r="O1465" s="249" t="s">
        <v>8485</v>
      </c>
      <c r="P1465" s="249" t="s">
        <v>8486</v>
      </c>
      <c r="Q1465" s="226" t="s">
        <v>8487</v>
      </c>
      <c r="R1465" s="212" t="s">
        <v>4531</v>
      </c>
      <c r="S1465" s="213" t="s">
        <v>8510</v>
      </c>
      <c r="T1465" s="236">
        <v>45531</v>
      </c>
      <c r="U1465" s="237" t="s">
        <v>6722</v>
      </c>
      <c r="V1465" s="237">
        <v>45569</v>
      </c>
      <c r="W1465" s="237">
        <v>45582</v>
      </c>
      <c r="X1465" s="237" t="s">
        <v>6721</v>
      </c>
      <c r="Y1465" s="237"/>
      <c r="Z1465" s="237" t="s">
        <v>7066</v>
      </c>
      <c r="AA1465" s="225">
        <v>202409</v>
      </c>
      <c r="AB1465" s="246"/>
      <c r="AC1465" s="236" t="s">
        <v>6708</v>
      </c>
      <c r="AD1465" s="247" t="s">
        <v>6709</v>
      </c>
      <c r="AE1465" s="248">
        <v>0</v>
      </c>
      <c r="AF1465" s="247" t="s">
        <v>6709</v>
      </c>
      <c r="AG1465" s="242" t="str">
        <f>IFERROR(VLOOKUP(작성용!A:A,RM!A:D,4,0),"-")</f>
        <v>박재현</v>
      </c>
      <c r="AH1465" s="9" t="s">
        <v>8489</v>
      </c>
      <c r="AI1465" s="238" t="s">
        <v>8445</v>
      </c>
      <c r="AJ1465" s="238" t="s">
        <v>6721</v>
      </c>
      <c r="AK1465" s="238" t="s">
        <v>6726</v>
      </c>
      <c r="AL1465" s="238">
        <v>1464</v>
      </c>
    </row>
    <row r="1466" spans="1:38" x14ac:dyDescent="0.3">
      <c r="A1466" s="232" t="s">
        <v>373</v>
      </c>
      <c r="B1466" s="232" t="s">
        <v>8483</v>
      </c>
      <c r="C1466" s="244" t="s">
        <v>6717</v>
      </c>
      <c r="D1466" s="240" t="s">
        <v>6740</v>
      </c>
      <c r="E1466" s="239" t="s">
        <v>4701</v>
      </c>
      <c r="F1466" s="243" t="s">
        <v>6729</v>
      </c>
      <c r="G1466" s="214">
        <v>0</v>
      </c>
      <c r="H1466" s="234" t="s">
        <v>6721</v>
      </c>
      <c r="I1466" s="234"/>
      <c r="J1466" s="234"/>
      <c r="K1466" s="234"/>
      <c r="L1466" s="234"/>
      <c r="M1466" s="234"/>
      <c r="N1466" s="234" t="s">
        <v>6720</v>
      </c>
      <c r="O1466" s="249" t="s">
        <v>8485</v>
      </c>
      <c r="P1466" s="249" t="s">
        <v>8486</v>
      </c>
      <c r="Q1466" s="226" t="s">
        <v>8487</v>
      </c>
      <c r="R1466" s="212" t="s">
        <v>4702</v>
      </c>
      <c r="S1466" s="213" t="s">
        <v>8511</v>
      </c>
      <c r="T1466" s="236">
        <v>45531</v>
      </c>
      <c r="U1466" s="237" t="s">
        <v>6722</v>
      </c>
      <c r="V1466" s="237">
        <v>45546</v>
      </c>
      <c r="W1466" s="237">
        <v>45582</v>
      </c>
      <c r="X1466" s="237" t="s">
        <v>6721</v>
      </c>
      <c r="Y1466" s="237"/>
      <c r="Z1466" s="237" t="s">
        <v>7066</v>
      </c>
      <c r="AA1466" s="225">
        <v>202409</v>
      </c>
      <c r="AB1466" s="246"/>
      <c r="AC1466" s="236" t="s">
        <v>6708</v>
      </c>
      <c r="AD1466" s="247" t="s">
        <v>6709</v>
      </c>
      <c r="AE1466" s="248">
        <v>0</v>
      </c>
      <c r="AF1466" s="247" t="s">
        <v>6709</v>
      </c>
      <c r="AG1466" s="242" t="str">
        <f>IFERROR(VLOOKUP(작성용!A:A,RM!A:D,4,0),"-")</f>
        <v>박재현</v>
      </c>
      <c r="AH1466" s="9" t="s">
        <v>8489</v>
      </c>
      <c r="AI1466" s="238" t="s">
        <v>8505</v>
      </c>
      <c r="AJ1466" s="238" t="s">
        <v>6721</v>
      </c>
      <c r="AK1466" s="238" t="s">
        <v>6726</v>
      </c>
      <c r="AL1466" s="238">
        <v>1465</v>
      </c>
    </row>
    <row r="1467" spans="1:38" x14ac:dyDescent="0.3">
      <c r="A1467" s="232" t="s">
        <v>373</v>
      </c>
      <c r="B1467" s="232" t="s">
        <v>8483</v>
      </c>
      <c r="C1467" s="244" t="s">
        <v>6717</v>
      </c>
      <c r="D1467" s="240" t="s">
        <v>6748</v>
      </c>
      <c r="E1467" s="239" t="s">
        <v>3971</v>
      </c>
      <c r="F1467" s="243" t="s">
        <v>6729</v>
      </c>
      <c r="G1467" s="214">
        <v>0</v>
      </c>
      <c r="H1467" s="234" t="s">
        <v>6721</v>
      </c>
      <c r="I1467" s="234"/>
      <c r="J1467" s="234"/>
      <c r="K1467" s="234"/>
      <c r="L1467" s="234"/>
      <c r="M1467" s="234"/>
      <c r="N1467" s="234" t="s">
        <v>6720</v>
      </c>
      <c r="O1467" s="249" t="s">
        <v>8485</v>
      </c>
      <c r="P1467" s="249" t="s">
        <v>8486</v>
      </c>
      <c r="Q1467" s="226" t="s">
        <v>8487</v>
      </c>
      <c r="R1467" s="212" t="s">
        <v>4200</v>
      </c>
      <c r="S1467" s="213" t="s">
        <v>8512</v>
      </c>
      <c r="T1467" s="236">
        <v>45531</v>
      </c>
      <c r="U1467" s="237" t="s">
        <v>6722</v>
      </c>
      <c r="V1467" s="237">
        <v>45569</v>
      </c>
      <c r="W1467" s="237">
        <v>45582</v>
      </c>
      <c r="X1467" s="237" t="s">
        <v>6721</v>
      </c>
      <c r="Y1467" s="237"/>
      <c r="Z1467" s="237" t="s">
        <v>7066</v>
      </c>
      <c r="AA1467" s="225">
        <v>202409</v>
      </c>
      <c r="AB1467" s="246"/>
      <c r="AC1467" s="236" t="s">
        <v>6708</v>
      </c>
      <c r="AD1467" s="247" t="s">
        <v>6709</v>
      </c>
      <c r="AE1467" s="248">
        <v>0</v>
      </c>
      <c r="AF1467" s="247" t="s">
        <v>6709</v>
      </c>
      <c r="AG1467" s="242" t="str">
        <f>IFERROR(VLOOKUP(작성용!A:A,RM!A:D,4,0),"-")</f>
        <v>박재현</v>
      </c>
      <c r="AH1467" s="9" t="s">
        <v>8489</v>
      </c>
      <c r="AI1467" s="238" t="s">
        <v>8445</v>
      </c>
      <c r="AJ1467" s="238" t="s">
        <v>6721</v>
      </c>
      <c r="AK1467" s="238" t="s">
        <v>6726</v>
      </c>
      <c r="AL1467" s="238">
        <v>1466</v>
      </c>
    </row>
    <row r="1468" spans="1:38" x14ac:dyDescent="0.3">
      <c r="A1468" s="232" t="s">
        <v>373</v>
      </c>
      <c r="B1468" s="232" t="s">
        <v>8483</v>
      </c>
      <c r="C1468" s="244" t="s">
        <v>6717</v>
      </c>
      <c r="D1468" s="240" t="s">
        <v>6750</v>
      </c>
      <c r="E1468" s="239" t="s">
        <v>3970</v>
      </c>
      <c r="F1468" s="243" t="s">
        <v>6729</v>
      </c>
      <c r="G1468" s="214">
        <v>0</v>
      </c>
      <c r="H1468" s="234" t="s">
        <v>6721</v>
      </c>
      <c r="I1468" s="234"/>
      <c r="J1468" s="234"/>
      <c r="K1468" s="234"/>
      <c r="L1468" s="234"/>
      <c r="M1468" s="234"/>
      <c r="N1468" s="234" t="s">
        <v>6720</v>
      </c>
      <c r="O1468" s="249" t="s">
        <v>8485</v>
      </c>
      <c r="P1468" s="249" t="s">
        <v>8486</v>
      </c>
      <c r="Q1468" s="226" t="s">
        <v>8487</v>
      </c>
      <c r="R1468" s="212" t="s">
        <v>4202</v>
      </c>
      <c r="S1468" s="213" t="s">
        <v>8513</v>
      </c>
      <c r="T1468" s="236">
        <v>45531</v>
      </c>
      <c r="U1468" s="237" t="s">
        <v>6722</v>
      </c>
      <c r="V1468" s="237">
        <v>45569</v>
      </c>
      <c r="W1468" s="237">
        <v>45582</v>
      </c>
      <c r="X1468" s="237" t="s">
        <v>6721</v>
      </c>
      <c r="Y1468" s="237"/>
      <c r="Z1468" s="237" t="s">
        <v>7066</v>
      </c>
      <c r="AA1468" s="225">
        <v>202409</v>
      </c>
      <c r="AB1468" s="246"/>
      <c r="AC1468" s="236" t="s">
        <v>6708</v>
      </c>
      <c r="AD1468" s="247" t="s">
        <v>6709</v>
      </c>
      <c r="AE1468" s="248">
        <v>0</v>
      </c>
      <c r="AF1468" s="247" t="s">
        <v>6709</v>
      </c>
      <c r="AG1468" s="242" t="str">
        <f>IFERROR(VLOOKUP(작성용!A:A,RM!A:D,4,0),"-")</f>
        <v>박재현</v>
      </c>
      <c r="AH1468" s="9" t="s">
        <v>8489</v>
      </c>
      <c r="AI1468" s="238" t="s">
        <v>8445</v>
      </c>
      <c r="AJ1468" s="238" t="s">
        <v>6721</v>
      </c>
      <c r="AK1468" s="238" t="s">
        <v>6726</v>
      </c>
      <c r="AL1468" s="238">
        <v>1467</v>
      </c>
    </row>
    <row r="1469" spans="1:38" x14ac:dyDescent="0.3">
      <c r="A1469" s="232" t="s">
        <v>373</v>
      </c>
      <c r="B1469" s="232" t="s">
        <v>8483</v>
      </c>
      <c r="C1469" s="244" t="s">
        <v>6717</v>
      </c>
      <c r="D1469" s="240" t="s">
        <v>8514</v>
      </c>
      <c r="E1469" s="239" t="s">
        <v>5184</v>
      </c>
      <c r="F1469" s="243" t="s">
        <v>6729</v>
      </c>
      <c r="G1469" s="214">
        <v>0</v>
      </c>
      <c r="H1469" s="234" t="s">
        <v>6721</v>
      </c>
      <c r="I1469" s="234"/>
      <c r="J1469" s="234"/>
      <c r="K1469" s="234"/>
      <c r="L1469" s="234"/>
      <c r="M1469" s="234"/>
      <c r="N1469" s="234" t="s">
        <v>6720</v>
      </c>
      <c r="O1469" s="249" t="s">
        <v>8485</v>
      </c>
      <c r="P1469" s="249" t="s">
        <v>8486</v>
      </c>
      <c r="Q1469" s="226" t="s">
        <v>8487</v>
      </c>
      <c r="R1469" s="212" t="s">
        <v>5185</v>
      </c>
      <c r="S1469" s="213" t="s">
        <v>8515</v>
      </c>
      <c r="T1469" s="236">
        <v>45531</v>
      </c>
      <c r="U1469" s="237" t="s">
        <v>6722</v>
      </c>
      <c r="V1469" s="237">
        <v>45569</v>
      </c>
      <c r="W1469" s="237">
        <v>45582</v>
      </c>
      <c r="X1469" s="237" t="s">
        <v>6721</v>
      </c>
      <c r="Y1469" s="237"/>
      <c r="Z1469" s="237" t="s">
        <v>7066</v>
      </c>
      <c r="AA1469" s="225">
        <v>202409</v>
      </c>
      <c r="AB1469" s="246"/>
      <c r="AC1469" s="236" t="s">
        <v>6708</v>
      </c>
      <c r="AD1469" s="247" t="s">
        <v>6709</v>
      </c>
      <c r="AE1469" s="248">
        <v>0</v>
      </c>
      <c r="AF1469" s="247" t="s">
        <v>6709</v>
      </c>
      <c r="AG1469" s="242" t="str">
        <f>IFERROR(VLOOKUP(작성용!A:A,RM!A:D,4,0),"-")</f>
        <v>박재현</v>
      </c>
      <c r="AH1469" s="9" t="s">
        <v>8489</v>
      </c>
      <c r="AI1469" s="238" t="s">
        <v>8445</v>
      </c>
      <c r="AJ1469" s="238" t="s">
        <v>6721</v>
      </c>
      <c r="AK1469" s="238" t="s">
        <v>6726</v>
      </c>
      <c r="AL1469" s="238">
        <v>1468</v>
      </c>
    </row>
    <row r="1470" spans="1:38" x14ac:dyDescent="0.3">
      <c r="A1470" s="232" t="s">
        <v>373</v>
      </c>
      <c r="B1470" s="232" t="s">
        <v>8483</v>
      </c>
      <c r="C1470" s="244" t="s">
        <v>6717</v>
      </c>
      <c r="D1470" s="240" t="s">
        <v>7742</v>
      </c>
      <c r="E1470" s="239" t="s">
        <v>3961</v>
      </c>
      <c r="F1470" s="243" t="s">
        <v>6729</v>
      </c>
      <c r="G1470" s="214">
        <v>0</v>
      </c>
      <c r="H1470" s="234" t="s">
        <v>6721</v>
      </c>
      <c r="I1470" s="234"/>
      <c r="J1470" s="234"/>
      <c r="K1470" s="234"/>
      <c r="L1470" s="234"/>
      <c r="M1470" s="234"/>
      <c r="N1470" s="234" t="s">
        <v>6720</v>
      </c>
      <c r="O1470" s="249" t="s">
        <v>8485</v>
      </c>
      <c r="P1470" s="249" t="s">
        <v>8486</v>
      </c>
      <c r="Q1470" s="226" t="s">
        <v>8487</v>
      </c>
      <c r="R1470" s="212" t="s">
        <v>4312</v>
      </c>
      <c r="S1470" s="213" t="s">
        <v>8516</v>
      </c>
      <c r="T1470" s="236">
        <v>45531</v>
      </c>
      <c r="U1470" s="237" t="s">
        <v>6722</v>
      </c>
      <c r="V1470" s="237">
        <v>45569</v>
      </c>
      <c r="W1470" s="237">
        <v>45582</v>
      </c>
      <c r="X1470" s="237" t="s">
        <v>6721</v>
      </c>
      <c r="Y1470" s="237"/>
      <c r="Z1470" s="237" t="s">
        <v>7066</v>
      </c>
      <c r="AA1470" s="225">
        <v>202409</v>
      </c>
      <c r="AB1470" s="246"/>
      <c r="AC1470" s="236" t="s">
        <v>6708</v>
      </c>
      <c r="AD1470" s="247" t="s">
        <v>6709</v>
      </c>
      <c r="AE1470" s="248">
        <v>0</v>
      </c>
      <c r="AF1470" s="247" t="s">
        <v>6709</v>
      </c>
      <c r="AG1470" s="242" t="str">
        <f>IFERROR(VLOOKUP(작성용!A:A,RM!A:D,4,0),"-")</f>
        <v>박재현</v>
      </c>
      <c r="AH1470" s="9" t="s">
        <v>8489</v>
      </c>
      <c r="AI1470" s="238" t="s">
        <v>8445</v>
      </c>
      <c r="AJ1470" s="238" t="s">
        <v>6721</v>
      </c>
      <c r="AK1470" s="238" t="s">
        <v>6726</v>
      </c>
      <c r="AL1470" s="238">
        <v>1469</v>
      </c>
    </row>
    <row r="1471" spans="1:38" x14ac:dyDescent="0.3">
      <c r="A1471" s="232" t="s">
        <v>373</v>
      </c>
      <c r="B1471" s="232" t="s">
        <v>8483</v>
      </c>
      <c r="C1471" s="244" t="s">
        <v>6717</v>
      </c>
      <c r="D1471" s="240" t="s">
        <v>8517</v>
      </c>
      <c r="E1471" s="239" t="s">
        <v>5186</v>
      </c>
      <c r="F1471" s="243" t="s">
        <v>6729</v>
      </c>
      <c r="G1471" s="214">
        <v>0</v>
      </c>
      <c r="H1471" s="234" t="s">
        <v>6721</v>
      </c>
      <c r="I1471" s="234"/>
      <c r="J1471" s="234"/>
      <c r="K1471" s="234"/>
      <c r="L1471" s="234"/>
      <c r="M1471" s="234"/>
      <c r="N1471" s="234" t="s">
        <v>6720</v>
      </c>
      <c r="O1471" s="249" t="s">
        <v>8485</v>
      </c>
      <c r="P1471" s="249" t="s">
        <v>8486</v>
      </c>
      <c r="Q1471" s="226" t="s">
        <v>8487</v>
      </c>
      <c r="R1471" s="212" t="s">
        <v>5187</v>
      </c>
      <c r="S1471" s="213" t="s">
        <v>8518</v>
      </c>
      <c r="T1471" s="236">
        <v>45531</v>
      </c>
      <c r="U1471" s="237" t="s">
        <v>6722</v>
      </c>
      <c r="V1471" s="237">
        <v>45546</v>
      </c>
      <c r="W1471" s="237">
        <v>45582</v>
      </c>
      <c r="X1471" s="237" t="s">
        <v>6721</v>
      </c>
      <c r="Y1471" s="237"/>
      <c r="Z1471" s="237" t="s">
        <v>7066</v>
      </c>
      <c r="AA1471" s="225">
        <v>202409</v>
      </c>
      <c r="AB1471" s="246"/>
      <c r="AC1471" s="236" t="s">
        <v>6708</v>
      </c>
      <c r="AD1471" s="247" t="s">
        <v>6709</v>
      </c>
      <c r="AE1471" s="248">
        <v>0</v>
      </c>
      <c r="AF1471" s="247" t="s">
        <v>6709</v>
      </c>
      <c r="AG1471" s="242" t="str">
        <f>IFERROR(VLOOKUP(작성용!A:A,RM!A:D,4,0),"-")</f>
        <v>박재현</v>
      </c>
      <c r="AH1471" s="9" t="s">
        <v>8489</v>
      </c>
      <c r="AI1471" s="238" t="s">
        <v>8505</v>
      </c>
      <c r="AJ1471" s="238" t="s">
        <v>6721</v>
      </c>
      <c r="AK1471" s="238" t="s">
        <v>6726</v>
      </c>
      <c r="AL1471" s="238">
        <v>1470</v>
      </c>
    </row>
    <row r="1472" spans="1:38" x14ac:dyDescent="0.3">
      <c r="A1472" s="232" t="s">
        <v>373</v>
      </c>
      <c r="B1472" s="232" t="s">
        <v>8483</v>
      </c>
      <c r="C1472" s="244" t="s">
        <v>6717</v>
      </c>
      <c r="D1472" s="240" t="s">
        <v>8519</v>
      </c>
      <c r="E1472" s="239" t="s">
        <v>5188</v>
      </c>
      <c r="F1472" s="243" t="s">
        <v>6729</v>
      </c>
      <c r="G1472" s="214">
        <v>0</v>
      </c>
      <c r="H1472" s="234" t="s">
        <v>6721</v>
      </c>
      <c r="I1472" s="234"/>
      <c r="J1472" s="234"/>
      <c r="K1472" s="234"/>
      <c r="L1472" s="234"/>
      <c r="M1472" s="234"/>
      <c r="N1472" s="234" t="s">
        <v>6720</v>
      </c>
      <c r="O1472" s="249" t="s">
        <v>8485</v>
      </c>
      <c r="P1472" s="249" t="s">
        <v>8486</v>
      </c>
      <c r="Q1472" s="226" t="s">
        <v>8487</v>
      </c>
      <c r="R1472" s="212" t="s">
        <v>5189</v>
      </c>
      <c r="S1472" s="213" t="s">
        <v>8520</v>
      </c>
      <c r="T1472" s="236">
        <v>45531</v>
      </c>
      <c r="U1472" s="237" t="s">
        <v>6722</v>
      </c>
      <c r="V1472" s="237">
        <v>45569</v>
      </c>
      <c r="W1472" s="237">
        <v>45582</v>
      </c>
      <c r="X1472" s="237" t="s">
        <v>6721</v>
      </c>
      <c r="Y1472" s="237"/>
      <c r="Z1472" s="237" t="s">
        <v>7066</v>
      </c>
      <c r="AA1472" s="225">
        <v>202409</v>
      </c>
      <c r="AB1472" s="246"/>
      <c r="AC1472" s="236" t="s">
        <v>6708</v>
      </c>
      <c r="AD1472" s="247" t="s">
        <v>6709</v>
      </c>
      <c r="AE1472" s="248">
        <v>0</v>
      </c>
      <c r="AF1472" s="247" t="s">
        <v>6709</v>
      </c>
      <c r="AG1472" s="242" t="str">
        <f>IFERROR(VLOOKUP(작성용!A:A,RM!A:D,4,0),"-")</f>
        <v>박재현</v>
      </c>
      <c r="AH1472" s="9" t="s">
        <v>8489</v>
      </c>
      <c r="AI1472" s="238" t="s">
        <v>8445</v>
      </c>
      <c r="AJ1472" s="238" t="s">
        <v>6721</v>
      </c>
      <c r="AK1472" s="238" t="s">
        <v>6726</v>
      </c>
      <c r="AL1472" s="238">
        <v>1471</v>
      </c>
    </row>
    <row r="1473" spans="1:38" x14ac:dyDescent="0.3">
      <c r="A1473" s="232" t="s">
        <v>373</v>
      </c>
      <c r="B1473" s="232" t="s">
        <v>8483</v>
      </c>
      <c r="C1473" s="244" t="s">
        <v>6717</v>
      </c>
      <c r="D1473" s="240" t="s">
        <v>8521</v>
      </c>
      <c r="E1473" s="239" t="s">
        <v>5190</v>
      </c>
      <c r="F1473" s="243" t="s">
        <v>6729</v>
      </c>
      <c r="G1473" s="214">
        <v>0</v>
      </c>
      <c r="H1473" s="234" t="s">
        <v>6721</v>
      </c>
      <c r="I1473" s="234"/>
      <c r="J1473" s="234"/>
      <c r="K1473" s="234"/>
      <c r="L1473" s="234"/>
      <c r="M1473" s="234"/>
      <c r="N1473" s="234" t="s">
        <v>6720</v>
      </c>
      <c r="O1473" s="249" t="s">
        <v>8485</v>
      </c>
      <c r="P1473" s="249" t="s">
        <v>8486</v>
      </c>
      <c r="Q1473" s="226" t="s">
        <v>8487</v>
      </c>
      <c r="R1473" s="212" t="s">
        <v>5191</v>
      </c>
      <c r="S1473" s="213" t="s">
        <v>8522</v>
      </c>
      <c r="T1473" s="236">
        <v>45531</v>
      </c>
      <c r="U1473" s="237" t="s">
        <v>6722</v>
      </c>
      <c r="V1473" s="237">
        <v>45546</v>
      </c>
      <c r="W1473" s="237">
        <v>45582</v>
      </c>
      <c r="X1473" s="237" t="s">
        <v>6721</v>
      </c>
      <c r="Y1473" s="237"/>
      <c r="Z1473" s="237" t="s">
        <v>7066</v>
      </c>
      <c r="AA1473" s="225">
        <v>202409</v>
      </c>
      <c r="AB1473" s="246"/>
      <c r="AC1473" s="236" t="s">
        <v>6708</v>
      </c>
      <c r="AD1473" s="247" t="s">
        <v>6709</v>
      </c>
      <c r="AE1473" s="248">
        <v>0</v>
      </c>
      <c r="AF1473" s="247" t="s">
        <v>6709</v>
      </c>
      <c r="AG1473" s="242" t="str">
        <f>IFERROR(VLOOKUP(작성용!A:A,RM!A:D,4,0),"-")</f>
        <v>박재현</v>
      </c>
      <c r="AH1473" s="9" t="s">
        <v>8489</v>
      </c>
      <c r="AI1473" s="238" t="s">
        <v>8505</v>
      </c>
      <c r="AJ1473" s="238" t="s">
        <v>6721</v>
      </c>
      <c r="AK1473" s="238" t="s">
        <v>6726</v>
      </c>
      <c r="AL1473" s="238">
        <v>1472</v>
      </c>
    </row>
    <row r="1474" spans="1:38" x14ac:dyDescent="0.3">
      <c r="A1474" s="232" t="s">
        <v>373</v>
      </c>
      <c r="B1474" s="232" t="s">
        <v>8483</v>
      </c>
      <c r="C1474" s="244" t="s">
        <v>6717</v>
      </c>
      <c r="D1474" s="240" t="s">
        <v>8523</v>
      </c>
      <c r="E1474" s="239" t="s">
        <v>5192</v>
      </c>
      <c r="F1474" s="243" t="s">
        <v>6729</v>
      </c>
      <c r="G1474" s="214">
        <v>0</v>
      </c>
      <c r="H1474" s="234" t="s">
        <v>6721</v>
      </c>
      <c r="I1474" s="234"/>
      <c r="J1474" s="234"/>
      <c r="K1474" s="234"/>
      <c r="L1474" s="234"/>
      <c r="M1474" s="234"/>
      <c r="N1474" s="234" t="s">
        <v>6720</v>
      </c>
      <c r="O1474" s="249" t="s">
        <v>8485</v>
      </c>
      <c r="P1474" s="249" t="s">
        <v>8486</v>
      </c>
      <c r="Q1474" s="226" t="s">
        <v>8487</v>
      </c>
      <c r="R1474" s="212" t="s">
        <v>5193</v>
      </c>
      <c r="S1474" s="213" t="s">
        <v>8524</v>
      </c>
      <c r="T1474" s="236">
        <v>45531</v>
      </c>
      <c r="U1474" s="237" t="s">
        <v>6722</v>
      </c>
      <c r="V1474" s="237">
        <v>45569</v>
      </c>
      <c r="W1474" s="237">
        <v>45582</v>
      </c>
      <c r="X1474" s="237" t="s">
        <v>6721</v>
      </c>
      <c r="Y1474" s="237"/>
      <c r="Z1474" s="237" t="s">
        <v>7066</v>
      </c>
      <c r="AA1474" s="225">
        <v>202409</v>
      </c>
      <c r="AB1474" s="246"/>
      <c r="AC1474" s="236" t="s">
        <v>6708</v>
      </c>
      <c r="AD1474" s="247" t="s">
        <v>6709</v>
      </c>
      <c r="AE1474" s="248">
        <v>0</v>
      </c>
      <c r="AF1474" s="247" t="s">
        <v>6709</v>
      </c>
      <c r="AG1474" s="242" t="str">
        <f>IFERROR(VLOOKUP(작성용!A:A,RM!A:D,4,0),"-")</f>
        <v>박재현</v>
      </c>
      <c r="AH1474" s="9" t="s">
        <v>8489</v>
      </c>
      <c r="AI1474" s="238" t="s">
        <v>8445</v>
      </c>
      <c r="AJ1474" s="238" t="s">
        <v>6721</v>
      </c>
      <c r="AK1474" s="238" t="s">
        <v>6726</v>
      </c>
      <c r="AL1474" s="238">
        <v>1473</v>
      </c>
    </row>
    <row r="1475" spans="1:38" x14ac:dyDescent="0.3">
      <c r="A1475" s="232" t="s">
        <v>373</v>
      </c>
      <c r="B1475" s="232" t="s">
        <v>8483</v>
      </c>
      <c r="C1475" s="244" t="s">
        <v>6717</v>
      </c>
      <c r="D1475" s="240" t="s">
        <v>7751</v>
      </c>
      <c r="E1475" s="239" t="s">
        <v>3975</v>
      </c>
      <c r="F1475" s="243" t="s">
        <v>6729</v>
      </c>
      <c r="G1475" s="214">
        <v>0</v>
      </c>
      <c r="H1475" s="234" t="s">
        <v>6721</v>
      </c>
      <c r="I1475" s="234"/>
      <c r="J1475" s="234"/>
      <c r="K1475" s="234"/>
      <c r="L1475" s="234"/>
      <c r="M1475" s="234"/>
      <c r="N1475" s="234" t="s">
        <v>6720</v>
      </c>
      <c r="O1475" s="249" t="s">
        <v>8485</v>
      </c>
      <c r="P1475" s="249" t="s">
        <v>8486</v>
      </c>
      <c r="Q1475" s="226" t="s">
        <v>8487</v>
      </c>
      <c r="R1475" s="212" t="s">
        <v>4317</v>
      </c>
      <c r="S1475" s="213" t="s">
        <v>8525</v>
      </c>
      <c r="T1475" s="236">
        <v>45531</v>
      </c>
      <c r="U1475" s="237" t="s">
        <v>6722</v>
      </c>
      <c r="V1475" s="237">
        <v>45546</v>
      </c>
      <c r="W1475" s="237">
        <v>45582</v>
      </c>
      <c r="X1475" s="237" t="s">
        <v>6721</v>
      </c>
      <c r="Y1475" s="237"/>
      <c r="Z1475" s="237" t="s">
        <v>7066</v>
      </c>
      <c r="AA1475" s="225">
        <v>202409</v>
      </c>
      <c r="AB1475" s="246"/>
      <c r="AC1475" s="236" t="s">
        <v>6708</v>
      </c>
      <c r="AD1475" s="247" t="s">
        <v>6709</v>
      </c>
      <c r="AE1475" s="248">
        <v>0</v>
      </c>
      <c r="AF1475" s="247" t="s">
        <v>6709</v>
      </c>
      <c r="AG1475" s="242" t="str">
        <f>IFERROR(VLOOKUP(작성용!A:A,RM!A:D,4,0),"-")</f>
        <v>박재현</v>
      </c>
      <c r="AH1475" s="9" t="s">
        <v>8489</v>
      </c>
      <c r="AI1475" s="238" t="s">
        <v>8505</v>
      </c>
      <c r="AJ1475" s="238" t="s">
        <v>6721</v>
      </c>
      <c r="AK1475" s="238" t="s">
        <v>6726</v>
      </c>
      <c r="AL1475" s="238">
        <v>1474</v>
      </c>
    </row>
    <row r="1476" spans="1:38" x14ac:dyDescent="0.3">
      <c r="A1476" s="232" t="s">
        <v>373</v>
      </c>
      <c r="B1476" s="232" t="s">
        <v>8483</v>
      </c>
      <c r="C1476" s="244" t="s">
        <v>6717</v>
      </c>
      <c r="D1476" s="240" t="s">
        <v>8092</v>
      </c>
      <c r="E1476" s="239" t="s">
        <v>4733</v>
      </c>
      <c r="F1476" s="243" t="s">
        <v>6729</v>
      </c>
      <c r="G1476" s="214">
        <v>0</v>
      </c>
      <c r="H1476" s="234" t="s">
        <v>6721</v>
      </c>
      <c r="I1476" s="234"/>
      <c r="J1476" s="234"/>
      <c r="K1476" s="234"/>
      <c r="L1476" s="234"/>
      <c r="M1476" s="234"/>
      <c r="N1476" s="234" t="s">
        <v>6720</v>
      </c>
      <c r="O1476" s="249" t="s">
        <v>8485</v>
      </c>
      <c r="P1476" s="249" t="s">
        <v>8486</v>
      </c>
      <c r="Q1476" s="226" t="s">
        <v>8487</v>
      </c>
      <c r="R1476" s="212" t="s">
        <v>4734</v>
      </c>
      <c r="S1476" s="213" t="s">
        <v>8526</v>
      </c>
      <c r="T1476" s="236">
        <v>45531</v>
      </c>
      <c r="U1476" s="237" t="s">
        <v>6722</v>
      </c>
      <c r="V1476" s="237">
        <v>45569</v>
      </c>
      <c r="W1476" s="237">
        <v>45582</v>
      </c>
      <c r="X1476" s="237" t="s">
        <v>6721</v>
      </c>
      <c r="Y1476" s="237"/>
      <c r="Z1476" s="237" t="s">
        <v>7066</v>
      </c>
      <c r="AA1476" s="225">
        <v>202409</v>
      </c>
      <c r="AB1476" s="246"/>
      <c r="AC1476" s="236" t="s">
        <v>6708</v>
      </c>
      <c r="AD1476" s="247" t="s">
        <v>6709</v>
      </c>
      <c r="AE1476" s="248">
        <v>0</v>
      </c>
      <c r="AF1476" s="247" t="s">
        <v>6709</v>
      </c>
      <c r="AG1476" s="242" t="str">
        <f>IFERROR(VLOOKUP(작성용!A:A,RM!A:D,4,0),"-")</f>
        <v>박재현</v>
      </c>
      <c r="AH1476" s="9" t="s">
        <v>8489</v>
      </c>
      <c r="AI1476" s="238" t="s">
        <v>8445</v>
      </c>
      <c r="AJ1476" s="238" t="s">
        <v>6721</v>
      </c>
      <c r="AK1476" s="238" t="s">
        <v>6726</v>
      </c>
      <c r="AL1476" s="238">
        <v>1475</v>
      </c>
    </row>
    <row r="1477" spans="1:38" x14ac:dyDescent="0.3">
      <c r="A1477" s="232" t="s">
        <v>373</v>
      </c>
      <c r="B1477" s="232" t="s">
        <v>8483</v>
      </c>
      <c r="C1477" s="244" t="s">
        <v>6717</v>
      </c>
      <c r="D1477" s="240" t="s">
        <v>8527</v>
      </c>
      <c r="E1477" s="239" t="s">
        <v>5194</v>
      </c>
      <c r="F1477" s="243" t="s">
        <v>6729</v>
      </c>
      <c r="G1477" s="214">
        <v>0</v>
      </c>
      <c r="H1477" s="234" t="s">
        <v>6721</v>
      </c>
      <c r="I1477" s="234"/>
      <c r="J1477" s="234"/>
      <c r="K1477" s="234"/>
      <c r="L1477" s="234"/>
      <c r="M1477" s="234"/>
      <c r="N1477" s="234" t="s">
        <v>6720</v>
      </c>
      <c r="O1477" s="249" t="s">
        <v>8485</v>
      </c>
      <c r="P1477" s="249" t="s">
        <v>8486</v>
      </c>
      <c r="Q1477" s="226" t="s">
        <v>8487</v>
      </c>
      <c r="R1477" s="212" t="s">
        <v>5195</v>
      </c>
      <c r="S1477" s="213" t="s">
        <v>8528</v>
      </c>
      <c r="T1477" s="236">
        <v>45531</v>
      </c>
      <c r="U1477" s="237" t="s">
        <v>6722</v>
      </c>
      <c r="V1477" s="237">
        <v>45569</v>
      </c>
      <c r="W1477" s="237">
        <v>45582</v>
      </c>
      <c r="X1477" s="237" t="s">
        <v>6721</v>
      </c>
      <c r="Y1477" s="237"/>
      <c r="Z1477" s="237" t="s">
        <v>7066</v>
      </c>
      <c r="AA1477" s="225">
        <v>202409</v>
      </c>
      <c r="AB1477" s="246"/>
      <c r="AC1477" s="236" t="s">
        <v>6708</v>
      </c>
      <c r="AD1477" s="247" t="s">
        <v>6709</v>
      </c>
      <c r="AE1477" s="248">
        <v>0</v>
      </c>
      <c r="AF1477" s="247" t="s">
        <v>6709</v>
      </c>
      <c r="AG1477" s="242" t="str">
        <f>IFERROR(VLOOKUP(작성용!A:A,RM!A:D,4,0),"-")</f>
        <v>박재현</v>
      </c>
      <c r="AH1477" s="9" t="s">
        <v>8489</v>
      </c>
      <c r="AI1477" s="238" t="s">
        <v>8445</v>
      </c>
      <c r="AJ1477" s="238" t="s">
        <v>6721</v>
      </c>
      <c r="AK1477" s="238" t="s">
        <v>6726</v>
      </c>
      <c r="AL1477" s="238">
        <v>1476</v>
      </c>
    </row>
    <row r="1478" spans="1:38" x14ac:dyDescent="0.3">
      <c r="A1478" s="232" t="s">
        <v>373</v>
      </c>
      <c r="B1478" s="232" t="s">
        <v>8483</v>
      </c>
      <c r="C1478" s="244" t="s">
        <v>6717</v>
      </c>
      <c r="D1478" s="240" t="s">
        <v>8529</v>
      </c>
      <c r="E1478" s="239" t="s">
        <v>5196</v>
      </c>
      <c r="F1478" s="243" t="s">
        <v>6729</v>
      </c>
      <c r="G1478" s="214">
        <v>0</v>
      </c>
      <c r="H1478" s="234" t="s">
        <v>6721</v>
      </c>
      <c r="I1478" s="234"/>
      <c r="J1478" s="234"/>
      <c r="K1478" s="234"/>
      <c r="L1478" s="234"/>
      <c r="M1478" s="234"/>
      <c r="N1478" s="234" t="s">
        <v>6720</v>
      </c>
      <c r="O1478" s="249" t="s">
        <v>8485</v>
      </c>
      <c r="P1478" s="249" t="s">
        <v>8486</v>
      </c>
      <c r="Q1478" s="226" t="s">
        <v>8487</v>
      </c>
      <c r="R1478" s="212" t="s">
        <v>5197</v>
      </c>
      <c r="S1478" s="213" t="s">
        <v>8530</v>
      </c>
      <c r="T1478" s="236">
        <v>45531</v>
      </c>
      <c r="U1478" s="237" t="s">
        <v>6722</v>
      </c>
      <c r="V1478" s="237">
        <v>45546</v>
      </c>
      <c r="W1478" s="237">
        <v>45582</v>
      </c>
      <c r="X1478" s="237" t="s">
        <v>6721</v>
      </c>
      <c r="Y1478" s="237"/>
      <c r="Z1478" s="237" t="s">
        <v>7066</v>
      </c>
      <c r="AA1478" s="225">
        <v>202409</v>
      </c>
      <c r="AB1478" s="246"/>
      <c r="AC1478" s="236" t="s">
        <v>6708</v>
      </c>
      <c r="AD1478" s="247" t="s">
        <v>6709</v>
      </c>
      <c r="AE1478" s="248">
        <v>0</v>
      </c>
      <c r="AF1478" s="247" t="s">
        <v>6709</v>
      </c>
      <c r="AG1478" s="242" t="str">
        <f>IFERROR(VLOOKUP(작성용!A:A,RM!A:D,4,0),"-")</f>
        <v>박재현</v>
      </c>
      <c r="AH1478" s="9" t="s">
        <v>8489</v>
      </c>
      <c r="AI1478" s="238" t="s">
        <v>8505</v>
      </c>
      <c r="AJ1478" s="238" t="s">
        <v>6721</v>
      </c>
      <c r="AK1478" s="238" t="s">
        <v>6726</v>
      </c>
      <c r="AL1478" s="238">
        <v>1477</v>
      </c>
    </row>
    <row r="1479" spans="1:38" x14ac:dyDescent="0.3">
      <c r="A1479" s="232" t="s">
        <v>373</v>
      </c>
      <c r="B1479" s="232" t="s">
        <v>8483</v>
      </c>
      <c r="C1479" s="244" t="s">
        <v>6717</v>
      </c>
      <c r="D1479" s="240" t="s">
        <v>8531</v>
      </c>
      <c r="E1479" s="239" t="s">
        <v>5198</v>
      </c>
      <c r="F1479" s="243" t="s">
        <v>6729</v>
      </c>
      <c r="G1479" s="214">
        <v>0</v>
      </c>
      <c r="H1479" s="234" t="s">
        <v>6721</v>
      </c>
      <c r="I1479" s="234"/>
      <c r="J1479" s="234"/>
      <c r="K1479" s="234"/>
      <c r="L1479" s="234"/>
      <c r="M1479" s="234"/>
      <c r="N1479" s="234" t="s">
        <v>6720</v>
      </c>
      <c r="O1479" s="249" t="s">
        <v>8485</v>
      </c>
      <c r="P1479" s="249" t="s">
        <v>8486</v>
      </c>
      <c r="Q1479" s="226" t="s">
        <v>8487</v>
      </c>
      <c r="R1479" s="212" t="s">
        <v>5199</v>
      </c>
      <c r="S1479" s="213" t="s">
        <v>8532</v>
      </c>
      <c r="T1479" s="236">
        <v>45531</v>
      </c>
      <c r="U1479" s="237" t="s">
        <v>6722</v>
      </c>
      <c r="V1479" s="237">
        <v>45569</v>
      </c>
      <c r="W1479" s="237">
        <v>45582</v>
      </c>
      <c r="X1479" s="237" t="s">
        <v>6721</v>
      </c>
      <c r="Y1479" s="237"/>
      <c r="Z1479" s="237" t="s">
        <v>7066</v>
      </c>
      <c r="AA1479" s="225">
        <v>202409</v>
      </c>
      <c r="AB1479" s="246"/>
      <c r="AC1479" s="236" t="s">
        <v>6708</v>
      </c>
      <c r="AD1479" s="247" t="s">
        <v>6709</v>
      </c>
      <c r="AE1479" s="248">
        <v>0</v>
      </c>
      <c r="AF1479" s="247" t="s">
        <v>6709</v>
      </c>
      <c r="AG1479" s="242" t="str">
        <f>IFERROR(VLOOKUP(작성용!A:A,RM!A:D,4,0),"-")</f>
        <v>박재현</v>
      </c>
      <c r="AH1479" s="9" t="s">
        <v>8489</v>
      </c>
      <c r="AI1479" s="238" t="s">
        <v>8445</v>
      </c>
      <c r="AJ1479" s="238" t="s">
        <v>6721</v>
      </c>
      <c r="AK1479" s="238" t="s">
        <v>6726</v>
      </c>
      <c r="AL1479" s="238">
        <v>1478</v>
      </c>
    </row>
    <row r="1480" spans="1:38" x14ac:dyDescent="0.3">
      <c r="A1480" s="232" t="s">
        <v>373</v>
      </c>
      <c r="B1480" s="232" t="s">
        <v>8483</v>
      </c>
      <c r="C1480" s="244" t="s">
        <v>6717</v>
      </c>
      <c r="D1480" s="240" t="s">
        <v>8533</v>
      </c>
      <c r="E1480" s="239" t="s">
        <v>5200</v>
      </c>
      <c r="F1480" s="243" t="s">
        <v>6729</v>
      </c>
      <c r="G1480" s="214">
        <v>0</v>
      </c>
      <c r="H1480" s="234" t="s">
        <v>6721</v>
      </c>
      <c r="I1480" s="234"/>
      <c r="J1480" s="234"/>
      <c r="K1480" s="234"/>
      <c r="L1480" s="234"/>
      <c r="M1480" s="234"/>
      <c r="N1480" s="234" t="s">
        <v>6720</v>
      </c>
      <c r="O1480" s="249" t="s">
        <v>8485</v>
      </c>
      <c r="P1480" s="249" t="s">
        <v>8486</v>
      </c>
      <c r="Q1480" s="226" t="s">
        <v>8487</v>
      </c>
      <c r="R1480" s="212" t="s">
        <v>5201</v>
      </c>
      <c r="S1480" s="213" t="s">
        <v>8534</v>
      </c>
      <c r="T1480" s="236">
        <v>45531</v>
      </c>
      <c r="U1480" s="237" t="s">
        <v>6722</v>
      </c>
      <c r="V1480" s="237">
        <v>45569</v>
      </c>
      <c r="W1480" s="237">
        <v>45582</v>
      </c>
      <c r="X1480" s="237" t="s">
        <v>6721</v>
      </c>
      <c r="Y1480" s="237"/>
      <c r="Z1480" s="237" t="s">
        <v>7066</v>
      </c>
      <c r="AA1480" s="225">
        <v>202409</v>
      </c>
      <c r="AB1480" s="246"/>
      <c r="AC1480" s="236" t="s">
        <v>6708</v>
      </c>
      <c r="AD1480" s="247" t="s">
        <v>6709</v>
      </c>
      <c r="AE1480" s="248">
        <v>0</v>
      </c>
      <c r="AF1480" s="247" t="s">
        <v>6709</v>
      </c>
      <c r="AG1480" s="242" t="str">
        <f>IFERROR(VLOOKUP(작성용!A:A,RM!A:D,4,0),"-")</f>
        <v>박재현</v>
      </c>
      <c r="AH1480" s="9" t="s">
        <v>8489</v>
      </c>
      <c r="AI1480" s="238" t="s">
        <v>8445</v>
      </c>
      <c r="AJ1480" s="238" t="s">
        <v>6721</v>
      </c>
      <c r="AK1480" s="238" t="s">
        <v>6726</v>
      </c>
      <c r="AL1480" s="238">
        <v>1479</v>
      </c>
    </row>
    <row r="1481" spans="1:38" x14ac:dyDescent="0.3">
      <c r="A1481" s="232" t="s">
        <v>373</v>
      </c>
      <c r="B1481" s="232" t="s">
        <v>8483</v>
      </c>
      <c r="C1481" s="244" t="s">
        <v>6717</v>
      </c>
      <c r="D1481" s="240" t="s">
        <v>8535</v>
      </c>
      <c r="E1481" s="239" t="s">
        <v>5202</v>
      </c>
      <c r="F1481" s="243" t="s">
        <v>6729</v>
      </c>
      <c r="G1481" s="214">
        <v>0</v>
      </c>
      <c r="H1481" s="234" t="s">
        <v>6721</v>
      </c>
      <c r="I1481" s="234"/>
      <c r="J1481" s="234"/>
      <c r="K1481" s="234"/>
      <c r="L1481" s="234"/>
      <c r="M1481" s="234"/>
      <c r="N1481" s="234" t="s">
        <v>6720</v>
      </c>
      <c r="O1481" s="249" t="s">
        <v>8485</v>
      </c>
      <c r="P1481" s="249" t="s">
        <v>8486</v>
      </c>
      <c r="Q1481" s="226" t="s">
        <v>8487</v>
      </c>
      <c r="R1481" s="212" t="s">
        <v>5203</v>
      </c>
      <c r="S1481" s="213" t="s">
        <v>8536</v>
      </c>
      <c r="T1481" s="236">
        <v>45531</v>
      </c>
      <c r="U1481" s="237" t="s">
        <v>6722</v>
      </c>
      <c r="V1481" s="237">
        <v>45569</v>
      </c>
      <c r="W1481" s="237">
        <v>45582</v>
      </c>
      <c r="X1481" s="237" t="s">
        <v>6721</v>
      </c>
      <c r="Y1481" s="237"/>
      <c r="Z1481" s="237" t="s">
        <v>7066</v>
      </c>
      <c r="AA1481" s="225">
        <v>202409</v>
      </c>
      <c r="AB1481" s="246"/>
      <c r="AC1481" s="236" t="s">
        <v>6708</v>
      </c>
      <c r="AD1481" s="247" t="s">
        <v>6709</v>
      </c>
      <c r="AE1481" s="248">
        <v>0</v>
      </c>
      <c r="AF1481" s="247" t="s">
        <v>6709</v>
      </c>
      <c r="AG1481" s="242" t="str">
        <f>IFERROR(VLOOKUP(작성용!A:A,RM!A:D,4,0),"-")</f>
        <v>박재현</v>
      </c>
      <c r="AH1481" s="9" t="s">
        <v>8489</v>
      </c>
      <c r="AI1481" s="238" t="s">
        <v>8445</v>
      </c>
      <c r="AJ1481" s="238" t="s">
        <v>6721</v>
      </c>
      <c r="AK1481" s="238" t="s">
        <v>6726</v>
      </c>
      <c r="AL1481" s="238">
        <v>1480</v>
      </c>
    </row>
    <row r="1482" spans="1:38" x14ac:dyDescent="0.3">
      <c r="A1482" s="232" t="s">
        <v>373</v>
      </c>
      <c r="B1482" s="232" t="s">
        <v>8483</v>
      </c>
      <c r="C1482" s="244" t="s">
        <v>6717</v>
      </c>
      <c r="D1482" s="240" t="s">
        <v>8537</v>
      </c>
      <c r="E1482" s="239" t="s">
        <v>5204</v>
      </c>
      <c r="F1482" s="243" t="s">
        <v>6729</v>
      </c>
      <c r="G1482" s="214">
        <v>0</v>
      </c>
      <c r="H1482" s="234" t="s">
        <v>6721</v>
      </c>
      <c r="I1482" s="234"/>
      <c r="J1482" s="234"/>
      <c r="K1482" s="234"/>
      <c r="L1482" s="234"/>
      <c r="M1482" s="234"/>
      <c r="N1482" s="234" t="s">
        <v>6720</v>
      </c>
      <c r="O1482" s="249" t="s">
        <v>8485</v>
      </c>
      <c r="P1482" s="249" t="s">
        <v>8486</v>
      </c>
      <c r="Q1482" s="226" t="s">
        <v>8487</v>
      </c>
      <c r="R1482" s="212" t="s">
        <v>5205</v>
      </c>
      <c r="S1482" s="213" t="s">
        <v>8538</v>
      </c>
      <c r="T1482" s="236">
        <v>45531</v>
      </c>
      <c r="U1482" s="237" t="s">
        <v>6722</v>
      </c>
      <c r="V1482" s="237">
        <v>45569</v>
      </c>
      <c r="W1482" s="237">
        <v>45582</v>
      </c>
      <c r="X1482" s="237" t="s">
        <v>6721</v>
      </c>
      <c r="Y1482" s="237"/>
      <c r="Z1482" s="237" t="s">
        <v>7066</v>
      </c>
      <c r="AA1482" s="225">
        <v>202409</v>
      </c>
      <c r="AB1482" s="246"/>
      <c r="AC1482" s="236" t="s">
        <v>6708</v>
      </c>
      <c r="AD1482" s="247" t="s">
        <v>6709</v>
      </c>
      <c r="AE1482" s="248">
        <v>0</v>
      </c>
      <c r="AF1482" s="247" t="s">
        <v>6709</v>
      </c>
      <c r="AG1482" s="242" t="str">
        <f>IFERROR(VLOOKUP(작성용!A:A,RM!A:D,4,0),"-")</f>
        <v>박재현</v>
      </c>
      <c r="AH1482" s="9" t="s">
        <v>8489</v>
      </c>
      <c r="AI1482" s="238" t="s">
        <v>8445</v>
      </c>
      <c r="AJ1482" s="238" t="s">
        <v>6721</v>
      </c>
      <c r="AK1482" s="238" t="s">
        <v>6726</v>
      </c>
      <c r="AL1482" s="238">
        <v>1481</v>
      </c>
    </row>
    <row r="1483" spans="1:38" x14ac:dyDescent="0.3">
      <c r="A1483" s="232" t="s">
        <v>373</v>
      </c>
      <c r="B1483" s="232" t="s">
        <v>8483</v>
      </c>
      <c r="C1483" s="244" t="s">
        <v>6717</v>
      </c>
      <c r="D1483" s="240" t="s">
        <v>7682</v>
      </c>
      <c r="E1483" s="239" t="s">
        <v>3898</v>
      </c>
      <c r="F1483" s="243" t="s">
        <v>6729</v>
      </c>
      <c r="G1483" s="214">
        <v>0</v>
      </c>
      <c r="H1483" s="234" t="s">
        <v>6721</v>
      </c>
      <c r="I1483" s="234"/>
      <c r="J1483" s="234"/>
      <c r="K1483" s="234"/>
      <c r="L1483" s="234"/>
      <c r="M1483" s="234"/>
      <c r="N1483" s="234" t="s">
        <v>6720</v>
      </c>
      <c r="O1483" s="249" t="s">
        <v>8485</v>
      </c>
      <c r="P1483" s="249" t="s">
        <v>8486</v>
      </c>
      <c r="Q1483" s="226" t="s">
        <v>8487</v>
      </c>
      <c r="R1483" s="212" t="s">
        <v>4195</v>
      </c>
      <c r="S1483" s="213" t="s">
        <v>8539</v>
      </c>
      <c r="T1483" s="236">
        <v>45531</v>
      </c>
      <c r="U1483" s="237" t="s">
        <v>6722</v>
      </c>
      <c r="V1483" s="237">
        <v>45569</v>
      </c>
      <c r="W1483" s="237">
        <v>45582</v>
      </c>
      <c r="X1483" s="237" t="s">
        <v>6721</v>
      </c>
      <c r="Y1483" s="237"/>
      <c r="Z1483" s="237" t="s">
        <v>7066</v>
      </c>
      <c r="AA1483" s="225">
        <v>202409</v>
      </c>
      <c r="AB1483" s="246"/>
      <c r="AC1483" s="236" t="s">
        <v>6708</v>
      </c>
      <c r="AD1483" s="247" t="s">
        <v>6709</v>
      </c>
      <c r="AE1483" s="248">
        <v>0</v>
      </c>
      <c r="AF1483" s="247" t="s">
        <v>6709</v>
      </c>
      <c r="AG1483" s="242" t="str">
        <f>IFERROR(VLOOKUP(작성용!A:A,RM!A:D,4,0),"-")</f>
        <v>박재현</v>
      </c>
      <c r="AH1483" s="9" t="s">
        <v>8489</v>
      </c>
      <c r="AI1483" s="238" t="s">
        <v>8445</v>
      </c>
      <c r="AJ1483" s="238" t="s">
        <v>6721</v>
      </c>
      <c r="AK1483" s="238" t="s">
        <v>6726</v>
      </c>
      <c r="AL1483" s="238">
        <v>1482</v>
      </c>
    </row>
    <row r="1484" spans="1:38" x14ac:dyDescent="0.3">
      <c r="A1484" s="232" t="s">
        <v>373</v>
      </c>
      <c r="B1484" s="232" t="s">
        <v>8483</v>
      </c>
      <c r="C1484" s="244" t="s">
        <v>6717</v>
      </c>
      <c r="D1484" s="240" t="s">
        <v>7683</v>
      </c>
      <c r="E1484" s="239" t="s">
        <v>3899</v>
      </c>
      <c r="F1484" s="243" t="s">
        <v>6729</v>
      </c>
      <c r="G1484" s="214">
        <v>0</v>
      </c>
      <c r="H1484" s="234" t="s">
        <v>6721</v>
      </c>
      <c r="I1484" s="234"/>
      <c r="J1484" s="234"/>
      <c r="K1484" s="234"/>
      <c r="L1484" s="234"/>
      <c r="M1484" s="234"/>
      <c r="N1484" s="234" t="s">
        <v>6720</v>
      </c>
      <c r="O1484" s="249" t="s">
        <v>8485</v>
      </c>
      <c r="P1484" s="249" t="s">
        <v>8486</v>
      </c>
      <c r="Q1484" s="226" t="s">
        <v>8487</v>
      </c>
      <c r="R1484" s="212" t="s">
        <v>4196</v>
      </c>
      <c r="S1484" s="213" t="s">
        <v>8540</v>
      </c>
      <c r="T1484" s="236">
        <v>45531</v>
      </c>
      <c r="U1484" s="237" t="s">
        <v>6722</v>
      </c>
      <c r="V1484" s="237">
        <v>45569</v>
      </c>
      <c r="W1484" s="237">
        <v>45582</v>
      </c>
      <c r="X1484" s="237" t="s">
        <v>6721</v>
      </c>
      <c r="Y1484" s="237"/>
      <c r="Z1484" s="237" t="s">
        <v>7066</v>
      </c>
      <c r="AA1484" s="225">
        <v>202409</v>
      </c>
      <c r="AB1484" s="246"/>
      <c r="AC1484" s="236" t="s">
        <v>6708</v>
      </c>
      <c r="AD1484" s="247" t="s">
        <v>6709</v>
      </c>
      <c r="AE1484" s="248">
        <v>0</v>
      </c>
      <c r="AF1484" s="247" t="s">
        <v>6709</v>
      </c>
      <c r="AG1484" s="242" t="str">
        <f>IFERROR(VLOOKUP(작성용!A:A,RM!A:D,4,0),"-")</f>
        <v>박재현</v>
      </c>
      <c r="AH1484" s="9" t="s">
        <v>8489</v>
      </c>
      <c r="AI1484" s="238" t="s">
        <v>8445</v>
      </c>
      <c r="AJ1484" s="238" t="s">
        <v>6721</v>
      </c>
      <c r="AK1484" s="238" t="s">
        <v>6726</v>
      </c>
      <c r="AL1484" s="238">
        <v>1483</v>
      </c>
    </row>
    <row r="1485" spans="1:38" x14ac:dyDescent="0.3">
      <c r="A1485" s="232" t="s">
        <v>373</v>
      </c>
      <c r="B1485" s="232" t="s">
        <v>8483</v>
      </c>
      <c r="C1485" s="244" t="s">
        <v>6717</v>
      </c>
      <c r="D1485" s="240" t="s">
        <v>8541</v>
      </c>
      <c r="E1485" s="239" t="s">
        <v>5206</v>
      </c>
      <c r="F1485" s="243" t="s">
        <v>6729</v>
      </c>
      <c r="G1485" s="214">
        <v>0</v>
      </c>
      <c r="H1485" s="234" t="s">
        <v>6721</v>
      </c>
      <c r="I1485" s="234"/>
      <c r="J1485" s="234"/>
      <c r="K1485" s="234"/>
      <c r="L1485" s="234"/>
      <c r="M1485" s="234"/>
      <c r="N1485" s="234" t="s">
        <v>6720</v>
      </c>
      <c r="O1485" s="249" t="s">
        <v>8485</v>
      </c>
      <c r="P1485" s="249" t="s">
        <v>8486</v>
      </c>
      <c r="Q1485" s="226" t="s">
        <v>8487</v>
      </c>
      <c r="R1485" s="212" t="s">
        <v>5207</v>
      </c>
      <c r="S1485" s="213" t="s">
        <v>8542</v>
      </c>
      <c r="T1485" s="236">
        <v>45531</v>
      </c>
      <c r="U1485" s="237" t="s">
        <v>6722</v>
      </c>
      <c r="V1485" s="237">
        <v>45546</v>
      </c>
      <c r="W1485" s="237">
        <v>45582</v>
      </c>
      <c r="X1485" s="237" t="s">
        <v>6721</v>
      </c>
      <c r="Y1485" s="237"/>
      <c r="Z1485" s="237" t="s">
        <v>7066</v>
      </c>
      <c r="AA1485" s="225">
        <v>202409</v>
      </c>
      <c r="AB1485" s="246"/>
      <c r="AC1485" s="236" t="s">
        <v>6708</v>
      </c>
      <c r="AD1485" s="247" t="s">
        <v>6709</v>
      </c>
      <c r="AE1485" s="248">
        <v>0</v>
      </c>
      <c r="AF1485" s="247" t="s">
        <v>6709</v>
      </c>
      <c r="AG1485" s="242" t="str">
        <f>IFERROR(VLOOKUP(작성용!A:A,RM!A:D,4,0),"-")</f>
        <v>박재현</v>
      </c>
      <c r="AH1485" s="9" t="s">
        <v>8489</v>
      </c>
      <c r="AI1485" s="238" t="s">
        <v>8505</v>
      </c>
      <c r="AJ1485" s="238" t="s">
        <v>6721</v>
      </c>
      <c r="AK1485" s="238" t="s">
        <v>6726</v>
      </c>
      <c r="AL1485" s="238">
        <v>1484</v>
      </c>
    </row>
    <row r="1486" spans="1:38" x14ac:dyDescent="0.3">
      <c r="A1486" s="232" t="s">
        <v>373</v>
      </c>
      <c r="B1486" s="232" t="s">
        <v>8483</v>
      </c>
      <c r="C1486" s="244" t="s">
        <v>6717</v>
      </c>
      <c r="D1486" s="240" t="s">
        <v>8543</v>
      </c>
      <c r="E1486" s="239" t="s">
        <v>5208</v>
      </c>
      <c r="F1486" s="243" t="s">
        <v>6729</v>
      </c>
      <c r="G1486" s="214">
        <v>0</v>
      </c>
      <c r="H1486" s="234" t="s">
        <v>6721</v>
      </c>
      <c r="I1486" s="234"/>
      <c r="J1486" s="234"/>
      <c r="K1486" s="234"/>
      <c r="L1486" s="234"/>
      <c r="M1486" s="234"/>
      <c r="N1486" s="234" t="s">
        <v>6720</v>
      </c>
      <c r="O1486" s="249" t="s">
        <v>8485</v>
      </c>
      <c r="P1486" s="249" t="s">
        <v>8486</v>
      </c>
      <c r="Q1486" s="226" t="s">
        <v>8487</v>
      </c>
      <c r="R1486" s="212" t="s">
        <v>5209</v>
      </c>
      <c r="S1486" s="213" t="s">
        <v>8544</v>
      </c>
      <c r="T1486" s="236">
        <v>45531</v>
      </c>
      <c r="U1486" s="237" t="s">
        <v>6722</v>
      </c>
      <c r="V1486" s="237">
        <v>45546</v>
      </c>
      <c r="W1486" s="237">
        <v>45582</v>
      </c>
      <c r="X1486" s="237" t="s">
        <v>6721</v>
      </c>
      <c r="Y1486" s="237"/>
      <c r="Z1486" s="237" t="s">
        <v>7066</v>
      </c>
      <c r="AA1486" s="225">
        <v>202409</v>
      </c>
      <c r="AB1486" s="246"/>
      <c r="AC1486" s="236" t="s">
        <v>6708</v>
      </c>
      <c r="AD1486" s="247" t="s">
        <v>6709</v>
      </c>
      <c r="AE1486" s="248">
        <v>0</v>
      </c>
      <c r="AF1486" s="247" t="s">
        <v>6709</v>
      </c>
      <c r="AG1486" s="242" t="str">
        <f>IFERROR(VLOOKUP(작성용!A:A,RM!A:D,4,0),"-")</f>
        <v>박재현</v>
      </c>
      <c r="AH1486" s="9" t="s">
        <v>8489</v>
      </c>
      <c r="AI1486" s="238" t="s">
        <v>8505</v>
      </c>
      <c r="AJ1486" s="238" t="s">
        <v>6721</v>
      </c>
      <c r="AK1486" s="238" t="s">
        <v>6726</v>
      </c>
      <c r="AL1486" s="238">
        <v>1485</v>
      </c>
    </row>
    <row r="1487" spans="1:38" x14ac:dyDescent="0.3">
      <c r="A1487" s="232" t="s">
        <v>373</v>
      </c>
      <c r="B1487" s="232" t="s">
        <v>8483</v>
      </c>
      <c r="C1487" s="244" t="s">
        <v>6717</v>
      </c>
      <c r="D1487" s="240" t="s">
        <v>6797</v>
      </c>
      <c r="E1487" s="239" t="s">
        <v>4765</v>
      </c>
      <c r="F1487" s="243" t="s">
        <v>6729</v>
      </c>
      <c r="G1487" s="214">
        <v>0</v>
      </c>
      <c r="H1487" s="234" t="s">
        <v>6721</v>
      </c>
      <c r="I1487" s="234"/>
      <c r="J1487" s="234"/>
      <c r="K1487" s="234"/>
      <c r="L1487" s="234"/>
      <c r="M1487" s="234"/>
      <c r="N1487" s="234" t="s">
        <v>6720</v>
      </c>
      <c r="O1487" s="249" t="s">
        <v>8485</v>
      </c>
      <c r="P1487" s="249" t="s">
        <v>8486</v>
      </c>
      <c r="Q1487" s="226" t="s">
        <v>8487</v>
      </c>
      <c r="R1487" s="212" t="s">
        <v>4766</v>
      </c>
      <c r="S1487" s="213" t="s">
        <v>8545</v>
      </c>
      <c r="T1487" s="236">
        <v>45531</v>
      </c>
      <c r="U1487" s="237" t="s">
        <v>6722</v>
      </c>
      <c r="V1487" s="237">
        <v>45569</v>
      </c>
      <c r="W1487" s="237">
        <v>45582</v>
      </c>
      <c r="X1487" s="237" t="s">
        <v>6721</v>
      </c>
      <c r="Y1487" s="237"/>
      <c r="Z1487" s="237" t="s">
        <v>7066</v>
      </c>
      <c r="AA1487" s="225">
        <v>202409</v>
      </c>
      <c r="AB1487" s="246"/>
      <c r="AC1487" s="236" t="s">
        <v>6708</v>
      </c>
      <c r="AD1487" s="247" t="s">
        <v>6709</v>
      </c>
      <c r="AE1487" s="248">
        <v>0</v>
      </c>
      <c r="AF1487" s="247" t="s">
        <v>6709</v>
      </c>
      <c r="AG1487" s="242" t="str">
        <f>IFERROR(VLOOKUP(작성용!A:A,RM!A:D,4,0),"-")</f>
        <v>박재현</v>
      </c>
      <c r="AH1487" s="9" t="s">
        <v>8489</v>
      </c>
      <c r="AI1487" s="238" t="s">
        <v>8445</v>
      </c>
      <c r="AJ1487" s="238" t="s">
        <v>6721</v>
      </c>
      <c r="AK1487" s="238" t="s">
        <v>6726</v>
      </c>
      <c r="AL1487" s="238">
        <v>1486</v>
      </c>
    </row>
    <row r="1488" spans="1:38" x14ac:dyDescent="0.3">
      <c r="A1488" s="232" t="s">
        <v>373</v>
      </c>
      <c r="B1488" s="232" t="s">
        <v>8483</v>
      </c>
      <c r="C1488" s="244" t="s">
        <v>6717</v>
      </c>
      <c r="D1488" s="240" t="s">
        <v>8106</v>
      </c>
      <c r="E1488" s="239" t="s">
        <v>4767</v>
      </c>
      <c r="F1488" s="243" t="s">
        <v>6729</v>
      </c>
      <c r="G1488" s="214">
        <v>0</v>
      </c>
      <c r="H1488" s="234" t="s">
        <v>6721</v>
      </c>
      <c r="I1488" s="234"/>
      <c r="J1488" s="234"/>
      <c r="K1488" s="234"/>
      <c r="L1488" s="234"/>
      <c r="M1488" s="234"/>
      <c r="N1488" s="234" t="s">
        <v>6720</v>
      </c>
      <c r="O1488" s="249" t="s">
        <v>8485</v>
      </c>
      <c r="P1488" s="249" t="s">
        <v>8486</v>
      </c>
      <c r="Q1488" s="226" t="s">
        <v>8487</v>
      </c>
      <c r="R1488" s="212" t="s">
        <v>4768</v>
      </c>
      <c r="S1488" s="213" t="s">
        <v>8546</v>
      </c>
      <c r="T1488" s="236">
        <v>45531</v>
      </c>
      <c r="U1488" s="237" t="s">
        <v>6722</v>
      </c>
      <c r="V1488" s="237">
        <v>45569</v>
      </c>
      <c r="W1488" s="237">
        <v>45582</v>
      </c>
      <c r="X1488" s="237" t="s">
        <v>6721</v>
      </c>
      <c r="Y1488" s="237"/>
      <c r="Z1488" s="237" t="s">
        <v>7066</v>
      </c>
      <c r="AA1488" s="225">
        <v>202409</v>
      </c>
      <c r="AB1488" s="246"/>
      <c r="AC1488" s="236" t="s">
        <v>6708</v>
      </c>
      <c r="AD1488" s="247" t="s">
        <v>6709</v>
      </c>
      <c r="AE1488" s="248">
        <v>0</v>
      </c>
      <c r="AF1488" s="247" t="s">
        <v>6709</v>
      </c>
      <c r="AG1488" s="242" t="str">
        <f>IFERROR(VLOOKUP(작성용!A:A,RM!A:D,4,0),"-")</f>
        <v>박재현</v>
      </c>
      <c r="AH1488" s="9" t="s">
        <v>8489</v>
      </c>
      <c r="AI1488" s="238" t="s">
        <v>8445</v>
      </c>
      <c r="AJ1488" s="238" t="s">
        <v>6721</v>
      </c>
      <c r="AK1488" s="238" t="s">
        <v>6726</v>
      </c>
      <c r="AL1488" s="238">
        <v>1487</v>
      </c>
    </row>
    <row r="1489" spans="1:38" x14ac:dyDescent="0.3">
      <c r="A1489" s="232" t="s">
        <v>373</v>
      </c>
      <c r="B1489" s="232" t="s">
        <v>8483</v>
      </c>
      <c r="C1489" s="244" t="s">
        <v>6717</v>
      </c>
      <c r="D1489" s="240" t="s">
        <v>8547</v>
      </c>
      <c r="E1489" s="239" t="s">
        <v>5210</v>
      </c>
      <c r="F1489" s="243" t="s">
        <v>6729</v>
      </c>
      <c r="G1489" s="214">
        <v>0</v>
      </c>
      <c r="H1489" s="234" t="s">
        <v>6721</v>
      </c>
      <c r="I1489" s="234"/>
      <c r="J1489" s="234"/>
      <c r="K1489" s="234"/>
      <c r="L1489" s="234"/>
      <c r="M1489" s="234"/>
      <c r="N1489" s="234" t="s">
        <v>6720</v>
      </c>
      <c r="O1489" s="249" t="s">
        <v>8485</v>
      </c>
      <c r="P1489" s="249" t="s">
        <v>8486</v>
      </c>
      <c r="Q1489" s="226" t="s">
        <v>8487</v>
      </c>
      <c r="R1489" s="212" t="s">
        <v>5211</v>
      </c>
      <c r="S1489" s="213" t="s">
        <v>8548</v>
      </c>
      <c r="T1489" s="236">
        <v>45531</v>
      </c>
      <c r="U1489" s="237" t="s">
        <v>6722</v>
      </c>
      <c r="V1489" s="237">
        <v>45546</v>
      </c>
      <c r="W1489" s="237">
        <v>45582</v>
      </c>
      <c r="X1489" s="237" t="s">
        <v>6721</v>
      </c>
      <c r="Y1489" s="237"/>
      <c r="Z1489" s="237" t="s">
        <v>7066</v>
      </c>
      <c r="AA1489" s="225">
        <v>202409</v>
      </c>
      <c r="AB1489" s="246"/>
      <c r="AC1489" s="236" t="s">
        <v>6708</v>
      </c>
      <c r="AD1489" s="247" t="s">
        <v>6709</v>
      </c>
      <c r="AE1489" s="248">
        <v>0</v>
      </c>
      <c r="AF1489" s="247" t="s">
        <v>6709</v>
      </c>
      <c r="AG1489" s="242" t="str">
        <f>IFERROR(VLOOKUP(작성용!A:A,RM!A:D,4,0),"-")</f>
        <v>박재현</v>
      </c>
      <c r="AH1489" s="9" t="s">
        <v>8489</v>
      </c>
      <c r="AI1489" s="238" t="s">
        <v>8505</v>
      </c>
      <c r="AJ1489" s="238" t="s">
        <v>6721</v>
      </c>
      <c r="AK1489" s="238" t="s">
        <v>6726</v>
      </c>
      <c r="AL1489" s="238">
        <v>1488</v>
      </c>
    </row>
    <row r="1490" spans="1:38" x14ac:dyDescent="0.3">
      <c r="A1490" s="232" t="s">
        <v>373</v>
      </c>
      <c r="B1490" s="232" t="s">
        <v>8483</v>
      </c>
      <c r="C1490" s="244" t="s">
        <v>6717</v>
      </c>
      <c r="D1490" s="240" t="s">
        <v>8549</v>
      </c>
      <c r="E1490" s="239" t="s">
        <v>5212</v>
      </c>
      <c r="F1490" s="243" t="s">
        <v>6729</v>
      </c>
      <c r="G1490" s="214">
        <v>0</v>
      </c>
      <c r="H1490" s="234" t="s">
        <v>6721</v>
      </c>
      <c r="I1490" s="234"/>
      <c r="J1490" s="234"/>
      <c r="K1490" s="234"/>
      <c r="L1490" s="234"/>
      <c r="M1490" s="234"/>
      <c r="N1490" s="234" t="s">
        <v>6720</v>
      </c>
      <c r="O1490" s="249" t="s">
        <v>8485</v>
      </c>
      <c r="P1490" s="249" t="s">
        <v>8486</v>
      </c>
      <c r="Q1490" s="226" t="s">
        <v>8487</v>
      </c>
      <c r="R1490" s="212" t="s">
        <v>5213</v>
      </c>
      <c r="S1490" s="213" t="s">
        <v>8550</v>
      </c>
      <c r="T1490" s="236">
        <v>45531</v>
      </c>
      <c r="U1490" s="237" t="s">
        <v>6722</v>
      </c>
      <c r="V1490" s="237">
        <v>45569</v>
      </c>
      <c r="W1490" s="237">
        <v>45582</v>
      </c>
      <c r="X1490" s="237" t="s">
        <v>6721</v>
      </c>
      <c r="Y1490" s="237"/>
      <c r="Z1490" s="237" t="s">
        <v>7066</v>
      </c>
      <c r="AA1490" s="225">
        <v>202409</v>
      </c>
      <c r="AB1490" s="246"/>
      <c r="AC1490" s="236" t="s">
        <v>6708</v>
      </c>
      <c r="AD1490" s="247" t="s">
        <v>6709</v>
      </c>
      <c r="AE1490" s="248">
        <v>0</v>
      </c>
      <c r="AF1490" s="247" t="s">
        <v>6709</v>
      </c>
      <c r="AG1490" s="242" t="str">
        <f>IFERROR(VLOOKUP(작성용!A:A,RM!A:D,4,0),"-")</f>
        <v>박재현</v>
      </c>
      <c r="AH1490" s="9" t="s">
        <v>8489</v>
      </c>
      <c r="AI1490" s="238" t="s">
        <v>8445</v>
      </c>
      <c r="AJ1490" s="238" t="s">
        <v>6721</v>
      </c>
      <c r="AK1490" s="238" t="s">
        <v>6726</v>
      </c>
      <c r="AL1490" s="238">
        <v>1489</v>
      </c>
    </row>
    <row r="1491" spans="1:38" x14ac:dyDescent="0.3">
      <c r="A1491" s="232" t="s">
        <v>373</v>
      </c>
      <c r="B1491" s="232" t="s">
        <v>8483</v>
      </c>
      <c r="C1491" s="244" t="s">
        <v>6717</v>
      </c>
      <c r="D1491" s="240" t="s">
        <v>8551</v>
      </c>
      <c r="E1491" s="239" t="s">
        <v>5214</v>
      </c>
      <c r="F1491" s="243" t="s">
        <v>6729</v>
      </c>
      <c r="G1491" s="214">
        <v>0</v>
      </c>
      <c r="H1491" s="234" t="s">
        <v>6721</v>
      </c>
      <c r="I1491" s="234"/>
      <c r="J1491" s="234"/>
      <c r="K1491" s="234"/>
      <c r="L1491" s="234"/>
      <c r="M1491" s="234"/>
      <c r="N1491" s="234" t="s">
        <v>6720</v>
      </c>
      <c r="O1491" s="249" t="s">
        <v>8485</v>
      </c>
      <c r="P1491" s="249" t="s">
        <v>8486</v>
      </c>
      <c r="Q1491" s="226" t="s">
        <v>8487</v>
      </c>
      <c r="R1491" s="212" t="s">
        <v>5215</v>
      </c>
      <c r="S1491" s="213" t="s">
        <v>8552</v>
      </c>
      <c r="T1491" s="236">
        <v>45531</v>
      </c>
      <c r="U1491" s="237" t="s">
        <v>6722</v>
      </c>
      <c r="V1491" s="237">
        <v>45569</v>
      </c>
      <c r="W1491" s="237">
        <v>45582</v>
      </c>
      <c r="X1491" s="237" t="s">
        <v>6721</v>
      </c>
      <c r="Y1491" s="237"/>
      <c r="Z1491" s="237" t="s">
        <v>7066</v>
      </c>
      <c r="AA1491" s="225">
        <v>202409</v>
      </c>
      <c r="AB1491" s="246"/>
      <c r="AC1491" s="236" t="s">
        <v>6708</v>
      </c>
      <c r="AD1491" s="247" t="s">
        <v>6709</v>
      </c>
      <c r="AE1491" s="248">
        <v>0</v>
      </c>
      <c r="AF1491" s="247" t="s">
        <v>6709</v>
      </c>
      <c r="AG1491" s="242" t="str">
        <f>IFERROR(VLOOKUP(작성용!A:A,RM!A:D,4,0),"-")</f>
        <v>박재현</v>
      </c>
      <c r="AH1491" s="9" t="s">
        <v>8489</v>
      </c>
      <c r="AI1491" s="238" t="s">
        <v>8445</v>
      </c>
      <c r="AJ1491" s="238" t="s">
        <v>6721</v>
      </c>
      <c r="AK1491" s="238" t="s">
        <v>6726</v>
      </c>
      <c r="AL1491" s="238">
        <v>1490</v>
      </c>
    </row>
    <row r="1492" spans="1:38" x14ac:dyDescent="0.3">
      <c r="A1492" s="232" t="s">
        <v>373</v>
      </c>
      <c r="B1492" s="232" t="s">
        <v>8483</v>
      </c>
      <c r="C1492" s="244" t="s">
        <v>6717</v>
      </c>
      <c r="D1492" s="240" t="s">
        <v>8553</v>
      </c>
      <c r="E1492" s="239" t="s">
        <v>5216</v>
      </c>
      <c r="F1492" s="243" t="s">
        <v>6729</v>
      </c>
      <c r="G1492" s="214">
        <v>0</v>
      </c>
      <c r="H1492" s="234" t="s">
        <v>6721</v>
      </c>
      <c r="I1492" s="234"/>
      <c r="J1492" s="234"/>
      <c r="K1492" s="234"/>
      <c r="L1492" s="234"/>
      <c r="M1492" s="234"/>
      <c r="N1492" s="234" t="s">
        <v>6720</v>
      </c>
      <c r="O1492" s="249" t="s">
        <v>8485</v>
      </c>
      <c r="P1492" s="249" t="s">
        <v>8486</v>
      </c>
      <c r="Q1492" s="226" t="s">
        <v>8487</v>
      </c>
      <c r="R1492" s="212" t="s">
        <v>5217</v>
      </c>
      <c r="S1492" s="213" t="s">
        <v>8554</v>
      </c>
      <c r="T1492" s="236">
        <v>45531</v>
      </c>
      <c r="U1492" s="237" t="s">
        <v>6722</v>
      </c>
      <c r="V1492" s="237">
        <v>45569</v>
      </c>
      <c r="W1492" s="237">
        <v>45582</v>
      </c>
      <c r="X1492" s="237" t="s">
        <v>6721</v>
      </c>
      <c r="Y1492" s="237"/>
      <c r="Z1492" s="237" t="s">
        <v>7066</v>
      </c>
      <c r="AA1492" s="225">
        <v>202409</v>
      </c>
      <c r="AB1492" s="246"/>
      <c r="AC1492" s="236" t="s">
        <v>6708</v>
      </c>
      <c r="AD1492" s="247" t="s">
        <v>6709</v>
      </c>
      <c r="AE1492" s="248">
        <v>0</v>
      </c>
      <c r="AF1492" s="247" t="s">
        <v>6709</v>
      </c>
      <c r="AG1492" s="242" t="str">
        <f>IFERROR(VLOOKUP(작성용!A:A,RM!A:D,4,0),"-")</f>
        <v>박재현</v>
      </c>
      <c r="AH1492" s="9" t="s">
        <v>8489</v>
      </c>
      <c r="AI1492" s="238" t="s">
        <v>8445</v>
      </c>
      <c r="AJ1492" s="238" t="s">
        <v>6721</v>
      </c>
      <c r="AK1492" s="238" t="s">
        <v>6726</v>
      </c>
      <c r="AL1492" s="238">
        <v>1491</v>
      </c>
    </row>
    <row r="1493" spans="1:38" x14ac:dyDescent="0.3">
      <c r="A1493" s="232" t="s">
        <v>373</v>
      </c>
      <c r="B1493" s="232" t="s">
        <v>8483</v>
      </c>
      <c r="C1493" s="244" t="s">
        <v>6717</v>
      </c>
      <c r="D1493" s="240" t="s">
        <v>8555</v>
      </c>
      <c r="E1493" s="239" t="s">
        <v>5218</v>
      </c>
      <c r="F1493" s="243" t="s">
        <v>6729</v>
      </c>
      <c r="G1493" s="214">
        <v>0</v>
      </c>
      <c r="H1493" s="234" t="s">
        <v>6721</v>
      </c>
      <c r="I1493" s="234"/>
      <c r="J1493" s="234"/>
      <c r="K1493" s="234"/>
      <c r="L1493" s="234"/>
      <c r="M1493" s="234"/>
      <c r="N1493" s="234" t="s">
        <v>6720</v>
      </c>
      <c r="O1493" s="249" t="s">
        <v>8485</v>
      </c>
      <c r="P1493" s="249" t="s">
        <v>8486</v>
      </c>
      <c r="Q1493" s="226" t="s">
        <v>8487</v>
      </c>
      <c r="R1493" s="212" t="s">
        <v>5219</v>
      </c>
      <c r="S1493" s="213" t="s">
        <v>8556</v>
      </c>
      <c r="T1493" s="236">
        <v>45531</v>
      </c>
      <c r="U1493" s="237" t="s">
        <v>6722</v>
      </c>
      <c r="V1493" s="237">
        <v>45569</v>
      </c>
      <c r="W1493" s="237">
        <v>45582</v>
      </c>
      <c r="X1493" s="237" t="s">
        <v>6721</v>
      </c>
      <c r="Y1493" s="237"/>
      <c r="Z1493" s="237" t="s">
        <v>7066</v>
      </c>
      <c r="AA1493" s="225">
        <v>202409</v>
      </c>
      <c r="AB1493" s="246"/>
      <c r="AC1493" s="236" t="s">
        <v>6708</v>
      </c>
      <c r="AD1493" s="247" t="s">
        <v>6709</v>
      </c>
      <c r="AE1493" s="248">
        <v>0</v>
      </c>
      <c r="AF1493" s="247" t="s">
        <v>6709</v>
      </c>
      <c r="AG1493" s="242" t="str">
        <f>IFERROR(VLOOKUP(작성용!A:A,RM!A:D,4,0),"-")</f>
        <v>박재현</v>
      </c>
      <c r="AH1493" s="9" t="s">
        <v>8489</v>
      </c>
      <c r="AI1493" s="238" t="s">
        <v>8445</v>
      </c>
      <c r="AJ1493" s="238" t="s">
        <v>6721</v>
      </c>
      <c r="AK1493" s="238" t="s">
        <v>6726</v>
      </c>
      <c r="AL1493" s="238">
        <v>1492</v>
      </c>
    </row>
    <row r="1494" spans="1:38" x14ac:dyDescent="0.3">
      <c r="A1494" s="232" t="s">
        <v>373</v>
      </c>
      <c r="B1494" s="232" t="s">
        <v>8483</v>
      </c>
      <c r="C1494" s="244" t="s">
        <v>6717</v>
      </c>
      <c r="D1494" s="240" t="s">
        <v>8557</v>
      </c>
      <c r="E1494" s="239" t="s">
        <v>5220</v>
      </c>
      <c r="F1494" s="243" t="s">
        <v>6729</v>
      </c>
      <c r="G1494" s="214">
        <v>0</v>
      </c>
      <c r="H1494" s="234" t="s">
        <v>6721</v>
      </c>
      <c r="I1494" s="234"/>
      <c r="J1494" s="234"/>
      <c r="K1494" s="234"/>
      <c r="L1494" s="234"/>
      <c r="M1494" s="234"/>
      <c r="N1494" s="234" t="s">
        <v>6720</v>
      </c>
      <c r="O1494" s="249" t="s">
        <v>8485</v>
      </c>
      <c r="P1494" s="249" t="s">
        <v>8486</v>
      </c>
      <c r="Q1494" s="226" t="s">
        <v>8487</v>
      </c>
      <c r="R1494" s="212" t="s">
        <v>5221</v>
      </c>
      <c r="S1494" s="213" t="s">
        <v>8558</v>
      </c>
      <c r="T1494" s="236">
        <v>45531</v>
      </c>
      <c r="U1494" s="237" t="s">
        <v>6722</v>
      </c>
      <c r="V1494" s="237">
        <v>45569</v>
      </c>
      <c r="W1494" s="237">
        <v>45582</v>
      </c>
      <c r="X1494" s="237" t="s">
        <v>6721</v>
      </c>
      <c r="Y1494" s="237"/>
      <c r="Z1494" s="237" t="s">
        <v>7066</v>
      </c>
      <c r="AA1494" s="225">
        <v>202409</v>
      </c>
      <c r="AB1494" s="246"/>
      <c r="AC1494" s="236" t="s">
        <v>6708</v>
      </c>
      <c r="AD1494" s="247" t="s">
        <v>6709</v>
      </c>
      <c r="AE1494" s="248">
        <v>0</v>
      </c>
      <c r="AF1494" s="247" t="s">
        <v>6709</v>
      </c>
      <c r="AG1494" s="242" t="str">
        <f>IFERROR(VLOOKUP(작성용!A:A,RM!A:D,4,0),"-")</f>
        <v>박재현</v>
      </c>
      <c r="AH1494" s="9" t="s">
        <v>8489</v>
      </c>
      <c r="AI1494" s="238" t="s">
        <v>8445</v>
      </c>
      <c r="AJ1494" s="238" t="s">
        <v>6721</v>
      </c>
      <c r="AK1494" s="238" t="s">
        <v>6726</v>
      </c>
      <c r="AL1494" s="238">
        <v>1493</v>
      </c>
    </row>
    <row r="1495" spans="1:38" x14ac:dyDescent="0.3">
      <c r="A1495" s="232" t="s">
        <v>373</v>
      </c>
      <c r="B1495" s="232" t="s">
        <v>8483</v>
      </c>
      <c r="C1495" s="244" t="s">
        <v>6717</v>
      </c>
      <c r="D1495" s="240" t="s">
        <v>8559</v>
      </c>
      <c r="E1495" s="239" t="s">
        <v>5222</v>
      </c>
      <c r="F1495" s="243" t="s">
        <v>6729</v>
      </c>
      <c r="G1495" s="214">
        <v>0</v>
      </c>
      <c r="H1495" s="234" t="s">
        <v>6721</v>
      </c>
      <c r="I1495" s="234"/>
      <c r="J1495" s="234"/>
      <c r="K1495" s="234"/>
      <c r="L1495" s="234"/>
      <c r="M1495" s="234"/>
      <c r="N1495" s="234" t="s">
        <v>6720</v>
      </c>
      <c r="O1495" s="249" t="s">
        <v>8485</v>
      </c>
      <c r="P1495" s="249" t="s">
        <v>8486</v>
      </c>
      <c r="Q1495" s="226" t="s">
        <v>8487</v>
      </c>
      <c r="R1495" s="212" t="s">
        <v>5223</v>
      </c>
      <c r="S1495" s="213" t="s">
        <v>8560</v>
      </c>
      <c r="T1495" s="236">
        <v>45531</v>
      </c>
      <c r="U1495" s="237" t="s">
        <v>6722</v>
      </c>
      <c r="V1495" s="237">
        <v>45569</v>
      </c>
      <c r="W1495" s="237">
        <v>45582</v>
      </c>
      <c r="X1495" s="237" t="s">
        <v>6721</v>
      </c>
      <c r="Y1495" s="237"/>
      <c r="Z1495" s="237" t="s">
        <v>7066</v>
      </c>
      <c r="AA1495" s="225">
        <v>202409</v>
      </c>
      <c r="AB1495" s="246"/>
      <c r="AC1495" s="236" t="s">
        <v>6708</v>
      </c>
      <c r="AD1495" s="247" t="s">
        <v>6709</v>
      </c>
      <c r="AE1495" s="248">
        <v>0</v>
      </c>
      <c r="AF1495" s="247" t="s">
        <v>6709</v>
      </c>
      <c r="AG1495" s="242" t="str">
        <f>IFERROR(VLOOKUP(작성용!A:A,RM!A:D,4,0),"-")</f>
        <v>박재현</v>
      </c>
      <c r="AH1495" s="9" t="s">
        <v>8489</v>
      </c>
      <c r="AI1495" s="238" t="s">
        <v>8445</v>
      </c>
      <c r="AJ1495" s="238" t="s">
        <v>6721</v>
      </c>
      <c r="AK1495" s="238" t="s">
        <v>6726</v>
      </c>
      <c r="AL1495" s="238">
        <v>1494</v>
      </c>
    </row>
    <row r="1496" spans="1:38" x14ac:dyDescent="0.3">
      <c r="A1496" s="232" t="s">
        <v>373</v>
      </c>
      <c r="B1496" s="232" t="s">
        <v>8483</v>
      </c>
      <c r="C1496" s="244" t="s">
        <v>6717</v>
      </c>
      <c r="D1496" s="240" t="s">
        <v>6879</v>
      </c>
      <c r="E1496" s="239" t="s">
        <v>5224</v>
      </c>
      <c r="F1496" s="243" t="s">
        <v>6729</v>
      </c>
      <c r="G1496" s="214">
        <v>0</v>
      </c>
      <c r="H1496" s="234" t="s">
        <v>6721</v>
      </c>
      <c r="I1496" s="234"/>
      <c r="J1496" s="234"/>
      <c r="K1496" s="234"/>
      <c r="L1496" s="234"/>
      <c r="M1496" s="234"/>
      <c r="N1496" s="234" t="s">
        <v>6720</v>
      </c>
      <c r="O1496" s="249" t="s">
        <v>8485</v>
      </c>
      <c r="P1496" s="249" t="s">
        <v>8486</v>
      </c>
      <c r="Q1496" s="226" t="s">
        <v>8487</v>
      </c>
      <c r="R1496" s="212" t="s">
        <v>5225</v>
      </c>
      <c r="S1496" s="213" t="s">
        <v>8561</v>
      </c>
      <c r="T1496" s="236">
        <v>45531</v>
      </c>
      <c r="U1496" s="237" t="s">
        <v>6722</v>
      </c>
      <c r="V1496" s="237">
        <v>45569</v>
      </c>
      <c r="W1496" s="237">
        <v>45582</v>
      </c>
      <c r="X1496" s="237" t="s">
        <v>6721</v>
      </c>
      <c r="Y1496" s="237"/>
      <c r="Z1496" s="237" t="s">
        <v>7066</v>
      </c>
      <c r="AA1496" s="225">
        <v>202409</v>
      </c>
      <c r="AB1496" s="246"/>
      <c r="AC1496" s="236" t="s">
        <v>6708</v>
      </c>
      <c r="AD1496" s="247" t="s">
        <v>6709</v>
      </c>
      <c r="AE1496" s="248">
        <v>0</v>
      </c>
      <c r="AF1496" s="247" t="s">
        <v>6709</v>
      </c>
      <c r="AG1496" s="242" t="str">
        <f>IFERROR(VLOOKUP(작성용!A:A,RM!A:D,4,0),"-")</f>
        <v>박재현</v>
      </c>
      <c r="AH1496" s="9" t="s">
        <v>8489</v>
      </c>
      <c r="AI1496" s="238" t="s">
        <v>8445</v>
      </c>
      <c r="AJ1496" s="238" t="s">
        <v>6721</v>
      </c>
      <c r="AK1496" s="238" t="s">
        <v>6726</v>
      </c>
      <c r="AL1496" s="238">
        <v>1495</v>
      </c>
    </row>
    <row r="1497" spans="1:38" x14ac:dyDescent="0.3">
      <c r="A1497" s="232" t="s">
        <v>373</v>
      </c>
      <c r="B1497" s="232" t="s">
        <v>8483</v>
      </c>
      <c r="C1497" s="244" t="s">
        <v>6717</v>
      </c>
      <c r="D1497" s="240" t="s">
        <v>8562</v>
      </c>
      <c r="E1497" s="239" t="s">
        <v>5226</v>
      </c>
      <c r="F1497" s="243" t="s">
        <v>6729</v>
      </c>
      <c r="G1497" s="214">
        <v>0</v>
      </c>
      <c r="H1497" s="234" t="s">
        <v>6721</v>
      </c>
      <c r="I1497" s="234"/>
      <c r="J1497" s="234"/>
      <c r="K1497" s="234"/>
      <c r="L1497" s="234"/>
      <c r="M1497" s="234"/>
      <c r="N1497" s="234" t="s">
        <v>6720</v>
      </c>
      <c r="O1497" s="249" t="s">
        <v>8485</v>
      </c>
      <c r="P1497" s="249" t="s">
        <v>8486</v>
      </c>
      <c r="Q1497" s="226" t="s">
        <v>8487</v>
      </c>
      <c r="R1497" s="212" t="s">
        <v>5227</v>
      </c>
      <c r="S1497" s="213" t="s">
        <v>8563</v>
      </c>
      <c r="T1497" s="236">
        <v>45531</v>
      </c>
      <c r="U1497" s="237" t="s">
        <v>6722</v>
      </c>
      <c r="V1497" s="237">
        <v>45546</v>
      </c>
      <c r="W1497" s="237">
        <v>45582</v>
      </c>
      <c r="X1497" s="237" t="s">
        <v>6721</v>
      </c>
      <c r="Y1497" s="237"/>
      <c r="Z1497" s="237" t="s">
        <v>7066</v>
      </c>
      <c r="AA1497" s="225">
        <v>202409</v>
      </c>
      <c r="AB1497" s="246"/>
      <c r="AC1497" s="236" t="s">
        <v>6708</v>
      </c>
      <c r="AD1497" s="247" t="s">
        <v>6709</v>
      </c>
      <c r="AE1497" s="248">
        <v>0</v>
      </c>
      <c r="AF1497" s="247" t="s">
        <v>6709</v>
      </c>
      <c r="AG1497" s="242" t="str">
        <f>IFERROR(VLOOKUP(작성용!A:A,RM!A:D,4,0),"-")</f>
        <v>박재현</v>
      </c>
      <c r="AH1497" s="9" t="s">
        <v>8489</v>
      </c>
      <c r="AI1497" s="238" t="s">
        <v>8505</v>
      </c>
      <c r="AJ1497" s="238" t="s">
        <v>6721</v>
      </c>
      <c r="AK1497" s="238" t="s">
        <v>6726</v>
      </c>
      <c r="AL1497" s="238">
        <v>1496</v>
      </c>
    </row>
    <row r="1498" spans="1:38" x14ac:dyDescent="0.3">
      <c r="A1498" s="232" t="s">
        <v>373</v>
      </c>
      <c r="B1498" s="232" t="s">
        <v>8483</v>
      </c>
      <c r="C1498" s="244" t="s">
        <v>6717</v>
      </c>
      <c r="D1498" s="240" t="s">
        <v>8130</v>
      </c>
      <c r="E1498" s="239" t="s">
        <v>4823</v>
      </c>
      <c r="F1498" s="243" t="s">
        <v>6729</v>
      </c>
      <c r="G1498" s="214">
        <v>0</v>
      </c>
      <c r="H1498" s="234" t="s">
        <v>6721</v>
      </c>
      <c r="I1498" s="234"/>
      <c r="J1498" s="234"/>
      <c r="K1498" s="234"/>
      <c r="L1498" s="234"/>
      <c r="M1498" s="234"/>
      <c r="N1498" s="234" t="s">
        <v>6720</v>
      </c>
      <c r="O1498" s="249" t="s">
        <v>8485</v>
      </c>
      <c r="P1498" s="249" t="s">
        <v>8486</v>
      </c>
      <c r="Q1498" s="226" t="s">
        <v>8487</v>
      </c>
      <c r="R1498" s="212" t="s">
        <v>4824</v>
      </c>
      <c r="S1498" s="213" t="s">
        <v>8564</v>
      </c>
      <c r="T1498" s="236">
        <v>45531</v>
      </c>
      <c r="U1498" s="237" t="s">
        <v>6722</v>
      </c>
      <c r="V1498" s="237">
        <v>45569</v>
      </c>
      <c r="W1498" s="237">
        <v>45582</v>
      </c>
      <c r="X1498" s="237" t="s">
        <v>6721</v>
      </c>
      <c r="Y1498" s="237"/>
      <c r="Z1498" s="237" t="s">
        <v>7066</v>
      </c>
      <c r="AA1498" s="225">
        <v>202409</v>
      </c>
      <c r="AB1498" s="246"/>
      <c r="AC1498" s="236" t="s">
        <v>6708</v>
      </c>
      <c r="AD1498" s="247" t="s">
        <v>6709</v>
      </c>
      <c r="AE1498" s="248">
        <v>0</v>
      </c>
      <c r="AF1498" s="247" t="s">
        <v>6709</v>
      </c>
      <c r="AG1498" s="242" t="str">
        <f>IFERROR(VLOOKUP(작성용!A:A,RM!A:D,4,0),"-")</f>
        <v>박재현</v>
      </c>
      <c r="AH1498" s="9" t="s">
        <v>8489</v>
      </c>
      <c r="AI1498" s="238" t="s">
        <v>8445</v>
      </c>
      <c r="AJ1498" s="238" t="s">
        <v>6721</v>
      </c>
      <c r="AK1498" s="238" t="s">
        <v>6726</v>
      </c>
      <c r="AL1498" s="238">
        <v>1497</v>
      </c>
    </row>
    <row r="1499" spans="1:38" x14ac:dyDescent="0.3">
      <c r="A1499" s="232" t="s">
        <v>373</v>
      </c>
      <c r="B1499" s="232" t="s">
        <v>8483</v>
      </c>
      <c r="C1499" s="244" t="s">
        <v>6717</v>
      </c>
      <c r="D1499" s="240" t="s">
        <v>8565</v>
      </c>
      <c r="E1499" s="239" t="s">
        <v>5228</v>
      </c>
      <c r="F1499" s="243" t="s">
        <v>6729</v>
      </c>
      <c r="G1499" s="214">
        <v>0</v>
      </c>
      <c r="H1499" s="234" t="s">
        <v>6721</v>
      </c>
      <c r="I1499" s="234"/>
      <c r="J1499" s="234"/>
      <c r="K1499" s="234"/>
      <c r="L1499" s="234"/>
      <c r="M1499" s="234"/>
      <c r="N1499" s="234" t="s">
        <v>6720</v>
      </c>
      <c r="O1499" s="249" t="s">
        <v>8485</v>
      </c>
      <c r="P1499" s="249" t="s">
        <v>8486</v>
      </c>
      <c r="Q1499" s="226" t="s">
        <v>8487</v>
      </c>
      <c r="R1499" s="212" t="s">
        <v>5229</v>
      </c>
      <c r="S1499" s="213" t="s">
        <v>8566</v>
      </c>
      <c r="T1499" s="236">
        <v>45531</v>
      </c>
      <c r="U1499" s="237" t="s">
        <v>6722</v>
      </c>
      <c r="V1499" s="237">
        <v>45546</v>
      </c>
      <c r="W1499" s="237">
        <v>45582</v>
      </c>
      <c r="X1499" s="237" t="s">
        <v>6721</v>
      </c>
      <c r="Y1499" s="237"/>
      <c r="Z1499" s="237" t="s">
        <v>7066</v>
      </c>
      <c r="AA1499" s="225">
        <v>202409</v>
      </c>
      <c r="AB1499" s="246"/>
      <c r="AC1499" s="236" t="s">
        <v>6708</v>
      </c>
      <c r="AD1499" s="247" t="s">
        <v>6709</v>
      </c>
      <c r="AE1499" s="248">
        <v>0</v>
      </c>
      <c r="AF1499" s="247" t="s">
        <v>6709</v>
      </c>
      <c r="AG1499" s="242" t="str">
        <f>IFERROR(VLOOKUP(작성용!A:A,RM!A:D,4,0),"-")</f>
        <v>박재현</v>
      </c>
      <c r="AH1499" s="9" t="s">
        <v>8489</v>
      </c>
      <c r="AI1499" s="238" t="s">
        <v>8505</v>
      </c>
      <c r="AJ1499" s="238" t="s">
        <v>6721</v>
      </c>
      <c r="AK1499" s="238" t="s">
        <v>6726</v>
      </c>
      <c r="AL1499" s="238">
        <v>1498</v>
      </c>
    </row>
    <row r="1500" spans="1:38" x14ac:dyDescent="0.3">
      <c r="A1500" s="232" t="s">
        <v>373</v>
      </c>
      <c r="B1500" s="232" t="s">
        <v>8483</v>
      </c>
      <c r="C1500" s="244" t="s">
        <v>6717</v>
      </c>
      <c r="D1500" s="240" t="s">
        <v>8567</v>
      </c>
      <c r="E1500" s="239" t="s">
        <v>5230</v>
      </c>
      <c r="F1500" s="243" t="s">
        <v>6729</v>
      </c>
      <c r="G1500" s="214">
        <v>0</v>
      </c>
      <c r="H1500" s="234" t="s">
        <v>6721</v>
      </c>
      <c r="I1500" s="234"/>
      <c r="J1500" s="234"/>
      <c r="K1500" s="234"/>
      <c r="L1500" s="234"/>
      <c r="M1500" s="234"/>
      <c r="N1500" s="234" t="s">
        <v>6720</v>
      </c>
      <c r="O1500" s="249" t="s">
        <v>8485</v>
      </c>
      <c r="P1500" s="249" t="s">
        <v>8486</v>
      </c>
      <c r="Q1500" s="226" t="s">
        <v>8487</v>
      </c>
      <c r="R1500" s="212" t="s">
        <v>5231</v>
      </c>
      <c r="S1500" s="213" t="s">
        <v>8568</v>
      </c>
      <c r="T1500" s="236">
        <v>45531</v>
      </c>
      <c r="U1500" s="237" t="s">
        <v>6722</v>
      </c>
      <c r="V1500" s="237">
        <v>45546</v>
      </c>
      <c r="W1500" s="237">
        <v>45582</v>
      </c>
      <c r="X1500" s="237" t="s">
        <v>6721</v>
      </c>
      <c r="Y1500" s="237"/>
      <c r="Z1500" s="237" t="s">
        <v>7066</v>
      </c>
      <c r="AA1500" s="225">
        <v>202409</v>
      </c>
      <c r="AB1500" s="246"/>
      <c r="AC1500" s="236" t="s">
        <v>6708</v>
      </c>
      <c r="AD1500" s="247" t="s">
        <v>6709</v>
      </c>
      <c r="AE1500" s="248">
        <v>0</v>
      </c>
      <c r="AF1500" s="247" t="s">
        <v>6709</v>
      </c>
      <c r="AG1500" s="242" t="str">
        <f>IFERROR(VLOOKUP(작성용!A:A,RM!A:D,4,0),"-")</f>
        <v>박재현</v>
      </c>
      <c r="AH1500" s="9" t="s">
        <v>8489</v>
      </c>
      <c r="AI1500" s="238" t="s">
        <v>8505</v>
      </c>
      <c r="AJ1500" s="238" t="s">
        <v>6721</v>
      </c>
      <c r="AK1500" s="238" t="s">
        <v>6726</v>
      </c>
      <c r="AL1500" s="238">
        <v>1499</v>
      </c>
    </row>
    <row r="1501" spans="1:38" x14ac:dyDescent="0.3">
      <c r="A1501" s="232" t="s">
        <v>373</v>
      </c>
      <c r="B1501" s="232" t="s">
        <v>8483</v>
      </c>
      <c r="C1501" s="244" t="s">
        <v>6717</v>
      </c>
      <c r="D1501" s="240" t="s">
        <v>8569</v>
      </c>
      <c r="E1501" s="239" t="s">
        <v>5232</v>
      </c>
      <c r="F1501" s="243" t="s">
        <v>6729</v>
      </c>
      <c r="G1501" s="214">
        <v>0</v>
      </c>
      <c r="H1501" s="234" t="s">
        <v>6721</v>
      </c>
      <c r="I1501" s="234"/>
      <c r="J1501" s="234"/>
      <c r="K1501" s="234"/>
      <c r="L1501" s="234"/>
      <c r="M1501" s="234"/>
      <c r="N1501" s="234" t="s">
        <v>6720</v>
      </c>
      <c r="O1501" s="249" t="s">
        <v>8485</v>
      </c>
      <c r="P1501" s="249" t="s">
        <v>8486</v>
      </c>
      <c r="Q1501" s="226" t="s">
        <v>8487</v>
      </c>
      <c r="R1501" s="212" t="s">
        <v>5233</v>
      </c>
      <c r="S1501" s="213" t="s">
        <v>8570</v>
      </c>
      <c r="T1501" s="236">
        <v>45531</v>
      </c>
      <c r="U1501" s="237" t="s">
        <v>6722</v>
      </c>
      <c r="V1501" s="237">
        <v>45569</v>
      </c>
      <c r="W1501" s="237">
        <v>45582</v>
      </c>
      <c r="X1501" s="237" t="s">
        <v>6721</v>
      </c>
      <c r="Y1501" s="237"/>
      <c r="Z1501" s="237" t="s">
        <v>7066</v>
      </c>
      <c r="AA1501" s="225">
        <v>202409</v>
      </c>
      <c r="AB1501" s="246"/>
      <c r="AC1501" s="236" t="s">
        <v>6708</v>
      </c>
      <c r="AD1501" s="247" t="s">
        <v>6709</v>
      </c>
      <c r="AE1501" s="248">
        <v>0</v>
      </c>
      <c r="AF1501" s="247" t="s">
        <v>6709</v>
      </c>
      <c r="AG1501" s="242" t="str">
        <f>IFERROR(VLOOKUP(작성용!A:A,RM!A:D,4,0),"-")</f>
        <v>박재현</v>
      </c>
      <c r="AH1501" s="9" t="s">
        <v>8489</v>
      </c>
      <c r="AI1501" s="238" t="s">
        <v>8445</v>
      </c>
      <c r="AJ1501" s="238" t="s">
        <v>6721</v>
      </c>
      <c r="AK1501" s="238" t="s">
        <v>6726</v>
      </c>
      <c r="AL1501" s="238">
        <v>1500</v>
      </c>
    </row>
    <row r="1502" spans="1:38" x14ac:dyDescent="0.3">
      <c r="A1502" s="232" t="s">
        <v>373</v>
      </c>
      <c r="B1502" s="232" t="s">
        <v>8483</v>
      </c>
      <c r="C1502" s="244" t="s">
        <v>6717</v>
      </c>
      <c r="D1502" s="240" t="s">
        <v>8571</v>
      </c>
      <c r="E1502" s="239" t="s">
        <v>5234</v>
      </c>
      <c r="F1502" s="243" t="s">
        <v>6729</v>
      </c>
      <c r="G1502" s="214">
        <v>0</v>
      </c>
      <c r="H1502" s="234" t="s">
        <v>6721</v>
      </c>
      <c r="I1502" s="234"/>
      <c r="J1502" s="234"/>
      <c r="K1502" s="234"/>
      <c r="L1502" s="234"/>
      <c r="M1502" s="234"/>
      <c r="N1502" s="234" t="s">
        <v>6720</v>
      </c>
      <c r="O1502" s="249" t="s">
        <v>8485</v>
      </c>
      <c r="P1502" s="249" t="s">
        <v>8486</v>
      </c>
      <c r="Q1502" s="226" t="s">
        <v>8487</v>
      </c>
      <c r="R1502" s="212" t="s">
        <v>5235</v>
      </c>
      <c r="S1502" s="213" t="s">
        <v>8572</v>
      </c>
      <c r="T1502" s="236">
        <v>45531</v>
      </c>
      <c r="U1502" s="237" t="s">
        <v>6722</v>
      </c>
      <c r="V1502" s="237">
        <v>45569</v>
      </c>
      <c r="W1502" s="237">
        <v>45582</v>
      </c>
      <c r="X1502" s="237" t="s">
        <v>6721</v>
      </c>
      <c r="Y1502" s="237"/>
      <c r="Z1502" s="237" t="s">
        <v>7066</v>
      </c>
      <c r="AA1502" s="225">
        <v>202409</v>
      </c>
      <c r="AB1502" s="246"/>
      <c r="AC1502" s="236" t="s">
        <v>6708</v>
      </c>
      <c r="AD1502" s="247" t="s">
        <v>6709</v>
      </c>
      <c r="AE1502" s="248">
        <v>0</v>
      </c>
      <c r="AF1502" s="247" t="s">
        <v>6709</v>
      </c>
      <c r="AG1502" s="242" t="str">
        <f>IFERROR(VLOOKUP(작성용!A:A,RM!A:D,4,0),"-")</f>
        <v>박재현</v>
      </c>
      <c r="AH1502" s="9" t="s">
        <v>8489</v>
      </c>
      <c r="AI1502" s="238" t="s">
        <v>8445</v>
      </c>
      <c r="AJ1502" s="238" t="s">
        <v>6721</v>
      </c>
      <c r="AK1502" s="238" t="s">
        <v>6726</v>
      </c>
      <c r="AL1502" s="238">
        <v>1501</v>
      </c>
    </row>
    <row r="1503" spans="1:38" x14ac:dyDescent="0.3">
      <c r="A1503" s="232" t="s">
        <v>373</v>
      </c>
      <c r="B1503" s="232" t="s">
        <v>8483</v>
      </c>
      <c r="C1503" s="244" t="s">
        <v>6717</v>
      </c>
      <c r="D1503" s="240" t="s">
        <v>8573</v>
      </c>
      <c r="E1503" s="239" t="s">
        <v>5236</v>
      </c>
      <c r="F1503" s="243" t="s">
        <v>6729</v>
      </c>
      <c r="G1503" s="214">
        <v>0</v>
      </c>
      <c r="H1503" s="234" t="s">
        <v>6721</v>
      </c>
      <c r="I1503" s="234"/>
      <c r="J1503" s="234"/>
      <c r="K1503" s="234"/>
      <c r="L1503" s="234"/>
      <c r="M1503" s="234"/>
      <c r="N1503" s="234" t="s">
        <v>6720</v>
      </c>
      <c r="O1503" s="249" t="s">
        <v>8485</v>
      </c>
      <c r="P1503" s="249" t="s">
        <v>8486</v>
      </c>
      <c r="Q1503" s="226" t="s">
        <v>8487</v>
      </c>
      <c r="R1503" s="212" t="s">
        <v>5237</v>
      </c>
      <c r="S1503" s="213" t="s">
        <v>8574</v>
      </c>
      <c r="T1503" s="236">
        <v>45531</v>
      </c>
      <c r="U1503" s="237" t="s">
        <v>6722</v>
      </c>
      <c r="V1503" s="237">
        <v>45569</v>
      </c>
      <c r="W1503" s="237">
        <v>45582</v>
      </c>
      <c r="X1503" s="237" t="s">
        <v>6721</v>
      </c>
      <c r="Y1503" s="237"/>
      <c r="Z1503" s="237" t="s">
        <v>7066</v>
      </c>
      <c r="AA1503" s="225">
        <v>202409</v>
      </c>
      <c r="AB1503" s="246"/>
      <c r="AC1503" s="236" t="s">
        <v>6708</v>
      </c>
      <c r="AD1503" s="247" t="s">
        <v>6709</v>
      </c>
      <c r="AE1503" s="248">
        <v>0</v>
      </c>
      <c r="AF1503" s="247" t="s">
        <v>6709</v>
      </c>
      <c r="AG1503" s="242" t="str">
        <f>IFERROR(VLOOKUP(작성용!A:A,RM!A:D,4,0),"-")</f>
        <v>박재현</v>
      </c>
      <c r="AH1503" s="9" t="s">
        <v>8489</v>
      </c>
      <c r="AI1503" s="238" t="s">
        <v>8445</v>
      </c>
      <c r="AJ1503" s="238" t="s">
        <v>6721</v>
      </c>
      <c r="AK1503" s="238" t="s">
        <v>6726</v>
      </c>
      <c r="AL1503" s="238">
        <v>1502</v>
      </c>
    </row>
    <row r="1504" spans="1:38" x14ac:dyDescent="0.3">
      <c r="A1504" s="232" t="s">
        <v>373</v>
      </c>
      <c r="B1504" s="232" t="s">
        <v>8483</v>
      </c>
      <c r="C1504" s="244" t="s">
        <v>6717</v>
      </c>
      <c r="D1504" s="240" t="s">
        <v>8575</v>
      </c>
      <c r="E1504" s="239" t="s">
        <v>5238</v>
      </c>
      <c r="F1504" s="243" t="s">
        <v>6729</v>
      </c>
      <c r="G1504" s="214">
        <v>0</v>
      </c>
      <c r="H1504" s="234" t="s">
        <v>6721</v>
      </c>
      <c r="I1504" s="234"/>
      <c r="J1504" s="234"/>
      <c r="K1504" s="234"/>
      <c r="L1504" s="234"/>
      <c r="M1504" s="234"/>
      <c r="N1504" s="234" t="s">
        <v>6720</v>
      </c>
      <c r="O1504" s="249" t="s">
        <v>8485</v>
      </c>
      <c r="P1504" s="249" t="s">
        <v>8486</v>
      </c>
      <c r="Q1504" s="226" t="s">
        <v>8487</v>
      </c>
      <c r="R1504" s="212" t="s">
        <v>5239</v>
      </c>
      <c r="S1504" s="213" t="s">
        <v>8576</v>
      </c>
      <c r="T1504" s="236">
        <v>45531</v>
      </c>
      <c r="U1504" s="237" t="s">
        <v>6722</v>
      </c>
      <c r="V1504" s="237">
        <v>45569</v>
      </c>
      <c r="W1504" s="237">
        <v>45582</v>
      </c>
      <c r="X1504" s="237" t="s">
        <v>6721</v>
      </c>
      <c r="Y1504" s="237"/>
      <c r="Z1504" s="237" t="s">
        <v>7066</v>
      </c>
      <c r="AA1504" s="225">
        <v>202409</v>
      </c>
      <c r="AB1504" s="246"/>
      <c r="AC1504" s="236" t="s">
        <v>6708</v>
      </c>
      <c r="AD1504" s="247" t="s">
        <v>6709</v>
      </c>
      <c r="AE1504" s="248">
        <v>0</v>
      </c>
      <c r="AF1504" s="247" t="s">
        <v>6709</v>
      </c>
      <c r="AG1504" s="242" t="str">
        <f>IFERROR(VLOOKUP(작성용!A:A,RM!A:D,4,0),"-")</f>
        <v>박재현</v>
      </c>
      <c r="AH1504" s="9" t="s">
        <v>8489</v>
      </c>
      <c r="AI1504" s="238" t="s">
        <v>8445</v>
      </c>
      <c r="AJ1504" s="238" t="s">
        <v>6721</v>
      </c>
      <c r="AK1504" s="238" t="s">
        <v>6726</v>
      </c>
      <c r="AL1504" s="238">
        <v>1503</v>
      </c>
    </row>
    <row r="1505" spans="1:38" x14ac:dyDescent="0.3">
      <c r="A1505" s="232" t="s">
        <v>373</v>
      </c>
      <c r="B1505" s="232" t="s">
        <v>8483</v>
      </c>
      <c r="C1505" s="244" t="s">
        <v>6717</v>
      </c>
      <c r="D1505" s="240" t="s">
        <v>8577</v>
      </c>
      <c r="E1505" s="239" t="s">
        <v>5240</v>
      </c>
      <c r="F1505" s="243" t="s">
        <v>6729</v>
      </c>
      <c r="G1505" s="214">
        <v>0</v>
      </c>
      <c r="H1505" s="234" t="s">
        <v>6721</v>
      </c>
      <c r="I1505" s="234"/>
      <c r="J1505" s="234"/>
      <c r="K1505" s="234"/>
      <c r="L1505" s="234"/>
      <c r="M1505" s="234"/>
      <c r="N1505" s="234" t="s">
        <v>6720</v>
      </c>
      <c r="O1505" s="249" t="s">
        <v>8485</v>
      </c>
      <c r="P1505" s="249" t="s">
        <v>8486</v>
      </c>
      <c r="Q1505" s="226" t="s">
        <v>8487</v>
      </c>
      <c r="R1505" s="212" t="s">
        <v>5241</v>
      </c>
      <c r="S1505" s="213" t="s">
        <v>8578</v>
      </c>
      <c r="T1505" s="236">
        <v>45531</v>
      </c>
      <c r="U1505" s="237" t="s">
        <v>6722</v>
      </c>
      <c r="V1505" s="237">
        <v>45546</v>
      </c>
      <c r="W1505" s="237">
        <v>45582</v>
      </c>
      <c r="X1505" s="237" t="s">
        <v>6721</v>
      </c>
      <c r="Y1505" s="237"/>
      <c r="Z1505" s="237" t="s">
        <v>7066</v>
      </c>
      <c r="AA1505" s="225">
        <v>202409</v>
      </c>
      <c r="AB1505" s="246"/>
      <c r="AC1505" s="236" t="s">
        <v>6708</v>
      </c>
      <c r="AD1505" s="247" t="s">
        <v>6709</v>
      </c>
      <c r="AE1505" s="248">
        <v>0</v>
      </c>
      <c r="AF1505" s="247" t="s">
        <v>6709</v>
      </c>
      <c r="AG1505" s="242" t="str">
        <f>IFERROR(VLOOKUP(작성용!A:A,RM!A:D,4,0),"-")</f>
        <v>박재현</v>
      </c>
      <c r="AH1505" s="9" t="s">
        <v>8489</v>
      </c>
      <c r="AI1505" s="238" t="s">
        <v>8505</v>
      </c>
      <c r="AJ1505" s="238" t="s">
        <v>6721</v>
      </c>
      <c r="AK1505" s="238" t="s">
        <v>6726</v>
      </c>
      <c r="AL1505" s="238">
        <v>1504</v>
      </c>
    </row>
    <row r="1506" spans="1:38" x14ac:dyDescent="0.3">
      <c r="A1506" s="232" t="s">
        <v>373</v>
      </c>
      <c r="B1506" s="232" t="s">
        <v>8483</v>
      </c>
      <c r="C1506" s="244" t="s">
        <v>6717</v>
      </c>
      <c r="D1506" s="240" t="s">
        <v>8579</v>
      </c>
      <c r="E1506" s="239" t="s">
        <v>5242</v>
      </c>
      <c r="F1506" s="243" t="s">
        <v>6729</v>
      </c>
      <c r="G1506" s="214">
        <v>0</v>
      </c>
      <c r="H1506" s="234" t="s">
        <v>6721</v>
      </c>
      <c r="I1506" s="234"/>
      <c r="J1506" s="234"/>
      <c r="K1506" s="234"/>
      <c r="L1506" s="234"/>
      <c r="M1506" s="234"/>
      <c r="N1506" s="234" t="s">
        <v>6720</v>
      </c>
      <c r="O1506" s="249" t="s">
        <v>8485</v>
      </c>
      <c r="P1506" s="249" t="s">
        <v>8486</v>
      </c>
      <c r="Q1506" s="226" t="s">
        <v>8487</v>
      </c>
      <c r="R1506" s="212" t="s">
        <v>5243</v>
      </c>
      <c r="S1506" s="213" t="s">
        <v>8580</v>
      </c>
      <c r="T1506" s="236">
        <v>45531</v>
      </c>
      <c r="U1506" s="237" t="s">
        <v>6722</v>
      </c>
      <c r="V1506" s="237">
        <v>45546</v>
      </c>
      <c r="W1506" s="237">
        <v>45582</v>
      </c>
      <c r="X1506" s="237" t="s">
        <v>6721</v>
      </c>
      <c r="Y1506" s="237"/>
      <c r="Z1506" s="237" t="s">
        <v>7066</v>
      </c>
      <c r="AA1506" s="225">
        <v>202409</v>
      </c>
      <c r="AB1506" s="246"/>
      <c r="AC1506" s="236" t="s">
        <v>6708</v>
      </c>
      <c r="AD1506" s="247" t="s">
        <v>6709</v>
      </c>
      <c r="AE1506" s="248">
        <v>0</v>
      </c>
      <c r="AF1506" s="247" t="s">
        <v>6709</v>
      </c>
      <c r="AG1506" s="242" t="str">
        <f>IFERROR(VLOOKUP(작성용!A:A,RM!A:D,4,0),"-")</f>
        <v>박재현</v>
      </c>
      <c r="AH1506" s="9" t="s">
        <v>8489</v>
      </c>
      <c r="AI1506" s="238" t="s">
        <v>8505</v>
      </c>
      <c r="AJ1506" s="238" t="s">
        <v>6721</v>
      </c>
      <c r="AK1506" s="238" t="s">
        <v>6726</v>
      </c>
      <c r="AL1506" s="238">
        <v>1505</v>
      </c>
    </row>
    <row r="1507" spans="1:38" x14ac:dyDescent="0.3">
      <c r="A1507" s="232" t="s">
        <v>373</v>
      </c>
      <c r="B1507" s="232" t="s">
        <v>8483</v>
      </c>
      <c r="C1507" s="244" t="s">
        <v>6717</v>
      </c>
      <c r="D1507" s="240" t="s">
        <v>8581</v>
      </c>
      <c r="E1507" s="239" t="s">
        <v>5244</v>
      </c>
      <c r="F1507" s="243" t="s">
        <v>6729</v>
      </c>
      <c r="G1507" s="214">
        <v>0</v>
      </c>
      <c r="H1507" s="234" t="s">
        <v>6721</v>
      </c>
      <c r="I1507" s="234"/>
      <c r="J1507" s="234"/>
      <c r="K1507" s="234"/>
      <c r="L1507" s="234"/>
      <c r="M1507" s="234"/>
      <c r="N1507" s="234" t="s">
        <v>6720</v>
      </c>
      <c r="O1507" s="249" t="s">
        <v>8485</v>
      </c>
      <c r="P1507" s="249" t="s">
        <v>8486</v>
      </c>
      <c r="Q1507" s="226" t="s">
        <v>8487</v>
      </c>
      <c r="R1507" s="212" t="s">
        <v>5245</v>
      </c>
      <c r="S1507" s="213" t="s">
        <v>8582</v>
      </c>
      <c r="T1507" s="236">
        <v>45531</v>
      </c>
      <c r="U1507" s="237" t="s">
        <v>6722</v>
      </c>
      <c r="V1507" s="237">
        <v>45569</v>
      </c>
      <c r="W1507" s="237">
        <v>45582</v>
      </c>
      <c r="X1507" s="237" t="s">
        <v>6721</v>
      </c>
      <c r="Y1507" s="237"/>
      <c r="Z1507" s="237" t="s">
        <v>7066</v>
      </c>
      <c r="AA1507" s="225">
        <v>202409</v>
      </c>
      <c r="AB1507" s="246"/>
      <c r="AC1507" s="236" t="s">
        <v>6708</v>
      </c>
      <c r="AD1507" s="247" t="s">
        <v>6709</v>
      </c>
      <c r="AE1507" s="248">
        <v>0</v>
      </c>
      <c r="AF1507" s="247" t="s">
        <v>6709</v>
      </c>
      <c r="AG1507" s="242" t="str">
        <f>IFERROR(VLOOKUP(작성용!A:A,RM!A:D,4,0),"-")</f>
        <v>박재현</v>
      </c>
      <c r="AH1507" s="9" t="s">
        <v>8489</v>
      </c>
      <c r="AI1507" s="238" t="s">
        <v>8445</v>
      </c>
      <c r="AJ1507" s="238" t="s">
        <v>6721</v>
      </c>
      <c r="AK1507" s="238" t="s">
        <v>6726</v>
      </c>
      <c r="AL1507" s="238">
        <v>1506</v>
      </c>
    </row>
    <row r="1508" spans="1:38" x14ac:dyDescent="0.3">
      <c r="A1508" s="232" t="s">
        <v>373</v>
      </c>
      <c r="B1508" s="232" t="s">
        <v>8483</v>
      </c>
      <c r="C1508" s="244" t="s">
        <v>6717</v>
      </c>
      <c r="D1508" s="240" t="s">
        <v>8583</v>
      </c>
      <c r="E1508" s="239" t="s">
        <v>5246</v>
      </c>
      <c r="F1508" s="243" t="s">
        <v>6729</v>
      </c>
      <c r="G1508" s="214">
        <v>0</v>
      </c>
      <c r="H1508" s="234" t="s">
        <v>6721</v>
      </c>
      <c r="I1508" s="234"/>
      <c r="J1508" s="234"/>
      <c r="K1508" s="234"/>
      <c r="L1508" s="234"/>
      <c r="M1508" s="234"/>
      <c r="N1508" s="234" t="s">
        <v>6720</v>
      </c>
      <c r="O1508" s="249" t="s">
        <v>8485</v>
      </c>
      <c r="P1508" s="249" t="s">
        <v>8486</v>
      </c>
      <c r="Q1508" s="226" t="s">
        <v>8487</v>
      </c>
      <c r="R1508" s="212" t="s">
        <v>5247</v>
      </c>
      <c r="S1508" s="213" t="s">
        <v>8584</v>
      </c>
      <c r="T1508" s="236">
        <v>45531</v>
      </c>
      <c r="U1508" s="237" t="s">
        <v>6722</v>
      </c>
      <c r="V1508" s="237">
        <v>45569</v>
      </c>
      <c r="W1508" s="237">
        <v>45582</v>
      </c>
      <c r="X1508" s="237" t="s">
        <v>6721</v>
      </c>
      <c r="Y1508" s="237"/>
      <c r="Z1508" s="237" t="s">
        <v>7066</v>
      </c>
      <c r="AA1508" s="225">
        <v>202409</v>
      </c>
      <c r="AB1508" s="246"/>
      <c r="AC1508" s="236" t="s">
        <v>6708</v>
      </c>
      <c r="AD1508" s="247" t="s">
        <v>6709</v>
      </c>
      <c r="AE1508" s="248">
        <v>0</v>
      </c>
      <c r="AF1508" s="247" t="s">
        <v>6709</v>
      </c>
      <c r="AG1508" s="242" t="str">
        <f>IFERROR(VLOOKUP(작성용!A:A,RM!A:D,4,0),"-")</f>
        <v>박재현</v>
      </c>
      <c r="AH1508" s="9" t="s">
        <v>8489</v>
      </c>
      <c r="AI1508" s="238" t="s">
        <v>8445</v>
      </c>
      <c r="AJ1508" s="238" t="s">
        <v>6721</v>
      </c>
      <c r="AK1508" s="238" t="s">
        <v>6726</v>
      </c>
      <c r="AL1508" s="238">
        <v>1507</v>
      </c>
    </row>
    <row r="1509" spans="1:38" x14ac:dyDescent="0.3">
      <c r="A1509" s="232" t="s">
        <v>373</v>
      </c>
      <c r="B1509" s="232" t="s">
        <v>8483</v>
      </c>
      <c r="C1509" s="244" t="s">
        <v>6717</v>
      </c>
      <c r="D1509" s="240" t="s">
        <v>8585</v>
      </c>
      <c r="E1509" s="239" t="s">
        <v>5248</v>
      </c>
      <c r="F1509" s="243" t="s">
        <v>6729</v>
      </c>
      <c r="G1509" s="214">
        <v>0</v>
      </c>
      <c r="H1509" s="234" t="s">
        <v>6721</v>
      </c>
      <c r="I1509" s="234"/>
      <c r="J1509" s="234"/>
      <c r="K1509" s="234"/>
      <c r="L1509" s="234"/>
      <c r="M1509" s="234"/>
      <c r="N1509" s="234" t="s">
        <v>6720</v>
      </c>
      <c r="O1509" s="249" t="s">
        <v>8485</v>
      </c>
      <c r="P1509" s="249" t="s">
        <v>8486</v>
      </c>
      <c r="Q1509" s="226" t="s">
        <v>8487</v>
      </c>
      <c r="R1509" s="212" t="s">
        <v>5249</v>
      </c>
      <c r="S1509" s="213" t="s">
        <v>8586</v>
      </c>
      <c r="T1509" s="236">
        <v>45531</v>
      </c>
      <c r="U1509" s="237" t="s">
        <v>6722</v>
      </c>
      <c r="V1509" s="237">
        <v>45569</v>
      </c>
      <c r="W1509" s="237">
        <v>45582</v>
      </c>
      <c r="X1509" s="237" t="s">
        <v>6721</v>
      </c>
      <c r="Y1509" s="237"/>
      <c r="Z1509" s="237" t="s">
        <v>7066</v>
      </c>
      <c r="AA1509" s="225">
        <v>202409</v>
      </c>
      <c r="AB1509" s="246"/>
      <c r="AC1509" s="236" t="s">
        <v>6708</v>
      </c>
      <c r="AD1509" s="247" t="s">
        <v>6709</v>
      </c>
      <c r="AE1509" s="248">
        <v>0</v>
      </c>
      <c r="AF1509" s="247" t="s">
        <v>6709</v>
      </c>
      <c r="AG1509" s="242" t="str">
        <f>IFERROR(VLOOKUP(작성용!A:A,RM!A:D,4,0),"-")</f>
        <v>박재현</v>
      </c>
      <c r="AH1509" s="9" t="s">
        <v>8489</v>
      </c>
      <c r="AI1509" s="238" t="s">
        <v>8445</v>
      </c>
      <c r="AJ1509" s="238" t="s">
        <v>6721</v>
      </c>
      <c r="AK1509" s="238" t="s">
        <v>6726</v>
      </c>
      <c r="AL1509" s="238">
        <v>1508</v>
      </c>
    </row>
    <row r="1510" spans="1:38" x14ac:dyDescent="0.3">
      <c r="A1510" s="232" t="s">
        <v>373</v>
      </c>
      <c r="B1510" s="232" t="s">
        <v>8483</v>
      </c>
      <c r="C1510" s="244" t="s">
        <v>6717</v>
      </c>
      <c r="D1510" s="240" t="s">
        <v>8587</v>
      </c>
      <c r="E1510" s="239" t="s">
        <v>5250</v>
      </c>
      <c r="F1510" s="243" t="s">
        <v>6729</v>
      </c>
      <c r="G1510" s="214">
        <v>0</v>
      </c>
      <c r="H1510" s="234" t="s">
        <v>6721</v>
      </c>
      <c r="I1510" s="234"/>
      <c r="J1510" s="234"/>
      <c r="K1510" s="234"/>
      <c r="L1510" s="234"/>
      <c r="M1510" s="234"/>
      <c r="N1510" s="234" t="s">
        <v>6720</v>
      </c>
      <c r="O1510" s="249" t="s">
        <v>8485</v>
      </c>
      <c r="P1510" s="249" t="s">
        <v>8486</v>
      </c>
      <c r="Q1510" s="226" t="s">
        <v>8487</v>
      </c>
      <c r="R1510" s="212" t="s">
        <v>5251</v>
      </c>
      <c r="S1510" s="213" t="s">
        <v>8588</v>
      </c>
      <c r="T1510" s="236">
        <v>45531</v>
      </c>
      <c r="U1510" s="237" t="s">
        <v>6722</v>
      </c>
      <c r="V1510" s="237">
        <v>45569</v>
      </c>
      <c r="W1510" s="237">
        <v>45582</v>
      </c>
      <c r="X1510" s="237" t="s">
        <v>6721</v>
      </c>
      <c r="Y1510" s="237"/>
      <c r="Z1510" s="237" t="s">
        <v>7066</v>
      </c>
      <c r="AA1510" s="225">
        <v>202409</v>
      </c>
      <c r="AB1510" s="246"/>
      <c r="AC1510" s="236" t="s">
        <v>6708</v>
      </c>
      <c r="AD1510" s="247" t="s">
        <v>6709</v>
      </c>
      <c r="AE1510" s="248">
        <v>0</v>
      </c>
      <c r="AF1510" s="247" t="s">
        <v>6709</v>
      </c>
      <c r="AG1510" s="242" t="str">
        <f>IFERROR(VLOOKUP(작성용!A:A,RM!A:D,4,0),"-")</f>
        <v>박재현</v>
      </c>
      <c r="AH1510" s="9" t="s">
        <v>8489</v>
      </c>
      <c r="AI1510" s="238" t="s">
        <v>8445</v>
      </c>
      <c r="AJ1510" s="238" t="s">
        <v>6721</v>
      </c>
      <c r="AK1510" s="238" t="s">
        <v>6726</v>
      </c>
      <c r="AL1510" s="238">
        <v>1509</v>
      </c>
    </row>
    <row r="1511" spans="1:38" x14ac:dyDescent="0.3">
      <c r="A1511" s="232" t="s">
        <v>373</v>
      </c>
      <c r="B1511" s="232" t="s">
        <v>8483</v>
      </c>
      <c r="C1511" s="244" t="s">
        <v>6717</v>
      </c>
      <c r="D1511" s="240" t="s">
        <v>8155</v>
      </c>
      <c r="E1511" s="239" t="s">
        <v>4875</v>
      </c>
      <c r="F1511" s="243" t="s">
        <v>6729</v>
      </c>
      <c r="G1511" s="214">
        <v>0</v>
      </c>
      <c r="H1511" s="234" t="s">
        <v>6721</v>
      </c>
      <c r="I1511" s="234"/>
      <c r="J1511" s="234"/>
      <c r="K1511" s="234"/>
      <c r="L1511" s="234"/>
      <c r="M1511" s="234"/>
      <c r="N1511" s="234" t="s">
        <v>6720</v>
      </c>
      <c r="O1511" s="249" t="s">
        <v>8485</v>
      </c>
      <c r="P1511" s="249" t="s">
        <v>8486</v>
      </c>
      <c r="Q1511" s="226" t="s">
        <v>8487</v>
      </c>
      <c r="R1511" s="212" t="s">
        <v>4876</v>
      </c>
      <c r="S1511" s="213" t="s">
        <v>8589</v>
      </c>
      <c r="T1511" s="236">
        <v>45531</v>
      </c>
      <c r="U1511" s="237" t="s">
        <v>6722</v>
      </c>
      <c r="V1511" s="237">
        <v>45569</v>
      </c>
      <c r="W1511" s="237">
        <v>45582</v>
      </c>
      <c r="X1511" s="237" t="s">
        <v>6721</v>
      </c>
      <c r="Y1511" s="237"/>
      <c r="Z1511" s="237" t="s">
        <v>7066</v>
      </c>
      <c r="AA1511" s="225">
        <v>202409</v>
      </c>
      <c r="AB1511" s="246"/>
      <c r="AC1511" s="236" t="s">
        <v>6708</v>
      </c>
      <c r="AD1511" s="247" t="s">
        <v>6709</v>
      </c>
      <c r="AE1511" s="248">
        <v>0</v>
      </c>
      <c r="AF1511" s="247" t="s">
        <v>6709</v>
      </c>
      <c r="AG1511" s="242" t="str">
        <f>IFERROR(VLOOKUP(작성용!A:A,RM!A:D,4,0),"-")</f>
        <v>박재현</v>
      </c>
      <c r="AH1511" s="9" t="s">
        <v>8489</v>
      </c>
      <c r="AI1511" s="238" t="s">
        <v>8445</v>
      </c>
      <c r="AJ1511" s="238" t="s">
        <v>6721</v>
      </c>
      <c r="AK1511" s="238" t="s">
        <v>6726</v>
      </c>
      <c r="AL1511" s="238">
        <v>1510</v>
      </c>
    </row>
    <row r="1512" spans="1:38" x14ac:dyDescent="0.3">
      <c r="A1512" s="232" t="s">
        <v>373</v>
      </c>
      <c r="B1512" s="232" t="s">
        <v>8483</v>
      </c>
      <c r="C1512" s="244" t="s">
        <v>6717</v>
      </c>
      <c r="D1512" s="240" t="s">
        <v>7350</v>
      </c>
      <c r="E1512" s="239" t="s">
        <v>4534</v>
      </c>
      <c r="F1512" s="243" t="s">
        <v>6729</v>
      </c>
      <c r="G1512" s="214">
        <v>0</v>
      </c>
      <c r="H1512" s="234" t="s">
        <v>6721</v>
      </c>
      <c r="I1512" s="234"/>
      <c r="J1512" s="234"/>
      <c r="K1512" s="234"/>
      <c r="L1512" s="234"/>
      <c r="M1512" s="234"/>
      <c r="N1512" s="234" t="s">
        <v>6720</v>
      </c>
      <c r="O1512" s="249" t="s">
        <v>8485</v>
      </c>
      <c r="P1512" s="249" t="s">
        <v>8486</v>
      </c>
      <c r="Q1512" s="226" t="s">
        <v>8487</v>
      </c>
      <c r="R1512" s="212" t="s">
        <v>4535</v>
      </c>
      <c r="S1512" s="213" t="s">
        <v>8590</v>
      </c>
      <c r="T1512" s="236">
        <v>45531</v>
      </c>
      <c r="U1512" s="237" t="s">
        <v>6722</v>
      </c>
      <c r="V1512" s="237">
        <v>45569</v>
      </c>
      <c r="W1512" s="237">
        <v>45582</v>
      </c>
      <c r="X1512" s="237" t="s">
        <v>6721</v>
      </c>
      <c r="Y1512" s="237"/>
      <c r="Z1512" s="237" t="s">
        <v>7066</v>
      </c>
      <c r="AA1512" s="225">
        <v>202409</v>
      </c>
      <c r="AB1512" s="246"/>
      <c r="AC1512" s="236" t="s">
        <v>6708</v>
      </c>
      <c r="AD1512" s="247" t="s">
        <v>6709</v>
      </c>
      <c r="AE1512" s="248">
        <v>0</v>
      </c>
      <c r="AF1512" s="247" t="s">
        <v>6709</v>
      </c>
      <c r="AG1512" s="242" t="str">
        <f>IFERROR(VLOOKUP(작성용!A:A,RM!A:D,4,0),"-")</f>
        <v>박재현</v>
      </c>
      <c r="AH1512" s="9" t="s">
        <v>8489</v>
      </c>
      <c r="AI1512" s="238" t="s">
        <v>8445</v>
      </c>
      <c r="AJ1512" s="238" t="s">
        <v>6721</v>
      </c>
      <c r="AK1512" s="238" t="s">
        <v>6726</v>
      </c>
      <c r="AL1512" s="238">
        <v>1511</v>
      </c>
    </row>
    <row r="1513" spans="1:38" x14ac:dyDescent="0.3">
      <c r="A1513" s="232" t="s">
        <v>373</v>
      </c>
      <c r="B1513" s="232" t="s">
        <v>8483</v>
      </c>
      <c r="C1513" s="244" t="s">
        <v>6717</v>
      </c>
      <c r="D1513" s="240" t="s">
        <v>8591</v>
      </c>
      <c r="E1513" s="239" t="s">
        <v>5252</v>
      </c>
      <c r="F1513" s="243" t="s">
        <v>6729</v>
      </c>
      <c r="G1513" s="214">
        <v>0</v>
      </c>
      <c r="H1513" s="234" t="s">
        <v>6721</v>
      </c>
      <c r="I1513" s="234"/>
      <c r="J1513" s="234"/>
      <c r="K1513" s="234"/>
      <c r="L1513" s="234"/>
      <c r="M1513" s="234"/>
      <c r="N1513" s="234" t="s">
        <v>6720</v>
      </c>
      <c r="O1513" s="249" t="s">
        <v>8485</v>
      </c>
      <c r="P1513" s="249" t="s">
        <v>8486</v>
      </c>
      <c r="Q1513" s="226" t="s">
        <v>8487</v>
      </c>
      <c r="R1513" s="212" t="s">
        <v>5253</v>
      </c>
      <c r="S1513" s="213" t="s">
        <v>8592</v>
      </c>
      <c r="T1513" s="236">
        <v>45531</v>
      </c>
      <c r="U1513" s="237" t="s">
        <v>6722</v>
      </c>
      <c r="V1513" s="237">
        <v>45546</v>
      </c>
      <c r="W1513" s="237">
        <v>45582</v>
      </c>
      <c r="X1513" s="237" t="s">
        <v>6721</v>
      </c>
      <c r="Y1513" s="237"/>
      <c r="Z1513" s="237" t="s">
        <v>7066</v>
      </c>
      <c r="AA1513" s="225">
        <v>202409</v>
      </c>
      <c r="AB1513" s="246"/>
      <c r="AC1513" s="236" t="s">
        <v>6708</v>
      </c>
      <c r="AD1513" s="247" t="s">
        <v>6709</v>
      </c>
      <c r="AE1513" s="248">
        <v>0</v>
      </c>
      <c r="AF1513" s="247" t="s">
        <v>6709</v>
      </c>
      <c r="AG1513" s="242" t="str">
        <f>IFERROR(VLOOKUP(작성용!A:A,RM!A:D,4,0),"-")</f>
        <v>박재현</v>
      </c>
      <c r="AH1513" s="9" t="s">
        <v>8489</v>
      </c>
      <c r="AI1513" s="238" t="s">
        <v>8505</v>
      </c>
      <c r="AJ1513" s="238" t="s">
        <v>6721</v>
      </c>
      <c r="AK1513" s="238" t="s">
        <v>6726</v>
      </c>
      <c r="AL1513" s="238">
        <v>1512</v>
      </c>
    </row>
    <row r="1514" spans="1:38" x14ac:dyDescent="0.3">
      <c r="A1514" s="232" t="s">
        <v>373</v>
      </c>
      <c r="B1514" s="232" t="s">
        <v>8483</v>
      </c>
      <c r="C1514" s="244" t="s">
        <v>6717</v>
      </c>
      <c r="D1514" s="240" t="s">
        <v>8593</v>
      </c>
      <c r="E1514" s="239" t="s">
        <v>5254</v>
      </c>
      <c r="F1514" s="243" t="s">
        <v>6729</v>
      </c>
      <c r="G1514" s="214">
        <v>0</v>
      </c>
      <c r="H1514" s="234" t="s">
        <v>6721</v>
      </c>
      <c r="I1514" s="234"/>
      <c r="J1514" s="234"/>
      <c r="K1514" s="234"/>
      <c r="L1514" s="234"/>
      <c r="M1514" s="234"/>
      <c r="N1514" s="234" t="s">
        <v>6720</v>
      </c>
      <c r="O1514" s="249" t="s">
        <v>8485</v>
      </c>
      <c r="P1514" s="249" t="s">
        <v>8486</v>
      </c>
      <c r="Q1514" s="226" t="s">
        <v>8487</v>
      </c>
      <c r="R1514" s="212" t="s">
        <v>5255</v>
      </c>
      <c r="S1514" s="213" t="s">
        <v>8594</v>
      </c>
      <c r="T1514" s="236">
        <v>45531</v>
      </c>
      <c r="U1514" s="237" t="s">
        <v>6722</v>
      </c>
      <c r="V1514" s="237">
        <v>45569</v>
      </c>
      <c r="W1514" s="237">
        <v>45582</v>
      </c>
      <c r="X1514" s="237" t="s">
        <v>6721</v>
      </c>
      <c r="Y1514" s="237"/>
      <c r="Z1514" s="237" t="s">
        <v>7066</v>
      </c>
      <c r="AA1514" s="225">
        <v>202409</v>
      </c>
      <c r="AB1514" s="246"/>
      <c r="AC1514" s="236" t="s">
        <v>6708</v>
      </c>
      <c r="AD1514" s="247" t="s">
        <v>6709</v>
      </c>
      <c r="AE1514" s="248">
        <v>0</v>
      </c>
      <c r="AF1514" s="247" t="s">
        <v>6709</v>
      </c>
      <c r="AG1514" s="242" t="str">
        <f>IFERROR(VLOOKUP(작성용!A:A,RM!A:D,4,0),"-")</f>
        <v>박재현</v>
      </c>
      <c r="AH1514" s="9" t="s">
        <v>8489</v>
      </c>
      <c r="AI1514" s="238" t="s">
        <v>8445</v>
      </c>
      <c r="AJ1514" s="238" t="s">
        <v>6721</v>
      </c>
      <c r="AK1514" s="238" t="s">
        <v>6726</v>
      </c>
      <c r="AL1514" s="238">
        <v>1513</v>
      </c>
    </row>
    <row r="1515" spans="1:38" x14ac:dyDescent="0.3">
      <c r="A1515" s="232" t="s">
        <v>373</v>
      </c>
      <c r="B1515" s="232" t="s">
        <v>8483</v>
      </c>
      <c r="C1515" s="244" t="s">
        <v>6717</v>
      </c>
      <c r="D1515" s="240" t="s">
        <v>8595</v>
      </c>
      <c r="E1515" s="239" t="s">
        <v>5256</v>
      </c>
      <c r="F1515" s="243" t="s">
        <v>6729</v>
      </c>
      <c r="G1515" s="214">
        <v>0</v>
      </c>
      <c r="H1515" s="234" t="s">
        <v>6721</v>
      </c>
      <c r="I1515" s="234"/>
      <c r="J1515" s="234"/>
      <c r="K1515" s="234"/>
      <c r="L1515" s="234"/>
      <c r="M1515" s="234"/>
      <c r="N1515" s="234" t="s">
        <v>6720</v>
      </c>
      <c r="O1515" s="249" t="s">
        <v>8485</v>
      </c>
      <c r="P1515" s="249" t="s">
        <v>8486</v>
      </c>
      <c r="Q1515" s="226" t="s">
        <v>8487</v>
      </c>
      <c r="R1515" s="212" t="s">
        <v>5257</v>
      </c>
      <c r="S1515" s="213" t="s">
        <v>8596</v>
      </c>
      <c r="T1515" s="236">
        <v>45531</v>
      </c>
      <c r="U1515" s="237" t="s">
        <v>6722</v>
      </c>
      <c r="V1515" s="237">
        <v>45569</v>
      </c>
      <c r="W1515" s="237">
        <v>45582</v>
      </c>
      <c r="X1515" s="237" t="s">
        <v>6721</v>
      </c>
      <c r="Y1515" s="237"/>
      <c r="Z1515" s="237" t="s">
        <v>7066</v>
      </c>
      <c r="AA1515" s="225">
        <v>202409</v>
      </c>
      <c r="AB1515" s="246"/>
      <c r="AC1515" s="236" t="s">
        <v>6708</v>
      </c>
      <c r="AD1515" s="247" t="s">
        <v>6709</v>
      </c>
      <c r="AE1515" s="248">
        <v>0</v>
      </c>
      <c r="AF1515" s="247" t="s">
        <v>6709</v>
      </c>
      <c r="AG1515" s="242" t="str">
        <f>IFERROR(VLOOKUP(작성용!A:A,RM!A:D,4,0),"-")</f>
        <v>박재현</v>
      </c>
      <c r="AH1515" s="9" t="s">
        <v>8489</v>
      </c>
      <c r="AI1515" s="238" t="s">
        <v>8445</v>
      </c>
      <c r="AJ1515" s="238" t="s">
        <v>6721</v>
      </c>
      <c r="AK1515" s="238" t="s">
        <v>6726</v>
      </c>
      <c r="AL1515" s="238">
        <v>1514</v>
      </c>
    </row>
    <row r="1516" spans="1:38" x14ac:dyDescent="0.3">
      <c r="A1516" s="232" t="s">
        <v>373</v>
      </c>
      <c r="B1516" s="232" t="s">
        <v>8483</v>
      </c>
      <c r="C1516" s="244" t="s">
        <v>6717</v>
      </c>
      <c r="D1516" s="240" t="s">
        <v>7707</v>
      </c>
      <c r="E1516" s="239" t="s">
        <v>3925</v>
      </c>
      <c r="F1516" s="243" t="s">
        <v>6729</v>
      </c>
      <c r="G1516" s="214">
        <v>0</v>
      </c>
      <c r="H1516" s="234" t="s">
        <v>6721</v>
      </c>
      <c r="I1516" s="234"/>
      <c r="J1516" s="234"/>
      <c r="K1516" s="234"/>
      <c r="L1516" s="234"/>
      <c r="M1516" s="234"/>
      <c r="N1516" s="234" t="s">
        <v>6720</v>
      </c>
      <c r="O1516" s="249" t="s">
        <v>8485</v>
      </c>
      <c r="P1516" s="249" t="s">
        <v>8486</v>
      </c>
      <c r="Q1516" s="226" t="s">
        <v>8487</v>
      </c>
      <c r="R1516" s="212" t="s">
        <v>4290</v>
      </c>
      <c r="S1516" s="213" t="s">
        <v>8597</v>
      </c>
      <c r="T1516" s="236">
        <v>45531</v>
      </c>
      <c r="U1516" s="237" t="s">
        <v>6722</v>
      </c>
      <c r="V1516" s="237">
        <v>45569</v>
      </c>
      <c r="W1516" s="237">
        <v>45582</v>
      </c>
      <c r="X1516" s="237" t="s">
        <v>6721</v>
      </c>
      <c r="Y1516" s="237"/>
      <c r="Z1516" s="237" t="s">
        <v>7066</v>
      </c>
      <c r="AA1516" s="225">
        <v>202409</v>
      </c>
      <c r="AB1516" s="246"/>
      <c r="AC1516" s="236" t="s">
        <v>6708</v>
      </c>
      <c r="AD1516" s="247" t="s">
        <v>6709</v>
      </c>
      <c r="AE1516" s="248">
        <v>0</v>
      </c>
      <c r="AF1516" s="247" t="s">
        <v>6709</v>
      </c>
      <c r="AG1516" s="242" t="str">
        <f>IFERROR(VLOOKUP(작성용!A:A,RM!A:D,4,0),"-")</f>
        <v>박재현</v>
      </c>
      <c r="AH1516" s="9" t="s">
        <v>8489</v>
      </c>
      <c r="AI1516" s="238" t="s">
        <v>8445</v>
      </c>
      <c r="AJ1516" s="238" t="s">
        <v>6721</v>
      </c>
      <c r="AK1516" s="238" t="s">
        <v>6726</v>
      </c>
      <c r="AL1516" s="238">
        <v>1515</v>
      </c>
    </row>
    <row r="1517" spans="1:38" x14ac:dyDescent="0.3">
      <c r="A1517" s="232" t="s">
        <v>373</v>
      </c>
      <c r="B1517" s="232" t="s">
        <v>8483</v>
      </c>
      <c r="C1517" s="244" t="s">
        <v>6717</v>
      </c>
      <c r="D1517" s="240" t="s">
        <v>8598</v>
      </c>
      <c r="E1517" s="239" t="s">
        <v>5258</v>
      </c>
      <c r="F1517" s="243" t="s">
        <v>6729</v>
      </c>
      <c r="G1517" s="214">
        <v>0</v>
      </c>
      <c r="H1517" s="234" t="s">
        <v>6721</v>
      </c>
      <c r="I1517" s="234"/>
      <c r="J1517" s="234"/>
      <c r="K1517" s="234"/>
      <c r="L1517" s="234"/>
      <c r="M1517" s="234"/>
      <c r="N1517" s="234" t="s">
        <v>6720</v>
      </c>
      <c r="O1517" s="249" t="s">
        <v>8485</v>
      </c>
      <c r="P1517" s="249" t="s">
        <v>8486</v>
      </c>
      <c r="Q1517" s="226" t="s">
        <v>8487</v>
      </c>
      <c r="R1517" s="212" t="s">
        <v>5259</v>
      </c>
      <c r="S1517" s="213" t="s">
        <v>8599</v>
      </c>
      <c r="T1517" s="236">
        <v>45531</v>
      </c>
      <c r="U1517" s="237" t="s">
        <v>6722</v>
      </c>
      <c r="V1517" s="237">
        <v>45569</v>
      </c>
      <c r="W1517" s="237">
        <v>45582</v>
      </c>
      <c r="X1517" s="237" t="s">
        <v>6721</v>
      </c>
      <c r="Y1517" s="237"/>
      <c r="Z1517" s="237" t="s">
        <v>7066</v>
      </c>
      <c r="AA1517" s="225">
        <v>202409</v>
      </c>
      <c r="AB1517" s="246"/>
      <c r="AC1517" s="236" t="s">
        <v>6708</v>
      </c>
      <c r="AD1517" s="247" t="s">
        <v>6709</v>
      </c>
      <c r="AE1517" s="248">
        <v>0</v>
      </c>
      <c r="AF1517" s="247" t="s">
        <v>6709</v>
      </c>
      <c r="AG1517" s="242" t="str">
        <f>IFERROR(VLOOKUP(작성용!A:A,RM!A:D,4,0),"-")</f>
        <v>박재현</v>
      </c>
      <c r="AH1517" s="9" t="s">
        <v>8489</v>
      </c>
      <c r="AI1517" s="238" t="s">
        <v>8445</v>
      </c>
      <c r="AJ1517" s="238" t="s">
        <v>6721</v>
      </c>
      <c r="AK1517" s="238" t="s">
        <v>6726</v>
      </c>
      <c r="AL1517" s="238">
        <v>1516</v>
      </c>
    </row>
    <row r="1518" spans="1:38" x14ac:dyDescent="0.3">
      <c r="A1518" s="232" t="s">
        <v>373</v>
      </c>
      <c r="B1518" s="232" t="s">
        <v>8483</v>
      </c>
      <c r="C1518" s="244" t="s">
        <v>6717</v>
      </c>
      <c r="D1518" s="240" t="s">
        <v>8600</v>
      </c>
      <c r="E1518" s="239" t="s">
        <v>5260</v>
      </c>
      <c r="F1518" s="243" t="s">
        <v>6729</v>
      </c>
      <c r="G1518" s="214">
        <v>0</v>
      </c>
      <c r="H1518" s="234" t="s">
        <v>6721</v>
      </c>
      <c r="I1518" s="234"/>
      <c r="J1518" s="234"/>
      <c r="K1518" s="234"/>
      <c r="L1518" s="234"/>
      <c r="M1518" s="234"/>
      <c r="N1518" s="234" t="s">
        <v>6720</v>
      </c>
      <c r="O1518" s="249" t="s">
        <v>8485</v>
      </c>
      <c r="P1518" s="249" t="s">
        <v>8486</v>
      </c>
      <c r="Q1518" s="226" t="s">
        <v>8487</v>
      </c>
      <c r="R1518" s="212" t="s">
        <v>5261</v>
      </c>
      <c r="S1518" s="213" t="s">
        <v>8601</v>
      </c>
      <c r="T1518" s="236">
        <v>45531</v>
      </c>
      <c r="U1518" s="237" t="s">
        <v>6722</v>
      </c>
      <c r="V1518" s="237">
        <v>45569</v>
      </c>
      <c r="W1518" s="237">
        <v>45582</v>
      </c>
      <c r="X1518" s="237" t="s">
        <v>6721</v>
      </c>
      <c r="Y1518" s="237"/>
      <c r="Z1518" s="237" t="s">
        <v>7066</v>
      </c>
      <c r="AA1518" s="225">
        <v>202409</v>
      </c>
      <c r="AB1518" s="246"/>
      <c r="AC1518" s="236" t="s">
        <v>6708</v>
      </c>
      <c r="AD1518" s="247" t="s">
        <v>6709</v>
      </c>
      <c r="AE1518" s="248">
        <v>0</v>
      </c>
      <c r="AF1518" s="247" t="s">
        <v>6709</v>
      </c>
      <c r="AG1518" s="242" t="str">
        <f>IFERROR(VLOOKUP(작성용!A:A,RM!A:D,4,0),"-")</f>
        <v>박재현</v>
      </c>
      <c r="AH1518" s="9" t="s">
        <v>8489</v>
      </c>
      <c r="AI1518" s="238" t="s">
        <v>8445</v>
      </c>
      <c r="AJ1518" s="238" t="s">
        <v>6721</v>
      </c>
      <c r="AK1518" s="238" t="s">
        <v>6726</v>
      </c>
      <c r="AL1518" s="238">
        <v>1517</v>
      </c>
    </row>
    <row r="1519" spans="1:38" x14ac:dyDescent="0.3">
      <c r="A1519" s="232" t="s">
        <v>373</v>
      </c>
      <c r="B1519" s="232" t="s">
        <v>8483</v>
      </c>
      <c r="C1519" s="244" t="s">
        <v>6717</v>
      </c>
      <c r="D1519" s="240" t="s">
        <v>8426</v>
      </c>
      <c r="E1519" s="239" t="s">
        <v>5122</v>
      </c>
      <c r="F1519" s="243" t="s">
        <v>6729</v>
      </c>
      <c r="G1519" s="214">
        <v>0</v>
      </c>
      <c r="H1519" s="234" t="s">
        <v>6721</v>
      </c>
      <c r="I1519" s="234"/>
      <c r="J1519" s="234"/>
      <c r="K1519" s="234"/>
      <c r="L1519" s="234"/>
      <c r="M1519" s="234"/>
      <c r="N1519" s="234" t="s">
        <v>6720</v>
      </c>
      <c r="O1519" s="249" t="s">
        <v>8485</v>
      </c>
      <c r="P1519" s="249" t="s">
        <v>8486</v>
      </c>
      <c r="Q1519" s="226" t="s">
        <v>8487</v>
      </c>
      <c r="R1519" s="212" t="s">
        <v>5123</v>
      </c>
      <c r="S1519" s="213" t="s">
        <v>8602</v>
      </c>
      <c r="T1519" s="236">
        <v>45531</v>
      </c>
      <c r="U1519" s="237" t="s">
        <v>6722</v>
      </c>
      <c r="V1519" s="237">
        <v>45569</v>
      </c>
      <c r="W1519" s="237">
        <v>45582</v>
      </c>
      <c r="X1519" s="237" t="s">
        <v>6721</v>
      </c>
      <c r="Y1519" s="237"/>
      <c r="Z1519" s="237" t="s">
        <v>7066</v>
      </c>
      <c r="AA1519" s="225">
        <v>202409</v>
      </c>
      <c r="AB1519" s="246"/>
      <c r="AC1519" s="236" t="s">
        <v>6708</v>
      </c>
      <c r="AD1519" s="247" t="s">
        <v>6709</v>
      </c>
      <c r="AE1519" s="248">
        <v>0</v>
      </c>
      <c r="AF1519" s="247" t="s">
        <v>6709</v>
      </c>
      <c r="AG1519" s="242" t="str">
        <f>IFERROR(VLOOKUP(작성용!A:A,RM!A:D,4,0),"-")</f>
        <v>박재현</v>
      </c>
      <c r="AH1519" s="9" t="s">
        <v>8489</v>
      </c>
      <c r="AI1519" s="238" t="s">
        <v>8445</v>
      </c>
      <c r="AJ1519" s="238" t="s">
        <v>6721</v>
      </c>
      <c r="AK1519" s="238" t="s">
        <v>6726</v>
      </c>
      <c r="AL1519" s="238">
        <v>1518</v>
      </c>
    </row>
    <row r="1520" spans="1:38" x14ac:dyDescent="0.3">
      <c r="A1520" s="232" t="s">
        <v>373</v>
      </c>
      <c r="B1520" s="232" t="s">
        <v>8483</v>
      </c>
      <c r="C1520" s="244" t="s">
        <v>6717</v>
      </c>
      <c r="D1520" s="240" t="s">
        <v>8603</v>
      </c>
      <c r="E1520" s="239" t="s">
        <v>5262</v>
      </c>
      <c r="F1520" s="243" t="s">
        <v>6729</v>
      </c>
      <c r="G1520" s="214">
        <v>0</v>
      </c>
      <c r="H1520" s="234" t="s">
        <v>6721</v>
      </c>
      <c r="I1520" s="234"/>
      <c r="J1520" s="234"/>
      <c r="K1520" s="234"/>
      <c r="L1520" s="234"/>
      <c r="M1520" s="234"/>
      <c r="N1520" s="234" t="s">
        <v>6720</v>
      </c>
      <c r="O1520" s="249" t="s">
        <v>8485</v>
      </c>
      <c r="P1520" s="249" t="s">
        <v>8486</v>
      </c>
      <c r="Q1520" s="226" t="s">
        <v>8487</v>
      </c>
      <c r="R1520" s="212" t="s">
        <v>5263</v>
      </c>
      <c r="S1520" s="213" t="s">
        <v>8604</v>
      </c>
      <c r="T1520" s="236">
        <v>45531</v>
      </c>
      <c r="U1520" s="237" t="s">
        <v>6722</v>
      </c>
      <c r="V1520" s="237">
        <v>45569</v>
      </c>
      <c r="W1520" s="237">
        <v>45582</v>
      </c>
      <c r="X1520" s="237" t="s">
        <v>6721</v>
      </c>
      <c r="Y1520" s="237"/>
      <c r="Z1520" s="237" t="s">
        <v>7066</v>
      </c>
      <c r="AA1520" s="225">
        <v>202409</v>
      </c>
      <c r="AB1520" s="246"/>
      <c r="AC1520" s="236" t="s">
        <v>6708</v>
      </c>
      <c r="AD1520" s="247" t="s">
        <v>6709</v>
      </c>
      <c r="AE1520" s="248">
        <v>0</v>
      </c>
      <c r="AF1520" s="247" t="s">
        <v>6709</v>
      </c>
      <c r="AG1520" s="242" t="str">
        <f>IFERROR(VLOOKUP(작성용!A:A,RM!A:D,4,0),"-")</f>
        <v>박재현</v>
      </c>
      <c r="AH1520" s="9" t="s">
        <v>8489</v>
      </c>
      <c r="AI1520" s="238" t="s">
        <v>8445</v>
      </c>
      <c r="AJ1520" s="238" t="s">
        <v>6721</v>
      </c>
      <c r="AK1520" s="238" t="s">
        <v>6726</v>
      </c>
      <c r="AL1520" s="238">
        <v>1519</v>
      </c>
    </row>
    <row r="1521" spans="1:38" x14ac:dyDescent="0.3">
      <c r="A1521" s="232" t="s">
        <v>373</v>
      </c>
      <c r="B1521" s="232" t="s">
        <v>8483</v>
      </c>
      <c r="C1521" s="244" t="s">
        <v>6717</v>
      </c>
      <c r="D1521" s="240" t="s">
        <v>8180</v>
      </c>
      <c r="E1521" s="239" t="s">
        <v>4929</v>
      </c>
      <c r="F1521" s="243" t="s">
        <v>6729</v>
      </c>
      <c r="G1521" s="214">
        <v>0</v>
      </c>
      <c r="H1521" s="234" t="s">
        <v>6721</v>
      </c>
      <c r="I1521" s="234"/>
      <c r="J1521" s="234"/>
      <c r="K1521" s="234"/>
      <c r="L1521" s="234"/>
      <c r="M1521" s="234"/>
      <c r="N1521" s="234" t="s">
        <v>6720</v>
      </c>
      <c r="O1521" s="249" t="s">
        <v>8485</v>
      </c>
      <c r="P1521" s="249" t="s">
        <v>8486</v>
      </c>
      <c r="Q1521" s="226" t="s">
        <v>8487</v>
      </c>
      <c r="R1521" s="212" t="s">
        <v>4930</v>
      </c>
      <c r="S1521" s="213" t="s">
        <v>8605</v>
      </c>
      <c r="T1521" s="236">
        <v>45531</v>
      </c>
      <c r="U1521" s="237" t="s">
        <v>6722</v>
      </c>
      <c r="V1521" s="237">
        <v>45569</v>
      </c>
      <c r="W1521" s="237">
        <v>45582</v>
      </c>
      <c r="X1521" s="237" t="s">
        <v>6721</v>
      </c>
      <c r="Y1521" s="237"/>
      <c r="Z1521" s="237" t="s">
        <v>7066</v>
      </c>
      <c r="AA1521" s="225">
        <v>202409</v>
      </c>
      <c r="AB1521" s="246"/>
      <c r="AC1521" s="236" t="s">
        <v>6708</v>
      </c>
      <c r="AD1521" s="247" t="s">
        <v>6709</v>
      </c>
      <c r="AE1521" s="248">
        <v>0</v>
      </c>
      <c r="AF1521" s="247" t="s">
        <v>6709</v>
      </c>
      <c r="AG1521" s="242" t="str">
        <f>IFERROR(VLOOKUP(작성용!A:A,RM!A:D,4,0),"-")</f>
        <v>박재현</v>
      </c>
      <c r="AH1521" s="9" t="s">
        <v>8489</v>
      </c>
      <c r="AI1521" s="238" t="s">
        <v>8445</v>
      </c>
      <c r="AJ1521" s="238" t="s">
        <v>6721</v>
      </c>
      <c r="AK1521" s="238" t="s">
        <v>6726</v>
      </c>
      <c r="AL1521" s="238">
        <v>1520</v>
      </c>
    </row>
    <row r="1522" spans="1:38" x14ac:dyDescent="0.3">
      <c r="A1522" s="232" t="s">
        <v>373</v>
      </c>
      <c r="B1522" s="232" t="s">
        <v>8483</v>
      </c>
      <c r="C1522" s="244" t="s">
        <v>6717</v>
      </c>
      <c r="D1522" s="240" t="s">
        <v>8606</v>
      </c>
      <c r="E1522" s="239" t="s">
        <v>5264</v>
      </c>
      <c r="F1522" s="243" t="s">
        <v>6729</v>
      </c>
      <c r="G1522" s="214">
        <v>0</v>
      </c>
      <c r="H1522" s="234" t="s">
        <v>6721</v>
      </c>
      <c r="I1522" s="234"/>
      <c r="J1522" s="234"/>
      <c r="K1522" s="234"/>
      <c r="L1522" s="234"/>
      <c r="M1522" s="234"/>
      <c r="N1522" s="234" t="s">
        <v>6720</v>
      </c>
      <c r="O1522" s="249" t="s">
        <v>8485</v>
      </c>
      <c r="P1522" s="249" t="s">
        <v>8486</v>
      </c>
      <c r="Q1522" s="226" t="s">
        <v>8487</v>
      </c>
      <c r="R1522" s="212" t="s">
        <v>5265</v>
      </c>
      <c r="S1522" s="213" t="s">
        <v>8607</v>
      </c>
      <c r="T1522" s="236">
        <v>45531</v>
      </c>
      <c r="U1522" s="237" t="s">
        <v>6722</v>
      </c>
      <c r="V1522" s="237">
        <v>45546</v>
      </c>
      <c r="W1522" s="237">
        <v>45582</v>
      </c>
      <c r="X1522" s="237" t="s">
        <v>6721</v>
      </c>
      <c r="Y1522" s="237"/>
      <c r="Z1522" s="237" t="s">
        <v>7066</v>
      </c>
      <c r="AA1522" s="225">
        <v>202409</v>
      </c>
      <c r="AB1522" s="246"/>
      <c r="AC1522" s="236" t="s">
        <v>6708</v>
      </c>
      <c r="AD1522" s="247" t="s">
        <v>6709</v>
      </c>
      <c r="AE1522" s="248">
        <v>0</v>
      </c>
      <c r="AF1522" s="247" t="s">
        <v>6709</v>
      </c>
      <c r="AG1522" s="242" t="str">
        <f>IFERROR(VLOOKUP(작성용!A:A,RM!A:D,4,0),"-")</f>
        <v>박재현</v>
      </c>
      <c r="AH1522" s="9" t="s">
        <v>8489</v>
      </c>
      <c r="AI1522" s="238" t="s">
        <v>8505</v>
      </c>
      <c r="AJ1522" s="238" t="s">
        <v>6721</v>
      </c>
      <c r="AK1522" s="238" t="s">
        <v>6726</v>
      </c>
      <c r="AL1522" s="238">
        <v>1521</v>
      </c>
    </row>
    <row r="1523" spans="1:38" x14ac:dyDescent="0.3">
      <c r="A1523" s="232" t="s">
        <v>373</v>
      </c>
      <c r="B1523" s="232" t="s">
        <v>8483</v>
      </c>
      <c r="C1523" s="244" t="s">
        <v>6717</v>
      </c>
      <c r="D1523" s="240" t="s">
        <v>7367</v>
      </c>
      <c r="E1523" s="239" t="s">
        <v>4546</v>
      </c>
      <c r="F1523" s="243" t="s">
        <v>6729</v>
      </c>
      <c r="G1523" s="214">
        <v>0</v>
      </c>
      <c r="H1523" s="234" t="s">
        <v>6721</v>
      </c>
      <c r="I1523" s="234"/>
      <c r="J1523" s="234"/>
      <c r="K1523" s="234"/>
      <c r="L1523" s="234"/>
      <c r="M1523" s="234"/>
      <c r="N1523" s="234" t="s">
        <v>6720</v>
      </c>
      <c r="O1523" s="249" t="s">
        <v>8485</v>
      </c>
      <c r="P1523" s="249" t="s">
        <v>8486</v>
      </c>
      <c r="Q1523" s="226" t="s">
        <v>8487</v>
      </c>
      <c r="R1523" s="212" t="s">
        <v>5266</v>
      </c>
      <c r="S1523" s="213" t="s">
        <v>8608</v>
      </c>
      <c r="T1523" s="236">
        <v>45531</v>
      </c>
      <c r="U1523" s="237" t="s">
        <v>6722</v>
      </c>
      <c r="V1523" s="237">
        <v>45546</v>
      </c>
      <c r="W1523" s="237">
        <v>45582</v>
      </c>
      <c r="X1523" s="237" t="s">
        <v>6721</v>
      </c>
      <c r="Y1523" s="237"/>
      <c r="Z1523" s="237" t="s">
        <v>7066</v>
      </c>
      <c r="AA1523" s="225">
        <v>202409</v>
      </c>
      <c r="AB1523" s="246"/>
      <c r="AC1523" s="236" t="s">
        <v>6708</v>
      </c>
      <c r="AD1523" s="247" t="s">
        <v>6709</v>
      </c>
      <c r="AE1523" s="248">
        <v>0</v>
      </c>
      <c r="AF1523" s="247" t="s">
        <v>6709</v>
      </c>
      <c r="AG1523" s="242" t="str">
        <f>IFERROR(VLOOKUP(작성용!A:A,RM!A:D,4,0),"-")</f>
        <v>박재현</v>
      </c>
      <c r="AH1523" s="9" t="s">
        <v>8489</v>
      </c>
      <c r="AI1523" s="238" t="s">
        <v>8505</v>
      </c>
      <c r="AJ1523" s="238" t="s">
        <v>6721</v>
      </c>
      <c r="AK1523" s="238" t="s">
        <v>6726</v>
      </c>
      <c r="AL1523" s="238">
        <v>1522</v>
      </c>
    </row>
    <row r="1524" spans="1:38" x14ac:dyDescent="0.3">
      <c r="A1524" s="232" t="s">
        <v>373</v>
      </c>
      <c r="B1524" s="232" t="s">
        <v>8483</v>
      </c>
      <c r="C1524" s="244" t="s">
        <v>6717</v>
      </c>
      <c r="D1524" s="240" t="s">
        <v>8609</v>
      </c>
      <c r="E1524" s="239" t="s">
        <v>5267</v>
      </c>
      <c r="F1524" s="243" t="s">
        <v>6729</v>
      </c>
      <c r="G1524" s="214">
        <v>0</v>
      </c>
      <c r="H1524" s="234" t="s">
        <v>6721</v>
      </c>
      <c r="I1524" s="234"/>
      <c r="J1524" s="234"/>
      <c r="K1524" s="234"/>
      <c r="L1524" s="234"/>
      <c r="M1524" s="234"/>
      <c r="N1524" s="234" t="s">
        <v>6720</v>
      </c>
      <c r="O1524" s="249" t="s">
        <v>8485</v>
      </c>
      <c r="P1524" s="249" t="s">
        <v>8486</v>
      </c>
      <c r="Q1524" s="226" t="s">
        <v>8487</v>
      </c>
      <c r="R1524" s="212" t="s">
        <v>5268</v>
      </c>
      <c r="S1524" s="213" t="s">
        <v>8610</v>
      </c>
      <c r="T1524" s="236">
        <v>45531</v>
      </c>
      <c r="U1524" s="237" t="s">
        <v>6722</v>
      </c>
      <c r="V1524" s="237">
        <v>45569</v>
      </c>
      <c r="W1524" s="237">
        <v>45582</v>
      </c>
      <c r="X1524" s="237" t="s">
        <v>6721</v>
      </c>
      <c r="Y1524" s="237"/>
      <c r="Z1524" s="237" t="s">
        <v>7066</v>
      </c>
      <c r="AA1524" s="225">
        <v>202409</v>
      </c>
      <c r="AB1524" s="246"/>
      <c r="AC1524" s="236" t="s">
        <v>6708</v>
      </c>
      <c r="AD1524" s="247" t="s">
        <v>6709</v>
      </c>
      <c r="AE1524" s="248">
        <v>0</v>
      </c>
      <c r="AF1524" s="247" t="s">
        <v>6709</v>
      </c>
      <c r="AG1524" s="242" t="str">
        <f>IFERROR(VLOOKUP(작성용!A:A,RM!A:D,4,0),"-")</f>
        <v>박재현</v>
      </c>
      <c r="AH1524" s="9" t="s">
        <v>8489</v>
      </c>
      <c r="AI1524" s="238" t="s">
        <v>8445</v>
      </c>
      <c r="AJ1524" s="238" t="s">
        <v>6721</v>
      </c>
      <c r="AK1524" s="238" t="s">
        <v>6726</v>
      </c>
      <c r="AL1524" s="238">
        <v>1523</v>
      </c>
    </row>
    <row r="1525" spans="1:38" x14ac:dyDescent="0.3">
      <c r="A1525" s="232" t="s">
        <v>373</v>
      </c>
      <c r="B1525" s="232" t="s">
        <v>8483</v>
      </c>
      <c r="C1525" s="244" t="s">
        <v>6717</v>
      </c>
      <c r="D1525" s="240" t="s">
        <v>8428</v>
      </c>
      <c r="E1525" s="239" t="s">
        <v>5126</v>
      </c>
      <c r="F1525" s="243" t="s">
        <v>6729</v>
      </c>
      <c r="G1525" s="214">
        <v>0</v>
      </c>
      <c r="H1525" s="234" t="s">
        <v>6721</v>
      </c>
      <c r="I1525" s="234"/>
      <c r="J1525" s="234"/>
      <c r="K1525" s="234"/>
      <c r="L1525" s="234"/>
      <c r="M1525" s="234"/>
      <c r="N1525" s="234" t="s">
        <v>6720</v>
      </c>
      <c r="O1525" s="249" t="s">
        <v>8485</v>
      </c>
      <c r="P1525" s="249" t="s">
        <v>8486</v>
      </c>
      <c r="Q1525" s="226" t="s">
        <v>8487</v>
      </c>
      <c r="R1525" s="212" t="s">
        <v>5127</v>
      </c>
      <c r="S1525" s="213" t="s">
        <v>8611</v>
      </c>
      <c r="T1525" s="236">
        <v>45531</v>
      </c>
      <c r="U1525" s="237" t="s">
        <v>6722</v>
      </c>
      <c r="V1525" s="237">
        <v>45569</v>
      </c>
      <c r="W1525" s="237">
        <v>45582</v>
      </c>
      <c r="X1525" s="237" t="s">
        <v>6721</v>
      </c>
      <c r="Y1525" s="237"/>
      <c r="Z1525" s="237" t="s">
        <v>7066</v>
      </c>
      <c r="AA1525" s="225">
        <v>202409</v>
      </c>
      <c r="AB1525" s="246"/>
      <c r="AC1525" s="236" t="s">
        <v>6708</v>
      </c>
      <c r="AD1525" s="247" t="s">
        <v>6709</v>
      </c>
      <c r="AE1525" s="248">
        <v>0</v>
      </c>
      <c r="AF1525" s="247" t="s">
        <v>6709</v>
      </c>
      <c r="AG1525" s="242" t="str">
        <f>IFERROR(VLOOKUP(작성용!A:A,RM!A:D,4,0),"-")</f>
        <v>박재현</v>
      </c>
      <c r="AH1525" s="9" t="s">
        <v>8489</v>
      </c>
      <c r="AI1525" s="238" t="s">
        <v>8445</v>
      </c>
      <c r="AJ1525" s="238" t="s">
        <v>6721</v>
      </c>
      <c r="AK1525" s="238" t="s">
        <v>6726</v>
      </c>
      <c r="AL1525" s="238">
        <v>1524</v>
      </c>
    </row>
    <row r="1526" spans="1:38" x14ac:dyDescent="0.3">
      <c r="A1526" s="232" t="s">
        <v>373</v>
      </c>
      <c r="B1526" s="232" t="s">
        <v>8483</v>
      </c>
      <c r="C1526" s="244" t="s">
        <v>6717</v>
      </c>
      <c r="D1526" s="240" t="s">
        <v>8612</v>
      </c>
      <c r="E1526" s="239" t="s">
        <v>5269</v>
      </c>
      <c r="F1526" s="243" t="s">
        <v>6729</v>
      </c>
      <c r="G1526" s="214">
        <v>0</v>
      </c>
      <c r="H1526" s="234" t="s">
        <v>6721</v>
      </c>
      <c r="I1526" s="234"/>
      <c r="J1526" s="234"/>
      <c r="K1526" s="234"/>
      <c r="L1526" s="234"/>
      <c r="M1526" s="234"/>
      <c r="N1526" s="234" t="s">
        <v>6720</v>
      </c>
      <c r="O1526" s="249" t="s">
        <v>8485</v>
      </c>
      <c r="P1526" s="249" t="s">
        <v>8486</v>
      </c>
      <c r="Q1526" s="226" t="s">
        <v>8487</v>
      </c>
      <c r="R1526" s="212" t="s">
        <v>5270</v>
      </c>
      <c r="S1526" s="213" t="s">
        <v>8613</v>
      </c>
      <c r="T1526" s="236">
        <v>45531</v>
      </c>
      <c r="U1526" s="237" t="s">
        <v>6722</v>
      </c>
      <c r="V1526" s="237">
        <v>45569</v>
      </c>
      <c r="W1526" s="237">
        <v>45582</v>
      </c>
      <c r="X1526" s="237" t="s">
        <v>6721</v>
      </c>
      <c r="Y1526" s="237"/>
      <c r="Z1526" s="237" t="s">
        <v>7066</v>
      </c>
      <c r="AA1526" s="225">
        <v>202409</v>
      </c>
      <c r="AB1526" s="246"/>
      <c r="AC1526" s="236" t="s">
        <v>6708</v>
      </c>
      <c r="AD1526" s="247" t="s">
        <v>6709</v>
      </c>
      <c r="AE1526" s="248">
        <v>0</v>
      </c>
      <c r="AF1526" s="247" t="s">
        <v>6709</v>
      </c>
      <c r="AG1526" s="242" t="str">
        <f>IFERROR(VLOOKUP(작성용!A:A,RM!A:D,4,0),"-")</f>
        <v>박재현</v>
      </c>
      <c r="AH1526" s="9" t="s">
        <v>8489</v>
      </c>
      <c r="AI1526" s="238" t="s">
        <v>8445</v>
      </c>
      <c r="AJ1526" s="238" t="s">
        <v>6721</v>
      </c>
      <c r="AK1526" s="238" t="s">
        <v>6726</v>
      </c>
      <c r="AL1526" s="238">
        <v>1525</v>
      </c>
    </row>
    <row r="1527" spans="1:38" x14ac:dyDescent="0.3">
      <c r="A1527" s="232" t="s">
        <v>373</v>
      </c>
      <c r="B1527" s="232" t="s">
        <v>8483</v>
      </c>
      <c r="C1527" s="244" t="s">
        <v>6717</v>
      </c>
      <c r="D1527" s="240" t="s">
        <v>7798</v>
      </c>
      <c r="E1527" s="239" t="s">
        <v>4017</v>
      </c>
      <c r="F1527" s="243" t="s">
        <v>6729</v>
      </c>
      <c r="G1527" s="214">
        <v>0</v>
      </c>
      <c r="H1527" s="234" t="s">
        <v>6721</v>
      </c>
      <c r="I1527" s="234"/>
      <c r="J1527" s="234"/>
      <c r="K1527" s="234"/>
      <c r="L1527" s="234"/>
      <c r="M1527" s="234"/>
      <c r="N1527" s="234" t="s">
        <v>6720</v>
      </c>
      <c r="O1527" s="249" t="s">
        <v>8485</v>
      </c>
      <c r="P1527" s="249" t="s">
        <v>8486</v>
      </c>
      <c r="Q1527" s="226" t="s">
        <v>8487</v>
      </c>
      <c r="R1527" s="212" t="s">
        <v>4340</v>
      </c>
      <c r="S1527" s="213" t="s">
        <v>8614</v>
      </c>
      <c r="T1527" s="236">
        <v>45531</v>
      </c>
      <c r="U1527" s="237" t="s">
        <v>6722</v>
      </c>
      <c r="V1527" s="237">
        <v>45569</v>
      </c>
      <c r="W1527" s="237">
        <v>45582</v>
      </c>
      <c r="X1527" s="237" t="s">
        <v>6721</v>
      </c>
      <c r="Y1527" s="237"/>
      <c r="Z1527" s="237" t="s">
        <v>7066</v>
      </c>
      <c r="AA1527" s="225">
        <v>202409</v>
      </c>
      <c r="AB1527" s="246"/>
      <c r="AC1527" s="236" t="s">
        <v>6708</v>
      </c>
      <c r="AD1527" s="247" t="s">
        <v>6709</v>
      </c>
      <c r="AE1527" s="248">
        <v>0</v>
      </c>
      <c r="AF1527" s="247" t="s">
        <v>6709</v>
      </c>
      <c r="AG1527" s="242" t="str">
        <f>IFERROR(VLOOKUP(작성용!A:A,RM!A:D,4,0),"-")</f>
        <v>박재현</v>
      </c>
      <c r="AH1527" s="9" t="s">
        <v>8489</v>
      </c>
      <c r="AI1527" s="238" t="s">
        <v>8445</v>
      </c>
      <c r="AJ1527" s="238" t="s">
        <v>6721</v>
      </c>
      <c r="AK1527" s="238" t="s">
        <v>6726</v>
      </c>
      <c r="AL1527" s="238">
        <v>1526</v>
      </c>
    </row>
    <row r="1528" spans="1:38" x14ac:dyDescent="0.3">
      <c r="A1528" s="232" t="s">
        <v>373</v>
      </c>
      <c r="B1528" s="232" t="s">
        <v>8483</v>
      </c>
      <c r="C1528" s="244" t="s">
        <v>6717</v>
      </c>
      <c r="D1528" s="240" t="s">
        <v>7803</v>
      </c>
      <c r="E1528" s="239" t="s">
        <v>4020</v>
      </c>
      <c r="F1528" s="243" t="s">
        <v>6729</v>
      </c>
      <c r="G1528" s="214">
        <v>0</v>
      </c>
      <c r="H1528" s="234" t="s">
        <v>6721</v>
      </c>
      <c r="I1528" s="234"/>
      <c r="J1528" s="234"/>
      <c r="K1528" s="234"/>
      <c r="L1528" s="234"/>
      <c r="M1528" s="234"/>
      <c r="N1528" s="234" t="s">
        <v>6720</v>
      </c>
      <c r="O1528" s="249" t="s">
        <v>8485</v>
      </c>
      <c r="P1528" s="249" t="s">
        <v>8486</v>
      </c>
      <c r="Q1528" s="226" t="s">
        <v>8487</v>
      </c>
      <c r="R1528" s="212" t="s">
        <v>4341</v>
      </c>
      <c r="S1528" s="213" t="s">
        <v>8615</v>
      </c>
      <c r="T1528" s="236">
        <v>45531</v>
      </c>
      <c r="U1528" s="237" t="s">
        <v>6722</v>
      </c>
      <c r="V1528" s="237">
        <v>45569</v>
      </c>
      <c r="W1528" s="237">
        <v>45582</v>
      </c>
      <c r="X1528" s="237" t="s">
        <v>6721</v>
      </c>
      <c r="Y1528" s="237"/>
      <c r="Z1528" s="237" t="s">
        <v>7066</v>
      </c>
      <c r="AA1528" s="225">
        <v>202409</v>
      </c>
      <c r="AB1528" s="246"/>
      <c r="AC1528" s="236" t="s">
        <v>6708</v>
      </c>
      <c r="AD1528" s="247" t="s">
        <v>6709</v>
      </c>
      <c r="AE1528" s="248">
        <v>0</v>
      </c>
      <c r="AF1528" s="247" t="s">
        <v>6709</v>
      </c>
      <c r="AG1528" s="242" t="str">
        <f>IFERROR(VLOOKUP(작성용!A:A,RM!A:D,4,0),"-")</f>
        <v>박재현</v>
      </c>
      <c r="AH1528" s="9" t="s">
        <v>8489</v>
      </c>
      <c r="AI1528" s="238" t="s">
        <v>8445</v>
      </c>
      <c r="AJ1528" s="238" t="s">
        <v>6721</v>
      </c>
      <c r="AK1528" s="238" t="s">
        <v>6726</v>
      </c>
      <c r="AL1528" s="238">
        <v>1527</v>
      </c>
    </row>
    <row r="1529" spans="1:38" x14ac:dyDescent="0.3">
      <c r="A1529" s="232" t="s">
        <v>373</v>
      </c>
      <c r="B1529" s="232" t="s">
        <v>8483</v>
      </c>
      <c r="C1529" s="244" t="s">
        <v>6717</v>
      </c>
      <c r="D1529" s="240" t="s">
        <v>8616</v>
      </c>
      <c r="E1529" s="239" t="s">
        <v>5271</v>
      </c>
      <c r="F1529" s="243" t="s">
        <v>6729</v>
      </c>
      <c r="G1529" s="214">
        <v>0</v>
      </c>
      <c r="H1529" s="234" t="s">
        <v>6721</v>
      </c>
      <c r="I1529" s="234"/>
      <c r="J1529" s="234"/>
      <c r="K1529" s="234"/>
      <c r="L1529" s="234"/>
      <c r="M1529" s="234"/>
      <c r="N1529" s="234" t="s">
        <v>6720</v>
      </c>
      <c r="O1529" s="249" t="s">
        <v>8485</v>
      </c>
      <c r="P1529" s="249" t="s">
        <v>8486</v>
      </c>
      <c r="Q1529" s="226" t="s">
        <v>8487</v>
      </c>
      <c r="R1529" s="212" t="s">
        <v>5272</v>
      </c>
      <c r="S1529" s="213" t="s">
        <v>8617</v>
      </c>
      <c r="T1529" s="236">
        <v>45531</v>
      </c>
      <c r="U1529" s="237" t="s">
        <v>6722</v>
      </c>
      <c r="V1529" s="237">
        <v>45569</v>
      </c>
      <c r="W1529" s="237">
        <v>45582</v>
      </c>
      <c r="X1529" s="237" t="s">
        <v>6721</v>
      </c>
      <c r="Y1529" s="237"/>
      <c r="Z1529" s="237" t="s">
        <v>7066</v>
      </c>
      <c r="AA1529" s="225">
        <v>202409</v>
      </c>
      <c r="AB1529" s="246"/>
      <c r="AC1529" s="236" t="s">
        <v>6708</v>
      </c>
      <c r="AD1529" s="247" t="s">
        <v>6709</v>
      </c>
      <c r="AE1529" s="248">
        <v>0</v>
      </c>
      <c r="AF1529" s="247" t="s">
        <v>6709</v>
      </c>
      <c r="AG1529" s="242" t="str">
        <f>IFERROR(VLOOKUP(작성용!A:A,RM!A:D,4,0),"-")</f>
        <v>박재현</v>
      </c>
      <c r="AH1529" s="9" t="s">
        <v>8489</v>
      </c>
      <c r="AI1529" s="238" t="s">
        <v>8445</v>
      </c>
      <c r="AJ1529" s="238" t="s">
        <v>6721</v>
      </c>
      <c r="AK1529" s="238" t="s">
        <v>6726</v>
      </c>
      <c r="AL1529" s="238">
        <v>1528</v>
      </c>
    </row>
    <row r="1530" spans="1:38" x14ac:dyDescent="0.3">
      <c r="A1530" s="232" t="s">
        <v>373</v>
      </c>
      <c r="B1530" s="232" t="s">
        <v>8483</v>
      </c>
      <c r="C1530" s="244" t="s">
        <v>6717</v>
      </c>
      <c r="D1530" s="240" t="s">
        <v>8618</v>
      </c>
      <c r="E1530" s="239" t="s">
        <v>5273</v>
      </c>
      <c r="F1530" s="243" t="s">
        <v>6729</v>
      </c>
      <c r="G1530" s="214">
        <v>0</v>
      </c>
      <c r="H1530" s="234" t="s">
        <v>6721</v>
      </c>
      <c r="I1530" s="234"/>
      <c r="J1530" s="234"/>
      <c r="K1530" s="234"/>
      <c r="L1530" s="234"/>
      <c r="M1530" s="234"/>
      <c r="N1530" s="234" t="s">
        <v>6720</v>
      </c>
      <c r="O1530" s="249" t="s">
        <v>8485</v>
      </c>
      <c r="P1530" s="249" t="s">
        <v>8486</v>
      </c>
      <c r="Q1530" s="226" t="s">
        <v>8487</v>
      </c>
      <c r="R1530" s="212" t="s">
        <v>5274</v>
      </c>
      <c r="S1530" s="213" t="s">
        <v>8619</v>
      </c>
      <c r="T1530" s="236">
        <v>45531</v>
      </c>
      <c r="U1530" s="237" t="s">
        <v>6722</v>
      </c>
      <c r="V1530" s="237">
        <v>45546</v>
      </c>
      <c r="W1530" s="237">
        <v>45582</v>
      </c>
      <c r="X1530" s="237" t="s">
        <v>6721</v>
      </c>
      <c r="Y1530" s="237"/>
      <c r="Z1530" s="237" t="s">
        <v>7066</v>
      </c>
      <c r="AA1530" s="225">
        <v>202409</v>
      </c>
      <c r="AB1530" s="246"/>
      <c r="AC1530" s="236" t="s">
        <v>6708</v>
      </c>
      <c r="AD1530" s="247" t="s">
        <v>6709</v>
      </c>
      <c r="AE1530" s="248">
        <v>0</v>
      </c>
      <c r="AF1530" s="247" t="s">
        <v>6709</v>
      </c>
      <c r="AG1530" s="242" t="str">
        <f>IFERROR(VLOOKUP(작성용!A:A,RM!A:D,4,0),"-")</f>
        <v>박재현</v>
      </c>
      <c r="AH1530" s="9" t="s">
        <v>8489</v>
      </c>
      <c r="AI1530" s="238" t="s">
        <v>8505</v>
      </c>
      <c r="AJ1530" s="238" t="s">
        <v>6721</v>
      </c>
      <c r="AK1530" s="238" t="s">
        <v>6726</v>
      </c>
      <c r="AL1530" s="238">
        <v>1529</v>
      </c>
    </row>
    <row r="1531" spans="1:38" x14ac:dyDescent="0.3">
      <c r="A1531" s="232" t="s">
        <v>373</v>
      </c>
      <c r="B1531" s="232" t="s">
        <v>8483</v>
      </c>
      <c r="C1531" s="244" t="s">
        <v>6717</v>
      </c>
      <c r="D1531" s="240" t="s">
        <v>8620</v>
      </c>
      <c r="E1531" s="239" t="s">
        <v>5275</v>
      </c>
      <c r="F1531" s="243" t="s">
        <v>6729</v>
      </c>
      <c r="G1531" s="214">
        <v>0</v>
      </c>
      <c r="H1531" s="234" t="s">
        <v>6721</v>
      </c>
      <c r="I1531" s="234"/>
      <c r="J1531" s="234"/>
      <c r="K1531" s="234"/>
      <c r="L1531" s="234"/>
      <c r="M1531" s="234"/>
      <c r="N1531" s="234" t="s">
        <v>6720</v>
      </c>
      <c r="O1531" s="249" t="s">
        <v>8485</v>
      </c>
      <c r="P1531" s="249" t="s">
        <v>8486</v>
      </c>
      <c r="Q1531" s="226" t="s">
        <v>8487</v>
      </c>
      <c r="R1531" s="212" t="s">
        <v>5276</v>
      </c>
      <c r="S1531" s="213" t="s">
        <v>5276</v>
      </c>
      <c r="T1531" s="236">
        <v>45531</v>
      </c>
      <c r="U1531" s="237" t="s">
        <v>6722</v>
      </c>
      <c r="V1531" s="237">
        <v>45546</v>
      </c>
      <c r="W1531" s="237">
        <v>45582</v>
      </c>
      <c r="X1531" s="237" t="s">
        <v>6721</v>
      </c>
      <c r="Y1531" s="237"/>
      <c r="Z1531" s="237" t="s">
        <v>7066</v>
      </c>
      <c r="AA1531" s="225">
        <v>202409</v>
      </c>
      <c r="AB1531" s="246"/>
      <c r="AC1531" s="236" t="s">
        <v>6708</v>
      </c>
      <c r="AD1531" s="247" t="s">
        <v>6709</v>
      </c>
      <c r="AE1531" s="248">
        <v>0</v>
      </c>
      <c r="AF1531" s="247" t="s">
        <v>6709</v>
      </c>
      <c r="AG1531" s="242" t="str">
        <f>IFERROR(VLOOKUP(작성용!A:A,RM!A:D,4,0),"-")</f>
        <v>박재현</v>
      </c>
      <c r="AH1531" s="9" t="s">
        <v>8489</v>
      </c>
      <c r="AI1531" s="238" t="s">
        <v>8505</v>
      </c>
      <c r="AJ1531" s="238" t="s">
        <v>6721</v>
      </c>
      <c r="AK1531" s="238" t="s">
        <v>6726</v>
      </c>
      <c r="AL1531" s="238">
        <v>1530</v>
      </c>
    </row>
    <row r="1532" spans="1:38" x14ac:dyDescent="0.3">
      <c r="A1532" s="232" t="s">
        <v>373</v>
      </c>
      <c r="B1532" s="232" t="s">
        <v>8483</v>
      </c>
      <c r="C1532" s="244" t="s">
        <v>6717</v>
      </c>
      <c r="D1532" s="240" t="s">
        <v>8621</v>
      </c>
      <c r="E1532" s="239" t="s">
        <v>5277</v>
      </c>
      <c r="F1532" s="243" t="s">
        <v>6729</v>
      </c>
      <c r="G1532" s="214">
        <v>0</v>
      </c>
      <c r="H1532" s="234" t="s">
        <v>6721</v>
      </c>
      <c r="I1532" s="234"/>
      <c r="J1532" s="234"/>
      <c r="K1532" s="234"/>
      <c r="L1532" s="234"/>
      <c r="M1532" s="234"/>
      <c r="N1532" s="234" t="s">
        <v>6720</v>
      </c>
      <c r="O1532" s="249" t="s">
        <v>8485</v>
      </c>
      <c r="P1532" s="249" t="s">
        <v>8486</v>
      </c>
      <c r="Q1532" s="226" t="s">
        <v>8487</v>
      </c>
      <c r="R1532" s="212" t="s">
        <v>5278</v>
      </c>
      <c r="S1532" s="213" t="s">
        <v>5278</v>
      </c>
      <c r="T1532" s="236">
        <v>45531</v>
      </c>
      <c r="U1532" s="237" t="s">
        <v>6722</v>
      </c>
      <c r="V1532" s="237">
        <v>45569</v>
      </c>
      <c r="W1532" s="237">
        <v>45582</v>
      </c>
      <c r="X1532" s="237" t="s">
        <v>6721</v>
      </c>
      <c r="Y1532" s="237"/>
      <c r="Z1532" s="237" t="s">
        <v>7066</v>
      </c>
      <c r="AA1532" s="225">
        <v>202409</v>
      </c>
      <c r="AB1532" s="246"/>
      <c r="AC1532" s="236" t="s">
        <v>6708</v>
      </c>
      <c r="AD1532" s="247" t="s">
        <v>6709</v>
      </c>
      <c r="AE1532" s="248">
        <v>0</v>
      </c>
      <c r="AF1532" s="247" t="s">
        <v>6709</v>
      </c>
      <c r="AG1532" s="242" t="str">
        <f>IFERROR(VLOOKUP(작성용!A:A,RM!A:D,4,0),"-")</f>
        <v>박재현</v>
      </c>
      <c r="AH1532" s="9" t="s">
        <v>8489</v>
      </c>
      <c r="AI1532" s="238" t="s">
        <v>8445</v>
      </c>
      <c r="AJ1532" s="238" t="s">
        <v>6721</v>
      </c>
      <c r="AK1532" s="238" t="s">
        <v>6726</v>
      </c>
      <c r="AL1532" s="238">
        <v>1531</v>
      </c>
    </row>
    <row r="1533" spans="1:38" x14ac:dyDescent="0.3">
      <c r="A1533" s="232" t="s">
        <v>373</v>
      </c>
      <c r="B1533" s="232" t="s">
        <v>8483</v>
      </c>
      <c r="C1533" s="244" t="s">
        <v>6717</v>
      </c>
      <c r="D1533" s="240" t="s">
        <v>8622</v>
      </c>
      <c r="E1533" s="239" t="s">
        <v>5279</v>
      </c>
      <c r="F1533" s="243" t="s">
        <v>6729</v>
      </c>
      <c r="G1533" s="214">
        <v>0</v>
      </c>
      <c r="H1533" s="234" t="s">
        <v>6721</v>
      </c>
      <c r="I1533" s="234"/>
      <c r="J1533" s="234"/>
      <c r="K1533" s="234"/>
      <c r="L1533" s="234"/>
      <c r="M1533" s="234"/>
      <c r="N1533" s="234" t="s">
        <v>6720</v>
      </c>
      <c r="O1533" s="249" t="s">
        <v>8485</v>
      </c>
      <c r="P1533" s="249" t="s">
        <v>8486</v>
      </c>
      <c r="Q1533" s="226" t="s">
        <v>8487</v>
      </c>
      <c r="R1533" s="212" t="s">
        <v>5280</v>
      </c>
      <c r="S1533" s="213" t="s">
        <v>5280</v>
      </c>
      <c r="T1533" s="236">
        <v>45531</v>
      </c>
      <c r="U1533" s="237" t="s">
        <v>6722</v>
      </c>
      <c r="V1533" s="237">
        <v>45569</v>
      </c>
      <c r="W1533" s="237">
        <v>45582</v>
      </c>
      <c r="X1533" s="237" t="s">
        <v>6721</v>
      </c>
      <c r="Y1533" s="237"/>
      <c r="Z1533" s="237" t="s">
        <v>7066</v>
      </c>
      <c r="AA1533" s="225">
        <v>202409</v>
      </c>
      <c r="AB1533" s="246"/>
      <c r="AC1533" s="236" t="s">
        <v>6708</v>
      </c>
      <c r="AD1533" s="247" t="s">
        <v>6709</v>
      </c>
      <c r="AE1533" s="248">
        <v>0</v>
      </c>
      <c r="AF1533" s="247" t="s">
        <v>6709</v>
      </c>
      <c r="AG1533" s="242" t="str">
        <f>IFERROR(VLOOKUP(작성용!A:A,RM!A:D,4,0),"-")</f>
        <v>박재현</v>
      </c>
      <c r="AH1533" s="9" t="s">
        <v>8489</v>
      </c>
      <c r="AI1533" s="238" t="s">
        <v>8445</v>
      </c>
      <c r="AJ1533" s="238" t="s">
        <v>6721</v>
      </c>
      <c r="AK1533" s="238" t="s">
        <v>6726</v>
      </c>
      <c r="AL1533" s="238">
        <v>1532</v>
      </c>
    </row>
    <row r="1534" spans="1:38" x14ac:dyDescent="0.3">
      <c r="A1534" s="232" t="s">
        <v>373</v>
      </c>
      <c r="B1534" s="232" t="s">
        <v>8483</v>
      </c>
      <c r="C1534" s="244" t="s">
        <v>6717</v>
      </c>
      <c r="D1534" s="240" t="s">
        <v>8623</v>
      </c>
      <c r="E1534" s="239" t="s">
        <v>5281</v>
      </c>
      <c r="F1534" s="243" t="s">
        <v>6729</v>
      </c>
      <c r="G1534" s="214">
        <v>0</v>
      </c>
      <c r="H1534" s="234" t="s">
        <v>6721</v>
      </c>
      <c r="I1534" s="234"/>
      <c r="J1534" s="234"/>
      <c r="K1534" s="234"/>
      <c r="L1534" s="234"/>
      <c r="M1534" s="234"/>
      <c r="N1534" s="234" t="s">
        <v>6720</v>
      </c>
      <c r="O1534" s="249" t="s">
        <v>8485</v>
      </c>
      <c r="P1534" s="249" t="s">
        <v>8486</v>
      </c>
      <c r="Q1534" s="226" t="s">
        <v>8487</v>
      </c>
      <c r="R1534" s="212" t="s">
        <v>5282</v>
      </c>
      <c r="S1534" s="213" t="s">
        <v>5282</v>
      </c>
      <c r="T1534" s="236">
        <v>45531</v>
      </c>
      <c r="U1534" s="237" t="s">
        <v>6722</v>
      </c>
      <c r="V1534" s="237">
        <v>45569</v>
      </c>
      <c r="W1534" s="237">
        <v>45582</v>
      </c>
      <c r="X1534" s="237" t="s">
        <v>6721</v>
      </c>
      <c r="Y1534" s="237"/>
      <c r="Z1534" s="237" t="s">
        <v>7066</v>
      </c>
      <c r="AA1534" s="225">
        <v>202409</v>
      </c>
      <c r="AB1534" s="246"/>
      <c r="AC1534" s="236" t="s">
        <v>6708</v>
      </c>
      <c r="AD1534" s="247" t="s">
        <v>6709</v>
      </c>
      <c r="AE1534" s="248">
        <v>0</v>
      </c>
      <c r="AF1534" s="247" t="s">
        <v>6709</v>
      </c>
      <c r="AG1534" s="242" t="str">
        <f>IFERROR(VLOOKUP(작성용!A:A,RM!A:D,4,0),"-")</f>
        <v>박재현</v>
      </c>
      <c r="AH1534" s="9" t="s">
        <v>8489</v>
      </c>
      <c r="AI1534" s="238" t="s">
        <v>8445</v>
      </c>
      <c r="AJ1534" s="238" t="s">
        <v>6721</v>
      </c>
      <c r="AK1534" s="238" t="s">
        <v>6726</v>
      </c>
      <c r="AL1534" s="238">
        <v>1533</v>
      </c>
    </row>
    <row r="1535" spans="1:38" x14ac:dyDescent="0.3">
      <c r="A1535" s="232" t="s">
        <v>373</v>
      </c>
      <c r="B1535" s="232" t="s">
        <v>8483</v>
      </c>
      <c r="C1535" s="244" t="s">
        <v>6896</v>
      </c>
      <c r="D1535" s="240" t="s">
        <v>8624</v>
      </c>
      <c r="E1535" s="239" t="s">
        <v>5283</v>
      </c>
      <c r="F1535" s="243" t="s">
        <v>6729</v>
      </c>
      <c r="G1535" s="214">
        <v>0</v>
      </c>
      <c r="H1535" s="234" t="s">
        <v>6721</v>
      </c>
      <c r="I1535" s="234"/>
      <c r="J1535" s="234"/>
      <c r="K1535" s="234"/>
      <c r="L1535" s="234"/>
      <c r="M1535" s="234"/>
      <c r="N1535" s="234" t="s">
        <v>6720</v>
      </c>
      <c r="O1535" s="249" t="s">
        <v>8485</v>
      </c>
      <c r="P1535" s="249" t="s">
        <v>8486</v>
      </c>
      <c r="Q1535" s="226" t="s">
        <v>8487</v>
      </c>
      <c r="R1535" s="212" t="s">
        <v>5284</v>
      </c>
      <c r="S1535" s="213" t="s">
        <v>5284</v>
      </c>
      <c r="T1535" s="236">
        <v>45531</v>
      </c>
      <c r="U1535" s="237" t="s">
        <v>6722</v>
      </c>
      <c r="V1535" s="237">
        <v>45569</v>
      </c>
      <c r="W1535" s="237">
        <v>45582</v>
      </c>
      <c r="X1535" s="237" t="s">
        <v>6721</v>
      </c>
      <c r="Y1535" s="237"/>
      <c r="Z1535" s="237" t="s">
        <v>7066</v>
      </c>
      <c r="AA1535" s="225">
        <v>202409</v>
      </c>
      <c r="AB1535" s="246"/>
      <c r="AC1535" s="236" t="s">
        <v>6708</v>
      </c>
      <c r="AD1535" s="247" t="s">
        <v>6709</v>
      </c>
      <c r="AE1535" s="248">
        <v>0</v>
      </c>
      <c r="AF1535" s="247" t="s">
        <v>6709</v>
      </c>
      <c r="AG1535" s="242" t="str">
        <f>IFERROR(VLOOKUP(작성용!A:A,RM!A:D,4,0),"-")</f>
        <v>박재현</v>
      </c>
      <c r="AH1535" s="9" t="s">
        <v>8489</v>
      </c>
      <c r="AI1535" s="238" t="s">
        <v>8445</v>
      </c>
      <c r="AJ1535" s="238" t="s">
        <v>6721</v>
      </c>
      <c r="AK1535" s="238" t="s">
        <v>6726</v>
      </c>
      <c r="AL1535" s="238">
        <v>1534</v>
      </c>
    </row>
    <row r="1536" spans="1:38" x14ac:dyDescent="0.3">
      <c r="A1536" s="232" t="s">
        <v>373</v>
      </c>
      <c r="B1536" s="232" t="s">
        <v>8483</v>
      </c>
      <c r="C1536" s="244" t="s">
        <v>6896</v>
      </c>
      <c r="D1536" s="240" t="s">
        <v>8625</v>
      </c>
      <c r="E1536" s="239" t="s">
        <v>5285</v>
      </c>
      <c r="F1536" s="243" t="s">
        <v>6729</v>
      </c>
      <c r="G1536" s="214">
        <v>0</v>
      </c>
      <c r="H1536" s="234" t="s">
        <v>6721</v>
      </c>
      <c r="I1536" s="234"/>
      <c r="J1536" s="234"/>
      <c r="K1536" s="234"/>
      <c r="L1536" s="234"/>
      <c r="M1536" s="234"/>
      <c r="N1536" s="234" t="s">
        <v>6720</v>
      </c>
      <c r="O1536" s="249" t="s">
        <v>8485</v>
      </c>
      <c r="P1536" s="249" t="s">
        <v>8486</v>
      </c>
      <c r="Q1536" s="226" t="s">
        <v>8487</v>
      </c>
      <c r="R1536" s="212" t="s">
        <v>5286</v>
      </c>
      <c r="S1536" s="213" t="s">
        <v>5286</v>
      </c>
      <c r="T1536" s="236">
        <v>45531</v>
      </c>
      <c r="U1536" s="237" t="s">
        <v>6722</v>
      </c>
      <c r="V1536" s="237">
        <v>45569</v>
      </c>
      <c r="W1536" s="237">
        <v>45582</v>
      </c>
      <c r="X1536" s="237" t="s">
        <v>6721</v>
      </c>
      <c r="Y1536" s="237"/>
      <c r="Z1536" s="237" t="s">
        <v>7066</v>
      </c>
      <c r="AA1536" s="225">
        <v>202409</v>
      </c>
      <c r="AB1536" s="246"/>
      <c r="AC1536" s="236" t="s">
        <v>6708</v>
      </c>
      <c r="AD1536" s="247" t="s">
        <v>6709</v>
      </c>
      <c r="AE1536" s="248">
        <v>0</v>
      </c>
      <c r="AF1536" s="247" t="s">
        <v>6709</v>
      </c>
      <c r="AG1536" s="242" t="str">
        <f>IFERROR(VLOOKUP(작성용!A:A,RM!A:D,4,0),"-")</f>
        <v>박재현</v>
      </c>
      <c r="AH1536" s="9" t="s">
        <v>8489</v>
      </c>
      <c r="AI1536" s="238" t="s">
        <v>8445</v>
      </c>
      <c r="AJ1536" s="238" t="s">
        <v>6721</v>
      </c>
      <c r="AK1536" s="238" t="s">
        <v>6726</v>
      </c>
      <c r="AL1536" s="238">
        <v>1535</v>
      </c>
    </row>
    <row r="1537" spans="1:38" x14ac:dyDescent="0.3">
      <c r="A1537" s="232" t="s">
        <v>373</v>
      </c>
      <c r="B1537" s="232" t="s">
        <v>8483</v>
      </c>
      <c r="C1537" s="244" t="s">
        <v>6896</v>
      </c>
      <c r="D1537" s="240" t="s">
        <v>8626</v>
      </c>
      <c r="E1537" s="239" t="s">
        <v>5287</v>
      </c>
      <c r="F1537" s="243" t="s">
        <v>6729</v>
      </c>
      <c r="G1537" s="214">
        <v>0</v>
      </c>
      <c r="H1537" s="234" t="s">
        <v>6721</v>
      </c>
      <c r="I1537" s="234"/>
      <c r="J1537" s="234"/>
      <c r="K1537" s="234"/>
      <c r="L1537" s="234"/>
      <c r="M1537" s="234"/>
      <c r="N1537" s="234" t="s">
        <v>6720</v>
      </c>
      <c r="O1537" s="249" t="s">
        <v>8485</v>
      </c>
      <c r="P1537" s="249" t="s">
        <v>8486</v>
      </c>
      <c r="Q1537" s="226" t="s">
        <v>8487</v>
      </c>
      <c r="R1537" s="212" t="s">
        <v>5288</v>
      </c>
      <c r="S1537" s="213" t="s">
        <v>5288</v>
      </c>
      <c r="T1537" s="236">
        <v>45531</v>
      </c>
      <c r="U1537" s="237" t="s">
        <v>6722</v>
      </c>
      <c r="V1537" s="237">
        <v>45569</v>
      </c>
      <c r="W1537" s="237">
        <v>45582</v>
      </c>
      <c r="X1537" s="237" t="s">
        <v>6721</v>
      </c>
      <c r="Y1537" s="237"/>
      <c r="Z1537" s="237" t="s">
        <v>7066</v>
      </c>
      <c r="AA1537" s="225">
        <v>202409</v>
      </c>
      <c r="AB1537" s="246"/>
      <c r="AC1537" s="236" t="s">
        <v>6708</v>
      </c>
      <c r="AD1537" s="247" t="s">
        <v>6709</v>
      </c>
      <c r="AE1537" s="248">
        <v>0</v>
      </c>
      <c r="AF1537" s="247" t="s">
        <v>6709</v>
      </c>
      <c r="AG1537" s="242" t="str">
        <f>IFERROR(VLOOKUP(작성용!A:A,RM!A:D,4,0),"-")</f>
        <v>박재현</v>
      </c>
      <c r="AH1537" s="9" t="s">
        <v>8489</v>
      </c>
      <c r="AI1537" s="238" t="s">
        <v>8445</v>
      </c>
      <c r="AJ1537" s="238" t="s">
        <v>6721</v>
      </c>
      <c r="AK1537" s="238" t="s">
        <v>6726</v>
      </c>
      <c r="AL1537" s="238">
        <v>1536</v>
      </c>
    </row>
    <row r="1538" spans="1:38" x14ac:dyDescent="0.3">
      <c r="A1538" s="232" t="s">
        <v>373</v>
      </c>
      <c r="B1538" s="232" t="s">
        <v>8483</v>
      </c>
      <c r="C1538" s="244" t="s">
        <v>6896</v>
      </c>
      <c r="D1538" s="240" t="s">
        <v>8627</v>
      </c>
      <c r="E1538" s="239" t="s">
        <v>5289</v>
      </c>
      <c r="F1538" s="243" t="s">
        <v>6729</v>
      </c>
      <c r="G1538" s="214">
        <v>0</v>
      </c>
      <c r="H1538" s="234" t="s">
        <v>6721</v>
      </c>
      <c r="I1538" s="234"/>
      <c r="J1538" s="234"/>
      <c r="K1538" s="234"/>
      <c r="L1538" s="234"/>
      <c r="M1538" s="234"/>
      <c r="N1538" s="234" t="s">
        <v>6720</v>
      </c>
      <c r="O1538" s="249" t="s">
        <v>8485</v>
      </c>
      <c r="P1538" s="249" t="s">
        <v>8486</v>
      </c>
      <c r="Q1538" s="226" t="s">
        <v>8487</v>
      </c>
      <c r="R1538" s="212" t="s">
        <v>5290</v>
      </c>
      <c r="S1538" s="213" t="s">
        <v>5290</v>
      </c>
      <c r="T1538" s="236">
        <v>45531</v>
      </c>
      <c r="U1538" s="237" t="s">
        <v>6722</v>
      </c>
      <c r="V1538" s="237">
        <v>45569</v>
      </c>
      <c r="W1538" s="237">
        <v>45582</v>
      </c>
      <c r="X1538" s="237" t="s">
        <v>6721</v>
      </c>
      <c r="Y1538" s="237"/>
      <c r="Z1538" s="237" t="s">
        <v>7066</v>
      </c>
      <c r="AA1538" s="225">
        <v>202409</v>
      </c>
      <c r="AB1538" s="246"/>
      <c r="AC1538" s="236" t="s">
        <v>6708</v>
      </c>
      <c r="AD1538" s="247" t="s">
        <v>6709</v>
      </c>
      <c r="AE1538" s="248">
        <v>0</v>
      </c>
      <c r="AF1538" s="247" t="s">
        <v>6709</v>
      </c>
      <c r="AG1538" s="242" t="str">
        <f>IFERROR(VLOOKUP(작성용!A:A,RM!A:D,4,0),"-")</f>
        <v>박재현</v>
      </c>
      <c r="AH1538" s="9" t="s">
        <v>8489</v>
      </c>
      <c r="AI1538" s="238" t="s">
        <v>8445</v>
      </c>
      <c r="AJ1538" s="238" t="s">
        <v>6721</v>
      </c>
      <c r="AK1538" s="238" t="s">
        <v>6726</v>
      </c>
      <c r="AL1538" s="238">
        <v>1537</v>
      </c>
    </row>
    <row r="1539" spans="1:38" x14ac:dyDescent="0.3">
      <c r="A1539" s="232" t="s">
        <v>373</v>
      </c>
      <c r="B1539" s="232" t="s">
        <v>8483</v>
      </c>
      <c r="C1539" s="244" t="s">
        <v>6896</v>
      </c>
      <c r="D1539" s="240" t="s">
        <v>8628</v>
      </c>
      <c r="E1539" s="239" t="s">
        <v>5291</v>
      </c>
      <c r="F1539" s="243" t="s">
        <v>6729</v>
      </c>
      <c r="G1539" s="214">
        <v>0</v>
      </c>
      <c r="H1539" s="234" t="s">
        <v>6721</v>
      </c>
      <c r="I1539" s="234"/>
      <c r="J1539" s="234"/>
      <c r="K1539" s="234"/>
      <c r="L1539" s="234"/>
      <c r="M1539" s="234"/>
      <c r="N1539" s="234" t="s">
        <v>6720</v>
      </c>
      <c r="O1539" s="249" t="s">
        <v>8485</v>
      </c>
      <c r="P1539" s="249" t="s">
        <v>8486</v>
      </c>
      <c r="Q1539" s="226" t="s">
        <v>8487</v>
      </c>
      <c r="R1539" s="212" t="s">
        <v>5292</v>
      </c>
      <c r="S1539" s="213" t="s">
        <v>5292</v>
      </c>
      <c r="T1539" s="236">
        <v>45531</v>
      </c>
      <c r="U1539" s="237" t="s">
        <v>6722</v>
      </c>
      <c r="V1539" s="237">
        <v>45569</v>
      </c>
      <c r="W1539" s="237">
        <v>45582</v>
      </c>
      <c r="X1539" s="237" t="s">
        <v>6721</v>
      </c>
      <c r="Y1539" s="237"/>
      <c r="Z1539" s="237" t="s">
        <v>7066</v>
      </c>
      <c r="AA1539" s="225">
        <v>202409</v>
      </c>
      <c r="AB1539" s="246"/>
      <c r="AC1539" s="236" t="s">
        <v>6708</v>
      </c>
      <c r="AD1539" s="247" t="s">
        <v>6709</v>
      </c>
      <c r="AE1539" s="248">
        <v>0</v>
      </c>
      <c r="AF1539" s="247" t="s">
        <v>6709</v>
      </c>
      <c r="AG1539" s="242" t="str">
        <f>IFERROR(VLOOKUP(작성용!A:A,RM!A:D,4,0),"-")</f>
        <v>박재현</v>
      </c>
      <c r="AH1539" s="9" t="s">
        <v>8489</v>
      </c>
      <c r="AI1539" s="238" t="s">
        <v>8445</v>
      </c>
      <c r="AJ1539" s="238" t="s">
        <v>6721</v>
      </c>
      <c r="AK1539" s="238" t="s">
        <v>6726</v>
      </c>
      <c r="AL1539" s="238">
        <v>1538</v>
      </c>
    </row>
    <row r="1540" spans="1:38" x14ac:dyDescent="0.3">
      <c r="A1540" s="232" t="s">
        <v>373</v>
      </c>
      <c r="B1540" s="232" t="s">
        <v>8483</v>
      </c>
      <c r="C1540" s="244" t="s">
        <v>6896</v>
      </c>
      <c r="D1540" s="240" t="s">
        <v>8624</v>
      </c>
      <c r="E1540" s="239" t="s">
        <v>5283</v>
      </c>
      <c r="F1540" s="243" t="s">
        <v>6729</v>
      </c>
      <c r="G1540" s="214">
        <v>0</v>
      </c>
      <c r="H1540" s="234" t="s">
        <v>6721</v>
      </c>
      <c r="I1540" s="234"/>
      <c r="J1540" s="234"/>
      <c r="K1540" s="234"/>
      <c r="L1540" s="234"/>
      <c r="M1540" s="234"/>
      <c r="N1540" s="234" t="s">
        <v>6720</v>
      </c>
      <c r="O1540" s="249" t="s">
        <v>8485</v>
      </c>
      <c r="P1540" s="249" t="s">
        <v>8486</v>
      </c>
      <c r="Q1540" s="226" t="s">
        <v>8487</v>
      </c>
      <c r="R1540" s="212" t="s">
        <v>5284</v>
      </c>
      <c r="S1540" s="213" t="s">
        <v>5284</v>
      </c>
      <c r="T1540" s="236">
        <v>45531</v>
      </c>
      <c r="U1540" s="237" t="s">
        <v>7262</v>
      </c>
      <c r="V1540" s="237">
        <v>45569</v>
      </c>
      <c r="W1540" s="237">
        <v>45582</v>
      </c>
      <c r="X1540" s="237" t="s">
        <v>6721</v>
      </c>
      <c r="Y1540" s="237"/>
      <c r="Z1540" s="237" t="s">
        <v>5293</v>
      </c>
      <c r="AA1540" s="225">
        <v>202406</v>
      </c>
      <c r="AB1540" s="246"/>
      <c r="AC1540" s="236" t="s">
        <v>6708</v>
      </c>
      <c r="AD1540" s="247" t="s">
        <v>6709</v>
      </c>
      <c r="AE1540" s="248">
        <v>0</v>
      </c>
      <c r="AF1540" s="247" t="s">
        <v>6709</v>
      </c>
      <c r="AG1540" s="242" t="str">
        <f>IFERROR(VLOOKUP(작성용!A:A,RM!A:D,4,0),"-")</f>
        <v>박재현</v>
      </c>
      <c r="AH1540" s="9" t="s">
        <v>8489</v>
      </c>
      <c r="AI1540" s="238" t="s">
        <v>8445</v>
      </c>
      <c r="AJ1540" s="238" t="s">
        <v>6721</v>
      </c>
      <c r="AK1540" s="238" t="s">
        <v>6726</v>
      </c>
      <c r="AL1540" s="238">
        <v>1539</v>
      </c>
    </row>
    <row r="1541" spans="1:38" x14ac:dyDescent="0.3">
      <c r="A1541" s="232" t="s">
        <v>373</v>
      </c>
      <c r="B1541" s="232" t="s">
        <v>8483</v>
      </c>
      <c r="C1541" s="244" t="s">
        <v>6896</v>
      </c>
      <c r="D1541" s="240" t="s">
        <v>8625</v>
      </c>
      <c r="E1541" s="239" t="s">
        <v>5285</v>
      </c>
      <c r="F1541" s="243" t="s">
        <v>6729</v>
      </c>
      <c r="G1541" s="214">
        <v>0</v>
      </c>
      <c r="H1541" s="234" t="s">
        <v>6721</v>
      </c>
      <c r="I1541" s="234"/>
      <c r="J1541" s="234"/>
      <c r="K1541" s="234"/>
      <c r="L1541" s="234"/>
      <c r="M1541" s="234"/>
      <c r="N1541" s="234" t="s">
        <v>6720</v>
      </c>
      <c r="O1541" s="249" t="s">
        <v>8485</v>
      </c>
      <c r="P1541" s="249" t="s">
        <v>8486</v>
      </c>
      <c r="Q1541" s="226" t="s">
        <v>8487</v>
      </c>
      <c r="R1541" s="212" t="s">
        <v>5286</v>
      </c>
      <c r="S1541" s="213" t="s">
        <v>5286</v>
      </c>
      <c r="T1541" s="236">
        <v>45531</v>
      </c>
      <c r="U1541" s="237" t="s">
        <v>7262</v>
      </c>
      <c r="V1541" s="237">
        <v>45569</v>
      </c>
      <c r="W1541" s="237">
        <v>45582</v>
      </c>
      <c r="X1541" s="237" t="s">
        <v>6721</v>
      </c>
      <c r="Y1541" s="237"/>
      <c r="Z1541" s="237" t="s">
        <v>5293</v>
      </c>
      <c r="AA1541" s="225">
        <v>202406</v>
      </c>
      <c r="AB1541" s="246"/>
      <c r="AC1541" s="236" t="s">
        <v>6708</v>
      </c>
      <c r="AD1541" s="247" t="s">
        <v>6709</v>
      </c>
      <c r="AE1541" s="248">
        <v>0</v>
      </c>
      <c r="AF1541" s="247" t="s">
        <v>6709</v>
      </c>
      <c r="AG1541" s="242" t="str">
        <f>IFERROR(VLOOKUP(작성용!A:A,RM!A:D,4,0),"-")</f>
        <v>박재현</v>
      </c>
      <c r="AH1541" s="9" t="s">
        <v>8489</v>
      </c>
      <c r="AI1541" s="238" t="s">
        <v>8445</v>
      </c>
      <c r="AJ1541" s="238" t="s">
        <v>6721</v>
      </c>
      <c r="AK1541" s="238" t="s">
        <v>6726</v>
      </c>
      <c r="AL1541" s="238">
        <v>1540</v>
      </c>
    </row>
    <row r="1542" spans="1:38" x14ac:dyDescent="0.3">
      <c r="A1542" s="232" t="s">
        <v>373</v>
      </c>
      <c r="B1542" s="232" t="s">
        <v>8483</v>
      </c>
      <c r="C1542" s="244" t="s">
        <v>6896</v>
      </c>
      <c r="D1542" s="240" t="s">
        <v>8626</v>
      </c>
      <c r="E1542" s="239" t="s">
        <v>5287</v>
      </c>
      <c r="F1542" s="243" t="s">
        <v>6729</v>
      </c>
      <c r="G1542" s="214">
        <v>0</v>
      </c>
      <c r="H1542" s="234" t="s">
        <v>6721</v>
      </c>
      <c r="I1542" s="234"/>
      <c r="J1542" s="234"/>
      <c r="K1542" s="234"/>
      <c r="L1542" s="234"/>
      <c r="M1542" s="234"/>
      <c r="N1542" s="234" t="s">
        <v>6720</v>
      </c>
      <c r="O1542" s="249" t="s">
        <v>8485</v>
      </c>
      <c r="P1542" s="249" t="s">
        <v>8486</v>
      </c>
      <c r="Q1542" s="226" t="s">
        <v>8487</v>
      </c>
      <c r="R1542" s="212" t="s">
        <v>5288</v>
      </c>
      <c r="S1542" s="213" t="s">
        <v>5288</v>
      </c>
      <c r="T1542" s="236">
        <v>45531</v>
      </c>
      <c r="U1542" s="237" t="s">
        <v>7262</v>
      </c>
      <c r="V1542" s="237">
        <v>45569</v>
      </c>
      <c r="W1542" s="237">
        <v>45582</v>
      </c>
      <c r="X1542" s="237" t="s">
        <v>6721</v>
      </c>
      <c r="Y1542" s="237"/>
      <c r="Z1542" s="237" t="s">
        <v>5293</v>
      </c>
      <c r="AA1542" s="225">
        <v>202406</v>
      </c>
      <c r="AB1542" s="246"/>
      <c r="AC1542" s="236" t="s">
        <v>6708</v>
      </c>
      <c r="AD1542" s="247" t="s">
        <v>6709</v>
      </c>
      <c r="AE1542" s="248">
        <v>0</v>
      </c>
      <c r="AF1542" s="247" t="s">
        <v>6709</v>
      </c>
      <c r="AG1542" s="242" t="str">
        <f>IFERROR(VLOOKUP(작성용!A:A,RM!A:D,4,0),"-")</f>
        <v>박재현</v>
      </c>
      <c r="AH1542" s="9" t="s">
        <v>8489</v>
      </c>
      <c r="AI1542" s="238" t="s">
        <v>8445</v>
      </c>
      <c r="AJ1542" s="238" t="s">
        <v>6721</v>
      </c>
      <c r="AK1542" s="238" t="s">
        <v>6726</v>
      </c>
      <c r="AL1542" s="238">
        <v>1541</v>
      </c>
    </row>
    <row r="1543" spans="1:38" x14ac:dyDescent="0.3">
      <c r="A1543" s="232" t="s">
        <v>8629</v>
      </c>
      <c r="B1543" s="232" t="s">
        <v>8630</v>
      </c>
      <c r="C1543" s="244" t="s">
        <v>6717</v>
      </c>
      <c r="D1543" s="240" t="s">
        <v>8631</v>
      </c>
      <c r="E1543" s="239">
        <v>1101130016112</v>
      </c>
      <c r="F1543" s="243" t="s">
        <v>7105</v>
      </c>
      <c r="G1543" s="214">
        <v>0</v>
      </c>
      <c r="H1543" s="234" t="s">
        <v>6721</v>
      </c>
      <c r="I1543" s="234"/>
      <c r="J1543" s="234"/>
      <c r="K1543" s="234"/>
      <c r="L1543" s="234"/>
      <c r="M1543" s="234"/>
      <c r="N1543" s="234" t="s">
        <v>6720</v>
      </c>
      <c r="O1543" s="249" t="s">
        <v>8485</v>
      </c>
      <c r="P1543" s="249" t="s">
        <v>8486</v>
      </c>
      <c r="Q1543" s="226" t="s">
        <v>8487</v>
      </c>
      <c r="R1543" s="212">
        <v>510002203</v>
      </c>
      <c r="S1543" s="213" t="s">
        <v>6721</v>
      </c>
      <c r="T1543" s="236">
        <v>45531</v>
      </c>
      <c r="U1543" s="237" t="s">
        <v>6722</v>
      </c>
      <c r="V1543" s="237">
        <v>45569</v>
      </c>
      <c r="W1543" s="237">
        <v>45582</v>
      </c>
      <c r="X1543" s="237" t="s">
        <v>6721</v>
      </c>
      <c r="Y1543" s="237"/>
      <c r="Z1543" s="237" t="s">
        <v>7066</v>
      </c>
      <c r="AA1543" s="225">
        <v>202409</v>
      </c>
      <c r="AB1543" s="246"/>
      <c r="AC1543" s="236" t="s">
        <v>6963</v>
      </c>
      <c r="AD1543" s="247" t="s">
        <v>7026</v>
      </c>
      <c r="AE1543" s="248">
        <v>1.5</v>
      </c>
      <c r="AF1543" s="247" t="s">
        <v>7026</v>
      </c>
      <c r="AG1543" s="242" t="str">
        <f>IFERROR(VLOOKUP(작성용!A:A,RM!A:D,4,0),"-")</f>
        <v>이문수</v>
      </c>
      <c r="AH1543" s="9" t="s">
        <v>7221</v>
      </c>
      <c r="AI1543" s="238" t="s">
        <v>8505</v>
      </c>
      <c r="AJ1543" s="238" t="s">
        <v>6721</v>
      </c>
      <c r="AK1543" s="238" t="s">
        <v>6726</v>
      </c>
      <c r="AL1543" s="238">
        <v>1542</v>
      </c>
    </row>
    <row r="1544" spans="1:38" x14ac:dyDescent="0.3">
      <c r="A1544" s="232" t="s">
        <v>8629</v>
      </c>
      <c r="B1544" s="232" t="s">
        <v>8630</v>
      </c>
      <c r="C1544" s="244" t="s">
        <v>6717</v>
      </c>
      <c r="D1544" s="240" t="s">
        <v>8632</v>
      </c>
      <c r="E1544" s="239">
        <v>1101130018580</v>
      </c>
      <c r="F1544" s="243" t="s">
        <v>7105</v>
      </c>
      <c r="G1544" s="214">
        <v>0</v>
      </c>
      <c r="H1544" s="234" t="s">
        <v>6721</v>
      </c>
      <c r="I1544" s="234"/>
      <c r="J1544" s="234"/>
      <c r="K1544" s="234"/>
      <c r="L1544" s="234"/>
      <c r="M1544" s="234"/>
      <c r="N1544" s="234" t="s">
        <v>6720</v>
      </c>
      <c r="O1544" s="249" t="s">
        <v>8485</v>
      </c>
      <c r="P1544" s="249" t="s">
        <v>8486</v>
      </c>
      <c r="Q1544" s="226" t="s">
        <v>8487</v>
      </c>
      <c r="R1544" s="212">
        <v>510002205</v>
      </c>
      <c r="S1544" s="213" t="s">
        <v>6721</v>
      </c>
      <c r="T1544" s="236">
        <v>45531</v>
      </c>
      <c r="U1544" s="237" t="s">
        <v>6722</v>
      </c>
      <c r="V1544" s="237">
        <v>45569</v>
      </c>
      <c r="W1544" s="237">
        <v>45582</v>
      </c>
      <c r="X1544" s="237" t="s">
        <v>6721</v>
      </c>
      <c r="Y1544" s="237"/>
      <c r="Z1544" s="237" t="s">
        <v>7066</v>
      </c>
      <c r="AA1544" s="225">
        <v>202409</v>
      </c>
      <c r="AB1544" s="246"/>
      <c r="AC1544" s="236" t="s">
        <v>6963</v>
      </c>
      <c r="AD1544" s="247" t="s">
        <v>7289</v>
      </c>
      <c r="AE1544" s="248">
        <v>0</v>
      </c>
      <c r="AF1544" s="247" t="s">
        <v>7167</v>
      </c>
      <c r="AG1544" s="242" t="str">
        <f>IFERROR(VLOOKUP(작성용!A:A,RM!A:D,4,0),"-")</f>
        <v>이문수</v>
      </c>
      <c r="AH1544" s="9" t="s">
        <v>7221</v>
      </c>
      <c r="AI1544" s="238" t="s">
        <v>8505</v>
      </c>
      <c r="AJ1544" s="238" t="s">
        <v>6721</v>
      </c>
      <c r="AK1544" s="238" t="s">
        <v>6726</v>
      </c>
      <c r="AL1544" s="238">
        <v>1543</v>
      </c>
    </row>
    <row r="1545" spans="1:38" x14ac:dyDescent="0.3">
      <c r="A1545" s="232" t="s">
        <v>8629</v>
      </c>
      <c r="B1545" s="232" t="s">
        <v>8630</v>
      </c>
      <c r="C1545" s="244" t="s">
        <v>6717</v>
      </c>
      <c r="D1545" s="240" t="s">
        <v>8633</v>
      </c>
      <c r="E1545" s="239">
        <v>1101130024339</v>
      </c>
      <c r="F1545" s="243" t="s">
        <v>7105</v>
      </c>
      <c r="G1545" s="214">
        <v>0</v>
      </c>
      <c r="H1545" s="234" t="s">
        <v>6721</v>
      </c>
      <c r="I1545" s="234"/>
      <c r="J1545" s="234"/>
      <c r="K1545" s="234"/>
      <c r="L1545" s="234"/>
      <c r="M1545" s="234"/>
      <c r="N1545" s="234" t="s">
        <v>6720</v>
      </c>
      <c r="O1545" s="249" t="s">
        <v>8485</v>
      </c>
      <c r="P1545" s="249" t="s">
        <v>8486</v>
      </c>
      <c r="Q1545" s="226" t="s">
        <v>8487</v>
      </c>
      <c r="R1545" s="212">
        <v>510002253</v>
      </c>
      <c r="S1545" s="213" t="s">
        <v>6721</v>
      </c>
      <c r="T1545" s="236">
        <v>45531</v>
      </c>
      <c r="U1545" s="237" t="s">
        <v>6722</v>
      </c>
      <c r="V1545" s="237">
        <v>45569</v>
      </c>
      <c r="W1545" s="237">
        <v>45582</v>
      </c>
      <c r="X1545" s="237" t="s">
        <v>6721</v>
      </c>
      <c r="Y1545" s="237"/>
      <c r="Z1545" s="237" t="s">
        <v>7066</v>
      </c>
      <c r="AA1545" s="225">
        <v>202409</v>
      </c>
      <c r="AB1545" s="246"/>
      <c r="AC1545" s="236" t="s">
        <v>6963</v>
      </c>
      <c r="AD1545" s="247" t="s">
        <v>7221</v>
      </c>
      <c r="AE1545" s="248">
        <v>2</v>
      </c>
      <c r="AF1545" s="247" t="s">
        <v>7221</v>
      </c>
      <c r="AG1545" s="242" t="str">
        <f>IFERROR(VLOOKUP(작성용!A:A,RM!A:D,4,0),"-")</f>
        <v>이문수</v>
      </c>
      <c r="AH1545" s="9" t="s">
        <v>7221</v>
      </c>
      <c r="AI1545" s="238" t="s">
        <v>8505</v>
      </c>
      <c r="AJ1545" s="238" t="s">
        <v>6721</v>
      </c>
      <c r="AK1545" s="238" t="s">
        <v>6726</v>
      </c>
      <c r="AL1545" s="238">
        <v>1544</v>
      </c>
    </row>
    <row r="1546" spans="1:38" x14ac:dyDescent="0.3">
      <c r="A1546" s="232" t="s">
        <v>8629</v>
      </c>
      <c r="B1546" s="232" t="s">
        <v>8630</v>
      </c>
      <c r="C1546" s="244" t="s">
        <v>6717</v>
      </c>
      <c r="D1546" s="240" t="s">
        <v>8634</v>
      </c>
      <c r="E1546" s="239">
        <v>1101130024636</v>
      </c>
      <c r="F1546" s="243" t="s">
        <v>7105</v>
      </c>
      <c r="G1546" s="214">
        <v>0</v>
      </c>
      <c r="H1546" s="234" t="s">
        <v>6721</v>
      </c>
      <c r="I1546" s="234"/>
      <c r="J1546" s="234"/>
      <c r="K1546" s="234"/>
      <c r="L1546" s="234"/>
      <c r="M1546" s="234"/>
      <c r="N1546" s="234" t="s">
        <v>6720</v>
      </c>
      <c r="O1546" s="249" t="s">
        <v>8485</v>
      </c>
      <c r="P1546" s="249" t="s">
        <v>8486</v>
      </c>
      <c r="Q1546" s="226" t="s">
        <v>8487</v>
      </c>
      <c r="R1546" s="212">
        <v>510002245</v>
      </c>
      <c r="S1546" s="213" t="s">
        <v>6721</v>
      </c>
      <c r="T1546" s="236">
        <v>45531</v>
      </c>
      <c r="U1546" s="237" t="s">
        <v>6722</v>
      </c>
      <c r="V1546" s="237">
        <v>45569</v>
      </c>
      <c r="W1546" s="237">
        <v>45582</v>
      </c>
      <c r="X1546" s="237" t="s">
        <v>6721</v>
      </c>
      <c r="Y1546" s="237"/>
      <c r="Z1546" s="237" t="s">
        <v>7066</v>
      </c>
      <c r="AA1546" s="225">
        <v>202409</v>
      </c>
      <c r="AB1546" s="246"/>
      <c r="AC1546" s="236" t="s">
        <v>6963</v>
      </c>
      <c r="AD1546" s="247" t="s">
        <v>7152</v>
      </c>
      <c r="AE1546" s="248">
        <v>1</v>
      </c>
      <c r="AF1546" s="247" t="s">
        <v>7152</v>
      </c>
      <c r="AG1546" s="242" t="str">
        <f>IFERROR(VLOOKUP(작성용!A:A,RM!A:D,4,0),"-")</f>
        <v>이문수</v>
      </c>
      <c r="AH1546" s="9" t="s">
        <v>7221</v>
      </c>
      <c r="AI1546" s="238" t="s">
        <v>8505</v>
      </c>
      <c r="AJ1546" s="238" t="s">
        <v>6721</v>
      </c>
      <c r="AK1546" s="238" t="s">
        <v>6726</v>
      </c>
      <c r="AL1546" s="238">
        <v>1545</v>
      </c>
    </row>
    <row r="1547" spans="1:38" x14ac:dyDescent="0.3">
      <c r="A1547" s="232" t="s">
        <v>8629</v>
      </c>
      <c r="B1547" s="232" t="s">
        <v>8630</v>
      </c>
      <c r="C1547" s="244" t="s">
        <v>6717</v>
      </c>
      <c r="D1547" s="240" t="s">
        <v>8635</v>
      </c>
      <c r="E1547" s="239">
        <v>1101130019059</v>
      </c>
      <c r="F1547" s="243" t="s">
        <v>7105</v>
      </c>
      <c r="G1547" s="214">
        <v>0</v>
      </c>
      <c r="H1547" s="234" t="s">
        <v>6721</v>
      </c>
      <c r="I1547" s="234"/>
      <c r="J1547" s="234"/>
      <c r="K1547" s="234"/>
      <c r="L1547" s="234"/>
      <c r="M1547" s="234"/>
      <c r="N1547" s="234" t="s">
        <v>6720</v>
      </c>
      <c r="O1547" s="249" t="s">
        <v>8485</v>
      </c>
      <c r="P1547" s="249" t="s">
        <v>8486</v>
      </c>
      <c r="Q1547" s="226" t="s">
        <v>8487</v>
      </c>
      <c r="R1547" s="212">
        <v>510002207</v>
      </c>
      <c r="S1547" s="213" t="s">
        <v>6721</v>
      </c>
      <c r="T1547" s="236">
        <v>45531</v>
      </c>
      <c r="U1547" s="237" t="s">
        <v>6722</v>
      </c>
      <c r="V1547" s="237">
        <v>45569</v>
      </c>
      <c r="W1547" s="237">
        <v>45582</v>
      </c>
      <c r="X1547" s="237" t="s">
        <v>6721</v>
      </c>
      <c r="Y1547" s="237"/>
      <c r="Z1547" s="237" t="s">
        <v>7066</v>
      </c>
      <c r="AA1547" s="225">
        <v>202409</v>
      </c>
      <c r="AB1547" s="246"/>
      <c r="AC1547" s="236" t="s">
        <v>6963</v>
      </c>
      <c r="AD1547" s="247" t="s">
        <v>7196</v>
      </c>
      <c r="AE1547" s="248">
        <v>1</v>
      </c>
      <c r="AF1547" s="247" t="s">
        <v>7196</v>
      </c>
      <c r="AG1547" s="242" t="str">
        <f>IFERROR(VLOOKUP(작성용!A:A,RM!A:D,4,0),"-")</f>
        <v>이문수</v>
      </c>
      <c r="AH1547" s="9" t="s">
        <v>7221</v>
      </c>
      <c r="AI1547" s="238" t="s">
        <v>8505</v>
      </c>
      <c r="AJ1547" s="238" t="s">
        <v>6721</v>
      </c>
      <c r="AK1547" s="238" t="s">
        <v>6726</v>
      </c>
      <c r="AL1547" s="238">
        <v>1546</v>
      </c>
    </row>
    <row r="1548" spans="1:38" x14ac:dyDescent="0.3">
      <c r="A1548" s="232">
        <v>6000042</v>
      </c>
      <c r="B1548" s="232" t="s">
        <v>8631</v>
      </c>
      <c r="C1548" s="244" t="s">
        <v>6717</v>
      </c>
      <c r="D1548" s="240" t="s">
        <v>8636</v>
      </c>
      <c r="E1548" s="239">
        <v>1101115378842</v>
      </c>
      <c r="F1548" s="243" t="s">
        <v>7179</v>
      </c>
      <c r="G1548" s="214">
        <v>0</v>
      </c>
      <c r="H1548" s="234" t="s">
        <v>6721</v>
      </c>
      <c r="I1548" s="234"/>
      <c r="J1548" s="234"/>
      <c r="K1548" s="234"/>
      <c r="L1548" s="234"/>
      <c r="M1548" s="234"/>
      <c r="N1548" s="234" t="s">
        <v>6720</v>
      </c>
      <c r="O1548" s="249"/>
      <c r="P1548" s="249"/>
      <c r="Q1548" s="226"/>
      <c r="R1548" s="212" t="s">
        <v>2</v>
      </c>
      <c r="S1548" s="213" t="s">
        <v>6721</v>
      </c>
      <c r="T1548" s="236" t="s">
        <v>8637</v>
      </c>
      <c r="U1548" s="237" t="s">
        <v>6722</v>
      </c>
      <c r="V1548" s="237">
        <v>45569</v>
      </c>
      <c r="W1548" s="236" t="s">
        <v>6944</v>
      </c>
      <c r="X1548" s="237" t="s">
        <v>6721</v>
      </c>
      <c r="Y1548" s="237"/>
      <c r="Z1548" s="237"/>
      <c r="AA1548" s="225">
        <v>202409</v>
      </c>
      <c r="AB1548" s="246"/>
      <c r="AC1548" s="236" t="s">
        <v>7181</v>
      </c>
      <c r="AD1548" s="247" t="s">
        <v>7606</v>
      </c>
      <c r="AE1548" s="248">
        <v>0</v>
      </c>
      <c r="AF1548" s="247" t="s">
        <v>7606</v>
      </c>
      <c r="AG1548" s="242" t="str">
        <f>IFERROR(VLOOKUP(작성용!A:A,RM!A:D,4,0),"-")</f>
        <v>-</v>
      </c>
      <c r="AH1548" s="9" t="s">
        <v>6721</v>
      </c>
      <c r="AI1548" s="238" t="s">
        <v>6721</v>
      </c>
      <c r="AJ1548" s="238" t="s">
        <v>6721</v>
      </c>
      <c r="AK1548" s="238" t="s">
        <v>7182</v>
      </c>
      <c r="AL1548" s="238">
        <v>1547</v>
      </c>
    </row>
    <row r="1549" spans="1:38" x14ac:dyDescent="0.3">
      <c r="A1549" s="232">
        <v>6000042</v>
      </c>
      <c r="B1549" s="232" t="s">
        <v>8631</v>
      </c>
      <c r="C1549" s="244" t="s">
        <v>6717</v>
      </c>
      <c r="D1549" s="240" t="s">
        <v>8636</v>
      </c>
      <c r="E1549" s="239">
        <v>1101115378842</v>
      </c>
      <c r="F1549" s="243" t="s">
        <v>6966</v>
      </c>
      <c r="G1549" s="214">
        <v>0</v>
      </c>
      <c r="H1549" s="234" t="s">
        <v>6721</v>
      </c>
      <c r="I1549" s="234"/>
      <c r="J1549" s="234"/>
      <c r="K1549" s="234"/>
      <c r="L1549" s="234"/>
      <c r="M1549" s="234"/>
      <c r="N1549" s="234" t="s">
        <v>6720</v>
      </c>
      <c r="O1549" s="249"/>
      <c r="P1549" s="249"/>
      <c r="Q1549" s="226"/>
      <c r="R1549" s="212" t="s">
        <v>2</v>
      </c>
      <c r="S1549" s="213" t="s">
        <v>6721</v>
      </c>
      <c r="T1549" s="236" t="s">
        <v>8637</v>
      </c>
      <c r="U1549" s="237" t="s">
        <v>6722</v>
      </c>
      <c r="V1549" s="237">
        <v>45569</v>
      </c>
      <c r="W1549" s="236" t="s">
        <v>6944</v>
      </c>
      <c r="X1549" s="237" t="s">
        <v>6721</v>
      </c>
      <c r="Y1549" s="237"/>
      <c r="Z1549" s="237"/>
      <c r="AA1549" s="225">
        <v>202409</v>
      </c>
      <c r="AB1549" s="246"/>
      <c r="AC1549" s="236" t="s">
        <v>7181</v>
      </c>
      <c r="AD1549" s="247" t="s">
        <v>7606</v>
      </c>
      <c r="AE1549" s="248">
        <v>0</v>
      </c>
      <c r="AF1549" s="247" t="s">
        <v>7606</v>
      </c>
      <c r="AG1549" s="242" t="str">
        <f>IFERROR(VLOOKUP(작성용!A:A,RM!A:D,4,0),"-")</f>
        <v>-</v>
      </c>
      <c r="AH1549" s="9" t="s">
        <v>6721</v>
      </c>
      <c r="AI1549" s="238" t="s">
        <v>6721</v>
      </c>
      <c r="AJ1549" s="238" t="s">
        <v>6721</v>
      </c>
      <c r="AK1549" s="238" t="s">
        <v>7182</v>
      </c>
      <c r="AL1549" s="238">
        <v>1548</v>
      </c>
    </row>
    <row r="1550" spans="1:38" x14ac:dyDescent="0.3">
      <c r="A1550" s="232">
        <v>6000042</v>
      </c>
      <c r="B1550" s="232" t="s">
        <v>8631</v>
      </c>
      <c r="C1550" s="244" t="s">
        <v>6717</v>
      </c>
      <c r="D1550" s="240" t="s">
        <v>8636</v>
      </c>
      <c r="E1550" s="239">
        <v>1101115378842</v>
      </c>
      <c r="F1550" s="243" t="s">
        <v>7044</v>
      </c>
      <c r="G1550" s="214">
        <v>0</v>
      </c>
      <c r="H1550" s="234" t="s">
        <v>6721</v>
      </c>
      <c r="I1550" s="234"/>
      <c r="J1550" s="234"/>
      <c r="K1550" s="234"/>
      <c r="L1550" s="234"/>
      <c r="M1550" s="234"/>
      <c r="N1550" s="234" t="s">
        <v>6720</v>
      </c>
      <c r="O1550" s="249"/>
      <c r="P1550" s="249"/>
      <c r="Q1550" s="226"/>
      <c r="R1550" s="212" t="s">
        <v>2</v>
      </c>
      <c r="S1550" s="213" t="s">
        <v>6721</v>
      </c>
      <c r="T1550" s="236" t="s">
        <v>8637</v>
      </c>
      <c r="U1550" s="237" t="s">
        <v>6722</v>
      </c>
      <c r="V1550" s="237">
        <v>45569</v>
      </c>
      <c r="W1550" s="236" t="s">
        <v>6944</v>
      </c>
      <c r="X1550" s="237" t="s">
        <v>6721</v>
      </c>
      <c r="Y1550" s="237"/>
      <c r="Z1550" s="237"/>
      <c r="AA1550" s="225">
        <v>202409</v>
      </c>
      <c r="AB1550" s="246"/>
      <c r="AC1550" s="236" t="s">
        <v>7181</v>
      </c>
      <c r="AD1550" s="247" t="s">
        <v>7606</v>
      </c>
      <c r="AE1550" s="248">
        <v>0</v>
      </c>
      <c r="AF1550" s="247" t="s">
        <v>7606</v>
      </c>
      <c r="AG1550" s="242" t="str">
        <f>IFERROR(VLOOKUP(작성용!A:A,RM!A:D,4,0),"-")</f>
        <v>-</v>
      </c>
      <c r="AH1550" s="9" t="s">
        <v>6721</v>
      </c>
      <c r="AI1550" s="238" t="s">
        <v>6721</v>
      </c>
      <c r="AJ1550" s="238" t="s">
        <v>6721</v>
      </c>
      <c r="AK1550" s="238" t="s">
        <v>7182</v>
      </c>
      <c r="AL1550" s="238">
        <v>1549</v>
      </c>
    </row>
    <row r="1551" spans="1:38" x14ac:dyDescent="0.3">
      <c r="A1551" s="232">
        <v>6000042</v>
      </c>
      <c r="B1551" s="232" t="s">
        <v>8631</v>
      </c>
      <c r="C1551" s="244" t="s">
        <v>6717</v>
      </c>
      <c r="D1551" s="240" t="s">
        <v>8638</v>
      </c>
      <c r="E1551" s="239">
        <v>1101110014970</v>
      </c>
      <c r="F1551" s="243" t="s">
        <v>7179</v>
      </c>
      <c r="G1551" s="214">
        <v>0</v>
      </c>
      <c r="H1551" s="234" t="s">
        <v>6721</v>
      </c>
      <c r="I1551" s="234"/>
      <c r="J1551" s="234"/>
      <c r="K1551" s="234"/>
      <c r="L1551" s="234"/>
      <c r="M1551" s="234"/>
      <c r="N1551" s="234" t="s">
        <v>6720</v>
      </c>
      <c r="O1551" s="249"/>
      <c r="P1551" s="249"/>
      <c r="Q1551" s="226"/>
      <c r="R1551" s="212" t="s">
        <v>2</v>
      </c>
      <c r="S1551" s="213" t="s">
        <v>6721</v>
      </c>
      <c r="T1551" s="236" t="s">
        <v>8637</v>
      </c>
      <c r="U1551" s="237" t="s">
        <v>6722</v>
      </c>
      <c r="V1551" s="237">
        <v>45569</v>
      </c>
      <c r="W1551" s="236" t="s">
        <v>6944</v>
      </c>
      <c r="X1551" s="237" t="s">
        <v>6721</v>
      </c>
      <c r="Y1551" s="237"/>
      <c r="Z1551" s="237"/>
      <c r="AA1551" s="225">
        <v>202409</v>
      </c>
      <c r="AB1551" s="246"/>
      <c r="AC1551" s="236" t="s">
        <v>7181</v>
      </c>
      <c r="AD1551" s="247" t="s">
        <v>7620</v>
      </c>
      <c r="AE1551" s="248">
        <v>0</v>
      </c>
      <c r="AF1551" s="247" t="s">
        <v>7620</v>
      </c>
      <c r="AG1551" s="242" t="str">
        <f>IFERROR(VLOOKUP(작성용!A:A,RM!A:D,4,0),"-")</f>
        <v>-</v>
      </c>
      <c r="AH1551" s="9" t="s">
        <v>6721</v>
      </c>
      <c r="AI1551" s="238" t="s">
        <v>6721</v>
      </c>
      <c r="AJ1551" s="238" t="s">
        <v>6721</v>
      </c>
      <c r="AK1551" s="238" t="s">
        <v>7182</v>
      </c>
      <c r="AL1551" s="238">
        <v>1550</v>
      </c>
    </row>
    <row r="1552" spans="1:38" x14ac:dyDescent="0.3">
      <c r="A1552" s="232">
        <v>6000043</v>
      </c>
      <c r="B1552" s="232" t="s">
        <v>8632</v>
      </c>
      <c r="C1552" s="244" t="s">
        <v>6717</v>
      </c>
      <c r="D1552" s="240" t="s">
        <v>8639</v>
      </c>
      <c r="E1552" s="239" t="s">
        <v>5294</v>
      </c>
      <c r="F1552" s="243" t="s">
        <v>7179</v>
      </c>
      <c r="G1552" s="214">
        <v>0</v>
      </c>
      <c r="H1552" s="234" t="s">
        <v>6721</v>
      </c>
      <c r="I1552" s="234"/>
      <c r="J1552" s="234"/>
      <c r="K1552" s="234"/>
      <c r="L1552" s="234"/>
      <c r="M1552" s="234"/>
      <c r="N1552" s="234" t="s">
        <v>6720</v>
      </c>
      <c r="O1552" s="249"/>
      <c r="P1552" s="249"/>
      <c r="Q1552" s="226"/>
      <c r="R1552" s="212" t="s">
        <v>2</v>
      </c>
      <c r="S1552" s="213" t="s">
        <v>6721</v>
      </c>
      <c r="T1552" s="236" t="s">
        <v>8640</v>
      </c>
      <c r="U1552" s="237" t="s">
        <v>6722</v>
      </c>
      <c r="V1552" s="237">
        <v>45545</v>
      </c>
      <c r="W1552" s="236" t="s">
        <v>6944</v>
      </c>
      <c r="X1552" s="237" t="s">
        <v>6721</v>
      </c>
      <c r="Y1552" s="237"/>
      <c r="Z1552" s="237"/>
      <c r="AA1552" s="225">
        <v>202409</v>
      </c>
      <c r="AB1552" s="246"/>
      <c r="AC1552" s="236" t="s">
        <v>7181</v>
      </c>
      <c r="AD1552" s="247" t="s">
        <v>7152</v>
      </c>
      <c r="AE1552" s="248">
        <v>0</v>
      </c>
      <c r="AF1552" s="247" t="s">
        <v>7152</v>
      </c>
      <c r="AG1552" s="242" t="str">
        <f>IFERROR(VLOOKUP(작성용!A:A,RM!A:D,4,0),"-")</f>
        <v>-</v>
      </c>
      <c r="AH1552" s="9" t="s">
        <v>6721</v>
      </c>
      <c r="AI1552" s="238" t="s">
        <v>6721</v>
      </c>
      <c r="AJ1552" s="238" t="s">
        <v>6721</v>
      </c>
      <c r="AK1552" s="238" t="s">
        <v>7182</v>
      </c>
      <c r="AL1552" s="238">
        <v>1551</v>
      </c>
    </row>
    <row r="1553" spans="1:38" x14ac:dyDescent="0.3">
      <c r="A1553" s="232">
        <v>6000043</v>
      </c>
      <c r="B1553" s="232" t="s">
        <v>8632</v>
      </c>
      <c r="C1553" s="244" t="s">
        <v>6717</v>
      </c>
      <c r="D1553" s="230" t="s">
        <v>8641</v>
      </c>
      <c r="E1553" s="239">
        <v>1101110539382</v>
      </c>
      <c r="F1553" s="243" t="s">
        <v>7062</v>
      </c>
      <c r="G1553" s="214">
        <v>0</v>
      </c>
      <c r="H1553" s="234" t="s">
        <v>6721</v>
      </c>
      <c r="I1553" s="234"/>
      <c r="J1553" s="234"/>
      <c r="K1553" s="234"/>
      <c r="L1553" s="234"/>
      <c r="M1553" s="234"/>
      <c r="N1553" s="234" t="s">
        <v>6720</v>
      </c>
      <c r="O1553" s="249"/>
      <c r="P1553" s="249"/>
      <c r="Q1553" s="226"/>
      <c r="R1553" s="212" t="s">
        <v>2</v>
      </c>
      <c r="S1553" s="213" t="s">
        <v>6721</v>
      </c>
      <c r="T1553" s="236" t="s">
        <v>8640</v>
      </c>
      <c r="U1553" s="237" t="s">
        <v>6722</v>
      </c>
      <c r="V1553" s="237">
        <v>45545</v>
      </c>
      <c r="W1553" s="236" t="s">
        <v>6944</v>
      </c>
      <c r="X1553" s="237" t="s">
        <v>6721</v>
      </c>
      <c r="Y1553" s="237"/>
      <c r="Z1553" s="237"/>
      <c r="AA1553" s="225">
        <v>202409</v>
      </c>
      <c r="AB1553" s="246"/>
      <c r="AC1553" s="236" t="s">
        <v>7181</v>
      </c>
      <c r="AD1553" s="247" t="s">
        <v>6910</v>
      </c>
      <c r="AE1553" s="248">
        <v>0</v>
      </c>
      <c r="AF1553" s="247" t="s">
        <v>6910</v>
      </c>
      <c r="AG1553" s="242" t="str">
        <f>IFERROR(VLOOKUP(작성용!A:A,RM!A:D,4,0),"-")</f>
        <v>-</v>
      </c>
      <c r="AH1553" s="9" t="s">
        <v>6721</v>
      </c>
      <c r="AI1553" s="238" t="s">
        <v>6721</v>
      </c>
      <c r="AJ1553" s="238" t="s">
        <v>6721</v>
      </c>
      <c r="AK1553" s="238" t="s">
        <v>7182</v>
      </c>
      <c r="AL1553" s="238">
        <v>1552</v>
      </c>
    </row>
    <row r="1554" spans="1:38" x14ac:dyDescent="0.3">
      <c r="A1554" s="232">
        <v>6000043</v>
      </c>
      <c r="B1554" s="232" t="s">
        <v>8632</v>
      </c>
      <c r="C1554" s="244" t="s">
        <v>6717</v>
      </c>
      <c r="D1554" s="240" t="s">
        <v>7870</v>
      </c>
      <c r="E1554" s="239">
        <v>1101115938985</v>
      </c>
      <c r="F1554" s="243" t="s">
        <v>7179</v>
      </c>
      <c r="G1554" s="214">
        <v>0</v>
      </c>
      <c r="H1554" s="234" t="s">
        <v>6721</v>
      </c>
      <c r="I1554" s="234"/>
      <c r="J1554" s="234"/>
      <c r="K1554" s="234"/>
      <c r="L1554" s="234"/>
      <c r="M1554" s="234"/>
      <c r="N1554" s="234" t="s">
        <v>6720</v>
      </c>
      <c r="O1554" s="249"/>
      <c r="P1554" s="249"/>
      <c r="Q1554" s="226"/>
      <c r="R1554" s="212" t="s">
        <v>2</v>
      </c>
      <c r="S1554" s="213" t="s">
        <v>6721</v>
      </c>
      <c r="T1554" s="236" t="s">
        <v>8640</v>
      </c>
      <c r="U1554" s="237" t="s">
        <v>6722</v>
      </c>
      <c r="V1554" s="237">
        <v>45545</v>
      </c>
      <c r="W1554" s="236" t="s">
        <v>6944</v>
      </c>
      <c r="X1554" s="237" t="s">
        <v>6721</v>
      </c>
      <c r="Y1554" s="237"/>
      <c r="Z1554" s="237"/>
      <c r="AA1554" s="225">
        <v>202409</v>
      </c>
      <c r="AB1554" s="246"/>
      <c r="AC1554" s="236" t="s">
        <v>7181</v>
      </c>
      <c r="AD1554" s="247" t="s">
        <v>7861</v>
      </c>
      <c r="AE1554" s="248">
        <v>0</v>
      </c>
      <c r="AF1554" s="247" t="s">
        <v>7861</v>
      </c>
      <c r="AG1554" s="242" t="str">
        <f>IFERROR(VLOOKUP(작성용!A:A,RM!A:D,4,0),"-")</f>
        <v>-</v>
      </c>
      <c r="AH1554" s="9" t="s">
        <v>6721</v>
      </c>
      <c r="AI1554" s="238" t="s">
        <v>6721</v>
      </c>
      <c r="AJ1554" s="238" t="s">
        <v>6721</v>
      </c>
      <c r="AK1554" s="238" t="s">
        <v>7182</v>
      </c>
      <c r="AL1554" s="238">
        <v>1553</v>
      </c>
    </row>
    <row r="1555" spans="1:38" x14ac:dyDescent="0.3">
      <c r="A1555" s="232">
        <v>6000043</v>
      </c>
      <c r="B1555" s="232" t="s">
        <v>8632</v>
      </c>
      <c r="C1555" s="244" t="s">
        <v>6717</v>
      </c>
      <c r="D1555" s="240" t="s">
        <v>8642</v>
      </c>
      <c r="E1555" s="239">
        <v>1746110001046</v>
      </c>
      <c r="F1555" s="243" t="s">
        <v>7179</v>
      </c>
      <c r="G1555" s="214">
        <v>0</v>
      </c>
      <c r="H1555" s="234" t="s">
        <v>6721</v>
      </c>
      <c r="I1555" s="234"/>
      <c r="J1555" s="234"/>
      <c r="K1555" s="234"/>
      <c r="L1555" s="234"/>
      <c r="M1555" s="234"/>
      <c r="N1555" s="234" t="s">
        <v>6720</v>
      </c>
      <c r="O1555" s="249"/>
      <c r="P1555" s="249"/>
      <c r="Q1555" s="226"/>
      <c r="R1555" s="212" t="s">
        <v>2</v>
      </c>
      <c r="S1555" s="213" t="s">
        <v>6721</v>
      </c>
      <c r="T1555" s="236" t="s">
        <v>8640</v>
      </c>
      <c r="U1555" s="237" t="s">
        <v>6722</v>
      </c>
      <c r="V1555" s="237">
        <v>45545</v>
      </c>
      <c r="W1555" s="236" t="s">
        <v>6944</v>
      </c>
      <c r="X1555" s="237" t="s">
        <v>6721</v>
      </c>
      <c r="Y1555" s="237"/>
      <c r="Z1555" s="237"/>
      <c r="AA1555" s="225">
        <v>202409</v>
      </c>
      <c r="AB1555" s="246"/>
      <c r="AC1555" s="236" t="s">
        <v>7181</v>
      </c>
      <c r="AD1555" s="247" t="s">
        <v>7111</v>
      </c>
      <c r="AE1555" s="248">
        <v>0</v>
      </c>
      <c r="AF1555" s="247" t="s">
        <v>7111</v>
      </c>
      <c r="AG1555" s="242" t="str">
        <f>IFERROR(VLOOKUP(작성용!A:A,RM!A:D,4,0),"-")</f>
        <v>-</v>
      </c>
      <c r="AH1555" s="9" t="s">
        <v>6721</v>
      </c>
      <c r="AI1555" s="238" t="s">
        <v>6721</v>
      </c>
      <c r="AJ1555" s="238" t="s">
        <v>6721</v>
      </c>
      <c r="AK1555" s="238" t="s">
        <v>7182</v>
      </c>
      <c r="AL1555" s="238">
        <v>1554</v>
      </c>
    </row>
    <row r="1556" spans="1:38" x14ac:dyDescent="0.3">
      <c r="A1556" s="232">
        <v>6000217</v>
      </c>
      <c r="B1556" s="232" t="s">
        <v>8633</v>
      </c>
      <c r="C1556" s="244" t="s">
        <v>6717</v>
      </c>
      <c r="D1556" s="240" t="s">
        <v>8642</v>
      </c>
      <c r="E1556" s="239">
        <v>1746110001046</v>
      </c>
      <c r="F1556" s="243" t="s">
        <v>7179</v>
      </c>
      <c r="G1556" s="214">
        <v>1</v>
      </c>
      <c r="H1556" s="234" t="s">
        <v>6721</v>
      </c>
      <c r="I1556" s="234"/>
      <c r="J1556" s="234"/>
      <c r="K1556" s="234"/>
      <c r="L1556" s="234"/>
      <c r="M1556" s="234"/>
      <c r="N1556" s="234" t="s">
        <v>6720</v>
      </c>
      <c r="O1556" s="249"/>
      <c r="P1556" s="249"/>
      <c r="Q1556" s="226"/>
      <c r="R1556" s="212" t="s">
        <v>2</v>
      </c>
      <c r="S1556" s="213" t="s">
        <v>6721</v>
      </c>
      <c r="T1556" s="236" t="s">
        <v>8643</v>
      </c>
      <c r="U1556" s="237" t="s">
        <v>6722</v>
      </c>
      <c r="V1556" s="237">
        <v>45565</v>
      </c>
      <c r="W1556" s="236" t="s">
        <v>6944</v>
      </c>
      <c r="X1556" s="237" t="s">
        <v>6721</v>
      </c>
      <c r="Y1556" s="237"/>
      <c r="Z1556" s="237"/>
      <c r="AA1556" s="225">
        <v>202409</v>
      </c>
      <c r="AB1556" s="246"/>
      <c r="AC1556" s="236" t="s">
        <v>7181</v>
      </c>
      <c r="AD1556" s="247" t="s">
        <v>7111</v>
      </c>
      <c r="AE1556" s="248">
        <v>0</v>
      </c>
      <c r="AF1556" s="247" t="s">
        <v>7111</v>
      </c>
      <c r="AG1556" s="242" t="str">
        <f>IFERROR(VLOOKUP(작성용!A:A,RM!A:D,4,0),"-")</f>
        <v>-</v>
      </c>
      <c r="AH1556" s="9" t="s">
        <v>6721</v>
      </c>
      <c r="AI1556" s="238" t="s">
        <v>6721</v>
      </c>
      <c r="AJ1556" s="238" t="s">
        <v>6721</v>
      </c>
      <c r="AK1556" s="238" t="s">
        <v>7182</v>
      </c>
      <c r="AL1556" s="238">
        <v>1555</v>
      </c>
    </row>
    <row r="1557" spans="1:38" x14ac:dyDescent="0.3">
      <c r="A1557" s="232">
        <v>6000217</v>
      </c>
      <c r="B1557" s="232" t="s">
        <v>8633</v>
      </c>
      <c r="C1557" s="244" t="s">
        <v>6717</v>
      </c>
      <c r="D1557" s="240" t="s">
        <v>8644</v>
      </c>
      <c r="E1557" s="239">
        <v>1101117690468</v>
      </c>
      <c r="F1557" s="243" t="s">
        <v>7179</v>
      </c>
      <c r="G1557" s="214">
        <v>1</v>
      </c>
      <c r="H1557" s="234" t="s">
        <v>6721</v>
      </c>
      <c r="I1557" s="234"/>
      <c r="J1557" s="234"/>
      <c r="K1557" s="234"/>
      <c r="L1557" s="234"/>
      <c r="M1557" s="234"/>
      <c r="N1557" s="234" t="s">
        <v>6720</v>
      </c>
      <c r="O1557" s="249"/>
      <c r="P1557" s="249"/>
      <c r="Q1557" s="226"/>
      <c r="R1557" s="212" t="s">
        <v>2</v>
      </c>
      <c r="S1557" s="213" t="s">
        <v>6721</v>
      </c>
      <c r="T1557" s="236" t="s">
        <v>8643</v>
      </c>
      <c r="U1557" s="237" t="s">
        <v>6722</v>
      </c>
      <c r="V1557" s="237">
        <v>45565</v>
      </c>
      <c r="W1557" s="236" t="s">
        <v>6944</v>
      </c>
      <c r="X1557" s="237" t="s">
        <v>6721</v>
      </c>
      <c r="Y1557" s="237"/>
      <c r="Z1557" s="237"/>
      <c r="AA1557" s="225">
        <v>202409</v>
      </c>
      <c r="AB1557" s="246"/>
      <c r="AC1557" s="236" t="s">
        <v>7181</v>
      </c>
      <c r="AD1557" s="247" t="s">
        <v>7111</v>
      </c>
      <c r="AE1557" s="248">
        <v>0.4</v>
      </c>
      <c r="AF1557" s="247" t="s">
        <v>7111</v>
      </c>
      <c r="AG1557" s="242" t="str">
        <f>IFERROR(VLOOKUP(작성용!A:A,RM!A:D,4,0),"-")</f>
        <v>-</v>
      </c>
      <c r="AH1557" s="9" t="s">
        <v>6721</v>
      </c>
      <c r="AI1557" s="238" t="s">
        <v>6721</v>
      </c>
      <c r="AJ1557" s="238" t="s">
        <v>6721</v>
      </c>
      <c r="AK1557" s="238" t="s">
        <v>7182</v>
      </c>
      <c r="AL1557" s="238">
        <v>1556</v>
      </c>
    </row>
    <row r="1558" spans="1:38" x14ac:dyDescent="0.3">
      <c r="A1558" s="232">
        <v>6000217</v>
      </c>
      <c r="B1558" s="232" t="s">
        <v>8633</v>
      </c>
      <c r="C1558" s="244" t="s">
        <v>6717</v>
      </c>
      <c r="D1558" s="240" t="s">
        <v>8645</v>
      </c>
      <c r="E1558" s="239" t="s">
        <v>5295</v>
      </c>
      <c r="F1558" s="243" t="s">
        <v>6966</v>
      </c>
      <c r="G1558" s="214">
        <v>1</v>
      </c>
      <c r="H1558" s="234" t="s">
        <v>6721</v>
      </c>
      <c r="I1558" s="234"/>
      <c r="J1558" s="234"/>
      <c r="K1558" s="234"/>
      <c r="L1558" s="234"/>
      <c r="M1558" s="234"/>
      <c r="N1558" s="234" t="s">
        <v>6720</v>
      </c>
      <c r="O1558" s="249"/>
      <c r="P1558" s="249"/>
      <c r="Q1558" s="226"/>
      <c r="R1558" s="212" t="s">
        <v>2</v>
      </c>
      <c r="S1558" s="213" t="s">
        <v>6721</v>
      </c>
      <c r="T1558" s="236" t="s">
        <v>8643</v>
      </c>
      <c r="U1558" s="237" t="s">
        <v>6722</v>
      </c>
      <c r="V1558" s="237">
        <v>45565</v>
      </c>
      <c r="W1558" s="236" t="s">
        <v>6944</v>
      </c>
      <c r="X1558" s="237" t="s">
        <v>6721</v>
      </c>
      <c r="Y1558" s="237"/>
      <c r="Z1558" s="237"/>
      <c r="AA1558" s="225">
        <v>202409</v>
      </c>
      <c r="AB1558" s="246"/>
      <c r="AC1558" s="236" t="s">
        <v>7181</v>
      </c>
      <c r="AD1558" s="247" t="s">
        <v>7289</v>
      </c>
      <c r="AE1558" s="248">
        <v>0</v>
      </c>
      <c r="AF1558" s="247" t="s">
        <v>7289</v>
      </c>
      <c r="AG1558" s="242" t="str">
        <f>IFERROR(VLOOKUP(작성용!A:A,RM!A:D,4,0),"-")</f>
        <v>-</v>
      </c>
      <c r="AH1558" s="9" t="s">
        <v>6721</v>
      </c>
      <c r="AI1558" s="238" t="s">
        <v>6721</v>
      </c>
      <c r="AJ1558" s="238" t="s">
        <v>6721</v>
      </c>
      <c r="AK1558" s="238" t="s">
        <v>7182</v>
      </c>
      <c r="AL1558" s="238">
        <v>1557</v>
      </c>
    </row>
    <row r="1559" spans="1:38" x14ac:dyDescent="0.3">
      <c r="A1559" s="232">
        <v>6000217</v>
      </c>
      <c r="B1559" s="232" t="s">
        <v>8633</v>
      </c>
      <c r="C1559" s="244" t="s">
        <v>6717</v>
      </c>
      <c r="D1559" s="240" t="s">
        <v>8646</v>
      </c>
      <c r="E1559" s="239">
        <v>1101115825455</v>
      </c>
      <c r="F1559" s="243" t="s">
        <v>7179</v>
      </c>
      <c r="G1559" s="214">
        <v>0</v>
      </c>
      <c r="H1559" s="234" t="s">
        <v>6721</v>
      </c>
      <c r="I1559" s="234"/>
      <c r="J1559" s="234"/>
      <c r="K1559" s="234"/>
      <c r="L1559" s="234"/>
      <c r="M1559" s="234"/>
      <c r="N1559" s="234" t="s">
        <v>6720</v>
      </c>
      <c r="O1559" s="249"/>
      <c r="P1559" s="249"/>
      <c r="Q1559" s="226"/>
      <c r="R1559" s="212" t="s">
        <v>2</v>
      </c>
      <c r="S1559" s="213" t="s">
        <v>6721</v>
      </c>
      <c r="T1559" s="236" t="s">
        <v>8643</v>
      </c>
      <c r="U1559" s="237" t="s">
        <v>6722</v>
      </c>
      <c r="V1559" s="237">
        <v>45565</v>
      </c>
      <c r="W1559" s="236" t="s">
        <v>6944</v>
      </c>
      <c r="X1559" s="237" t="s">
        <v>6721</v>
      </c>
      <c r="Y1559" s="237"/>
      <c r="Z1559" s="237"/>
      <c r="AA1559" s="225">
        <v>202409</v>
      </c>
      <c r="AB1559" s="246"/>
      <c r="AC1559" s="236" t="s">
        <v>7181</v>
      </c>
      <c r="AD1559" s="247" t="s">
        <v>7026</v>
      </c>
      <c r="AE1559" s="248">
        <v>0</v>
      </c>
      <c r="AF1559" s="247" t="s">
        <v>7026</v>
      </c>
      <c r="AG1559" s="242" t="str">
        <f>IFERROR(VLOOKUP(작성용!A:A,RM!A:D,4,0),"-")</f>
        <v>-</v>
      </c>
      <c r="AH1559" s="9" t="s">
        <v>6721</v>
      </c>
      <c r="AI1559" s="238" t="s">
        <v>6721</v>
      </c>
      <c r="AJ1559" s="238" t="s">
        <v>6721</v>
      </c>
      <c r="AK1559" s="238" t="s">
        <v>7182</v>
      </c>
      <c r="AL1559" s="238">
        <v>1558</v>
      </c>
    </row>
    <row r="1560" spans="1:38" x14ac:dyDescent="0.3">
      <c r="A1560" s="232">
        <v>6000217</v>
      </c>
      <c r="B1560" s="232" t="s">
        <v>8633</v>
      </c>
      <c r="C1560" s="244" t="s">
        <v>6717</v>
      </c>
      <c r="D1560" s="240" t="s">
        <v>8647</v>
      </c>
      <c r="E1560" s="239">
        <v>1101116803400</v>
      </c>
      <c r="F1560" s="243" t="s">
        <v>6966</v>
      </c>
      <c r="G1560" s="214">
        <v>0</v>
      </c>
      <c r="H1560" s="234" t="s">
        <v>6721</v>
      </c>
      <c r="I1560" s="234"/>
      <c r="J1560" s="234"/>
      <c r="K1560" s="234"/>
      <c r="L1560" s="234"/>
      <c r="M1560" s="234"/>
      <c r="N1560" s="234" t="s">
        <v>6720</v>
      </c>
      <c r="O1560" s="249"/>
      <c r="P1560" s="249"/>
      <c r="Q1560" s="226"/>
      <c r="R1560" s="212" t="s">
        <v>2</v>
      </c>
      <c r="S1560" s="213" t="s">
        <v>6721</v>
      </c>
      <c r="T1560" s="236" t="s">
        <v>8643</v>
      </c>
      <c r="U1560" s="237" t="s">
        <v>6722</v>
      </c>
      <c r="V1560" s="237">
        <v>45565</v>
      </c>
      <c r="W1560" s="236" t="s">
        <v>6944</v>
      </c>
      <c r="X1560" s="237" t="s">
        <v>6721</v>
      </c>
      <c r="Y1560" s="237"/>
      <c r="Z1560" s="237"/>
      <c r="AA1560" s="225">
        <v>202409</v>
      </c>
      <c r="AB1560" s="246"/>
      <c r="AC1560" s="236" t="s">
        <v>7181</v>
      </c>
      <c r="AD1560" s="247" t="s">
        <v>7158</v>
      </c>
      <c r="AE1560" s="248">
        <v>0</v>
      </c>
      <c r="AF1560" s="247" t="s">
        <v>7158</v>
      </c>
      <c r="AG1560" s="242" t="str">
        <f>IFERROR(VLOOKUP(작성용!A:A,RM!A:D,4,0),"-")</f>
        <v>-</v>
      </c>
      <c r="AH1560" s="9" t="s">
        <v>6721</v>
      </c>
      <c r="AI1560" s="238" t="s">
        <v>6721</v>
      </c>
      <c r="AJ1560" s="238" t="s">
        <v>6721</v>
      </c>
      <c r="AK1560" s="238" t="s">
        <v>7182</v>
      </c>
      <c r="AL1560" s="238">
        <v>1559</v>
      </c>
    </row>
    <row r="1561" spans="1:38" x14ac:dyDescent="0.3">
      <c r="A1561" s="232">
        <v>6000217</v>
      </c>
      <c r="B1561" s="232" t="s">
        <v>8633</v>
      </c>
      <c r="C1561" s="244" t="s">
        <v>6717</v>
      </c>
      <c r="D1561" s="240" t="s">
        <v>8647</v>
      </c>
      <c r="E1561" s="239">
        <v>1101116803400</v>
      </c>
      <c r="F1561" s="243" t="s">
        <v>6966</v>
      </c>
      <c r="G1561" s="214">
        <v>1</v>
      </c>
      <c r="H1561" s="234" t="s">
        <v>6721</v>
      </c>
      <c r="I1561" s="234"/>
      <c r="J1561" s="234"/>
      <c r="K1561" s="234"/>
      <c r="L1561" s="234"/>
      <c r="M1561" s="234"/>
      <c r="N1561" s="234" t="s">
        <v>6720</v>
      </c>
      <c r="O1561" s="249"/>
      <c r="P1561" s="249"/>
      <c r="Q1561" s="226"/>
      <c r="R1561" s="212" t="s">
        <v>2</v>
      </c>
      <c r="S1561" s="213" t="s">
        <v>6721</v>
      </c>
      <c r="T1561" s="236" t="s">
        <v>8643</v>
      </c>
      <c r="U1561" s="237" t="s">
        <v>6722</v>
      </c>
      <c r="V1561" s="237">
        <v>45565</v>
      </c>
      <c r="W1561" s="236" t="s">
        <v>6944</v>
      </c>
      <c r="X1561" s="237" t="s">
        <v>6721</v>
      </c>
      <c r="Y1561" s="237"/>
      <c r="Z1561" s="237"/>
      <c r="AA1561" s="225">
        <v>202409</v>
      </c>
      <c r="AB1561" s="246"/>
      <c r="AC1561" s="236" t="s">
        <v>7181</v>
      </c>
      <c r="AD1561" s="247" t="s">
        <v>7158</v>
      </c>
      <c r="AE1561" s="248">
        <v>0</v>
      </c>
      <c r="AF1561" s="247" t="s">
        <v>7158</v>
      </c>
      <c r="AG1561" s="242" t="str">
        <f>IFERROR(VLOOKUP(작성용!A:A,RM!A:D,4,0),"-")</f>
        <v>-</v>
      </c>
      <c r="AH1561" s="9" t="s">
        <v>6721</v>
      </c>
      <c r="AI1561" s="238" t="s">
        <v>6721</v>
      </c>
      <c r="AJ1561" s="238" t="s">
        <v>6721</v>
      </c>
      <c r="AK1561" s="238" t="s">
        <v>7182</v>
      </c>
      <c r="AL1561" s="238">
        <v>1560</v>
      </c>
    </row>
    <row r="1562" spans="1:38" x14ac:dyDescent="0.3">
      <c r="A1562" s="232">
        <v>6000217</v>
      </c>
      <c r="B1562" s="232" t="s">
        <v>8633</v>
      </c>
      <c r="C1562" s="244" t="s">
        <v>6717</v>
      </c>
      <c r="D1562" s="240" t="s">
        <v>8646</v>
      </c>
      <c r="E1562" s="239">
        <v>1101115825455</v>
      </c>
      <c r="F1562" s="243" t="s">
        <v>6931</v>
      </c>
      <c r="G1562" s="214">
        <v>0</v>
      </c>
      <c r="H1562" s="234" t="s">
        <v>6721</v>
      </c>
      <c r="I1562" s="234"/>
      <c r="J1562" s="234"/>
      <c r="K1562" s="234"/>
      <c r="L1562" s="234"/>
      <c r="M1562" s="234"/>
      <c r="N1562" s="234" t="s">
        <v>6720</v>
      </c>
      <c r="O1562" s="249"/>
      <c r="P1562" s="249"/>
      <c r="Q1562" s="226"/>
      <c r="R1562" s="212" t="s">
        <v>2</v>
      </c>
      <c r="S1562" s="213" t="s">
        <v>6721</v>
      </c>
      <c r="T1562" s="236" t="s">
        <v>8643</v>
      </c>
      <c r="U1562" s="237" t="s">
        <v>6722</v>
      </c>
      <c r="V1562" s="237">
        <v>45565</v>
      </c>
      <c r="W1562" s="236" t="s">
        <v>6944</v>
      </c>
      <c r="X1562" s="237" t="s">
        <v>6721</v>
      </c>
      <c r="Y1562" s="237"/>
      <c r="Z1562" s="237"/>
      <c r="AA1562" s="225">
        <v>202409</v>
      </c>
      <c r="AB1562" s="246"/>
      <c r="AC1562" s="236" t="s">
        <v>7181</v>
      </c>
      <c r="AD1562" s="247" t="s">
        <v>7026</v>
      </c>
      <c r="AE1562" s="248">
        <v>0</v>
      </c>
      <c r="AF1562" s="247" t="s">
        <v>7026</v>
      </c>
      <c r="AG1562" s="242" t="str">
        <f>IFERROR(VLOOKUP(작성용!A:A,RM!A:D,4,0),"-")</f>
        <v>-</v>
      </c>
      <c r="AH1562" s="9" t="s">
        <v>6721</v>
      </c>
      <c r="AI1562" s="238" t="s">
        <v>6721</v>
      </c>
      <c r="AJ1562" s="238" t="s">
        <v>6721</v>
      </c>
      <c r="AK1562" s="238" t="s">
        <v>7182</v>
      </c>
      <c r="AL1562" s="238">
        <v>1561</v>
      </c>
    </row>
    <row r="1563" spans="1:38" x14ac:dyDescent="0.3">
      <c r="A1563" s="232">
        <v>6000438</v>
      </c>
      <c r="B1563" s="232" t="s">
        <v>8634</v>
      </c>
      <c r="C1563" s="244" t="s">
        <v>6717</v>
      </c>
      <c r="D1563" s="240" t="s">
        <v>8648</v>
      </c>
      <c r="E1563" s="239">
        <v>1101112322438</v>
      </c>
      <c r="F1563" s="243" t="s">
        <v>6966</v>
      </c>
      <c r="G1563" s="214">
        <v>0</v>
      </c>
      <c r="H1563" s="234" t="s">
        <v>6721</v>
      </c>
      <c r="I1563" s="234"/>
      <c r="J1563" s="234"/>
      <c r="K1563" s="234"/>
      <c r="L1563" s="234"/>
      <c r="M1563" s="234"/>
      <c r="N1563" s="234" t="s">
        <v>6720</v>
      </c>
      <c r="O1563" s="249"/>
      <c r="P1563" s="249"/>
      <c r="Q1563" s="226"/>
      <c r="R1563" s="212" t="s">
        <v>2</v>
      </c>
      <c r="S1563" s="213" t="s">
        <v>6721</v>
      </c>
      <c r="T1563" s="236" t="s">
        <v>8637</v>
      </c>
      <c r="U1563" s="237" t="s">
        <v>6722</v>
      </c>
      <c r="V1563" s="237">
        <v>45569</v>
      </c>
      <c r="W1563" s="236" t="s">
        <v>6944</v>
      </c>
      <c r="X1563" s="237" t="s">
        <v>6721</v>
      </c>
      <c r="Y1563" s="237"/>
      <c r="Z1563" s="237"/>
      <c r="AA1563" s="225">
        <v>202409</v>
      </c>
      <c r="AB1563" s="246"/>
      <c r="AC1563" s="236" t="s">
        <v>7181</v>
      </c>
      <c r="AD1563" s="247" t="s">
        <v>6910</v>
      </c>
      <c r="AE1563" s="248">
        <v>0</v>
      </c>
      <c r="AF1563" s="247" t="s">
        <v>6910</v>
      </c>
      <c r="AG1563" s="242" t="str">
        <f>IFERROR(VLOOKUP(작성용!A:A,RM!A:D,4,0),"-")</f>
        <v>-</v>
      </c>
      <c r="AH1563" s="9" t="s">
        <v>6721</v>
      </c>
      <c r="AI1563" s="238" t="s">
        <v>6721</v>
      </c>
      <c r="AJ1563" s="238" t="s">
        <v>6721</v>
      </c>
      <c r="AK1563" s="238" t="s">
        <v>7182</v>
      </c>
      <c r="AL1563" s="238">
        <v>1562</v>
      </c>
    </row>
    <row r="1564" spans="1:38" x14ac:dyDescent="0.3">
      <c r="A1564" s="223">
        <v>6000215</v>
      </c>
      <c r="B1564" s="223" t="s">
        <v>8635</v>
      </c>
      <c r="C1564" s="244" t="s">
        <v>6717</v>
      </c>
      <c r="D1564" s="240" t="s">
        <v>8649</v>
      </c>
      <c r="E1564" s="239">
        <v>1341110150784</v>
      </c>
      <c r="F1564" s="243" t="s">
        <v>6931</v>
      </c>
      <c r="G1564" s="245">
        <v>0</v>
      </c>
      <c r="H1564" s="224" t="s">
        <v>6721</v>
      </c>
      <c r="I1564" s="224"/>
      <c r="J1564" s="234"/>
      <c r="K1564" s="224"/>
      <c r="L1564" s="224"/>
      <c r="M1564" s="224"/>
      <c r="N1564" s="243" t="s">
        <v>6720</v>
      </c>
      <c r="O1564" s="226"/>
      <c r="P1564" s="226"/>
      <c r="Q1564" s="226"/>
      <c r="R1564" s="212" t="s">
        <v>2</v>
      </c>
      <c r="S1564" s="212" t="s">
        <v>6721</v>
      </c>
      <c r="T1564" s="236" t="s">
        <v>8637</v>
      </c>
      <c r="U1564" s="237" t="s">
        <v>6722</v>
      </c>
      <c r="V1564" s="237">
        <v>45569</v>
      </c>
      <c r="W1564" s="237" t="s">
        <v>6944</v>
      </c>
      <c r="X1564" s="237" t="s">
        <v>2</v>
      </c>
      <c r="Y1564" s="237"/>
      <c r="Z1564" s="237"/>
      <c r="AA1564" s="225">
        <v>202409</v>
      </c>
      <c r="AB1564" s="246"/>
      <c r="AC1564" s="247" t="s">
        <v>7181</v>
      </c>
      <c r="AD1564" s="247" t="s">
        <v>7049</v>
      </c>
      <c r="AE1564" s="248">
        <v>0</v>
      </c>
      <c r="AF1564" s="247" t="s">
        <v>7049</v>
      </c>
      <c r="AG1564" s="242" t="str">
        <f>IFERROR(VLOOKUP(작성용!A:A,RM!A:D,4,0),"-")</f>
        <v>-</v>
      </c>
      <c r="AH1564" s="9" t="s">
        <v>6721</v>
      </c>
      <c r="AI1564" s="238" t="s">
        <v>6721</v>
      </c>
      <c r="AJ1564" s="238" t="s">
        <v>6721</v>
      </c>
      <c r="AK1564" s="238" t="s">
        <v>7182</v>
      </c>
      <c r="AL1564" s="238">
        <v>1563</v>
      </c>
    </row>
    <row r="1565" spans="1:38" x14ac:dyDescent="0.3">
      <c r="A1565" s="223">
        <v>6000215</v>
      </c>
      <c r="B1565" s="223" t="s">
        <v>8635</v>
      </c>
      <c r="C1565" s="244" t="s">
        <v>6717</v>
      </c>
      <c r="D1565" s="240" t="s">
        <v>8649</v>
      </c>
      <c r="E1565" s="239">
        <v>1341110150784</v>
      </c>
      <c r="F1565" s="243" t="s">
        <v>7044</v>
      </c>
      <c r="G1565" s="245">
        <v>0</v>
      </c>
      <c r="H1565" s="224" t="s">
        <v>6721</v>
      </c>
      <c r="I1565" s="224"/>
      <c r="J1565" s="234"/>
      <c r="K1565" s="224"/>
      <c r="L1565" s="224"/>
      <c r="M1565" s="224"/>
      <c r="N1565" s="243" t="s">
        <v>6720</v>
      </c>
      <c r="O1565" s="226"/>
      <c r="P1565" s="226"/>
      <c r="Q1565" s="226"/>
      <c r="R1565" s="212" t="s">
        <v>2</v>
      </c>
      <c r="S1565" s="212" t="s">
        <v>6721</v>
      </c>
      <c r="T1565" s="236" t="s">
        <v>8637</v>
      </c>
      <c r="U1565" s="237" t="s">
        <v>6722</v>
      </c>
      <c r="V1565" s="237">
        <v>45569</v>
      </c>
      <c r="W1565" s="237" t="s">
        <v>6944</v>
      </c>
      <c r="X1565" s="237" t="s">
        <v>2</v>
      </c>
      <c r="Y1565" s="237"/>
      <c r="Z1565" s="237"/>
      <c r="AA1565" s="225">
        <v>202409</v>
      </c>
      <c r="AB1565" s="246"/>
      <c r="AC1565" s="247" t="s">
        <v>7181</v>
      </c>
      <c r="AD1565" s="247" t="s">
        <v>7049</v>
      </c>
      <c r="AE1565" s="248">
        <v>0</v>
      </c>
      <c r="AF1565" s="247" t="s">
        <v>7049</v>
      </c>
      <c r="AG1565" s="242" t="str">
        <f>IFERROR(VLOOKUP(작성용!A:A,RM!A:D,4,0),"-")</f>
        <v>-</v>
      </c>
      <c r="AH1565" s="9" t="s">
        <v>6721</v>
      </c>
      <c r="AI1565" s="238" t="s">
        <v>6721</v>
      </c>
      <c r="AJ1565" s="238" t="s">
        <v>6721</v>
      </c>
      <c r="AK1565" s="238" t="s">
        <v>7182</v>
      </c>
      <c r="AL1565" s="238">
        <v>1564</v>
      </c>
    </row>
    <row r="1566" spans="1:38" x14ac:dyDescent="0.3">
      <c r="A1566" s="223">
        <v>6000215</v>
      </c>
      <c r="B1566" s="223" t="s">
        <v>8635</v>
      </c>
      <c r="C1566" s="244" t="s">
        <v>6717</v>
      </c>
      <c r="D1566" s="240" t="s">
        <v>8649</v>
      </c>
      <c r="E1566" s="239">
        <v>1341110150784</v>
      </c>
      <c r="F1566" s="243" t="s">
        <v>6931</v>
      </c>
      <c r="G1566" s="245">
        <v>1</v>
      </c>
      <c r="H1566" s="224" t="s">
        <v>6721</v>
      </c>
      <c r="I1566" s="224"/>
      <c r="J1566" s="234"/>
      <c r="K1566" s="224"/>
      <c r="L1566" s="224"/>
      <c r="M1566" s="224"/>
      <c r="N1566" s="243" t="s">
        <v>6720</v>
      </c>
      <c r="O1566" s="226"/>
      <c r="P1566" s="226"/>
      <c r="Q1566" s="226"/>
      <c r="R1566" s="212" t="s">
        <v>2</v>
      </c>
      <c r="S1566" s="212" t="s">
        <v>6721</v>
      </c>
      <c r="T1566" s="236" t="s">
        <v>8637</v>
      </c>
      <c r="U1566" s="237" t="s">
        <v>6722</v>
      </c>
      <c r="V1566" s="237">
        <v>45569</v>
      </c>
      <c r="W1566" s="237" t="s">
        <v>6944</v>
      </c>
      <c r="X1566" s="237" t="s">
        <v>2</v>
      </c>
      <c r="Y1566" s="237"/>
      <c r="Z1566" s="237"/>
      <c r="AA1566" s="225">
        <v>202409</v>
      </c>
      <c r="AB1566" s="246"/>
      <c r="AC1566" s="247" t="s">
        <v>7181</v>
      </c>
      <c r="AD1566" s="247" t="s">
        <v>7049</v>
      </c>
      <c r="AE1566" s="248">
        <v>0</v>
      </c>
      <c r="AF1566" s="247" t="s">
        <v>7049</v>
      </c>
      <c r="AG1566" s="242" t="str">
        <f>IFERROR(VLOOKUP(작성용!A:A,RM!A:D,4,0),"-")</f>
        <v>-</v>
      </c>
      <c r="AH1566" s="9" t="s">
        <v>6721</v>
      </c>
      <c r="AI1566" s="238" t="s">
        <v>6721</v>
      </c>
      <c r="AJ1566" s="238" t="s">
        <v>6721</v>
      </c>
      <c r="AK1566" s="238" t="s">
        <v>7182</v>
      </c>
      <c r="AL1566" s="238">
        <v>1565</v>
      </c>
    </row>
    <row r="1567" spans="1:38" x14ac:dyDescent="0.3">
      <c r="A1567" s="223">
        <v>6000215</v>
      </c>
      <c r="B1567" s="223" t="s">
        <v>8635</v>
      </c>
      <c r="C1567" s="244" t="s">
        <v>6717</v>
      </c>
      <c r="D1567" s="240" t="s">
        <v>8649</v>
      </c>
      <c r="E1567" s="239">
        <v>1341110150784</v>
      </c>
      <c r="F1567" s="243" t="s">
        <v>7044</v>
      </c>
      <c r="G1567" s="245">
        <v>1</v>
      </c>
      <c r="H1567" s="224" t="s">
        <v>6721</v>
      </c>
      <c r="I1567" s="224"/>
      <c r="J1567" s="234"/>
      <c r="K1567" s="224"/>
      <c r="L1567" s="224"/>
      <c r="M1567" s="224"/>
      <c r="N1567" s="243" t="s">
        <v>6720</v>
      </c>
      <c r="O1567" s="226"/>
      <c r="P1567" s="226"/>
      <c r="Q1567" s="226"/>
      <c r="R1567" s="212" t="s">
        <v>2</v>
      </c>
      <c r="S1567" s="212" t="s">
        <v>6721</v>
      </c>
      <c r="T1567" s="236" t="s">
        <v>8637</v>
      </c>
      <c r="U1567" s="237" t="s">
        <v>6722</v>
      </c>
      <c r="V1567" s="237">
        <v>45569</v>
      </c>
      <c r="W1567" s="237" t="s">
        <v>6944</v>
      </c>
      <c r="X1567" s="237" t="s">
        <v>2</v>
      </c>
      <c r="Y1567" s="237"/>
      <c r="Z1567" s="237"/>
      <c r="AA1567" s="225">
        <v>202409</v>
      </c>
      <c r="AB1567" s="246"/>
      <c r="AC1567" s="247" t="s">
        <v>7181</v>
      </c>
      <c r="AD1567" s="247" t="s">
        <v>7049</v>
      </c>
      <c r="AE1567" s="248">
        <v>0</v>
      </c>
      <c r="AF1567" s="247" t="s">
        <v>7049</v>
      </c>
      <c r="AG1567" s="242" t="str">
        <f>IFERROR(VLOOKUP(작성용!A:A,RM!A:D,4,0),"-")</f>
        <v>-</v>
      </c>
      <c r="AH1567" s="9" t="s">
        <v>6721</v>
      </c>
      <c r="AI1567" s="238" t="s">
        <v>6721</v>
      </c>
      <c r="AJ1567" s="238" t="s">
        <v>6721</v>
      </c>
      <c r="AK1567" s="238" t="s">
        <v>7182</v>
      </c>
      <c r="AL1567" s="238">
        <v>1566</v>
      </c>
    </row>
    <row r="1568" spans="1:38" x14ac:dyDescent="0.3">
      <c r="A1568" s="232" t="s">
        <v>864</v>
      </c>
      <c r="B1568" s="232" t="s">
        <v>5296</v>
      </c>
      <c r="C1568" s="244" t="s">
        <v>6717</v>
      </c>
      <c r="D1568" s="240" t="s">
        <v>7367</v>
      </c>
      <c r="E1568" s="239" t="s">
        <v>4546</v>
      </c>
      <c r="F1568" s="243" t="s">
        <v>6729</v>
      </c>
      <c r="G1568" s="214">
        <v>0</v>
      </c>
      <c r="H1568" s="234" t="s">
        <v>6721</v>
      </c>
      <c r="I1568" s="234"/>
      <c r="J1568" s="234"/>
      <c r="K1568" s="234"/>
      <c r="L1568" s="234"/>
      <c r="M1568" s="234"/>
      <c r="N1568" s="234" t="s">
        <v>6720</v>
      </c>
      <c r="O1568" s="249" t="s">
        <v>8650</v>
      </c>
      <c r="P1568" s="249" t="s">
        <v>8651</v>
      </c>
      <c r="Q1568" s="226" t="s">
        <v>8652</v>
      </c>
      <c r="R1568" s="212" t="s">
        <v>5266</v>
      </c>
      <c r="S1568" s="213" t="s">
        <v>5266</v>
      </c>
      <c r="T1568" s="236">
        <v>45531</v>
      </c>
      <c r="U1568" s="237" t="s">
        <v>6722</v>
      </c>
      <c r="V1568" s="237">
        <v>45575</v>
      </c>
      <c r="W1568" s="237">
        <v>45582</v>
      </c>
      <c r="X1568" s="237" t="s">
        <v>6721</v>
      </c>
      <c r="Y1568" s="237"/>
      <c r="Z1568" s="237" t="s">
        <v>13089</v>
      </c>
      <c r="AA1568" s="225">
        <v>202409</v>
      </c>
      <c r="AB1568" s="246"/>
      <c r="AC1568" s="236" t="s">
        <v>6708</v>
      </c>
      <c r="AD1568" s="247" t="s">
        <v>6709</v>
      </c>
      <c r="AE1568" s="248">
        <v>0</v>
      </c>
      <c r="AF1568" s="247" t="s">
        <v>6709</v>
      </c>
      <c r="AG1568" s="242" t="str">
        <f>IFERROR(VLOOKUP(작성용!A:A,RM!A:D,4,0),"-")</f>
        <v>유수연</v>
      </c>
      <c r="AH1568" s="9" t="s">
        <v>8223</v>
      </c>
      <c r="AI1568" s="238" t="s">
        <v>13222</v>
      </c>
      <c r="AJ1568" s="238" t="s">
        <v>6721</v>
      </c>
      <c r="AK1568" s="238" t="s">
        <v>6726</v>
      </c>
      <c r="AL1568" s="238">
        <v>1567</v>
      </c>
    </row>
    <row r="1569" spans="1:38" x14ac:dyDescent="0.3">
      <c r="A1569" s="232" t="s">
        <v>864</v>
      </c>
      <c r="B1569" s="232" t="s">
        <v>5296</v>
      </c>
      <c r="C1569" s="244" t="s">
        <v>6717</v>
      </c>
      <c r="D1569" s="240" t="s">
        <v>8079</v>
      </c>
      <c r="E1569" s="239" t="s">
        <v>4707</v>
      </c>
      <c r="F1569" s="243" t="s">
        <v>6729</v>
      </c>
      <c r="G1569" s="214">
        <v>0</v>
      </c>
      <c r="H1569" s="234" t="s">
        <v>6721</v>
      </c>
      <c r="I1569" s="234"/>
      <c r="J1569" s="234"/>
      <c r="K1569" s="234"/>
      <c r="L1569" s="234"/>
      <c r="M1569" s="234"/>
      <c r="N1569" s="234" t="s">
        <v>6720</v>
      </c>
      <c r="O1569" s="249" t="s">
        <v>8650</v>
      </c>
      <c r="P1569" s="249" t="s">
        <v>8651</v>
      </c>
      <c r="Q1569" s="226" t="s">
        <v>8652</v>
      </c>
      <c r="R1569" s="212" t="s">
        <v>4708</v>
      </c>
      <c r="S1569" s="213" t="s">
        <v>4708</v>
      </c>
      <c r="T1569" s="236">
        <v>45531</v>
      </c>
      <c r="U1569" s="237" t="s">
        <v>6722</v>
      </c>
      <c r="V1569" s="237">
        <v>45575</v>
      </c>
      <c r="W1569" s="237">
        <v>45582</v>
      </c>
      <c r="X1569" s="237" t="s">
        <v>6721</v>
      </c>
      <c r="Y1569" s="237"/>
      <c r="Z1569" s="237" t="s">
        <v>13089</v>
      </c>
      <c r="AA1569" s="225">
        <v>202409</v>
      </c>
      <c r="AB1569" s="246"/>
      <c r="AC1569" s="236" t="s">
        <v>6708</v>
      </c>
      <c r="AD1569" s="247" t="s">
        <v>6709</v>
      </c>
      <c r="AE1569" s="248">
        <v>0</v>
      </c>
      <c r="AF1569" s="247" t="s">
        <v>6709</v>
      </c>
      <c r="AG1569" s="242" t="str">
        <f>IFERROR(VLOOKUP(작성용!A:A,RM!A:D,4,0),"-")</f>
        <v>유수연</v>
      </c>
      <c r="AH1569" s="9" t="s">
        <v>8223</v>
      </c>
      <c r="AI1569" s="238" t="s">
        <v>13222</v>
      </c>
      <c r="AJ1569" s="238" t="s">
        <v>6721</v>
      </c>
      <c r="AK1569" s="238" t="s">
        <v>6726</v>
      </c>
      <c r="AL1569" s="238">
        <v>1568</v>
      </c>
    </row>
    <row r="1570" spans="1:38" x14ac:dyDescent="0.3">
      <c r="A1570" s="232" t="s">
        <v>864</v>
      </c>
      <c r="B1570" s="232" t="s">
        <v>5296</v>
      </c>
      <c r="C1570" s="244" t="s">
        <v>6717</v>
      </c>
      <c r="D1570" s="240" t="s">
        <v>8653</v>
      </c>
      <c r="E1570" s="239" t="s">
        <v>5297</v>
      </c>
      <c r="F1570" s="243" t="s">
        <v>6729</v>
      </c>
      <c r="G1570" s="214">
        <v>0</v>
      </c>
      <c r="H1570" s="234" t="s">
        <v>6721</v>
      </c>
      <c r="I1570" s="234"/>
      <c r="J1570" s="234"/>
      <c r="K1570" s="234"/>
      <c r="L1570" s="234"/>
      <c r="M1570" s="234"/>
      <c r="N1570" s="234" t="s">
        <v>6720</v>
      </c>
      <c r="O1570" s="249" t="s">
        <v>8650</v>
      </c>
      <c r="P1570" s="249" t="s">
        <v>8651</v>
      </c>
      <c r="Q1570" s="226" t="s">
        <v>8652</v>
      </c>
      <c r="R1570" s="212" t="s">
        <v>5298</v>
      </c>
      <c r="S1570" s="213" t="s">
        <v>5298</v>
      </c>
      <c r="T1570" s="236">
        <v>45531</v>
      </c>
      <c r="U1570" s="237" t="s">
        <v>6722</v>
      </c>
      <c r="V1570" s="237">
        <v>45575</v>
      </c>
      <c r="W1570" s="237">
        <v>45582</v>
      </c>
      <c r="X1570" s="237" t="s">
        <v>6721</v>
      </c>
      <c r="Y1570" s="237"/>
      <c r="Z1570" s="237" t="s">
        <v>13089</v>
      </c>
      <c r="AA1570" s="225">
        <v>202409</v>
      </c>
      <c r="AB1570" s="246"/>
      <c r="AC1570" s="236" t="s">
        <v>6708</v>
      </c>
      <c r="AD1570" s="247" t="s">
        <v>6709</v>
      </c>
      <c r="AE1570" s="248">
        <v>0</v>
      </c>
      <c r="AF1570" s="247" t="s">
        <v>6709</v>
      </c>
      <c r="AG1570" s="242" t="str">
        <f>IFERROR(VLOOKUP(작성용!A:A,RM!A:D,4,0),"-")</f>
        <v>유수연</v>
      </c>
      <c r="AH1570" s="9" t="s">
        <v>8223</v>
      </c>
      <c r="AI1570" s="238" t="s">
        <v>13222</v>
      </c>
      <c r="AJ1570" s="238" t="s">
        <v>6721</v>
      </c>
      <c r="AK1570" s="238" t="s">
        <v>6726</v>
      </c>
      <c r="AL1570" s="238">
        <v>1569</v>
      </c>
    </row>
    <row r="1571" spans="1:38" x14ac:dyDescent="0.3">
      <c r="A1571" s="232" t="s">
        <v>864</v>
      </c>
      <c r="B1571" s="232" t="s">
        <v>5296</v>
      </c>
      <c r="C1571" s="244" t="s">
        <v>6717</v>
      </c>
      <c r="D1571" s="240" t="s">
        <v>8654</v>
      </c>
      <c r="E1571" s="239" t="s">
        <v>5299</v>
      </c>
      <c r="F1571" s="243" t="s">
        <v>6729</v>
      </c>
      <c r="G1571" s="214">
        <v>0</v>
      </c>
      <c r="H1571" s="234" t="s">
        <v>6721</v>
      </c>
      <c r="I1571" s="234"/>
      <c r="J1571" s="234"/>
      <c r="K1571" s="234"/>
      <c r="L1571" s="234"/>
      <c r="M1571" s="234"/>
      <c r="N1571" s="234" t="s">
        <v>6720</v>
      </c>
      <c r="O1571" s="249" t="s">
        <v>8650</v>
      </c>
      <c r="P1571" s="249" t="s">
        <v>8651</v>
      </c>
      <c r="Q1571" s="226" t="s">
        <v>8652</v>
      </c>
      <c r="R1571" s="212" t="s">
        <v>5300</v>
      </c>
      <c r="S1571" s="213" t="s">
        <v>5300</v>
      </c>
      <c r="T1571" s="236">
        <v>45531</v>
      </c>
      <c r="U1571" s="237" t="s">
        <v>6722</v>
      </c>
      <c r="V1571" s="237">
        <v>45575</v>
      </c>
      <c r="W1571" s="237">
        <v>45582</v>
      </c>
      <c r="X1571" s="237" t="s">
        <v>6721</v>
      </c>
      <c r="Y1571" s="237"/>
      <c r="Z1571" s="237" t="s">
        <v>13089</v>
      </c>
      <c r="AA1571" s="225">
        <v>202409</v>
      </c>
      <c r="AB1571" s="246"/>
      <c r="AC1571" s="236" t="s">
        <v>6708</v>
      </c>
      <c r="AD1571" s="247" t="s">
        <v>6709</v>
      </c>
      <c r="AE1571" s="248">
        <v>0</v>
      </c>
      <c r="AF1571" s="247" t="s">
        <v>6709</v>
      </c>
      <c r="AG1571" s="242" t="str">
        <f>IFERROR(VLOOKUP(작성용!A:A,RM!A:D,4,0),"-")</f>
        <v>유수연</v>
      </c>
      <c r="AH1571" s="9" t="s">
        <v>8223</v>
      </c>
      <c r="AI1571" s="238" t="s">
        <v>13222</v>
      </c>
      <c r="AJ1571" s="238" t="s">
        <v>6721</v>
      </c>
      <c r="AK1571" s="238" t="s">
        <v>6726</v>
      </c>
      <c r="AL1571" s="238">
        <v>1570</v>
      </c>
    </row>
    <row r="1572" spans="1:38" x14ac:dyDescent="0.3">
      <c r="A1572" s="232" t="s">
        <v>864</v>
      </c>
      <c r="B1572" s="232" t="s">
        <v>5296</v>
      </c>
      <c r="C1572" s="244" t="s">
        <v>6717</v>
      </c>
      <c r="D1572" s="240" t="s">
        <v>7754</v>
      </c>
      <c r="E1572" s="239" t="s">
        <v>3978</v>
      </c>
      <c r="F1572" s="243" t="s">
        <v>6729</v>
      </c>
      <c r="G1572" s="214">
        <v>0</v>
      </c>
      <c r="H1572" s="234" t="s">
        <v>6721</v>
      </c>
      <c r="I1572" s="234"/>
      <c r="J1572" s="234"/>
      <c r="K1572" s="234"/>
      <c r="L1572" s="234"/>
      <c r="M1572" s="234"/>
      <c r="N1572" s="234" t="s">
        <v>6720</v>
      </c>
      <c r="O1572" s="249" t="s">
        <v>8650</v>
      </c>
      <c r="P1572" s="249" t="s">
        <v>8651</v>
      </c>
      <c r="Q1572" s="226" t="s">
        <v>8652</v>
      </c>
      <c r="R1572" s="212" t="s">
        <v>4320</v>
      </c>
      <c r="S1572" s="213" t="s">
        <v>4320</v>
      </c>
      <c r="T1572" s="236">
        <v>45531</v>
      </c>
      <c r="U1572" s="237" t="s">
        <v>6722</v>
      </c>
      <c r="V1572" s="237">
        <v>45575</v>
      </c>
      <c r="W1572" s="237">
        <v>45582</v>
      </c>
      <c r="X1572" s="237" t="s">
        <v>6721</v>
      </c>
      <c r="Y1572" s="237"/>
      <c r="Z1572" s="237" t="s">
        <v>13089</v>
      </c>
      <c r="AA1572" s="225">
        <v>202409</v>
      </c>
      <c r="AB1572" s="246"/>
      <c r="AC1572" s="236" t="s">
        <v>6708</v>
      </c>
      <c r="AD1572" s="247" t="s">
        <v>6709</v>
      </c>
      <c r="AE1572" s="248">
        <v>0</v>
      </c>
      <c r="AF1572" s="247" t="s">
        <v>6709</v>
      </c>
      <c r="AG1572" s="242" t="str">
        <f>IFERROR(VLOOKUP(작성용!A:A,RM!A:D,4,0),"-")</f>
        <v>유수연</v>
      </c>
      <c r="AH1572" s="9" t="s">
        <v>8223</v>
      </c>
      <c r="AI1572" s="238" t="s">
        <v>13222</v>
      </c>
      <c r="AJ1572" s="238" t="s">
        <v>6721</v>
      </c>
      <c r="AK1572" s="238" t="s">
        <v>6726</v>
      </c>
      <c r="AL1572" s="238">
        <v>1571</v>
      </c>
    </row>
    <row r="1573" spans="1:38" x14ac:dyDescent="0.3">
      <c r="A1573" s="232" t="s">
        <v>864</v>
      </c>
      <c r="B1573" s="232" t="s">
        <v>5296</v>
      </c>
      <c r="C1573" s="244" t="s">
        <v>6717</v>
      </c>
      <c r="D1573" s="240" t="s">
        <v>7755</v>
      </c>
      <c r="E1573" s="239" t="s">
        <v>3979</v>
      </c>
      <c r="F1573" s="243" t="s">
        <v>6729</v>
      </c>
      <c r="G1573" s="214">
        <v>0</v>
      </c>
      <c r="H1573" s="234" t="s">
        <v>6721</v>
      </c>
      <c r="I1573" s="234"/>
      <c r="J1573" s="234"/>
      <c r="K1573" s="234"/>
      <c r="L1573" s="234"/>
      <c r="M1573" s="234"/>
      <c r="N1573" s="234" t="s">
        <v>6720</v>
      </c>
      <c r="O1573" s="249" t="s">
        <v>8650</v>
      </c>
      <c r="P1573" s="249" t="s">
        <v>8651</v>
      </c>
      <c r="Q1573" s="226" t="s">
        <v>8652</v>
      </c>
      <c r="R1573" s="212" t="s">
        <v>4270</v>
      </c>
      <c r="S1573" s="213" t="s">
        <v>4270</v>
      </c>
      <c r="T1573" s="236">
        <v>45531</v>
      </c>
      <c r="U1573" s="237" t="s">
        <v>6722</v>
      </c>
      <c r="V1573" s="237">
        <v>45575</v>
      </c>
      <c r="W1573" s="237">
        <v>45582</v>
      </c>
      <c r="X1573" s="237" t="s">
        <v>6721</v>
      </c>
      <c r="Y1573" s="237"/>
      <c r="Z1573" s="237" t="s">
        <v>13089</v>
      </c>
      <c r="AA1573" s="225">
        <v>202409</v>
      </c>
      <c r="AB1573" s="246"/>
      <c r="AC1573" s="236" t="s">
        <v>6708</v>
      </c>
      <c r="AD1573" s="247" t="s">
        <v>6709</v>
      </c>
      <c r="AE1573" s="248">
        <v>0</v>
      </c>
      <c r="AF1573" s="247" t="s">
        <v>6709</v>
      </c>
      <c r="AG1573" s="242" t="str">
        <f>IFERROR(VLOOKUP(작성용!A:A,RM!A:D,4,0),"-")</f>
        <v>유수연</v>
      </c>
      <c r="AH1573" s="9" t="s">
        <v>8223</v>
      </c>
      <c r="AI1573" s="238" t="s">
        <v>13222</v>
      </c>
      <c r="AJ1573" s="238" t="s">
        <v>6721</v>
      </c>
      <c r="AK1573" s="238" t="s">
        <v>6726</v>
      </c>
      <c r="AL1573" s="238">
        <v>1572</v>
      </c>
    </row>
    <row r="1574" spans="1:38" x14ac:dyDescent="0.3">
      <c r="A1574" s="232" t="s">
        <v>864</v>
      </c>
      <c r="B1574" s="232" t="s">
        <v>5296</v>
      </c>
      <c r="C1574" s="244" t="s">
        <v>6717</v>
      </c>
      <c r="D1574" s="240" t="s">
        <v>8655</v>
      </c>
      <c r="E1574" s="239" t="s">
        <v>5301</v>
      </c>
      <c r="F1574" s="243" t="s">
        <v>6729</v>
      </c>
      <c r="G1574" s="214">
        <v>0</v>
      </c>
      <c r="H1574" s="234" t="s">
        <v>6721</v>
      </c>
      <c r="I1574" s="234"/>
      <c r="J1574" s="234"/>
      <c r="K1574" s="234"/>
      <c r="L1574" s="234"/>
      <c r="M1574" s="234"/>
      <c r="N1574" s="234" t="s">
        <v>6720</v>
      </c>
      <c r="O1574" s="249" t="s">
        <v>8650</v>
      </c>
      <c r="P1574" s="249" t="s">
        <v>8651</v>
      </c>
      <c r="Q1574" s="226" t="s">
        <v>8652</v>
      </c>
      <c r="R1574" s="212" t="s">
        <v>5302</v>
      </c>
      <c r="S1574" s="213" t="s">
        <v>5303</v>
      </c>
      <c r="T1574" s="236">
        <v>45531</v>
      </c>
      <c r="U1574" s="237" t="s">
        <v>6722</v>
      </c>
      <c r="V1574" s="237">
        <v>45575</v>
      </c>
      <c r="W1574" s="237">
        <v>45582</v>
      </c>
      <c r="X1574" s="237" t="s">
        <v>6721</v>
      </c>
      <c r="Y1574" s="237"/>
      <c r="Z1574" s="237" t="s">
        <v>13089</v>
      </c>
      <c r="AA1574" s="225">
        <v>202409</v>
      </c>
      <c r="AB1574" s="246"/>
      <c r="AC1574" s="236" t="s">
        <v>6708</v>
      </c>
      <c r="AD1574" s="247" t="s">
        <v>6709</v>
      </c>
      <c r="AE1574" s="248">
        <v>0</v>
      </c>
      <c r="AF1574" s="247" t="s">
        <v>6709</v>
      </c>
      <c r="AG1574" s="242" t="str">
        <f>IFERROR(VLOOKUP(작성용!A:A,RM!A:D,4,0),"-")</f>
        <v>유수연</v>
      </c>
      <c r="AH1574" s="9" t="s">
        <v>8223</v>
      </c>
      <c r="AI1574" s="238" t="s">
        <v>13222</v>
      </c>
      <c r="AJ1574" s="238" t="s">
        <v>6721</v>
      </c>
      <c r="AK1574" s="238" t="s">
        <v>6726</v>
      </c>
      <c r="AL1574" s="238">
        <v>1573</v>
      </c>
    </row>
    <row r="1575" spans="1:38" x14ac:dyDescent="0.3">
      <c r="A1575" s="232" t="s">
        <v>864</v>
      </c>
      <c r="B1575" s="232" t="s">
        <v>5296</v>
      </c>
      <c r="C1575" s="244" t="s">
        <v>6717</v>
      </c>
      <c r="D1575" s="240" t="s">
        <v>8656</v>
      </c>
      <c r="E1575" s="239" t="s">
        <v>5304</v>
      </c>
      <c r="F1575" s="243" t="s">
        <v>6729</v>
      </c>
      <c r="G1575" s="214">
        <v>0</v>
      </c>
      <c r="H1575" s="234" t="s">
        <v>6721</v>
      </c>
      <c r="I1575" s="234"/>
      <c r="J1575" s="234"/>
      <c r="K1575" s="234"/>
      <c r="L1575" s="234"/>
      <c r="M1575" s="234"/>
      <c r="N1575" s="234" t="s">
        <v>6720</v>
      </c>
      <c r="O1575" s="249" t="s">
        <v>8650</v>
      </c>
      <c r="P1575" s="249" t="s">
        <v>8651</v>
      </c>
      <c r="Q1575" s="226" t="s">
        <v>8652</v>
      </c>
      <c r="R1575" s="212" t="s">
        <v>5305</v>
      </c>
      <c r="S1575" s="213" t="s">
        <v>5305</v>
      </c>
      <c r="T1575" s="236">
        <v>45531</v>
      </c>
      <c r="U1575" s="237" t="s">
        <v>6722</v>
      </c>
      <c r="V1575" s="237">
        <v>45575</v>
      </c>
      <c r="W1575" s="237">
        <v>45582</v>
      </c>
      <c r="X1575" s="237" t="s">
        <v>6721</v>
      </c>
      <c r="Y1575" s="237"/>
      <c r="Z1575" s="237" t="s">
        <v>13089</v>
      </c>
      <c r="AA1575" s="225">
        <v>202409</v>
      </c>
      <c r="AB1575" s="246"/>
      <c r="AC1575" s="236" t="s">
        <v>6708</v>
      </c>
      <c r="AD1575" s="247" t="s">
        <v>6709</v>
      </c>
      <c r="AE1575" s="248">
        <v>0</v>
      </c>
      <c r="AF1575" s="247" t="s">
        <v>6709</v>
      </c>
      <c r="AG1575" s="242" t="str">
        <f>IFERROR(VLOOKUP(작성용!A:A,RM!A:D,4,0),"-")</f>
        <v>유수연</v>
      </c>
      <c r="AH1575" s="9" t="s">
        <v>8223</v>
      </c>
      <c r="AI1575" s="238" t="s">
        <v>13222</v>
      </c>
      <c r="AJ1575" s="238" t="s">
        <v>6721</v>
      </c>
      <c r="AK1575" s="238" t="s">
        <v>6726</v>
      </c>
      <c r="AL1575" s="238">
        <v>1574</v>
      </c>
    </row>
    <row r="1576" spans="1:38" x14ac:dyDescent="0.3">
      <c r="A1576" s="232" t="s">
        <v>864</v>
      </c>
      <c r="B1576" s="232" t="s">
        <v>5296</v>
      </c>
      <c r="C1576" s="244" t="s">
        <v>6717</v>
      </c>
      <c r="D1576" s="240" t="s">
        <v>5306</v>
      </c>
      <c r="E1576" s="239" t="s">
        <v>5307</v>
      </c>
      <c r="F1576" s="243" t="s">
        <v>6729</v>
      </c>
      <c r="G1576" s="214">
        <v>0</v>
      </c>
      <c r="H1576" s="234" t="s">
        <v>6721</v>
      </c>
      <c r="I1576" s="234"/>
      <c r="J1576" s="234"/>
      <c r="K1576" s="234"/>
      <c r="L1576" s="234"/>
      <c r="M1576" s="234"/>
      <c r="N1576" s="234" t="s">
        <v>6720</v>
      </c>
      <c r="O1576" s="249" t="s">
        <v>8650</v>
      </c>
      <c r="P1576" s="249" t="s">
        <v>8651</v>
      </c>
      <c r="Q1576" s="226" t="s">
        <v>8652</v>
      </c>
      <c r="R1576" s="212" t="s">
        <v>5308</v>
      </c>
      <c r="S1576" s="213" t="s">
        <v>5309</v>
      </c>
      <c r="T1576" s="236">
        <v>45531</v>
      </c>
      <c r="U1576" s="237" t="s">
        <v>6722</v>
      </c>
      <c r="V1576" s="237">
        <v>45575</v>
      </c>
      <c r="W1576" s="237">
        <v>45582</v>
      </c>
      <c r="X1576" s="237" t="s">
        <v>6721</v>
      </c>
      <c r="Y1576" s="237"/>
      <c r="Z1576" s="237" t="s">
        <v>13089</v>
      </c>
      <c r="AA1576" s="225">
        <v>202409</v>
      </c>
      <c r="AB1576" s="246"/>
      <c r="AC1576" s="236" t="s">
        <v>6708</v>
      </c>
      <c r="AD1576" s="247" t="s">
        <v>6709</v>
      </c>
      <c r="AE1576" s="248">
        <v>0</v>
      </c>
      <c r="AF1576" s="247" t="s">
        <v>6709</v>
      </c>
      <c r="AG1576" s="242" t="str">
        <f>IFERROR(VLOOKUP(작성용!A:A,RM!A:D,4,0),"-")</f>
        <v>유수연</v>
      </c>
      <c r="AH1576" s="9" t="s">
        <v>8223</v>
      </c>
      <c r="AI1576" s="238" t="s">
        <v>13222</v>
      </c>
      <c r="AJ1576" s="238" t="s">
        <v>6721</v>
      </c>
      <c r="AK1576" s="238" t="s">
        <v>6726</v>
      </c>
      <c r="AL1576" s="238">
        <v>1575</v>
      </c>
    </row>
    <row r="1577" spans="1:38" x14ac:dyDescent="0.3">
      <c r="A1577" s="232" t="s">
        <v>864</v>
      </c>
      <c r="B1577" s="232" t="s">
        <v>5296</v>
      </c>
      <c r="C1577" s="244" t="s">
        <v>6717</v>
      </c>
      <c r="D1577" s="240" t="s">
        <v>8657</v>
      </c>
      <c r="E1577" s="239" t="s">
        <v>5310</v>
      </c>
      <c r="F1577" s="243" t="s">
        <v>6729</v>
      </c>
      <c r="G1577" s="214">
        <v>0</v>
      </c>
      <c r="H1577" s="234" t="s">
        <v>6721</v>
      </c>
      <c r="I1577" s="234"/>
      <c r="J1577" s="234"/>
      <c r="K1577" s="234"/>
      <c r="L1577" s="234"/>
      <c r="M1577" s="234"/>
      <c r="N1577" s="234" t="s">
        <v>6720</v>
      </c>
      <c r="O1577" s="249" t="s">
        <v>8650</v>
      </c>
      <c r="P1577" s="249" t="s">
        <v>8651</v>
      </c>
      <c r="Q1577" s="226" t="s">
        <v>8652</v>
      </c>
      <c r="R1577" s="212" t="s">
        <v>5311</v>
      </c>
      <c r="S1577" s="213" t="s">
        <v>5312</v>
      </c>
      <c r="T1577" s="236">
        <v>45531</v>
      </c>
      <c r="U1577" s="237" t="s">
        <v>6722</v>
      </c>
      <c r="V1577" s="237">
        <v>45575</v>
      </c>
      <c r="W1577" s="237">
        <v>45582</v>
      </c>
      <c r="X1577" s="237" t="s">
        <v>6721</v>
      </c>
      <c r="Y1577" s="237"/>
      <c r="Z1577" s="237" t="s">
        <v>13089</v>
      </c>
      <c r="AA1577" s="225">
        <v>202409</v>
      </c>
      <c r="AB1577" s="246"/>
      <c r="AC1577" s="236" t="s">
        <v>6708</v>
      </c>
      <c r="AD1577" s="247" t="s">
        <v>6709</v>
      </c>
      <c r="AE1577" s="248">
        <v>0</v>
      </c>
      <c r="AF1577" s="247" t="s">
        <v>6709</v>
      </c>
      <c r="AG1577" s="242" t="str">
        <f>IFERROR(VLOOKUP(작성용!A:A,RM!A:D,4,0),"-")</f>
        <v>유수연</v>
      </c>
      <c r="AH1577" s="9" t="s">
        <v>8223</v>
      </c>
      <c r="AI1577" s="238" t="s">
        <v>13222</v>
      </c>
      <c r="AJ1577" s="238" t="s">
        <v>6721</v>
      </c>
      <c r="AK1577" s="238" t="s">
        <v>6726</v>
      </c>
      <c r="AL1577" s="238">
        <v>1576</v>
      </c>
    </row>
    <row r="1578" spans="1:38" x14ac:dyDescent="0.3">
      <c r="A1578" s="232" t="s">
        <v>864</v>
      </c>
      <c r="B1578" s="232" t="s">
        <v>5296</v>
      </c>
      <c r="C1578" s="244" t="s">
        <v>6717</v>
      </c>
      <c r="D1578" s="240" t="s">
        <v>8658</v>
      </c>
      <c r="E1578" s="239" t="s">
        <v>5313</v>
      </c>
      <c r="F1578" s="243" t="s">
        <v>6729</v>
      </c>
      <c r="G1578" s="214">
        <v>0</v>
      </c>
      <c r="H1578" s="234" t="s">
        <v>6721</v>
      </c>
      <c r="I1578" s="234"/>
      <c r="J1578" s="234"/>
      <c r="K1578" s="234"/>
      <c r="L1578" s="234"/>
      <c r="M1578" s="234"/>
      <c r="N1578" s="234" t="s">
        <v>6720</v>
      </c>
      <c r="O1578" s="249" t="s">
        <v>8650</v>
      </c>
      <c r="P1578" s="249" t="s">
        <v>8651</v>
      </c>
      <c r="Q1578" s="226" t="s">
        <v>8652</v>
      </c>
      <c r="R1578" s="212" t="s">
        <v>5314</v>
      </c>
      <c r="S1578" s="213" t="s">
        <v>5314</v>
      </c>
      <c r="T1578" s="236">
        <v>45531</v>
      </c>
      <c r="U1578" s="237" t="s">
        <v>6722</v>
      </c>
      <c r="V1578" s="237">
        <v>45575</v>
      </c>
      <c r="W1578" s="237">
        <v>45582</v>
      </c>
      <c r="X1578" s="237" t="s">
        <v>6721</v>
      </c>
      <c r="Y1578" s="237"/>
      <c r="Z1578" s="237" t="s">
        <v>13089</v>
      </c>
      <c r="AA1578" s="225">
        <v>202409</v>
      </c>
      <c r="AB1578" s="246"/>
      <c r="AC1578" s="236" t="s">
        <v>6708</v>
      </c>
      <c r="AD1578" s="247" t="s">
        <v>6709</v>
      </c>
      <c r="AE1578" s="248">
        <v>0</v>
      </c>
      <c r="AF1578" s="247" t="s">
        <v>6709</v>
      </c>
      <c r="AG1578" s="242" t="str">
        <f>IFERROR(VLOOKUP(작성용!A:A,RM!A:D,4,0),"-")</f>
        <v>유수연</v>
      </c>
      <c r="AH1578" s="9" t="s">
        <v>8223</v>
      </c>
      <c r="AI1578" s="238" t="s">
        <v>13222</v>
      </c>
      <c r="AJ1578" s="238" t="s">
        <v>6721</v>
      </c>
      <c r="AK1578" s="238" t="s">
        <v>6726</v>
      </c>
      <c r="AL1578" s="238">
        <v>1577</v>
      </c>
    </row>
    <row r="1579" spans="1:38" x14ac:dyDescent="0.3">
      <c r="A1579" s="232" t="s">
        <v>864</v>
      </c>
      <c r="B1579" s="232" t="s">
        <v>5296</v>
      </c>
      <c r="C1579" s="244" t="s">
        <v>6717</v>
      </c>
      <c r="D1579" s="240" t="s">
        <v>8139</v>
      </c>
      <c r="E1579" s="239" t="s">
        <v>4841</v>
      </c>
      <c r="F1579" s="243" t="s">
        <v>6729</v>
      </c>
      <c r="G1579" s="214">
        <v>0</v>
      </c>
      <c r="H1579" s="234" t="s">
        <v>6721</v>
      </c>
      <c r="I1579" s="234"/>
      <c r="J1579" s="234"/>
      <c r="K1579" s="234"/>
      <c r="L1579" s="234"/>
      <c r="M1579" s="234"/>
      <c r="N1579" s="234" t="s">
        <v>6720</v>
      </c>
      <c r="O1579" s="249" t="s">
        <v>8650</v>
      </c>
      <c r="P1579" s="249" t="s">
        <v>8651</v>
      </c>
      <c r="Q1579" s="226" t="s">
        <v>8652</v>
      </c>
      <c r="R1579" s="212" t="s">
        <v>4842</v>
      </c>
      <c r="S1579" s="213" t="s">
        <v>4842</v>
      </c>
      <c r="T1579" s="236">
        <v>45531</v>
      </c>
      <c r="U1579" s="237" t="s">
        <v>6722</v>
      </c>
      <c r="V1579" s="237">
        <v>45575</v>
      </c>
      <c r="W1579" s="237">
        <v>45582</v>
      </c>
      <c r="X1579" s="237" t="s">
        <v>6721</v>
      </c>
      <c r="Y1579" s="237"/>
      <c r="Z1579" s="237" t="s">
        <v>13089</v>
      </c>
      <c r="AA1579" s="225">
        <v>202409</v>
      </c>
      <c r="AB1579" s="246"/>
      <c r="AC1579" s="236" t="s">
        <v>6708</v>
      </c>
      <c r="AD1579" s="247" t="s">
        <v>6709</v>
      </c>
      <c r="AE1579" s="248">
        <v>0</v>
      </c>
      <c r="AF1579" s="247" t="s">
        <v>6709</v>
      </c>
      <c r="AG1579" s="242" t="str">
        <f>IFERROR(VLOOKUP(작성용!A:A,RM!A:D,4,0),"-")</f>
        <v>유수연</v>
      </c>
      <c r="AH1579" s="9" t="s">
        <v>8223</v>
      </c>
      <c r="AI1579" s="238" t="s">
        <v>13222</v>
      </c>
      <c r="AJ1579" s="238" t="s">
        <v>6721</v>
      </c>
      <c r="AK1579" s="238" t="s">
        <v>6726</v>
      </c>
      <c r="AL1579" s="238">
        <v>1578</v>
      </c>
    </row>
    <row r="1580" spans="1:38" x14ac:dyDescent="0.3">
      <c r="A1580" s="232" t="s">
        <v>864</v>
      </c>
      <c r="B1580" s="232" t="s">
        <v>5296</v>
      </c>
      <c r="C1580" s="244" t="s">
        <v>6717</v>
      </c>
      <c r="D1580" s="240" t="s">
        <v>8659</v>
      </c>
      <c r="E1580" s="239" t="s">
        <v>5315</v>
      </c>
      <c r="F1580" s="243" t="s">
        <v>6729</v>
      </c>
      <c r="G1580" s="214">
        <v>0</v>
      </c>
      <c r="H1580" s="234" t="s">
        <v>6721</v>
      </c>
      <c r="I1580" s="234"/>
      <c r="J1580" s="234"/>
      <c r="K1580" s="234"/>
      <c r="L1580" s="234"/>
      <c r="M1580" s="234"/>
      <c r="N1580" s="234" t="s">
        <v>6720</v>
      </c>
      <c r="O1580" s="249" t="s">
        <v>8650</v>
      </c>
      <c r="P1580" s="249" t="s">
        <v>8651</v>
      </c>
      <c r="Q1580" s="226" t="s">
        <v>8652</v>
      </c>
      <c r="R1580" s="212" t="s">
        <v>5316</v>
      </c>
      <c r="S1580" s="213" t="s">
        <v>5317</v>
      </c>
      <c r="T1580" s="236">
        <v>45531</v>
      </c>
      <c r="U1580" s="237" t="s">
        <v>6722</v>
      </c>
      <c r="V1580" s="237">
        <v>45575</v>
      </c>
      <c r="W1580" s="237">
        <v>45582</v>
      </c>
      <c r="X1580" s="237" t="s">
        <v>6721</v>
      </c>
      <c r="Y1580" s="237"/>
      <c r="Z1580" s="237" t="s">
        <v>13089</v>
      </c>
      <c r="AA1580" s="225">
        <v>202409</v>
      </c>
      <c r="AB1580" s="246"/>
      <c r="AC1580" s="236" t="s">
        <v>6708</v>
      </c>
      <c r="AD1580" s="247" t="s">
        <v>6709</v>
      </c>
      <c r="AE1580" s="248">
        <v>0</v>
      </c>
      <c r="AF1580" s="247" t="s">
        <v>6709</v>
      </c>
      <c r="AG1580" s="242" t="str">
        <f>IFERROR(VLOOKUP(작성용!A:A,RM!A:D,4,0),"-")</f>
        <v>유수연</v>
      </c>
      <c r="AH1580" s="9" t="s">
        <v>8223</v>
      </c>
      <c r="AI1580" s="238" t="s">
        <v>13222</v>
      </c>
      <c r="AJ1580" s="238" t="s">
        <v>6721</v>
      </c>
      <c r="AK1580" s="238" t="s">
        <v>6726</v>
      </c>
      <c r="AL1580" s="238">
        <v>1579</v>
      </c>
    </row>
    <row r="1581" spans="1:38" x14ac:dyDescent="0.3">
      <c r="A1581" s="232" t="s">
        <v>864</v>
      </c>
      <c r="B1581" s="232" t="s">
        <v>5296</v>
      </c>
      <c r="C1581" s="244" t="s">
        <v>6717</v>
      </c>
      <c r="D1581" s="240" t="s">
        <v>8403</v>
      </c>
      <c r="E1581" s="239" t="s">
        <v>5074</v>
      </c>
      <c r="F1581" s="243" t="s">
        <v>6729</v>
      </c>
      <c r="G1581" s="214">
        <v>0</v>
      </c>
      <c r="H1581" s="234" t="s">
        <v>6721</v>
      </c>
      <c r="I1581" s="234"/>
      <c r="J1581" s="234"/>
      <c r="K1581" s="234"/>
      <c r="L1581" s="234"/>
      <c r="M1581" s="234"/>
      <c r="N1581" s="234" t="s">
        <v>6720</v>
      </c>
      <c r="O1581" s="249" t="s">
        <v>8650</v>
      </c>
      <c r="P1581" s="249" t="s">
        <v>8651</v>
      </c>
      <c r="Q1581" s="226" t="s">
        <v>8652</v>
      </c>
      <c r="R1581" s="212" t="s">
        <v>5075</v>
      </c>
      <c r="S1581" s="213" t="s">
        <v>5075</v>
      </c>
      <c r="T1581" s="236">
        <v>45531</v>
      </c>
      <c r="U1581" s="237" t="s">
        <v>6722</v>
      </c>
      <c r="V1581" s="237">
        <v>45575</v>
      </c>
      <c r="W1581" s="237">
        <v>45582</v>
      </c>
      <c r="X1581" s="237" t="s">
        <v>6721</v>
      </c>
      <c r="Y1581" s="237"/>
      <c r="Z1581" s="237" t="s">
        <v>13089</v>
      </c>
      <c r="AA1581" s="225">
        <v>202409</v>
      </c>
      <c r="AB1581" s="246"/>
      <c r="AC1581" s="236" t="s">
        <v>6708</v>
      </c>
      <c r="AD1581" s="247" t="s">
        <v>6709</v>
      </c>
      <c r="AE1581" s="248">
        <v>0</v>
      </c>
      <c r="AF1581" s="247" t="s">
        <v>6709</v>
      </c>
      <c r="AG1581" s="242" t="str">
        <f>IFERROR(VLOOKUP(작성용!A:A,RM!A:D,4,0),"-")</f>
        <v>유수연</v>
      </c>
      <c r="AH1581" s="9" t="s">
        <v>8223</v>
      </c>
      <c r="AI1581" s="238" t="s">
        <v>13222</v>
      </c>
      <c r="AJ1581" s="238" t="s">
        <v>6721</v>
      </c>
      <c r="AK1581" s="238" t="s">
        <v>6726</v>
      </c>
      <c r="AL1581" s="238">
        <v>1580</v>
      </c>
    </row>
    <row r="1582" spans="1:38" x14ac:dyDescent="0.3">
      <c r="A1582" s="232" t="s">
        <v>864</v>
      </c>
      <c r="B1582" s="232" t="s">
        <v>5296</v>
      </c>
      <c r="C1582" s="244" t="s">
        <v>6717</v>
      </c>
      <c r="D1582" s="240" t="s">
        <v>8660</v>
      </c>
      <c r="E1582" s="239" t="s">
        <v>5318</v>
      </c>
      <c r="F1582" s="243" t="s">
        <v>6729</v>
      </c>
      <c r="G1582" s="214">
        <v>0</v>
      </c>
      <c r="H1582" s="234" t="s">
        <v>6721</v>
      </c>
      <c r="I1582" s="234"/>
      <c r="J1582" s="234"/>
      <c r="K1582" s="234"/>
      <c r="L1582" s="234"/>
      <c r="M1582" s="234"/>
      <c r="N1582" s="234" t="s">
        <v>6720</v>
      </c>
      <c r="O1582" s="249" t="s">
        <v>8650</v>
      </c>
      <c r="P1582" s="249" t="s">
        <v>8651</v>
      </c>
      <c r="Q1582" s="226" t="s">
        <v>8652</v>
      </c>
      <c r="R1582" s="212" t="s">
        <v>5319</v>
      </c>
      <c r="S1582" s="213" t="s">
        <v>5320</v>
      </c>
      <c r="T1582" s="236">
        <v>45531</v>
      </c>
      <c r="U1582" s="237" t="s">
        <v>6722</v>
      </c>
      <c r="V1582" s="237">
        <v>45575</v>
      </c>
      <c r="W1582" s="237">
        <v>45582</v>
      </c>
      <c r="X1582" s="237" t="s">
        <v>6721</v>
      </c>
      <c r="Y1582" s="237"/>
      <c r="Z1582" s="237" t="s">
        <v>13089</v>
      </c>
      <c r="AA1582" s="225">
        <v>202409</v>
      </c>
      <c r="AB1582" s="246"/>
      <c r="AC1582" s="236" t="s">
        <v>6708</v>
      </c>
      <c r="AD1582" s="247" t="s">
        <v>6709</v>
      </c>
      <c r="AE1582" s="248">
        <v>0</v>
      </c>
      <c r="AF1582" s="247" t="s">
        <v>6709</v>
      </c>
      <c r="AG1582" s="242" t="str">
        <f>IFERROR(VLOOKUP(작성용!A:A,RM!A:D,4,0),"-")</f>
        <v>유수연</v>
      </c>
      <c r="AH1582" s="9" t="s">
        <v>8223</v>
      </c>
      <c r="AI1582" s="238" t="s">
        <v>13222</v>
      </c>
      <c r="AJ1582" s="238" t="s">
        <v>6721</v>
      </c>
      <c r="AK1582" s="238" t="s">
        <v>6726</v>
      </c>
      <c r="AL1582" s="238">
        <v>1581</v>
      </c>
    </row>
    <row r="1583" spans="1:38" x14ac:dyDescent="0.3">
      <c r="A1583" s="232" t="s">
        <v>864</v>
      </c>
      <c r="B1583" s="232" t="s">
        <v>5296</v>
      </c>
      <c r="C1583" s="244" t="s">
        <v>6717</v>
      </c>
      <c r="D1583" s="240" t="s">
        <v>8661</v>
      </c>
      <c r="E1583" s="239" t="s">
        <v>5321</v>
      </c>
      <c r="F1583" s="243" t="s">
        <v>6729</v>
      </c>
      <c r="G1583" s="214">
        <v>0</v>
      </c>
      <c r="H1583" s="234" t="s">
        <v>6721</v>
      </c>
      <c r="I1583" s="234"/>
      <c r="J1583" s="234"/>
      <c r="K1583" s="234"/>
      <c r="L1583" s="234"/>
      <c r="M1583" s="234"/>
      <c r="N1583" s="234" t="s">
        <v>6720</v>
      </c>
      <c r="O1583" s="249" t="s">
        <v>8650</v>
      </c>
      <c r="P1583" s="249" t="s">
        <v>8651</v>
      </c>
      <c r="Q1583" s="226" t="s">
        <v>8652</v>
      </c>
      <c r="R1583" s="212" t="s">
        <v>5322</v>
      </c>
      <c r="S1583" s="213" t="s">
        <v>5323</v>
      </c>
      <c r="T1583" s="236">
        <v>45531</v>
      </c>
      <c r="U1583" s="237" t="s">
        <v>6722</v>
      </c>
      <c r="V1583" s="237">
        <v>45575</v>
      </c>
      <c r="W1583" s="237">
        <v>45582</v>
      </c>
      <c r="X1583" s="237" t="s">
        <v>6721</v>
      </c>
      <c r="Y1583" s="237"/>
      <c r="Z1583" s="237" t="s">
        <v>13089</v>
      </c>
      <c r="AA1583" s="225">
        <v>202409</v>
      </c>
      <c r="AB1583" s="246"/>
      <c r="AC1583" s="236" t="s">
        <v>6708</v>
      </c>
      <c r="AD1583" s="247" t="s">
        <v>6709</v>
      </c>
      <c r="AE1583" s="248">
        <v>0</v>
      </c>
      <c r="AF1583" s="247" t="s">
        <v>6709</v>
      </c>
      <c r="AG1583" s="242" t="str">
        <f>IFERROR(VLOOKUP(작성용!A:A,RM!A:D,4,0),"-")</f>
        <v>유수연</v>
      </c>
      <c r="AH1583" s="9" t="s">
        <v>8223</v>
      </c>
      <c r="AI1583" s="238" t="s">
        <v>13222</v>
      </c>
      <c r="AJ1583" s="238" t="s">
        <v>6721</v>
      </c>
      <c r="AK1583" s="238" t="s">
        <v>6726</v>
      </c>
      <c r="AL1583" s="238">
        <v>1582</v>
      </c>
    </row>
    <row r="1584" spans="1:38" x14ac:dyDescent="0.3">
      <c r="A1584" s="232" t="s">
        <v>864</v>
      </c>
      <c r="B1584" s="232" t="s">
        <v>5296</v>
      </c>
      <c r="C1584" s="244" t="s">
        <v>6717</v>
      </c>
      <c r="D1584" s="240" t="s">
        <v>8662</v>
      </c>
      <c r="E1584" s="239" t="s">
        <v>5324</v>
      </c>
      <c r="F1584" s="243" t="s">
        <v>6729</v>
      </c>
      <c r="G1584" s="214">
        <v>0</v>
      </c>
      <c r="H1584" s="234" t="s">
        <v>6721</v>
      </c>
      <c r="I1584" s="234"/>
      <c r="J1584" s="234"/>
      <c r="K1584" s="234"/>
      <c r="L1584" s="234"/>
      <c r="M1584" s="234"/>
      <c r="N1584" s="234" t="s">
        <v>6720</v>
      </c>
      <c r="O1584" s="249" t="s">
        <v>8650</v>
      </c>
      <c r="P1584" s="249" t="s">
        <v>8651</v>
      </c>
      <c r="Q1584" s="226" t="s">
        <v>8652</v>
      </c>
      <c r="R1584" s="212" t="s">
        <v>5325</v>
      </c>
      <c r="S1584" s="213" t="s">
        <v>5326</v>
      </c>
      <c r="T1584" s="236">
        <v>45531</v>
      </c>
      <c r="U1584" s="237" t="s">
        <v>6722</v>
      </c>
      <c r="V1584" s="237">
        <v>45575</v>
      </c>
      <c r="W1584" s="237">
        <v>45582</v>
      </c>
      <c r="X1584" s="237" t="s">
        <v>6721</v>
      </c>
      <c r="Y1584" s="237"/>
      <c r="Z1584" s="237" t="s">
        <v>13089</v>
      </c>
      <c r="AA1584" s="225">
        <v>202409</v>
      </c>
      <c r="AB1584" s="246"/>
      <c r="AC1584" s="236" t="s">
        <v>6708</v>
      </c>
      <c r="AD1584" s="247" t="s">
        <v>6709</v>
      </c>
      <c r="AE1584" s="248">
        <v>0</v>
      </c>
      <c r="AF1584" s="247" t="s">
        <v>6709</v>
      </c>
      <c r="AG1584" s="242" t="str">
        <f>IFERROR(VLOOKUP(작성용!A:A,RM!A:D,4,0),"-")</f>
        <v>유수연</v>
      </c>
      <c r="AH1584" s="9" t="s">
        <v>8223</v>
      </c>
      <c r="AI1584" s="238" t="s">
        <v>13222</v>
      </c>
      <c r="AJ1584" s="238" t="s">
        <v>6721</v>
      </c>
      <c r="AK1584" s="238" t="s">
        <v>6726</v>
      </c>
      <c r="AL1584" s="238">
        <v>1583</v>
      </c>
    </row>
    <row r="1585" spans="1:38" x14ac:dyDescent="0.3">
      <c r="A1585" s="232" t="s">
        <v>864</v>
      </c>
      <c r="B1585" s="232" t="s">
        <v>5296</v>
      </c>
      <c r="C1585" s="244" t="s">
        <v>6717</v>
      </c>
      <c r="D1585" s="240" t="s">
        <v>8663</v>
      </c>
      <c r="E1585" s="239" t="s">
        <v>5327</v>
      </c>
      <c r="F1585" s="243" t="s">
        <v>6729</v>
      </c>
      <c r="G1585" s="214">
        <v>0</v>
      </c>
      <c r="H1585" s="234" t="s">
        <v>6721</v>
      </c>
      <c r="I1585" s="234"/>
      <c r="J1585" s="234"/>
      <c r="K1585" s="234"/>
      <c r="L1585" s="234"/>
      <c r="M1585" s="234"/>
      <c r="N1585" s="234" t="s">
        <v>6720</v>
      </c>
      <c r="O1585" s="249" t="s">
        <v>8650</v>
      </c>
      <c r="P1585" s="249" t="s">
        <v>8651</v>
      </c>
      <c r="Q1585" s="226" t="s">
        <v>8652</v>
      </c>
      <c r="R1585" s="212" t="s">
        <v>5328</v>
      </c>
      <c r="S1585" s="213" t="s">
        <v>5329</v>
      </c>
      <c r="T1585" s="236">
        <v>45531</v>
      </c>
      <c r="U1585" s="237" t="s">
        <v>6722</v>
      </c>
      <c r="V1585" s="237">
        <v>45575</v>
      </c>
      <c r="W1585" s="237">
        <v>45582</v>
      </c>
      <c r="X1585" s="237" t="s">
        <v>6721</v>
      </c>
      <c r="Y1585" s="237"/>
      <c r="Z1585" s="237" t="s">
        <v>13089</v>
      </c>
      <c r="AA1585" s="225">
        <v>202409</v>
      </c>
      <c r="AB1585" s="246"/>
      <c r="AC1585" s="236" t="s">
        <v>6708</v>
      </c>
      <c r="AD1585" s="247" t="s">
        <v>6709</v>
      </c>
      <c r="AE1585" s="248">
        <v>0</v>
      </c>
      <c r="AF1585" s="247" t="s">
        <v>6709</v>
      </c>
      <c r="AG1585" s="242" t="str">
        <f>IFERROR(VLOOKUP(작성용!A:A,RM!A:D,4,0),"-")</f>
        <v>유수연</v>
      </c>
      <c r="AH1585" s="9" t="s">
        <v>8223</v>
      </c>
      <c r="AI1585" s="238" t="s">
        <v>13222</v>
      </c>
      <c r="AJ1585" s="238" t="s">
        <v>6721</v>
      </c>
      <c r="AK1585" s="238" t="s">
        <v>6726</v>
      </c>
      <c r="AL1585" s="238">
        <v>1584</v>
      </c>
    </row>
    <row r="1586" spans="1:38" x14ac:dyDescent="0.3">
      <c r="A1586" s="232" t="s">
        <v>864</v>
      </c>
      <c r="B1586" s="232" t="s">
        <v>5296</v>
      </c>
      <c r="C1586" s="244" t="s">
        <v>6717</v>
      </c>
      <c r="D1586" s="240" t="s">
        <v>8664</v>
      </c>
      <c r="E1586" s="239" t="s">
        <v>5330</v>
      </c>
      <c r="F1586" s="243" t="s">
        <v>6729</v>
      </c>
      <c r="G1586" s="214">
        <v>0</v>
      </c>
      <c r="H1586" s="234" t="s">
        <v>6721</v>
      </c>
      <c r="I1586" s="234"/>
      <c r="J1586" s="234"/>
      <c r="K1586" s="234"/>
      <c r="L1586" s="234"/>
      <c r="M1586" s="234"/>
      <c r="N1586" s="234" t="s">
        <v>6720</v>
      </c>
      <c r="O1586" s="249" t="s">
        <v>8650</v>
      </c>
      <c r="P1586" s="249" t="s">
        <v>8651</v>
      </c>
      <c r="Q1586" s="226" t="s">
        <v>8652</v>
      </c>
      <c r="R1586" s="212" t="s">
        <v>5331</v>
      </c>
      <c r="S1586" s="213" t="s">
        <v>5332</v>
      </c>
      <c r="T1586" s="236">
        <v>45531</v>
      </c>
      <c r="U1586" s="237" t="s">
        <v>6722</v>
      </c>
      <c r="V1586" s="237">
        <v>45575</v>
      </c>
      <c r="W1586" s="237">
        <v>45582</v>
      </c>
      <c r="X1586" s="237" t="s">
        <v>6721</v>
      </c>
      <c r="Y1586" s="237"/>
      <c r="Z1586" s="237" t="s">
        <v>13089</v>
      </c>
      <c r="AA1586" s="225">
        <v>202409</v>
      </c>
      <c r="AB1586" s="246"/>
      <c r="AC1586" s="236" t="s">
        <v>6708</v>
      </c>
      <c r="AD1586" s="247" t="s">
        <v>6709</v>
      </c>
      <c r="AE1586" s="248">
        <v>0</v>
      </c>
      <c r="AF1586" s="247" t="s">
        <v>6709</v>
      </c>
      <c r="AG1586" s="242" t="str">
        <f>IFERROR(VLOOKUP(작성용!A:A,RM!A:D,4,0),"-")</f>
        <v>유수연</v>
      </c>
      <c r="AH1586" s="9" t="s">
        <v>8223</v>
      </c>
      <c r="AI1586" s="238" t="s">
        <v>13222</v>
      </c>
      <c r="AJ1586" s="238" t="s">
        <v>6721</v>
      </c>
      <c r="AK1586" s="238" t="s">
        <v>6726</v>
      </c>
      <c r="AL1586" s="238">
        <v>1585</v>
      </c>
    </row>
    <row r="1587" spans="1:38" x14ac:dyDescent="0.3">
      <c r="A1587" s="232" t="s">
        <v>864</v>
      </c>
      <c r="B1587" s="232" t="s">
        <v>5296</v>
      </c>
      <c r="C1587" s="244" t="s">
        <v>6717</v>
      </c>
      <c r="D1587" s="240" t="s">
        <v>8665</v>
      </c>
      <c r="E1587" s="239" t="s">
        <v>5333</v>
      </c>
      <c r="F1587" s="243" t="s">
        <v>6729</v>
      </c>
      <c r="G1587" s="214">
        <v>0</v>
      </c>
      <c r="H1587" s="234" t="s">
        <v>6721</v>
      </c>
      <c r="I1587" s="234"/>
      <c r="J1587" s="234"/>
      <c r="K1587" s="234"/>
      <c r="L1587" s="234"/>
      <c r="M1587" s="234"/>
      <c r="N1587" s="234" t="s">
        <v>6720</v>
      </c>
      <c r="O1587" s="249" t="s">
        <v>8650</v>
      </c>
      <c r="P1587" s="249" t="s">
        <v>8651</v>
      </c>
      <c r="Q1587" s="226" t="s">
        <v>8652</v>
      </c>
      <c r="R1587" s="212" t="s">
        <v>5334</v>
      </c>
      <c r="S1587" s="213" t="s">
        <v>5334</v>
      </c>
      <c r="T1587" s="236">
        <v>45531</v>
      </c>
      <c r="U1587" s="237" t="s">
        <v>6722</v>
      </c>
      <c r="V1587" s="237">
        <v>45575</v>
      </c>
      <c r="W1587" s="237">
        <v>45582</v>
      </c>
      <c r="X1587" s="237" t="s">
        <v>6721</v>
      </c>
      <c r="Y1587" s="237"/>
      <c r="Z1587" s="237" t="s">
        <v>13089</v>
      </c>
      <c r="AA1587" s="225">
        <v>202409</v>
      </c>
      <c r="AB1587" s="246"/>
      <c r="AC1587" s="236" t="s">
        <v>6708</v>
      </c>
      <c r="AD1587" s="247" t="s">
        <v>6709</v>
      </c>
      <c r="AE1587" s="248">
        <v>0</v>
      </c>
      <c r="AF1587" s="247" t="s">
        <v>6709</v>
      </c>
      <c r="AG1587" s="242" t="str">
        <f>IFERROR(VLOOKUP(작성용!A:A,RM!A:D,4,0),"-")</f>
        <v>유수연</v>
      </c>
      <c r="AH1587" s="9" t="s">
        <v>8223</v>
      </c>
      <c r="AI1587" s="238" t="s">
        <v>13222</v>
      </c>
      <c r="AJ1587" s="238" t="s">
        <v>6721</v>
      </c>
      <c r="AK1587" s="238" t="s">
        <v>6726</v>
      </c>
      <c r="AL1587" s="238">
        <v>1586</v>
      </c>
    </row>
    <row r="1588" spans="1:38" x14ac:dyDescent="0.3">
      <c r="A1588" s="232" t="s">
        <v>864</v>
      </c>
      <c r="B1588" s="232" t="s">
        <v>5296</v>
      </c>
      <c r="C1588" s="244" t="s">
        <v>6717</v>
      </c>
      <c r="D1588" s="240" t="s">
        <v>8666</v>
      </c>
      <c r="E1588" s="239" t="s">
        <v>5335</v>
      </c>
      <c r="F1588" s="243" t="s">
        <v>6729</v>
      </c>
      <c r="G1588" s="214">
        <v>0</v>
      </c>
      <c r="H1588" s="234" t="s">
        <v>6721</v>
      </c>
      <c r="I1588" s="234"/>
      <c r="J1588" s="234"/>
      <c r="K1588" s="234"/>
      <c r="L1588" s="234"/>
      <c r="M1588" s="234"/>
      <c r="N1588" s="234" t="s">
        <v>6720</v>
      </c>
      <c r="O1588" s="249" t="s">
        <v>8650</v>
      </c>
      <c r="P1588" s="249" t="s">
        <v>8651</v>
      </c>
      <c r="Q1588" s="226" t="s">
        <v>8652</v>
      </c>
      <c r="R1588" s="212" t="s">
        <v>5336</v>
      </c>
      <c r="S1588" s="213" t="s">
        <v>5336</v>
      </c>
      <c r="T1588" s="236">
        <v>45531</v>
      </c>
      <c r="U1588" s="237" t="s">
        <v>6722</v>
      </c>
      <c r="V1588" s="237">
        <v>45575</v>
      </c>
      <c r="W1588" s="237">
        <v>45582</v>
      </c>
      <c r="X1588" s="237" t="s">
        <v>6721</v>
      </c>
      <c r="Y1588" s="237"/>
      <c r="Z1588" s="237" t="s">
        <v>13089</v>
      </c>
      <c r="AA1588" s="225">
        <v>202409</v>
      </c>
      <c r="AB1588" s="246"/>
      <c r="AC1588" s="236" t="s">
        <v>6708</v>
      </c>
      <c r="AD1588" s="247" t="s">
        <v>6709</v>
      </c>
      <c r="AE1588" s="248">
        <v>0</v>
      </c>
      <c r="AF1588" s="247" t="s">
        <v>6709</v>
      </c>
      <c r="AG1588" s="242" t="str">
        <f>IFERROR(VLOOKUP(작성용!A:A,RM!A:D,4,0),"-")</f>
        <v>유수연</v>
      </c>
      <c r="AH1588" s="9" t="s">
        <v>8223</v>
      </c>
      <c r="AI1588" s="238" t="s">
        <v>13222</v>
      </c>
      <c r="AJ1588" s="238" t="s">
        <v>6721</v>
      </c>
      <c r="AK1588" s="238" t="s">
        <v>6726</v>
      </c>
      <c r="AL1588" s="238">
        <v>1587</v>
      </c>
    </row>
    <row r="1589" spans="1:38" x14ac:dyDescent="0.3">
      <c r="A1589" s="232" t="s">
        <v>864</v>
      </c>
      <c r="B1589" s="232" t="s">
        <v>5296</v>
      </c>
      <c r="C1589" s="244" t="s">
        <v>6717</v>
      </c>
      <c r="D1589" s="240" t="s">
        <v>8178</v>
      </c>
      <c r="E1589" s="239" t="s">
        <v>4925</v>
      </c>
      <c r="F1589" s="243" t="s">
        <v>6729</v>
      </c>
      <c r="G1589" s="214">
        <v>0</v>
      </c>
      <c r="H1589" s="234" t="s">
        <v>6721</v>
      </c>
      <c r="I1589" s="234"/>
      <c r="J1589" s="234"/>
      <c r="K1589" s="234"/>
      <c r="L1589" s="234"/>
      <c r="M1589" s="234"/>
      <c r="N1589" s="234" t="s">
        <v>6720</v>
      </c>
      <c r="O1589" s="249" t="s">
        <v>8650</v>
      </c>
      <c r="P1589" s="249" t="s">
        <v>8651</v>
      </c>
      <c r="Q1589" s="226" t="s">
        <v>8652</v>
      </c>
      <c r="R1589" s="212" t="s">
        <v>4926</v>
      </c>
      <c r="S1589" s="213" t="s">
        <v>5337</v>
      </c>
      <c r="T1589" s="236">
        <v>45531</v>
      </c>
      <c r="U1589" s="237" t="s">
        <v>6722</v>
      </c>
      <c r="V1589" s="237">
        <v>45575</v>
      </c>
      <c r="W1589" s="237">
        <v>45582</v>
      </c>
      <c r="X1589" s="237" t="s">
        <v>6721</v>
      </c>
      <c r="Y1589" s="237"/>
      <c r="Z1589" s="237" t="s">
        <v>13089</v>
      </c>
      <c r="AA1589" s="225">
        <v>202409</v>
      </c>
      <c r="AB1589" s="246"/>
      <c r="AC1589" s="236" t="s">
        <v>6708</v>
      </c>
      <c r="AD1589" s="247" t="s">
        <v>6709</v>
      </c>
      <c r="AE1589" s="248">
        <v>0</v>
      </c>
      <c r="AF1589" s="247" t="s">
        <v>6709</v>
      </c>
      <c r="AG1589" s="242" t="str">
        <f>IFERROR(VLOOKUP(작성용!A:A,RM!A:D,4,0),"-")</f>
        <v>유수연</v>
      </c>
      <c r="AH1589" s="9" t="s">
        <v>8223</v>
      </c>
      <c r="AI1589" s="238" t="s">
        <v>13222</v>
      </c>
      <c r="AJ1589" s="238" t="s">
        <v>6721</v>
      </c>
      <c r="AK1589" s="238" t="s">
        <v>6726</v>
      </c>
      <c r="AL1589" s="238">
        <v>1588</v>
      </c>
    </row>
    <row r="1590" spans="1:38" x14ac:dyDescent="0.3">
      <c r="A1590" s="232" t="s">
        <v>864</v>
      </c>
      <c r="B1590" s="232" t="s">
        <v>5296</v>
      </c>
      <c r="C1590" s="244" t="s">
        <v>6717</v>
      </c>
      <c r="D1590" s="240" t="s">
        <v>7354</v>
      </c>
      <c r="E1590" s="239" t="s">
        <v>4538</v>
      </c>
      <c r="F1590" s="243" t="s">
        <v>6729</v>
      </c>
      <c r="G1590" s="214">
        <v>0</v>
      </c>
      <c r="H1590" s="234" t="s">
        <v>6721</v>
      </c>
      <c r="I1590" s="234"/>
      <c r="J1590" s="234"/>
      <c r="K1590" s="234"/>
      <c r="L1590" s="234"/>
      <c r="M1590" s="234"/>
      <c r="N1590" s="234" t="s">
        <v>6720</v>
      </c>
      <c r="O1590" s="249" t="s">
        <v>8650</v>
      </c>
      <c r="P1590" s="249" t="s">
        <v>8651</v>
      </c>
      <c r="Q1590" s="226" t="s">
        <v>8652</v>
      </c>
      <c r="R1590" s="212" t="s">
        <v>4539</v>
      </c>
      <c r="S1590" s="213" t="s">
        <v>4539</v>
      </c>
      <c r="T1590" s="236">
        <v>45531</v>
      </c>
      <c r="U1590" s="237" t="s">
        <v>6722</v>
      </c>
      <c r="V1590" s="237">
        <v>45575</v>
      </c>
      <c r="W1590" s="237">
        <v>45582</v>
      </c>
      <c r="X1590" s="237" t="s">
        <v>6721</v>
      </c>
      <c r="Y1590" s="237"/>
      <c r="Z1590" s="237" t="s">
        <v>13089</v>
      </c>
      <c r="AA1590" s="225">
        <v>202409</v>
      </c>
      <c r="AB1590" s="246"/>
      <c r="AC1590" s="236" t="s">
        <v>6708</v>
      </c>
      <c r="AD1590" s="247" t="s">
        <v>6709</v>
      </c>
      <c r="AE1590" s="248">
        <v>0</v>
      </c>
      <c r="AF1590" s="247" t="s">
        <v>6709</v>
      </c>
      <c r="AG1590" s="242" t="str">
        <f>IFERROR(VLOOKUP(작성용!A:A,RM!A:D,4,0),"-")</f>
        <v>유수연</v>
      </c>
      <c r="AH1590" s="9" t="s">
        <v>8223</v>
      </c>
      <c r="AI1590" s="238" t="s">
        <v>13222</v>
      </c>
      <c r="AJ1590" s="238" t="s">
        <v>6721</v>
      </c>
      <c r="AK1590" s="238" t="s">
        <v>6726</v>
      </c>
      <c r="AL1590" s="238">
        <v>1589</v>
      </c>
    </row>
    <row r="1591" spans="1:38" x14ac:dyDescent="0.3">
      <c r="A1591" s="232" t="s">
        <v>864</v>
      </c>
      <c r="B1591" s="232" t="s">
        <v>5296</v>
      </c>
      <c r="C1591" s="244" t="s">
        <v>6717</v>
      </c>
      <c r="D1591" s="240" t="s">
        <v>8667</v>
      </c>
      <c r="E1591" s="239" t="s">
        <v>5338</v>
      </c>
      <c r="F1591" s="243" t="s">
        <v>6729</v>
      </c>
      <c r="G1591" s="214">
        <v>0</v>
      </c>
      <c r="H1591" s="234" t="s">
        <v>6721</v>
      </c>
      <c r="I1591" s="234"/>
      <c r="J1591" s="234"/>
      <c r="K1591" s="234"/>
      <c r="L1591" s="234"/>
      <c r="M1591" s="234"/>
      <c r="N1591" s="234" t="s">
        <v>6720</v>
      </c>
      <c r="O1591" s="249" t="s">
        <v>8650</v>
      </c>
      <c r="P1591" s="249" t="s">
        <v>8651</v>
      </c>
      <c r="Q1591" s="226" t="s">
        <v>8652</v>
      </c>
      <c r="R1591" s="212" t="s">
        <v>5339</v>
      </c>
      <c r="S1591" s="213" t="s">
        <v>5339</v>
      </c>
      <c r="T1591" s="236">
        <v>45531</v>
      </c>
      <c r="U1591" s="237" t="s">
        <v>6722</v>
      </c>
      <c r="V1591" s="237">
        <v>45575</v>
      </c>
      <c r="W1591" s="237">
        <v>45582</v>
      </c>
      <c r="X1591" s="237" t="s">
        <v>6721</v>
      </c>
      <c r="Y1591" s="237"/>
      <c r="Z1591" s="237" t="s">
        <v>13089</v>
      </c>
      <c r="AA1591" s="225">
        <v>202409</v>
      </c>
      <c r="AB1591" s="246"/>
      <c r="AC1591" s="236" t="s">
        <v>6708</v>
      </c>
      <c r="AD1591" s="247" t="s">
        <v>6709</v>
      </c>
      <c r="AE1591" s="248">
        <v>0</v>
      </c>
      <c r="AF1591" s="247" t="s">
        <v>6709</v>
      </c>
      <c r="AG1591" s="242" t="str">
        <f>IFERROR(VLOOKUP(작성용!A:A,RM!A:D,4,0),"-")</f>
        <v>유수연</v>
      </c>
      <c r="AH1591" s="9" t="s">
        <v>8223</v>
      </c>
      <c r="AI1591" s="238" t="s">
        <v>13222</v>
      </c>
      <c r="AJ1591" s="238" t="s">
        <v>6721</v>
      </c>
      <c r="AK1591" s="238" t="s">
        <v>6726</v>
      </c>
      <c r="AL1591" s="238">
        <v>1590</v>
      </c>
    </row>
    <row r="1592" spans="1:38" x14ac:dyDescent="0.3">
      <c r="A1592" s="232" t="s">
        <v>864</v>
      </c>
      <c r="B1592" s="232" t="s">
        <v>5296</v>
      </c>
      <c r="C1592" s="244" t="s">
        <v>6717</v>
      </c>
      <c r="D1592" s="240" t="s">
        <v>7363</v>
      </c>
      <c r="E1592" s="239" t="s">
        <v>3986</v>
      </c>
      <c r="F1592" s="243" t="s">
        <v>6729</v>
      </c>
      <c r="G1592" s="214">
        <v>0</v>
      </c>
      <c r="H1592" s="234" t="s">
        <v>6721</v>
      </c>
      <c r="I1592" s="234"/>
      <c r="J1592" s="234"/>
      <c r="K1592" s="234"/>
      <c r="L1592" s="234"/>
      <c r="M1592" s="234"/>
      <c r="N1592" s="234" t="s">
        <v>6720</v>
      </c>
      <c r="O1592" s="249" t="s">
        <v>8650</v>
      </c>
      <c r="P1592" s="249" t="s">
        <v>8651</v>
      </c>
      <c r="Q1592" s="226" t="s">
        <v>8652</v>
      </c>
      <c r="R1592" s="212" t="s">
        <v>4189</v>
      </c>
      <c r="S1592" s="213" t="s">
        <v>5340</v>
      </c>
      <c r="T1592" s="236">
        <v>45531</v>
      </c>
      <c r="U1592" s="237" t="s">
        <v>6722</v>
      </c>
      <c r="V1592" s="237">
        <v>45575</v>
      </c>
      <c r="W1592" s="237">
        <v>45582</v>
      </c>
      <c r="X1592" s="237" t="s">
        <v>6721</v>
      </c>
      <c r="Y1592" s="237"/>
      <c r="Z1592" s="237" t="s">
        <v>13089</v>
      </c>
      <c r="AA1592" s="225">
        <v>202409</v>
      </c>
      <c r="AB1592" s="246"/>
      <c r="AC1592" s="236" t="s">
        <v>6708</v>
      </c>
      <c r="AD1592" s="247" t="s">
        <v>6709</v>
      </c>
      <c r="AE1592" s="248">
        <v>0</v>
      </c>
      <c r="AF1592" s="247" t="s">
        <v>6709</v>
      </c>
      <c r="AG1592" s="242" t="str">
        <f>IFERROR(VLOOKUP(작성용!A:A,RM!A:D,4,0),"-")</f>
        <v>유수연</v>
      </c>
      <c r="AH1592" s="9" t="s">
        <v>8223</v>
      </c>
      <c r="AI1592" s="238" t="s">
        <v>13222</v>
      </c>
      <c r="AJ1592" s="238" t="s">
        <v>6721</v>
      </c>
      <c r="AK1592" s="238" t="s">
        <v>6726</v>
      </c>
      <c r="AL1592" s="238">
        <v>1591</v>
      </c>
    </row>
    <row r="1593" spans="1:38" x14ac:dyDescent="0.3">
      <c r="A1593" s="232" t="s">
        <v>864</v>
      </c>
      <c r="B1593" s="232" t="s">
        <v>5296</v>
      </c>
      <c r="C1593" s="244" t="s">
        <v>6717</v>
      </c>
      <c r="D1593" s="240" t="s">
        <v>6739</v>
      </c>
      <c r="E1593" s="239" t="s">
        <v>3987</v>
      </c>
      <c r="F1593" s="243" t="s">
        <v>6729</v>
      </c>
      <c r="G1593" s="214">
        <v>0</v>
      </c>
      <c r="H1593" s="234" t="s">
        <v>6721</v>
      </c>
      <c r="I1593" s="234"/>
      <c r="J1593" s="234"/>
      <c r="K1593" s="234"/>
      <c r="L1593" s="234"/>
      <c r="M1593" s="234"/>
      <c r="N1593" s="234" t="s">
        <v>6720</v>
      </c>
      <c r="O1593" s="249" t="s">
        <v>8650</v>
      </c>
      <c r="P1593" s="249" t="s">
        <v>8651</v>
      </c>
      <c r="Q1593" s="226" t="s">
        <v>8652</v>
      </c>
      <c r="R1593" s="212" t="s">
        <v>4190</v>
      </c>
      <c r="S1593" s="213" t="s">
        <v>5341</v>
      </c>
      <c r="T1593" s="236">
        <v>45531</v>
      </c>
      <c r="U1593" s="237" t="s">
        <v>6722</v>
      </c>
      <c r="V1593" s="237">
        <v>45575</v>
      </c>
      <c r="W1593" s="237">
        <v>45582</v>
      </c>
      <c r="X1593" s="237" t="s">
        <v>6721</v>
      </c>
      <c r="Y1593" s="237"/>
      <c r="Z1593" s="237" t="s">
        <v>13089</v>
      </c>
      <c r="AA1593" s="225">
        <v>202409</v>
      </c>
      <c r="AB1593" s="246"/>
      <c r="AC1593" s="236" t="s">
        <v>6708</v>
      </c>
      <c r="AD1593" s="247" t="s">
        <v>6709</v>
      </c>
      <c r="AE1593" s="248">
        <v>0</v>
      </c>
      <c r="AF1593" s="247" t="s">
        <v>6709</v>
      </c>
      <c r="AG1593" s="242" t="str">
        <f>IFERROR(VLOOKUP(작성용!A:A,RM!A:D,4,0),"-")</f>
        <v>유수연</v>
      </c>
      <c r="AH1593" s="9" t="s">
        <v>8223</v>
      </c>
      <c r="AI1593" s="238" t="s">
        <v>13222</v>
      </c>
      <c r="AJ1593" s="238" t="s">
        <v>6721</v>
      </c>
      <c r="AK1593" s="238" t="s">
        <v>6726</v>
      </c>
      <c r="AL1593" s="238">
        <v>1592</v>
      </c>
    </row>
    <row r="1594" spans="1:38" x14ac:dyDescent="0.3">
      <c r="A1594" s="232" t="s">
        <v>864</v>
      </c>
      <c r="B1594" s="232" t="s">
        <v>5296</v>
      </c>
      <c r="C1594" s="244" t="s">
        <v>6717</v>
      </c>
      <c r="D1594" s="240" t="s">
        <v>8668</v>
      </c>
      <c r="E1594" s="239" t="s">
        <v>5342</v>
      </c>
      <c r="F1594" s="243" t="s">
        <v>6729</v>
      </c>
      <c r="G1594" s="214">
        <v>0</v>
      </c>
      <c r="H1594" s="234" t="s">
        <v>6721</v>
      </c>
      <c r="I1594" s="234"/>
      <c r="J1594" s="234"/>
      <c r="K1594" s="234"/>
      <c r="L1594" s="234"/>
      <c r="M1594" s="234"/>
      <c r="N1594" s="234" t="s">
        <v>6720</v>
      </c>
      <c r="O1594" s="249" t="s">
        <v>8650</v>
      </c>
      <c r="P1594" s="249" t="s">
        <v>8651</v>
      </c>
      <c r="Q1594" s="226" t="s">
        <v>8652</v>
      </c>
      <c r="R1594" s="212" t="s">
        <v>5343</v>
      </c>
      <c r="S1594" s="213" t="s">
        <v>5344</v>
      </c>
      <c r="T1594" s="236">
        <v>45531</v>
      </c>
      <c r="U1594" s="237" t="s">
        <v>6722</v>
      </c>
      <c r="V1594" s="237">
        <v>45575</v>
      </c>
      <c r="W1594" s="237">
        <v>45582</v>
      </c>
      <c r="X1594" s="237" t="s">
        <v>6721</v>
      </c>
      <c r="Y1594" s="237"/>
      <c r="Z1594" s="237" t="s">
        <v>13089</v>
      </c>
      <c r="AA1594" s="225">
        <v>202409</v>
      </c>
      <c r="AB1594" s="246"/>
      <c r="AC1594" s="236" t="s">
        <v>6708</v>
      </c>
      <c r="AD1594" s="247" t="s">
        <v>6709</v>
      </c>
      <c r="AE1594" s="248">
        <v>0</v>
      </c>
      <c r="AF1594" s="247" t="s">
        <v>6709</v>
      </c>
      <c r="AG1594" s="242" t="str">
        <f>IFERROR(VLOOKUP(작성용!A:A,RM!A:D,4,0),"-")</f>
        <v>유수연</v>
      </c>
      <c r="AH1594" s="9" t="s">
        <v>8223</v>
      </c>
      <c r="AI1594" s="238" t="s">
        <v>13222</v>
      </c>
      <c r="AJ1594" s="238" t="s">
        <v>6721</v>
      </c>
      <c r="AK1594" s="238" t="s">
        <v>6726</v>
      </c>
      <c r="AL1594" s="238">
        <v>1593</v>
      </c>
    </row>
    <row r="1595" spans="1:38" x14ac:dyDescent="0.3">
      <c r="A1595" s="232" t="s">
        <v>864</v>
      </c>
      <c r="B1595" s="232" t="s">
        <v>5296</v>
      </c>
      <c r="C1595" s="244" t="s">
        <v>6717</v>
      </c>
      <c r="D1595" s="240" t="s">
        <v>8603</v>
      </c>
      <c r="E1595" s="239" t="s">
        <v>5262</v>
      </c>
      <c r="F1595" s="243" t="s">
        <v>6729</v>
      </c>
      <c r="G1595" s="214">
        <v>0</v>
      </c>
      <c r="H1595" s="234" t="s">
        <v>6721</v>
      </c>
      <c r="I1595" s="234"/>
      <c r="J1595" s="234"/>
      <c r="K1595" s="234"/>
      <c r="L1595" s="234"/>
      <c r="M1595" s="234"/>
      <c r="N1595" s="234" t="s">
        <v>6720</v>
      </c>
      <c r="O1595" s="249" t="s">
        <v>8650</v>
      </c>
      <c r="P1595" s="249" t="s">
        <v>8651</v>
      </c>
      <c r="Q1595" s="226" t="s">
        <v>8652</v>
      </c>
      <c r="R1595" s="212" t="s">
        <v>5263</v>
      </c>
      <c r="S1595" s="213" t="s">
        <v>5263</v>
      </c>
      <c r="T1595" s="236">
        <v>45531</v>
      </c>
      <c r="U1595" s="237" t="s">
        <v>6722</v>
      </c>
      <c r="V1595" s="237">
        <v>45575</v>
      </c>
      <c r="W1595" s="237">
        <v>45582</v>
      </c>
      <c r="X1595" s="237" t="s">
        <v>6721</v>
      </c>
      <c r="Y1595" s="237"/>
      <c r="Z1595" s="237" t="s">
        <v>13089</v>
      </c>
      <c r="AA1595" s="225">
        <v>202409</v>
      </c>
      <c r="AB1595" s="246"/>
      <c r="AC1595" s="236" t="s">
        <v>6708</v>
      </c>
      <c r="AD1595" s="247" t="s">
        <v>6709</v>
      </c>
      <c r="AE1595" s="248">
        <v>0</v>
      </c>
      <c r="AF1595" s="247" t="s">
        <v>6709</v>
      </c>
      <c r="AG1595" s="242" t="str">
        <f>IFERROR(VLOOKUP(작성용!A:A,RM!A:D,4,0),"-")</f>
        <v>유수연</v>
      </c>
      <c r="AH1595" s="9" t="s">
        <v>8223</v>
      </c>
      <c r="AI1595" s="238" t="s">
        <v>13222</v>
      </c>
      <c r="AJ1595" s="238" t="s">
        <v>6721</v>
      </c>
      <c r="AK1595" s="238" t="s">
        <v>6726</v>
      </c>
      <c r="AL1595" s="238">
        <v>1594</v>
      </c>
    </row>
    <row r="1596" spans="1:38" x14ac:dyDescent="0.3">
      <c r="A1596" s="232" t="s">
        <v>864</v>
      </c>
      <c r="B1596" s="232" t="s">
        <v>5296</v>
      </c>
      <c r="C1596" s="244" t="s">
        <v>6717</v>
      </c>
      <c r="D1596" s="240" t="s">
        <v>8669</v>
      </c>
      <c r="E1596" s="239" t="s">
        <v>5345</v>
      </c>
      <c r="F1596" s="243" t="s">
        <v>6729</v>
      </c>
      <c r="G1596" s="214">
        <v>0</v>
      </c>
      <c r="H1596" s="234" t="s">
        <v>6721</v>
      </c>
      <c r="I1596" s="234"/>
      <c r="J1596" s="234"/>
      <c r="K1596" s="234"/>
      <c r="L1596" s="234"/>
      <c r="M1596" s="234"/>
      <c r="N1596" s="234" t="s">
        <v>6720</v>
      </c>
      <c r="O1596" s="249" t="s">
        <v>8650</v>
      </c>
      <c r="P1596" s="249" t="s">
        <v>8651</v>
      </c>
      <c r="Q1596" s="226" t="s">
        <v>8652</v>
      </c>
      <c r="R1596" s="212" t="s">
        <v>5346</v>
      </c>
      <c r="S1596" s="213" t="s">
        <v>5347</v>
      </c>
      <c r="T1596" s="236">
        <v>45531</v>
      </c>
      <c r="U1596" s="237" t="s">
        <v>6722</v>
      </c>
      <c r="V1596" s="237">
        <v>45575</v>
      </c>
      <c r="W1596" s="237">
        <v>45582</v>
      </c>
      <c r="X1596" s="237" t="s">
        <v>6721</v>
      </c>
      <c r="Y1596" s="237"/>
      <c r="Z1596" s="237" t="s">
        <v>13089</v>
      </c>
      <c r="AA1596" s="225">
        <v>202409</v>
      </c>
      <c r="AB1596" s="246"/>
      <c r="AC1596" s="236" t="s">
        <v>6708</v>
      </c>
      <c r="AD1596" s="247" t="s">
        <v>6709</v>
      </c>
      <c r="AE1596" s="248">
        <v>0</v>
      </c>
      <c r="AF1596" s="247" t="s">
        <v>6709</v>
      </c>
      <c r="AG1596" s="242" t="str">
        <f>IFERROR(VLOOKUP(작성용!A:A,RM!A:D,4,0),"-")</f>
        <v>유수연</v>
      </c>
      <c r="AH1596" s="9" t="s">
        <v>8223</v>
      </c>
      <c r="AI1596" s="238" t="s">
        <v>13222</v>
      </c>
      <c r="AJ1596" s="238" t="s">
        <v>6721</v>
      </c>
      <c r="AK1596" s="238" t="s">
        <v>6726</v>
      </c>
      <c r="AL1596" s="238">
        <v>1595</v>
      </c>
    </row>
    <row r="1597" spans="1:38" x14ac:dyDescent="0.3">
      <c r="A1597" s="232" t="s">
        <v>864</v>
      </c>
      <c r="B1597" s="232" t="s">
        <v>5296</v>
      </c>
      <c r="C1597" s="244" t="s">
        <v>6717</v>
      </c>
      <c r="D1597" s="240" t="s">
        <v>8670</v>
      </c>
      <c r="E1597" s="239" t="s">
        <v>5348</v>
      </c>
      <c r="F1597" s="243" t="s">
        <v>6729</v>
      </c>
      <c r="G1597" s="214">
        <v>0</v>
      </c>
      <c r="H1597" s="234" t="s">
        <v>6721</v>
      </c>
      <c r="I1597" s="234"/>
      <c r="J1597" s="234"/>
      <c r="K1597" s="234"/>
      <c r="L1597" s="234"/>
      <c r="M1597" s="234"/>
      <c r="N1597" s="234" t="s">
        <v>6720</v>
      </c>
      <c r="O1597" s="249" t="s">
        <v>8650</v>
      </c>
      <c r="P1597" s="249" t="s">
        <v>8651</v>
      </c>
      <c r="Q1597" s="226" t="s">
        <v>8652</v>
      </c>
      <c r="R1597" s="212" t="s">
        <v>5349</v>
      </c>
      <c r="S1597" s="213" t="s">
        <v>5349</v>
      </c>
      <c r="T1597" s="236">
        <v>45531</v>
      </c>
      <c r="U1597" s="237" t="s">
        <v>6722</v>
      </c>
      <c r="V1597" s="237">
        <v>45575</v>
      </c>
      <c r="W1597" s="237">
        <v>45582</v>
      </c>
      <c r="X1597" s="237" t="s">
        <v>6721</v>
      </c>
      <c r="Y1597" s="237"/>
      <c r="Z1597" s="237" t="s">
        <v>13089</v>
      </c>
      <c r="AA1597" s="225">
        <v>202409</v>
      </c>
      <c r="AB1597" s="246"/>
      <c r="AC1597" s="236" t="s">
        <v>6708</v>
      </c>
      <c r="AD1597" s="247" t="s">
        <v>6709</v>
      </c>
      <c r="AE1597" s="248">
        <v>0</v>
      </c>
      <c r="AF1597" s="247" t="s">
        <v>6709</v>
      </c>
      <c r="AG1597" s="242" t="str">
        <f>IFERROR(VLOOKUP(작성용!A:A,RM!A:D,4,0),"-")</f>
        <v>유수연</v>
      </c>
      <c r="AH1597" s="9" t="s">
        <v>8223</v>
      </c>
      <c r="AI1597" s="238" t="s">
        <v>13222</v>
      </c>
      <c r="AJ1597" s="238" t="s">
        <v>6721</v>
      </c>
      <c r="AK1597" s="238" t="s">
        <v>6726</v>
      </c>
      <c r="AL1597" s="238">
        <v>1596</v>
      </c>
    </row>
    <row r="1598" spans="1:38" x14ac:dyDescent="0.3">
      <c r="A1598" s="232" t="s">
        <v>864</v>
      </c>
      <c r="B1598" s="232" t="s">
        <v>5296</v>
      </c>
      <c r="C1598" s="244" t="s">
        <v>6717</v>
      </c>
      <c r="D1598" s="240" t="s">
        <v>8671</v>
      </c>
      <c r="E1598" s="239" t="s">
        <v>5350</v>
      </c>
      <c r="F1598" s="243" t="s">
        <v>6729</v>
      </c>
      <c r="G1598" s="214">
        <v>0</v>
      </c>
      <c r="H1598" s="234" t="s">
        <v>6721</v>
      </c>
      <c r="I1598" s="234"/>
      <c r="J1598" s="234"/>
      <c r="K1598" s="234"/>
      <c r="L1598" s="234"/>
      <c r="M1598" s="234"/>
      <c r="N1598" s="234" t="s">
        <v>6720</v>
      </c>
      <c r="O1598" s="249" t="s">
        <v>8672</v>
      </c>
      <c r="P1598" s="249" t="s">
        <v>8651</v>
      </c>
      <c r="Q1598" s="226" t="s">
        <v>8652</v>
      </c>
      <c r="R1598" s="212" t="s">
        <v>5351</v>
      </c>
      <c r="S1598" s="213" t="s">
        <v>5351</v>
      </c>
      <c r="T1598" s="236">
        <v>45531</v>
      </c>
      <c r="U1598" s="237" t="s">
        <v>6722</v>
      </c>
      <c r="V1598" s="237">
        <v>45575</v>
      </c>
      <c r="W1598" s="237">
        <v>45582</v>
      </c>
      <c r="X1598" s="237" t="s">
        <v>6721</v>
      </c>
      <c r="Y1598" s="237"/>
      <c r="Z1598" s="237" t="s">
        <v>13089</v>
      </c>
      <c r="AA1598" s="225">
        <v>202409</v>
      </c>
      <c r="AB1598" s="246"/>
      <c r="AC1598" s="236" t="s">
        <v>6708</v>
      </c>
      <c r="AD1598" s="247" t="s">
        <v>6709</v>
      </c>
      <c r="AE1598" s="248">
        <v>0</v>
      </c>
      <c r="AF1598" s="247" t="s">
        <v>6709</v>
      </c>
      <c r="AG1598" s="242" t="str">
        <f>IFERROR(VLOOKUP(작성용!A:A,RM!A:D,4,0),"-")</f>
        <v>유수연</v>
      </c>
      <c r="AH1598" s="9" t="s">
        <v>8223</v>
      </c>
      <c r="AI1598" s="238" t="s">
        <v>13222</v>
      </c>
      <c r="AJ1598" s="238" t="s">
        <v>6721</v>
      </c>
      <c r="AK1598" s="238" t="s">
        <v>6726</v>
      </c>
      <c r="AL1598" s="238">
        <v>1597</v>
      </c>
    </row>
    <row r="1599" spans="1:38" x14ac:dyDescent="0.3">
      <c r="A1599" s="232" t="s">
        <v>864</v>
      </c>
      <c r="B1599" s="232" t="s">
        <v>5296</v>
      </c>
      <c r="C1599" s="244" t="s">
        <v>6717</v>
      </c>
      <c r="D1599" s="240" t="s">
        <v>7531</v>
      </c>
      <c r="E1599" s="239" t="s">
        <v>4654</v>
      </c>
      <c r="F1599" s="243" t="s">
        <v>6729</v>
      </c>
      <c r="G1599" s="214">
        <v>0</v>
      </c>
      <c r="H1599" s="234" t="s">
        <v>6721</v>
      </c>
      <c r="I1599" s="234"/>
      <c r="J1599" s="234"/>
      <c r="K1599" s="234"/>
      <c r="L1599" s="234"/>
      <c r="M1599" s="234"/>
      <c r="N1599" s="234" t="s">
        <v>6720</v>
      </c>
      <c r="O1599" s="249" t="s">
        <v>8672</v>
      </c>
      <c r="P1599" s="249" t="s">
        <v>8651</v>
      </c>
      <c r="Q1599" s="226" t="s">
        <v>8652</v>
      </c>
      <c r="R1599" s="212" t="s">
        <v>5144</v>
      </c>
      <c r="S1599" s="213" t="s">
        <v>5144</v>
      </c>
      <c r="T1599" s="236">
        <v>45531</v>
      </c>
      <c r="U1599" s="237" t="s">
        <v>6722</v>
      </c>
      <c r="V1599" s="237">
        <v>45575</v>
      </c>
      <c r="W1599" s="237">
        <v>45582</v>
      </c>
      <c r="X1599" s="237" t="s">
        <v>6721</v>
      </c>
      <c r="Y1599" s="237"/>
      <c r="Z1599" s="237" t="s">
        <v>13089</v>
      </c>
      <c r="AA1599" s="225">
        <v>202409</v>
      </c>
      <c r="AB1599" s="246"/>
      <c r="AC1599" s="236" t="s">
        <v>6708</v>
      </c>
      <c r="AD1599" s="247" t="s">
        <v>6709</v>
      </c>
      <c r="AE1599" s="248">
        <v>0</v>
      </c>
      <c r="AF1599" s="247" t="s">
        <v>6709</v>
      </c>
      <c r="AG1599" s="242" t="str">
        <f>IFERROR(VLOOKUP(작성용!A:A,RM!A:D,4,0),"-")</f>
        <v>유수연</v>
      </c>
      <c r="AH1599" s="9" t="s">
        <v>8223</v>
      </c>
      <c r="AI1599" s="238" t="s">
        <v>13222</v>
      </c>
      <c r="AJ1599" s="238" t="s">
        <v>6721</v>
      </c>
      <c r="AK1599" s="238" t="s">
        <v>6726</v>
      </c>
      <c r="AL1599" s="238">
        <v>1598</v>
      </c>
    </row>
    <row r="1600" spans="1:38" x14ac:dyDescent="0.3">
      <c r="A1600" s="232" t="s">
        <v>864</v>
      </c>
      <c r="B1600" s="232" t="s">
        <v>5296</v>
      </c>
      <c r="C1600" s="244" t="s">
        <v>6717</v>
      </c>
      <c r="D1600" s="240" t="s">
        <v>8673</v>
      </c>
      <c r="E1600" s="239" t="s">
        <v>5352</v>
      </c>
      <c r="F1600" s="243" t="s">
        <v>6729</v>
      </c>
      <c r="G1600" s="214">
        <v>0</v>
      </c>
      <c r="H1600" s="234" t="s">
        <v>6721</v>
      </c>
      <c r="I1600" s="234"/>
      <c r="J1600" s="234"/>
      <c r="K1600" s="234"/>
      <c r="L1600" s="234"/>
      <c r="M1600" s="234"/>
      <c r="N1600" s="234" t="s">
        <v>6720</v>
      </c>
      <c r="O1600" s="249" t="s">
        <v>8672</v>
      </c>
      <c r="P1600" s="249" t="s">
        <v>8651</v>
      </c>
      <c r="Q1600" s="226" t="s">
        <v>8652</v>
      </c>
      <c r="R1600" s="212" t="s">
        <v>5353</v>
      </c>
      <c r="S1600" s="213" t="s">
        <v>5353</v>
      </c>
      <c r="T1600" s="236">
        <v>45531</v>
      </c>
      <c r="U1600" s="237" t="s">
        <v>6722</v>
      </c>
      <c r="V1600" s="237">
        <v>45575</v>
      </c>
      <c r="W1600" s="237">
        <v>45582</v>
      </c>
      <c r="X1600" s="237" t="s">
        <v>6721</v>
      </c>
      <c r="Y1600" s="237"/>
      <c r="Z1600" s="237" t="s">
        <v>13089</v>
      </c>
      <c r="AA1600" s="225">
        <v>202409</v>
      </c>
      <c r="AB1600" s="246"/>
      <c r="AC1600" s="236" t="s">
        <v>6708</v>
      </c>
      <c r="AD1600" s="247" t="s">
        <v>6709</v>
      </c>
      <c r="AE1600" s="248">
        <v>0</v>
      </c>
      <c r="AF1600" s="247" t="s">
        <v>6709</v>
      </c>
      <c r="AG1600" s="242" t="str">
        <f>IFERROR(VLOOKUP(작성용!A:A,RM!A:D,4,0),"-")</f>
        <v>유수연</v>
      </c>
      <c r="AH1600" s="9" t="s">
        <v>8223</v>
      </c>
      <c r="AI1600" s="238" t="s">
        <v>13222</v>
      </c>
      <c r="AJ1600" s="238" t="s">
        <v>6721</v>
      </c>
      <c r="AK1600" s="238" t="s">
        <v>6726</v>
      </c>
      <c r="AL1600" s="238">
        <v>1599</v>
      </c>
    </row>
    <row r="1601" spans="1:38" x14ac:dyDescent="0.3">
      <c r="A1601" s="232" t="s">
        <v>864</v>
      </c>
      <c r="B1601" s="232" t="s">
        <v>5296</v>
      </c>
      <c r="C1601" s="244" t="s">
        <v>6717</v>
      </c>
      <c r="D1601" s="240" t="s">
        <v>8674</v>
      </c>
      <c r="E1601" s="239" t="s">
        <v>5354</v>
      </c>
      <c r="F1601" s="243" t="s">
        <v>6729</v>
      </c>
      <c r="G1601" s="214">
        <v>0</v>
      </c>
      <c r="H1601" s="234" t="s">
        <v>6721</v>
      </c>
      <c r="I1601" s="234"/>
      <c r="J1601" s="234"/>
      <c r="K1601" s="234"/>
      <c r="L1601" s="234"/>
      <c r="M1601" s="234"/>
      <c r="N1601" s="234" t="s">
        <v>6720</v>
      </c>
      <c r="O1601" s="249" t="s">
        <v>8672</v>
      </c>
      <c r="P1601" s="249" t="s">
        <v>8651</v>
      </c>
      <c r="Q1601" s="226" t="s">
        <v>8652</v>
      </c>
      <c r="R1601" s="212" t="s">
        <v>5355</v>
      </c>
      <c r="S1601" s="213" t="s">
        <v>5355</v>
      </c>
      <c r="T1601" s="236">
        <v>45531</v>
      </c>
      <c r="U1601" s="237" t="s">
        <v>6722</v>
      </c>
      <c r="V1601" s="237">
        <v>45575</v>
      </c>
      <c r="W1601" s="237">
        <v>45582</v>
      </c>
      <c r="X1601" s="237" t="s">
        <v>6721</v>
      </c>
      <c r="Y1601" s="237"/>
      <c r="Z1601" s="237" t="s">
        <v>13089</v>
      </c>
      <c r="AA1601" s="225">
        <v>202409</v>
      </c>
      <c r="AB1601" s="246"/>
      <c r="AC1601" s="236" t="s">
        <v>6708</v>
      </c>
      <c r="AD1601" s="247" t="s">
        <v>6709</v>
      </c>
      <c r="AE1601" s="248">
        <v>0</v>
      </c>
      <c r="AF1601" s="247" t="s">
        <v>6709</v>
      </c>
      <c r="AG1601" s="242" t="str">
        <f>IFERROR(VLOOKUP(작성용!A:A,RM!A:D,4,0),"-")</f>
        <v>유수연</v>
      </c>
      <c r="AH1601" s="9" t="s">
        <v>8223</v>
      </c>
      <c r="AI1601" s="238" t="s">
        <v>13222</v>
      </c>
      <c r="AJ1601" s="238" t="s">
        <v>6721</v>
      </c>
      <c r="AK1601" s="238" t="s">
        <v>6726</v>
      </c>
      <c r="AL1601" s="238">
        <v>1600</v>
      </c>
    </row>
    <row r="1602" spans="1:38" x14ac:dyDescent="0.3">
      <c r="A1602" s="232" t="s">
        <v>864</v>
      </c>
      <c r="B1602" s="232" t="s">
        <v>5296</v>
      </c>
      <c r="C1602" s="244" t="s">
        <v>6717</v>
      </c>
      <c r="D1602" s="240" t="s">
        <v>8621</v>
      </c>
      <c r="E1602" s="239" t="s">
        <v>5277</v>
      </c>
      <c r="F1602" s="243" t="s">
        <v>6729</v>
      </c>
      <c r="G1602" s="214">
        <v>0</v>
      </c>
      <c r="H1602" s="234" t="s">
        <v>6721</v>
      </c>
      <c r="I1602" s="234"/>
      <c r="J1602" s="234"/>
      <c r="K1602" s="234"/>
      <c r="L1602" s="234"/>
      <c r="M1602" s="234"/>
      <c r="N1602" s="234" t="s">
        <v>6720</v>
      </c>
      <c r="O1602" s="249" t="s">
        <v>8672</v>
      </c>
      <c r="P1602" s="249" t="s">
        <v>8651</v>
      </c>
      <c r="Q1602" s="226" t="s">
        <v>8652</v>
      </c>
      <c r="R1602" s="212" t="s">
        <v>5278</v>
      </c>
      <c r="S1602" s="213" t="s">
        <v>5278</v>
      </c>
      <c r="T1602" s="236">
        <v>45531</v>
      </c>
      <c r="U1602" s="237" t="s">
        <v>6722</v>
      </c>
      <c r="V1602" s="237">
        <v>45575</v>
      </c>
      <c r="W1602" s="237">
        <v>45582</v>
      </c>
      <c r="X1602" s="237" t="s">
        <v>6721</v>
      </c>
      <c r="Y1602" s="237"/>
      <c r="Z1602" s="237" t="s">
        <v>13089</v>
      </c>
      <c r="AA1602" s="225">
        <v>202409</v>
      </c>
      <c r="AB1602" s="246"/>
      <c r="AC1602" s="236" t="s">
        <v>6708</v>
      </c>
      <c r="AD1602" s="247" t="s">
        <v>6709</v>
      </c>
      <c r="AE1602" s="248">
        <v>0</v>
      </c>
      <c r="AF1602" s="247" t="s">
        <v>6709</v>
      </c>
      <c r="AG1602" s="242" t="str">
        <f>IFERROR(VLOOKUP(작성용!A:A,RM!A:D,4,0),"-")</f>
        <v>유수연</v>
      </c>
      <c r="AH1602" s="9" t="s">
        <v>8223</v>
      </c>
      <c r="AI1602" s="238" t="s">
        <v>13222</v>
      </c>
      <c r="AJ1602" s="238" t="s">
        <v>6721</v>
      </c>
      <c r="AK1602" s="238" t="s">
        <v>6726</v>
      </c>
      <c r="AL1602" s="238">
        <v>1601</v>
      </c>
    </row>
    <row r="1603" spans="1:38" x14ac:dyDescent="0.3">
      <c r="A1603" s="232" t="s">
        <v>864</v>
      </c>
      <c r="B1603" s="232" t="s">
        <v>5296</v>
      </c>
      <c r="C1603" s="244" t="s">
        <v>6717</v>
      </c>
      <c r="D1603" s="240" t="s">
        <v>8675</v>
      </c>
      <c r="E1603" s="239" t="s">
        <v>5356</v>
      </c>
      <c r="F1603" s="243" t="s">
        <v>6729</v>
      </c>
      <c r="G1603" s="214">
        <v>0</v>
      </c>
      <c r="H1603" s="234" t="s">
        <v>6721</v>
      </c>
      <c r="I1603" s="234"/>
      <c r="J1603" s="234"/>
      <c r="K1603" s="234"/>
      <c r="L1603" s="234"/>
      <c r="M1603" s="234"/>
      <c r="N1603" s="234" t="s">
        <v>6720</v>
      </c>
      <c r="O1603" s="249" t="s">
        <v>8672</v>
      </c>
      <c r="P1603" s="249" t="s">
        <v>8651</v>
      </c>
      <c r="Q1603" s="226" t="s">
        <v>8652</v>
      </c>
      <c r="R1603" s="212" t="s">
        <v>5357</v>
      </c>
      <c r="S1603" s="213" t="s">
        <v>5357</v>
      </c>
      <c r="T1603" s="236">
        <v>45531</v>
      </c>
      <c r="U1603" s="237" t="s">
        <v>6722</v>
      </c>
      <c r="V1603" s="237">
        <v>45575</v>
      </c>
      <c r="W1603" s="237">
        <v>45582</v>
      </c>
      <c r="X1603" s="237" t="s">
        <v>6721</v>
      </c>
      <c r="Y1603" s="237"/>
      <c r="Z1603" s="237" t="s">
        <v>13089</v>
      </c>
      <c r="AA1603" s="225">
        <v>202409</v>
      </c>
      <c r="AB1603" s="246"/>
      <c r="AC1603" s="236" t="s">
        <v>6708</v>
      </c>
      <c r="AD1603" s="247" t="s">
        <v>6709</v>
      </c>
      <c r="AE1603" s="248">
        <v>0</v>
      </c>
      <c r="AF1603" s="247" t="s">
        <v>6709</v>
      </c>
      <c r="AG1603" s="242" t="str">
        <f>IFERROR(VLOOKUP(작성용!A:A,RM!A:D,4,0),"-")</f>
        <v>유수연</v>
      </c>
      <c r="AH1603" s="9" t="s">
        <v>8223</v>
      </c>
      <c r="AI1603" s="238" t="s">
        <v>13222</v>
      </c>
      <c r="AJ1603" s="238" t="s">
        <v>6721</v>
      </c>
      <c r="AK1603" s="238" t="s">
        <v>6726</v>
      </c>
      <c r="AL1603" s="238">
        <v>1602</v>
      </c>
    </row>
    <row r="1604" spans="1:38" x14ac:dyDescent="0.3">
      <c r="A1604" s="232" t="s">
        <v>864</v>
      </c>
      <c r="B1604" s="232" t="s">
        <v>5296</v>
      </c>
      <c r="C1604" s="244" t="s">
        <v>6717</v>
      </c>
      <c r="D1604" s="240" t="s">
        <v>8676</v>
      </c>
      <c r="E1604" s="239" t="s">
        <v>5358</v>
      </c>
      <c r="F1604" s="243" t="s">
        <v>6729</v>
      </c>
      <c r="G1604" s="214">
        <v>0</v>
      </c>
      <c r="H1604" s="234" t="s">
        <v>6721</v>
      </c>
      <c r="I1604" s="234"/>
      <c r="J1604" s="234"/>
      <c r="K1604" s="234"/>
      <c r="L1604" s="234"/>
      <c r="M1604" s="234"/>
      <c r="N1604" s="234" t="s">
        <v>6720</v>
      </c>
      <c r="O1604" s="249" t="s">
        <v>8650</v>
      </c>
      <c r="P1604" s="249" t="s">
        <v>8651</v>
      </c>
      <c r="Q1604" s="226" t="s">
        <v>8652</v>
      </c>
      <c r="R1604" s="212" t="s">
        <v>5359</v>
      </c>
      <c r="S1604" s="213" t="s">
        <v>5359</v>
      </c>
      <c r="T1604" s="236">
        <v>45531</v>
      </c>
      <c r="U1604" s="237" t="s">
        <v>6722</v>
      </c>
      <c r="V1604" s="237">
        <v>45575</v>
      </c>
      <c r="W1604" s="237">
        <v>45582</v>
      </c>
      <c r="X1604" s="237" t="s">
        <v>6721</v>
      </c>
      <c r="Y1604" s="237"/>
      <c r="Z1604" s="237" t="s">
        <v>13089</v>
      </c>
      <c r="AA1604" s="225">
        <v>202409</v>
      </c>
      <c r="AB1604" s="246"/>
      <c r="AC1604" s="236" t="s">
        <v>6708</v>
      </c>
      <c r="AD1604" s="247" t="s">
        <v>6709</v>
      </c>
      <c r="AE1604" s="248">
        <v>0</v>
      </c>
      <c r="AF1604" s="247" t="s">
        <v>6709</v>
      </c>
      <c r="AG1604" s="242" t="str">
        <f>IFERROR(VLOOKUP(작성용!A:A,RM!A:D,4,0),"-")</f>
        <v>유수연</v>
      </c>
      <c r="AH1604" s="9" t="s">
        <v>8223</v>
      </c>
      <c r="AI1604" s="238" t="s">
        <v>13222</v>
      </c>
      <c r="AJ1604" s="238" t="s">
        <v>6721</v>
      </c>
      <c r="AK1604" s="238" t="s">
        <v>6726</v>
      </c>
      <c r="AL1604" s="238">
        <v>1603</v>
      </c>
    </row>
    <row r="1605" spans="1:38" x14ac:dyDescent="0.3">
      <c r="A1605" s="232" t="s">
        <v>864</v>
      </c>
      <c r="B1605" s="232" t="s">
        <v>5296</v>
      </c>
      <c r="C1605" s="244" t="s">
        <v>6717</v>
      </c>
      <c r="D1605" s="240" t="s">
        <v>8438</v>
      </c>
      <c r="E1605" s="239" t="s">
        <v>5148</v>
      </c>
      <c r="F1605" s="243" t="s">
        <v>6729</v>
      </c>
      <c r="G1605" s="214">
        <v>0</v>
      </c>
      <c r="H1605" s="234" t="s">
        <v>6721</v>
      </c>
      <c r="I1605" s="234"/>
      <c r="J1605" s="234"/>
      <c r="K1605" s="234"/>
      <c r="L1605" s="234"/>
      <c r="M1605" s="234"/>
      <c r="N1605" s="234" t="s">
        <v>6720</v>
      </c>
      <c r="O1605" s="249" t="s">
        <v>8650</v>
      </c>
      <c r="P1605" s="249" t="s">
        <v>8651</v>
      </c>
      <c r="Q1605" s="226" t="s">
        <v>8652</v>
      </c>
      <c r="R1605" s="212" t="s">
        <v>5149</v>
      </c>
      <c r="S1605" s="213" t="s">
        <v>5149</v>
      </c>
      <c r="T1605" s="236">
        <v>45531</v>
      </c>
      <c r="U1605" s="237" t="s">
        <v>6722</v>
      </c>
      <c r="V1605" s="237">
        <v>45575</v>
      </c>
      <c r="W1605" s="237">
        <v>45582</v>
      </c>
      <c r="X1605" s="237" t="s">
        <v>6721</v>
      </c>
      <c r="Y1605" s="237"/>
      <c r="Z1605" s="237" t="s">
        <v>13089</v>
      </c>
      <c r="AA1605" s="225">
        <v>202409</v>
      </c>
      <c r="AB1605" s="246"/>
      <c r="AC1605" s="236" t="s">
        <v>6708</v>
      </c>
      <c r="AD1605" s="247" t="s">
        <v>6709</v>
      </c>
      <c r="AE1605" s="248">
        <v>0</v>
      </c>
      <c r="AF1605" s="247" t="s">
        <v>6709</v>
      </c>
      <c r="AG1605" s="242" t="str">
        <f>IFERROR(VLOOKUP(작성용!A:A,RM!A:D,4,0),"-")</f>
        <v>유수연</v>
      </c>
      <c r="AH1605" s="9" t="s">
        <v>8223</v>
      </c>
      <c r="AI1605" s="238" t="s">
        <v>13222</v>
      </c>
      <c r="AJ1605" s="238" t="s">
        <v>6721</v>
      </c>
      <c r="AK1605" s="238" t="s">
        <v>6726</v>
      </c>
      <c r="AL1605" s="238">
        <v>1604</v>
      </c>
    </row>
    <row r="1606" spans="1:38" x14ac:dyDescent="0.3">
      <c r="A1606" s="232" t="s">
        <v>864</v>
      </c>
      <c r="B1606" s="232" t="s">
        <v>5296</v>
      </c>
      <c r="C1606" s="244" t="s">
        <v>6896</v>
      </c>
      <c r="D1606" s="240" t="s">
        <v>8677</v>
      </c>
      <c r="E1606" s="239" t="s">
        <v>5360</v>
      </c>
      <c r="F1606" s="243" t="s">
        <v>6729</v>
      </c>
      <c r="G1606" s="214">
        <v>0</v>
      </c>
      <c r="H1606" s="234" t="s">
        <v>6721</v>
      </c>
      <c r="I1606" s="234"/>
      <c r="J1606" s="234"/>
      <c r="K1606" s="234"/>
      <c r="L1606" s="234"/>
      <c r="M1606" s="234"/>
      <c r="N1606" s="234" t="s">
        <v>6720</v>
      </c>
      <c r="O1606" s="249" t="s">
        <v>8650</v>
      </c>
      <c r="P1606" s="249" t="s">
        <v>8651</v>
      </c>
      <c r="Q1606" s="226" t="s">
        <v>8652</v>
      </c>
      <c r="R1606" s="212" t="s">
        <v>5361</v>
      </c>
      <c r="S1606" s="213" t="s">
        <v>5361</v>
      </c>
      <c r="T1606" s="236">
        <v>45531</v>
      </c>
      <c r="U1606" s="237" t="s">
        <v>6722</v>
      </c>
      <c r="V1606" s="237">
        <v>45575</v>
      </c>
      <c r="W1606" s="237">
        <v>45582</v>
      </c>
      <c r="X1606" s="237" t="s">
        <v>6721</v>
      </c>
      <c r="Y1606" s="237"/>
      <c r="Z1606" s="237" t="s">
        <v>13089</v>
      </c>
      <c r="AA1606" s="225">
        <v>202409</v>
      </c>
      <c r="AB1606" s="246"/>
      <c r="AC1606" s="236" t="s">
        <v>6708</v>
      </c>
      <c r="AD1606" s="247" t="s">
        <v>6709</v>
      </c>
      <c r="AE1606" s="248">
        <v>0</v>
      </c>
      <c r="AF1606" s="247" t="s">
        <v>6709</v>
      </c>
      <c r="AG1606" s="242" t="str">
        <f>IFERROR(VLOOKUP(작성용!A:A,RM!A:D,4,0),"-")</f>
        <v>유수연</v>
      </c>
      <c r="AH1606" s="9" t="s">
        <v>8223</v>
      </c>
      <c r="AI1606" s="238" t="s">
        <v>13222</v>
      </c>
      <c r="AJ1606" s="238" t="s">
        <v>6721</v>
      </c>
      <c r="AK1606" s="238" t="s">
        <v>6726</v>
      </c>
      <c r="AL1606" s="238">
        <v>1605</v>
      </c>
    </row>
    <row r="1607" spans="1:38" x14ac:dyDescent="0.3">
      <c r="A1607" s="232" t="s">
        <v>864</v>
      </c>
      <c r="B1607" s="232" t="s">
        <v>5296</v>
      </c>
      <c r="C1607" s="244" t="s">
        <v>6896</v>
      </c>
      <c r="D1607" s="240" t="s">
        <v>8678</v>
      </c>
      <c r="E1607" s="239" t="s">
        <v>5362</v>
      </c>
      <c r="F1607" s="243" t="s">
        <v>6729</v>
      </c>
      <c r="G1607" s="214">
        <v>0</v>
      </c>
      <c r="H1607" s="234" t="s">
        <v>6721</v>
      </c>
      <c r="I1607" s="234"/>
      <c r="J1607" s="234"/>
      <c r="K1607" s="234"/>
      <c r="L1607" s="234"/>
      <c r="M1607" s="234"/>
      <c r="N1607" s="234" t="s">
        <v>6720</v>
      </c>
      <c r="O1607" s="249" t="s">
        <v>8650</v>
      </c>
      <c r="P1607" s="249" t="s">
        <v>8651</v>
      </c>
      <c r="Q1607" s="226" t="s">
        <v>8652</v>
      </c>
      <c r="R1607" s="212" t="s">
        <v>6721</v>
      </c>
      <c r="S1607" s="212" t="s">
        <v>6721</v>
      </c>
      <c r="T1607" s="236">
        <v>45531</v>
      </c>
      <c r="U1607" s="237" t="s">
        <v>6722</v>
      </c>
      <c r="V1607" s="237">
        <v>45575</v>
      </c>
      <c r="W1607" s="237">
        <v>45582</v>
      </c>
      <c r="X1607" s="237" t="s">
        <v>6721</v>
      </c>
      <c r="Y1607" s="237"/>
      <c r="Z1607" s="237" t="s">
        <v>13089</v>
      </c>
      <c r="AA1607" s="225">
        <v>202409</v>
      </c>
      <c r="AB1607" s="246"/>
      <c r="AC1607" s="236" t="s">
        <v>6708</v>
      </c>
      <c r="AD1607" s="247" t="s">
        <v>6709</v>
      </c>
      <c r="AE1607" s="248">
        <v>0</v>
      </c>
      <c r="AF1607" s="247" t="s">
        <v>6709</v>
      </c>
      <c r="AG1607" s="242" t="str">
        <f>IFERROR(VLOOKUP(작성용!A:A,RM!A:D,4,0),"-")</f>
        <v>유수연</v>
      </c>
      <c r="AH1607" s="9" t="s">
        <v>8223</v>
      </c>
      <c r="AI1607" s="238" t="s">
        <v>13222</v>
      </c>
      <c r="AJ1607" s="238" t="s">
        <v>6721</v>
      </c>
      <c r="AK1607" s="238" t="s">
        <v>6726</v>
      </c>
      <c r="AL1607" s="238">
        <v>1606</v>
      </c>
    </row>
    <row r="1608" spans="1:38" x14ac:dyDescent="0.3">
      <c r="A1608" s="232" t="s">
        <v>864</v>
      </c>
      <c r="B1608" s="232" t="s">
        <v>5296</v>
      </c>
      <c r="C1608" s="244" t="s">
        <v>6896</v>
      </c>
      <c r="D1608" s="240" t="s">
        <v>8679</v>
      </c>
      <c r="E1608" s="239" t="s">
        <v>5363</v>
      </c>
      <c r="F1608" s="243" t="s">
        <v>6729</v>
      </c>
      <c r="G1608" s="214">
        <v>0</v>
      </c>
      <c r="H1608" s="234" t="s">
        <v>6721</v>
      </c>
      <c r="I1608" s="234"/>
      <c r="J1608" s="234"/>
      <c r="K1608" s="234"/>
      <c r="L1608" s="234"/>
      <c r="M1608" s="234"/>
      <c r="N1608" s="234" t="s">
        <v>6720</v>
      </c>
      <c r="O1608" s="249" t="s">
        <v>8650</v>
      </c>
      <c r="P1608" s="249" t="s">
        <v>8651</v>
      </c>
      <c r="Q1608" s="226" t="s">
        <v>8652</v>
      </c>
      <c r="R1608" s="212" t="s">
        <v>6721</v>
      </c>
      <c r="S1608" s="212" t="s">
        <v>6721</v>
      </c>
      <c r="T1608" s="236">
        <v>45531</v>
      </c>
      <c r="U1608" s="237" t="s">
        <v>6722</v>
      </c>
      <c r="V1608" s="237">
        <v>45575</v>
      </c>
      <c r="W1608" s="237">
        <v>45582</v>
      </c>
      <c r="X1608" s="237" t="s">
        <v>6721</v>
      </c>
      <c r="Y1608" s="237"/>
      <c r="Z1608" s="237" t="s">
        <v>13089</v>
      </c>
      <c r="AA1608" s="225">
        <v>202409</v>
      </c>
      <c r="AB1608" s="246"/>
      <c r="AC1608" s="236" t="s">
        <v>6708</v>
      </c>
      <c r="AD1608" s="247" t="s">
        <v>6709</v>
      </c>
      <c r="AE1608" s="248">
        <v>0</v>
      </c>
      <c r="AF1608" s="247" t="s">
        <v>6709</v>
      </c>
      <c r="AG1608" s="242" t="str">
        <f>IFERROR(VLOOKUP(작성용!A:A,RM!A:D,4,0),"-")</f>
        <v>유수연</v>
      </c>
      <c r="AH1608" s="9" t="s">
        <v>8223</v>
      </c>
      <c r="AI1608" s="238" t="s">
        <v>13222</v>
      </c>
      <c r="AJ1608" s="238" t="s">
        <v>6721</v>
      </c>
      <c r="AK1608" s="238" t="s">
        <v>6726</v>
      </c>
      <c r="AL1608" s="238">
        <v>1607</v>
      </c>
    </row>
    <row r="1609" spans="1:38" x14ac:dyDescent="0.3">
      <c r="A1609" s="232" t="s">
        <v>864</v>
      </c>
      <c r="B1609" s="232" t="s">
        <v>5296</v>
      </c>
      <c r="C1609" s="244" t="s">
        <v>6717</v>
      </c>
      <c r="D1609" s="240" t="s">
        <v>8680</v>
      </c>
      <c r="E1609" s="239">
        <v>1101130033900</v>
      </c>
      <c r="F1609" s="243" t="s">
        <v>7105</v>
      </c>
      <c r="G1609" s="214">
        <v>0</v>
      </c>
      <c r="H1609" s="234" t="s">
        <v>6721</v>
      </c>
      <c r="I1609" s="234"/>
      <c r="J1609" s="234"/>
      <c r="K1609" s="234"/>
      <c r="L1609" s="234"/>
      <c r="M1609" s="234"/>
      <c r="N1609" s="234" t="s">
        <v>6720</v>
      </c>
      <c r="O1609" s="249" t="s">
        <v>8650</v>
      </c>
      <c r="P1609" s="249" t="s">
        <v>8651</v>
      </c>
      <c r="Q1609" s="226" t="s">
        <v>8652</v>
      </c>
      <c r="R1609" s="212" t="s">
        <v>5364</v>
      </c>
      <c r="S1609" s="213" t="s">
        <v>5364</v>
      </c>
      <c r="T1609" s="236">
        <v>45531</v>
      </c>
      <c r="U1609" s="237" t="s">
        <v>6722</v>
      </c>
      <c r="V1609" s="237">
        <v>45575</v>
      </c>
      <c r="W1609" s="237">
        <v>45582</v>
      </c>
      <c r="X1609" s="237" t="s">
        <v>6721</v>
      </c>
      <c r="Y1609" s="237"/>
      <c r="Z1609" s="237" t="s">
        <v>13089</v>
      </c>
      <c r="AA1609" s="225">
        <v>202409</v>
      </c>
      <c r="AB1609" s="246"/>
      <c r="AC1609" s="236" t="s">
        <v>6708</v>
      </c>
      <c r="AD1609" s="247" t="s">
        <v>7111</v>
      </c>
      <c r="AE1609" s="248">
        <v>1</v>
      </c>
      <c r="AF1609" s="247" t="s">
        <v>7111</v>
      </c>
      <c r="AG1609" s="242" t="str">
        <f>IFERROR(VLOOKUP(작성용!A:A,RM!A:D,4,0),"-")</f>
        <v>유수연</v>
      </c>
      <c r="AH1609" s="9" t="s">
        <v>8223</v>
      </c>
      <c r="AI1609" s="238" t="s">
        <v>13222</v>
      </c>
      <c r="AJ1609" s="238" t="s">
        <v>6721</v>
      </c>
      <c r="AK1609" s="238" t="s">
        <v>6726</v>
      </c>
      <c r="AL1609" s="238">
        <v>1608</v>
      </c>
    </row>
    <row r="1610" spans="1:38" x14ac:dyDescent="0.3">
      <c r="A1610" s="232" t="s">
        <v>864</v>
      </c>
      <c r="B1610" s="232" t="s">
        <v>5296</v>
      </c>
      <c r="C1610" s="244" t="s">
        <v>6717</v>
      </c>
      <c r="D1610" s="240" t="s">
        <v>8681</v>
      </c>
      <c r="E1610" s="239" t="s">
        <v>5365</v>
      </c>
      <c r="F1610" s="243" t="s">
        <v>7105</v>
      </c>
      <c r="G1610" s="214">
        <v>0</v>
      </c>
      <c r="H1610" s="234" t="s">
        <v>6721</v>
      </c>
      <c r="I1610" s="234"/>
      <c r="J1610" s="234"/>
      <c r="K1610" s="234"/>
      <c r="L1610" s="234"/>
      <c r="M1610" s="234"/>
      <c r="N1610" s="234" t="s">
        <v>6720</v>
      </c>
      <c r="O1610" s="249" t="s">
        <v>8672</v>
      </c>
      <c r="P1610" s="249" t="s">
        <v>8651</v>
      </c>
      <c r="Q1610" s="226" t="s">
        <v>8652</v>
      </c>
      <c r="R1610" s="212" t="s">
        <v>5366</v>
      </c>
      <c r="S1610" s="213" t="s">
        <v>5366</v>
      </c>
      <c r="T1610" s="236">
        <v>45531</v>
      </c>
      <c r="U1610" s="237" t="s">
        <v>6722</v>
      </c>
      <c r="V1610" s="237">
        <v>45575</v>
      </c>
      <c r="W1610" s="237">
        <v>45582</v>
      </c>
      <c r="X1610" s="237" t="s">
        <v>6721</v>
      </c>
      <c r="Y1610" s="237"/>
      <c r="Z1610" s="237" t="s">
        <v>13089</v>
      </c>
      <c r="AA1610" s="225">
        <v>202409</v>
      </c>
      <c r="AB1610" s="246"/>
      <c r="AC1610" s="236" t="s">
        <v>6708</v>
      </c>
      <c r="AD1610" s="247" t="s">
        <v>7137</v>
      </c>
      <c r="AE1610" s="248">
        <v>1</v>
      </c>
      <c r="AF1610" s="247" t="s">
        <v>7137</v>
      </c>
      <c r="AG1610" s="242" t="str">
        <f>IFERROR(VLOOKUP(작성용!A:A,RM!A:D,4,0),"-")</f>
        <v>유수연</v>
      </c>
      <c r="AH1610" s="9" t="s">
        <v>8223</v>
      </c>
      <c r="AI1610" s="238" t="s">
        <v>13222</v>
      </c>
      <c r="AJ1610" s="238" t="s">
        <v>6721</v>
      </c>
      <c r="AK1610" s="238" t="s">
        <v>6726</v>
      </c>
      <c r="AL1610" s="238">
        <v>1609</v>
      </c>
    </row>
    <row r="1611" spans="1:38" x14ac:dyDescent="0.3">
      <c r="A1611" s="232" t="s">
        <v>864</v>
      </c>
      <c r="B1611" s="232" t="s">
        <v>5296</v>
      </c>
      <c r="C1611" s="244" t="s">
        <v>6717</v>
      </c>
      <c r="D1611" s="240" t="s">
        <v>8682</v>
      </c>
      <c r="E1611" s="239">
        <v>1101130034164</v>
      </c>
      <c r="F1611" s="243" t="s">
        <v>7105</v>
      </c>
      <c r="G1611" s="214">
        <v>0</v>
      </c>
      <c r="H1611" s="234" t="s">
        <v>6721</v>
      </c>
      <c r="I1611" s="234"/>
      <c r="J1611" s="234"/>
      <c r="K1611" s="234"/>
      <c r="L1611" s="234"/>
      <c r="M1611" s="234"/>
      <c r="N1611" s="234" t="s">
        <v>6720</v>
      </c>
      <c r="O1611" s="249" t="s">
        <v>8672</v>
      </c>
      <c r="P1611" s="249" t="s">
        <v>8651</v>
      </c>
      <c r="Q1611" s="226" t="s">
        <v>8652</v>
      </c>
      <c r="R1611" s="212" t="s">
        <v>5367</v>
      </c>
      <c r="S1611" s="213" t="s">
        <v>5367</v>
      </c>
      <c r="T1611" s="236">
        <v>45531</v>
      </c>
      <c r="U1611" s="237" t="s">
        <v>6722</v>
      </c>
      <c r="V1611" s="237">
        <v>45575</v>
      </c>
      <c r="W1611" s="237">
        <v>45582</v>
      </c>
      <c r="X1611" s="237" t="s">
        <v>6721</v>
      </c>
      <c r="Y1611" s="237"/>
      <c r="Z1611" s="237" t="s">
        <v>13089</v>
      </c>
      <c r="AA1611" s="225">
        <v>202409</v>
      </c>
      <c r="AB1611" s="246"/>
      <c r="AC1611" s="236" t="s">
        <v>6708</v>
      </c>
      <c r="AD1611" s="247" t="s">
        <v>7026</v>
      </c>
      <c r="AE1611" s="248">
        <v>1</v>
      </c>
      <c r="AF1611" s="247" t="s">
        <v>7026</v>
      </c>
      <c r="AG1611" s="242" t="str">
        <f>IFERROR(VLOOKUP(작성용!A:A,RM!A:D,4,0),"-")</f>
        <v>유수연</v>
      </c>
      <c r="AH1611" s="9" t="s">
        <v>8223</v>
      </c>
      <c r="AI1611" s="238" t="s">
        <v>13222</v>
      </c>
      <c r="AJ1611" s="238" t="s">
        <v>6721</v>
      </c>
      <c r="AK1611" s="238" t="s">
        <v>6726</v>
      </c>
      <c r="AL1611" s="238">
        <v>1610</v>
      </c>
    </row>
    <row r="1612" spans="1:38" x14ac:dyDescent="0.3">
      <c r="A1612" s="232" t="s">
        <v>864</v>
      </c>
      <c r="B1612" s="232" t="s">
        <v>5296</v>
      </c>
      <c r="C1612" s="244" t="s">
        <v>6717</v>
      </c>
      <c r="D1612" s="240" t="s">
        <v>8683</v>
      </c>
      <c r="E1612" s="239" t="s">
        <v>5368</v>
      </c>
      <c r="F1612" s="243" t="s">
        <v>7105</v>
      </c>
      <c r="G1612" s="214">
        <v>0</v>
      </c>
      <c r="H1612" s="234" t="s">
        <v>6721</v>
      </c>
      <c r="I1612" s="234"/>
      <c r="J1612" s="234"/>
      <c r="K1612" s="234"/>
      <c r="L1612" s="234"/>
      <c r="M1612" s="234"/>
      <c r="N1612" s="234" t="s">
        <v>6720</v>
      </c>
      <c r="O1612" s="249" t="s">
        <v>8672</v>
      </c>
      <c r="P1612" s="249" t="s">
        <v>8651</v>
      </c>
      <c r="Q1612" s="226" t="s">
        <v>8652</v>
      </c>
      <c r="R1612" s="212" t="s">
        <v>5369</v>
      </c>
      <c r="S1612" s="213" t="s">
        <v>5369</v>
      </c>
      <c r="T1612" s="236">
        <v>45531</v>
      </c>
      <c r="U1612" s="237" t="s">
        <v>6722</v>
      </c>
      <c r="V1612" s="237">
        <v>45575</v>
      </c>
      <c r="W1612" s="237">
        <v>45582</v>
      </c>
      <c r="X1612" s="237" t="s">
        <v>6721</v>
      </c>
      <c r="Y1612" s="237"/>
      <c r="Z1612" s="237" t="s">
        <v>13089</v>
      </c>
      <c r="AA1612" s="225">
        <v>202409</v>
      </c>
      <c r="AB1612" s="246"/>
      <c r="AC1612" s="236" t="s">
        <v>6708</v>
      </c>
      <c r="AD1612" s="247" t="s">
        <v>7152</v>
      </c>
      <c r="AE1612" s="248">
        <v>1</v>
      </c>
      <c r="AF1612" s="247" t="s">
        <v>7152</v>
      </c>
      <c r="AG1612" s="242" t="str">
        <f>IFERROR(VLOOKUP(작성용!A:A,RM!A:D,4,0),"-")</f>
        <v>유수연</v>
      </c>
      <c r="AH1612" s="9" t="s">
        <v>8223</v>
      </c>
      <c r="AI1612" s="238" t="s">
        <v>13222</v>
      </c>
      <c r="AJ1612" s="238" t="s">
        <v>6721</v>
      </c>
      <c r="AK1612" s="238" t="s">
        <v>6726</v>
      </c>
      <c r="AL1612" s="238">
        <v>1611</v>
      </c>
    </row>
    <row r="1613" spans="1:38" x14ac:dyDescent="0.3">
      <c r="A1613" s="232" t="s">
        <v>864</v>
      </c>
      <c r="B1613" s="232" t="s">
        <v>5296</v>
      </c>
      <c r="C1613" s="244" t="s">
        <v>6717</v>
      </c>
      <c r="D1613" s="240" t="s">
        <v>8684</v>
      </c>
      <c r="E1613" s="239">
        <v>1101130035831</v>
      </c>
      <c r="F1613" s="243" t="s">
        <v>7105</v>
      </c>
      <c r="G1613" s="214">
        <v>0</v>
      </c>
      <c r="H1613" s="234" t="s">
        <v>6721</v>
      </c>
      <c r="I1613" s="234"/>
      <c r="J1613" s="234"/>
      <c r="K1613" s="234"/>
      <c r="L1613" s="234"/>
      <c r="M1613" s="234"/>
      <c r="N1613" s="234" t="s">
        <v>6720</v>
      </c>
      <c r="O1613" s="249" t="s">
        <v>8672</v>
      </c>
      <c r="P1613" s="249" t="s">
        <v>8651</v>
      </c>
      <c r="Q1613" s="226" t="s">
        <v>8652</v>
      </c>
      <c r="R1613" s="212" t="s">
        <v>5370</v>
      </c>
      <c r="S1613" s="213" t="s">
        <v>5370</v>
      </c>
      <c r="T1613" s="236">
        <v>45531</v>
      </c>
      <c r="U1613" s="237" t="s">
        <v>6722</v>
      </c>
      <c r="V1613" s="237">
        <v>45575</v>
      </c>
      <c r="W1613" s="237">
        <v>45582</v>
      </c>
      <c r="X1613" s="237" t="s">
        <v>6721</v>
      </c>
      <c r="Y1613" s="237"/>
      <c r="Z1613" s="237" t="s">
        <v>13089</v>
      </c>
      <c r="AA1613" s="225">
        <v>202409</v>
      </c>
      <c r="AB1613" s="246"/>
      <c r="AC1613" s="236" t="s">
        <v>6708</v>
      </c>
      <c r="AD1613" s="247" t="s">
        <v>7146</v>
      </c>
      <c r="AE1613" s="248">
        <v>1</v>
      </c>
      <c r="AF1613" s="247" t="s">
        <v>7146</v>
      </c>
      <c r="AG1613" s="242" t="str">
        <f>IFERROR(VLOOKUP(작성용!A:A,RM!A:D,4,0),"-")</f>
        <v>유수연</v>
      </c>
      <c r="AH1613" s="9" t="s">
        <v>8223</v>
      </c>
      <c r="AI1613" s="238" t="s">
        <v>13222</v>
      </c>
      <c r="AJ1613" s="238" t="s">
        <v>6721</v>
      </c>
      <c r="AK1613" s="238" t="s">
        <v>6726</v>
      </c>
      <c r="AL1613" s="238">
        <v>1612</v>
      </c>
    </row>
    <row r="1614" spans="1:38" x14ac:dyDescent="0.3">
      <c r="A1614" s="232">
        <v>6000717</v>
      </c>
      <c r="B1614" s="232" t="s">
        <v>8680</v>
      </c>
      <c r="C1614" s="244" t="s">
        <v>6717</v>
      </c>
      <c r="D1614" s="240" t="s">
        <v>8685</v>
      </c>
      <c r="E1614" s="239">
        <v>1101118042379</v>
      </c>
      <c r="F1614" s="243" t="s">
        <v>6966</v>
      </c>
      <c r="G1614" s="214">
        <v>0</v>
      </c>
      <c r="H1614" s="234" t="s">
        <v>6721</v>
      </c>
      <c r="I1614" s="234"/>
      <c r="J1614" s="234"/>
      <c r="K1614" s="234"/>
      <c r="L1614" s="234"/>
      <c r="M1614" s="234"/>
      <c r="N1614" s="234" t="s">
        <v>6720</v>
      </c>
      <c r="O1614" s="249"/>
      <c r="P1614" s="249"/>
      <c r="Q1614" s="226"/>
      <c r="R1614" s="212" t="s">
        <v>2</v>
      </c>
      <c r="S1614" s="213" t="s">
        <v>6721</v>
      </c>
      <c r="T1614" s="236" t="s">
        <v>13223</v>
      </c>
      <c r="U1614" s="237" t="s">
        <v>6722</v>
      </c>
      <c r="V1614" s="237">
        <v>45575</v>
      </c>
      <c r="W1614" s="236" t="s">
        <v>6944</v>
      </c>
      <c r="X1614" s="237" t="s">
        <v>6721</v>
      </c>
      <c r="Y1614" s="237"/>
      <c r="Z1614" s="237"/>
      <c r="AA1614" s="225">
        <v>202409</v>
      </c>
      <c r="AB1614" s="246"/>
      <c r="AC1614" s="236" t="s">
        <v>7181</v>
      </c>
      <c r="AD1614" s="247" t="s">
        <v>7111</v>
      </c>
      <c r="AE1614" s="248">
        <v>0</v>
      </c>
      <c r="AF1614" s="247" t="s">
        <v>7111</v>
      </c>
      <c r="AG1614" s="242" t="str">
        <f>IFERROR(VLOOKUP(작성용!A:A,RM!A:D,4,0),"-")</f>
        <v>-</v>
      </c>
      <c r="AH1614" s="9" t="s">
        <v>6721</v>
      </c>
      <c r="AI1614" s="238" t="s">
        <v>8686</v>
      </c>
      <c r="AJ1614" s="238" t="s">
        <v>6721</v>
      </c>
      <c r="AK1614" s="238" t="s">
        <v>7182</v>
      </c>
      <c r="AL1614" s="238">
        <v>1613</v>
      </c>
    </row>
    <row r="1615" spans="1:38" x14ac:dyDescent="0.3">
      <c r="A1615" s="232">
        <v>6000776</v>
      </c>
      <c r="B1615" s="232" t="s">
        <v>8681</v>
      </c>
      <c r="C1615" s="244" t="s">
        <v>6717</v>
      </c>
      <c r="D1615" s="240" t="s">
        <v>8687</v>
      </c>
      <c r="E1615" s="239">
        <v>1101117655818</v>
      </c>
      <c r="F1615" s="243" t="s">
        <v>7044</v>
      </c>
      <c r="G1615" s="214">
        <v>0</v>
      </c>
      <c r="H1615" s="234" t="s">
        <v>6721</v>
      </c>
      <c r="I1615" s="234"/>
      <c r="J1615" s="234"/>
      <c r="K1615" s="234"/>
      <c r="L1615" s="234"/>
      <c r="M1615" s="234"/>
      <c r="N1615" s="234" t="s">
        <v>6720</v>
      </c>
      <c r="O1615" s="249"/>
      <c r="P1615" s="249"/>
      <c r="Q1615" s="226"/>
      <c r="R1615" s="212" t="s">
        <v>2</v>
      </c>
      <c r="S1615" s="213" t="s">
        <v>6721</v>
      </c>
      <c r="T1615" s="236" t="s">
        <v>13223</v>
      </c>
      <c r="U1615" s="237" t="s">
        <v>6722</v>
      </c>
      <c r="V1615" s="237">
        <v>45575</v>
      </c>
      <c r="W1615" s="236" t="s">
        <v>6944</v>
      </c>
      <c r="X1615" s="237" t="s">
        <v>6721</v>
      </c>
      <c r="Y1615" s="237"/>
      <c r="Z1615" s="237"/>
      <c r="AA1615" s="225">
        <v>202409</v>
      </c>
      <c r="AB1615" s="246"/>
      <c r="AC1615" s="236" t="s">
        <v>7181</v>
      </c>
      <c r="AD1615" s="247" t="s">
        <v>7026</v>
      </c>
      <c r="AE1615" s="248">
        <v>0</v>
      </c>
      <c r="AF1615" s="247" t="s">
        <v>7026</v>
      </c>
      <c r="AG1615" s="242" t="str">
        <f>IFERROR(VLOOKUP(작성용!A:A,RM!A:D,4,0),"-")</f>
        <v>-</v>
      </c>
      <c r="AH1615" s="9" t="s">
        <v>6721</v>
      </c>
      <c r="AI1615" s="238" t="s">
        <v>6721</v>
      </c>
      <c r="AJ1615" s="238" t="s">
        <v>6721</v>
      </c>
      <c r="AK1615" s="238" t="s">
        <v>7182</v>
      </c>
      <c r="AL1615" s="238">
        <v>1614</v>
      </c>
    </row>
    <row r="1616" spans="1:38" x14ac:dyDescent="0.3">
      <c r="A1616" s="232">
        <v>6000776</v>
      </c>
      <c r="B1616" s="232" t="s">
        <v>8681</v>
      </c>
      <c r="C1616" s="244" t="s">
        <v>6717</v>
      </c>
      <c r="D1616" s="240" t="s">
        <v>8688</v>
      </c>
      <c r="E1616" s="239">
        <v>1717110137892</v>
      </c>
      <c r="F1616" s="243" t="s">
        <v>7044</v>
      </c>
      <c r="G1616" s="214">
        <v>0</v>
      </c>
      <c r="H1616" s="234" t="s">
        <v>6721</v>
      </c>
      <c r="I1616" s="234"/>
      <c r="J1616" s="234"/>
      <c r="K1616" s="234"/>
      <c r="L1616" s="234"/>
      <c r="M1616" s="234"/>
      <c r="N1616" s="234" t="s">
        <v>6720</v>
      </c>
      <c r="O1616" s="249"/>
      <c r="P1616" s="249"/>
      <c r="Q1616" s="226"/>
      <c r="R1616" s="212" t="s">
        <v>2</v>
      </c>
      <c r="S1616" s="213" t="s">
        <v>6721</v>
      </c>
      <c r="T1616" s="236" t="s">
        <v>13223</v>
      </c>
      <c r="U1616" s="237" t="s">
        <v>6722</v>
      </c>
      <c r="V1616" s="237">
        <v>45575</v>
      </c>
      <c r="W1616" s="236" t="s">
        <v>6944</v>
      </c>
      <c r="X1616" s="237" t="s">
        <v>6721</v>
      </c>
      <c r="Y1616" s="237"/>
      <c r="Z1616" s="237"/>
      <c r="AA1616" s="225">
        <v>202409</v>
      </c>
      <c r="AB1616" s="246"/>
      <c r="AC1616" s="236" t="s">
        <v>7181</v>
      </c>
      <c r="AD1616" s="247" t="s">
        <v>7077</v>
      </c>
      <c r="AE1616" s="248">
        <v>0</v>
      </c>
      <c r="AF1616" s="247" t="s">
        <v>7077</v>
      </c>
      <c r="AG1616" s="242" t="str">
        <f>IFERROR(VLOOKUP(작성용!A:A,RM!A:D,4,0),"-")</f>
        <v>-</v>
      </c>
      <c r="AH1616" s="9" t="s">
        <v>6721</v>
      </c>
      <c r="AI1616" s="238" t="s">
        <v>6721</v>
      </c>
      <c r="AJ1616" s="238" t="s">
        <v>6721</v>
      </c>
      <c r="AK1616" s="238" t="s">
        <v>7182</v>
      </c>
      <c r="AL1616" s="238">
        <v>1615</v>
      </c>
    </row>
    <row r="1617" spans="1:38" x14ac:dyDescent="0.3">
      <c r="A1617" s="232">
        <v>6000776</v>
      </c>
      <c r="B1617" s="232" t="s">
        <v>8681</v>
      </c>
      <c r="C1617" s="244" t="s">
        <v>6717</v>
      </c>
      <c r="D1617" s="240" t="s">
        <v>8689</v>
      </c>
      <c r="E1617" s="239">
        <v>1101115454197</v>
      </c>
      <c r="F1617" s="243" t="s">
        <v>6966</v>
      </c>
      <c r="G1617" s="214">
        <v>0</v>
      </c>
      <c r="H1617" s="234" t="s">
        <v>6721</v>
      </c>
      <c r="I1617" s="234"/>
      <c r="J1617" s="234"/>
      <c r="K1617" s="234"/>
      <c r="L1617" s="234"/>
      <c r="M1617" s="234"/>
      <c r="N1617" s="234" t="s">
        <v>6720</v>
      </c>
      <c r="O1617" s="249"/>
      <c r="P1617" s="249"/>
      <c r="Q1617" s="226"/>
      <c r="R1617" s="212" t="s">
        <v>2</v>
      </c>
      <c r="S1617" s="213" t="s">
        <v>6721</v>
      </c>
      <c r="T1617" s="236" t="s">
        <v>13223</v>
      </c>
      <c r="U1617" s="237" t="s">
        <v>6722</v>
      </c>
      <c r="V1617" s="237">
        <v>45575</v>
      </c>
      <c r="W1617" s="236" t="s">
        <v>6944</v>
      </c>
      <c r="X1617" s="237" t="s">
        <v>6721</v>
      </c>
      <c r="Y1617" s="237"/>
      <c r="Z1617" s="237"/>
      <c r="AA1617" s="225">
        <v>202409</v>
      </c>
      <c r="AB1617" s="246"/>
      <c r="AC1617" s="236" t="s">
        <v>7181</v>
      </c>
      <c r="AD1617" s="247" t="s">
        <v>7111</v>
      </c>
      <c r="AE1617" s="248">
        <v>0</v>
      </c>
      <c r="AF1617" s="247" t="s">
        <v>7111</v>
      </c>
      <c r="AG1617" s="242" t="str">
        <f>IFERROR(VLOOKUP(작성용!A:A,RM!A:D,4,0),"-")</f>
        <v>-</v>
      </c>
      <c r="AH1617" s="9" t="s">
        <v>6721</v>
      </c>
      <c r="AI1617" s="238" t="s">
        <v>6721</v>
      </c>
      <c r="AJ1617" s="238" t="s">
        <v>6721</v>
      </c>
      <c r="AK1617" s="238" t="s">
        <v>7182</v>
      </c>
      <c r="AL1617" s="238">
        <v>1616</v>
      </c>
    </row>
    <row r="1618" spans="1:38" x14ac:dyDescent="0.3">
      <c r="A1618" s="232">
        <v>6000776</v>
      </c>
      <c r="B1618" s="232" t="s">
        <v>8681</v>
      </c>
      <c r="C1618" s="244" t="s">
        <v>6717</v>
      </c>
      <c r="D1618" s="240" t="s">
        <v>8690</v>
      </c>
      <c r="E1618" s="239">
        <v>1601110606751</v>
      </c>
      <c r="F1618" s="243" t="s">
        <v>7044</v>
      </c>
      <c r="G1618" s="214">
        <v>0</v>
      </c>
      <c r="H1618" s="234" t="s">
        <v>6721</v>
      </c>
      <c r="I1618" s="234"/>
      <c r="J1618" s="234"/>
      <c r="K1618" s="234"/>
      <c r="L1618" s="234"/>
      <c r="M1618" s="234"/>
      <c r="N1618" s="234" t="s">
        <v>6720</v>
      </c>
      <c r="O1618" s="249"/>
      <c r="P1618" s="249"/>
      <c r="Q1618" s="226"/>
      <c r="R1618" s="212" t="s">
        <v>2</v>
      </c>
      <c r="S1618" s="213" t="s">
        <v>6721</v>
      </c>
      <c r="T1618" s="236" t="s">
        <v>13223</v>
      </c>
      <c r="U1618" s="237" t="s">
        <v>6722</v>
      </c>
      <c r="V1618" s="237">
        <v>45575</v>
      </c>
      <c r="W1618" s="236" t="s">
        <v>6944</v>
      </c>
      <c r="X1618" s="237" t="s">
        <v>6721</v>
      </c>
      <c r="Y1618" s="237"/>
      <c r="Z1618" s="237"/>
      <c r="AA1618" s="225">
        <v>202409</v>
      </c>
      <c r="AB1618" s="246"/>
      <c r="AC1618" s="236" t="s">
        <v>7181</v>
      </c>
      <c r="AD1618" s="247" t="s">
        <v>7152</v>
      </c>
      <c r="AE1618" s="248">
        <v>0.4</v>
      </c>
      <c r="AF1618" s="247" t="s">
        <v>7152</v>
      </c>
      <c r="AG1618" s="242" t="str">
        <f>IFERROR(VLOOKUP(작성용!A:A,RM!A:D,4,0),"-")</f>
        <v>-</v>
      </c>
      <c r="AH1618" s="9" t="s">
        <v>6721</v>
      </c>
      <c r="AI1618" s="238" t="s">
        <v>6721</v>
      </c>
      <c r="AJ1618" s="238" t="s">
        <v>6721</v>
      </c>
      <c r="AK1618" s="238" t="s">
        <v>7182</v>
      </c>
      <c r="AL1618" s="238">
        <v>1617</v>
      </c>
    </row>
    <row r="1619" spans="1:38" x14ac:dyDescent="0.3">
      <c r="A1619" s="232">
        <v>6000776</v>
      </c>
      <c r="B1619" s="232" t="s">
        <v>8681</v>
      </c>
      <c r="C1619" s="244" t="s">
        <v>6717</v>
      </c>
      <c r="D1619" s="240" t="s">
        <v>8691</v>
      </c>
      <c r="E1619" s="239">
        <v>2001110471759</v>
      </c>
      <c r="F1619" s="243" t="s">
        <v>7044</v>
      </c>
      <c r="G1619" s="214">
        <v>0</v>
      </c>
      <c r="H1619" s="234" t="s">
        <v>6721</v>
      </c>
      <c r="I1619" s="234"/>
      <c r="J1619" s="234"/>
      <c r="K1619" s="234"/>
      <c r="L1619" s="234"/>
      <c r="M1619" s="234"/>
      <c r="N1619" s="234" t="s">
        <v>6720</v>
      </c>
      <c r="O1619" s="249"/>
      <c r="P1619" s="249"/>
      <c r="Q1619" s="226"/>
      <c r="R1619" s="212" t="s">
        <v>2</v>
      </c>
      <c r="S1619" s="213" t="s">
        <v>6721</v>
      </c>
      <c r="T1619" s="236" t="s">
        <v>13223</v>
      </c>
      <c r="U1619" s="237" t="s">
        <v>6722</v>
      </c>
      <c r="V1619" s="237">
        <v>45575</v>
      </c>
      <c r="W1619" s="236" t="s">
        <v>6944</v>
      </c>
      <c r="X1619" s="237" t="s">
        <v>6721</v>
      </c>
      <c r="Y1619" s="237"/>
      <c r="Z1619" s="237"/>
      <c r="AA1619" s="225">
        <v>202409</v>
      </c>
      <c r="AB1619" s="246"/>
      <c r="AC1619" s="236" t="s">
        <v>7181</v>
      </c>
      <c r="AD1619" s="247" t="s">
        <v>7100</v>
      </c>
      <c r="AE1619" s="248">
        <v>0</v>
      </c>
      <c r="AF1619" s="247" t="s">
        <v>7100</v>
      </c>
      <c r="AG1619" s="242" t="str">
        <f>IFERROR(VLOOKUP(작성용!A:A,RM!A:D,4,0),"-")</f>
        <v>-</v>
      </c>
      <c r="AH1619" s="9" t="s">
        <v>6721</v>
      </c>
      <c r="AI1619" s="238" t="s">
        <v>6721</v>
      </c>
      <c r="AJ1619" s="238" t="s">
        <v>6721</v>
      </c>
      <c r="AK1619" s="238" t="s">
        <v>7182</v>
      </c>
      <c r="AL1619" s="238">
        <v>1618</v>
      </c>
    </row>
    <row r="1620" spans="1:38" x14ac:dyDescent="0.3">
      <c r="A1620" s="232">
        <v>6000776</v>
      </c>
      <c r="B1620" s="232" t="s">
        <v>8681</v>
      </c>
      <c r="C1620" s="244" t="s">
        <v>6717</v>
      </c>
      <c r="D1620" s="240" t="s">
        <v>8692</v>
      </c>
      <c r="E1620" s="239">
        <v>1101115777755</v>
      </c>
      <c r="F1620" s="243" t="s">
        <v>7044</v>
      </c>
      <c r="G1620" s="214">
        <v>0</v>
      </c>
      <c r="H1620" s="234" t="s">
        <v>6721</v>
      </c>
      <c r="I1620" s="234"/>
      <c r="J1620" s="234"/>
      <c r="K1620" s="234"/>
      <c r="L1620" s="234"/>
      <c r="M1620" s="234"/>
      <c r="N1620" s="234" t="s">
        <v>6720</v>
      </c>
      <c r="O1620" s="249"/>
      <c r="P1620" s="249"/>
      <c r="Q1620" s="226"/>
      <c r="R1620" s="212" t="s">
        <v>2</v>
      </c>
      <c r="S1620" s="213" t="s">
        <v>6721</v>
      </c>
      <c r="T1620" s="236" t="s">
        <v>13223</v>
      </c>
      <c r="U1620" s="237" t="s">
        <v>6722</v>
      </c>
      <c r="V1620" s="237">
        <v>45575</v>
      </c>
      <c r="W1620" s="236" t="s">
        <v>6944</v>
      </c>
      <c r="X1620" s="237" t="s">
        <v>6721</v>
      </c>
      <c r="Y1620" s="237"/>
      <c r="Z1620" s="237"/>
      <c r="AA1620" s="225">
        <v>202409</v>
      </c>
      <c r="AB1620" s="246"/>
      <c r="AC1620" s="236" t="s">
        <v>7181</v>
      </c>
      <c r="AD1620" s="247" t="s">
        <v>7146</v>
      </c>
      <c r="AE1620" s="248">
        <v>0</v>
      </c>
      <c r="AF1620" s="247" t="s">
        <v>7146</v>
      </c>
      <c r="AG1620" s="242" t="str">
        <f>IFERROR(VLOOKUP(작성용!A:A,RM!A:D,4,0),"-")</f>
        <v>-</v>
      </c>
      <c r="AH1620" s="9" t="s">
        <v>6721</v>
      </c>
      <c r="AI1620" s="238" t="s">
        <v>6721</v>
      </c>
      <c r="AJ1620" s="238" t="s">
        <v>6721</v>
      </c>
      <c r="AK1620" s="238" t="s">
        <v>7182</v>
      </c>
      <c r="AL1620" s="238">
        <v>1619</v>
      </c>
    </row>
    <row r="1621" spans="1:38" x14ac:dyDescent="0.3">
      <c r="A1621" s="232">
        <v>6000829</v>
      </c>
      <c r="B1621" s="232" t="s">
        <v>8682</v>
      </c>
      <c r="C1621" s="244" t="s">
        <v>6717</v>
      </c>
      <c r="D1621" s="240" t="s">
        <v>8693</v>
      </c>
      <c r="E1621" s="239">
        <v>1101116738136</v>
      </c>
      <c r="F1621" s="243" t="s">
        <v>7044</v>
      </c>
      <c r="G1621" s="214">
        <v>0</v>
      </c>
      <c r="H1621" s="234" t="s">
        <v>6721</v>
      </c>
      <c r="I1621" s="234"/>
      <c r="J1621" s="234"/>
      <c r="K1621" s="234"/>
      <c r="L1621" s="234"/>
      <c r="M1621" s="234"/>
      <c r="N1621" s="234" t="s">
        <v>6720</v>
      </c>
      <c r="O1621" s="249"/>
      <c r="P1621" s="249"/>
      <c r="Q1621" s="226"/>
      <c r="R1621" s="212" t="s">
        <v>2</v>
      </c>
      <c r="S1621" s="213" t="s">
        <v>6721</v>
      </c>
      <c r="T1621" s="236" t="s">
        <v>13223</v>
      </c>
      <c r="U1621" s="237" t="s">
        <v>6722</v>
      </c>
      <c r="V1621" s="237">
        <v>45575</v>
      </c>
      <c r="W1621" s="236" t="s">
        <v>6944</v>
      </c>
      <c r="X1621" s="237" t="s">
        <v>6721</v>
      </c>
      <c r="Y1621" s="237"/>
      <c r="Z1621" s="237"/>
      <c r="AA1621" s="225">
        <v>202409</v>
      </c>
      <c r="AB1621" s="246"/>
      <c r="AC1621" s="236" t="s">
        <v>7181</v>
      </c>
      <c r="AD1621" s="247" t="s">
        <v>7289</v>
      </c>
      <c r="AE1621" s="248">
        <v>0</v>
      </c>
      <c r="AF1621" s="247" t="s">
        <v>7289</v>
      </c>
      <c r="AG1621" s="242" t="str">
        <f>IFERROR(VLOOKUP(작성용!A:A,RM!A:D,4,0),"-")</f>
        <v>-</v>
      </c>
      <c r="AH1621" s="9" t="s">
        <v>6721</v>
      </c>
      <c r="AI1621" s="238" t="s">
        <v>6721</v>
      </c>
      <c r="AJ1621" s="238" t="s">
        <v>6721</v>
      </c>
      <c r="AK1621" s="238" t="s">
        <v>7182</v>
      </c>
      <c r="AL1621" s="238">
        <v>1620</v>
      </c>
    </row>
    <row r="1622" spans="1:38" x14ac:dyDescent="0.3">
      <c r="A1622" s="232">
        <v>6000861</v>
      </c>
      <c r="B1622" s="232" t="s">
        <v>8683</v>
      </c>
      <c r="C1622" s="244" t="s">
        <v>6717</v>
      </c>
      <c r="D1622" s="240" t="s">
        <v>8694</v>
      </c>
      <c r="E1622" s="239">
        <v>1101117113684</v>
      </c>
      <c r="F1622" s="243" t="s">
        <v>7044</v>
      </c>
      <c r="G1622" s="214">
        <v>0</v>
      </c>
      <c r="H1622" s="234" t="s">
        <v>6721</v>
      </c>
      <c r="I1622" s="234"/>
      <c r="J1622" s="234"/>
      <c r="K1622" s="234"/>
      <c r="L1622" s="234"/>
      <c r="M1622" s="234"/>
      <c r="N1622" s="234" t="s">
        <v>6720</v>
      </c>
      <c r="O1622" s="249"/>
      <c r="P1622" s="249"/>
      <c r="Q1622" s="226"/>
      <c r="R1622" s="212" t="s">
        <v>2</v>
      </c>
      <c r="S1622" s="213" t="s">
        <v>6721</v>
      </c>
      <c r="T1622" s="236" t="s">
        <v>13223</v>
      </c>
      <c r="U1622" s="237" t="s">
        <v>6722</v>
      </c>
      <c r="V1622" s="237">
        <v>45575</v>
      </c>
      <c r="W1622" s="236" t="s">
        <v>6944</v>
      </c>
      <c r="X1622" s="237" t="s">
        <v>6721</v>
      </c>
      <c r="Y1622" s="237"/>
      <c r="Z1622" s="237"/>
      <c r="AA1622" s="225">
        <v>202409</v>
      </c>
      <c r="AB1622" s="246"/>
      <c r="AC1622" s="236" t="s">
        <v>7181</v>
      </c>
      <c r="AD1622" s="247" t="s">
        <v>7100</v>
      </c>
      <c r="AE1622" s="248">
        <v>0</v>
      </c>
      <c r="AF1622" s="247" t="s">
        <v>7100</v>
      </c>
      <c r="AG1622" s="242" t="str">
        <f>IFERROR(VLOOKUP(작성용!A:A,RM!A:D,4,0),"-")</f>
        <v>-</v>
      </c>
      <c r="AH1622" s="9" t="s">
        <v>6721</v>
      </c>
      <c r="AI1622" s="238" t="s">
        <v>6721</v>
      </c>
      <c r="AJ1622" s="238" t="s">
        <v>6721</v>
      </c>
      <c r="AK1622" s="238" t="s">
        <v>7182</v>
      </c>
      <c r="AL1622" s="238">
        <v>1621</v>
      </c>
    </row>
    <row r="1623" spans="1:38" x14ac:dyDescent="0.3">
      <c r="A1623" s="232">
        <v>6000861</v>
      </c>
      <c r="B1623" s="232" t="s">
        <v>8683</v>
      </c>
      <c r="C1623" s="244" t="s">
        <v>6717</v>
      </c>
      <c r="D1623" s="240" t="s">
        <v>8694</v>
      </c>
      <c r="E1623" s="239">
        <v>1101117113684</v>
      </c>
      <c r="F1623" s="243" t="s">
        <v>7044</v>
      </c>
      <c r="G1623" s="214">
        <v>2</v>
      </c>
      <c r="H1623" s="234" t="s">
        <v>6721</v>
      </c>
      <c r="I1623" s="234"/>
      <c r="J1623" s="234"/>
      <c r="K1623" s="234"/>
      <c r="L1623" s="234"/>
      <c r="M1623" s="234"/>
      <c r="N1623" s="234" t="s">
        <v>6720</v>
      </c>
      <c r="O1623" s="249"/>
      <c r="P1623" s="249"/>
      <c r="Q1623" s="226"/>
      <c r="R1623" s="212" t="s">
        <v>2</v>
      </c>
      <c r="S1623" s="213" t="s">
        <v>6721</v>
      </c>
      <c r="T1623" s="236" t="s">
        <v>13223</v>
      </c>
      <c r="U1623" s="237" t="s">
        <v>6722</v>
      </c>
      <c r="V1623" s="237">
        <v>45575</v>
      </c>
      <c r="W1623" s="236" t="s">
        <v>6944</v>
      </c>
      <c r="X1623" s="237" t="s">
        <v>6721</v>
      </c>
      <c r="Y1623" s="237"/>
      <c r="Z1623" s="237"/>
      <c r="AA1623" s="225">
        <v>202409</v>
      </c>
      <c r="AB1623" s="246"/>
      <c r="AC1623" s="236" t="s">
        <v>7181</v>
      </c>
      <c r="AD1623" s="247" t="s">
        <v>7100</v>
      </c>
      <c r="AE1623" s="248">
        <v>0</v>
      </c>
      <c r="AF1623" s="247" t="s">
        <v>7100</v>
      </c>
      <c r="AG1623" s="242" t="str">
        <f>IFERROR(VLOOKUP(작성용!A:A,RM!A:D,4,0),"-")</f>
        <v>-</v>
      </c>
      <c r="AH1623" s="9" t="s">
        <v>6721</v>
      </c>
      <c r="AI1623" s="238" t="s">
        <v>6721</v>
      </c>
      <c r="AJ1623" s="238" t="s">
        <v>6721</v>
      </c>
      <c r="AK1623" s="238" t="s">
        <v>7182</v>
      </c>
      <c r="AL1623" s="238">
        <v>1622</v>
      </c>
    </row>
    <row r="1624" spans="1:38" x14ac:dyDescent="0.3">
      <c r="A1624" s="232">
        <v>6000861</v>
      </c>
      <c r="B1624" s="232" t="s">
        <v>8683</v>
      </c>
      <c r="C1624" s="244" t="s">
        <v>6717</v>
      </c>
      <c r="D1624" s="240" t="s">
        <v>8695</v>
      </c>
      <c r="E1624" s="239">
        <v>1701110623878</v>
      </c>
      <c r="F1624" s="243" t="s">
        <v>7044</v>
      </c>
      <c r="G1624" s="214">
        <v>0</v>
      </c>
      <c r="H1624" s="234" t="s">
        <v>6721</v>
      </c>
      <c r="I1624" s="234"/>
      <c r="J1624" s="234"/>
      <c r="K1624" s="234"/>
      <c r="L1624" s="234"/>
      <c r="M1624" s="234"/>
      <c r="N1624" s="234" t="s">
        <v>6720</v>
      </c>
      <c r="O1624" s="249"/>
      <c r="P1624" s="249"/>
      <c r="Q1624" s="226"/>
      <c r="R1624" s="212" t="s">
        <v>2</v>
      </c>
      <c r="S1624" s="213" t="s">
        <v>6721</v>
      </c>
      <c r="T1624" s="236" t="s">
        <v>13223</v>
      </c>
      <c r="U1624" s="237" t="s">
        <v>6722</v>
      </c>
      <c r="V1624" s="237">
        <v>45575</v>
      </c>
      <c r="W1624" s="236" t="s">
        <v>6944</v>
      </c>
      <c r="X1624" s="237" t="s">
        <v>6721</v>
      </c>
      <c r="Y1624" s="237"/>
      <c r="Z1624" s="237"/>
      <c r="AA1624" s="225">
        <v>202409</v>
      </c>
      <c r="AB1624" s="246"/>
      <c r="AC1624" s="236" t="s">
        <v>7181</v>
      </c>
      <c r="AD1624" s="247" t="s">
        <v>6989</v>
      </c>
      <c r="AE1624" s="248">
        <v>0</v>
      </c>
      <c r="AF1624" s="247" t="s">
        <v>6989</v>
      </c>
      <c r="AG1624" s="242" t="str">
        <f>IFERROR(VLOOKUP(작성용!A:A,RM!A:D,4,0),"-")</f>
        <v>-</v>
      </c>
      <c r="AH1624" s="9" t="s">
        <v>6721</v>
      </c>
      <c r="AI1624" s="238" t="s">
        <v>6721</v>
      </c>
      <c r="AJ1624" s="238" t="s">
        <v>6721</v>
      </c>
      <c r="AK1624" s="238" t="s">
        <v>7182</v>
      </c>
      <c r="AL1624" s="238">
        <v>1623</v>
      </c>
    </row>
    <row r="1625" spans="1:38" x14ac:dyDescent="0.3">
      <c r="A1625" s="232">
        <v>6000861</v>
      </c>
      <c r="B1625" s="232" t="s">
        <v>8683</v>
      </c>
      <c r="C1625" s="244" t="s">
        <v>6717</v>
      </c>
      <c r="D1625" s="240" t="s">
        <v>8695</v>
      </c>
      <c r="E1625" s="239">
        <v>1701110623878</v>
      </c>
      <c r="F1625" s="243" t="s">
        <v>6931</v>
      </c>
      <c r="G1625" s="214">
        <v>0</v>
      </c>
      <c r="H1625" s="234" t="s">
        <v>6721</v>
      </c>
      <c r="I1625" s="234"/>
      <c r="J1625" s="234"/>
      <c r="K1625" s="234"/>
      <c r="L1625" s="234"/>
      <c r="M1625" s="234"/>
      <c r="N1625" s="234" t="s">
        <v>6720</v>
      </c>
      <c r="O1625" s="249"/>
      <c r="P1625" s="249"/>
      <c r="Q1625" s="226"/>
      <c r="R1625" s="212" t="s">
        <v>2</v>
      </c>
      <c r="S1625" s="213" t="s">
        <v>6721</v>
      </c>
      <c r="T1625" s="236" t="s">
        <v>13223</v>
      </c>
      <c r="U1625" s="237" t="s">
        <v>6722</v>
      </c>
      <c r="V1625" s="237">
        <v>45575</v>
      </c>
      <c r="W1625" s="236" t="s">
        <v>6944</v>
      </c>
      <c r="X1625" s="237" t="s">
        <v>6721</v>
      </c>
      <c r="Y1625" s="237"/>
      <c r="Z1625" s="237"/>
      <c r="AA1625" s="225">
        <v>202409</v>
      </c>
      <c r="AB1625" s="246"/>
      <c r="AC1625" s="236" t="s">
        <v>7181</v>
      </c>
      <c r="AD1625" s="247" t="s">
        <v>6989</v>
      </c>
      <c r="AE1625" s="248">
        <v>0</v>
      </c>
      <c r="AF1625" s="247" t="s">
        <v>6989</v>
      </c>
      <c r="AG1625" s="242" t="str">
        <f>IFERROR(VLOOKUP(작성용!A:A,RM!A:D,4,0),"-")</f>
        <v>-</v>
      </c>
      <c r="AH1625" s="9" t="s">
        <v>6721</v>
      </c>
      <c r="AI1625" s="238" t="s">
        <v>6721</v>
      </c>
      <c r="AJ1625" s="238" t="s">
        <v>6721</v>
      </c>
      <c r="AK1625" s="238" t="s">
        <v>7182</v>
      </c>
      <c r="AL1625" s="238">
        <v>1624</v>
      </c>
    </row>
    <row r="1626" spans="1:38" x14ac:dyDescent="0.3">
      <c r="A1626" s="232">
        <v>6000870</v>
      </c>
      <c r="B1626" s="232" t="s">
        <v>8684</v>
      </c>
      <c r="C1626" s="244" t="s">
        <v>6717</v>
      </c>
      <c r="D1626" s="240" t="s">
        <v>8638</v>
      </c>
      <c r="E1626" s="239">
        <v>1101110014970</v>
      </c>
      <c r="F1626" s="243" t="s">
        <v>7179</v>
      </c>
      <c r="G1626" s="214">
        <v>0</v>
      </c>
      <c r="H1626" s="234" t="s">
        <v>6721</v>
      </c>
      <c r="I1626" s="234"/>
      <c r="J1626" s="234"/>
      <c r="K1626" s="234"/>
      <c r="L1626" s="234"/>
      <c r="M1626" s="234"/>
      <c r="N1626" s="234" t="s">
        <v>6720</v>
      </c>
      <c r="O1626" s="249"/>
      <c r="P1626" s="249"/>
      <c r="Q1626" s="226"/>
      <c r="R1626" s="212" t="s">
        <v>2</v>
      </c>
      <c r="S1626" s="213" t="s">
        <v>6721</v>
      </c>
      <c r="T1626" s="236" t="s">
        <v>13223</v>
      </c>
      <c r="U1626" s="237" t="s">
        <v>6722</v>
      </c>
      <c r="V1626" s="237">
        <v>45575</v>
      </c>
      <c r="W1626" s="236" t="s">
        <v>6944</v>
      </c>
      <c r="X1626" s="237" t="s">
        <v>6721</v>
      </c>
      <c r="Y1626" s="237"/>
      <c r="Z1626" s="237"/>
      <c r="AA1626" s="225">
        <v>202409</v>
      </c>
      <c r="AB1626" s="246"/>
      <c r="AC1626" s="236" t="s">
        <v>7181</v>
      </c>
      <c r="AD1626" s="247" t="s">
        <v>7620</v>
      </c>
      <c r="AE1626" s="248">
        <v>0</v>
      </c>
      <c r="AF1626" s="247" t="s">
        <v>7620</v>
      </c>
      <c r="AG1626" s="242" t="str">
        <f>IFERROR(VLOOKUP(작성용!A:A,RM!A:D,4,0),"-")</f>
        <v>-</v>
      </c>
      <c r="AH1626" s="9" t="s">
        <v>6721</v>
      </c>
      <c r="AI1626" s="238" t="s">
        <v>6721</v>
      </c>
      <c r="AJ1626" s="238" t="s">
        <v>6721</v>
      </c>
      <c r="AK1626" s="238" t="s">
        <v>7182</v>
      </c>
      <c r="AL1626" s="238">
        <v>1625</v>
      </c>
    </row>
    <row r="1627" spans="1:38" x14ac:dyDescent="0.3">
      <c r="A1627" s="232" t="s">
        <v>2121</v>
      </c>
      <c r="B1627" s="232" t="s">
        <v>7056</v>
      </c>
      <c r="C1627" s="244" t="s">
        <v>6717</v>
      </c>
      <c r="D1627" s="230" t="s">
        <v>8696</v>
      </c>
      <c r="E1627" s="239" t="s">
        <v>5371</v>
      </c>
      <c r="F1627" s="243" t="s">
        <v>7558</v>
      </c>
      <c r="G1627" s="214">
        <v>0</v>
      </c>
      <c r="H1627" s="234" t="s">
        <v>6721</v>
      </c>
      <c r="I1627" s="234"/>
      <c r="J1627" s="234"/>
      <c r="K1627" s="234"/>
      <c r="L1627" s="234"/>
      <c r="M1627" s="234"/>
      <c r="N1627" s="234" t="s">
        <v>6720</v>
      </c>
      <c r="O1627" s="249" t="s">
        <v>8697</v>
      </c>
      <c r="P1627" s="249" t="s">
        <v>7064</v>
      </c>
      <c r="Q1627" s="226" t="s">
        <v>8698</v>
      </c>
      <c r="R1627" s="212" t="s">
        <v>2</v>
      </c>
      <c r="S1627" s="213" t="s">
        <v>6721</v>
      </c>
      <c r="T1627" s="236">
        <v>45532</v>
      </c>
      <c r="U1627" s="237" t="s">
        <v>6722</v>
      </c>
      <c r="V1627" s="290">
        <v>45572</v>
      </c>
      <c r="W1627" s="236" t="s">
        <v>8699</v>
      </c>
      <c r="X1627" s="237" t="s">
        <v>6721</v>
      </c>
      <c r="Y1627" s="237"/>
      <c r="Z1627" s="237" t="s">
        <v>7066</v>
      </c>
      <c r="AA1627" s="241">
        <v>202409</v>
      </c>
      <c r="AB1627" s="246"/>
      <c r="AC1627" s="236" t="s">
        <v>6963</v>
      </c>
      <c r="AD1627" s="247" t="s">
        <v>7158</v>
      </c>
      <c r="AE1627" s="248">
        <v>1</v>
      </c>
      <c r="AF1627" s="247" t="s">
        <v>7167</v>
      </c>
      <c r="AG1627" s="242" t="str">
        <f>IFERROR(VLOOKUP(작성용!A:A,RM!A:D,4,0),"-")</f>
        <v>최수민</v>
      </c>
      <c r="AH1627" s="9" t="s">
        <v>6923</v>
      </c>
      <c r="AI1627" s="238" t="s">
        <v>8700</v>
      </c>
      <c r="AJ1627" s="238" t="s">
        <v>6929</v>
      </c>
      <c r="AK1627" s="238" t="s">
        <v>6726</v>
      </c>
      <c r="AL1627" s="238">
        <v>1626</v>
      </c>
    </row>
    <row r="1628" spans="1:38" x14ac:dyDescent="0.3">
      <c r="A1628" s="232" t="s">
        <v>2121</v>
      </c>
      <c r="B1628" s="232" t="s">
        <v>7056</v>
      </c>
      <c r="C1628" s="244" t="s">
        <v>6717</v>
      </c>
      <c r="D1628" s="240" t="s">
        <v>8047</v>
      </c>
      <c r="E1628" s="239">
        <v>1101113403451</v>
      </c>
      <c r="F1628" s="243" t="s">
        <v>6966</v>
      </c>
      <c r="G1628" s="214">
        <v>0</v>
      </c>
      <c r="H1628" s="234" t="s">
        <v>6721</v>
      </c>
      <c r="I1628" s="234"/>
      <c r="J1628" s="234"/>
      <c r="K1628" s="234"/>
      <c r="L1628" s="234"/>
      <c r="M1628" s="234"/>
      <c r="N1628" s="234" t="s">
        <v>6720</v>
      </c>
      <c r="O1628" s="249" t="s">
        <v>8697</v>
      </c>
      <c r="P1628" s="249" t="s">
        <v>7064</v>
      </c>
      <c r="Q1628" s="226" t="s">
        <v>8698</v>
      </c>
      <c r="R1628" s="212" t="s">
        <v>2</v>
      </c>
      <c r="S1628" s="213" t="s">
        <v>6721</v>
      </c>
      <c r="T1628" s="236">
        <v>45532</v>
      </c>
      <c r="U1628" s="237" t="s">
        <v>6722</v>
      </c>
      <c r="V1628" s="290">
        <v>45572</v>
      </c>
      <c r="W1628" s="236" t="s">
        <v>8699</v>
      </c>
      <c r="X1628" s="237" t="s">
        <v>6721</v>
      </c>
      <c r="Y1628" s="237"/>
      <c r="Z1628" s="237" t="s">
        <v>7066</v>
      </c>
      <c r="AA1628" s="241">
        <v>202409</v>
      </c>
      <c r="AB1628" s="246"/>
      <c r="AC1628" s="236" t="s">
        <v>6963</v>
      </c>
      <c r="AD1628" s="247" t="s">
        <v>7155</v>
      </c>
      <c r="AE1628" s="248">
        <v>1</v>
      </c>
      <c r="AF1628" s="247" t="s">
        <v>7155</v>
      </c>
      <c r="AG1628" s="242" t="str">
        <f>IFERROR(VLOOKUP(작성용!A:A,RM!A:D,4,0),"-")</f>
        <v>최수민</v>
      </c>
      <c r="AH1628" s="9" t="s">
        <v>6923</v>
      </c>
      <c r="AI1628" s="238" t="s">
        <v>6721</v>
      </c>
      <c r="AJ1628" s="238" t="s">
        <v>6929</v>
      </c>
      <c r="AK1628" s="238" t="s">
        <v>6726</v>
      </c>
      <c r="AL1628" s="238">
        <v>1627</v>
      </c>
    </row>
    <row r="1629" spans="1:38" x14ac:dyDescent="0.3">
      <c r="A1629" s="232" t="s">
        <v>2121</v>
      </c>
      <c r="B1629" s="232" t="s">
        <v>7056</v>
      </c>
      <c r="C1629" s="244" t="s">
        <v>6717</v>
      </c>
      <c r="D1629" s="240" t="s">
        <v>8701</v>
      </c>
      <c r="E1629" s="239">
        <v>1615110134795</v>
      </c>
      <c r="F1629" s="243" t="s">
        <v>6931</v>
      </c>
      <c r="G1629" s="214">
        <v>0</v>
      </c>
      <c r="H1629" s="234" t="s">
        <v>6721</v>
      </c>
      <c r="I1629" s="234"/>
      <c r="J1629" s="234"/>
      <c r="K1629" s="234"/>
      <c r="L1629" s="234"/>
      <c r="M1629" s="234"/>
      <c r="N1629" s="234" t="s">
        <v>6720</v>
      </c>
      <c r="O1629" s="249" t="s">
        <v>8697</v>
      </c>
      <c r="P1629" s="249" t="s">
        <v>7064</v>
      </c>
      <c r="Q1629" s="226" t="s">
        <v>8698</v>
      </c>
      <c r="R1629" s="212" t="s">
        <v>2</v>
      </c>
      <c r="S1629" s="213" t="s">
        <v>6721</v>
      </c>
      <c r="T1629" s="236">
        <v>45532</v>
      </c>
      <c r="U1629" s="237" t="s">
        <v>6722</v>
      </c>
      <c r="V1629" s="290">
        <v>45572</v>
      </c>
      <c r="W1629" s="236" t="s">
        <v>8699</v>
      </c>
      <c r="X1629" s="237" t="s">
        <v>6721</v>
      </c>
      <c r="Y1629" s="237"/>
      <c r="Z1629" s="237" t="s">
        <v>7066</v>
      </c>
      <c r="AA1629" s="241">
        <v>202409</v>
      </c>
      <c r="AB1629" s="246"/>
      <c r="AC1629" s="236" t="s">
        <v>6963</v>
      </c>
      <c r="AD1629" s="247" t="s">
        <v>7137</v>
      </c>
      <c r="AE1629" s="248">
        <v>1</v>
      </c>
      <c r="AF1629" s="247" t="s">
        <v>7137</v>
      </c>
      <c r="AG1629" s="242" t="str">
        <f>IFERROR(VLOOKUP(작성용!A:A,RM!A:D,4,0),"-")</f>
        <v>최수민</v>
      </c>
      <c r="AH1629" s="9" t="s">
        <v>6923</v>
      </c>
      <c r="AI1629" s="238" t="s">
        <v>6721</v>
      </c>
      <c r="AJ1629" s="238" t="s">
        <v>6929</v>
      </c>
      <c r="AK1629" s="238" t="s">
        <v>6726</v>
      </c>
      <c r="AL1629" s="238">
        <v>1628</v>
      </c>
    </row>
    <row r="1630" spans="1:38" x14ac:dyDescent="0.3">
      <c r="A1630" s="232" t="s">
        <v>2121</v>
      </c>
      <c r="B1630" s="232" t="s">
        <v>7056</v>
      </c>
      <c r="C1630" s="244" t="s">
        <v>6717</v>
      </c>
      <c r="D1630" s="240" t="s">
        <v>8701</v>
      </c>
      <c r="E1630" s="239">
        <v>1615110134795</v>
      </c>
      <c r="F1630" s="243" t="s">
        <v>7179</v>
      </c>
      <c r="G1630" s="214">
        <v>0</v>
      </c>
      <c r="H1630" s="234" t="s">
        <v>6721</v>
      </c>
      <c r="I1630" s="234"/>
      <c r="J1630" s="234"/>
      <c r="K1630" s="234"/>
      <c r="L1630" s="234"/>
      <c r="M1630" s="234"/>
      <c r="N1630" s="234" t="s">
        <v>6720</v>
      </c>
      <c r="O1630" s="249" t="s">
        <v>8697</v>
      </c>
      <c r="P1630" s="249" t="s">
        <v>7064</v>
      </c>
      <c r="Q1630" s="226" t="s">
        <v>8698</v>
      </c>
      <c r="R1630" s="212" t="s">
        <v>2</v>
      </c>
      <c r="S1630" s="213" t="s">
        <v>6721</v>
      </c>
      <c r="T1630" s="236">
        <v>45532</v>
      </c>
      <c r="U1630" s="237" t="s">
        <v>6722</v>
      </c>
      <c r="V1630" s="290">
        <v>45572</v>
      </c>
      <c r="W1630" s="236" t="s">
        <v>8699</v>
      </c>
      <c r="X1630" s="237" t="s">
        <v>6721</v>
      </c>
      <c r="Y1630" s="237"/>
      <c r="Z1630" s="237" t="s">
        <v>7066</v>
      </c>
      <c r="AA1630" s="241">
        <v>202409</v>
      </c>
      <c r="AB1630" s="246"/>
      <c r="AC1630" s="236" t="s">
        <v>6963</v>
      </c>
      <c r="AD1630" s="247" t="s">
        <v>7137</v>
      </c>
      <c r="AE1630" s="248">
        <v>0</v>
      </c>
      <c r="AF1630" s="247" t="s">
        <v>7137</v>
      </c>
      <c r="AG1630" s="242" t="str">
        <f>IFERROR(VLOOKUP(작성용!A:A,RM!A:D,4,0),"-")</f>
        <v>최수민</v>
      </c>
      <c r="AH1630" s="9" t="s">
        <v>6923</v>
      </c>
      <c r="AI1630" s="238" t="s">
        <v>6721</v>
      </c>
      <c r="AJ1630" s="238" t="s">
        <v>6929</v>
      </c>
      <c r="AK1630" s="238" t="s">
        <v>6726</v>
      </c>
      <c r="AL1630" s="238">
        <v>1629</v>
      </c>
    </row>
    <row r="1631" spans="1:38" x14ac:dyDescent="0.3">
      <c r="A1631" s="232" t="s">
        <v>2121</v>
      </c>
      <c r="B1631" s="232" t="s">
        <v>7056</v>
      </c>
      <c r="C1631" s="244" t="s">
        <v>6717</v>
      </c>
      <c r="D1631" s="240" t="s">
        <v>8702</v>
      </c>
      <c r="E1631" s="239">
        <v>1101113910026</v>
      </c>
      <c r="F1631" s="243" t="s">
        <v>6931</v>
      </c>
      <c r="G1631" s="214">
        <v>5</v>
      </c>
      <c r="H1631" s="234" t="s">
        <v>6721</v>
      </c>
      <c r="I1631" s="234"/>
      <c r="J1631" s="234"/>
      <c r="K1631" s="234"/>
      <c r="L1631" s="234"/>
      <c r="M1631" s="234"/>
      <c r="N1631" s="234" t="s">
        <v>6720</v>
      </c>
      <c r="O1631" s="249" t="s">
        <v>8697</v>
      </c>
      <c r="P1631" s="249" t="s">
        <v>7064</v>
      </c>
      <c r="Q1631" s="226" t="s">
        <v>8698</v>
      </c>
      <c r="R1631" s="212" t="s">
        <v>2</v>
      </c>
      <c r="S1631" s="213" t="s">
        <v>6721</v>
      </c>
      <c r="T1631" s="236">
        <v>45532</v>
      </c>
      <c r="U1631" s="237" t="s">
        <v>6722</v>
      </c>
      <c r="V1631" s="290">
        <v>45572</v>
      </c>
      <c r="W1631" s="236" t="s">
        <v>8699</v>
      </c>
      <c r="X1631" s="237" t="s">
        <v>6721</v>
      </c>
      <c r="Y1631" s="237"/>
      <c r="Z1631" s="237" t="s">
        <v>7066</v>
      </c>
      <c r="AA1631" s="241">
        <v>202409</v>
      </c>
      <c r="AB1631" s="246"/>
      <c r="AC1631" s="236" t="s">
        <v>6963</v>
      </c>
      <c r="AD1631" s="247" t="s">
        <v>7115</v>
      </c>
      <c r="AE1631" s="248">
        <v>1</v>
      </c>
      <c r="AF1631" s="247" t="s">
        <v>7115</v>
      </c>
      <c r="AG1631" s="242" t="str">
        <f>IFERROR(VLOOKUP(작성용!A:A,RM!A:D,4,0),"-")</f>
        <v>최수민</v>
      </c>
      <c r="AH1631" s="9" t="s">
        <v>6923</v>
      </c>
      <c r="AI1631" s="238" t="s">
        <v>6721</v>
      </c>
      <c r="AJ1631" s="238" t="s">
        <v>6929</v>
      </c>
      <c r="AK1631" s="238" t="s">
        <v>6726</v>
      </c>
      <c r="AL1631" s="238">
        <v>1630</v>
      </c>
    </row>
    <row r="1632" spans="1:38" x14ac:dyDescent="0.3">
      <c r="A1632" s="232" t="s">
        <v>2121</v>
      </c>
      <c r="B1632" s="232" t="s">
        <v>7056</v>
      </c>
      <c r="C1632" s="244" t="s">
        <v>6717</v>
      </c>
      <c r="D1632" s="240" t="s">
        <v>8703</v>
      </c>
      <c r="E1632" s="239">
        <v>1101114448977</v>
      </c>
      <c r="F1632" s="243" t="s">
        <v>7013</v>
      </c>
      <c r="G1632" s="214">
        <v>1</v>
      </c>
      <c r="H1632" s="234" t="s">
        <v>6721</v>
      </c>
      <c r="I1632" s="234"/>
      <c r="J1632" s="234"/>
      <c r="K1632" s="234"/>
      <c r="L1632" s="234"/>
      <c r="M1632" s="234"/>
      <c r="N1632" s="234" t="s">
        <v>6720</v>
      </c>
      <c r="O1632" s="249" t="s">
        <v>8697</v>
      </c>
      <c r="P1632" s="249" t="s">
        <v>7064</v>
      </c>
      <c r="Q1632" s="226" t="s">
        <v>8698</v>
      </c>
      <c r="R1632" s="212" t="s">
        <v>2</v>
      </c>
      <c r="S1632" s="213" t="s">
        <v>6721</v>
      </c>
      <c r="T1632" s="236">
        <v>45532</v>
      </c>
      <c r="U1632" s="237" t="s">
        <v>6722</v>
      </c>
      <c r="V1632" s="290">
        <v>45572</v>
      </c>
      <c r="W1632" s="236" t="s">
        <v>8699</v>
      </c>
      <c r="X1632" s="237" t="s">
        <v>6721</v>
      </c>
      <c r="Y1632" s="237"/>
      <c r="Z1632" s="237" t="s">
        <v>7066</v>
      </c>
      <c r="AA1632" s="241">
        <v>202409</v>
      </c>
      <c r="AB1632" s="246"/>
      <c r="AC1632" s="236" t="s">
        <v>6963</v>
      </c>
      <c r="AD1632" s="247" t="s">
        <v>7119</v>
      </c>
      <c r="AE1632" s="248">
        <v>1</v>
      </c>
      <c r="AF1632" s="247" t="s">
        <v>7119</v>
      </c>
      <c r="AG1632" s="242" t="str">
        <f>IFERROR(VLOOKUP(작성용!A:A,RM!A:D,4,0),"-")</f>
        <v>최수민</v>
      </c>
      <c r="AH1632" s="9" t="s">
        <v>6923</v>
      </c>
      <c r="AI1632" s="238" t="s">
        <v>6721</v>
      </c>
      <c r="AJ1632" s="238" t="s">
        <v>6929</v>
      </c>
      <c r="AK1632" s="238" t="s">
        <v>6726</v>
      </c>
      <c r="AL1632" s="238">
        <v>1631</v>
      </c>
    </row>
    <row r="1633" spans="1:38" x14ac:dyDescent="0.3">
      <c r="A1633" s="232" t="s">
        <v>2121</v>
      </c>
      <c r="B1633" s="232" t="s">
        <v>7056</v>
      </c>
      <c r="C1633" s="244" t="s">
        <v>6717</v>
      </c>
      <c r="D1633" s="240" t="s">
        <v>8704</v>
      </c>
      <c r="E1633" s="239">
        <v>1101118665270</v>
      </c>
      <c r="F1633" s="243" t="s">
        <v>7860</v>
      </c>
      <c r="G1633" s="214">
        <v>0</v>
      </c>
      <c r="H1633" s="234" t="s">
        <v>7052</v>
      </c>
      <c r="I1633" s="234"/>
      <c r="J1633" s="234"/>
      <c r="K1633" s="234"/>
      <c r="L1633" s="234"/>
      <c r="M1633" s="234"/>
      <c r="N1633" s="234" t="s">
        <v>6720</v>
      </c>
      <c r="O1633" s="249" t="s">
        <v>8697</v>
      </c>
      <c r="P1633" s="249" t="s">
        <v>7064</v>
      </c>
      <c r="Q1633" s="226" t="s">
        <v>8698</v>
      </c>
      <c r="R1633" s="212" t="s">
        <v>2</v>
      </c>
      <c r="S1633" s="213" t="s">
        <v>6721</v>
      </c>
      <c r="T1633" s="236">
        <v>45532</v>
      </c>
      <c r="U1633" s="237" t="s">
        <v>6722</v>
      </c>
      <c r="V1633" s="290">
        <v>45572</v>
      </c>
      <c r="W1633" s="236" t="s">
        <v>8699</v>
      </c>
      <c r="X1633" s="237" t="s">
        <v>6721</v>
      </c>
      <c r="Y1633" s="237"/>
      <c r="Z1633" s="237" t="s">
        <v>7066</v>
      </c>
      <c r="AA1633" s="241">
        <v>202409</v>
      </c>
      <c r="AB1633" s="246"/>
      <c r="AC1633" s="236" t="s">
        <v>6963</v>
      </c>
      <c r="AD1633" s="247" t="s">
        <v>6709</v>
      </c>
      <c r="AE1633" s="248">
        <v>0</v>
      </c>
      <c r="AF1633" s="247" t="s">
        <v>6709</v>
      </c>
      <c r="AG1633" s="242" t="str">
        <f>IFERROR(VLOOKUP(작성용!A:A,RM!A:D,4,0),"-")</f>
        <v>최수민</v>
      </c>
      <c r="AH1633" s="9" t="s">
        <v>6923</v>
      </c>
      <c r="AI1633" s="238" t="s">
        <v>8705</v>
      </c>
      <c r="AJ1633" s="238" t="s">
        <v>6929</v>
      </c>
      <c r="AK1633" s="238" t="s">
        <v>6726</v>
      </c>
      <c r="AL1633" s="238">
        <v>1632</v>
      </c>
    </row>
    <row r="1634" spans="1:38" x14ac:dyDescent="0.3">
      <c r="A1634" s="232" t="s">
        <v>2121</v>
      </c>
      <c r="B1634" s="232" t="s">
        <v>7056</v>
      </c>
      <c r="C1634" s="244" t="s">
        <v>6717</v>
      </c>
      <c r="D1634" s="240" t="s">
        <v>8706</v>
      </c>
      <c r="E1634" s="239">
        <v>1101118665551</v>
      </c>
      <c r="F1634" s="243" t="s">
        <v>7860</v>
      </c>
      <c r="G1634" s="214">
        <v>0</v>
      </c>
      <c r="H1634" s="234" t="s">
        <v>7052</v>
      </c>
      <c r="I1634" s="234"/>
      <c r="J1634" s="234"/>
      <c r="K1634" s="234"/>
      <c r="L1634" s="234"/>
      <c r="M1634" s="234"/>
      <c r="N1634" s="234" t="s">
        <v>6720</v>
      </c>
      <c r="O1634" s="249" t="s">
        <v>8697</v>
      </c>
      <c r="P1634" s="249" t="s">
        <v>7064</v>
      </c>
      <c r="Q1634" s="226" t="s">
        <v>8698</v>
      </c>
      <c r="R1634" s="212" t="s">
        <v>2</v>
      </c>
      <c r="S1634" s="213" t="s">
        <v>6721</v>
      </c>
      <c r="T1634" s="236">
        <v>45532</v>
      </c>
      <c r="U1634" s="237" t="s">
        <v>6722</v>
      </c>
      <c r="V1634" s="290">
        <v>45572</v>
      </c>
      <c r="W1634" s="236" t="s">
        <v>8699</v>
      </c>
      <c r="X1634" s="237" t="s">
        <v>6721</v>
      </c>
      <c r="Y1634" s="237"/>
      <c r="Z1634" s="237" t="s">
        <v>7066</v>
      </c>
      <c r="AA1634" s="241">
        <v>202409</v>
      </c>
      <c r="AB1634" s="246"/>
      <c r="AC1634" s="236" t="s">
        <v>6963</v>
      </c>
      <c r="AD1634" s="247" t="s">
        <v>6709</v>
      </c>
      <c r="AE1634" s="248">
        <v>0</v>
      </c>
      <c r="AF1634" s="247" t="s">
        <v>6709</v>
      </c>
      <c r="AG1634" s="242" t="str">
        <f>IFERROR(VLOOKUP(작성용!A:A,RM!A:D,4,0),"-")</f>
        <v>최수민</v>
      </c>
      <c r="AH1634" s="9" t="s">
        <v>6923</v>
      </c>
      <c r="AI1634" s="238" t="s">
        <v>8705</v>
      </c>
      <c r="AJ1634" s="238" t="s">
        <v>6929</v>
      </c>
      <c r="AK1634" s="238" t="s">
        <v>6726</v>
      </c>
      <c r="AL1634" s="238">
        <v>1633</v>
      </c>
    </row>
    <row r="1635" spans="1:38" x14ac:dyDescent="0.3">
      <c r="A1635" s="232" t="s">
        <v>2121</v>
      </c>
      <c r="B1635" s="232" t="s">
        <v>7056</v>
      </c>
      <c r="C1635" s="244" t="s">
        <v>6717</v>
      </c>
      <c r="D1635" s="240" t="s">
        <v>8707</v>
      </c>
      <c r="E1635" s="239">
        <v>1101111829576</v>
      </c>
      <c r="F1635" s="243" t="s">
        <v>7860</v>
      </c>
      <c r="G1635" s="214">
        <v>29</v>
      </c>
      <c r="H1635" s="234" t="s">
        <v>6721</v>
      </c>
      <c r="I1635" s="234"/>
      <c r="J1635" s="234"/>
      <c r="K1635" s="234"/>
      <c r="L1635" s="234"/>
      <c r="M1635" s="234"/>
      <c r="N1635" s="234" t="s">
        <v>6720</v>
      </c>
      <c r="O1635" s="249" t="s">
        <v>8697</v>
      </c>
      <c r="P1635" s="249" t="s">
        <v>7064</v>
      </c>
      <c r="Q1635" s="226" t="s">
        <v>8698</v>
      </c>
      <c r="R1635" s="212" t="s">
        <v>2</v>
      </c>
      <c r="S1635" s="213" t="s">
        <v>6721</v>
      </c>
      <c r="T1635" s="236">
        <v>45532</v>
      </c>
      <c r="U1635" s="237" t="s">
        <v>6722</v>
      </c>
      <c r="V1635" s="290">
        <v>45572</v>
      </c>
      <c r="W1635" s="236" t="s">
        <v>8699</v>
      </c>
      <c r="X1635" s="237" t="s">
        <v>6721</v>
      </c>
      <c r="Y1635" s="237"/>
      <c r="Z1635" s="237" t="s">
        <v>7066</v>
      </c>
      <c r="AA1635" s="241">
        <v>202409</v>
      </c>
      <c r="AB1635" s="246"/>
      <c r="AC1635" s="236" t="s">
        <v>6963</v>
      </c>
      <c r="AD1635" s="247" t="s">
        <v>8708</v>
      </c>
      <c r="AE1635" s="248">
        <v>0</v>
      </c>
      <c r="AF1635" s="247" t="s">
        <v>8708</v>
      </c>
      <c r="AG1635" s="242" t="str">
        <f>IFERROR(VLOOKUP(작성용!A:A,RM!A:D,4,0),"-")</f>
        <v>최수민</v>
      </c>
      <c r="AH1635" s="9" t="s">
        <v>6923</v>
      </c>
      <c r="AI1635" s="238" t="s">
        <v>6721</v>
      </c>
      <c r="AJ1635" s="238" t="s">
        <v>6929</v>
      </c>
      <c r="AK1635" s="238" t="s">
        <v>6726</v>
      </c>
      <c r="AL1635" s="238">
        <v>1634</v>
      </c>
    </row>
    <row r="1636" spans="1:38" x14ac:dyDescent="0.3">
      <c r="A1636" s="232" t="s">
        <v>2121</v>
      </c>
      <c r="B1636" s="232" t="s">
        <v>7056</v>
      </c>
      <c r="C1636" s="244" t="s">
        <v>6717</v>
      </c>
      <c r="D1636" s="240" t="s">
        <v>8709</v>
      </c>
      <c r="E1636" s="239">
        <v>1341110486452</v>
      </c>
      <c r="F1636" s="243" t="s">
        <v>7558</v>
      </c>
      <c r="G1636" s="214">
        <v>0</v>
      </c>
      <c r="H1636" s="234" t="s">
        <v>6721</v>
      </c>
      <c r="I1636" s="234"/>
      <c r="J1636" s="234"/>
      <c r="K1636" s="234"/>
      <c r="L1636" s="234"/>
      <c r="M1636" s="234"/>
      <c r="N1636" s="234" t="s">
        <v>6720</v>
      </c>
      <c r="O1636" s="249" t="s">
        <v>8697</v>
      </c>
      <c r="P1636" s="249" t="s">
        <v>7064</v>
      </c>
      <c r="Q1636" s="226" t="s">
        <v>8698</v>
      </c>
      <c r="R1636" s="212" t="s">
        <v>2</v>
      </c>
      <c r="S1636" s="213" t="s">
        <v>6721</v>
      </c>
      <c r="T1636" s="236">
        <v>45532</v>
      </c>
      <c r="U1636" s="237" t="s">
        <v>6722</v>
      </c>
      <c r="V1636" s="290">
        <v>45572</v>
      </c>
      <c r="W1636" s="236" t="s">
        <v>8699</v>
      </c>
      <c r="X1636" s="237" t="s">
        <v>6721</v>
      </c>
      <c r="Y1636" s="237"/>
      <c r="Z1636" s="237" t="s">
        <v>7066</v>
      </c>
      <c r="AA1636" s="241">
        <v>202409</v>
      </c>
      <c r="AB1636" s="246"/>
      <c r="AC1636" s="236" t="s">
        <v>6963</v>
      </c>
      <c r="AD1636" s="247" t="s">
        <v>7606</v>
      </c>
      <c r="AE1636" s="248">
        <v>1</v>
      </c>
      <c r="AF1636" s="247" t="s">
        <v>7606</v>
      </c>
      <c r="AG1636" s="242" t="str">
        <f>IFERROR(VLOOKUP(작성용!A:A,RM!A:D,4,0),"-")</f>
        <v>최수민</v>
      </c>
      <c r="AH1636" s="9" t="s">
        <v>6923</v>
      </c>
      <c r="AI1636" s="238" t="s">
        <v>6721</v>
      </c>
      <c r="AJ1636" s="238" t="s">
        <v>6929</v>
      </c>
      <c r="AK1636" s="238" t="s">
        <v>6726</v>
      </c>
      <c r="AL1636" s="238">
        <v>1635</v>
      </c>
    </row>
    <row r="1637" spans="1:38" x14ac:dyDescent="0.3">
      <c r="A1637" s="232" t="s">
        <v>2121</v>
      </c>
      <c r="B1637" s="232" t="s">
        <v>7056</v>
      </c>
      <c r="C1637" s="244" t="s">
        <v>6717</v>
      </c>
      <c r="D1637" s="240" t="s">
        <v>8709</v>
      </c>
      <c r="E1637" s="239">
        <v>1341110486452</v>
      </c>
      <c r="F1637" s="243" t="s">
        <v>7062</v>
      </c>
      <c r="G1637" s="214">
        <v>0</v>
      </c>
      <c r="H1637" s="234" t="s">
        <v>6721</v>
      </c>
      <c r="I1637" s="234"/>
      <c r="J1637" s="234"/>
      <c r="K1637" s="234"/>
      <c r="L1637" s="234"/>
      <c r="M1637" s="234"/>
      <c r="N1637" s="234" t="s">
        <v>6720</v>
      </c>
      <c r="O1637" s="249" t="s">
        <v>8697</v>
      </c>
      <c r="P1637" s="249" t="s">
        <v>7064</v>
      </c>
      <c r="Q1637" s="226" t="s">
        <v>8698</v>
      </c>
      <c r="R1637" s="212" t="s">
        <v>2</v>
      </c>
      <c r="S1637" s="213" t="s">
        <v>6721</v>
      </c>
      <c r="T1637" s="236">
        <v>45532</v>
      </c>
      <c r="U1637" s="237" t="s">
        <v>6722</v>
      </c>
      <c r="V1637" s="290">
        <v>45572</v>
      </c>
      <c r="W1637" s="236" t="s">
        <v>8699</v>
      </c>
      <c r="X1637" s="237" t="s">
        <v>6721</v>
      </c>
      <c r="Y1637" s="237"/>
      <c r="Z1637" s="237" t="s">
        <v>7066</v>
      </c>
      <c r="AA1637" s="241">
        <v>202409</v>
      </c>
      <c r="AB1637" s="246"/>
      <c r="AC1637" s="236" t="s">
        <v>6963</v>
      </c>
      <c r="AD1637" s="247" t="s">
        <v>7606</v>
      </c>
      <c r="AE1637" s="248">
        <v>0</v>
      </c>
      <c r="AF1637" s="247" t="s">
        <v>7606</v>
      </c>
      <c r="AG1637" s="242" t="str">
        <f>IFERROR(VLOOKUP(작성용!A:A,RM!A:D,4,0),"-")</f>
        <v>최수민</v>
      </c>
      <c r="AH1637" s="9" t="s">
        <v>6923</v>
      </c>
      <c r="AI1637" s="238" t="s">
        <v>6721</v>
      </c>
      <c r="AJ1637" s="238" t="s">
        <v>6929</v>
      </c>
      <c r="AK1637" s="238" t="s">
        <v>6726</v>
      </c>
      <c r="AL1637" s="238">
        <v>1636</v>
      </c>
    </row>
    <row r="1638" spans="1:38" x14ac:dyDescent="0.3">
      <c r="A1638" s="232" t="s">
        <v>2121</v>
      </c>
      <c r="B1638" s="232" t="s">
        <v>7056</v>
      </c>
      <c r="C1638" s="244" t="s">
        <v>6717</v>
      </c>
      <c r="D1638" s="240" t="s">
        <v>8710</v>
      </c>
      <c r="E1638" s="239" t="s">
        <v>5373</v>
      </c>
      <c r="F1638" s="243" t="s">
        <v>7179</v>
      </c>
      <c r="G1638" s="214">
        <v>0</v>
      </c>
      <c r="H1638" s="234" t="s">
        <v>6721</v>
      </c>
      <c r="I1638" s="234"/>
      <c r="J1638" s="234"/>
      <c r="K1638" s="234"/>
      <c r="L1638" s="234"/>
      <c r="M1638" s="234"/>
      <c r="N1638" s="234" t="s">
        <v>6720</v>
      </c>
      <c r="O1638" s="249" t="s">
        <v>8697</v>
      </c>
      <c r="P1638" s="249" t="s">
        <v>7064</v>
      </c>
      <c r="Q1638" s="226" t="s">
        <v>8698</v>
      </c>
      <c r="R1638" s="212" t="s">
        <v>2</v>
      </c>
      <c r="S1638" s="213" t="s">
        <v>6721</v>
      </c>
      <c r="T1638" s="236">
        <v>45532</v>
      </c>
      <c r="U1638" s="237" t="s">
        <v>6722</v>
      </c>
      <c r="V1638" s="290">
        <v>45572</v>
      </c>
      <c r="W1638" s="236" t="s">
        <v>8699</v>
      </c>
      <c r="X1638" s="237" t="s">
        <v>6721</v>
      </c>
      <c r="Y1638" s="237"/>
      <c r="Z1638" s="237" t="s">
        <v>7066</v>
      </c>
      <c r="AA1638" s="241">
        <v>202409</v>
      </c>
      <c r="AB1638" s="246"/>
      <c r="AC1638" s="236" t="s">
        <v>6963</v>
      </c>
      <c r="AD1638" s="247" t="s">
        <v>7124</v>
      </c>
      <c r="AE1638" s="248">
        <v>1</v>
      </c>
      <c r="AF1638" s="247" t="s">
        <v>7124</v>
      </c>
      <c r="AG1638" s="242" t="str">
        <f>IFERROR(VLOOKUP(작성용!A:A,RM!A:D,4,0),"-")</f>
        <v>최수민</v>
      </c>
      <c r="AH1638" s="9" t="s">
        <v>6923</v>
      </c>
      <c r="AI1638" s="238" t="s">
        <v>6721</v>
      </c>
      <c r="AJ1638" s="238" t="s">
        <v>6929</v>
      </c>
      <c r="AK1638" s="238" t="s">
        <v>6726</v>
      </c>
      <c r="AL1638" s="238">
        <v>1637</v>
      </c>
    </row>
    <row r="1639" spans="1:38" x14ac:dyDescent="0.3">
      <c r="A1639" s="232" t="s">
        <v>2121</v>
      </c>
      <c r="B1639" s="232" t="s">
        <v>7056</v>
      </c>
      <c r="C1639" s="244" t="s">
        <v>6717</v>
      </c>
      <c r="D1639" s="240" t="s">
        <v>8711</v>
      </c>
      <c r="E1639" s="239" t="s">
        <v>5374</v>
      </c>
      <c r="F1639" s="243" t="s">
        <v>7062</v>
      </c>
      <c r="G1639" s="214">
        <v>0</v>
      </c>
      <c r="H1639" s="234" t="s">
        <v>6721</v>
      </c>
      <c r="I1639" s="234"/>
      <c r="J1639" s="234"/>
      <c r="K1639" s="234"/>
      <c r="L1639" s="234"/>
      <c r="M1639" s="234"/>
      <c r="N1639" s="234" t="s">
        <v>6720</v>
      </c>
      <c r="O1639" s="249" t="s">
        <v>8697</v>
      </c>
      <c r="P1639" s="249" t="s">
        <v>7064</v>
      </c>
      <c r="Q1639" s="226" t="s">
        <v>8698</v>
      </c>
      <c r="R1639" s="212" t="s">
        <v>2</v>
      </c>
      <c r="S1639" s="213" t="s">
        <v>6721</v>
      </c>
      <c r="T1639" s="236">
        <v>45532</v>
      </c>
      <c r="U1639" s="237" t="s">
        <v>6722</v>
      </c>
      <c r="V1639" s="290">
        <v>45572</v>
      </c>
      <c r="W1639" s="236" t="s">
        <v>8699</v>
      </c>
      <c r="X1639" s="237" t="s">
        <v>6721</v>
      </c>
      <c r="Y1639" s="237"/>
      <c r="Z1639" s="237" t="s">
        <v>7066</v>
      </c>
      <c r="AA1639" s="241">
        <v>202409</v>
      </c>
      <c r="AB1639" s="246"/>
      <c r="AC1639" s="236" t="s">
        <v>6963</v>
      </c>
      <c r="AD1639" s="247" t="s">
        <v>6910</v>
      </c>
      <c r="AE1639" s="248">
        <v>0</v>
      </c>
      <c r="AF1639" s="247" t="s">
        <v>6910</v>
      </c>
      <c r="AG1639" s="242" t="str">
        <f>IFERROR(VLOOKUP(작성용!A:A,RM!A:D,4,0),"-")</f>
        <v>최수민</v>
      </c>
      <c r="AH1639" s="9" t="s">
        <v>6923</v>
      </c>
      <c r="AI1639" s="238" t="s">
        <v>6721</v>
      </c>
      <c r="AJ1639" s="238" t="s">
        <v>6929</v>
      </c>
      <c r="AK1639" s="238" t="s">
        <v>6726</v>
      </c>
      <c r="AL1639" s="238">
        <v>1638</v>
      </c>
    </row>
    <row r="1640" spans="1:38" x14ac:dyDescent="0.3">
      <c r="A1640" s="232" t="s">
        <v>2121</v>
      </c>
      <c r="B1640" s="232" t="s">
        <v>7056</v>
      </c>
      <c r="C1640" s="244" t="s">
        <v>6717</v>
      </c>
      <c r="D1640" s="240" t="s">
        <v>8712</v>
      </c>
      <c r="E1640" s="239" t="s">
        <v>5375</v>
      </c>
      <c r="F1640" s="243" t="s">
        <v>6955</v>
      </c>
      <c r="G1640" s="214">
        <v>0</v>
      </c>
      <c r="H1640" s="234" t="s">
        <v>6721</v>
      </c>
      <c r="I1640" s="234"/>
      <c r="J1640" s="234"/>
      <c r="K1640" s="234"/>
      <c r="L1640" s="234"/>
      <c r="M1640" s="234"/>
      <c r="N1640" s="234" t="s">
        <v>6720</v>
      </c>
      <c r="O1640" s="249" t="s">
        <v>8697</v>
      </c>
      <c r="P1640" s="249" t="s">
        <v>7064</v>
      </c>
      <c r="Q1640" s="226" t="s">
        <v>8698</v>
      </c>
      <c r="R1640" s="212" t="s">
        <v>2</v>
      </c>
      <c r="S1640" s="213" t="s">
        <v>6721</v>
      </c>
      <c r="T1640" s="236">
        <v>45532</v>
      </c>
      <c r="U1640" s="237" t="s">
        <v>6722</v>
      </c>
      <c r="V1640" s="290">
        <v>45572</v>
      </c>
      <c r="W1640" s="236" t="s">
        <v>8699</v>
      </c>
      <c r="X1640" s="237" t="s">
        <v>6721</v>
      </c>
      <c r="Y1640" s="237"/>
      <c r="Z1640" s="237" t="s">
        <v>7066</v>
      </c>
      <c r="AA1640" s="241">
        <v>202409</v>
      </c>
      <c r="AB1640" s="246"/>
      <c r="AC1640" s="236" t="s">
        <v>6963</v>
      </c>
      <c r="AD1640" s="247" t="s">
        <v>7124</v>
      </c>
      <c r="AE1640" s="248">
        <v>1</v>
      </c>
      <c r="AF1640" s="247" t="s">
        <v>7124</v>
      </c>
      <c r="AG1640" s="242" t="str">
        <f>IFERROR(VLOOKUP(작성용!A:A,RM!A:D,4,0),"-")</f>
        <v>최수민</v>
      </c>
      <c r="AH1640" s="9" t="s">
        <v>6923</v>
      </c>
      <c r="AI1640" s="238" t="s">
        <v>6721</v>
      </c>
      <c r="AJ1640" s="238" t="s">
        <v>6929</v>
      </c>
      <c r="AK1640" s="238" t="s">
        <v>6726</v>
      </c>
      <c r="AL1640" s="238">
        <v>1639</v>
      </c>
    </row>
    <row r="1641" spans="1:38" x14ac:dyDescent="0.3">
      <c r="A1641" s="232" t="s">
        <v>2121</v>
      </c>
      <c r="B1641" s="232" t="s">
        <v>7056</v>
      </c>
      <c r="C1641" s="244" t="s">
        <v>6717</v>
      </c>
      <c r="D1641" s="231" t="s">
        <v>8713</v>
      </c>
      <c r="E1641" s="239" t="s">
        <v>5376</v>
      </c>
      <c r="F1641" s="243" t="s">
        <v>7558</v>
      </c>
      <c r="G1641" s="214">
        <v>0</v>
      </c>
      <c r="H1641" s="234" t="s">
        <v>6721</v>
      </c>
      <c r="I1641" s="234"/>
      <c r="J1641" s="234"/>
      <c r="K1641" s="234"/>
      <c r="L1641" s="234"/>
      <c r="M1641" s="234"/>
      <c r="N1641" s="234" t="s">
        <v>6720</v>
      </c>
      <c r="O1641" s="249" t="s">
        <v>8697</v>
      </c>
      <c r="P1641" s="249" t="s">
        <v>7064</v>
      </c>
      <c r="Q1641" s="226" t="s">
        <v>8698</v>
      </c>
      <c r="R1641" s="212" t="s">
        <v>2</v>
      </c>
      <c r="S1641" s="213" t="s">
        <v>6721</v>
      </c>
      <c r="T1641" s="236">
        <v>45532</v>
      </c>
      <c r="U1641" s="237" t="s">
        <v>6722</v>
      </c>
      <c r="V1641" s="290">
        <v>45572</v>
      </c>
      <c r="W1641" s="236" t="s">
        <v>8699</v>
      </c>
      <c r="X1641" s="237" t="s">
        <v>6721</v>
      </c>
      <c r="Y1641" s="237"/>
      <c r="Z1641" s="237" t="s">
        <v>7066</v>
      </c>
      <c r="AA1641" s="241">
        <v>202409</v>
      </c>
      <c r="AB1641" s="246"/>
      <c r="AC1641" s="236" t="s">
        <v>6963</v>
      </c>
      <c r="AD1641" s="247" t="s">
        <v>7158</v>
      </c>
      <c r="AE1641" s="248">
        <v>1</v>
      </c>
      <c r="AF1641" s="247" t="s">
        <v>7158</v>
      </c>
      <c r="AG1641" s="242" t="str">
        <f>IFERROR(VLOOKUP(작성용!A:A,RM!A:D,4,0),"-")</f>
        <v>최수민</v>
      </c>
      <c r="AH1641" s="9" t="s">
        <v>6923</v>
      </c>
      <c r="AI1641" s="238" t="s">
        <v>8714</v>
      </c>
      <c r="AJ1641" s="238" t="s">
        <v>6929</v>
      </c>
      <c r="AK1641" s="238" t="s">
        <v>6726</v>
      </c>
      <c r="AL1641" s="238">
        <v>1640</v>
      </c>
    </row>
    <row r="1642" spans="1:38" x14ac:dyDescent="0.3">
      <c r="A1642" s="232" t="s">
        <v>2121</v>
      </c>
      <c r="B1642" s="232" t="s">
        <v>7056</v>
      </c>
      <c r="C1642" s="244" t="s">
        <v>6717</v>
      </c>
      <c r="D1642" s="240" t="s">
        <v>8715</v>
      </c>
      <c r="E1642" s="239" t="s">
        <v>5377</v>
      </c>
      <c r="F1642" s="243" t="s">
        <v>7062</v>
      </c>
      <c r="G1642" s="214">
        <v>0</v>
      </c>
      <c r="H1642" s="234" t="s">
        <v>7052</v>
      </c>
      <c r="I1642" s="234"/>
      <c r="J1642" s="234"/>
      <c r="K1642" s="234"/>
      <c r="L1642" s="234"/>
      <c r="M1642" s="234"/>
      <c r="N1642" s="234" t="s">
        <v>6720</v>
      </c>
      <c r="O1642" s="249" t="s">
        <v>8697</v>
      </c>
      <c r="P1642" s="249" t="s">
        <v>7064</v>
      </c>
      <c r="Q1642" s="226" t="s">
        <v>8698</v>
      </c>
      <c r="R1642" s="212" t="s">
        <v>2</v>
      </c>
      <c r="S1642" s="213" t="s">
        <v>6721</v>
      </c>
      <c r="T1642" s="236">
        <v>45532</v>
      </c>
      <c r="U1642" s="237" t="s">
        <v>6722</v>
      </c>
      <c r="V1642" s="290">
        <v>45572</v>
      </c>
      <c r="W1642" s="236" t="s">
        <v>8699</v>
      </c>
      <c r="X1642" s="237" t="s">
        <v>6721</v>
      </c>
      <c r="Y1642" s="237"/>
      <c r="Z1642" s="237" t="s">
        <v>7066</v>
      </c>
      <c r="AA1642" s="241">
        <v>202409</v>
      </c>
      <c r="AB1642" s="246"/>
      <c r="AC1642" s="236" t="s">
        <v>6963</v>
      </c>
      <c r="AD1642" s="247" t="s">
        <v>6910</v>
      </c>
      <c r="AE1642" s="248">
        <v>0</v>
      </c>
      <c r="AF1642" s="247" t="s">
        <v>6910</v>
      </c>
      <c r="AG1642" s="242" t="str">
        <f>IFERROR(VLOOKUP(작성용!A:A,RM!A:D,4,0),"-")</f>
        <v>최수민</v>
      </c>
      <c r="AH1642" s="9" t="s">
        <v>6923</v>
      </c>
      <c r="AI1642" s="238" t="s">
        <v>6721</v>
      </c>
      <c r="AJ1642" s="238" t="s">
        <v>6929</v>
      </c>
      <c r="AK1642" s="238" t="s">
        <v>6726</v>
      </c>
      <c r="AL1642" s="238">
        <v>1641</v>
      </c>
    </row>
    <row r="1643" spans="1:38" x14ac:dyDescent="0.3">
      <c r="A1643" s="232" t="s">
        <v>2121</v>
      </c>
      <c r="B1643" s="232" t="s">
        <v>7056</v>
      </c>
      <c r="C1643" s="244" t="s">
        <v>6717</v>
      </c>
      <c r="D1643" s="240" t="s">
        <v>8716</v>
      </c>
      <c r="E1643" s="239">
        <v>1101110766703</v>
      </c>
      <c r="F1643" s="243" t="s">
        <v>6931</v>
      </c>
      <c r="G1643" s="214">
        <v>5</v>
      </c>
      <c r="H1643" s="234" t="s">
        <v>6721</v>
      </c>
      <c r="I1643" s="234"/>
      <c r="J1643" s="234"/>
      <c r="K1643" s="234"/>
      <c r="L1643" s="234"/>
      <c r="M1643" s="234"/>
      <c r="N1643" s="234" t="s">
        <v>6720</v>
      </c>
      <c r="O1643" s="249" t="s">
        <v>8697</v>
      </c>
      <c r="P1643" s="249" t="s">
        <v>7064</v>
      </c>
      <c r="Q1643" s="226" t="s">
        <v>8698</v>
      </c>
      <c r="R1643" s="212" t="s">
        <v>2</v>
      </c>
      <c r="S1643" s="213" t="s">
        <v>6721</v>
      </c>
      <c r="T1643" s="236">
        <v>45532</v>
      </c>
      <c r="U1643" s="237" t="s">
        <v>6722</v>
      </c>
      <c r="V1643" s="290">
        <v>45572</v>
      </c>
      <c r="W1643" s="236" t="s">
        <v>8699</v>
      </c>
      <c r="X1643" s="237" t="s">
        <v>6721</v>
      </c>
      <c r="Y1643" s="237"/>
      <c r="Z1643" s="237" t="s">
        <v>7066</v>
      </c>
      <c r="AA1643" s="241">
        <v>202409</v>
      </c>
      <c r="AB1643" s="246"/>
      <c r="AC1643" s="236" t="s">
        <v>6963</v>
      </c>
      <c r="AD1643" s="247" t="s">
        <v>6910</v>
      </c>
      <c r="AE1643" s="248">
        <v>0</v>
      </c>
      <c r="AF1643" s="247" t="s">
        <v>6910</v>
      </c>
      <c r="AG1643" s="242" t="str">
        <f>IFERROR(VLOOKUP(작성용!A:A,RM!A:D,4,0),"-")</f>
        <v>최수민</v>
      </c>
      <c r="AH1643" s="9" t="s">
        <v>6923</v>
      </c>
      <c r="AI1643" s="238" t="s">
        <v>6721</v>
      </c>
      <c r="AJ1643" s="238" t="s">
        <v>6929</v>
      </c>
      <c r="AK1643" s="238" t="s">
        <v>6726</v>
      </c>
      <c r="AL1643" s="238">
        <v>1642</v>
      </c>
    </row>
    <row r="1644" spans="1:38" x14ac:dyDescent="0.3">
      <c r="A1644" s="232" t="s">
        <v>2407</v>
      </c>
      <c r="B1644" s="232" t="s">
        <v>8717</v>
      </c>
      <c r="C1644" s="244" t="s">
        <v>6717</v>
      </c>
      <c r="D1644" s="240" t="s">
        <v>8451</v>
      </c>
      <c r="E1644" s="239" t="s">
        <v>5160</v>
      </c>
      <c r="F1644" s="243" t="s">
        <v>6729</v>
      </c>
      <c r="G1644" s="214">
        <v>0</v>
      </c>
      <c r="H1644" s="234" t="s">
        <v>7052</v>
      </c>
      <c r="I1644" s="234"/>
      <c r="J1644" s="234"/>
      <c r="K1644" s="234"/>
      <c r="L1644" s="234"/>
      <c r="M1644" s="234"/>
      <c r="N1644" s="233" t="s">
        <v>6720</v>
      </c>
      <c r="O1644" s="226" t="s">
        <v>8718</v>
      </c>
      <c r="P1644" s="226" t="s">
        <v>8719</v>
      </c>
      <c r="Q1644" s="226" t="s">
        <v>8720</v>
      </c>
      <c r="R1644" s="212" t="s">
        <v>5161</v>
      </c>
      <c r="S1644" s="212" t="s">
        <v>8721</v>
      </c>
      <c r="T1644" s="236">
        <v>45532</v>
      </c>
      <c r="U1644" s="237" t="s">
        <v>6722</v>
      </c>
      <c r="V1644" s="291">
        <v>45572</v>
      </c>
      <c r="W1644" s="291">
        <v>45586</v>
      </c>
      <c r="X1644" s="291">
        <v>45579</v>
      </c>
      <c r="Y1644" s="225"/>
      <c r="Z1644" s="237" t="s">
        <v>13169</v>
      </c>
      <c r="AA1644" s="225">
        <v>202409</v>
      </c>
      <c r="AB1644" s="246">
        <v>8</v>
      </c>
      <c r="AC1644" s="247" t="s">
        <v>6708</v>
      </c>
      <c r="AD1644" s="247" t="s">
        <v>6709</v>
      </c>
      <c r="AE1644" s="248">
        <v>0</v>
      </c>
      <c r="AF1644" s="247" t="s">
        <v>6709</v>
      </c>
      <c r="AG1644" s="242" t="str">
        <f>IFERROR(VLOOKUP(작성용!A:A,RM!A:D,4,0),"-")</f>
        <v>김영하/유승환</v>
      </c>
      <c r="AH1644" s="238" t="s">
        <v>8722</v>
      </c>
      <c r="AI1644" s="238" t="s">
        <v>13170</v>
      </c>
      <c r="AJ1644" s="238" t="s">
        <v>6721</v>
      </c>
      <c r="AK1644" s="238" t="s">
        <v>6726</v>
      </c>
      <c r="AL1644" s="238">
        <v>1643</v>
      </c>
    </row>
    <row r="1645" spans="1:38" x14ac:dyDescent="0.3">
      <c r="A1645" s="232" t="s">
        <v>2407</v>
      </c>
      <c r="B1645" s="232" t="s">
        <v>8717</v>
      </c>
      <c r="C1645" s="244" t="s">
        <v>6717</v>
      </c>
      <c r="D1645" s="240" t="s">
        <v>7321</v>
      </c>
      <c r="E1645" s="239" t="s">
        <v>4507</v>
      </c>
      <c r="F1645" s="243" t="s">
        <v>6729</v>
      </c>
      <c r="G1645" s="214">
        <v>0</v>
      </c>
      <c r="H1645" s="234" t="s">
        <v>7052</v>
      </c>
      <c r="I1645" s="234"/>
      <c r="J1645" s="234"/>
      <c r="K1645" s="234"/>
      <c r="L1645" s="234"/>
      <c r="M1645" s="234"/>
      <c r="N1645" s="233" t="s">
        <v>6720</v>
      </c>
      <c r="O1645" s="226" t="s">
        <v>8718</v>
      </c>
      <c r="P1645" s="226" t="s">
        <v>8719</v>
      </c>
      <c r="Q1645" s="226" t="s">
        <v>8720</v>
      </c>
      <c r="R1645" s="212" t="s">
        <v>4508</v>
      </c>
      <c r="S1645" s="212" t="s">
        <v>8723</v>
      </c>
      <c r="T1645" s="236">
        <v>45532</v>
      </c>
      <c r="U1645" s="237" t="s">
        <v>6722</v>
      </c>
      <c r="V1645" s="291">
        <v>45572</v>
      </c>
      <c r="W1645" s="291">
        <v>45586</v>
      </c>
      <c r="X1645" s="291">
        <v>45579</v>
      </c>
      <c r="Y1645" s="225"/>
      <c r="Z1645" s="237" t="s">
        <v>13169</v>
      </c>
      <c r="AA1645" s="225">
        <v>202409</v>
      </c>
      <c r="AB1645" s="246">
        <v>8</v>
      </c>
      <c r="AC1645" s="247" t="s">
        <v>6708</v>
      </c>
      <c r="AD1645" s="247" t="s">
        <v>6709</v>
      </c>
      <c r="AE1645" s="248">
        <v>0</v>
      </c>
      <c r="AF1645" s="247" t="s">
        <v>6709</v>
      </c>
      <c r="AG1645" s="242" t="str">
        <f>IFERROR(VLOOKUP(작성용!A:A,RM!A:D,4,0),"-")</f>
        <v>김영하/유승환</v>
      </c>
      <c r="AH1645" s="238" t="s">
        <v>8722</v>
      </c>
      <c r="AI1645" s="238" t="s">
        <v>13170</v>
      </c>
      <c r="AJ1645" s="238" t="s">
        <v>6721</v>
      </c>
      <c r="AK1645" s="238" t="s">
        <v>6726</v>
      </c>
      <c r="AL1645" s="238">
        <v>1644</v>
      </c>
    </row>
    <row r="1646" spans="1:38" x14ac:dyDescent="0.3">
      <c r="A1646" s="232" t="s">
        <v>2407</v>
      </c>
      <c r="B1646" s="232" t="s">
        <v>8717</v>
      </c>
      <c r="C1646" s="244" t="s">
        <v>6717</v>
      </c>
      <c r="D1646" s="240" t="s">
        <v>6713</v>
      </c>
      <c r="E1646" s="239" t="s">
        <v>4667</v>
      </c>
      <c r="F1646" s="243" t="s">
        <v>6729</v>
      </c>
      <c r="G1646" s="214">
        <v>0</v>
      </c>
      <c r="H1646" s="234" t="s">
        <v>7052</v>
      </c>
      <c r="I1646" s="234"/>
      <c r="J1646" s="234"/>
      <c r="K1646" s="234"/>
      <c r="L1646" s="234"/>
      <c r="M1646" s="234"/>
      <c r="N1646" s="233" t="s">
        <v>6720</v>
      </c>
      <c r="O1646" s="226" t="s">
        <v>8718</v>
      </c>
      <c r="P1646" s="226" t="s">
        <v>8719</v>
      </c>
      <c r="Q1646" s="226" t="s">
        <v>8720</v>
      </c>
      <c r="R1646" s="212" t="s">
        <v>4668</v>
      </c>
      <c r="S1646" s="212" t="s">
        <v>8724</v>
      </c>
      <c r="T1646" s="236">
        <v>45532</v>
      </c>
      <c r="U1646" s="237" t="s">
        <v>6722</v>
      </c>
      <c r="V1646" s="291">
        <v>45572</v>
      </c>
      <c r="W1646" s="291">
        <v>45586</v>
      </c>
      <c r="X1646" s="291">
        <v>45579</v>
      </c>
      <c r="Y1646" s="225"/>
      <c r="Z1646" s="237" t="s">
        <v>13169</v>
      </c>
      <c r="AA1646" s="225">
        <v>202409</v>
      </c>
      <c r="AB1646" s="246">
        <v>8</v>
      </c>
      <c r="AC1646" s="247" t="s">
        <v>6708</v>
      </c>
      <c r="AD1646" s="247" t="s">
        <v>6709</v>
      </c>
      <c r="AE1646" s="248">
        <v>0</v>
      </c>
      <c r="AF1646" s="247" t="s">
        <v>6709</v>
      </c>
      <c r="AG1646" s="242" t="str">
        <f>IFERROR(VLOOKUP(작성용!A:A,RM!A:D,4,0),"-")</f>
        <v>김영하/유승환</v>
      </c>
      <c r="AH1646" s="238" t="s">
        <v>8722</v>
      </c>
      <c r="AI1646" s="238" t="s">
        <v>13170</v>
      </c>
      <c r="AJ1646" s="238" t="s">
        <v>6721</v>
      </c>
      <c r="AK1646" s="238" t="s">
        <v>6726</v>
      </c>
      <c r="AL1646" s="238">
        <v>1645</v>
      </c>
    </row>
    <row r="1647" spans="1:38" x14ac:dyDescent="0.3">
      <c r="A1647" s="232" t="s">
        <v>2407</v>
      </c>
      <c r="B1647" s="232" t="s">
        <v>8717</v>
      </c>
      <c r="C1647" s="244" t="s">
        <v>6717</v>
      </c>
      <c r="D1647" s="240" t="s">
        <v>8725</v>
      </c>
      <c r="E1647" s="239" t="s">
        <v>5378</v>
      </c>
      <c r="F1647" s="243" t="s">
        <v>6729</v>
      </c>
      <c r="G1647" s="214">
        <v>0</v>
      </c>
      <c r="H1647" s="234" t="s">
        <v>7052</v>
      </c>
      <c r="I1647" s="234"/>
      <c r="J1647" s="234"/>
      <c r="K1647" s="234"/>
      <c r="L1647" s="234"/>
      <c r="M1647" s="234"/>
      <c r="N1647" s="233" t="s">
        <v>6720</v>
      </c>
      <c r="O1647" s="226" t="s">
        <v>8718</v>
      </c>
      <c r="P1647" s="226" t="s">
        <v>8719</v>
      </c>
      <c r="Q1647" s="226" t="s">
        <v>8720</v>
      </c>
      <c r="R1647" s="212" t="s">
        <v>5379</v>
      </c>
      <c r="S1647" s="212" t="s">
        <v>8726</v>
      </c>
      <c r="T1647" s="236">
        <v>45532</v>
      </c>
      <c r="U1647" s="237" t="s">
        <v>6722</v>
      </c>
      <c r="V1647" s="291">
        <v>45572</v>
      </c>
      <c r="W1647" s="291">
        <v>45586</v>
      </c>
      <c r="X1647" s="291">
        <v>45579</v>
      </c>
      <c r="Y1647" s="225"/>
      <c r="Z1647" s="237" t="s">
        <v>13169</v>
      </c>
      <c r="AA1647" s="225">
        <v>202409</v>
      </c>
      <c r="AB1647" s="246">
        <v>8</v>
      </c>
      <c r="AC1647" s="247" t="s">
        <v>6708</v>
      </c>
      <c r="AD1647" s="247" t="s">
        <v>6709</v>
      </c>
      <c r="AE1647" s="248">
        <v>0</v>
      </c>
      <c r="AF1647" s="247" t="s">
        <v>6709</v>
      </c>
      <c r="AG1647" s="242" t="str">
        <f>IFERROR(VLOOKUP(작성용!A:A,RM!A:D,4,0),"-")</f>
        <v>김영하/유승환</v>
      </c>
      <c r="AH1647" s="238" t="s">
        <v>8722</v>
      </c>
      <c r="AI1647" s="238" t="s">
        <v>13170</v>
      </c>
      <c r="AJ1647" s="238" t="s">
        <v>6721</v>
      </c>
      <c r="AK1647" s="238" t="s">
        <v>6726</v>
      </c>
      <c r="AL1647" s="238">
        <v>1646</v>
      </c>
    </row>
    <row r="1648" spans="1:38" x14ac:dyDescent="0.3">
      <c r="A1648" s="232" t="s">
        <v>2407</v>
      </c>
      <c r="B1648" s="232" t="s">
        <v>8717</v>
      </c>
      <c r="C1648" s="244" t="s">
        <v>6717</v>
      </c>
      <c r="D1648" s="240" t="s">
        <v>8081</v>
      </c>
      <c r="E1648" s="239" t="s">
        <v>4711</v>
      </c>
      <c r="F1648" s="243" t="s">
        <v>6729</v>
      </c>
      <c r="G1648" s="214">
        <v>0</v>
      </c>
      <c r="H1648" s="234" t="s">
        <v>7052</v>
      </c>
      <c r="I1648" s="234"/>
      <c r="J1648" s="234"/>
      <c r="K1648" s="234"/>
      <c r="L1648" s="234"/>
      <c r="M1648" s="234"/>
      <c r="N1648" s="233" t="s">
        <v>6720</v>
      </c>
      <c r="O1648" s="226" t="s">
        <v>8718</v>
      </c>
      <c r="P1648" s="226" t="s">
        <v>8719</v>
      </c>
      <c r="Q1648" s="226" t="s">
        <v>8720</v>
      </c>
      <c r="R1648" s="212" t="s">
        <v>4712</v>
      </c>
      <c r="S1648" s="212" t="s">
        <v>8727</v>
      </c>
      <c r="T1648" s="236">
        <v>45532</v>
      </c>
      <c r="U1648" s="237" t="s">
        <v>6722</v>
      </c>
      <c r="V1648" s="291">
        <v>45572</v>
      </c>
      <c r="W1648" s="291">
        <v>45586</v>
      </c>
      <c r="X1648" s="291">
        <v>45579</v>
      </c>
      <c r="Y1648" s="225"/>
      <c r="Z1648" s="237" t="s">
        <v>13169</v>
      </c>
      <c r="AA1648" s="225">
        <v>202409</v>
      </c>
      <c r="AB1648" s="246">
        <v>8</v>
      </c>
      <c r="AC1648" s="247" t="s">
        <v>6708</v>
      </c>
      <c r="AD1648" s="247" t="s">
        <v>6709</v>
      </c>
      <c r="AE1648" s="248">
        <v>0</v>
      </c>
      <c r="AF1648" s="247" t="s">
        <v>6709</v>
      </c>
      <c r="AG1648" s="242" t="str">
        <f>IFERROR(VLOOKUP(작성용!A:A,RM!A:D,4,0),"-")</f>
        <v>김영하/유승환</v>
      </c>
      <c r="AH1648" s="238" t="s">
        <v>8722</v>
      </c>
      <c r="AI1648" s="238" t="s">
        <v>13170</v>
      </c>
      <c r="AJ1648" s="238" t="s">
        <v>6721</v>
      </c>
      <c r="AK1648" s="238" t="s">
        <v>6726</v>
      </c>
      <c r="AL1648" s="238">
        <v>1647</v>
      </c>
    </row>
    <row r="1649" spans="1:38" x14ac:dyDescent="0.3">
      <c r="A1649" s="232" t="s">
        <v>2407</v>
      </c>
      <c r="B1649" s="232" t="s">
        <v>8717</v>
      </c>
      <c r="C1649" s="244" t="s">
        <v>6717</v>
      </c>
      <c r="D1649" s="240" t="s">
        <v>8082</v>
      </c>
      <c r="E1649" s="239" t="s">
        <v>4713</v>
      </c>
      <c r="F1649" s="243" t="s">
        <v>6729</v>
      </c>
      <c r="G1649" s="214">
        <v>0</v>
      </c>
      <c r="H1649" s="234" t="s">
        <v>7052</v>
      </c>
      <c r="I1649" s="234"/>
      <c r="J1649" s="234"/>
      <c r="K1649" s="234"/>
      <c r="L1649" s="234"/>
      <c r="M1649" s="234"/>
      <c r="N1649" s="233" t="s">
        <v>6720</v>
      </c>
      <c r="O1649" s="226" t="s">
        <v>8718</v>
      </c>
      <c r="P1649" s="226" t="s">
        <v>8719</v>
      </c>
      <c r="Q1649" s="226" t="s">
        <v>8720</v>
      </c>
      <c r="R1649" s="212" t="s">
        <v>4714</v>
      </c>
      <c r="S1649" s="212" t="s">
        <v>8728</v>
      </c>
      <c r="T1649" s="236">
        <v>45532</v>
      </c>
      <c r="U1649" s="237" t="s">
        <v>6722</v>
      </c>
      <c r="V1649" s="291">
        <v>45572</v>
      </c>
      <c r="W1649" s="291">
        <v>45586</v>
      </c>
      <c r="X1649" s="291">
        <v>45579</v>
      </c>
      <c r="Y1649" s="225"/>
      <c r="Z1649" s="237" t="s">
        <v>13169</v>
      </c>
      <c r="AA1649" s="225">
        <v>202409</v>
      </c>
      <c r="AB1649" s="246">
        <v>8</v>
      </c>
      <c r="AC1649" s="247" t="s">
        <v>6708</v>
      </c>
      <c r="AD1649" s="247" t="s">
        <v>6709</v>
      </c>
      <c r="AE1649" s="248">
        <v>0</v>
      </c>
      <c r="AF1649" s="247" t="s">
        <v>6709</v>
      </c>
      <c r="AG1649" s="242" t="str">
        <f>IFERROR(VLOOKUP(작성용!A:A,RM!A:D,4,0),"-")</f>
        <v>김영하/유승환</v>
      </c>
      <c r="AH1649" s="238" t="s">
        <v>8722</v>
      </c>
      <c r="AI1649" s="238" t="s">
        <v>13170</v>
      </c>
      <c r="AJ1649" s="238" t="s">
        <v>6721</v>
      </c>
      <c r="AK1649" s="238" t="s">
        <v>6726</v>
      </c>
      <c r="AL1649" s="238">
        <v>1648</v>
      </c>
    </row>
    <row r="1650" spans="1:38" x14ac:dyDescent="0.3">
      <c r="A1650" s="232" t="s">
        <v>2407</v>
      </c>
      <c r="B1650" s="232" t="s">
        <v>8717</v>
      </c>
      <c r="C1650" s="244" t="s">
        <v>6717</v>
      </c>
      <c r="D1650" s="240" t="s">
        <v>8066</v>
      </c>
      <c r="E1650" s="239" t="s">
        <v>4679</v>
      </c>
      <c r="F1650" s="243" t="s">
        <v>6729</v>
      </c>
      <c r="G1650" s="214">
        <v>0</v>
      </c>
      <c r="H1650" s="234" t="s">
        <v>7052</v>
      </c>
      <c r="I1650" s="234"/>
      <c r="J1650" s="234"/>
      <c r="K1650" s="234"/>
      <c r="L1650" s="234"/>
      <c r="M1650" s="234"/>
      <c r="N1650" s="233" t="s">
        <v>6720</v>
      </c>
      <c r="O1650" s="226" t="s">
        <v>8718</v>
      </c>
      <c r="P1650" s="226" t="s">
        <v>8719</v>
      </c>
      <c r="Q1650" s="226" t="s">
        <v>8720</v>
      </c>
      <c r="R1650" s="212" t="s">
        <v>4680</v>
      </c>
      <c r="S1650" s="212" t="s">
        <v>8729</v>
      </c>
      <c r="T1650" s="236">
        <v>45532</v>
      </c>
      <c r="U1650" s="237" t="s">
        <v>6722</v>
      </c>
      <c r="V1650" s="291">
        <v>45572</v>
      </c>
      <c r="W1650" s="291">
        <v>45586</v>
      </c>
      <c r="X1650" s="291">
        <v>45579</v>
      </c>
      <c r="Y1650" s="225"/>
      <c r="Z1650" s="237" t="s">
        <v>13169</v>
      </c>
      <c r="AA1650" s="225">
        <v>202409</v>
      </c>
      <c r="AB1650" s="246">
        <v>8</v>
      </c>
      <c r="AC1650" s="247" t="s">
        <v>6708</v>
      </c>
      <c r="AD1650" s="247" t="s">
        <v>6709</v>
      </c>
      <c r="AE1650" s="248">
        <v>0</v>
      </c>
      <c r="AF1650" s="247" t="s">
        <v>6709</v>
      </c>
      <c r="AG1650" s="242" t="str">
        <f>IFERROR(VLOOKUP(작성용!A:A,RM!A:D,4,0),"-")</f>
        <v>김영하/유승환</v>
      </c>
      <c r="AH1650" s="238" t="s">
        <v>8722</v>
      </c>
      <c r="AI1650" s="238" t="s">
        <v>13170</v>
      </c>
      <c r="AJ1650" s="238" t="s">
        <v>6721</v>
      </c>
      <c r="AK1650" s="238" t="s">
        <v>6726</v>
      </c>
      <c r="AL1650" s="238">
        <v>1649</v>
      </c>
    </row>
    <row r="1651" spans="1:38" x14ac:dyDescent="0.3">
      <c r="A1651" s="232" t="s">
        <v>2407</v>
      </c>
      <c r="B1651" s="232" t="s">
        <v>8717</v>
      </c>
      <c r="C1651" s="244" t="s">
        <v>6717</v>
      </c>
      <c r="D1651" s="240" t="s">
        <v>8730</v>
      </c>
      <c r="E1651" s="239" t="s">
        <v>5380</v>
      </c>
      <c r="F1651" s="243" t="s">
        <v>6729</v>
      </c>
      <c r="G1651" s="214">
        <v>0</v>
      </c>
      <c r="H1651" s="234" t="s">
        <v>7052</v>
      </c>
      <c r="I1651" s="234"/>
      <c r="J1651" s="234"/>
      <c r="K1651" s="234"/>
      <c r="L1651" s="234"/>
      <c r="M1651" s="234"/>
      <c r="N1651" s="233" t="s">
        <v>6720</v>
      </c>
      <c r="O1651" s="226" t="s">
        <v>8718</v>
      </c>
      <c r="P1651" s="226" t="s">
        <v>8719</v>
      </c>
      <c r="Q1651" s="226" t="s">
        <v>8720</v>
      </c>
      <c r="R1651" s="212" t="s">
        <v>5381</v>
      </c>
      <c r="S1651" s="212" t="s">
        <v>8731</v>
      </c>
      <c r="T1651" s="236">
        <v>45532</v>
      </c>
      <c r="U1651" s="237" t="s">
        <v>6722</v>
      </c>
      <c r="V1651" s="291">
        <v>45572</v>
      </c>
      <c r="W1651" s="291">
        <v>45586</v>
      </c>
      <c r="X1651" s="291">
        <v>45579</v>
      </c>
      <c r="Y1651" s="225"/>
      <c r="Z1651" s="237" t="s">
        <v>13169</v>
      </c>
      <c r="AA1651" s="225">
        <v>202409</v>
      </c>
      <c r="AB1651" s="246">
        <v>8</v>
      </c>
      <c r="AC1651" s="247" t="s">
        <v>6708</v>
      </c>
      <c r="AD1651" s="247" t="s">
        <v>6709</v>
      </c>
      <c r="AE1651" s="248">
        <v>0</v>
      </c>
      <c r="AF1651" s="247" t="s">
        <v>6709</v>
      </c>
      <c r="AG1651" s="242" t="str">
        <f>IFERROR(VLOOKUP(작성용!A:A,RM!A:D,4,0),"-")</f>
        <v>김영하/유승환</v>
      </c>
      <c r="AH1651" s="238" t="s">
        <v>8722</v>
      </c>
      <c r="AI1651" s="238" t="s">
        <v>13170</v>
      </c>
      <c r="AJ1651" s="238" t="s">
        <v>6721</v>
      </c>
      <c r="AK1651" s="238" t="s">
        <v>6726</v>
      </c>
      <c r="AL1651" s="238">
        <v>1650</v>
      </c>
    </row>
    <row r="1652" spans="1:38" x14ac:dyDescent="0.3">
      <c r="A1652" s="232" t="s">
        <v>2407</v>
      </c>
      <c r="B1652" s="232" t="s">
        <v>8717</v>
      </c>
      <c r="C1652" s="244" t="s">
        <v>6717</v>
      </c>
      <c r="D1652" s="240" t="s">
        <v>8732</v>
      </c>
      <c r="E1652" s="239" t="s">
        <v>5382</v>
      </c>
      <c r="F1652" s="243" t="s">
        <v>6729</v>
      </c>
      <c r="G1652" s="214">
        <v>0</v>
      </c>
      <c r="H1652" s="234" t="s">
        <v>7052</v>
      </c>
      <c r="I1652" s="234"/>
      <c r="J1652" s="234"/>
      <c r="K1652" s="234"/>
      <c r="L1652" s="234"/>
      <c r="M1652" s="234"/>
      <c r="N1652" s="233" t="s">
        <v>6720</v>
      </c>
      <c r="O1652" s="226" t="s">
        <v>8718</v>
      </c>
      <c r="P1652" s="226" t="s">
        <v>8719</v>
      </c>
      <c r="Q1652" s="226" t="s">
        <v>8720</v>
      </c>
      <c r="R1652" s="212" t="s">
        <v>5383</v>
      </c>
      <c r="S1652" s="212" t="s">
        <v>8733</v>
      </c>
      <c r="T1652" s="236">
        <v>45532</v>
      </c>
      <c r="U1652" s="237" t="s">
        <v>6722</v>
      </c>
      <c r="V1652" s="291">
        <v>45572</v>
      </c>
      <c r="W1652" s="291">
        <v>45586</v>
      </c>
      <c r="X1652" s="291">
        <v>45579</v>
      </c>
      <c r="Y1652" s="225"/>
      <c r="Z1652" s="237" t="s">
        <v>13169</v>
      </c>
      <c r="AA1652" s="225">
        <v>202409</v>
      </c>
      <c r="AB1652" s="246">
        <v>8</v>
      </c>
      <c r="AC1652" s="247" t="s">
        <v>6708</v>
      </c>
      <c r="AD1652" s="247" t="s">
        <v>6709</v>
      </c>
      <c r="AE1652" s="248">
        <v>0</v>
      </c>
      <c r="AF1652" s="247" t="s">
        <v>6709</v>
      </c>
      <c r="AG1652" s="242" t="str">
        <f>IFERROR(VLOOKUP(작성용!A:A,RM!A:D,4,0),"-")</f>
        <v>김영하/유승환</v>
      </c>
      <c r="AH1652" s="238" t="s">
        <v>8722</v>
      </c>
      <c r="AI1652" s="238" t="s">
        <v>13170</v>
      </c>
      <c r="AJ1652" s="238" t="s">
        <v>6721</v>
      </c>
      <c r="AK1652" s="238" t="s">
        <v>6726</v>
      </c>
      <c r="AL1652" s="238">
        <v>1651</v>
      </c>
    </row>
    <row r="1653" spans="1:38" x14ac:dyDescent="0.3">
      <c r="A1653" s="232" t="s">
        <v>2407</v>
      </c>
      <c r="B1653" s="232" t="s">
        <v>8717</v>
      </c>
      <c r="C1653" s="244" t="s">
        <v>6717</v>
      </c>
      <c r="D1653" s="240" t="s">
        <v>8086</v>
      </c>
      <c r="E1653" s="239" t="s">
        <v>4721</v>
      </c>
      <c r="F1653" s="243" t="s">
        <v>6729</v>
      </c>
      <c r="G1653" s="214">
        <v>0</v>
      </c>
      <c r="H1653" s="234" t="s">
        <v>7052</v>
      </c>
      <c r="I1653" s="234"/>
      <c r="J1653" s="234"/>
      <c r="K1653" s="234"/>
      <c r="L1653" s="234"/>
      <c r="M1653" s="234"/>
      <c r="N1653" s="233" t="s">
        <v>6720</v>
      </c>
      <c r="O1653" s="226" t="s">
        <v>8718</v>
      </c>
      <c r="P1653" s="226" t="s">
        <v>8719</v>
      </c>
      <c r="Q1653" s="226" t="s">
        <v>8720</v>
      </c>
      <c r="R1653" s="212" t="s">
        <v>4722</v>
      </c>
      <c r="S1653" s="212" t="s">
        <v>8734</v>
      </c>
      <c r="T1653" s="236">
        <v>45532</v>
      </c>
      <c r="U1653" s="237" t="s">
        <v>6722</v>
      </c>
      <c r="V1653" s="291">
        <v>45572</v>
      </c>
      <c r="W1653" s="291">
        <v>45586</v>
      </c>
      <c r="X1653" s="291">
        <v>45579</v>
      </c>
      <c r="Y1653" s="225"/>
      <c r="Z1653" s="237" t="s">
        <v>13169</v>
      </c>
      <c r="AA1653" s="225">
        <v>202409</v>
      </c>
      <c r="AB1653" s="246">
        <v>8</v>
      </c>
      <c r="AC1653" s="247" t="s">
        <v>6708</v>
      </c>
      <c r="AD1653" s="247" t="s">
        <v>6709</v>
      </c>
      <c r="AE1653" s="248">
        <v>0</v>
      </c>
      <c r="AF1653" s="247" t="s">
        <v>6709</v>
      </c>
      <c r="AG1653" s="242" t="str">
        <f>IFERROR(VLOOKUP(작성용!A:A,RM!A:D,4,0),"-")</f>
        <v>김영하/유승환</v>
      </c>
      <c r="AH1653" s="238" t="s">
        <v>8722</v>
      </c>
      <c r="AI1653" s="238" t="s">
        <v>13170</v>
      </c>
      <c r="AJ1653" s="238" t="s">
        <v>6721</v>
      </c>
      <c r="AK1653" s="238" t="s">
        <v>6726</v>
      </c>
      <c r="AL1653" s="238">
        <v>1652</v>
      </c>
    </row>
    <row r="1654" spans="1:38" x14ac:dyDescent="0.3">
      <c r="A1654" s="232" t="s">
        <v>2407</v>
      </c>
      <c r="B1654" s="232" t="s">
        <v>8717</v>
      </c>
      <c r="C1654" s="244" t="s">
        <v>6717</v>
      </c>
      <c r="D1654" s="240" t="s">
        <v>8131</v>
      </c>
      <c r="E1654" s="239" t="s">
        <v>4825</v>
      </c>
      <c r="F1654" s="243" t="s">
        <v>6729</v>
      </c>
      <c r="G1654" s="214">
        <v>0</v>
      </c>
      <c r="H1654" s="234" t="s">
        <v>7052</v>
      </c>
      <c r="I1654" s="234"/>
      <c r="J1654" s="234"/>
      <c r="K1654" s="234"/>
      <c r="L1654" s="234"/>
      <c r="M1654" s="234"/>
      <c r="N1654" s="233" t="s">
        <v>6720</v>
      </c>
      <c r="O1654" s="226" t="s">
        <v>8718</v>
      </c>
      <c r="P1654" s="226" t="s">
        <v>8719</v>
      </c>
      <c r="Q1654" s="226" t="s">
        <v>8720</v>
      </c>
      <c r="R1654" s="212" t="s">
        <v>4826</v>
      </c>
      <c r="S1654" s="212" t="s">
        <v>8735</v>
      </c>
      <c r="T1654" s="236">
        <v>45532</v>
      </c>
      <c r="U1654" s="237" t="s">
        <v>6722</v>
      </c>
      <c r="V1654" s="291">
        <v>45572</v>
      </c>
      <c r="W1654" s="291">
        <v>45586</v>
      </c>
      <c r="X1654" s="291">
        <v>45579</v>
      </c>
      <c r="Y1654" s="225"/>
      <c r="Z1654" s="237" t="s">
        <v>13169</v>
      </c>
      <c r="AA1654" s="225">
        <v>202409</v>
      </c>
      <c r="AB1654" s="246">
        <v>8</v>
      </c>
      <c r="AC1654" s="247" t="s">
        <v>6708</v>
      </c>
      <c r="AD1654" s="247" t="s">
        <v>6709</v>
      </c>
      <c r="AE1654" s="248">
        <v>0</v>
      </c>
      <c r="AF1654" s="247" t="s">
        <v>6709</v>
      </c>
      <c r="AG1654" s="242" t="str">
        <f>IFERROR(VLOOKUP(작성용!A:A,RM!A:D,4,0),"-")</f>
        <v>김영하/유승환</v>
      </c>
      <c r="AH1654" s="238" t="s">
        <v>8722</v>
      </c>
      <c r="AI1654" s="238" t="s">
        <v>13170</v>
      </c>
      <c r="AJ1654" s="238" t="s">
        <v>6721</v>
      </c>
      <c r="AK1654" s="238" t="s">
        <v>6726</v>
      </c>
      <c r="AL1654" s="238">
        <v>1653</v>
      </c>
    </row>
    <row r="1655" spans="1:38" x14ac:dyDescent="0.3">
      <c r="A1655" s="232" t="s">
        <v>2407</v>
      </c>
      <c r="B1655" s="232" t="s">
        <v>8717</v>
      </c>
      <c r="C1655" s="244" t="s">
        <v>6717</v>
      </c>
      <c r="D1655" s="240" t="s">
        <v>8138</v>
      </c>
      <c r="E1655" s="239" t="s">
        <v>4839</v>
      </c>
      <c r="F1655" s="243" t="s">
        <v>6729</v>
      </c>
      <c r="G1655" s="214">
        <v>0</v>
      </c>
      <c r="H1655" s="234" t="s">
        <v>7052</v>
      </c>
      <c r="I1655" s="234"/>
      <c r="J1655" s="234"/>
      <c r="K1655" s="234"/>
      <c r="L1655" s="234"/>
      <c r="M1655" s="234"/>
      <c r="N1655" s="233" t="s">
        <v>6720</v>
      </c>
      <c r="O1655" s="226" t="s">
        <v>8718</v>
      </c>
      <c r="P1655" s="226" t="s">
        <v>8719</v>
      </c>
      <c r="Q1655" s="226" t="s">
        <v>8720</v>
      </c>
      <c r="R1655" s="212" t="s">
        <v>4840</v>
      </c>
      <c r="S1655" s="212" t="s">
        <v>8736</v>
      </c>
      <c r="T1655" s="236">
        <v>45532</v>
      </c>
      <c r="U1655" s="237" t="s">
        <v>6722</v>
      </c>
      <c r="V1655" s="291">
        <v>45572</v>
      </c>
      <c r="W1655" s="291">
        <v>45586</v>
      </c>
      <c r="X1655" s="291">
        <v>45579</v>
      </c>
      <c r="Y1655" s="225"/>
      <c r="Z1655" s="237" t="s">
        <v>13169</v>
      </c>
      <c r="AA1655" s="225">
        <v>202409</v>
      </c>
      <c r="AB1655" s="246">
        <v>8</v>
      </c>
      <c r="AC1655" s="247" t="s">
        <v>6708</v>
      </c>
      <c r="AD1655" s="247" t="s">
        <v>6709</v>
      </c>
      <c r="AE1655" s="248">
        <v>0</v>
      </c>
      <c r="AF1655" s="247" t="s">
        <v>6709</v>
      </c>
      <c r="AG1655" s="242" t="str">
        <f>IFERROR(VLOOKUP(작성용!A:A,RM!A:D,4,0),"-")</f>
        <v>김영하/유승환</v>
      </c>
      <c r="AH1655" s="238" t="s">
        <v>8722</v>
      </c>
      <c r="AI1655" s="238" t="s">
        <v>13170</v>
      </c>
      <c r="AJ1655" s="238" t="s">
        <v>6721</v>
      </c>
      <c r="AK1655" s="238" t="s">
        <v>6726</v>
      </c>
      <c r="AL1655" s="238">
        <v>1654</v>
      </c>
    </row>
    <row r="1656" spans="1:38" x14ac:dyDescent="0.3">
      <c r="A1656" s="232" t="s">
        <v>2407</v>
      </c>
      <c r="B1656" s="232" t="s">
        <v>8717</v>
      </c>
      <c r="C1656" s="244" t="s">
        <v>6717</v>
      </c>
      <c r="D1656" s="240" t="s">
        <v>8737</v>
      </c>
      <c r="E1656" s="239" t="s">
        <v>5384</v>
      </c>
      <c r="F1656" s="243" t="s">
        <v>6729</v>
      </c>
      <c r="G1656" s="214">
        <v>0</v>
      </c>
      <c r="H1656" s="234" t="s">
        <v>7052</v>
      </c>
      <c r="I1656" s="234"/>
      <c r="J1656" s="234"/>
      <c r="K1656" s="234"/>
      <c r="L1656" s="234"/>
      <c r="M1656" s="234"/>
      <c r="N1656" s="233" t="s">
        <v>6720</v>
      </c>
      <c r="O1656" s="226" t="s">
        <v>8718</v>
      </c>
      <c r="P1656" s="226" t="s">
        <v>8719</v>
      </c>
      <c r="Q1656" s="226" t="s">
        <v>8720</v>
      </c>
      <c r="R1656" s="212" t="s">
        <v>5385</v>
      </c>
      <c r="S1656" s="212" t="s">
        <v>8738</v>
      </c>
      <c r="T1656" s="236">
        <v>45532</v>
      </c>
      <c r="U1656" s="237" t="s">
        <v>6722</v>
      </c>
      <c r="V1656" s="291">
        <v>45572</v>
      </c>
      <c r="W1656" s="291">
        <v>45586</v>
      </c>
      <c r="X1656" s="291">
        <v>45579</v>
      </c>
      <c r="Y1656" s="225"/>
      <c r="Z1656" s="237" t="s">
        <v>13169</v>
      </c>
      <c r="AA1656" s="225">
        <v>202409</v>
      </c>
      <c r="AB1656" s="246">
        <v>8</v>
      </c>
      <c r="AC1656" s="247" t="s">
        <v>6708</v>
      </c>
      <c r="AD1656" s="247" t="s">
        <v>6709</v>
      </c>
      <c r="AE1656" s="248">
        <v>0</v>
      </c>
      <c r="AF1656" s="247" t="s">
        <v>6709</v>
      </c>
      <c r="AG1656" s="242" t="str">
        <f>IFERROR(VLOOKUP(작성용!A:A,RM!A:D,4,0),"-")</f>
        <v>김영하/유승환</v>
      </c>
      <c r="AH1656" s="238" t="s">
        <v>8722</v>
      </c>
      <c r="AI1656" s="238" t="s">
        <v>13170</v>
      </c>
      <c r="AJ1656" s="238" t="s">
        <v>6721</v>
      </c>
      <c r="AK1656" s="238" t="s">
        <v>6726</v>
      </c>
      <c r="AL1656" s="238">
        <v>1655</v>
      </c>
    </row>
    <row r="1657" spans="1:38" x14ac:dyDescent="0.3">
      <c r="A1657" s="232" t="s">
        <v>2407</v>
      </c>
      <c r="B1657" s="232" t="s">
        <v>8717</v>
      </c>
      <c r="C1657" s="244" t="s">
        <v>6717</v>
      </c>
      <c r="D1657" s="240" t="s">
        <v>8739</v>
      </c>
      <c r="E1657" s="239" t="s">
        <v>5386</v>
      </c>
      <c r="F1657" s="243" t="s">
        <v>6729</v>
      </c>
      <c r="G1657" s="214">
        <v>0</v>
      </c>
      <c r="H1657" s="234" t="s">
        <v>7052</v>
      </c>
      <c r="I1657" s="234"/>
      <c r="J1657" s="234"/>
      <c r="K1657" s="234"/>
      <c r="L1657" s="234"/>
      <c r="M1657" s="234"/>
      <c r="N1657" s="233" t="s">
        <v>6720</v>
      </c>
      <c r="O1657" s="226" t="s">
        <v>8718</v>
      </c>
      <c r="P1657" s="226" t="s">
        <v>8719</v>
      </c>
      <c r="Q1657" s="226" t="s">
        <v>8720</v>
      </c>
      <c r="R1657" s="212" t="s">
        <v>5387</v>
      </c>
      <c r="S1657" s="212" t="s">
        <v>8740</v>
      </c>
      <c r="T1657" s="236">
        <v>45532</v>
      </c>
      <c r="U1657" s="237" t="s">
        <v>6722</v>
      </c>
      <c r="V1657" s="291">
        <v>45572</v>
      </c>
      <c r="W1657" s="291">
        <v>45586</v>
      </c>
      <c r="X1657" s="291">
        <v>45579</v>
      </c>
      <c r="Y1657" s="225"/>
      <c r="Z1657" s="237" t="s">
        <v>13169</v>
      </c>
      <c r="AA1657" s="225">
        <v>202409</v>
      </c>
      <c r="AB1657" s="246">
        <v>8</v>
      </c>
      <c r="AC1657" s="247" t="s">
        <v>6708</v>
      </c>
      <c r="AD1657" s="247" t="s">
        <v>6709</v>
      </c>
      <c r="AE1657" s="248">
        <v>0</v>
      </c>
      <c r="AF1657" s="247" t="s">
        <v>6709</v>
      </c>
      <c r="AG1657" s="242" t="str">
        <f>IFERROR(VLOOKUP(작성용!A:A,RM!A:D,4,0),"-")</f>
        <v>김영하/유승환</v>
      </c>
      <c r="AH1657" s="238" t="s">
        <v>8722</v>
      </c>
      <c r="AI1657" s="238" t="s">
        <v>13170</v>
      </c>
      <c r="AJ1657" s="238" t="s">
        <v>6721</v>
      </c>
      <c r="AK1657" s="238" t="s">
        <v>6726</v>
      </c>
      <c r="AL1657" s="238">
        <v>1656</v>
      </c>
    </row>
    <row r="1658" spans="1:38" x14ac:dyDescent="0.3">
      <c r="A1658" s="232" t="s">
        <v>2407</v>
      </c>
      <c r="B1658" s="232" t="s">
        <v>8717</v>
      </c>
      <c r="C1658" s="244" t="s">
        <v>6717</v>
      </c>
      <c r="D1658" s="240" t="s">
        <v>7347</v>
      </c>
      <c r="E1658" s="239" t="s">
        <v>4532</v>
      </c>
      <c r="F1658" s="243" t="s">
        <v>6729</v>
      </c>
      <c r="G1658" s="214">
        <v>0</v>
      </c>
      <c r="H1658" s="234" t="s">
        <v>7052</v>
      </c>
      <c r="I1658" s="234"/>
      <c r="J1658" s="234"/>
      <c r="K1658" s="234"/>
      <c r="L1658" s="234"/>
      <c r="M1658" s="234"/>
      <c r="N1658" s="233" t="s">
        <v>6720</v>
      </c>
      <c r="O1658" s="226" t="s">
        <v>8718</v>
      </c>
      <c r="P1658" s="226" t="s">
        <v>8719</v>
      </c>
      <c r="Q1658" s="226" t="s">
        <v>8720</v>
      </c>
      <c r="R1658" s="212" t="s">
        <v>4533</v>
      </c>
      <c r="S1658" s="212" t="s">
        <v>8741</v>
      </c>
      <c r="T1658" s="236">
        <v>45532</v>
      </c>
      <c r="U1658" s="237" t="s">
        <v>6722</v>
      </c>
      <c r="V1658" s="291">
        <v>45572</v>
      </c>
      <c r="W1658" s="291">
        <v>45586</v>
      </c>
      <c r="X1658" s="291">
        <v>45579</v>
      </c>
      <c r="Y1658" s="225"/>
      <c r="Z1658" s="237" t="s">
        <v>13169</v>
      </c>
      <c r="AA1658" s="225">
        <v>202409</v>
      </c>
      <c r="AB1658" s="246">
        <v>8</v>
      </c>
      <c r="AC1658" s="247" t="s">
        <v>6708</v>
      </c>
      <c r="AD1658" s="247" t="s">
        <v>6709</v>
      </c>
      <c r="AE1658" s="248">
        <v>0</v>
      </c>
      <c r="AF1658" s="247" t="s">
        <v>6709</v>
      </c>
      <c r="AG1658" s="242" t="str">
        <f>IFERROR(VLOOKUP(작성용!A:A,RM!A:D,4,0),"-")</f>
        <v>김영하/유승환</v>
      </c>
      <c r="AH1658" s="238" t="s">
        <v>8722</v>
      </c>
      <c r="AI1658" s="238" t="s">
        <v>13170</v>
      </c>
      <c r="AJ1658" s="238" t="s">
        <v>6721</v>
      </c>
      <c r="AK1658" s="238" t="s">
        <v>6726</v>
      </c>
      <c r="AL1658" s="238">
        <v>1657</v>
      </c>
    </row>
    <row r="1659" spans="1:38" x14ac:dyDescent="0.3">
      <c r="A1659" s="232" t="s">
        <v>2407</v>
      </c>
      <c r="B1659" s="232" t="s">
        <v>8717</v>
      </c>
      <c r="C1659" s="244" t="s">
        <v>6717</v>
      </c>
      <c r="D1659" s="240" t="s">
        <v>8742</v>
      </c>
      <c r="E1659" s="239" t="s">
        <v>5388</v>
      </c>
      <c r="F1659" s="243" t="s">
        <v>6729</v>
      </c>
      <c r="G1659" s="214">
        <v>0</v>
      </c>
      <c r="H1659" s="234" t="s">
        <v>7052</v>
      </c>
      <c r="I1659" s="234"/>
      <c r="J1659" s="234"/>
      <c r="K1659" s="234"/>
      <c r="L1659" s="234"/>
      <c r="M1659" s="234"/>
      <c r="N1659" s="233" t="s">
        <v>6720</v>
      </c>
      <c r="O1659" s="226" t="s">
        <v>8718</v>
      </c>
      <c r="P1659" s="226" t="s">
        <v>8719</v>
      </c>
      <c r="Q1659" s="226" t="s">
        <v>8720</v>
      </c>
      <c r="R1659" s="212" t="s">
        <v>5389</v>
      </c>
      <c r="S1659" s="212" t="s">
        <v>8743</v>
      </c>
      <c r="T1659" s="236">
        <v>45532</v>
      </c>
      <c r="U1659" s="237" t="s">
        <v>6722</v>
      </c>
      <c r="V1659" s="291">
        <v>45572</v>
      </c>
      <c r="W1659" s="291">
        <v>45586</v>
      </c>
      <c r="X1659" s="291">
        <v>45579</v>
      </c>
      <c r="Y1659" s="225"/>
      <c r="Z1659" s="237" t="s">
        <v>13169</v>
      </c>
      <c r="AA1659" s="225">
        <v>202409</v>
      </c>
      <c r="AB1659" s="246">
        <v>8</v>
      </c>
      <c r="AC1659" s="247" t="s">
        <v>6708</v>
      </c>
      <c r="AD1659" s="247" t="s">
        <v>6709</v>
      </c>
      <c r="AE1659" s="248">
        <v>0</v>
      </c>
      <c r="AF1659" s="247" t="s">
        <v>6709</v>
      </c>
      <c r="AG1659" s="242" t="str">
        <f>IFERROR(VLOOKUP(작성용!A:A,RM!A:D,4,0),"-")</f>
        <v>김영하/유승환</v>
      </c>
      <c r="AH1659" s="238" t="s">
        <v>8722</v>
      </c>
      <c r="AI1659" s="238" t="s">
        <v>13170</v>
      </c>
      <c r="AJ1659" s="238" t="s">
        <v>6721</v>
      </c>
      <c r="AK1659" s="238" t="s">
        <v>6726</v>
      </c>
      <c r="AL1659" s="238">
        <v>1658</v>
      </c>
    </row>
    <row r="1660" spans="1:38" x14ac:dyDescent="0.3">
      <c r="A1660" s="232" t="s">
        <v>2407</v>
      </c>
      <c r="B1660" s="232" t="s">
        <v>8717</v>
      </c>
      <c r="C1660" s="244" t="s">
        <v>6717</v>
      </c>
      <c r="D1660" s="240" t="s">
        <v>8124</v>
      </c>
      <c r="E1660" s="239" t="s">
        <v>4807</v>
      </c>
      <c r="F1660" s="243" t="s">
        <v>6729</v>
      </c>
      <c r="G1660" s="214">
        <v>0</v>
      </c>
      <c r="H1660" s="234" t="s">
        <v>7052</v>
      </c>
      <c r="I1660" s="234"/>
      <c r="J1660" s="234"/>
      <c r="K1660" s="234"/>
      <c r="L1660" s="234"/>
      <c r="M1660" s="234"/>
      <c r="N1660" s="233" t="s">
        <v>6720</v>
      </c>
      <c r="O1660" s="226" t="s">
        <v>8718</v>
      </c>
      <c r="P1660" s="226" t="s">
        <v>8719</v>
      </c>
      <c r="Q1660" s="226" t="s">
        <v>8720</v>
      </c>
      <c r="R1660" s="212" t="s">
        <v>4808</v>
      </c>
      <c r="S1660" s="212" t="s">
        <v>8744</v>
      </c>
      <c r="T1660" s="236">
        <v>45532</v>
      </c>
      <c r="U1660" s="237" t="s">
        <v>6722</v>
      </c>
      <c r="V1660" s="291">
        <v>45572</v>
      </c>
      <c r="W1660" s="291">
        <v>45586</v>
      </c>
      <c r="X1660" s="291">
        <v>45579</v>
      </c>
      <c r="Y1660" s="225"/>
      <c r="Z1660" s="237" t="s">
        <v>13169</v>
      </c>
      <c r="AA1660" s="225">
        <v>202409</v>
      </c>
      <c r="AB1660" s="246">
        <v>8</v>
      </c>
      <c r="AC1660" s="247" t="s">
        <v>6708</v>
      </c>
      <c r="AD1660" s="247" t="s">
        <v>6709</v>
      </c>
      <c r="AE1660" s="248">
        <v>0</v>
      </c>
      <c r="AF1660" s="247" t="s">
        <v>6709</v>
      </c>
      <c r="AG1660" s="242" t="str">
        <f>IFERROR(VLOOKUP(작성용!A:A,RM!A:D,4,0),"-")</f>
        <v>김영하/유승환</v>
      </c>
      <c r="AH1660" s="238" t="s">
        <v>8722</v>
      </c>
      <c r="AI1660" s="238" t="s">
        <v>13170</v>
      </c>
      <c r="AJ1660" s="238" t="s">
        <v>6721</v>
      </c>
      <c r="AK1660" s="238" t="s">
        <v>6726</v>
      </c>
      <c r="AL1660" s="238">
        <v>1659</v>
      </c>
    </row>
    <row r="1661" spans="1:38" x14ac:dyDescent="0.3">
      <c r="A1661" s="232" t="s">
        <v>2407</v>
      </c>
      <c r="B1661" s="232" t="s">
        <v>8717</v>
      </c>
      <c r="C1661" s="244" t="s">
        <v>6717</v>
      </c>
      <c r="D1661" s="240" t="s">
        <v>6742</v>
      </c>
      <c r="E1661" s="239" t="s">
        <v>3952</v>
      </c>
      <c r="F1661" s="243" t="s">
        <v>6729</v>
      </c>
      <c r="G1661" s="214">
        <v>0</v>
      </c>
      <c r="H1661" s="234" t="s">
        <v>7052</v>
      </c>
      <c r="I1661" s="234"/>
      <c r="J1661" s="234"/>
      <c r="K1661" s="234"/>
      <c r="L1661" s="234"/>
      <c r="M1661" s="234"/>
      <c r="N1661" s="233" t="s">
        <v>6720</v>
      </c>
      <c r="O1661" s="226" t="s">
        <v>8718</v>
      </c>
      <c r="P1661" s="226" t="s">
        <v>8719</v>
      </c>
      <c r="Q1661" s="226" t="s">
        <v>8720</v>
      </c>
      <c r="R1661" s="212" t="s">
        <v>4203</v>
      </c>
      <c r="S1661" s="212" t="s">
        <v>8745</v>
      </c>
      <c r="T1661" s="236">
        <v>45532</v>
      </c>
      <c r="U1661" s="237" t="s">
        <v>6722</v>
      </c>
      <c r="V1661" s="291">
        <v>45572</v>
      </c>
      <c r="W1661" s="291">
        <v>45586</v>
      </c>
      <c r="X1661" s="291">
        <v>45579</v>
      </c>
      <c r="Y1661" s="225"/>
      <c r="Z1661" s="237" t="s">
        <v>13169</v>
      </c>
      <c r="AA1661" s="225">
        <v>202409</v>
      </c>
      <c r="AB1661" s="246">
        <v>8</v>
      </c>
      <c r="AC1661" s="247" t="s">
        <v>6708</v>
      </c>
      <c r="AD1661" s="247" t="s">
        <v>6709</v>
      </c>
      <c r="AE1661" s="248">
        <v>0</v>
      </c>
      <c r="AF1661" s="247" t="s">
        <v>6709</v>
      </c>
      <c r="AG1661" s="242" t="str">
        <f>IFERROR(VLOOKUP(작성용!A:A,RM!A:D,4,0),"-")</f>
        <v>김영하/유승환</v>
      </c>
      <c r="AH1661" s="238" t="s">
        <v>8722</v>
      </c>
      <c r="AI1661" s="238" t="s">
        <v>13170</v>
      </c>
      <c r="AJ1661" s="238" t="s">
        <v>6721</v>
      </c>
      <c r="AK1661" s="238" t="s">
        <v>6726</v>
      </c>
      <c r="AL1661" s="238">
        <v>1660</v>
      </c>
    </row>
    <row r="1662" spans="1:38" x14ac:dyDescent="0.3">
      <c r="A1662" s="232" t="s">
        <v>2407</v>
      </c>
      <c r="B1662" s="232" t="s">
        <v>8717</v>
      </c>
      <c r="C1662" s="244" t="s">
        <v>6717</v>
      </c>
      <c r="D1662" s="240" t="s">
        <v>8062</v>
      </c>
      <c r="E1662" s="239" t="s">
        <v>4671</v>
      </c>
      <c r="F1662" s="243" t="s">
        <v>6729</v>
      </c>
      <c r="G1662" s="214">
        <v>0</v>
      </c>
      <c r="H1662" s="234" t="s">
        <v>7052</v>
      </c>
      <c r="I1662" s="234"/>
      <c r="J1662" s="234"/>
      <c r="K1662" s="234"/>
      <c r="L1662" s="234"/>
      <c r="M1662" s="234"/>
      <c r="N1662" s="233" t="s">
        <v>6720</v>
      </c>
      <c r="O1662" s="226" t="s">
        <v>8718</v>
      </c>
      <c r="P1662" s="226" t="s">
        <v>8719</v>
      </c>
      <c r="Q1662" s="226" t="s">
        <v>8720</v>
      </c>
      <c r="R1662" s="212" t="s">
        <v>4672</v>
      </c>
      <c r="S1662" s="212" t="s">
        <v>8746</v>
      </c>
      <c r="T1662" s="236">
        <v>45532</v>
      </c>
      <c r="U1662" s="237" t="s">
        <v>6722</v>
      </c>
      <c r="V1662" s="291">
        <v>45572</v>
      </c>
      <c r="W1662" s="291">
        <v>45586</v>
      </c>
      <c r="X1662" s="291">
        <v>45579</v>
      </c>
      <c r="Y1662" s="225"/>
      <c r="Z1662" s="237" t="s">
        <v>13169</v>
      </c>
      <c r="AA1662" s="225">
        <v>202409</v>
      </c>
      <c r="AB1662" s="246">
        <v>8</v>
      </c>
      <c r="AC1662" s="247" t="s">
        <v>6708</v>
      </c>
      <c r="AD1662" s="247" t="s">
        <v>6709</v>
      </c>
      <c r="AE1662" s="248">
        <v>0</v>
      </c>
      <c r="AF1662" s="247" t="s">
        <v>6709</v>
      </c>
      <c r="AG1662" s="242" t="str">
        <f>IFERROR(VLOOKUP(작성용!A:A,RM!A:D,4,0),"-")</f>
        <v>김영하/유승환</v>
      </c>
      <c r="AH1662" s="238" t="s">
        <v>8722</v>
      </c>
      <c r="AI1662" s="238" t="s">
        <v>13170</v>
      </c>
      <c r="AJ1662" s="238" t="s">
        <v>6721</v>
      </c>
      <c r="AK1662" s="238" t="s">
        <v>6726</v>
      </c>
      <c r="AL1662" s="238">
        <v>1661</v>
      </c>
    </row>
    <row r="1663" spans="1:38" x14ac:dyDescent="0.3">
      <c r="A1663" s="232" t="s">
        <v>2407</v>
      </c>
      <c r="B1663" s="232" t="s">
        <v>8717</v>
      </c>
      <c r="C1663" s="244" t="s">
        <v>6717</v>
      </c>
      <c r="D1663" s="240" t="s">
        <v>8070</v>
      </c>
      <c r="E1663" s="239" t="s">
        <v>4689</v>
      </c>
      <c r="F1663" s="243" t="s">
        <v>6729</v>
      </c>
      <c r="G1663" s="214">
        <v>0</v>
      </c>
      <c r="H1663" s="234" t="s">
        <v>7052</v>
      </c>
      <c r="I1663" s="234"/>
      <c r="J1663" s="234"/>
      <c r="K1663" s="234"/>
      <c r="L1663" s="234"/>
      <c r="M1663" s="234"/>
      <c r="N1663" s="233" t="s">
        <v>6720</v>
      </c>
      <c r="O1663" s="226" t="s">
        <v>8718</v>
      </c>
      <c r="P1663" s="226" t="s">
        <v>8719</v>
      </c>
      <c r="Q1663" s="226" t="s">
        <v>8720</v>
      </c>
      <c r="R1663" s="212" t="s">
        <v>4690</v>
      </c>
      <c r="S1663" s="212" t="s">
        <v>8747</v>
      </c>
      <c r="T1663" s="236">
        <v>45532</v>
      </c>
      <c r="U1663" s="237" t="s">
        <v>6722</v>
      </c>
      <c r="V1663" s="291">
        <v>45572</v>
      </c>
      <c r="W1663" s="291">
        <v>45586</v>
      </c>
      <c r="X1663" s="291">
        <v>45579</v>
      </c>
      <c r="Y1663" s="225"/>
      <c r="Z1663" s="237" t="s">
        <v>13169</v>
      </c>
      <c r="AA1663" s="225">
        <v>202409</v>
      </c>
      <c r="AB1663" s="246">
        <v>8</v>
      </c>
      <c r="AC1663" s="247" t="s">
        <v>6708</v>
      </c>
      <c r="AD1663" s="247" t="s">
        <v>6709</v>
      </c>
      <c r="AE1663" s="248">
        <v>0</v>
      </c>
      <c r="AF1663" s="247" t="s">
        <v>6709</v>
      </c>
      <c r="AG1663" s="242" t="str">
        <f>IFERROR(VLOOKUP(작성용!A:A,RM!A:D,4,0),"-")</f>
        <v>김영하/유승환</v>
      </c>
      <c r="AH1663" s="238" t="s">
        <v>8722</v>
      </c>
      <c r="AI1663" s="238" t="s">
        <v>13170</v>
      </c>
      <c r="AJ1663" s="238" t="s">
        <v>6721</v>
      </c>
      <c r="AK1663" s="238" t="s">
        <v>6726</v>
      </c>
      <c r="AL1663" s="238">
        <v>1662</v>
      </c>
    </row>
    <row r="1664" spans="1:38" x14ac:dyDescent="0.3">
      <c r="A1664" s="232" t="s">
        <v>2407</v>
      </c>
      <c r="B1664" s="232" t="s">
        <v>8717</v>
      </c>
      <c r="C1664" s="244" t="s">
        <v>6717</v>
      </c>
      <c r="D1664" s="240" t="s">
        <v>6740</v>
      </c>
      <c r="E1664" s="239" t="s">
        <v>4701</v>
      </c>
      <c r="F1664" s="243" t="s">
        <v>6729</v>
      </c>
      <c r="G1664" s="214">
        <v>0</v>
      </c>
      <c r="H1664" s="234" t="s">
        <v>7052</v>
      </c>
      <c r="I1664" s="234"/>
      <c r="J1664" s="234"/>
      <c r="K1664" s="234"/>
      <c r="L1664" s="234"/>
      <c r="M1664" s="234"/>
      <c r="N1664" s="233" t="s">
        <v>6720</v>
      </c>
      <c r="O1664" s="226" t="s">
        <v>8718</v>
      </c>
      <c r="P1664" s="226" t="s">
        <v>8719</v>
      </c>
      <c r="Q1664" s="226" t="s">
        <v>8720</v>
      </c>
      <c r="R1664" s="212" t="s">
        <v>4702</v>
      </c>
      <c r="S1664" s="212" t="s">
        <v>8748</v>
      </c>
      <c r="T1664" s="236">
        <v>45532</v>
      </c>
      <c r="U1664" s="237" t="s">
        <v>6722</v>
      </c>
      <c r="V1664" s="291">
        <v>45572</v>
      </c>
      <c r="W1664" s="291">
        <v>45586</v>
      </c>
      <c r="X1664" s="291">
        <v>45579</v>
      </c>
      <c r="Y1664" s="225"/>
      <c r="Z1664" s="237" t="s">
        <v>13169</v>
      </c>
      <c r="AA1664" s="225">
        <v>202409</v>
      </c>
      <c r="AB1664" s="246">
        <v>8</v>
      </c>
      <c r="AC1664" s="247" t="s">
        <v>6708</v>
      </c>
      <c r="AD1664" s="247" t="s">
        <v>6709</v>
      </c>
      <c r="AE1664" s="248">
        <v>0</v>
      </c>
      <c r="AF1664" s="247" t="s">
        <v>6709</v>
      </c>
      <c r="AG1664" s="242" t="str">
        <f>IFERROR(VLOOKUP(작성용!A:A,RM!A:D,4,0),"-")</f>
        <v>김영하/유승환</v>
      </c>
      <c r="AH1664" s="238" t="s">
        <v>8722</v>
      </c>
      <c r="AI1664" s="238" t="s">
        <v>13170</v>
      </c>
      <c r="AJ1664" s="238" t="s">
        <v>6721</v>
      </c>
      <c r="AK1664" s="238" t="s">
        <v>6726</v>
      </c>
      <c r="AL1664" s="238">
        <v>1663</v>
      </c>
    </row>
    <row r="1665" spans="1:38" x14ac:dyDescent="0.3">
      <c r="A1665" s="232" t="s">
        <v>2407</v>
      </c>
      <c r="B1665" s="232" t="s">
        <v>8717</v>
      </c>
      <c r="C1665" s="244" t="s">
        <v>6717</v>
      </c>
      <c r="D1665" s="240" t="s">
        <v>8749</v>
      </c>
      <c r="E1665" s="239" t="s">
        <v>5390</v>
      </c>
      <c r="F1665" s="243" t="s">
        <v>6729</v>
      </c>
      <c r="G1665" s="214">
        <v>0</v>
      </c>
      <c r="H1665" s="234" t="s">
        <v>7052</v>
      </c>
      <c r="I1665" s="234"/>
      <c r="J1665" s="234"/>
      <c r="K1665" s="234"/>
      <c r="L1665" s="234"/>
      <c r="M1665" s="234"/>
      <c r="N1665" s="233" t="s">
        <v>6720</v>
      </c>
      <c r="O1665" s="226" t="s">
        <v>8718</v>
      </c>
      <c r="P1665" s="226" t="s">
        <v>8719</v>
      </c>
      <c r="Q1665" s="226" t="s">
        <v>8720</v>
      </c>
      <c r="R1665" s="212" t="s">
        <v>5391</v>
      </c>
      <c r="S1665" s="212" t="s">
        <v>8750</v>
      </c>
      <c r="T1665" s="236">
        <v>45532</v>
      </c>
      <c r="U1665" s="237" t="s">
        <v>6722</v>
      </c>
      <c r="V1665" s="291">
        <v>45572</v>
      </c>
      <c r="W1665" s="291">
        <v>45586</v>
      </c>
      <c r="X1665" s="291">
        <v>45579</v>
      </c>
      <c r="Y1665" s="225"/>
      <c r="Z1665" s="237" t="s">
        <v>13169</v>
      </c>
      <c r="AA1665" s="225">
        <v>202409</v>
      </c>
      <c r="AB1665" s="246">
        <v>8</v>
      </c>
      <c r="AC1665" s="247" t="s">
        <v>6708</v>
      </c>
      <c r="AD1665" s="247" t="s">
        <v>6709</v>
      </c>
      <c r="AE1665" s="248">
        <v>0</v>
      </c>
      <c r="AF1665" s="247" t="s">
        <v>6709</v>
      </c>
      <c r="AG1665" s="242" t="str">
        <f>IFERROR(VLOOKUP(작성용!A:A,RM!A:D,4,0),"-")</f>
        <v>김영하/유승환</v>
      </c>
      <c r="AH1665" s="238" t="s">
        <v>8722</v>
      </c>
      <c r="AI1665" s="238" t="s">
        <v>13170</v>
      </c>
      <c r="AJ1665" s="238" t="s">
        <v>6721</v>
      </c>
      <c r="AK1665" s="238" t="s">
        <v>6726</v>
      </c>
      <c r="AL1665" s="238">
        <v>1664</v>
      </c>
    </row>
    <row r="1666" spans="1:38" x14ac:dyDescent="0.3">
      <c r="A1666" s="232" t="s">
        <v>2407</v>
      </c>
      <c r="B1666" s="232" t="s">
        <v>8717</v>
      </c>
      <c r="C1666" s="244" t="s">
        <v>6717</v>
      </c>
      <c r="D1666" s="240" t="s">
        <v>8751</v>
      </c>
      <c r="E1666" s="239" t="s">
        <v>5392</v>
      </c>
      <c r="F1666" s="243" t="s">
        <v>6729</v>
      </c>
      <c r="G1666" s="214">
        <v>0</v>
      </c>
      <c r="H1666" s="234" t="s">
        <v>7052</v>
      </c>
      <c r="I1666" s="234"/>
      <c r="J1666" s="234"/>
      <c r="K1666" s="234"/>
      <c r="L1666" s="234"/>
      <c r="M1666" s="234"/>
      <c r="N1666" s="233" t="s">
        <v>6720</v>
      </c>
      <c r="O1666" s="226" t="s">
        <v>8718</v>
      </c>
      <c r="P1666" s="226" t="s">
        <v>8719</v>
      </c>
      <c r="Q1666" s="226" t="s">
        <v>8720</v>
      </c>
      <c r="R1666" s="212" t="s">
        <v>5393</v>
      </c>
      <c r="S1666" s="212" t="s">
        <v>8752</v>
      </c>
      <c r="T1666" s="236">
        <v>45532</v>
      </c>
      <c r="U1666" s="237" t="s">
        <v>6722</v>
      </c>
      <c r="V1666" s="291">
        <v>45572</v>
      </c>
      <c r="W1666" s="291">
        <v>45586</v>
      </c>
      <c r="X1666" s="291">
        <v>45579</v>
      </c>
      <c r="Y1666" s="225"/>
      <c r="Z1666" s="237" t="s">
        <v>13169</v>
      </c>
      <c r="AA1666" s="225">
        <v>202409</v>
      </c>
      <c r="AB1666" s="246">
        <v>8</v>
      </c>
      <c r="AC1666" s="247" t="s">
        <v>6708</v>
      </c>
      <c r="AD1666" s="247" t="s">
        <v>6709</v>
      </c>
      <c r="AE1666" s="248">
        <v>0</v>
      </c>
      <c r="AF1666" s="247" t="s">
        <v>6709</v>
      </c>
      <c r="AG1666" s="242" t="str">
        <f>IFERROR(VLOOKUP(작성용!A:A,RM!A:D,4,0),"-")</f>
        <v>김영하/유승환</v>
      </c>
      <c r="AH1666" s="238" t="s">
        <v>8722</v>
      </c>
      <c r="AI1666" s="238" t="s">
        <v>13170</v>
      </c>
      <c r="AJ1666" s="238" t="s">
        <v>6721</v>
      </c>
      <c r="AK1666" s="238" t="s">
        <v>6726</v>
      </c>
      <c r="AL1666" s="238">
        <v>1665</v>
      </c>
    </row>
    <row r="1667" spans="1:38" x14ac:dyDescent="0.3">
      <c r="A1667" s="232" t="s">
        <v>2407</v>
      </c>
      <c r="B1667" s="232" t="s">
        <v>8717</v>
      </c>
      <c r="C1667" s="244" t="s">
        <v>6717</v>
      </c>
      <c r="D1667" s="240" t="s">
        <v>8753</v>
      </c>
      <c r="E1667" s="239" t="s">
        <v>5394</v>
      </c>
      <c r="F1667" s="243" t="s">
        <v>6729</v>
      </c>
      <c r="G1667" s="214">
        <v>0</v>
      </c>
      <c r="H1667" s="234" t="s">
        <v>7052</v>
      </c>
      <c r="I1667" s="234"/>
      <c r="J1667" s="234"/>
      <c r="K1667" s="234"/>
      <c r="L1667" s="234"/>
      <c r="M1667" s="234"/>
      <c r="N1667" s="233" t="s">
        <v>6720</v>
      </c>
      <c r="O1667" s="226" t="s">
        <v>8718</v>
      </c>
      <c r="P1667" s="226" t="s">
        <v>8719</v>
      </c>
      <c r="Q1667" s="226" t="s">
        <v>8720</v>
      </c>
      <c r="R1667" s="212" t="s">
        <v>5395</v>
      </c>
      <c r="S1667" s="212" t="s">
        <v>8754</v>
      </c>
      <c r="T1667" s="236">
        <v>45532</v>
      </c>
      <c r="U1667" s="237" t="s">
        <v>6722</v>
      </c>
      <c r="V1667" s="291">
        <v>45572</v>
      </c>
      <c r="W1667" s="291">
        <v>45586</v>
      </c>
      <c r="X1667" s="291">
        <v>45579</v>
      </c>
      <c r="Y1667" s="225"/>
      <c r="Z1667" s="237" t="s">
        <v>13169</v>
      </c>
      <c r="AA1667" s="225">
        <v>202409</v>
      </c>
      <c r="AB1667" s="246">
        <v>8</v>
      </c>
      <c r="AC1667" s="247" t="s">
        <v>6708</v>
      </c>
      <c r="AD1667" s="247" t="s">
        <v>6709</v>
      </c>
      <c r="AE1667" s="248">
        <v>0</v>
      </c>
      <c r="AF1667" s="247" t="s">
        <v>6709</v>
      </c>
      <c r="AG1667" s="242" t="str">
        <f>IFERROR(VLOOKUP(작성용!A:A,RM!A:D,4,0),"-")</f>
        <v>김영하/유승환</v>
      </c>
      <c r="AH1667" s="238" t="s">
        <v>8722</v>
      </c>
      <c r="AI1667" s="238" t="s">
        <v>13170</v>
      </c>
      <c r="AJ1667" s="238" t="s">
        <v>6721</v>
      </c>
      <c r="AK1667" s="238" t="s">
        <v>6726</v>
      </c>
      <c r="AL1667" s="238">
        <v>1666</v>
      </c>
    </row>
    <row r="1668" spans="1:38" x14ac:dyDescent="0.3">
      <c r="A1668" s="232" t="s">
        <v>2407</v>
      </c>
      <c r="B1668" s="232" t="s">
        <v>8717</v>
      </c>
      <c r="C1668" s="244" t="s">
        <v>6717</v>
      </c>
      <c r="D1668" s="240" t="s">
        <v>8755</v>
      </c>
      <c r="E1668" s="239" t="s">
        <v>5396</v>
      </c>
      <c r="F1668" s="243" t="s">
        <v>6729</v>
      </c>
      <c r="G1668" s="214">
        <v>0</v>
      </c>
      <c r="H1668" s="234" t="s">
        <v>7052</v>
      </c>
      <c r="I1668" s="234"/>
      <c r="J1668" s="234"/>
      <c r="K1668" s="234"/>
      <c r="L1668" s="234"/>
      <c r="M1668" s="234"/>
      <c r="N1668" s="233" t="s">
        <v>6720</v>
      </c>
      <c r="O1668" s="226" t="s">
        <v>8718</v>
      </c>
      <c r="P1668" s="226" t="s">
        <v>8719</v>
      </c>
      <c r="Q1668" s="226" t="s">
        <v>8720</v>
      </c>
      <c r="R1668" s="212" t="s">
        <v>5397</v>
      </c>
      <c r="S1668" s="212" t="s">
        <v>8756</v>
      </c>
      <c r="T1668" s="236">
        <v>45532</v>
      </c>
      <c r="U1668" s="237" t="s">
        <v>6722</v>
      </c>
      <c r="V1668" s="291">
        <v>45572</v>
      </c>
      <c r="W1668" s="291">
        <v>45586</v>
      </c>
      <c r="X1668" s="291">
        <v>45579</v>
      </c>
      <c r="Y1668" s="225"/>
      <c r="Z1668" s="237" t="s">
        <v>13169</v>
      </c>
      <c r="AA1668" s="225">
        <v>202409</v>
      </c>
      <c r="AB1668" s="246">
        <v>8</v>
      </c>
      <c r="AC1668" s="247" t="s">
        <v>6708</v>
      </c>
      <c r="AD1668" s="247" t="s">
        <v>6709</v>
      </c>
      <c r="AE1668" s="248">
        <v>0</v>
      </c>
      <c r="AF1668" s="247" t="s">
        <v>6709</v>
      </c>
      <c r="AG1668" s="242" t="str">
        <f>IFERROR(VLOOKUP(작성용!A:A,RM!A:D,4,0),"-")</f>
        <v>김영하/유승환</v>
      </c>
      <c r="AH1668" s="238" t="s">
        <v>8722</v>
      </c>
      <c r="AI1668" s="238" t="s">
        <v>13170</v>
      </c>
      <c r="AJ1668" s="238" t="s">
        <v>6721</v>
      </c>
      <c r="AK1668" s="238" t="s">
        <v>6726</v>
      </c>
      <c r="AL1668" s="238">
        <v>1667</v>
      </c>
    </row>
    <row r="1669" spans="1:38" x14ac:dyDescent="0.3">
      <c r="A1669" s="232" t="s">
        <v>2407</v>
      </c>
      <c r="B1669" s="232" t="s">
        <v>8717</v>
      </c>
      <c r="C1669" s="244" t="s">
        <v>6717</v>
      </c>
      <c r="D1669" s="240" t="s">
        <v>8065</v>
      </c>
      <c r="E1669" s="239" t="s">
        <v>4677</v>
      </c>
      <c r="F1669" s="243" t="s">
        <v>6729</v>
      </c>
      <c r="G1669" s="214">
        <v>0</v>
      </c>
      <c r="H1669" s="234" t="s">
        <v>7052</v>
      </c>
      <c r="I1669" s="234"/>
      <c r="J1669" s="234"/>
      <c r="K1669" s="234"/>
      <c r="L1669" s="234"/>
      <c r="M1669" s="234"/>
      <c r="N1669" s="233" t="s">
        <v>6720</v>
      </c>
      <c r="O1669" s="226" t="s">
        <v>8718</v>
      </c>
      <c r="P1669" s="226" t="s">
        <v>8719</v>
      </c>
      <c r="Q1669" s="226" t="s">
        <v>8720</v>
      </c>
      <c r="R1669" s="212" t="s">
        <v>4678</v>
      </c>
      <c r="S1669" s="212" t="s">
        <v>8757</v>
      </c>
      <c r="T1669" s="236">
        <v>45532</v>
      </c>
      <c r="U1669" s="237" t="s">
        <v>6722</v>
      </c>
      <c r="V1669" s="291">
        <v>45572</v>
      </c>
      <c r="W1669" s="291">
        <v>45586</v>
      </c>
      <c r="X1669" s="291">
        <v>45579</v>
      </c>
      <c r="Y1669" s="225"/>
      <c r="Z1669" s="237" t="s">
        <v>13169</v>
      </c>
      <c r="AA1669" s="225">
        <v>202409</v>
      </c>
      <c r="AB1669" s="246">
        <v>8</v>
      </c>
      <c r="AC1669" s="247" t="s">
        <v>6708</v>
      </c>
      <c r="AD1669" s="247" t="s">
        <v>6709</v>
      </c>
      <c r="AE1669" s="248">
        <v>0</v>
      </c>
      <c r="AF1669" s="247" t="s">
        <v>6709</v>
      </c>
      <c r="AG1669" s="242" t="str">
        <f>IFERROR(VLOOKUP(작성용!A:A,RM!A:D,4,0),"-")</f>
        <v>김영하/유승환</v>
      </c>
      <c r="AH1669" s="238" t="s">
        <v>8722</v>
      </c>
      <c r="AI1669" s="238" t="s">
        <v>13170</v>
      </c>
      <c r="AJ1669" s="238" t="s">
        <v>6721</v>
      </c>
      <c r="AK1669" s="238" t="s">
        <v>6726</v>
      </c>
      <c r="AL1669" s="238">
        <v>1668</v>
      </c>
    </row>
    <row r="1670" spans="1:38" x14ac:dyDescent="0.3">
      <c r="A1670" s="232" t="s">
        <v>2407</v>
      </c>
      <c r="B1670" s="232" t="s">
        <v>8717</v>
      </c>
      <c r="C1670" s="244" t="s">
        <v>6717</v>
      </c>
      <c r="D1670" s="240" t="s">
        <v>7354</v>
      </c>
      <c r="E1670" s="239" t="s">
        <v>4538</v>
      </c>
      <c r="F1670" s="243" t="s">
        <v>6729</v>
      </c>
      <c r="G1670" s="214">
        <v>0</v>
      </c>
      <c r="H1670" s="234" t="s">
        <v>7052</v>
      </c>
      <c r="I1670" s="234"/>
      <c r="J1670" s="234"/>
      <c r="K1670" s="234"/>
      <c r="L1670" s="234"/>
      <c r="M1670" s="234"/>
      <c r="N1670" s="233" t="s">
        <v>6720</v>
      </c>
      <c r="O1670" s="226" t="s">
        <v>8718</v>
      </c>
      <c r="P1670" s="226" t="s">
        <v>8719</v>
      </c>
      <c r="Q1670" s="226" t="s">
        <v>8720</v>
      </c>
      <c r="R1670" s="212" t="s">
        <v>4539</v>
      </c>
      <c r="S1670" s="212" t="s">
        <v>8758</v>
      </c>
      <c r="T1670" s="236">
        <v>45532</v>
      </c>
      <c r="U1670" s="237" t="s">
        <v>6722</v>
      </c>
      <c r="V1670" s="291">
        <v>45572</v>
      </c>
      <c r="W1670" s="291">
        <v>45586</v>
      </c>
      <c r="X1670" s="291">
        <v>45579</v>
      </c>
      <c r="Y1670" s="225"/>
      <c r="Z1670" s="237" t="s">
        <v>13169</v>
      </c>
      <c r="AA1670" s="225">
        <v>202409</v>
      </c>
      <c r="AB1670" s="246">
        <v>8</v>
      </c>
      <c r="AC1670" s="247" t="s">
        <v>6708</v>
      </c>
      <c r="AD1670" s="247" t="s">
        <v>6709</v>
      </c>
      <c r="AE1670" s="248">
        <v>0</v>
      </c>
      <c r="AF1670" s="247" t="s">
        <v>6709</v>
      </c>
      <c r="AG1670" s="242" t="str">
        <f>IFERROR(VLOOKUP(작성용!A:A,RM!A:D,4,0),"-")</f>
        <v>김영하/유승환</v>
      </c>
      <c r="AH1670" s="238" t="s">
        <v>8722</v>
      </c>
      <c r="AI1670" s="238" t="s">
        <v>13170</v>
      </c>
      <c r="AJ1670" s="238" t="s">
        <v>6721</v>
      </c>
      <c r="AK1670" s="238" t="s">
        <v>6726</v>
      </c>
      <c r="AL1670" s="238">
        <v>1669</v>
      </c>
    </row>
    <row r="1671" spans="1:38" x14ac:dyDescent="0.3">
      <c r="A1671" s="232" t="s">
        <v>2407</v>
      </c>
      <c r="B1671" s="232" t="s">
        <v>8717</v>
      </c>
      <c r="C1671" s="244" t="s">
        <v>6717</v>
      </c>
      <c r="D1671" s="240" t="s">
        <v>7393</v>
      </c>
      <c r="E1671" s="239" t="s">
        <v>4566</v>
      </c>
      <c r="F1671" s="243" t="s">
        <v>6729</v>
      </c>
      <c r="G1671" s="214">
        <v>0</v>
      </c>
      <c r="H1671" s="234" t="s">
        <v>7052</v>
      </c>
      <c r="I1671" s="234"/>
      <c r="J1671" s="234"/>
      <c r="K1671" s="234"/>
      <c r="L1671" s="234"/>
      <c r="M1671" s="234"/>
      <c r="N1671" s="233" t="s">
        <v>6720</v>
      </c>
      <c r="O1671" s="226" t="s">
        <v>8718</v>
      </c>
      <c r="P1671" s="226" t="s">
        <v>8719</v>
      </c>
      <c r="Q1671" s="226" t="s">
        <v>8720</v>
      </c>
      <c r="R1671" s="212" t="s">
        <v>4567</v>
      </c>
      <c r="S1671" s="212" t="s">
        <v>8759</v>
      </c>
      <c r="T1671" s="236">
        <v>45532</v>
      </c>
      <c r="U1671" s="237" t="s">
        <v>6722</v>
      </c>
      <c r="V1671" s="291">
        <v>45572</v>
      </c>
      <c r="W1671" s="291">
        <v>45586</v>
      </c>
      <c r="X1671" s="291">
        <v>45579</v>
      </c>
      <c r="Y1671" s="225"/>
      <c r="Z1671" s="237" t="s">
        <v>13169</v>
      </c>
      <c r="AA1671" s="225">
        <v>202409</v>
      </c>
      <c r="AB1671" s="246">
        <v>8</v>
      </c>
      <c r="AC1671" s="247" t="s">
        <v>6708</v>
      </c>
      <c r="AD1671" s="247" t="s">
        <v>6709</v>
      </c>
      <c r="AE1671" s="248">
        <v>0</v>
      </c>
      <c r="AF1671" s="247" t="s">
        <v>6709</v>
      </c>
      <c r="AG1671" s="242" t="str">
        <f>IFERROR(VLOOKUP(작성용!A:A,RM!A:D,4,0),"-")</f>
        <v>김영하/유승환</v>
      </c>
      <c r="AH1671" s="238" t="s">
        <v>8722</v>
      </c>
      <c r="AI1671" s="238" t="s">
        <v>13170</v>
      </c>
      <c r="AJ1671" s="238" t="s">
        <v>6721</v>
      </c>
      <c r="AK1671" s="238" t="s">
        <v>6726</v>
      </c>
      <c r="AL1671" s="238">
        <v>1670</v>
      </c>
    </row>
    <row r="1672" spans="1:38" x14ac:dyDescent="0.3">
      <c r="A1672" s="232" t="s">
        <v>2407</v>
      </c>
      <c r="B1672" s="232" t="s">
        <v>8717</v>
      </c>
      <c r="C1672" s="244" t="s">
        <v>6717</v>
      </c>
      <c r="D1672" s="240" t="s">
        <v>8760</v>
      </c>
      <c r="E1672" s="239" t="s">
        <v>5398</v>
      </c>
      <c r="F1672" s="243" t="s">
        <v>6729</v>
      </c>
      <c r="G1672" s="214">
        <v>0</v>
      </c>
      <c r="H1672" s="234" t="s">
        <v>7052</v>
      </c>
      <c r="I1672" s="234"/>
      <c r="J1672" s="234"/>
      <c r="K1672" s="234"/>
      <c r="L1672" s="234"/>
      <c r="M1672" s="234"/>
      <c r="N1672" s="233" t="s">
        <v>6720</v>
      </c>
      <c r="O1672" s="226" t="s">
        <v>8718</v>
      </c>
      <c r="P1672" s="226" t="s">
        <v>8719</v>
      </c>
      <c r="Q1672" s="226" t="s">
        <v>8720</v>
      </c>
      <c r="R1672" s="212" t="s">
        <v>5399</v>
      </c>
      <c r="S1672" s="212" t="s">
        <v>8761</v>
      </c>
      <c r="T1672" s="236">
        <v>45532</v>
      </c>
      <c r="U1672" s="237" t="s">
        <v>6722</v>
      </c>
      <c r="V1672" s="291">
        <v>45572</v>
      </c>
      <c r="W1672" s="291">
        <v>45586</v>
      </c>
      <c r="X1672" s="291">
        <v>45579</v>
      </c>
      <c r="Y1672" s="225"/>
      <c r="Z1672" s="237" t="s">
        <v>13169</v>
      </c>
      <c r="AA1672" s="225">
        <v>202409</v>
      </c>
      <c r="AB1672" s="246">
        <v>8</v>
      </c>
      <c r="AC1672" s="247" t="s">
        <v>6708</v>
      </c>
      <c r="AD1672" s="247" t="s">
        <v>6709</v>
      </c>
      <c r="AE1672" s="248">
        <v>0</v>
      </c>
      <c r="AF1672" s="247" t="s">
        <v>6709</v>
      </c>
      <c r="AG1672" s="242" t="str">
        <f>IFERROR(VLOOKUP(작성용!A:A,RM!A:D,4,0),"-")</f>
        <v>김영하/유승환</v>
      </c>
      <c r="AH1672" s="238" t="s">
        <v>8722</v>
      </c>
      <c r="AI1672" s="238" t="s">
        <v>13170</v>
      </c>
      <c r="AJ1672" s="238" t="s">
        <v>6721</v>
      </c>
      <c r="AK1672" s="238" t="s">
        <v>6726</v>
      </c>
      <c r="AL1672" s="238">
        <v>1671</v>
      </c>
    </row>
    <row r="1673" spans="1:38" x14ac:dyDescent="0.3">
      <c r="A1673" s="232" t="s">
        <v>2407</v>
      </c>
      <c r="B1673" s="232" t="s">
        <v>8717</v>
      </c>
      <c r="C1673" s="244" t="s">
        <v>6717</v>
      </c>
      <c r="D1673" s="240" t="s">
        <v>8085</v>
      </c>
      <c r="E1673" s="239" t="s">
        <v>4719</v>
      </c>
      <c r="F1673" s="243" t="s">
        <v>6729</v>
      </c>
      <c r="G1673" s="214">
        <v>0</v>
      </c>
      <c r="H1673" s="234" t="s">
        <v>7052</v>
      </c>
      <c r="I1673" s="234"/>
      <c r="J1673" s="234"/>
      <c r="K1673" s="234"/>
      <c r="L1673" s="234"/>
      <c r="M1673" s="234"/>
      <c r="N1673" s="233" t="s">
        <v>6720</v>
      </c>
      <c r="O1673" s="226" t="s">
        <v>8718</v>
      </c>
      <c r="P1673" s="226" t="s">
        <v>8719</v>
      </c>
      <c r="Q1673" s="226" t="s">
        <v>8720</v>
      </c>
      <c r="R1673" s="212" t="s">
        <v>4720</v>
      </c>
      <c r="S1673" s="212" t="s">
        <v>8762</v>
      </c>
      <c r="T1673" s="236">
        <v>45532</v>
      </c>
      <c r="U1673" s="237" t="s">
        <v>6722</v>
      </c>
      <c r="V1673" s="291">
        <v>45572</v>
      </c>
      <c r="W1673" s="291">
        <v>45586</v>
      </c>
      <c r="X1673" s="291">
        <v>45579</v>
      </c>
      <c r="Y1673" s="225"/>
      <c r="Z1673" s="237" t="s">
        <v>13169</v>
      </c>
      <c r="AA1673" s="225">
        <v>202409</v>
      </c>
      <c r="AB1673" s="246">
        <v>8</v>
      </c>
      <c r="AC1673" s="247" t="s">
        <v>6708</v>
      </c>
      <c r="AD1673" s="247" t="s">
        <v>6709</v>
      </c>
      <c r="AE1673" s="248">
        <v>0</v>
      </c>
      <c r="AF1673" s="247" t="s">
        <v>6709</v>
      </c>
      <c r="AG1673" s="242" t="str">
        <f>IFERROR(VLOOKUP(작성용!A:A,RM!A:D,4,0),"-")</f>
        <v>김영하/유승환</v>
      </c>
      <c r="AH1673" s="238" t="s">
        <v>8722</v>
      </c>
      <c r="AI1673" s="238" t="s">
        <v>13170</v>
      </c>
      <c r="AJ1673" s="238" t="s">
        <v>6721</v>
      </c>
      <c r="AK1673" s="238" t="s">
        <v>6726</v>
      </c>
      <c r="AL1673" s="238">
        <v>1672</v>
      </c>
    </row>
    <row r="1674" spans="1:38" x14ac:dyDescent="0.3">
      <c r="A1674" s="232" t="s">
        <v>2407</v>
      </c>
      <c r="B1674" s="232" t="s">
        <v>8717</v>
      </c>
      <c r="C1674" s="244" t="s">
        <v>6717</v>
      </c>
      <c r="D1674" s="240" t="s">
        <v>8763</v>
      </c>
      <c r="E1674" s="239" t="s">
        <v>5400</v>
      </c>
      <c r="F1674" s="243" t="s">
        <v>6729</v>
      </c>
      <c r="G1674" s="214">
        <v>0</v>
      </c>
      <c r="H1674" s="234" t="s">
        <v>7052</v>
      </c>
      <c r="I1674" s="234"/>
      <c r="J1674" s="234"/>
      <c r="K1674" s="234"/>
      <c r="L1674" s="234"/>
      <c r="M1674" s="234"/>
      <c r="N1674" s="233" t="s">
        <v>6720</v>
      </c>
      <c r="O1674" s="226" t="s">
        <v>8718</v>
      </c>
      <c r="P1674" s="226" t="s">
        <v>8719</v>
      </c>
      <c r="Q1674" s="226" t="s">
        <v>8720</v>
      </c>
      <c r="R1674" s="212" t="s">
        <v>5401</v>
      </c>
      <c r="S1674" s="212" t="s">
        <v>8764</v>
      </c>
      <c r="T1674" s="236">
        <v>45532</v>
      </c>
      <c r="U1674" s="237" t="s">
        <v>6722</v>
      </c>
      <c r="V1674" s="291">
        <v>45572</v>
      </c>
      <c r="W1674" s="291">
        <v>45586</v>
      </c>
      <c r="X1674" s="291">
        <v>45579</v>
      </c>
      <c r="Y1674" s="225"/>
      <c r="Z1674" s="237" t="s">
        <v>13169</v>
      </c>
      <c r="AA1674" s="225">
        <v>202409</v>
      </c>
      <c r="AB1674" s="246">
        <v>8</v>
      </c>
      <c r="AC1674" s="247" t="s">
        <v>6708</v>
      </c>
      <c r="AD1674" s="247" t="s">
        <v>6709</v>
      </c>
      <c r="AE1674" s="248">
        <v>0</v>
      </c>
      <c r="AF1674" s="247" t="s">
        <v>6709</v>
      </c>
      <c r="AG1674" s="242" t="str">
        <f>IFERROR(VLOOKUP(작성용!A:A,RM!A:D,4,0),"-")</f>
        <v>김영하/유승환</v>
      </c>
      <c r="AH1674" s="238" t="s">
        <v>8722</v>
      </c>
      <c r="AI1674" s="238" t="s">
        <v>13170</v>
      </c>
      <c r="AJ1674" s="238" t="s">
        <v>6721</v>
      </c>
      <c r="AK1674" s="238" t="s">
        <v>6726</v>
      </c>
      <c r="AL1674" s="238">
        <v>1673</v>
      </c>
    </row>
    <row r="1675" spans="1:38" x14ac:dyDescent="0.3">
      <c r="A1675" s="232" t="s">
        <v>2407</v>
      </c>
      <c r="B1675" s="232" t="s">
        <v>8717</v>
      </c>
      <c r="C1675" s="244" t="s">
        <v>6717</v>
      </c>
      <c r="D1675" s="240" t="s">
        <v>8765</v>
      </c>
      <c r="E1675" s="239" t="s">
        <v>5402</v>
      </c>
      <c r="F1675" s="243" t="s">
        <v>6729</v>
      </c>
      <c r="G1675" s="214">
        <v>0</v>
      </c>
      <c r="H1675" s="234" t="s">
        <v>7052</v>
      </c>
      <c r="I1675" s="234"/>
      <c r="J1675" s="234"/>
      <c r="K1675" s="234"/>
      <c r="L1675" s="234"/>
      <c r="M1675" s="234"/>
      <c r="N1675" s="233" t="s">
        <v>6720</v>
      </c>
      <c r="O1675" s="226" t="s">
        <v>8718</v>
      </c>
      <c r="P1675" s="226" t="s">
        <v>8719</v>
      </c>
      <c r="Q1675" s="226" t="s">
        <v>8720</v>
      </c>
      <c r="R1675" s="212" t="s">
        <v>5403</v>
      </c>
      <c r="S1675" s="212" t="s">
        <v>8766</v>
      </c>
      <c r="T1675" s="236">
        <v>45532</v>
      </c>
      <c r="U1675" s="237" t="s">
        <v>6722</v>
      </c>
      <c r="V1675" s="291">
        <v>45572</v>
      </c>
      <c r="W1675" s="291">
        <v>45586</v>
      </c>
      <c r="X1675" s="291">
        <v>45579</v>
      </c>
      <c r="Y1675" s="225"/>
      <c r="Z1675" s="237" t="s">
        <v>13169</v>
      </c>
      <c r="AA1675" s="225">
        <v>202409</v>
      </c>
      <c r="AB1675" s="246">
        <v>8</v>
      </c>
      <c r="AC1675" s="247" t="s">
        <v>6708</v>
      </c>
      <c r="AD1675" s="247" t="s">
        <v>6709</v>
      </c>
      <c r="AE1675" s="248">
        <v>0</v>
      </c>
      <c r="AF1675" s="247" t="s">
        <v>6709</v>
      </c>
      <c r="AG1675" s="242" t="str">
        <f>IFERROR(VLOOKUP(작성용!A:A,RM!A:D,4,0),"-")</f>
        <v>김영하/유승환</v>
      </c>
      <c r="AH1675" s="238" t="s">
        <v>8722</v>
      </c>
      <c r="AI1675" s="238" t="s">
        <v>13170</v>
      </c>
      <c r="AJ1675" s="238" t="s">
        <v>6721</v>
      </c>
      <c r="AK1675" s="238" t="s">
        <v>6726</v>
      </c>
      <c r="AL1675" s="238">
        <v>1674</v>
      </c>
    </row>
    <row r="1676" spans="1:38" x14ac:dyDescent="0.3">
      <c r="A1676" s="232" t="s">
        <v>2407</v>
      </c>
      <c r="B1676" s="232" t="s">
        <v>8717</v>
      </c>
      <c r="C1676" s="244" t="s">
        <v>6717</v>
      </c>
      <c r="D1676" s="240" t="s">
        <v>8767</v>
      </c>
      <c r="E1676" s="239" t="s">
        <v>5404</v>
      </c>
      <c r="F1676" s="243" t="s">
        <v>6729</v>
      </c>
      <c r="G1676" s="214">
        <v>0</v>
      </c>
      <c r="H1676" s="234" t="s">
        <v>7052</v>
      </c>
      <c r="I1676" s="234"/>
      <c r="J1676" s="234"/>
      <c r="K1676" s="234"/>
      <c r="L1676" s="234"/>
      <c r="M1676" s="234"/>
      <c r="N1676" s="233" t="s">
        <v>6720</v>
      </c>
      <c r="O1676" s="226" t="s">
        <v>8718</v>
      </c>
      <c r="P1676" s="226" t="s">
        <v>8719</v>
      </c>
      <c r="Q1676" s="226" t="s">
        <v>8720</v>
      </c>
      <c r="R1676" s="212" t="s">
        <v>5405</v>
      </c>
      <c r="S1676" s="212" t="s">
        <v>8768</v>
      </c>
      <c r="T1676" s="236">
        <v>45532</v>
      </c>
      <c r="U1676" s="237" t="s">
        <v>6722</v>
      </c>
      <c r="V1676" s="291">
        <v>45572</v>
      </c>
      <c r="W1676" s="291">
        <v>45586</v>
      </c>
      <c r="X1676" s="291">
        <v>45579</v>
      </c>
      <c r="Y1676" s="225"/>
      <c r="Z1676" s="237" t="s">
        <v>13169</v>
      </c>
      <c r="AA1676" s="225">
        <v>202409</v>
      </c>
      <c r="AB1676" s="246">
        <v>8</v>
      </c>
      <c r="AC1676" s="247" t="s">
        <v>6708</v>
      </c>
      <c r="AD1676" s="247" t="s">
        <v>6709</v>
      </c>
      <c r="AE1676" s="248">
        <v>0</v>
      </c>
      <c r="AF1676" s="247" t="s">
        <v>6709</v>
      </c>
      <c r="AG1676" s="242" t="str">
        <f>IFERROR(VLOOKUP(작성용!A:A,RM!A:D,4,0),"-")</f>
        <v>김영하/유승환</v>
      </c>
      <c r="AH1676" s="238" t="s">
        <v>8722</v>
      </c>
      <c r="AI1676" s="238" t="s">
        <v>13170</v>
      </c>
      <c r="AJ1676" s="238" t="s">
        <v>6721</v>
      </c>
      <c r="AK1676" s="238" t="s">
        <v>6726</v>
      </c>
      <c r="AL1676" s="238">
        <v>1675</v>
      </c>
    </row>
    <row r="1677" spans="1:38" x14ac:dyDescent="0.3">
      <c r="A1677" s="232" t="s">
        <v>2407</v>
      </c>
      <c r="B1677" s="232" t="s">
        <v>8717</v>
      </c>
      <c r="C1677" s="244" t="s">
        <v>6717</v>
      </c>
      <c r="D1677" s="240" t="s">
        <v>8769</v>
      </c>
      <c r="E1677" s="239" t="s">
        <v>5406</v>
      </c>
      <c r="F1677" s="243" t="s">
        <v>6729</v>
      </c>
      <c r="G1677" s="214">
        <v>0</v>
      </c>
      <c r="H1677" s="234" t="s">
        <v>7052</v>
      </c>
      <c r="I1677" s="234"/>
      <c r="J1677" s="234"/>
      <c r="K1677" s="234"/>
      <c r="L1677" s="234"/>
      <c r="M1677" s="234"/>
      <c r="N1677" s="233" t="s">
        <v>6720</v>
      </c>
      <c r="O1677" s="226" t="s">
        <v>8718</v>
      </c>
      <c r="P1677" s="226" t="s">
        <v>8719</v>
      </c>
      <c r="Q1677" s="226" t="s">
        <v>8720</v>
      </c>
      <c r="R1677" s="212" t="s">
        <v>5407</v>
      </c>
      <c r="S1677" s="212" t="s">
        <v>8770</v>
      </c>
      <c r="T1677" s="236">
        <v>45532</v>
      </c>
      <c r="U1677" s="237" t="s">
        <v>6722</v>
      </c>
      <c r="V1677" s="291">
        <v>45572</v>
      </c>
      <c r="W1677" s="291">
        <v>45586</v>
      </c>
      <c r="X1677" s="291">
        <v>45579</v>
      </c>
      <c r="Y1677" s="225"/>
      <c r="Z1677" s="237" t="s">
        <v>13169</v>
      </c>
      <c r="AA1677" s="225">
        <v>202409</v>
      </c>
      <c r="AB1677" s="246">
        <v>8</v>
      </c>
      <c r="AC1677" s="247" t="s">
        <v>6708</v>
      </c>
      <c r="AD1677" s="247" t="s">
        <v>6709</v>
      </c>
      <c r="AE1677" s="248">
        <v>0</v>
      </c>
      <c r="AF1677" s="247" t="s">
        <v>6709</v>
      </c>
      <c r="AG1677" s="242" t="str">
        <f>IFERROR(VLOOKUP(작성용!A:A,RM!A:D,4,0),"-")</f>
        <v>김영하/유승환</v>
      </c>
      <c r="AH1677" s="238" t="s">
        <v>8722</v>
      </c>
      <c r="AI1677" s="238" t="s">
        <v>13170</v>
      </c>
      <c r="AJ1677" s="238" t="s">
        <v>6721</v>
      </c>
      <c r="AK1677" s="238" t="s">
        <v>6726</v>
      </c>
      <c r="AL1677" s="238">
        <v>1676</v>
      </c>
    </row>
    <row r="1678" spans="1:38" x14ac:dyDescent="0.3">
      <c r="A1678" s="232" t="s">
        <v>2407</v>
      </c>
      <c r="B1678" s="232" t="s">
        <v>8717</v>
      </c>
      <c r="C1678" s="244" t="s">
        <v>6717</v>
      </c>
      <c r="D1678" s="240" t="s">
        <v>8577</v>
      </c>
      <c r="E1678" s="239" t="s">
        <v>5240</v>
      </c>
      <c r="F1678" s="243" t="s">
        <v>6729</v>
      </c>
      <c r="G1678" s="214">
        <v>0</v>
      </c>
      <c r="H1678" s="234" t="s">
        <v>7052</v>
      </c>
      <c r="I1678" s="234"/>
      <c r="J1678" s="234"/>
      <c r="K1678" s="234"/>
      <c r="L1678" s="234"/>
      <c r="M1678" s="234"/>
      <c r="N1678" s="233" t="s">
        <v>6720</v>
      </c>
      <c r="O1678" s="226" t="s">
        <v>8718</v>
      </c>
      <c r="P1678" s="226" t="s">
        <v>8719</v>
      </c>
      <c r="Q1678" s="226" t="s">
        <v>8720</v>
      </c>
      <c r="R1678" s="212" t="s">
        <v>5241</v>
      </c>
      <c r="S1678" s="212" t="s">
        <v>8771</v>
      </c>
      <c r="T1678" s="236">
        <v>45532</v>
      </c>
      <c r="U1678" s="237" t="s">
        <v>6722</v>
      </c>
      <c r="V1678" s="291">
        <v>45572</v>
      </c>
      <c r="W1678" s="291">
        <v>45586</v>
      </c>
      <c r="X1678" s="291">
        <v>45579</v>
      </c>
      <c r="Y1678" s="225"/>
      <c r="Z1678" s="237" t="s">
        <v>13169</v>
      </c>
      <c r="AA1678" s="225">
        <v>202409</v>
      </c>
      <c r="AB1678" s="246">
        <v>8</v>
      </c>
      <c r="AC1678" s="247" t="s">
        <v>6708</v>
      </c>
      <c r="AD1678" s="247" t="s">
        <v>6709</v>
      </c>
      <c r="AE1678" s="248">
        <v>0</v>
      </c>
      <c r="AF1678" s="247" t="s">
        <v>6709</v>
      </c>
      <c r="AG1678" s="242" t="str">
        <f>IFERROR(VLOOKUP(작성용!A:A,RM!A:D,4,0),"-")</f>
        <v>김영하/유승환</v>
      </c>
      <c r="AH1678" s="238" t="s">
        <v>8722</v>
      </c>
      <c r="AI1678" s="238" t="s">
        <v>13170</v>
      </c>
      <c r="AJ1678" s="238" t="s">
        <v>6721</v>
      </c>
      <c r="AK1678" s="238" t="s">
        <v>6726</v>
      </c>
      <c r="AL1678" s="238">
        <v>1677</v>
      </c>
    </row>
    <row r="1679" spans="1:38" x14ac:dyDescent="0.3">
      <c r="A1679" s="232" t="s">
        <v>2407</v>
      </c>
      <c r="B1679" s="232" t="s">
        <v>8717</v>
      </c>
      <c r="C1679" s="244" t="s">
        <v>6717</v>
      </c>
      <c r="D1679" s="240" t="s">
        <v>8772</v>
      </c>
      <c r="E1679" s="239" t="s">
        <v>5408</v>
      </c>
      <c r="F1679" s="243" t="s">
        <v>6729</v>
      </c>
      <c r="G1679" s="214">
        <v>0</v>
      </c>
      <c r="H1679" s="234" t="s">
        <v>7052</v>
      </c>
      <c r="I1679" s="234"/>
      <c r="J1679" s="234"/>
      <c r="K1679" s="234"/>
      <c r="L1679" s="234"/>
      <c r="M1679" s="234"/>
      <c r="N1679" s="233" t="s">
        <v>6720</v>
      </c>
      <c r="O1679" s="226" t="s">
        <v>8718</v>
      </c>
      <c r="P1679" s="226" t="s">
        <v>8719</v>
      </c>
      <c r="Q1679" s="226" t="s">
        <v>8720</v>
      </c>
      <c r="R1679" s="212" t="s">
        <v>5409</v>
      </c>
      <c r="S1679" s="212" t="s">
        <v>8773</v>
      </c>
      <c r="T1679" s="236">
        <v>45532</v>
      </c>
      <c r="U1679" s="237" t="s">
        <v>6722</v>
      </c>
      <c r="V1679" s="291">
        <v>45572</v>
      </c>
      <c r="W1679" s="291">
        <v>45586</v>
      </c>
      <c r="X1679" s="291">
        <v>45579</v>
      </c>
      <c r="Y1679" s="225"/>
      <c r="Z1679" s="237" t="s">
        <v>13169</v>
      </c>
      <c r="AA1679" s="225">
        <v>202409</v>
      </c>
      <c r="AB1679" s="246">
        <v>8</v>
      </c>
      <c r="AC1679" s="247" t="s">
        <v>6708</v>
      </c>
      <c r="AD1679" s="247" t="s">
        <v>6709</v>
      </c>
      <c r="AE1679" s="248">
        <v>0</v>
      </c>
      <c r="AF1679" s="247" t="s">
        <v>6709</v>
      </c>
      <c r="AG1679" s="242" t="str">
        <f>IFERROR(VLOOKUP(작성용!A:A,RM!A:D,4,0),"-")</f>
        <v>김영하/유승환</v>
      </c>
      <c r="AH1679" s="238" t="s">
        <v>8722</v>
      </c>
      <c r="AI1679" s="238" t="s">
        <v>13170</v>
      </c>
      <c r="AJ1679" s="238" t="s">
        <v>6721</v>
      </c>
      <c r="AK1679" s="238" t="s">
        <v>6726</v>
      </c>
      <c r="AL1679" s="238">
        <v>1678</v>
      </c>
    </row>
    <row r="1680" spans="1:38" x14ac:dyDescent="0.3">
      <c r="A1680" s="232" t="s">
        <v>2407</v>
      </c>
      <c r="B1680" s="232" t="s">
        <v>8717</v>
      </c>
      <c r="C1680" s="244" t="s">
        <v>6717</v>
      </c>
      <c r="D1680" s="240" t="s">
        <v>8774</v>
      </c>
      <c r="E1680" s="239" t="s">
        <v>5410</v>
      </c>
      <c r="F1680" s="243" t="s">
        <v>6729</v>
      </c>
      <c r="G1680" s="214">
        <v>0</v>
      </c>
      <c r="H1680" s="234" t="s">
        <v>7052</v>
      </c>
      <c r="I1680" s="234"/>
      <c r="J1680" s="234"/>
      <c r="K1680" s="234"/>
      <c r="L1680" s="234"/>
      <c r="M1680" s="234"/>
      <c r="N1680" s="233" t="s">
        <v>6720</v>
      </c>
      <c r="O1680" s="226" t="s">
        <v>8718</v>
      </c>
      <c r="P1680" s="226" t="s">
        <v>8719</v>
      </c>
      <c r="Q1680" s="226" t="s">
        <v>8720</v>
      </c>
      <c r="R1680" s="212" t="s">
        <v>5411</v>
      </c>
      <c r="S1680" s="212" t="s">
        <v>8775</v>
      </c>
      <c r="T1680" s="236">
        <v>45532</v>
      </c>
      <c r="U1680" s="237" t="s">
        <v>6722</v>
      </c>
      <c r="V1680" s="291">
        <v>45572</v>
      </c>
      <c r="W1680" s="291">
        <v>45586</v>
      </c>
      <c r="X1680" s="291">
        <v>45579</v>
      </c>
      <c r="Y1680" s="225"/>
      <c r="Z1680" s="237" t="s">
        <v>13169</v>
      </c>
      <c r="AA1680" s="225">
        <v>202409</v>
      </c>
      <c r="AB1680" s="246">
        <v>8</v>
      </c>
      <c r="AC1680" s="247" t="s">
        <v>6708</v>
      </c>
      <c r="AD1680" s="247" t="s">
        <v>6709</v>
      </c>
      <c r="AE1680" s="248">
        <v>0</v>
      </c>
      <c r="AF1680" s="247" t="s">
        <v>6709</v>
      </c>
      <c r="AG1680" s="242" t="str">
        <f>IFERROR(VLOOKUP(작성용!A:A,RM!A:D,4,0),"-")</f>
        <v>김영하/유승환</v>
      </c>
      <c r="AH1680" s="238" t="s">
        <v>8722</v>
      </c>
      <c r="AI1680" s="238" t="s">
        <v>13170</v>
      </c>
      <c r="AJ1680" s="238" t="s">
        <v>6721</v>
      </c>
      <c r="AK1680" s="238" t="s">
        <v>6726</v>
      </c>
      <c r="AL1680" s="238">
        <v>1679</v>
      </c>
    </row>
    <row r="1681" spans="1:38" x14ac:dyDescent="0.3">
      <c r="A1681" s="232" t="s">
        <v>2407</v>
      </c>
      <c r="B1681" s="232" t="s">
        <v>8717</v>
      </c>
      <c r="C1681" s="244" t="s">
        <v>6717</v>
      </c>
      <c r="D1681" s="240" t="s">
        <v>8776</v>
      </c>
      <c r="E1681" s="239" t="s">
        <v>5412</v>
      </c>
      <c r="F1681" s="243" t="s">
        <v>6729</v>
      </c>
      <c r="G1681" s="214">
        <v>0</v>
      </c>
      <c r="H1681" s="234" t="s">
        <v>7052</v>
      </c>
      <c r="I1681" s="234"/>
      <c r="J1681" s="234"/>
      <c r="K1681" s="234"/>
      <c r="L1681" s="234"/>
      <c r="M1681" s="234"/>
      <c r="N1681" s="233" t="s">
        <v>6720</v>
      </c>
      <c r="O1681" s="226" t="s">
        <v>8718</v>
      </c>
      <c r="P1681" s="226" t="s">
        <v>8719</v>
      </c>
      <c r="Q1681" s="226" t="s">
        <v>8720</v>
      </c>
      <c r="R1681" s="212" t="s">
        <v>5413</v>
      </c>
      <c r="S1681" s="212" t="s">
        <v>8777</v>
      </c>
      <c r="T1681" s="236">
        <v>45532</v>
      </c>
      <c r="U1681" s="237" t="s">
        <v>6722</v>
      </c>
      <c r="V1681" s="291">
        <v>45572</v>
      </c>
      <c r="W1681" s="291">
        <v>45586</v>
      </c>
      <c r="X1681" s="291">
        <v>45579</v>
      </c>
      <c r="Y1681" s="225"/>
      <c r="Z1681" s="237" t="s">
        <v>13169</v>
      </c>
      <c r="AA1681" s="225">
        <v>202409</v>
      </c>
      <c r="AB1681" s="246">
        <v>8</v>
      </c>
      <c r="AC1681" s="247" t="s">
        <v>6708</v>
      </c>
      <c r="AD1681" s="247" t="s">
        <v>6709</v>
      </c>
      <c r="AE1681" s="248">
        <v>0</v>
      </c>
      <c r="AF1681" s="247" t="s">
        <v>6709</v>
      </c>
      <c r="AG1681" s="242" t="str">
        <f>IFERROR(VLOOKUP(작성용!A:A,RM!A:D,4,0),"-")</f>
        <v>김영하/유승환</v>
      </c>
      <c r="AH1681" s="238" t="s">
        <v>8722</v>
      </c>
      <c r="AI1681" s="238" t="s">
        <v>13170</v>
      </c>
      <c r="AJ1681" s="238" t="s">
        <v>6721</v>
      </c>
      <c r="AK1681" s="238" t="s">
        <v>6726</v>
      </c>
      <c r="AL1681" s="238">
        <v>1680</v>
      </c>
    </row>
    <row r="1682" spans="1:38" x14ac:dyDescent="0.3">
      <c r="A1682" s="232" t="s">
        <v>2407</v>
      </c>
      <c r="B1682" s="232" t="s">
        <v>8717</v>
      </c>
      <c r="C1682" s="244" t="s">
        <v>6717</v>
      </c>
      <c r="D1682" s="240" t="s">
        <v>8778</v>
      </c>
      <c r="E1682" s="239" t="s">
        <v>5414</v>
      </c>
      <c r="F1682" s="243" t="s">
        <v>6729</v>
      </c>
      <c r="G1682" s="214">
        <v>0</v>
      </c>
      <c r="H1682" s="234" t="s">
        <v>7052</v>
      </c>
      <c r="I1682" s="234"/>
      <c r="J1682" s="234"/>
      <c r="K1682" s="234"/>
      <c r="L1682" s="234"/>
      <c r="M1682" s="234"/>
      <c r="N1682" s="233" t="s">
        <v>6720</v>
      </c>
      <c r="O1682" s="226" t="s">
        <v>8718</v>
      </c>
      <c r="P1682" s="226" t="s">
        <v>8719</v>
      </c>
      <c r="Q1682" s="226" t="s">
        <v>8720</v>
      </c>
      <c r="R1682" s="212" t="s">
        <v>5415</v>
      </c>
      <c r="S1682" s="212" t="s">
        <v>8779</v>
      </c>
      <c r="T1682" s="236">
        <v>45532</v>
      </c>
      <c r="U1682" s="237" t="s">
        <v>6722</v>
      </c>
      <c r="V1682" s="291">
        <v>45572</v>
      </c>
      <c r="W1682" s="291">
        <v>45586</v>
      </c>
      <c r="X1682" s="291">
        <v>45579</v>
      </c>
      <c r="Y1682" s="225"/>
      <c r="Z1682" s="237" t="s">
        <v>13169</v>
      </c>
      <c r="AA1682" s="225">
        <v>202409</v>
      </c>
      <c r="AB1682" s="246">
        <v>8</v>
      </c>
      <c r="AC1682" s="247" t="s">
        <v>6708</v>
      </c>
      <c r="AD1682" s="247" t="s">
        <v>6709</v>
      </c>
      <c r="AE1682" s="248">
        <v>0</v>
      </c>
      <c r="AF1682" s="247" t="s">
        <v>6709</v>
      </c>
      <c r="AG1682" s="242" t="str">
        <f>IFERROR(VLOOKUP(작성용!A:A,RM!A:D,4,0),"-")</f>
        <v>김영하/유승환</v>
      </c>
      <c r="AH1682" s="238" t="s">
        <v>8722</v>
      </c>
      <c r="AI1682" s="238" t="s">
        <v>13170</v>
      </c>
      <c r="AJ1682" s="238" t="s">
        <v>6721</v>
      </c>
      <c r="AK1682" s="238" t="s">
        <v>6726</v>
      </c>
      <c r="AL1682" s="238">
        <v>1681</v>
      </c>
    </row>
    <row r="1683" spans="1:38" x14ac:dyDescent="0.3">
      <c r="A1683" s="232" t="s">
        <v>2407</v>
      </c>
      <c r="B1683" s="232" t="s">
        <v>8717</v>
      </c>
      <c r="C1683" s="244" t="s">
        <v>6717</v>
      </c>
      <c r="D1683" s="240" t="s">
        <v>8780</v>
      </c>
      <c r="E1683" s="239" t="s">
        <v>5416</v>
      </c>
      <c r="F1683" s="243" t="s">
        <v>6729</v>
      </c>
      <c r="G1683" s="214">
        <v>0</v>
      </c>
      <c r="H1683" s="234" t="s">
        <v>7052</v>
      </c>
      <c r="I1683" s="234"/>
      <c r="J1683" s="234"/>
      <c r="K1683" s="234"/>
      <c r="L1683" s="234"/>
      <c r="M1683" s="234"/>
      <c r="N1683" s="233" t="s">
        <v>6720</v>
      </c>
      <c r="O1683" s="226" t="s">
        <v>8718</v>
      </c>
      <c r="P1683" s="226" t="s">
        <v>8719</v>
      </c>
      <c r="Q1683" s="226" t="s">
        <v>8720</v>
      </c>
      <c r="R1683" s="212" t="s">
        <v>5417</v>
      </c>
      <c r="S1683" s="212" t="s">
        <v>8781</v>
      </c>
      <c r="T1683" s="236">
        <v>45532</v>
      </c>
      <c r="U1683" s="237" t="s">
        <v>6722</v>
      </c>
      <c r="V1683" s="291">
        <v>45572</v>
      </c>
      <c r="W1683" s="291">
        <v>45586</v>
      </c>
      <c r="X1683" s="291">
        <v>45579</v>
      </c>
      <c r="Y1683" s="225"/>
      <c r="Z1683" s="237" t="s">
        <v>13169</v>
      </c>
      <c r="AA1683" s="225">
        <v>202409</v>
      </c>
      <c r="AB1683" s="246">
        <v>8</v>
      </c>
      <c r="AC1683" s="247" t="s">
        <v>6708</v>
      </c>
      <c r="AD1683" s="247" t="s">
        <v>6709</v>
      </c>
      <c r="AE1683" s="248">
        <v>0</v>
      </c>
      <c r="AF1683" s="247" t="s">
        <v>6709</v>
      </c>
      <c r="AG1683" s="242" t="str">
        <f>IFERROR(VLOOKUP(작성용!A:A,RM!A:D,4,0),"-")</f>
        <v>김영하/유승환</v>
      </c>
      <c r="AH1683" s="238" t="s">
        <v>8722</v>
      </c>
      <c r="AI1683" s="238" t="s">
        <v>13170</v>
      </c>
      <c r="AJ1683" s="238" t="s">
        <v>6721</v>
      </c>
      <c r="AK1683" s="238" t="s">
        <v>6726</v>
      </c>
      <c r="AL1683" s="238">
        <v>1682</v>
      </c>
    </row>
    <row r="1684" spans="1:38" x14ac:dyDescent="0.3">
      <c r="A1684" s="232" t="s">
        <v>2407</v>
      </c>
      <c r="B1684" s="232" t="s">
        <v>8717</v>
      </c>
      <c r="C1684" s="244" t="s">
        <v>6717</v>
      </c>
      <c r="D1684" s="240" t="s">
        <v>8782</v>
      </c>
      <c r="E1684" s="239" t="s">
        <v>5418</v>
      </c>
      <c r="F1684" s="243" t="s">
        <v>6729</v>
      </c>
      <c r="G1684" s="214">
        <v>0</v>
      </c>
      <c r="H1684" s="234" t="s">
        <v>7052</v>
      </c>
      <c r="I1684" s="234"/>
      <c r="J1684" s="234"/>
      <c r="K1684" s="234"/>
      <c r="L1684" s="234"/>
      <c r="M1684" s="234"/>
      <c r="N1684" s="233" t="s">
        <v>6720</v>
      </c>
      <c r="O1684" s="226" t="s">
        <v>8718</v>
      </c>
      <c r="P1684" s="226" t="s">
        <v>8719</v>
      </c>
      <c r="Q1684" s="226" t="s">
        <v>8720</v>
      </c>
      <c r="R1684" s="212" t="s">
        <v>5419</v>
      </c>
      <c r="S1684" s="212" t="s">
        <v>8783</v>
      </c>
      <c r="T1684" s="236">
        <v>45532</v>
      </c>
      <c r="U1684" s="237" t="s">
        <v>6722</v>
      </c>
      <c r="V1684" s="291">
        <v>45572</v>
      </c>
      <c r="W1684" s="291">
        <v>45586</v>
      </c>
      <c r="X1684" s="291">
        <v>45579</v>
      </c>
      <c r="Y1684" s="225"/>
      <c r="Z1684" s="237" t="s">
        <v>13169</v>
      </c>
      <c r="AA1684" s="225">
        <v>202409</v>
      </c>
      <c r="AB1684" s="246">
        <v>8</v>
      </c>
      <c r="AC1684" s="247" t="s">
        <v>6708</v>
      </c>
      <c r="AD1684" s="247" t="s">
        <v>6709</v>
      </c>
      <c r="AE1684" s="248">
        <v>0</v>
      </c>
      <c r="AF1684" s="247" t="s">
        <v>6709</v>
      </c>
      <c r="AG1684" s="242" t="str">
        <f>IFERROR(VLOOKUP(작성용!A:A,RM!A:D,4,0),"-")</f>
        <v>김영하/유승환</v>
      </c>
      <c r="AH1684" s="238" t="s">
        <v>8722</v>
      </c>
      <c r="AI1684" s="238" t="s">
        <v>13170</v>
      </c>
      <c r="AJ1684" s="238" t="s">
        <v>6721</v>
      </c>
      <c r="AK1684" s="238" t="s">
        <v>6726</v>
      </c>
      <c r="AL1684" s="238">
        <v>1683</v>
      </c>
    </row>
    <row r="1685" spans="1:38" x14ac:dyDescent="0.3">
      <c r="A1685" s="232" t="s">
        <v>2407</v>
      </c>
      <c r="B1685" s="232" t="s">
        <v>8717</v>
      </c>
      <c r="C1685" s="244" t="s">
        <v>6717</v>
      </c>
      <c r="D1685" s="240" t="s">
        <v>8784</v>
      </c>
      <c r="E1685" s="239" t="s">
        <v>5420</v>
      </c>
      <c r="F1685" s="243" t="s">
        <v>6729</v>
      </c>
      <c r="G1685" s="214">
        <v>0</v>
      </c>
      <c r="H1685" s="234" t="s">
        <v>7052</v>
      </c>
      <c r="I1685" s="234"/>
      <c r="J1685" s="234"/>
      <c r="K1685" s="234"/>
      <c r="L1685" s="234"/>
      <c r="M1685" s="234"/>
      <c r="N1685" s="233" t="s">
        <v>6720</v>
      </c>
      <c r="O1685" s="226" t="s">
        <v>8718</v>
      </c>
      <c r="P1685" s="226" t="s">
        <v>8719</v>
      </c>
      <c r="Q1685" s="226" t="s">
        <v>8720</v>
      </c>
      <c r="R1685" s="212" t="s">
        <v>5421</v>
      </c>
      <c r="S1685" s="212" t="s">
        <v>8785</v>
      </c>
      <c r="T1685" s="236">
        <v>45532</v>
      </c>
      <c r="U1685" s="237" t="s">
        <v>6722</v>
      </c>
      <c r="V1685" s="291">
        <v>45572</v>
      </c>
      <c r="W1685" s="291">
        <v>45586</v>
      </c>
      <c r="X1685" s="291">
        <v>45579</v>
      </c>
      <c r="Y1685" s="225"/>
      <c r="Z1685" s="237" t="s">
        <v>13169</v>
      </c>
      <c r="AA1685" s="225">
        <v>202409</v>
      </c>
      <c r="AB1685" s="246">
        <v>8</v>
      </c>
      <c r="AC1685" s="247" t="s">
        <v>6708</v>
      </c>
      <c r="AD1685" s="247" t="s">
        <v>6709</v>
      </c>
      <c r="AE1685" s="248">
        <v>0</v>
      </c>
      <c r="AF1685" s="247" t="s">
        <v>6709</v>
      </c>
      <c r="AG1685" s="242" t="str">
        <f>IFERROR(VLOOKUP(작성용!A:A,RM!A:D,4,0),"-")</f>
        <v>김영하/유승환</v>
      </c>
      <c r="AH1685" s="238" t="s">
        <v>8722</v>
      </c>
      <c r="AI1685" s="238" t="s">
        <v>13170</v>
      </c>
      <c r="AJ1685" s="238" t="s">
        <v>6721</v>
      </c>
      <c r="AK1685" s="238" t="s">
        <v>6726</v>
      </c>
      <c r="AL1685" s="238">
        <v>1684</v>
      </c>
    </row>
    <row r="1686" spans="1:38" x14ac:dyDescent="0.3">
      <c r="A1686" s="232" t="s">
        <v>2407</v>
      </c>
      <c r="B1686" s="232" t="s">
        <v>8717</v>
      </c>
      <c r="C1686" s="244" t="s">
        <v>6717</v>
      </c>
      <c r="D1686" s="240" t="s">
        <v>6839</v>
      </c>
      <c r="E1686" s="239" t="s">
        <v>5422</v>
      </c>
      <c r="F1686" s="243" t="s">
        <v>6729</v>
      </c>
      <c r="G1686" s="214">
        <v>0</v>
      </c>
      <c r="H1686" s="234" t="s">
        <v>7052</v>
      </c>
      <c r="I1686" s="234"/>
      <c r="J1686" s="234"/>
      <c r="K1686" s="234"/>
      <c r="L1686" s="234"/>
      <c r="M1686" s="234"/>
      <c r="N1686" s="233" t="s">
        <v>6720</v>
      </c>
      <c r="O1686" s="226" t="s">
        <v>8718</v>
      </c>
      <c r="P1686" s="226" t="s">
        <v>8719</v>
      </c>
      <c r="Q1686" s="226" t="s">
        <v>8720</v>
      </c>
      <c r="R1686" s="212" t="s">
        <v>5423</v>
      </c>
      <c r="S1686" s="212" t="s">
        <v>8786</v>
      </c>
      <c r="T1686" s="236">
        <v>45532</v>
      </c>
      <c r="U1686" s="237" t="s">
        <v>6722</v>
      </c>
      <c r="V1686" s="291">
        <v>45572</v>
      </c>
      <c r="W1686" s="291">
        <v>45586</v>
      </c>
      <c r="X1686" s="291">
        <v>45579</v>
      </c>
      <c r="Y1686" s="225"/>
      <c r="Z1686" s="237" t="s">
        <v>13169</v>
      </c>
      <c r="AA1686" s="225">
        <v>202409</v>
      </c>
      <c r="AB1686" s="246">
        <v>8</v>
      </c>
      <c r="AC1686" s="247" t="s">
        <v>6708</v>
      </c>
      <c r="AD1686" s="247" t="s">
        <v>6709</v>
      </c>
      <c r="AE1686" s="248">
        <v>0</v>
      </c>
      <c r="AF1686" s="247" t="s">
        <v>6709</v>
      </c>
      <c r="AG1686" s="242" t="str">
        <f>IFERROR(VLOOKUP(작성용!A:A,RM!A:D,4,0),"-")</f>
        <v>김영하/유승환</v>
      </c>
      <c r="AH1686" s="238" t="s">
        <v>8722</v>
      </c>
      <c r="AI1686" s="238" t="s">
        <v>13170</v>
      </c>
      <c r="AJ1686" s="238" t="s">
        <v>6721</v>
      </c>
      <c r="AK1686" s="238" t="s">
        <v>6726</v>
      </c>
      <c r="AL1686" s="238">
        <v>1685</v>
      </c>
    </row>
    <row r="1687" spans="1:38" x14ac:dyDescent="0.3">
      <c r="A1687" s="232" t="s">
        <v>2407</v>
      </c>
      <c r="B1687" s="232" t="s">
        <v>8717</v>
      </c>
      <c r="C1687" s="244" t="s">
        <v>6717</v>
      </c>
      <c r="D1687" s="240" t="s">
        <v>7760</v>
      </c>
      <c r="E1687" s="239" t="s">
        <v>3984</v>
      </c>
      <c r="F1687" s="243" t="s">
        <v>6729</v>
      </c>
      <c r="G1687" s="214">
        <v>0</v>
      </c>
      <c r="H1687" s="234" t="s">
        <v>7052</v>
      </c>
      <c r="I1687" s="234"/>
      <c r="J1687" s="234"/>
      <c r="K1687" s="234"/>
      <c r="L1687" s="234"/>
      <c r="M1687" s="234"/>
      <c r="N1687" s="233" t="s">
        <v>6720</v>
      </c>
      <c r="O1687" s="226" t="s">
        <v>8718</v>
      </c>
      <c r="P1687" s="226" t="s">
        <v>8719</v>
      </c>
      <c r="Q1687" s="226" t="s">
        <v>8720</v>
      </c>
      <c r="R1687" s="212" t="s">
        <v>4324</v>
      </c>
      <c r="S1687" s="212" t="s">
        <v>8787</v>
      </c>
      <c r="T1687" s="236">
        <v>45532</v>
      </c>
      <c r="U1687" s="237" t="s">
        <v>6722</v>
      </c>
      <c r="V1687" s="291">
        <v>45572</v>
      </c>
      <c r="W1687" s="291">
        <v>45586</v>
      </c>
      <c r="X1687" s="291">
        <v>45579</v>
      </c>
      <c r="Y1687" s="225"/>
      <c r="Z1687" s="237" t="s">
        <v>13169</v>
      </c>
      <c r="AA1687" s="225">
        <v>202409</v>
      </c>
      <c r="AB1687" s="246">
        <v>8</v>
      </c>
      <c r="AC1687" s="247" t="s">
        <v>6708</v>
      </c>
      <c r="AD1687" s="247" t="s">
        <v>6709</v>
      </c>
      <c r="AE1687" s="248">
        <v>0</v>
      </c>
      <c r="AF1687" s="247" t="s">
        <v>6709</v>
      </c>
      <c r="AG1687" s="242" t="str">
        <f>IFERROR(VLOOKUP(작성용!A:A,RM!A:D,4,0),"-")</f>
        <v>김영하/유승환</v>
      </c>
      <c r="AH1687" s="238" t="s">
        <v>8722</v>
      </c>
      <c r="AI1687" s="238" t="s">
        <v>13170</v>
      </c>
      <c r="AJ1687" s="238" t="s">
        <v>6721</v>
      </c>
      <c r="AK1687" s="238" t="s">
        <v>6726</v>
      </c>
      <c r="AL1687" s="238">
        <v>1686</v>
      </c>
    </row>
    <row r="1688" spans="1:38" x14ac:dyDescent="0.3">
      <c r="A1688" s="232" t="s">
        <v>2407</v>
      </c>
      <c r="B1688" s="232" t="s">
        <v>8717</v>
      </c>
      <c r="C1688" s="244" t="s">
        <v>6717</v>
      </c>
      <c r="D1688" s="240" t="s">
        <v>8788</v>
      </c>
      <c r="E1688" s="239" t="s">
        <v>5424</v>
      </c>
      <c r="F1688" s="243" t="s">
        <v>6729</v>
      </c>
      <c r="G1688" s="214">
        <v>0</v>
      </c>
      <c r="H1688" s="234" t="s">
        <v>7052</v>
      </c>
      <c r="I1688" s="234"/>
      <c r="J1688" s="234"/>
      <c r="K1688" s="234"/>
      <c r="L1688" s="234"/>
      <c r="M1688" s="234"/>
      <c r="N1688" s="233" t="s">
        <v>6720</v>
      </c>
      <c r="O1688" s="226" t="s">
        <v>8718</v>
      </c>
      <c r="P1688" s="226" t="s">
        <v>8719</v>
      </c>
      <c r="Q1688" s="226" t="s">
        <v>8720</v>
      </c>
      <c r="R1688" s="212" t="s">
        <v>5425</v>
      </c>
      <c r="S1688" s="212" t="s">
        <v>8789</v>
      </c>
      <c r="T1688" s="236">
        <v>45532</v>
      </c>
      <c r="U1688" s="237" t="s">
        <v>6722</v>
      </c>
      <c r="V1688" s="291">
        <v>45572</v>
      </c>
      <c r="W1688" s="291">
        <v>45586</v>
      </c>
      <c r="X1688" s="291">
        <v>45579</v>
      </c>
      <c r="Y1688" s="225"/>
      <c r="Z1688" s="237" t="s">
        <v>13169</v>
      </c>
      <c r="AA1688" s="225">
        <v>202409</v>
      </c>
      <c r="AB1688" s="246">
        <v>8</v>
      </c>
      <c r="AC1688" s="247" t="s">
        <v>6708</v>
      </c>
      <c r="AD1688" s="247" t="s">
        <v>6709</v>
      </c>
      <c r="AE1688" s="248">
        <v>0</v>
      </c>
      <c r="AF1688" s="247" t="s">
        <v>6709</v>
      </c>
      <c r="AG1688" s="242" t="str">
        <f>IFERROR(VLOOKUP(작성용!A:A,RM!A:D,4,0),"-")</f>
        <v>김영하/유승환</v>
      </c>
      <c r="AH1688" s="238" t="s">
        <v>8722</v>
      </c>
      <c r="AI1688" s="238" t="s">
        <v>13170</v>
      </c>
      <c r="AJ1688" s="238" t="s">
        <v>6721</v>
      </c>
      <c r="AK1688" s="238" t="s">
        <v>6726</v>
      </c>
      <c r="AL1688" s="238">
        <v>1687</v>
      </c>
    </row>
    <row r="1689" spans="1:38" x14ac:dyDescent="0.3">
      <c r="A1689" s="232" t="s">
        <v>2407</v>
      </c>
      <c r="B1689" s="232" t="s">
        <v>8717</v>
      </c>
      <c r="C1689" s="244" t="s">
        <v>6717</v>
      </c>
      <c r="D1689" s="240" t="s">
        <v>7762</v>
      </c>
      <c r="E1689" s="239" t="s">
        <v>3988</v>
      </c>
      <c r="F1689" s="243" t="s">
        <v>6729</v>
      </c>
      <c r="G1689" s="214">
        <v>0</v>
      </c>
      <c r="H1689" s="234" t="s">
        <v>7052</v>
      </c>
      <c r="I1689" s="234"/>
      <c r="J1689" s="234"/>
      <c r="K1689" s="234"/>
      <c r="L1689" s="234"/>
      <c r="M1689" s="234"/>
      <c r="N1689" s="233" t="s">
        <v>6720</v>
      </c>
      <c r="O1689" s="226" t="s">
        <v>8718</v>
      </c>
      <c r="P1689" s="226" t="s">
        <v>8719</v>
      </c>
      <c r="Q1689" s="226" t="s">
        <v>8720</v>
      </c>
      <c r="R1689" s="212" t="s">
        <v>4194</v>
      </c>
      <c r="S1689" s="212" t="s">
        <v>8790</v>
      </c>
      <c r="T1689" s="236">
        <v>45532</v>
      </c>
      <c r="U1689" s="237" t="s">
        <v>6722</v>
      </c>
      <c r="V1689" s="291">
        <v>45572</v>
      </c>
      <c r="W1689" s="291">
        <v>45586</v>
      </c>
      <c r="X1689" s="291">
        <v>45579</v>
      </c>
      <c r="Y1689" s="225"/>
      <c r="Z1689" s="237" t="s">
        <v>13169</v>
      </c>
      <c r="AA1689" s="225">
        <v>202409</v>
      </c>
      <c r="AB1689" s="246">
        <v>8</v>
      </c>
      <c r="AC1689" s="247" t="s">
        <v>6708</v>
      </c>
      <c r="AD1689" s="247" t="s">
        <v>6709</v>
      </c>
      <c r="AE1689" s="248">
        <v>0</v>
      </c>
      <c r="AF1689" s="247" t="s">
        <v>6709</v>
      </c>
      <c r="AG1689" s="242" t="str">
        <f>IFERROR(VLOOKUP(작성용!A:A,RM!A:D,4,0),"-")</f>
        <v>김영하/유승환</v>
      </c>
      <c r="AH1689" s="238" t="s">
        <v>8722</v>
      </c>
      <c r="AI1689" s="238" t="s">
        <v>13170</v>
      </c>
      <c r="AJ1689" s="238" t="s">
        <v>6721</v>
      </c>
      <c r="AK1689" s="238" t="s">
        <v>6726</v>
      </c>
      <c r="AL1689" s="238">
        <v>1688</v>
      </c>
    </row>
    <row r="1690" spans="1:38" x14ac:dyDescent="0.3">
      <c r="A1690" s="232" t="s">
        <v>2407</v>
      </c>
      <c r="B1690" s="232" t="s">
        <v>8717</v>
      </c>
      <c r="C1690" s="244" t="s">
        <v>6717</v>
      </c>
      <c r="D1690" s="240" t="s">
        <v>8791</v>
      </c>
      <c r="E1690" s="239" t="s">
        <v>5426</v>
      </c>
      <c r="F1690" s="243" t="s">
        <v>6729</v>
      </c>
      <c r="G1690" s="214">
        <v>0</v>
      </c>
      <c r="H1690" s="234" t="s">
        <v>7052</v>
      </c>
      <c r="I1690" s="234"/>
      <c r="J1690" s="234"/>
      <c r="K1690" s="234"/>
      <c r="L1690" s="234"/>
      <c r="M1690" s="234"/>
      <c r="N1690" s="233" t="s">
        <v>6720</v>
      </c>
      <c r="O1690" s="226" t="s">
        <v>8718</v>
      </c>
      <c r="P1690" s="226" t="s">
        <v>8719</v>
      </c>
      <c r="Q1690" s="226" t="s">
        <v>8720</v>
      </c>
      <c r="R1690" s="212" t="s">
        <v>5427</v>
      </c>
      <c r="S1690" s="212" t="s">
        <v>8792</v>
      </c>
      <c r="T1690" s="236">
        <v>45532</v>
      </c>
      <c r="U1690" s="237" t="s">
        <v>6722</v>
      </c>
      <c r="V1690" s="291">
        <v>45572</v>
      </c>
      <c r="W1690" s="291">
        <v>45586</v>
      </c>
      <c r="X1690" s="291">
        <v>45579</v>
      </c>
      <c r="Y1690" s="225"/>
      <c r="Z1690" s="237" t="s">
        <v>13169</v>
      </c>
      <c r="AA1690" s="225">
        <v>202409</v>
      </c>
      <c r="AB1690" s="246">
        <v>8</v>
      </c>
      <c r="AC1690" s="247" t="s">
        <v>6708</v>
      </c>
      <c r="AD1690" s="247" t="s">
        <v>6709</v>
      </c>
      <c r="AE1690" s="248">
        <v>0</v>
      </c>
      <c r="AF1690" s="247" t="s">
        <v>6709</v>
      </c>
      <c r="AG1690" s="242" t="str">
        <f>IFERROR(VLOOKUP(작성용!A:A,RM!A:D,4,0),"-")</f>
        <v>김영하/유승환</v>
      </c>
      <c r="AH1690" s="238" t="s">
        <v>8722</v>
      </c>
      <c r="AI1690" s="238" t="s">
        <v>13170</v>
      </c>
      <c r="AJ1690" s="238" t="s">
        <v>6721</v>
      </c>
      <c r="AK1690" s="238" t="s">
        <v>6726</v>
      </c>
      <c r="AL1690" s="238">
        <v>1689</v>
      </c>
    </row>
    <row r="1691" spans="1:38" x14ac:dyDescent="0.3">
      <c r="A1691" s="232" t="s">
        <v>2407</v>
      </c>
      <c r="B1691" s="232" t="s">
        <v>8717</v>
      </c>
      <c r="C1691" s="244" t="s">
        <v>6717</v>
      </c>
      <c r="D1691" s="240" t="s">
        <v>8793</v>
      </c>
      <c r="E1691" s="239" t="s">
        <v>5428</v>
      </c>
      <c r="F1691" s="243" t="s">
        <v>6729</v>
      </c>
      <c r="G1691" s="214">
        <v>0</v>
      </c>
      <c r="H1691" s="234" t="s">
        <v>7052</v>
      </c>
      <c r="I1691" s="234"/>
      <c r="J1691" s="234"/>
      <c r="K1691" s="234"/>
      <c r="L1691" s="234"/>
      <c r="M1691" s="234"/>
      <c r="N1691" s="233" t="s">
        <v>6720</v>
      </c>
      <c r="O1691" s="226" t="s">
        <v>8718</v>
      </c>
      <c r="P1691" s="226" t="s">
        <v>8719</v>
      </c>
      <c r="Q1691" s="226" t="s">
        <v>8720</v>
      </c>
      <c r="R1691" s="212" t="s">
        <v>5429</v>
      </c>
      <c r="S1691" s="212" t="s">
        <v>8794</v>
      </c>
      <c r="T1691" s="236">
        <v>45532</v>
      </c>
      <c r="U1691" s="237" t="s">
        <v>6722</v>
      </c>
      <c r="V1691" s="291">
        <v>45572</v>
      </c>
      <c r="W1691" s="291">
        <v>45586</v>
      </c>
      <c r="X1691" s="291">
        <v>45579</v>
      </c>
      <c r="Y1691" s="225"/>
      <c r="Z1691" s="237" t="s">
        <v>13169</v>
      </c>
      <c r="AA1691" s="225">
        <v>202409</v>
      </c>
      <c r="AB1691" s="246">
        <v>8</v>
      </c>
      <c r="AC1691" s="247" t="s">
        <v>6708</v>
      </c>
      <c r="AD1691" s="247" t="s">
        <v>6709</v>
      </c>
      <c r="AE1691" s="248">
        <v>0</v>
      </c>
      <c r="AF1691" s="247" t="s">
        <v>6709</v>
      </c>
      <c r="AG1691" s="242" t="str">
        <f>IFERROR(VLOOKUP(작성용!A:A,RM!A:D,4,0),"-")</f>
        <v>김영하/유승환</v>
      </c>
      <c r="AH1691" s="238" t="s">
        <v>8722</v>
      </c>
      <c r="AI1691" s="238" t="s">
        <v>13170</v>
      </c>
      <c r="AJ1691" s="238" t="s">
        <v>6721</v>
      </c>
      <c r="AK1691" s="238" t="s">
        <v>6726</v>
      </c>
      <c r="AL1691" s="238">
        <v>1690</v>
      </c>
    </row>
    <row r="1692" spans="1:38" x14ac:dyDescent="0.3">
      <c r="A1692" s="232" t="s">
        <v>2407</v>
      </c>
      <c r="B1692" s="232" t="s">
        <v>8717</v>
      </c>
      <c r="C1692" s="244" t="s">
        <v>6717</v>
      </c>
      <c r="D1692" s="240" t="s">
        <v>8795</v>
      </c>
      <c r="E1692" s="239" t="s">
        <v>5430</v>
      </c>
      <c r="F1692" s="243" t="s">
        <v>6729</v>
      </c>
      <c r="G1692" s="214">
        <v>0</v>
      </c>
      <c r="H1692" s="234" t="s">
        <v>7052</v>
      </c>
      <c r="I1692" s="234"/>
      <c r="J1692" s="234"/>
      <c r="K1692" s="234"/>
      <c r="L1692" s="234"/>
      <c r="M1692" s="234"/>
      <c r="N1692" s="233" t="s">
        <v>6720</v>
      </c>
      <c r="O1692" s="226" t="s">
        <v>8718</v>
      </c>
      <c r="P1692" s="226" t="s">
        <v>8719</v>
      </c>
      <c r="Q1692" s="226" t="s">
        <v>8720</v>
      </c>
      <c r="R1692" s="212" t="s">
        <v>5431</v>
      </c>
      <c r="S1692" s="212" t="s">
        <v>8796</v>
      </c>
      <c r="T1692" s="236">
        <v>45532</v>
      </c>
      <c r="U1692" s="237" t="s">
        <v>6722</v>
      </c>
      <c r="V1692" s="291">
        <v>45572</v>
      </c>
      <c r="W1692" s="291">
        <v>45586</v>
      </c>
      <c r="X1692" s="291">
        <v>45579</v>
      </c>
      <c r="Y1692" s="225"/>
      <c r="Z1692" s="237" t="s">
        <v>13169</v>
      </c>
      <c r="AA1692" s="225">
        <v>202409</v>
      </c>
      <c r="AB1692" s="246">
        <v>8</v>
      </c>
      <c r="AC1692" s="247" t="s">
        <v>6708</v>
      </c>
      <c r="AD1692" s="247" t="s">
        <v>6709</v>
      </c>
      <c r="AE1692" s="248">
        <v>0</v>
      </c>
      <c r="AF1692" s="247" t="s">
        <v>6709</v>
      </c>
      <c r="AG1692" s="242" t="str">
        <f>IFERROR(VLOOKUP(작성용!A:A,RM!A:D,4,0),"-")</f>
        <v>김영하/유승환</v>
      </c>
      <c r="AH1692" s="238" t="s">
        <v>8722</v>
      </c>
      <c r="AI1692" s="238" t="s">
        <v>13170</v>
      </c>
      <c r="AJ1692" s="238" t="s">
        <v>6721</v>
      </c>
      <c r="AK1692" s="238" t="s">
        <v>6726</v>
      </c>
      <c r="AL1692" s="238">
        <v>1691</v>
      </c>
    </row>
    <row r="1693" spans="1:38" x14ac:dyDescent="0.3">
      <c r="A1693" s="232" t="s">
        <v>2407</v>
      </c>
      <c r="B1693" s="232" t="s">
        <v>8717</v>
      </c>
      <c r="C1693" s="244" t="s">
        <v>6717</v>
      </c>
      <c r="D1693" s="240" t="s">
        <v>8797</v>
      </c>
      <c r="E1693" s="239" t="s">
        <v>5432</v>
      </c>
      <c r="F1693" s="243" t="s">
        <v>6729</v>
      </c>
      <c r="G1693" s="214">
        <v>0</v>
      </c>
      <c r="H1693" s="234" t="s">
        <v>7052</v>
      </c>
      <c r="I1693" s="234"/>
      <c r="J1693" s="234"/>
      <c r="K1693" s="234"/>
      <c r="L1693" s="234"/>
      <c r="M1693" s="234"/>
      <c r="N1693" s="233" t="s">
        <v>6720</v>
      </c>
      <c r="O1693" s="226" t="s">
        <v>8718</v>
      </c>
      <c r="P1693" s="226" t="s">
        <v>8719</v>
      </c>
      <c r="Q1693" s="226" t="s">
        <v>8720</v>
      </c>
      <c r="R1693" s="212" t="s">
        <v>5433</v>
      </c>
      <c r="S1693" s="212" t="s">
        <v>8798</v>
      </c>
      <c r="T1693" s="236">
        <v>45532</v>
      </c>
      <c r="U1693" s="237" t="s">
        <v>6722</v>
      </c>
      <c r="V1693" s="291">
        <v>45572</v>
      </c>
      <c r="W1693" s="291">
        <v>45586</v>
      </c>
      <c r="X1693" s="291">
        <v>45579</v>
      </c>
      <c r="Y1693" s="225"/>
      <c r="Z1693" s="237" t="s">
        <v>13169</v>
      </c>
      <c r="AA1693" s="225">
        <v>202409</v>
      </c>
      <c r="AB1693" s="246">
        <v>8</v>
      </c>
      <c r="AC1693" s="247" t="s">
        <v>6708</v>
      </c>
      <c r="AD1693" s="247" t="s">
        <v>6709</v>
      </c>
      <c r="AE1693" s="248">
        <v>0</v>
      </c>
      <c r="AF1693" s="247" t="s">
        <v>6709</v>
      </c>
      <c r="AG1693" s="242" t="str">
        <f>IFERROR(VLOOKUP(작성용!A:A,RM!A:D,4,0),"-")</f>
        <v>김영하/유승환</v>
      </c>
      <c r="AH1693" s="238" t="s">
        <v>8722</v>
      </c>
      <c r="AI1693" s="238" t="s">
        <v>13170</v>
      </c>
      <c r="AJ1693" s="238" t="s">
        <v>6721</v>
      </c>
      <c r="AK1693" s="238" t="s">
        <v>6726</v>
      </c>
      <c r="AL1693" s="238">
        <v>1692</v>
      </c>
    </row>
    <row r="1694" spans="1:38" x14ac:dyDescent="0.3">
      <c r="A1694" s="232" t="s">
        <v>2407</v>
      </c>
      <c r="B1694" s="232" t="s">
        <v>8717</v>
      </c>
      <c r="C1694" s="244" t="s">
        <v>6717</v>
      </c>
      <c r="D1694" s="240" t="s">
        <v>8799</v>
      </c>
      <c r="E1694" s="239" t="s">
        <v>5434</v>
      </c>
      <c r="F1694" s="243" t="s">
        <v>6729</v>
      </c>
      <c r="G1694" s="214">
        <v>0</v>
      </c>
      <c r="H1694" s="234" t="s">
        <v>7052</v>
      </c>
      <c r="I1694" s="234"/>
      <c r="J1694" s="234"/>
      <c r="K1694" s="234"/>
      <c r="L1694" s="234"/>
      <c r="M1694" s="234"/>
      <c r="N1694" s="233" t="s">
        <v>6720</v>
      </c>
      <c r="O1694" s="226" t="s">
        <v>8718</v>
      </c>
      <c r="P1694" s="226" t="s">
        <v>8719</v>
      </c>
      <c r="Q1694" s="226" t="s">
        <v>8720</v>
      </c>
      <c r="R1694" s="212" t="s">
        <v>5435</v>
      </c>
      <c r="S1694" s="212" t="s">
        <v>8800</v>
      </c>
      <c r="T1694" s="236">
        <v>45532</v>
      </c>
      <c r="U1694" s="237" t="s">
        <v>6722</v>
      </c>
      <c r="V1694" s="291">
        <v>45572</v>
      </c>
      <c r="W1694" s="291">
        <v>45586</v>
      </c>
      <c r="X1694" s="291">
        <v>45579</v>
      </c>
      <c r="Y1694" s="225"/>
      <c r="Z1694" s="237" t="s">
        <v>13169</v>
      </c>
      <c r="AA1694" s="225">
        <v>202409</v>
      </c>
      <c r="AB1694" s="246">
        <v>8</v>
      </c>
      <c r="AC1694" s="247" t="s">
        <v>6708</v>
      </c>
      <c r="AD1694" s="247" t="s">
        <v>6709</v>
      </c>
      <c r="AE1694" s="248">
        <v>0</v>
      </c>
      <c r="AF1694" s="247" t="s">
        <v>6709</v>
      </c>
      <c r="AG1694" s="242" t="str">
        <f>IFERROR(VLOOKUP(작성용!A:A,RM!A:D,4,0),"-")</f>
        <v>김영하/유승환</v>
      </c>
      <c r="AH1694" s="238" t="s">
        <v>8722</v>
      </c>
      <c r="AI1694" s="238" t="s">
        <v>13170</v>
      </c>
      <c r="AJ1694" s="238" t="s">
        <v>6721</v>
      </c>
      <c r="AK1694" s="238" t="s">
        <v>6726</v>
      </c>
      <c r="AL1694" s="238">
        <v>1693</v>
      </c>
    </row>
    <row r="1695" spans="1:38" x14ac:dyDescent="0.3">
      <c r="A1695" s="232" t="s">
        <v>2407</v>
      </c>
      <c r="B1695" s="232" t="s">
        <v>8717</v>
      </c>
      <c r="C1695" s="244" t="s">
        <v>6717</v>
      </c>
      <c r="D1695" s="240" t="s">
        <v>8801</v>
      </c>
      <c r="E1695" s="239" t="s">
        <v>5436</v>
      </c>
      <c r="F1695" s="243" t="s">
        <v>6729</v>
      </c>
      <c r="G1695" s="214">
        <v>0</v>
      </c>
      <c r="H1695" s="234" t="s">
        <v>7052</v>
      </c>
      <c r="I1695" s="234"/>
      <c r="J1695" s="234"/>
      <c r="K1695" s="234"/>
      <c r="L1695" s="234"/>
      <c r="M1695" s="234"/>
      <c r="N1695" s="233" t="s">
        <v>6720</v>
      </c>
      <c r="O1695" s="226" t="s">
        <v>8718</v>
      </c>
      <c r="P1695" s="226" t="s">
        <v>8719</v>
      </c>
      <c r="Q1695" s="226" t="s">
        <v>8720</v>
      </c>
      <c r="R1695" s="212" t="s">
        <v>5437</v>
      </c>
      <c r="S1695" s="212" t="s">
        <v>8802</v>
      </c>
      <c r="T1695" s="236">
        <v>45532</v>
      </c>
      <c r="U1695" s="237" t="s">
        <v>6722</v>
      </c>
      <c r="V1695" s="291">
        <v>45572</v>
      </c>
      <c r="W1695" s="291">
        <v>45586</v>
      </c>
      <c r="X1695" s="291">
        <v>45579</v>
      </c>
      <c r="Y1695" s="225"/>
      <c r="Z1695" s="237" t="s">
        <v>13169</v>
      </c>
      <c r="AA1695" s="225">
        <v>202409</v>
      </c>
      <c r="AB1695" s="246">
        <v>8</v>
      </c>
      <c r="AC1695" s="247" t="s">
        <v>6708</v>
      </c>
      <c r="AD1695" s="247" t="s">
        <v>6709</v>
      </c>
      <c r="AE1695" s="248">
        <v>0</v>
      </c>
      <c r="AF1695" s="247" t="s">
        <v>6709</v>
      </c>
      <c r="AG1695" s="242" t="str">
        <f>IFERROR(VLOOKUP(작성용!A:A,RM!A:D,4,0),"-")</f>
        <v>김영하/유승환</v>
      </c>
      <c r="AH1695" s="238" t="s">
        <v>8722</v>
      </c>
      <c r="AI1695" s="238" t="s">
        <v>13170</v>
      </c>
      <c r="AJ1695" s="238" t="s">
        <v>6721</v>
      </c>
      <c r="AK1695" s="238" t="s">
        <v>6726</v>
      </c>
      <c r="AL1695" s="238">
        <v>1694</v>
      </c>
    </row>
    <row r="1696" spans="1:38" x14ac:dyDescent="0.3">
      <c r="A1696" s="232" t="s">
        <v>2407</v>
      </c>
      <c r="B1696" s="232" t="s">
        <v>8717</v>
      </c>
      <c r="C1696" s="244" t="s">
        <v>6717</v>
      </c>
      <c r="D1696" s="240" t="s">
        <v>8803</v>
      </c>
      <c r="E1696" s="239" t="s">
        <v>5438</v>
      </c>
      <c r="F1696" s="243" t="s">
        <v>6729</v>
      </c>
      <c r="G1696" s="214">
        <v>0</v>
      </c>
      <c r="H1696" s="234" t="s">
        <v>7052</v>
      </c>
      <c r="I1696" s="234"/>
      <c r="J1696" s="234"/>
      <c r="K1696" s="234"/>
      <c r="L1696" s="234"/>
      <c r="M1696" s="234"/>
      <c r="N1696" s="233" t="s">
        <v>6720</v>
      </c>
      <c r="O1696" s="226" t="s">
        <v>8718</v>
      </c>
      <c r="P1696" s="226" t="s">
        <v>8719</v>
      </c>
      <c r="Q1696" s="226" t="s">
        <v>8720</v>
      </c>
      <c r="R1696" s="212" t="s">
        <v>5439</v>
      </c>
      <c r="S1696" s="212" t="s">
        <v>8804</v>
      </c>
      <c r="T1696" s="236">
        <v>45532</v>
      </c>
      <c r="U1696" s="237" t="s">
        <v>6722</v>
      </c>
      <c r="V1696" s="291">
        <v>45572</v>
      </c>
      <c r="W1696" s="291">
        <v>45586</v>
      </c>
      <c r="X1696" s="291">
        <v>45579</v>
      </c>
      <c r="Y1696" s="225"/>
      <c r="Z1696" s="237" t="s">
        <v>13169</v>
      </c>
      <c r="AA1696" s="225">
        <v>202409</v>
      </c>
      <c r="AB1696" s="246">
        <v>8</v>
      </c>
      <c r="AC1696" s="247" t="s">
        <v>6708</v>
      </c>
      <c r="AD1696" s="247" t="s">
        <v>6709</v>
      </c>
      <c r="AE1696" s="248">
        <v>0</v>
      </c>
      <c r="AF1696" s="247" t="s">
        <v>6709</v>
      </c>
      <c r="AG1696" s="242" t="str">
        <f>IFERROR(VLOOKUP(작성용!A:A,RM!A:D,4,0),"-")</f>
        <v>김영하/유승환</v>
      </c>
      <c r="AH1696" s="238" t="s">
        <v>8722</v>
      </c>
      <c r="AI1696" s="238" t="s">
        <v>13170</v>
      </c>
      <c r="AJ1696" s="238" t="s">
        <v>6721</v>
      </c>
      <c r="AK1696" s="238" t="s">
        <v>6726</v>
      </c>
      <c r="AL1696" s="238">
        <v>1695</v>
      </c>
    </row>
    <row r="1697" spans="1:38" x14ac:dyDescent="0.3">
      <c r="A1697" s="232" t="s">
        <v>2407</v>
      </c>
      <c r="B1697" s="232" t="s">
        <v>8717</v>
      </c>
      <c r="C1697" s="244" t="s">
        <v>6717</v>
      </c>
      <c r="D1697" s="240" t="s">
        <v>8805</v>
      </c>
      <c r="E1697" s="239" t="s">
        <v>5440</v>
      </c>
      <c r="F1697" s="243" t="s">
        <v>6729</v>
      </c>
      <c r="G1697" s="214">
        <v>0</v>
      </c>
      <c r="H1697" s="234" t="s">
        <v>7052</v>
      </c>
      <c r="I1697" s="234"/>
      <c r="J1697" s="234"/>
      <c r="K1697" s="234"/>
      <c r="L1697" s="234"/>
      <c r="M1697" s="234"/>
      <c r="N1697" s="233" t="s">
        <v>6720</v>
      </c>
      <c r="O1697" s="226" t="s">
        <v>8718</v>
      </c>
      <c r="P1697" s="226" t="s">
        <v>8719</v>
      </c>
      <c r="Q1697" s="226" t="s">
        <v>8720</v>
      </c>
      <c r="R1697" s="212" t="s">
        <v>5441</v>
      </c>
      <c r="S1697" s="212" t="s">
        <v>8806</v>
      </c>
      <c r="T1697" s="236">
        <v>45532</v>
      </c>
      <c r="U1697" s="237" t="s">
        <v>6722</v>
      </c>
      <c r="V1697" s="291">
        <v>45572</v>
      </c>
      <c r="W1697" s="291">
        <v>45586</v>
      </c>
      <c r="X1697" s="291">
        <v>45579</v>
      </c>
      <c r="Y1697" s="225"/>
      <c r="Z1697" s="237" t="s">
        <v>13169</v>
      </c>
      <c r="AA1697" s="225">
        <v>202409</v>
      </c>
      <c r="AB1697" s="246">
        <v>8</v>
      </c>
      <c r="AC1697" s="247" t="s">
        <v>6708</v>
      </c>
      <c r="AD1697" s="247" t="s">
        <v>6709</v>
      </c>
      <c r="AE1697" s="248">
        <v>0</v>
      </c>
      <c r="AF1697" s="247" t="s">
        <v>6709</v>
      </c>
      <c r="AG1697" s="242" t="str">
        <f>IFERROR(VLOOKUP(작성용!A:A,RM!A:D,4,0),"-")</f>
        <v>김영하/유승환</v>
      </c>
      <c r="AH1697" s="238" t="s">
        <v>8722</v>
      </c>
      <c r="AI1697" s="238" t="s">
        <v>13170</v>
      </c>
      <c r="AJ1697" s="238" t="s">
        <v>6721</v>
      </c>
      <c r="AK1697" s="238" t="s">
        <v>6726</v>
      </c>
      <c r="AL1697" s="238">
        <v>1696</v>
      </c>
    </row>
    <row r="1698" spans="1:38" x14ac:dyDescent="0.3">
      <c r="A1698" s="232" t="s">
        <v>2407</v>
      </c>
      <c r="B1698" s="232" t="s">
        <v>8717</v>
      </c>
      <c r="C1698" s="244" t="s">
        <v>6717</v>
      </c>
      <c r="D1698" s="240" t="s">
        <v>5306</v>
      </c>
      <c r="E1698" s="239" t="s">
        <v>5307</v>
      </c>
      <c r="F1698" s="243" t="s">
        <v>6729</v>
      </c>
      <c r="G1698" s="214">
        <v>0</v>
      </c>
      <c r="H1698" s="234" t="s">
        <v>7052</v>
      </c>
      <c r="I1698" s="234"/>
      <c r="J1698" s="234"/>
      <c r="K1698" s="234"/>
      <c r="L1698" s="234"/>
      <c r="M1698" s="234"/>
      <c r="N1698" s="233" t="s">
        <v>6720</v>
      </c>
      <c r="O1698" s="226" t="s">
        <v>8718</v>
      </c>
      <c r="P1698" s="226" t="s">
        <v>8719</v>
      </c>
      <c r="Q1698" s="226" t="s">
        <v>8720</v>
      </c>
      <c r="R1698" s="212" t="s">
        <v>5308</v>
      </c>
      <c r="S1698" s="212" t="s">
        <v>8807</v>
      </c>
      <c r="T1698" s="236">
        <v>45532</v>
      </c>
      <c r="U1698" s="237" t="s">
        <v>6722</v>
      </c>
      <c r="V1698" s="291">
        <v>45572</v>
      </c>
      <c r="W1698" s="291">
        <v>45586</v>
      </c>
      <c r="X1698" s="291">
        <v>45579</v>
      </c>
      <c r="Y1698" s="225"/>
      <c r="Z1698" s="237" t="s">
        <v>13169</v>
      </c>
      <c r="AA1698" s="225">
        <v>202409</v>
      </c>
      <c r="AB1698" s="246">
        <v>8</v>
      </c>
      <c r="AC1698" s="247" t="s">
        <v>6708</v>
      </c>
      <c r="AD1698" s="247" t="s">
        <v>6709</v>
      </c>
      <c r="AE1698" s="248">
        <v>0</v>
      </c>
      <c r="AF1698" s="247" t="s">
        <v>6709</v>
      </c>
      <c r="AG1698" s="242" t="str">
        <f>IFERROR(VLOOKUP(작성용!A:A,RM!A:D,4,0),"-")</f>
        <v>김영하/유승환</v>
      </c>
      <c r="AH1698" s="238" t="s">
        <v>8722</v>
      </c>
      <c r="AI1698" s="238" t="s">
        <v>13170</v>
      </c>
      <c r="AJ1698" s="238" t="s">
        <v>6721</v>
      </c>
      <c r="AK1698" s="238" t="s">
        <v>6726</v>
      </c>
      <c r="AL1698" s="238">
        <v>1697</v>
      </c>
    </row>
    <row r="1699" spans="1:38" x14ac:dyDescent="0.3">
      <c r="A1699" s="232" t="s">
        <v>2407</v>
      </c>
      <c r="B1699" s="232" t="s">
        <v>8717</v>
      </c>
      <c r="C1699" s="244" t="s">
        <v>6717</v>
      </c>
      <c r="D1699" s="240" t="s">
        <v>8808</v>
      </c>
      <c r="E1699" s="239" t="s">
        <v>5442</v>
      </c>
      <c r="F1699" s="243" t="s">
        <v>6729</v>
      </c>
      <c r="G1699" s="214">
        <v>0</v>
      </c>
      <c r="H1699" s="234" t="s">
        <v>7052</v>
      </c>
      <c r="I1699" s="234"/>
      <c r="J1699" s="234"/>
      <c r="K1699" s="234"/>
      <c r="L1699" s="234"/>
      <c r="M1699" s="234"/>
      <c r="N1699" s="233" t="s">
        <v>6720</v>
      </c>
      <c r="O1699" s="226" t="s">
        <v>8718</v>
      </c>
      <c r="P1699" s="226" t="s">
        <v>8719</v>
      </c>
      <c r="Q1699" s="226" t="s">
        <v>8720</v>
      </c>
      <c r="R1699" s="212" t="s">
        <v>5443</v>
      </c>
      <c r="S1699" s="212" t="s">
        <v>8809</v>
      </c>
      <c r="T1699" s="236">
        <v>45532</v>
      </c>
      <c r="U1699" s="237" t="s">
        <v>6722</v>
      </c>
      <c r="V1699" s="291">
        <v>45572</v>
      </c>
      <c r="W1699" s="291">
        <v>45586</v>
      </c>
      <c r="X1699" s="291">
        <v>45579</v>
      </c>
      <c r="Y1699" s="225"/>
      <c r="Z1699" s="237" t="s">
        <v>13169</v>
      </c>
      <c r="AA1699" s="225">
        <v>202409</v>
      </c>
      <c r="AB1699" s="246">
        <v>8</v>
      </c>
      <c r="AC1699" s="247" t="s">
        <v>6708</v>
      </c>
      <c r="AD1699" s="247" t="s">
        <v>6709</v>
      </c>
      <c r="AE1699" s="248">
        <v>0</v>
      </c>
      <c r="AF1699" s="247" t="s">
        <v>6709</v>
      </c>
      <c r="AG1699" s="242" t="str">
        <f>IFERROR(VLOOKUP(작성용!A:A,RM!A:D,4,0),"-")</f>
        <v>김영하/유승환</v>
      </c>
      <c r="AH1699" s="238" t="s">
        <v>8722</v>
      </c>
      <c r="AI1699" s="238" t="s">
        <v>13170</v>
      </c>
      <c r="AJ1699" s="238" t="s">
        <v>6721</v>
      </c>
      <c r="AK1699" s="238" t="s">
        <v>6726</v>
      </c>
      <c r="AL1699" s="238">
        <v>1698</v>
      </c>
    </row>
    <row r="1700" spans="1:38" x14ac:dyDescent="0.3">
      <c r="A1700" s="232" t="s">
        <v>2407</v>
      </c>
      <c r="B1700" s="232" t="s">
        <v>8717</v>
      </c>
      <c r="C1700" s="244" t="s">
        <v>6717</v>
      </c>
      <c r="D1700" s="240" t="s">
        <v>8660</v>
      </c>
      <c r="E1700" s="239" t="s">
        <v>5318</v>
      </c>
      <c r="F1700" s="243" t="s">
        <v>6729</v>
      </c>
      <c r="G1700" s="214">
        <v>0</v>
      </c>
      <c r="H1700" s="234" t="s">
        <v>7052</v>
      </c>
      <c r="I1700" s="234"/>
      <c r="J1700" s="234"/>
      <c r="K1700" s="234"/>
      <c r="L1700" s="234"/>
      <c r="M1700" s="234"/>
      <c r="N1700" s="233" t="s">
        <v>6720</v>
      </c>
      <c r="O1700" s="226" t="s">
        <v>8718</v>
      </c>
      <c r="P1700" s="226" t="s">
        <v>8719</v>
      </c>
      <c r="Q1700" s="226" t="s">
        <v>8720</v>
      </c>
      <c r="R1700" s="212" t="s">
        <v>5319</v>
      </c>
      <c r="S1700" s="212" t="s">
        <v>8810</v>
      </c>
      <c r="T1700" s="236">
        <v>45532</v>
      </c>
      <c r="U1700" s="237" t="s">
        <v>6722</v>
      </c>
      <c r="V1700" s="291">
        <v>45572</v>
      </c>
      <c r="W1700" s="291">
        <v>45586</v>
      </c>
      <c r="X1700" s="291">
        <v>45579</v>
      </c>
      <c r="Y1700" s="225"/>
      <c r="Z1700" s="237" t="s">
        <v>13169</v>
      </c>
      <c r="AA1700" s="225">
        <v>202409</v>
      </c>
      <c r="AB1700" s="246">
        <v>8</v>
      </c>
      <c r="AC1700" s="247" t="s">
        <v>6708</v>
      </c>
      <c r="AD1700" s="247" t="s">
        <v>6709</v>
      </c>
      <c r="AE1700" s="248">
        <v>0</v>
      </c>
      <c r="AF1700" s="247" t="s">
        <v>6709</v>
      </c>
      <c r="AG1700" s="242" t="str">
        <f>IFERROR(VLOOKUP(작성용!A:A,RM!A:D,4,0),"-")</f>
        <v>김영하/유승환</v>
      </c>
      <c r="AH1700" s="238" t="s">
        <v>8722</v>
      </c>
      <c r="AI1700" s="238" t="s">
        <v>13170</v>
      </c>
      <c r="AJ1700" s="238" t="s">
        <v>6721</v>
      </c>
      <c r="AK1700" s="238" t="s">
        <v>6726</v>
      </c>
      <c r="AL1700" s="238">
        <v>1699</v>
      </c>
    </row>
    <row r="1701" spans="1:38" x14ac:dyDescent="0.3">
      <c r="A1701" s="232" t="s">
        <v>2407</v>
      </c>
      <c r="B1701" s="232" t="s">
        <v>8717</v>
      </c>
      <c r="C1701" s="244" t="s">
        <v>6717</v>
      </c>
      <c r="D1701" s="240" t="s">
        <v>8811</v>
      </c>
      <c r="E1701" s="239" t="s">
        <v>5444</v>
      </c>
      <c r="F1701" s="243" t="s">
        <v>6729</v>
      </c>
      <c r="G1701" s="214">
        <v>0</v>
      </c>
      <c r="H1701" s="234" t="s">
        <v>7052</v>
      </c>
      <c r="I1701" s="234"/>
      <c r="J1701" s="234"/>
      <c r="K1701" s="234"/>
      <c r="L1701" s="234"/>
      <c r="M1701" s="234"/>
      <c r="N1701" s="233" t="s">
        <v>6720</v>
      </c>
      <c r="O1701" s="226" t="s">
        <v>8718</v>
      </c>
      <c r="P1701" s="226" t="s">
        <v>8719</v>
      </c>
      <c r="Q1701" s="226" t="s">
        <v>8720</v>
      </c>
      <c r="R1701" s="212" t="s">
        <v>5445</v>
      </c>
      <c r="S1701" s="212" t="s">
        <v>8812</v>
      </c>
      <c r="T1701" s="236">
        <v>45532</v>
      </c>
      <c r="U1701" s="237" t="s">
        <v>6722</v>
      </c>
      <c r="V1701" s="291">
        <v>45572</v>
      </c>
      <c r="W1701" s="291">
        <v>45586</v>
      </c>
      <c r="X1701" s="291">
        <v>45579</v>
      </c>
      <c r="Y1701" s="225"/>
      <c r="Z1701" s="237" t="s">
        <v>13169</v>
      </c>
      <c r="AA1701" s="225">
        <v>202409</v>
      </c>
      <c r="AB1701" s="246">
        <v>8</v>
      </c>
      <c r="AC1701" s="247" t="s">
        <v>6708</v>
      </c>
      <c r="AD1701" s="247" t="s">
        <v>6709</v>
      </c>
      <c r="AE1701" s="248">
        <v>0</v>
      </c>
      <c r="AF1701" s="247" t="s">
        <v>6709</v>
      </c>
      <c r="AG1701" s="242" t="str">
        <f>IFERROR(VLOOKUP(작성용!A:A,RM!A:D,4,0),"-")</f>
        <v>김영하/유승환</v>
      </c>
      <c r="AH1701" s="238" t="s">
        <v>8722</v>
      </c>
      <c r="AI1701" s="238" t="s">
        <v>13170</v>
      </c>
      <c r="AJ1701" s="238" t="s">
        <v>6721</v>
      </c>
      <c r="AK1701" s="238" t="s">
        <v>6726</v>
      </c>
      <c r="AL1701" s="238">
        <v>1700</v>
      </c>
    </row>
    <row r="1702" spans="1:38" x14ac:dyDescent="0.3">
      <c r="A1702" s="232" t="s">
        <v>2407</v>
      </c>
      <c r="B1702" s="232" t="s">
        <v>8717</v>
      </c>
      <c r="C1702" s="244" t="s">
        <v>6717</v>
      </c>
      <c r="D1702" s="240" t="s">
        <v>8813</v>
      </c>
      <c r="E1702" s="239" t="s">
        <v>5446</v>
      </c>
      <c r="F1702" s="243" t="s">
        <v>6729</v>
      </c>
      <c r="G1702" s="214">
        <v>0</v>
      </c>
      <c r="H1702" s="234" t="s">
        <v>7052</v>
      </c>
      <c r="I1702" s="234"/>
      <c r="J1702" s="234"/>
      <c r="K1702" s="234"/>
      <c r="L1702" s="234"/>
      <c r="M1702" s="234"/>
      <c r="N1702" s="233" t="s">
        <v>6720</v>
      </c>
      <c r="O1702" s="226" t="s">
        <v>8718</v>
      </c>
      <c r="P1702" s="226" t="s">
        <v>8719</v>
      </c>
      <c r="Q1702" s="226" t="s">
        <v>8720</v>
      </c>
      <c r="R1702" s="212" t="s">
        <v>5447</v>
      </c>
      <c r="S1702" s="212" t="s">
        <v>8814</v>
      </c>
      <c r="T1702" s="236">
        <v>45532</v>
      </c>
      <c r="U1702" s="237" t="s">
        <v>6722</v>
      </c>
      <c r="V1702" s="291">
        <v>45572</v>
      </c>
      <c r="W1702" s="291">
        <v>45586</v>
      </c>
      <c r="X1702" s="291">
        <v>45579</v>
      </c>
      <c r="Y1702" s="225"/>
      <c r="Z1702" s="237" t="s">
        <v>13169</v>
      </c>
      <c r="AA1702" s="225">
        <v>202409</v>
      </c>
      <c r="AB1702" s="246">
        <v>8</v>
      </c>
      <c r="AC1702" s="247" t="s">
        <v>6708</v>
      </c>
      <c r="AD1702" s="247" t="s">
        <v>6709</v>
      </c>
      <c r="AE1702" s="248">
        <v>0</v>
      </c>
      <c r="AF1702" s="247" t="s">
        <v>6709</v>
      </c>
      <c r="AG1702" s="242" t="str">
        <f>IFERROR(VLOOKUP(작성용!A:A,RM!A:D,4,0),"-")</f>
        <v>김영하/유승환</v>
      </c>
      <c r="AH1702" s="238" t="s">
        <v>8722</v>
      </c>
      <c r="AI1702" s="238" t="s">
        <v>13170</v>
      </c>
      <c r="AJ1702" s="238" t="s">
        <v>6721</v>
      </c>
      <c r="AK1702" s="238" t="s">
        <v>6726</v>
      </c>
      <c r="AL1702" s="238">
        <v>1701</v>
      </c>
    </row>
    <row r="1703" spans="1:38" x14ac:dyDescent="0.3">
      <c r="A1703" s="232" t="s">
        <v>2407</v>
      </c>
      <c r="B1703" s="232" t="s">
        <v>8717</v>
      </c>
      <c r="C1703" s="244" t="s">
        <v>6717</v>
      </c>
      <c r="D1703" s="240" t="s">
        <v>8815</v>
      </c>
      <c r="E1703" s="239" t="s">
        <v>5448</v>
      </c>
      <c r="F1703" s="243" t="s">
        <v>6729</v>
      </c>
      <c r="G1703" s="214">
        <v>0</v>
      </c>
      <c r="H1703" s="234" t="s">
        <v>7052</v>
      </c>
      <c r="I1703" s="234"/>
      <c r="J1703" s="234"/>
      <c r="K1703" s="234"/>
      <c r="L1703" s="234"/>
      <c r="M1703" s="234"/>
      <c r="N1703" s="233" t="s">
        <v>6720</v>
      </c>
      <c r="O1703" s="226" t="s">
        <v>8718</v>
      </c>
      <c r="P1703" s="226" t="s">
        <v>8719</v>
      </c>
      <c r="Q1703" s="226" t="s">
        <v>8720</v>
      </c>
      <c r="R1703" s="212" t="s">
        <v>5449</v>
      </c>
      <c r="S1703" s="212" t="s">
        <v>8816</v>
      </c>
      <c r="T1703" s="236">
        <v>45532</v>
      </c>
      <c r="U1703" s="237" t="s">
        <v>6722</v>
      </c>
      <c r="V1703" s="291">
        <v>45572</v>
      </c>
      <c r="W1703" s="291">
        <v>45586</v>
      </c>
      <c r="X1703" s="291">
        <v>45579</v>
      </c>
      <c r="Y1703" s="225"/>
      <c r="Z1703" s="237" t="s">
        <v>13169</v>
      </c>
      <c r="AA1703" s="225">
        <v>202409</v>
      </c>
      <c r="AB1703" s="246">
        <v>8</v>
      </c>
      <c r="AC1703" s="247" t="s">
        <v>6708</v>
      </c>
      <c r="AD1703" s="247" t="s">
        <v>6709</v>
      </c>
      <c r="AE1703" s="248">
        <v>0</v>
      </c>
      <c r="AF1703" s="247" t="s">
        <v>6709</v>
      </c>
      <c r="AG1703" s="242" t="str">
        <f>IFERROR(VLOOKUP(작성용!A:A,RM!A:D,4,0),"-")</f>
        <v>김영하/유승환</v>
      </c>
      <c r="AH1703" s="238" t="s">
        <v>8722</v>
      </c>
      <c r="AI1703" s="238" t="s">
        <v>13170</v>
      </c>
      <c r="AJ1703" s="238" t="s">
        <v>6721</v>
      </c>
      <c r="AK1703" s="238" t="s">
        <v>6726</v>
      </c>
      <c r="AL1703" s="238">
        <v>1702</v>
      </c>
    </row>
    <row r="1704" spans="1:38" x14ac:dyDescent="0.3">
      <c r="A1704" s="232" t="s">
        <v>2407</v>
      </c>
      <c r="B1704" s="232" t="s">
        <v>8717</v>
      </c>
      <c r="C1704" s="244" t="s">
        <v>6717</v>
      </c>
      <c r="D1704" s="240" t="s">
        <v>8817</v>
      </c>
      <c r="E1704" s="239" t="s">
        <v>5450</v>
      </c>
      <c r="F1704" s="243" t="s">
        <v>6729</v>
      </c>
      <c r="G1704" s="214">
        <v>0</v>
      </c>
      <c r="H1704" s="234" t="s">
        <v>7052</v>
      </c>
      <c r="I1704" s="234"/>
      <c r="J1704" s="234"/>
      <c r="K1704" s="234"/>
      <c r="L1704" s="234"/>
      <c r="M1704" s="234"/>
      <c r="N1704" s="233" t="s">
        <v>6720</v>
      </c>
      <c r="O1704" s="226" t="s">
        <v>8718</v>
      </c>
      <c r="P1704" s="226" t="s">
        <v>8719</v>
      </c>
      <c r="Q1704" s="226" t="s">
        <v>8720</v>
      </c>
      <c r="R1704" s="212" t="s">
        <v>5451</v>
      </c>
      <c r="S1704" s="212" t="s">
        <v>8818</v>
      </c>
      <c r="T1704" s="236">
        <v>45532</v>
      </c>
      <c r="U1704" s="237" t="s">
        <v>6722</v>
      </c>
      <c r="V1704" s="291">
        <v>45572</v>
      </c>
      <c r="W1704" s="291">
        <v>45586</v>
      </c>
      <c r="X1704" s="291">
        <v>45579</v>
      </c>
      <c r="Y1704" s="225"/>
      <c r="Z1704" s="237" t="s">
        <v>13169</v>
      </c>
      <c r="AA1704" s="225">
        <v>202409</v>
      </c>
      <c r="AB1704" s="246">
        <v>8</v>
      </c>
      <c r="AC1704" s="247" t="s">
        <v>6708</v>
      </c>
      <c r="AD1704" s="247" t="s">
        <v>6709</v>
      </c>
      <c r="AE1704" s="248">
        <v>0</v>
      </c>
      <c r="AF1704" s="247" t="s">
        <v>6709</v>
      </c>
      <c r="AG1704" s="242" t="str">
        <f>IFERROR(VLOOKUP(작성용!A:A,RM!A:D,4,0),"-")</f>
        <v>김영하/유승환</v>
      </c>
      <c r="AH1704" s="238" t="s">
        <v>8722</v>
      </c>
      <c r="AI1704" s="238" t="s">
        <v>13170</v>
      </c>
      <c r="AJ1704" s="238" t="s">
        <v>6721</v>
      </c>
      <c r="AK1704" s="238" t="s">
        <v>6726</v>
      </c>
      <c r="AL1704" s="238">
        <v>1703</v>
      </c>
    </row>
    <row r="1705" spans="1:38" x14ac:dyDescent="0.3">
      <c r="A1705" s="232" t="s">
        <v>2407</v>
      </c>
      <c r="B1705" s="232" t="s">
        <v>8717</v>
      </c>
      <c r="C1705" s="244" t="s">
        <v>6717</v>
      </c>
      <c r="D1705" s="240" t="s">
        <v>8819</v>
      </c>
      <c r="E1705" s="239" t="s">
        <v>5452</v>
      </c>
      <c r="F1705" s="243" t="s">
        <v>6729</v>
      </c>
      <c r="G1705" s="214">
        <v>0</v>
      </c>
      <c r="H1705" s="234" t="s">
        <v>7052</v>
      </c>
      <c r="I1705" s="234"/>
      <c r="J1705" s="234"/>
      <c r="K1705" s="234"/>
      <c r="L1705" s="234"/>
      <c r="M1705" s="234"/>
      <c r="N1705" s="233" t="s">
        <v>6720</v>
      </c>
      <c r="O1705" s="226" t="s">
        <v>8718</v>
      </c>
      <c r="P1705" s="226" t="s">
        <v>8719</v>
      </c>
      <c r="Q1705" s="226" t="s">
        <v>8720</v>
      </c>
      <c r="R1705" s="212" t="s">
        <v>5453</v>
      </c>
      <c r="S1705" s="212" t="s">
        <v>8820</v>
      </c>
      <c r="T1705" s="236">
        <v>45532</v>
      </c>
      <c r="U1705" s="237" t="s">
        <v>6722</v>
      </c>
      <c r="V1705" s="291">
        <v>45572</v>
      </c>
      <c r="W1705" s="291">
        <v>45586</v>
      </c>
      <c r="X1705" s="291">
        <v>45579</v>
      </c>
      <c r="Y1705" s="225"/>
      <c r="Z1705" s="237" t="s">
        <v>13169</v>
      </c>
      <c r="AA1705" s="225">
        <v>202409</v>
      </c>
      <c r="AB1705" s="246">
        <v>8</v>
      </c>
      <c r="AC1705" s="247" t="s">
        <v>6708</v>
      </c>
      <c r="AD1705" s="247" t="s">
        <v>6709</v>
      </c>
      <c r="AE1705" s="248">
        <v>0</v>
      </c>
      <c r="AF1705" s="247" t="s">
        <v>6709</v>
      </c>
      <c r="AG1705" s="242" t="str">
        <f>IFERROR(VLOOKUP(작성용!A:A,RM!A:D,4,0),"-")</f>
        <v>김영하/유승환</v>
      </c>
      <c r="AH1705" s="238" t="s">
        <v>8722</v>
      </c>
      <c r="AI1705" s="238" t="s">
        <v>13170</v>
      </c>
      <c r="AJ1705" s="238" t="s">
        <v>6721</v>
      </c>
      <c r="AK1705" s="238" t="s">
        <v>6726</v>
      </c>
      <c r="AL1705" s="238">
        <v>1704</v>
      </c>
    </row>
    <row r="1706" spans="1:38" x14ac:dyDescent="0.3">
      <c r="A1706" s="232" t="s">
        <v>2407</v>
      </c>
      <c r="B1706" s="232" t="s">
        <v>8717</v>
      </c>
      <c r="C1706" s="244" t="s">
        <v>6717</v>
      </c>
      <c r="D1706" s="240" t="s">
        <v>8665</v>
      </c>
      <c r="E1706" s="239" t="s">
        <v>5333</v>
      </c>
      <c r="F1706" s="243" t="s">
        <v>6729</v>
      </c>
      <c r="G1706" s="214">
        <v>0</v>
      </c>
      <c r="H1706" s="234" t="s">
        <v>7052</v>
      </c>
      <c r="I1706" s="234"/>
      <c r="J1706" s="234"/>
      <c r="K1706" s="234"/>
      <c r="L1706" s="234"/>
      <c r="M1706" s="234"/>
      <c r="N1706" s="233" t="s">
        <v>6720</v>
      </c>
      <c r="O1706" s="226" t="s">
        <v>8718</v>
      </c>
      <c r="P1706" s="226" t="s">
        <v>8719</v>
      </c>
      <c r="Q1706" s="226" t="s">
        <v>8720</v>
      </c>
      <c r="R1706" s="212" t="s">
        <v>5334</v>
      </c>
      <c r="S1706" s="212" t="s">
        <v>8821</v>
      </c>
      <c r="T1706" s="236">
        <v>45532</v>
      </c>
      <c r="U1706" s="237" t="s">
        <v>6722</v>
      </c>
      <c r="V1706" s="291">
        <v>45572</v>
      </c>
      <c r="W1706" s="291">
        <v>45586</v>
      </c>
      <c r="X1706" s="291">
        <v>45579</v>
      </c>
      <c r="Y1706" s="225"/>
      <c r="Z1706" s="237" t="s">
        <v>13169</v>
      </c>
      <c r="AA1706" s="225">
        <v>202409</v>
      </c>
      <c r="AB1706" s="246">
        <v>8</v>
      </c>
      <c r="AC1706" s="247" t="s">
        <v>6708</v>
      </c>
      <c r="AD1706" s="247" t="s">
        <v>6709</v>
      </c>
      <c r="AE1706" s="248">
        <v>0</v>
      </c>
      <c r="AF1706" s="247" t="s">
        <v>6709</v>
      </c>
      <c r="AG1706" s="242" t="str">
        <f>IFERROR(VLOOKUP(작성용!A:A,RM!A:D,4,0),"-")</f>
        <v>김영하/유승환</v>
      </c>
      <c r="AH1706" s="238" t="s">
        <v>8722</v>
      </c>
      <c r="AI1706" s="238" t="s">
        <v>13170</v>
      </c>
      <c r="AJ1706" s="238" t="s">
        <v>6721</v>
      </c>
      <c r="AK1706" s="238" t="s">
        <v>6726</v>
      </c>
      <c r="AL1706" s="238">
        <v>1705</v>
      </c>
    </row>
    <row r="1707" spans="1:38" x14ac:dyDescent="0.3">
      <c r="A1707" s="232" t="s">
        <v>2407</v>
      </c>
      <c r="B1707" s="232" t="s">
        <v>8717</v>
      </c>
      <c r="C1707" s="244" t="s">
        <v>6717</v>
      </c>
      <c r="D1707" s="240" t="s">
        <v>7783</v>
      </c>
      <c r="E1707" s="239" t="s">
        <v>4006</v>
      </c>
      <c r="F1707" s="243" t="s">
        <v>6729</v>
      </c>
      <c r="G1707" s="214">
        <v>0</v>
      </c>
      <c r="H1707" s="234" t="s">
        <v>7052</v>
      </c>
      <c r="I1707" s="234"/>
      <c r="J1707" s="234"/>
      <c r="K1707" s="234"/>
      <c r="L1707" s="234"/>
      <c r="M1707" s="234"/>
      <c r="N1707" s="233" t="s">
        <v>6720</v>
      </c>
      <c r="O1707" s="226" t="s">
        <v>8718</v>
      </c>
      <c r="P1707" s="226" t="s">
        <v>8719</v>
      </c>
      <c r="Q1707" s="226" t="s">
        <v>8720</v>
      </c>
      <c r="R1707" s="212" t="s">
        <v>4332</v>
      </c>
      <c r="S1707" s="212" t="s">
        <v>8822</v>
      </c>
      <c r="T1707" s="236">
        <v>45532</v>
      </c>
      <c r="U1707" s="237" t="s">
        <v>6722</v>
      </c>
      <c r="V1707" s="291">
        <v>45572</v>
      </c>
      <c r="W1707" s="291">
        <v>45586</v>
      </c>
      <c r="X1707" s="291">
        <v>45579</v>
      </c>
      <c r="Y1707" s="225"/>
      <c r="Z1707" s="237" t="s">
        <v>13169</v>
      </c>
      <c r="AA1707" s="225">
        <v>202409</v>
      </c>
      <c r="AB1707" s="246">
        <v>8</v>
      </c>
      <c r="AC1707" s="247" t="s">
        <v>6708</v>
      </c>
      <c r="AD1707" s="247" t="s">
        <v>6709</v>
      </c>
      <c r="AE1707" s="248">
        <v>0</v>
      </c>
      <c r="AF1707" s="247" t="s">
        <v>6709</v>
      </c>
      <c r="AG1707" s="242" t="str">
        <f>IFERROR(VLOOKUP(작성용!A:A,RM!A:D,4,0),"-")</f>
        <v>김영하/유승환</v>
      </c>
      <c r="AH1707" s="238" t="s">
        <v>8722</v>
      </c>
      <c r="AI1707" s="238" t="s">
        <v>13170</v>
      </c>
      <c r="AJ1707" s="238" t="s">
        <v>6721</v>
      </c>
      <c r="AK1707" s="238" t="s">
        <v>6726</v>
      </c>
      <c r="AL1707" s="238">
        <v>1706</v>
      </c>
    </row>
    <row r="1708" spans="1:38" x14ac:dyDescent="0.3">
      <c r="A1708" s="232" t="s">
        <v>2407</v>
      </c>
      <c r="B1708" s="232" t="s">
        <v>8717</v>
      </c>
      <c r="C1708" s="244" t="s">
        <v>6717</v>
      </c>
      <c r="D1708" s="240" t="s">
        <v>8823</v>
      </c>
      <c r="E1708" s="239" t="s">
        <v>5454</v>
      </c>
      <c r="F1708" s="243" t="s">
        <v>6729</v>
      </c>
      <c r="G1708" s="214">
        <v>0</v>
      </c>
      <c r="H1708" s="234" t="s">
        <v>7052</v>
      </c>
      <c r="I1708" s="234"/>
      <c r="J1708" s="234"/>
      <c r="K1708" s="234"/>
      <c r="L1708" s="234"/>
      <c r="M1708" s="234"/>
      <c r="N1708" s="233" t="s">
        <v>6720</v>
      </c>
      <c r="O1708" s="226" t="s">
        <v>8718</v>
      </c>
      <c r="P1708" s="226" t="s">
        <v>8719</v>
      </c>
      <c r="Q1708" s="226" t="s">
        <v>8720</v>
      </c>
      <c r="R1708" s="212" t="s">
        <v>5455</v>
      </c>
      <c r="S1708" s="212" t="s">
        <v>8824</v>
      </c>
      <c r="T1708" s="236">
        <v>45532</v>
      </c>
      <c r="U1708" s="237" t="s">
        <v>6722</v>
      </c>
      <c r="V1708" s="291">
        <v>45572</v>
      </c>
      <c r="W1708" s="291">
        <v>45586</v>
      </c>
      <c r="X1708" s="291">
        <v>45579</v>
      </c>
      <c r="Y1708" s="225"/>
      <c r="Z1708" s="237" t="s">
        <v>13169</v>
      </c>
      <c r="AA1708" s="225">
        <v>202409</v>
      </c>
      <c r="AB1708" s="246">
        <v>8</v>
      </c>
      <c r="AC1708" s="247" t="s">
        <v>6708</v>
      </c>
      <c r="AD1708" s="247" t="s">
        <v>6709</v>
      </c>
      <c r="AE1708" s="248">
        <v>0</v>
      </c>
      <c r="AF1708" s="247" t="s">
        <v>6709</v>
      </c>
      <c r="AG1708" s="242" t="str">
        <f>IFERROR(VLOOKUP(작성용!A:A,RM!A:D,4,0),"-")</f>
        <v>김영하/유승환</v>
      </c>
      <c r="AH1708" s="238" t="s">
        <v>8722</v>
      </c>
      <c r="AI1708" s="238" t="s">
        <v>13170</v>
      </c>
      <c r="AJ1708" s="238" t="s">
        <v>6721</v>
      </c>
      <c r="AK1708" s="238" t="s">
        <v>6726</v>
      </c>
      <c r="AL1708" s="238">
        <v>1707</v>
      </c>
    </row>
    <row r="1709" spans="1:38" x14ac:dyDescent="0.3">
      <c r="A1709" s="232" t="s">
        <v>2407</v>
      </c>
      <c r="B1709" s="232" t="s">
        <v>8717</v>
      </c>
      <c r="C1709" s="244" t="s">
        <v>6717</v>
      </c>
      <c r="D1709" s="240" t="s">
        <v>7708</v>
      </c>
      <c r="E1709" s="239" t="s">
        <v>3926</v>
      </c>
      <c r="F1709" s="243" t="s">
        <v>6729</v>
      </c>
      <c r="G1709" s="214">
        <v>0</v>
      </c>
      <c r="H1709" s="234" t="s">
        <v>7052</v>
      </c>
      <c r="I1709" s="234"/>
      <c r="J1709" s="234"/>
      <c r="K1709" s="234"/>
      <c r="L1709" s="234"/>
      <c r="M1709" s="234"/>
      <c r="N1709" s="233" t="s">
        <v>6720</v>
      </c>
      <c r="O1709" s="226" t="s">
        <v>8718</v>
      </c>
      <c r="P1709" s="226" t="s">
        <v>8719</v>
      </c>
      <c r="Q1709" s="226" t="s">
        <v>8720</v>
      </c>
      <c r="R1709" s="212" t="s">
        <v>4291</v>
      </c>
      <c r="S1709" s="212" t="s">
        <v>8825</v>
      </c>
      <c r="T1709" s="236">
        <v>45532</v>
      </c>
      <c r="U1709" s="237" t="s">
        <v>6722</v>
      </c>
      <c r="V1709" s="291">
        <v>45572</v>
      </c>
      <c r="W1709" s="291">
        <v>45586</v>
      </c>
      <c r="X1709" s="291">
        <v>45579</v>
      </c>
      <c r="Y1709" s="225"/>
      <c r="Z1709" s="237" t="s">
        <v>13169</v>
      </c>
      <c r="AA1709" s="225">
        <v>202409</v>
      </c>
      <c r="AB1709" s="246">
        <v>8</v>
      </c>
      <c r="AC1709" s="247" t="s">
        <v>6708</v>
      </c>
      <c r="AD1709" s="247" t="s">
        <v>6709</v>
      </c>
      <c r="AE1709" s="248">
        <v>0</v>
      </c>
      <c r="AF1709" s="247" t="s">
        <v>6709</v>
      </c>
      <c r="AG1709" s="242" t="str">
        <f>IFERROR(VLOOKUP(작성용!A:A,RM!A:D,4,0),"-")</f>
        <v>김영하/유승환</v>
      </c>
      <c r="AH1709" s="238" t="s">
        <v>8722</v>
      </c>
      <c r="AI1709" s="238" t="s">
        <v>13170</v>
      </c>
      <c r="AJ1709" s="238" t="s">
        <v>6721</v>
      </c>
      <c r="AK1709" s="238" t="s">
        <v>6726</v>
      </c>
      <c r="AL1709" s="238">
        <v>1708</v>
      </c>
    </row>
    <row r="1710" spans="1:38" x14ac:dyDescent="0.3">
      <c r="A1710" s="232" t="s">
        <v>2407</v>
      </c>
      <c r="B1710" s="232" t="s">
        <v>8717</v>
      </c>
      <c r="C1710" s="244" t="s">
        <v>6717</v>
      </c>
      <c r="D1710" s="240" t="s">
        <v>8826</v>
      </c>
      <c r="E1710" s="239" t="s">
        <v>5456</v>
      </c>
      <c r="F1710" s="243" t="s">
        <v>6729</v>
      </c>
      <c r="G1710" s="214">
        <v>0</v>
      </c>
      <c r="H1710" s="234" t="s">
        <v>7052</v>
      </c>
      <c r="I1710" s="234"/>
      <c r="J1710" s="234"/>
      <c r="K1710" s="234"/>
      <c r="L1710" s="234"/>
      <c r="M1710" s="234"/>
      <c r="N1710" s="233" t="s">
        <v>6720</v>
      </c>
      <c r="O1710" s="226" t="s">
        <v>8718</v>
      </c>
      <c r="P1710" s="226" t="s">
        <v>8719</v>
      </c>
      <c r="Q1710" s="226" t="s">
        <v>8720</v>
      </c>
      <c r="R1710" s="212" t="s">
        <v>5457</v>
      </c>
      <c r="S1710" s="212" t="s">
        <v>8827</v>
      </c>
      <c r="T1710" s="236">
        <v>45532</v>
      </c>
      <c r="U1710" s="237" t="s">
        <v>6722</v>
      </c>
      <c r="V1710" s="291">
        <v>45572</v>
      </c>
      <c r="W1710" s="291">
        <v>45586</v>
      </c>
      <c r="X1710" s="291">
        <v>45579</v>
      </c>
      <c r="Y1710" s="225"/>
      <c r="Z1710" s="237" t="s">
        <v>13169</v>
      </c>
      <c r="AA1710" s="225">
        <v>202409</v>
      </c>
      <c r="AB1710" s="246">
        <v>8</v>
      </c>
      <c r="AC1710" s="247" t="s">
        <v>6708</v>
      </c>
      <c r="AD1710" s="247" t="s">
        <v>6709</v>
      </c>
      <c r="AE1710" s="248">
        <v>0</v>
      </c>
      <c r="AF1710" s="247" t="s">
        <v>6709</v>
      </c>
      <c r="AG1710" s="242" t="str">
        <f>IFERROR(VLOOKUP(작성용!A:A,RM!A:D,4,0),"-")</f>
        <v>김영하/유승환</v>
      </c>
      <c r="AH1710" s="238" t="s">
        <v>8722</v>
      </c>
      <c r="AI1710" s="238" t="s">
        <v>13170</v>
      </c>
      <c r="AJ1710" s="238" t="s">
        <v>6721</v>
      </c>
      <c r="AK1710" s="238" t="s">
        <v>6726</v>
      </c>
      <c r="AL1710" s="238">
        <v>1709</v>
      </c>
    </row>
    <row r="1711" spans="1:38" x14ac:dyDescent="0.3">
      <c r="A1711" s="232" t="s">
        <v>2407</v>
      </c>
      <c r="B1711" s="232" t="s">
        <v>8717</v>
      </c>
      <c r="C1711" s="244" t="s">
        <v>6717</v>
      </c>
      <c r="D1711" s="240" t="s">
        <v>8828</v>
      </c>
      <c r="E1711" s="239" t="s">
        <v>5458</v>
      </c>
      <c r="F1711" s="243" t="s">
        <v>6729</v>
      </c>
      <c r="G1711" s="214">
        <v>0</v>
      </c>
      <c r="H1711" s="234" t="s">
        <v>7052</v>
      </c>
      <c r="I1711" s="234"/>
      <c r="J1711" s="234"/>
      <c r="K1711" s="234"/>
      <c r="L1711" s="234"/>
      <c r="M1711" s="234"/>
      <c r="N1711" s="233" t="s">
        <v>6720</v>
      </c>
      <c r="O1711" s="226" t="s">
        <v>8718</v>
      </c>
      <c r="P1711" s="226" t="s">
        <v>8719</v>
      </c>
      <c r="Q1711" s="226" t="s">
        <v>8720</v>
      </c>
      <c r="R1711" s="212" t="s">
        <v>5459</v>
      </c>
      <c r="S1711" s="212" t="s">
        <v>8829</v>
      </c>
      <c r="T1711" s="236">
        <v>45532</v>
      </c>
      <c r="U1711" s="237" t="s">
        <v>6722</v>
      </c>
      <c r="V1711" s="291">
        <v>45572</v>
      </c>
      <c r="W1711" s="291">
        <v>45586</v>
      </c>
      <c r="X1711" s="291">
        <v>45579</v>
      </c>
      <c r="Y1711" s="225"/>
      <c r="Z1711" s="237" t="s">
        <v>13169</v>
      </c>
      <c r="AA1711" s="225">
        <v>202409</v>
      </c>
      <c r="AB1711" s="246">
        <v>8</v>
      </c>
      <c r="AC1711" s="247" t="s">
        <v>6708</v>
      </c>
      <c r="AD1711" s="247" t="s">
        <v>6709</v>
      </c>
      <c r="AE1711" s="248">
        <v>0</v>
      </c>
      <c r="AF1711" s="247" t="s">
        <v>6709</v>
      </c>
      <c r="AG1711" s="242" t="str">
        <f>IFERROR(VLOOKUP(작성용!A:A,RM!A:D,4,0),"-")</f>
        <v>김영하/유승환</v>
      </c>
      <c r="AH1711" s="238" t="s">
        <v>8722</v>
      </c>
      <c r="AI1711" s="238" t="s">
        <v>13170</v>
      </c>
      <c r="AJ1711" s="238" t="s">
        <v>6721</v>
      </c>
      <c r="AK1711" s="238" t="s">
        <v>6726</v>
      </c>
      <c r="AL1711" s="238">
        <v>1710</v>
      </c>
    </row>
    <row r="1712" spans="1:38" x14ac:dyDescent="0.3">
      <c r="A1712" s="232" t="s">
        <v>2407</v>
      </c>
      <c r="B1712" s="232" t="s">
        <v>8717</v>
      </c>
      <c r="C1712" s="244" t="s">
        <v>6717</v>
      </c>
      <c r="D1712" s="240" t="s">
        <v>8830</v>
      </c>
      <c r="E1712" s="239" t="s">
        <v>5460</v>
      </c>
      <c r="F1712" s="243" t="s">
        <v>6729</v>
      </c>
      <c r="G1712" s="214">
        <v>0</v>
      </c>
      <c r="H1712" s="234" t="s">
        <v>7052</v>
      </c>
      <c r="I1712" s="234"/>
      <c r="J1712" s="234"/>
      <c r="K1712" s="234"/>
      <c r="L1712" s="234"/>
      <c r="M1712" s="234"/>
      <c r="N1712" s="233" t="s">
        <v>6720</v>
      </c>
      <c r="O1712" s="226" t="s">
        <v>8718</v>
      </c>
      <c r="P1712" s="226" t="s">
        <v>8719</v>
      </c>
      <c r="Q1712" s="226" t="s">
        <v>8720</v>
      </c>
      <c r="R1712" s="212" t="s">
        <v>5461</v>
      </c>
      <c r="S1712" s="212" t="s">
        <v>8831</v>
      </c>
      <c r="T1712" s="236">
        <v>45532</v>
      </c>
      <c r="U1712" s="237" t="s">
        <v>6722</v>
      </c>
      <c r="V1712" s="291">
        <v>45572</v>
      </c>
      <c r="W1712" s="291">
        <v>45586</v>
      </c>
      <c r="X1712" s="291">
        <v>45579</v>
      </c>
      <c r="Y1712" s="225"/>
      <c r="Z1712" s="237" t="s">
        <v>13169</v>
      </c>
      <c r="AA1712" s="225">
        <v>202409</v>
      </c>
      <c r="AB1712" s="246">
        <v>8</v>
      </c>
      <c r="AC1712" s="247" t="s">
        <v>6708</v>
      </c>
      <c r="AD1712" s="247" t="s">
        <v>6709</v>
      </c>
      <c r="AE1712" s="248">
        <v>0</v>
      </c>
      <c r="AF1712" s="247" t="s">
        <v>6709</v>
      </c>
      <c r="AG1712" s="242" t="str">
        <f>IFERROR(VLOOKUP(작성용!A:A,RM!A:D,4,0),"-")</f>
        <v>김영하/유승환</v>
      </c>
      <c r="AH1712" s="238" t="s">
        <v>8722</v>
      </c>
      <c r="AI1712" s="238" t="s">
        <v>13170</v>
      </c>
      <c r="AJ1712" s="238" t="s">
        <v>6721</v>
      </c>
      <c r="AK1712" s="238" t="s">
        <v>6726</v>
      </c>
      <c r="AL1712" s="238">
        <v>1711</v>
      </c>
    </row>
    <row r="1713" spans="1:38" x14ac:dyDescent="0.3">
      <c r="A1713" s="232" t="s">
        <v>2407</v>
      </c>
      <c r="B1713" s="232" t="s">
        <v>8717</v>
      </c>
      <c r="C1713" s="244" t="s">
        <v>6717</v>
      </c>
      <c r="D1713" s="240" t="s">
        <v>8832</v>
      </c>
      <c r="E1713" s="239" t="s">
        <v>5462</v>
      </c>
      <c r="F1713" s="243" t="s">
        <v>6729</v>
      </c>
      <c r="G1713" s="214">
        <v>0</v>
      </c>
      <c r="H1713" s="234" t="s">
        <v>7052</v>
      </c>
      <c r="I1713" s="234"/>
      <c r="J1713" s="234"/>
      <c r="K1713" s="234"/>
      <c r="L1713" s="234"/>
      <c r="M1713" s="234"/>
      <c r="N1713" s="233" t="s">
        <v>6720</v>
      </c>
      <c r="O1713" s="226" t="s">
        <v>8718</v>
      </c>
      <c r="P1713" s="226" t="s">
        <v>8719</v>
      </c>
      <c r="Q1713" s="226" t="s">
        <v>8720</v>
      </c>
      <c r="R1713" s="212" t="s">
        <v>5463</v>
      </c>
      <c r="S1713" s="212" t="s">
        <v>8833</v>
      </c>
      <c r="T1713" s="236">
        <v>45532</v>
      </c>
      <c r="U1713" s="237" t="s">
        <v>6722</v>
      </c>
      <c r="V1713" s="291">
        <v>45572</v>
      </c>
      <c r="W1713" s="291">
        <v>45586</v>
      </c>
      <c r="X1713" s="291">
        <v>45579</v>
      </c>
      <c r="Y1713" s="225"/>
      <c r="Z1713" s="237" t="s">
        <v>13169</v>
      </c>
      <c r="AA1713" s="225">
        <v>202409</v>
      </c>
      <c r="AB1713" s="246">
        <v>8</v>
      </c>
      <c r="AC1713" s="247" t="s">
        <v>6708</v>
      </c>
      <c r="AD1713" s="247" t="s">
        <v>6709</v>
      </c>
      <c r="AE1713" s="248">
        <v>0</v>
      </c>
      <c r="AF1713" s="247" t="s">
        <v>6709</v>
      </c>
      <c r="AG1713" s="242" t="str">
        <f>IFERROR(VLOOKUP(작성용!A:A,RM!A:D,4,0),"-")</f>
        <v>김영하/유승환</v>
      </c>
      <c r="AH1713" s="238" t="s">
        <v>8722</v>
      </c>
      <c r="AI1713" s="238" t="s">
        <v>13170</v>
      </c>
      <c r="AJ1713" s="238" t="s">
        <v>6721</v>
      </c>
      <c r="AK1713" s="238" t="s">
        <v>6726</v>
      </c>
      <c r="AL1713" s="238">
        <v>1712</v>
      </c>
    </row>
    <row r="1714" spans="1:38" x14ac:dyDescent="0.3">
      <c r="A1714" s="232" t="s">
        <v>2407</v>
      </c>
      <c r="B1714" s="232" t="s">
        <v>8717</v>
      </c>
      <c r="C1714" s="244" t="s">
        <v>6717</v>
      </c>
      <c r="D1714" s="240" t="s">
        <v>8834</v>
      </c>
      <c r="E1714" s="239" t="s">
        <v>5464</v>
      </c>
      <c r="F1714" s="243" t="s">
        <v>6729</v>
      </c>
      <c r="G1714" s="214">
        <v>0</v>
      </c>
      <c r="H1714" s="234" t="s">
        <v>7052</v>
      </c>
      <c r="I1714" s="234"/>
      <c r="J1714" s="234"/>
      <c r="K1714" s="234"/>
      <c r="L1714" s="234"/>
      <c r="M1714" s="234"/>
      <c r="N1714" s="233" t="s">
        <v>6720</v>
      </c>
      <c r="O1714" s="226" t="s">
        <v>8718</v>
      </c>
      <c r="P1714" s="226" t="s">
        <v>8719</v>
      </c>
      <c r="Q1714" s="226" t="s">
        <v>8720</v>
      </c>
      <c r="R1714" s="212" t="s">
        <v>5465</v>
      </c>
      <c r="S1714" s="212" t="s">
        <v>8835</v>
      </c>
      <c r="T1714" s="236">
        <v>45532</v>
      </c>
      <c r="U1714" s="237" t="s">
        <v>6722</v>
      </c>
      <c r="V1714" s="291">
        <v>45572</v>
      </c>
      <c r="W1714" s="291">
        <v>45586</v>
      </c>
      <c r="X1714" s="291">
        <v>45579</v>
      </c>
      <c r="Y1714" s="225"/>
      <c r="Z1714" s="237" t="s">
        <v>13169</v>
      </c>
      <c r="AA1714" s="225">
        <v>202409</v>
      </c>
      <c r="AB1714" s="246">
        <v>8</v>
      </c>
      <c r="AC1714" s="247" t="s">
        <v>6708</v>
      </c>
      <c r="AD1714" s="247" t="s">
        <v>6709</v>
      </c>
      <c r="AE1714" s="248">
        <v>0</v>
      </c>
      <c r="AF1714" s="247" t="s">
        <v>6709</v>
      </c>
      <c r="AG1714" s="242" t="str">
        <f>IFERROR(VLOOKUP(작성용!A:A,RM!A:D,4,0),"-")</f>
        <v>김영하/유승환</v>
      </c>
      <c r="AH1714" s="238" t="s">
        <v>8722</v>
      </c>
      <c r="AI1714" s="238" t="s">
        <v>13170</v>
      </c>
      <c r="AJ1714" s="238" t="s">
        <v>6721</v>
      </c>
      <c r="AK1714" s="238" t="s">
        <v>6726</v>
      </c>
      <c r="AL1714" s="238">
        <v>1713</v>
      </c>
    </row>
    <row r="1715" spans="1:38" x14ac:dyDescent="0.3">
      <c r="A1715" s="232" t="s">
        <v>2407</v>
      </c>
      <c r="B1715" s="232" t="s">
        <v>8717</v>
      </c>
      <c r="C1715" s="244" t="s">
        <v>6717</v>
      </c>
      <c r="D1715" s="240" t="s">
        <v>8836</v>
      </c>
      <c r="E1715" s="239" t="s">
        <v>5466</v>
      </c>
      <c r="F1715" s="243" t="s">
        <v>6729</v>
      </c>
      <c r="G1715" s="214">
        <v>0</v>
      </c>
      <c r="H1715" s="234" t="s">
        <v>7052</v>
      </c>
      <c r="I1715" s="234"/>
      <c r="J1715" s="234"/>
      <c r="K1715" s="234"/>
      <c r="L1715" s="234"/>
      <c r="M1715" s="234"/>
      <c r="N1715" s="233" t="s">
        <v>6720</v>
      </c>
      <c r="O1715" s="226" t="s">
        <v>8718</v>
      </c>
      <c r="P1715" s="226" t="s">
        <v>8719</v>
      </c>
      <c r="Q1715" s="226" t="s">
        <v>8720</v>
      </c>
      <c r="R1715" s="212" t="s">
        <v>5467</v>
      </c>
      <c r="S1715" s="212" t="s">
        <v>8837</v>
      </c>
      <c r="T1715" s="236">
        <v>45532</v>
      </c>
      <c r="U1715" s="237" t="s">
        <v>6722</v>
      </c>
      <c r="V1715" s="291">
        <v>45572</v>
      </c>
      <c r="W1715" s="291">
        <v>45586</v>
      </c>
      <c r="X1715" s="291">
        <v>45579</v>
      </c>
      <c r="Y1715" s="225"/>
      <c r="Z1715" s="237" t="s">
        <v>13169</v>
      </c>
      <c r="AA1715" s="225">
        <v>202409</v>
      </c>
      <c r="AB1715" s="246">
        <v>8</v>
      </c>
      <c r="AC1715" s="247" t="s">
        <v>6708</v>
      </c>
      <c r="AD1715" s="247" t="s">
        <v>6709</v>
      </c>
      <c r="AE1715" s="248">
        <v>0</v>
      </c>
      <c r="AF1715" s="247" t="s">
        <v>6709</v>
      </c>
      <c r="AG1715" s="242" t="str">
        <f>IFERROR(VLOOKUP(작성용!A:A,RM!A:D,4,0),"-")</f>
        <v>김영하/유승환</v>
      </c>
      <c r="AH1715" s="238" t="s">
        <v>8722</v>
      </c>
      <c r="AI1715" s="238" t="s">
        <v>13170</v>
      </c>
      <c r="AJ1715" s="238" t="s">
        <v>6721</v>
      </c>
      <c r="AK1715" s="238" t="s">
        <v>6726</v>
      </c>
      <c r="AL1715" s="238">
        <v>1714</v>
      </c>
    </row>
    <row r="1716" spans="1:38" x14ac:dyDescent="0.3">
      <c r="A1716" s="232" t="s">
        <v>2407</v>
      </c>
      <c r="B1716" s="232" t="s">
        <v>8717</v>
      </c>
      <c r="C1716" s="244" t="s">
        <v>6717</v>
      </c>
      <c r="D1716" s="240" t="s">
        <v>8838</v>
      </c>
      <c r="E1716" s="239" t="s">
        <v>5468</v>
      </c>
      <c r="F1716" s="243" t="s">
        <v>6729</v>
      </c>
      <c r="G1716" s="214">
        <v>0</v>
      </c>
      <c r="H1716" s="234" t="s">
        <v>7052</v>
      </c>
      <c r="I1716" s="234"/>
      <c r="J1716" s="234"/>
      <c r="K1716" s="234"/>
      <c r="L1716" s="234"/>
      <c r="M1716" s="234"/>
      <c r="N1716" s="233" t="s">
        <v>6720</v>
      </c>
      <c r="O1716" s="226" t="s">
        <v>8718</v>
      </c>
      <c r="P1716" s="226" t="s">
        <v>8719</v>
      </c>
      <c r="Q1716" s="226" t="s">
        <v>8720</v>
      </c>
      <c r="R1716" s="212" t="s">
        <v>5469</v>
      </c>
      <c r="S1716" s="212" t="s">
        <v>8839</v>
      </c>
      <c r="T1716" s="236">
        <v>45532</v>
      </c>
      <c r="U1716" s="237" t="s">
        <v>6722</v>
      </c>
      <c r="V1716" s="291">
        <v>45572</v>
      </c>
      <c r="W1716" s="291">
        <v>45586</v>
      </c>
      <c r="X1716" s="291">
        <v>45579</v>
      </c>
      <c r="Y1716" s="225"/>
      <c r="Z1716" s="237" t="s">
        <v>13169</v>
      </c>
      <c r="AA1716" s="225">
        <v>202409</v>
      </c>
      <c r="AB1716" s="246">
        <v>8</v>
      </c>
      <c r="AC1716" s="247" t="s">
        <v>6708</v>
      </c>
      <c r="AD1716" s="247" t="s">
        <v>6709</v>
      </c>
      <c r="AE1716" s="248">
        <v>0</v>
      </c>
      <c r="AF1716" s="247" t="s">
        <v>6709</v>
      </c>
      <c r="AG1716" s="242" t="str">
        <f>IFERROR(VLOOKUP(작성용!A:A,RM!A:D,4,0),"-")</f>
        <v>김영하/유승환</v>
      </c>
      <c r="AH1716" s="238" t="s">
        <v>8722</v>
      </c>
      <c r="AI1716" s="238" t="s">
        <v>13170</v>
      </c>
      <c r="AJ1716" s="238" t="s">
        <v>6721</v>
      </c>
      <c r="AK1716" s="238" t="s">
        <v>6726</v>
      </c>
      <c r="AL1716" s="238">
        <v>1715</v>
      </c>
    </row>
    <row r="1717" spans="1:38" x14ac:dyDescent="0.3">
      <c r="A1717" s="232" t="s">
        <v>2407</v>
      </c>
      <c r="B1717" s="232" t="s">
        <v>8717</v>
      </c>
      <c r="C1717" s="244" t="s">
        <v>6717</v>
      </c>
      <c r="D1717" s="240" t="s">
        <v>8840</v>
      </c>
      <c r="E1717" s="239" t="s">
        <v>5470</v>
      </c>
      <c r="F1717" s="243" t="s">
        <v>6729</v>
      </c>
      <c r="G1717" s="214">
        <v>0</v>
      </c>
      <c r="H1717" s="234" t="s">
        <v>7052</v>
      </c>
      <c r="I1717" s="234"/>
      <c r="J1717" s="234"/>
      <c r="K1717" s="234"/>
      <c r="L1717" s="234"/>
      <c r="M1717" s="234"/>
      <c r="N1717" s="233" t="s">
        <v>6720</v>
      </c>
      <c r="O1717" s="226" t="s">
        <v>8718</v>
      </c>
      <c r="P1717" s="226" t="s">
        <v>8719</v>
      </c>
      <c r="Q1717" s="226" t="s">
        <v>8720</v>
      </c>
      <c r="R1717" s="212" t="s">
        <v>5471</v>
      </c>
      <c r="S1717" s="212" t="s">
        <v>8841</v>
      </c>
      <c r="T1717" s="236">
        <v>45532</v>
      </c>
      <c r="U1717" s="237" t="s">
        <v>6722</v>
      </c>
      <c r="V1717" s="291">
        <v>45572</v>
      </c>
      <c r="W1717" s="291">
        <v>45586</v>
      </c>
      <c r="X1717" s="291">
        <v>45579</v>
      </c>
      <c r="Y1717" s="225"/>
      <c r="Z1717" s="237" t="s">
        <v>13169</v>
      </c>
      <c r="AA1717" s="225">
        <v>202409</v>
      </c>
      <c r="AB1717" s="246">
        <v>8</v>
      </c>
      <c r="AC1717" s="247" t="s">
        <v>6708</v>
      </c>
      <c r="AD1717" s="247" t="s">
        <v>6709</v>
      </c>
      <c r="AE1717" s="248">
        <v>0</v>
      </c>
      <c r="AF1717" s="247" t="s">
        <v>6709</v>
      </c>
      <c r="AG1717" s="242" t="str">
        <f>IFERROR(VLOOKUP(작성용!A:A,RM!A:D,4,0),"-")</f>
        <v>김영하/유승환</v>
      </c>
      <c r="AH1717" s="238" t="s">
        <v>8722</v>
      </c>
      <c r="AI1717" s="238" t="s">
        <v>13170</v>
      </c>
      <c r="AJ1717" s="238" t="s">
        <v>6721</v>
      </c>
      <c r="AK1717" s="238" t="s">
        <v>6726</v>
      </c>
      <c r="AL1717" s="238">
        <v>1716</v>
      </c>
    </row>
    <row r="1718" spans="1:38" x14ac:dyDescent="0.3">
      <c r="A1718" s="232" t="s">
        <v>2407</v>
      </c>
      <c r="B1718" s="232" t="s">
        <v>8717</v>
      </c>
      <c r="C1718" s="244" t="s">
        <v>6717</v>
      </c>
      <c r="D1718" s="240" t="s">
        <v>8842</v>
      </c>
      <c r="E1718" s="239" t="s">
        <v>5472</v>
      </c>
      <c r="F1718" s="243" t="s">
        <v>6729</v>
      </c>
      <c r="G1718" s="214">
        <v>0</v>
      </c>
      <c r="H1718" s="234" t="s">
        <v>7052</v>
      </c>
      <c r="I1718" s="234"/>
      <c r="J1718" s="234"/>
      <c r="K1718" s="234"/>
      <c r="L1718" s="234"/>
      <c r="M1718" s="234"/>
      <c r="N1718" s="233" t="s">
        <v>6720</v>
      </c>
      <c r="O1718" s="226" t="s">
        <v>8718</v>
      </c>
      <c r="P1718" s="226" t="s">
        <v>8719</v>
      </c>
      <c r="Q1718" s="226" t="s">
        <v>8720</v>
      </c>
      <c r="R1718" s="212" t="s">
        <v>5473</v>
      </c>
      <c r="S1718" s="212" t="s">
        <v>8843</v>
      </c>
      <c r="T1718" s="236">
        <v>45532</v>
      </c>
      <c r="U1718" s="237" t="s">
        <v>6722</v>
      </c>
      <c r="V1718" s="291">
        <v>45572</v>
      </c>
      <c r="W1718" s="291">
        <v>45586</v>
      </c>
      <c r="X1718" s="291">
        <v>45579</v>
      </c>
      <c r="Y1718" s="225"/>
      <c r="Z1718" s="237" t="s">
        <v>13169</v>
      </c>
      <c r="AA1718" s="225">
        <v>202409</v>
      </c>
      <c r="AB1718" s="246">
        <v>8</v>
      </c>
      <c r="AC1718" s="247" t="s">
        <v>6708</v>
      </c>
      <c r="AD1718" s="247" t="s">
        <v>6709</v>
      </c>
      <c r="AE1718" s="248">
        <v>0</v>
      </c>
      <c r="AF1718" s="247" t="s">
        <v>6709</v>
      </c>
      <c r="AG1718" s="242" t="str">
        <f>IFERROR(VLOOKUP(작성용!A:A,RM!A:D,4,0),"-")</f>
        <v>김영하/유승환</v>
      </c>
      <c r="AH1718" s="238" t="s">
        <v>8722</v>
      </c>
      <c r="AI1718" s="238" t="s">
        <v>13170</v>
      </c>
      <c r="AJ1718" s="238" t="s">
        <v>6721</v>
      </c>
      <c r="AK1718" s="238" t="s">
        <v>6726</v>
      </c>
      <c r="AL1718" s="238">
        <v>1717</v>
      </c>
    </row>
    <row r="1719" spans="1:38" x14ac:dyDescent="0.3">
      <c r="A1719" s="232" t="s">
        <v>2407</v>
      </c>
      <c r="B1719" s="232" t="s">
        <v>8717</v>
      </c>
      <c r="C1719" s="244" t="s">
        <v>6717</v>
      </c>
      <c r="D1719" s="240" t="s">
        <v>8844</v>
      </c>
      <c r="E1719" s="239" t="s">
        <v>5474</v>
      </c>
      <c r="F1719" s="243" t="s">
        <v>6729</v>
      </c>
      <c r="G1719" s="214">
        <v>0</v>
      </c>
      <c r="H1719" s="234" t="s">
        <v>7052</v>
      </c>
      <c r="I1719" s="234"/>
      <c r="J1719" s="234"/>
      <c r="K1719" s="234"/>
      <c r="L1719" s="234"/>
      <c r="M1719" s="234"/>
      <c r="N1719" s="233" t="s">
        <v>6720</v>
      </c>
      <c r="O1719" s="226" t="s">
        <v>8718</v>
      </c>
      <c r="P1719" s="226" t="s">
        <v>8719</v>
      </c>
      <c r="Q1719" s="226" t="s">
        <v>8720</v>
      </c>
      <c r="R1719" s="212" t="s">
        <v>5475</v>
      </c>
      <c r="S1719" s="212" t="s">
        <v>8845</v>
      </c>
      <c r="T1719" s="236">
        <v>45532</v>
      </c>
      <c r="U1719" s="237" t="s">
        <v>6722</v>
      </c>
      <c r="V1719" s="291">
        <v>45572</v>
      </c>
      <c r="W1719" s="291">
        <v>45586</v>
      </c>
      <c r="X1719" s="291">
        <v>45579</v>
      </c>
      <c r="Y1719" s="225"/>
      <c r="Z1719" s="237" t="s">
        <v>13169</v>
      </c>
      <c r="AA1719" s="225">
        <v>202409</v>
      </c>
      <c r="AB1719" s="246">
        <v>8</v>
      </c>
      <c r="AC1719" s="247" t="s">
        <v>6708</v>
      </c>
      <c r="AD1719" s="247" t="s">
        <v>6709</v>
      </c>
      <c r="AE1719" s="248">
        <v>0</v>
      </c>
      <c r="AF1719" s="247" t="s">
        <v>6709</v>
      </c>
      <c r="AG1719" s="242" t="str">
        <f>IFERROR(VLOOKUP(작성용!A:A,RM!A:D,4,0),"-")</f>
        <v>김영하/유승환</v>
      </c>
      <c r="AH1719" s="238" t="s">
        <v>8722</v>
      </c>
      <c r="AI1719" s="238" t="s">
        <v>13170</v>
      </c>
      <c r="AJ1719" s="238" t="s">
        <v>6721</v>
      </c>
      <c r="AK1719" s="238" t="s">
        <v>6726</v>
      </c>
      <c r="AL1719" s="238">
        <v>1718</v>
      </c>
    </row>
    <row r="1720" spans="1:38" x14ac:dyDescent="0.3">
      <c r="A1720" s="232" t="s">
        <v>2407</v>
      </c>
      <c r="B1720" s="232" t="s">
        <v>8717</v>
      </c>
      <c r="C1720" s="244" t="s">
        <v>6717</v>
      </c>
      <c r="D1720" s="240" t="s">
        <v>8846</v>
      </c>
      <c r="E1720" s="239" t="s">
        <v>5476</v>
      </c>
      <c r="F1720" s="243" t="s">
        <v>6729</v>
      </c>
      <c r="G1720" s="214">
        <v>0</v>
      </c>
      <c r="H1720" s="234" t="s">
        <v>7052</v>
      </c>
      <c r="I1720" s="234"/>
      <c r="J1720" s="234"/>
      <c r="K1720" s="234"/>
      <c r="L1720" s="234"/>
      <c r="M1720" s="234"/>
      <c r="N1720" s="233" t="s">
        <v>6720</v>
      </c>
      <c r="O1720" s="226" t="s">
        <v>8718</v>
      </c>
      <c r="P1720" s="226" t="s">
        <v>8719</v>
      </c>
      <c r="Q1720" s="226" t="s">
        <v>8720</v>
      </c>
      <c r="R1720" s="212" t="s">
        <v>5477</v>
      </c>
      <c r="S1720" s="212" t="s">
        <v>8847</v>
      </c>
      <c r="T1720" s="236">
        <v>45532</v>
      </c>
      <c r="U1720" s="237" t="s">
        <v>6722</v>
      </c>
      <c r="V1720" s="291">
        <v>45572</v>
      </c>
      <c r="W1720" s="291">
        <v>45586</v>
      </c>
      <c r="X1720" s="291">
        <v>45579</v>
      </c>
      <c r="Y1720" s="225"/>
      <c r="Z1720" s="237" t="s">
        <v>13169</v>
      </c>
      <c r="AA1720" s="225">
        <v>202409</v>
      </c>
      <c r="AB1720" s="246">
        <v>8</v>
      </c>
      <c r="AC1720" s="247" t="s">
        <v>6708</v>
      </c>
      <c r="AD1720" s="247" t="s">
        <v>6709</v>
      </c>
      <c r="AE1720" s="248">
        <v>0</v>
      </c>
      <c r="AF1720" s="247" t="s">
        <v>6709</v>
      </c>
      <c r="AG1720" s="242" t="str">
        <f>IFERROR(VLOOKUP(작성용!A:A,RM!A:D,4,0),"-")</f>
        <v>김영하/유승환</v>
      </c>
      <c r="AH1720" s="238" t="s">
        <v>8722</v>
      </c>
      <c r="AI1720" s="238" t="s">
        <v>13170</v>
      </c>
      <c r="AJ1720" s="238" t="s">
        <v>6721</v>
      </c>
      <c r="AK1720" s="238" t="s">
        <v>6726</v>
      </c>
      <c r="AL1720" s="238">
        <v>1719</v>
      </c>
    </row>
    <row r="1721" spans="1:38" x14ac:dyDescent="0.3">
      <c r="A1721" s="232" t="s">
        <v>2407</v>
      </c>
      <c r="B1721" s="232" t="s">
        <v>8717</v>
      </c>
      <c r="C1721" s="244" t="s">
        <v>6717</v>
      </c>
      <c r="D1721" s="240" t="s">
        <v>8848</v>
      </c>
      <c r="E1721" s="239" t="s">
        <v>5478</v>
      </c>
      <c r="F1721" s="243" t="s">
        <v>6729</v>
      </c>
      <c r="G1721" s="214">
        <v>0</v>
      </c>
      <c r="H1721" s="234" t="s">
        <v>7052</v>
      </c>
      <c r="I1721" s="234"/>
      <c r="J1721" s="234"/>
      <c r="K1721" s="234"/>
      <c r="L1721" s="234"/>
      <c r="M1721" s="234"/>
      <c r="N1721" s="233" t="s">
        <v>6720</v>
      </c>
      <c r="O1721" s="226" t="s">
        <v>8718</v>
      </c>
      <c r="P1721" s="226" t="s">
        <v>8719</v>
      </c>
      <c r="Q1721" s="226" t="s">
        <v>8720</v>
      </c>
      <c r="R1721" s="212" t="s">
        <v>5479</v>
      </c>
      <c r="S1721" s="212" t="s">
        <v>8849</v>
      </c>
      <c r="T1721" s="236">
        <v>45532</v>
      </c>
      <c r="U1721" s="237" t="s">
        <v>6722</v>
      </c>
      <c r="V1721" s="291">
        <v>45572</v>
      </c>
      <c r="W1721" s="291">
        <v>45586</v>
      </c>
      <c r="X1721" s="291">
        <v>45579</v>
      </c>
      <c r="Y1721" s="225"/>
      <c r="Z1721" s="237" t="s">
        <v>13169</v>
      </c>
      <c r="AA1721" s="225">
        <v>202409</v>
      </c>
      <c r="AB1721" s="246">
        <v>8</v>
      </c>
      <c r="AC1721" s="247" t="s">
        <v>6708</v>
      </c>
      <c r="AD1721" s="247" t="s">
        <v>6709</v>
      </c>
      <c r="AE1721" s="248">
        <v>0</v>
      </c>
      <c r="AF1721" s="247" t="s">
        <v>6709</v>
      </c>
      <c r="AG1721" s="242" t="str">
        <f>IFERROR(VLOOKUP(작성용!A:A,RM!A:D,4,0),"-")</f>
        <v>김영하/유승환</v>
      </c>
      <c r="AH1721" s="238" t="s">
        <v>8722</v>
      </c>
      <c r="AI1721" s="238" t="s">
        <v>13170</v>
      </c>
      <c r="AJ1721" s="238" t="s">
        <v>6721</v>
      </c>
      <c r="AK1721" s="238" t="s">
        <v>6726</v>
      </c>
      <c r="AL1721" s="238">
        <v>1720</v>
      </c>
    </row>
    <row r="1722" spans="1:38" x14ac:dyDescent="0.3">
      <c r="A1722" s="232" t="s">
        <v>2407</v>
      </c>
      <c r="B1722" s="232" t="s">
        <v>8717</v>
      </c>
      <c r="C1722" s="244" t="s">
        <v>6717</v>
      </c>
      <c r="D1722" s="240" t="s">
        <v>8850</v>
      </c>
      <c r="E1722" s="239" t="s">
        <v>5480</v>
      </c>
      <c r="F1722" s="243" t="s">
        <v>6729</v>
      </c>
      <c r="G1722" s="214">
        <v>0</v>
      </c>
      <c r="H1722" s="234" t="s">
        <v>7052</v>
      </c>
      <c r="I1722" s="234"/>
      <c r="J1722" s="234"/>
      <c r="K1722" s="234"/>
      <c r="L1722" s="234"/>
      <c r="M1722" s="234"/>
      <c r="N1722" s="233" t="s">
        <v>6720</v>
      </c>
      <c r="O1722" s="226" t="s">
        <v>8718</v>
      </c>
      <c r="P1722" s="226" t="s">
        <v>8719</v>
      </c>
      <c r="Q1722" s="226" t="s">
        <v>8720</v>
      </c>
      <c r="R1722" s="212" t="s">
        <v>5481</v>
      </c>
      <c r="S1722" s="212" t="s">
        <v>8851</v>
      </c>
      <c r="T1722" s="236">
        <v>45532</v>
      </c>
      <c r="U1722" s="237" t="s">
        <v>6722</v>
      </c>
      <c r="V1722" s="291">
        <v>45572</v>
      </c>
      <c r="W1722" s="291">
        <v>45586</v>
      </c>
      <c r="X1722" s="291">
        <v>45579</v>
      </c>
      <c r="Y1722" s="225"/>
      <c r="Z1722" s="237" t="s">
        <v>13169</v>
      </c>
      <c r="AA1722" s="225">
        <v>202409</v>
      </c>
      <c r="AB1722" s="246">
        <v>8</v>
      </c>
      <c r="AC1722" s="247" t="s">
        <v>6708</v>
      </c>
      <c r="AD1722" s="247" t="s">
        <v>6709</v>
      </c>
      <c r="AE1722" s="248">
        <v>0</v>
      </c>
      <c r="AF1722" s="247" t="s">
        <v>6709</v>
      </c>
      <c r="AG1722" s="242" t="str">
        <f>IFERROR(VLOOKUP(작성용!A:A,RM!A:D,4,0),"-")</f>
        <v>김영하/유승환</v>
      </c>
      <c r="AH1722" s="238" t="s">
        <v>8722</v>
      </c>
      <c r="AI1722" s="238" t="s">
        <v>13170</v>
      </c>
      <c r="AJ1722" s="238" t="s">
        <v>6721</v>
      </c>
      <c r="AK1722" s="238" t="s">
        <v>6726</v>
      </c>
      <c r="AL1722" s="238">
        <v>1721</v>
      </c>
    </row>
    <row r="1723" spans="1:38" x14ac:dyDescent="0.3">
      <c r="A1723" s="232" t="s">
        <v>2407</v>
      </c>
      <c r="B1723" s="232" t="s">
        <v>8717</v>
      </c>
      <c r="C1723" s="244" t="s">
        <v>6717</v>
      </c>
      <c r="D1723" s="240" t="s">
        <v>8852</v>
      </c>
      <c r="E1723" s="239" t="s">
        <v>5482</v>
      </c>
      <c r="F1723" s="243" t="s">
        <v>6729</v>
      </c>
      <c r="G1723" s="214">
        <v>0</v>
      </c>
      <c r="H1723" s="234" t="s">
        <v>7052</v>
      </c>
      <c r="I1723" s="234"/>
      <c r="J1723" s="234"/>
      <c r="K1723" s="234"/>
      <c r="L1723" s="234"/>
      <c r="M1723" s="234"/>
      <c r="N1723" s="233" t="s">
        <v>6720</v>
      </c>
      <c r="O1723" s="226" t="s">
        <v>8718</v>
      </c>
      <c r="P1723" s="226" t="s">
        <v>8719</v>
      </c>
      <c r="Q1723" s="226" t="s">
        <v>8720</v>
      </c>
      <c r="R1723" s="212" t="s">
        <v>5483</v>
      </c>
      <c r="S1723" s="212" t="s">
        <v>8853</v>
      </c>
      <c r="T1723" s="236">
        <v>45532</v>
      </c>
      <c r="U1723" s="237" t="s">
        <v>6722</v>
      </c>
      <c r="V1723" s="291">
        <v>45572</v>
      </c>
      <c r="W1723" s="291">
        <v>45586</v>
      </c>
      <c r="X1723" s="291">
        <v>45579</v>
      </c>
      <c r="Y1723" s="225"/>
      <c r="Z1723" s="237" t="s">
        <v>13169</v>
      </c>
      <c r="AA1723" s="225">
        <v>202409</v>
      </c>
      <c r="AB1723" s="246">
        <v>8</v>
      </c>
      <c r="AC1723" s="247" t="s">
        <v>6708</v>
      </c>
      <c r="AD1723" s="247" t="s">
        <v>6709</v>
      </c>
      <c r="AE1723" s="248">
        <v>0</v>
      </c>
      <c r="AF1723" s="247" t="s">
        <v>6709</v>
      </c>
      <c r="AG1723" s="242" t="str">
        <f>IFERROR(VLOOKUP(작성용!A:A,RM!A:D,4,0),"-")</f>
        <v>김영하/유승환</v>
      </c>
      <c r="AH1723" s="238" t="s">
        <v>8722</v>
      </c>
      <c r="AI1723" s="238" t="s">
        <v>13170</v>
      </c>
      <c r="AJ1723" s="238" t="s">
        <v>6721</v>
      </c>
      <c r="AK1723" s="238" t="s">
        <v>6726</v>
      </c>
      <c r="AL1723" s="238">
        <v>1722</v>
      </c>
    </row>
    <row r="1724" spans="1:38" x14ac:dyDescent="0.3">
      <c r="A1724" s="232" t="s">
        <v>2407</v>
      </c>
      <c r="B1724" s="232" t="s">
        <v>8717</v>
      </c>
      <c r="C1724" s="244" t="s">
        <v>6717</v>
      </c>
      <c r="D1724" s="240" t="s">
        <v>8854</v>
      </c>
      <c r="E1724" s="239" t="s">
        <v>5484</v>
      </c>
      <c r="F1724" s="243" t="s">
        <v>6729</v>
      </c>
      <c r="G1724" s="214">
        <v>0</v>
      </c>
      <c r="H1724" s="234" t="s">
        <v>7052</v>
      </c>
      <c r="I1724" s="234"/>
      <c r="J1724" s="234"/>
      <c r="K1724" s="234"/>
      <c r="L1724" s="234"/>
      <c r="M1724" s="234"/>
      <c r="N1724" s="233" t="s">
        <v>6720</v>
      </c>
      <c r="O1724" s="226" t="s">
        <v>8718</v>
      </c>
      <c r="P1724" s="226" t="s">
        <v>8719</v>
      </c>
      <c r="Q1724" s="226" t="s">
        <v>8720</v>
      </c>
      <c r="R1724" s="212" t="s">
        <v>5485</v>
      </c>
      <c r="S1724" s="212" t="s">
        <v>8855</v>
      </c>
      <c r="T1724" s="236">
        <v>45532</v>
      </c>
      <c r="U1724" s="237" t="s">
        <v>6722</v>
      </c>
      <c r="V1724" s="291">
        <v>45572</v>
      </c>
      <c r="W1724" s="291">
        <v>45586</v>
      </c>
      <c r="X1724" s="291">
        <v>45579</v>
      </c>
      <c r="Y1724" s="225"/>
      <c r="Z1724" s="237" t="s">
        <v>13169</v>
      </c>
      <c r="AA1724" s="225">
        <v>202409</v>
      </c>
      <c r="AB1724" s="246">
        <v>8</v>
      </c>
      <c r="AC1724" s="247" t="s">
        <v>6708</v>
      </c>
      <c r="AD1724" s="247" t="s">
        <v>6709</v>
      </c>
      <c r="AE1724" s="248">
        <v>0</v>
      </c>
      <c r="AF1724" s="247" t="s">
        <v>6709</v>
      </c>
      <c r="AG1724" s="242" t="str">
        <f>IFERROR(VLOOKUP(작성용!A:A,RM!A:D,4,0),"-")</f>
        <v>김영하/유승환</v>
      </c>
      <c r="AH1724" s="238" t="s">
        <v>8722</v>
      </c>
      <c r="AI1724" s="238" t="s">
        <v>13170</v>
      </c>
      <c r="AJ1724" s="238" t="s">
        <v>6721</v>
      </c>
      <c r="AK1724" s="238" t="s">
        <v>6726</v>
      </c>
      <c r="AL1724" s="238">
        <v>1723</v>
      </c>
    </row>
    <row r="1725" spans="1:38" x14ac:dyDescent="0.3">
      <c r="A1725" s="232" t="s">
        <v>2407</v>
      </c>
      <c r="B1725" s="232" t="s">
        <v>8717</v>
      </c>
      <c r="C1725" s="244" t="s">
        <v>6717</v>
      </c>
      <c r="D1725" s="240" t="s">
        <v>8856</v>
      </c>
      <c r="E1725" s="239">
        <v>1101113529976</v>
      </c>
      <c r="F1725" s="243" t="s">
        <v>7105</v>
      </c>
      <c r="G1725" s="214">
        <v>0</v>
      </c>
      <c r="H1725" s="234" t="s">
        <v>7052</v>
      </c>
      <c r="I1725" s="234"/>
      <c r="J1725" s="234"/>
      <c r="K1725" s="234"/>
      <c r="L1725" s="234"/>
      <c r="M1725" s="234"/>
      <c r="N1725" s="233" t="s">
        <v>6720</v>
      </c>
      <c r="O1725" s="226" t="s">
        <v>8718</v>
      </c>
      <c r="P1725" s="226" t="s">
        <v>8719</v>
      </c>
      <c r="Q1725" s="226" t="s">
        <v>8720</v>
      </c>
      <c r="R1725" s="212" t="s">
        <v>5486</v>
      </c>
      <c r="S1725" s="212" t="s">
        <v>8857</v>
      </c>
      <c r="T1725" s="236">
        <v>45532</v>
      </c>
      <c r="U1725" s="237" t="s">
        <v>6722</v>
      </c>
      <c r="V1725" s="291">
        <v>45572</v>
      </c>
      <c r="W1725" s="291">
        <v>45586</v>
      </c>
      <c r="X1725" s="291">
        <v>45579</v>
      </c>
      <c r="Y1725" s="225"/>
      <c r="Z1725" s="237" t="s">
        <v>13169</v>
      </c>
      <c r="AA1725" s="225">
        <v>202409</v>
      </c>
      <c r="AB1725" s="246">
        <v>8</v>
      </c>
      <c r="AC1725" s="247" t="s">
        <v>6708</v>
      </c>
      <c r="AD1725" s="247" t="s">
        <v>6709</v>
      </c>
      <c r="AE1725" s="248">
        <v>0</v>
      </c>
      <c r="AF1725" s="247" t="s">
        <v>6709</v>
      </c>
      <c r="AG1725" s="242" t="str">
        <f>IFERROR(VLOOKUP(작성용!A:A,RM!A:D,4,0),"-")</f>
        <v>김영하/유승환</v>
      </c>
      <c r="AH1725" s="238" t="s">
        <v>8722</v>
      </c>
      <c r="AI1725" s="238" t="s">
        <v>13170</v>
      </c>
      <c r="AJ1725" s="238" t="s">
        <v>6721</v>
      </c>
      <c r="AK1725" s="238" t="s">
        <v>6726</v>
      </c>
      <c r="AL1725" s="238">
        <v>1724</v>
      </c>
    </row>
    <row r="1726" spans="1:38" x14ac:dyDescent="0.3">
      <c r="A1726" s="232" t="s">
        <v>2407</v>
      </c>
      <c r="B1726" s="232" t="s">
        <v>8717</v>
      </c>
      <c r="C1726" s="244" t="s">
        <v>6717</v>
      </c>
      <c r="D1726" s="240" t="s">
        <v>8858</v>
      </c>
      <c r="E1726" s="239" t="s">
        <v>5487</v>
      </c>
      <c r="F1726" s="243" t="s">
        <v>6729</v>
      </c>
      <c r="G1726" s="214">
        <v>0</v>
      </c>
      <c r="H1726" s="234" t="s">
        <v>7052</v>
      </c>
      <c r="I1726" s="234"/>
      <c r="J1726" s="234"/>
      <c r="K1726" s="234"/>
      <c r="L1726" s="234"/>
      <c r="M1726" s="234"/>
      <c r="N1726" s="233" t="s">
        <v>6720</v>
      </c>
      <c r="O1726" s="226" t="s">
        <v>8718</v>
      </c>
      <c r="P1726" s="226" t="s">
        <v>8719</v>
      </c>
      <c r="Q1726" s="226" t="s">
        <v>8720</v>
      </c>
      <c r="R1726" s="212" t="s">
        <v>5488</v>
      </c>
      <c r="S1726" s="212" t="s">
        <v>8859</v>
      </c>
      <c r="T1726" s="236">
        <v>45532</v>
      </c>
      <c r="U1726" s="237" t="s">
        <v>6722</v>
      </c>
      <c r="V1726" s="291">
        <v>45572</v>
      </c>
      <c r="W1726" s="291">
        <v>45586</v>
      </c>
      <c r="X1726" s="291">
        <v>45579</v>
      </c>
      <c r="Y1726" s="225"/>
      <c r="Z1726" s="237" t="s">
        <v>13169</v>
      </c>
      <c r="AA1726" s="225">
        <v>202409</v>
      </c>
      <c r="AB1726" s="246">
        <v>8</v>
      </c>
      <c r="AC1726" s="247" t="s">
        <v>6708</v>
      </c>
      <c r="AD1726" s="247" t="s">
        <v>6709</v>
      </c>
      <c r="AE1726" s="248">
        <v>0</v>
      </c>
      <c r="AF1726" s="247" t="s">
        <v>6709</v>
      </c>
      <c r="AG1726" s="242" t="str">
        <f>IFERROR(VLOOKUP(작성용!A:A,RM!A:D,4,0),"-")</f>
        <v>김영하/유승환</v>
      </c>
      <c r="AH1726" s="238" t="s">
        <v>8722</v>
      </c>
      <c r="AI1726" s="238" t="s">
        <v>13170</v>
      </c>
      <c r="AJ1726" s="238" t="s">
        <v>6721</v>
      </c>
      <c r="AK1726" s="238" t="s">
        <v>6726</v>
      </c>
      <c r="AL1726" s="238">
        <v>1725</v>
      </c>
    </row>
    <row r="1727" spans="1:38" x14ac:dyDescent="0.3">
      <c r="A1727" s="232" t="s">
        <v>2407</v>
      </c>
      <c r="B1727" s="232" t="s">
        <v>8717</v>
      </c>
      <c r="C1727" s="244" t="s">
        <v>6717</v>
      </c>
      <c r="D1727" s="240" t="s">
        <v>5489</v>
      </c>
      <c r="E1727" s="239" t="s">
        <v>5490</v>
      </c>
      <c r="F1727" s="243" t="s">
        <v>6729</v>
      </c>
      <c r="G1727" s="214">
        <v>0</v>
      </c>
      <c r="H1727" s="234" t="s">
        <v>7052</v>
      </c>
      <c r="I1727" s="234"/>
      <c r="J1727" s="234"/>
      <c r="K1727" s="234"/>
      <c r="L1727" s="234"/>
      <c r="M1727" s="234"/>
      <c r="N1727" s="233" t="s">
        <v>6720</v>
      </c>
      <c r="O1727" s="226" t="s">
        <v>8718</v>
      </c>
      <c r="P1727" s="226" t="s">
        <v>8719</v>
      </c>
      <c r="Q1727" s="226" t="s">
        <v>8720</v>
      </c>
      <c r="R1727" s="212" t="s">
        <v>5491</v>
      </c>
      <c r="S1727" s="212" t="s">
        <v>8860</v>
      </c>
      <c r="T1727" s="236">
        <v>45532</v>
      </c>
      <c r="U1727" s="237" t="s">
        <v>6722</v>
      </c>
      <c r="V1727" s="291">
        <v>45572</v>
      </c>
      <c r="W1727" s="291">
        <v>45586</v>
      </c>
      <c r="X1727" s="291">
        <v>45579</v>
      </c>
      <c r="Y1727" s="225"/>
      <c r="Z1727" s="237" t="s">
        <v>13169</v>
      </c>
      <c r="AA1727" s="225">
        <v>202409</v>
      </c>
      <c r="AB1727" s="246">
        <v>8</v>
      </c>
      <c r="AC1727" s="247" t="s">
        <v>6708</v>
      </c>
      <c r="AD1727" s="247" t="s">
        <v>6709</v>
      </c>
      <c r="AE1727" s="248">
        <v>0</v>
      </c>
      <c r="AF1727" s="247" t="s">
        <v>6709</v>
      </c>
      <c r="AG1727" s="242" t="str">
        <f>IFERROR(VLOOKUP(작성용!A:A,RM!A:D,4,0),"-")</f>
        <v>김영하/유승환</v>
      </c>
      <c r="AH1727" s="238" t="s">
        <v>8722</v>
      </c>
      <c r="AI1727" s="238" t="s">
        <v>13170</v>
      </c>
      <c r="AJ1727" s="238" t="s">
        <v>6721</v>
      </c>
      <c r="AK1727" s="238" t="s">
        <v>6726</v>
      </c>
      <c r="AL1727" s="238">
        <v>1726</v>
      </c>
    </row>
    <row r="1728" spans="1:38" x14ac:dyDescent="0.3">
      <c r="A1728" s="232" t="s">
        <v>2407</v>
      </c>
      <c r="B1728" s="232" t="s">
        <v>8717</v>
      </c>
      <c r="C1728" s="244" t="s">
        <v>6717</v>
      </c>
      <c r="D1728" s="240" t="s">
        <v>8253</v>
      </c>
      <c r="E1728" s="239" t="s">
        <v>5034</v>
      </c>
      <c r="F1728" s="243" t="s">
        <v>6729</v>
      </c>
      <c r="G1728" s="214">
        <v>0</v>
      </c>
      <c r="H1728" s="234" t="s">
        <v>7052</v>
      </c>
      <c r="I1728" s="234"/>
      <c r="J1728" s="234"/>
      <c r="K1728" s="234"/>
      <c r="L1728" s="234"/>
      <c r="M1728" s="234"/>
      <c r="N1728" s="233" t="s">
        <v>6720</v>
      </c>
      <c r="O1728" s="226" t="s">
        <v>8718</v>
      </c>
      <c r="P1728" s="226" t="s">
        <v>8719</v>
      </c>
      <c r="Q1728" s="226" t="s">
        <v>8720</v>
      </c>
      <c r="R1728" s="212" t="s">
        <v>5035</v>
      </c>
      <c r="S1728" s="212" t="s">
        <v>8861</v>
      </c>
      <c r="T1728" s="236">
        <v>45532</v>
      </c>
      <c r="U1728" s="237" t="s">
        <v>6722</v>
      </c>
      <c r="V1728" s="291">
        <v>45572</v>
      </c>
      <c r="W1728" s="291">
        <v>45586</v>
      </c>
      <c r="X1728" s="291">
        <v>45579</v>
      </c>
      <c r="Y1728" s="225"/>
      <c r="Z1728" s="237" t="s">
        <v>13169</v>
      </c>
      <c r="AA1728" s="225">
        <v>202409</v>
      </c>
      <c r="AB1728" s="246">
        <v>8</v>
      </c>
      <c r="AC1728" s="247" t="s">
        <v>6708</v>
      </c>
      <c r="AD1728" s="247" t="s">
        <v>6709</v>
      </c>
      <c r="AE1728" s="248">
        <v>0</v>
      </c>
      <c r="AF1728" s="247" t="s">
        <v>6709</v>
      </c>
      <c r="AG1728" s="242" t="str">
        <f>IFERROR(VLOOKUP(작성용!A:A,RM!A:D,4,0),"-")</f>
        <v>김영하/유승환</v>
      </c>
      <c r="AH1728" s="238" t="s">
        <v>8722</v>
      </c>
      <c r="AI1728" s="238" t="s">
        <v>13170</v>
      </c>
      <c r="AJ1728" s="238" t="s">
        <v>6721</v>
      </c>
      <c r="AK1728" s="238" t="s">
        <v>6726</v>
      </c>
      <c r="AL1728" s="238">
        <v>1727</v>
      </c>
    </row>
    <row r="1729" spans="1:38" x14ac:dyDescent="0.3">
      <c r="A1729" s="232" t="s">
        <v>2407</v>
      </c>
      <c r="B1729" s="232" t="s">
        <v>8717</v>
      </c>
      <c r="C1729" s="244" t="s">
        <v>6717</v>
      </c>
      <c r="D1729" s="240" t="s">
        <v>8862</v>
      </c>
      <c r="E1729" s="239" t="s">
        <v>5492</v>
      </c>
      <c r="F1729" s="243" t="s">
        <v>6729</v>
      </c>
      <c r="G1729" s="214">
        <v>0</v>
      </c>
      <c r="H1729" s="234" t="s">
        <v>7052</v>
      </c>
      <c r="I1729" s="234"/>
      <c r="J1729" s="234"/>
      <c r="K1729" s="234"/>
      <c r="L1729" s="234"/>
      <c r="M1729" s="234"/>
      <c r="N1729" s="233" t="s">
        <v>6720</v>
      </c>
      <c r="O1729" s="226" t="s">
        <v>8718</v>
      </c>
      <c r="P1729" s="226" t="s">
        <v>8719</v>
      </c>
      <c r="Q1729" s="226" t="s">
        <v>8720</v>
      </c>
      <c r="R1729" s="212" t="s">
        <v>5493</v>
      </c>
      <c r="S1729" s="212" t="s">
        <v>8863</v>
      </c>
      <c r="T1729" s="236">
        <v>45532</v>
      </c>
      <c r="U1729" s="237" t="s">
        <v>6722</v>
      </c>
      <c r="V1729" s="291">
        <v>45572</v>
      </c>
      <c r="W1729" s="291">
        <v>45586</v>
      </c>
      <c r="X1729" s="291">
        <v>45579</v>
      </c>
      <c r="Y1729" s="225"/>
      <c r="Z1729" s="237" t="s">
        <v>13169</v>
      </c>
      <c r="AA1729" s="225">
        <v>202409</v>
      </c>
      <c r="AB1729" s="246">
        <v>8</v>
      </c>
      <c r="AC1729" s="247" t="s">
        <v>6708</v>
      </c>
      <c r="AD1729" s="247" t="s">
        <v>6709</v>
      </c>
      <c r="AE1729" s="248">
        <v>0</v>
      </c>
      <c r="AF1729" s="247" t="s">
        <v>6709</v>
      </c>
      <c r="AG1729" s="242" t="str">
        <f>IFERROR(VLOOKUP(작성용!A:A,RM!A:D,4,0),"-")</f>
        <v>김영하/유승환</v>
      </c>
      <c r="AH1729" s="238" t="s">
        <v>8722</v>
      </c>
      <c r="AI1729" s="238" t="s">
        <v>13170</v>
      </c>
      <c r="AJ1729" s="238" t="s">
        <v>6721</v>
      </c>
      <c r="AK1729" s="238" t="s">
        <v>6726</v>
      </c>
      <c r="AL1729" s="238">
        <v>1728</v>
      </c>
    </row>
    <row r="1730" spans="1:38" x14ac:dyDescent="0.3">
      <c r="A1730" s="232" t="s">
        <v>2407</v>
      </c>
      <c r="B1730" s="232" t="s">
        <v>8717</v>
      </c>
      <c r="C1730" s="244" t="s">
        <v>6717</v>
      </c>
      <c r="D1730" s="240" t="s">
        <v>8864</v>
      </c>
      <c r="E1730" s="239" t="s">
        <v>5494</v>
      </c>
      <c r="F1730" s="243" t="s">
        <v>6729</v>
      </c>
      <c r="G1730" s="214">
        <v>0</v>
      </c>
      <c r="H1730" s="234" t="s">
        <v>7052</v>
      </c>
      <c r="I1730" s="234"/>
      <c r="J1730" s="234"/>
      <c r="K1730" s="234"/>
      <c r="L1730" s="234"/>
      <c r="M1730" s="234"/>
      <c r="N1730" s="233" t="s">
        <v>6720</v>
      </c>
      <c r="O1730" s="226" t="s">
        <v>8718</v>
      </c>
      <c r="P1730" s="226" t="s">
        <v>8719</v>
      </c>
      <c r="Q1730" s="226" t="s">
        <v>8720</v>
      </c>
      <c r="R1730" s="212" t="s">
        <v>5495</v>
      </c>
      <c r="S1730" s="212" t="s">
        <v>8865</v>
      </c>
      <c r="T1730" s="236">
        <v>45532</v>
      </c>
      <c r="U1730" s="237" t="s">
        <v>6722</v>
      </c>
      <c r="V1730" s="291">
        <v>45572</v>
      </c>
      <c r="W1730" s="291">
        <v>45586</v>
      </c>
      <c r="X1730" s="291">
        <v>45579</v>
      </c>
      <c r="Y1730" s="225"/>
      <c r="Z1730" s="237" t="s">
        <v>13169</v>
      </c>
      <c r="AA1730" s="225">
        <v>202409</v>
      </c>
      <c r="AB1730" s="246">
        <v>8</v>
      </c>
      <c r="AC1730" s="247" t="s">
        <v>6708</v>
      </c>
      <c r="AD1730" s="247" t="s">
        <v>6709</v>
      </c>
      <c r="AE1730" s="248">
        <v>0</v>
      </c>
      <c r="AF1730" s="247" t="s">
        <v>6709</v>
      </c>
      <c r="AG1730" s="242" t="str">
        <f>IFERROR(VLOOKUP(작성용!A:A,RM!A:D,4,0),"-")</f>
        <v>김영하/유승환</v>
      </c>
      <c r="AH1730" s="238" t="s">
        <v>8722</v>
      </c>
      <c r="AI1730" s="238" t="s">
        <v>13170</v>
      </c>
      <c r="AJ1730" s="238" t="s">
        <v>6721</v>
      </c>
      <c r="AK1730" s="238" t="s">
        <v>6726</v>
      </c>
      <c r="AL1730" s="238">
        <v>1729</v>
      </c>
    </row>
    <row r="1731" spans="1:38" x14ac:dyDescent="0.3">
      <c r="A1731" s="232" t="s">
        <v>2407</v>
      </c>
      <c r="B1731" s="232" t="s">
        <v>8717</v>
      </c>
      <c r="C1731" s="244" t="s">
        <v>6717</v>
      </c>
      <c r="D1731" s="240" t="s">
        <v>8866</v>
      </c>
      <c r="E1731" s="239" t="s">
        <v>5496</v>
      </c>
      <c r="F1731" s="243" t="s">
        <v>6729</v>
      </c>
      <c r="G1731" s="214">
        <v>0</v>
      </c>
      <c r="H1731" s="234" t="s">
        <v>7052</v>
      </c>
      <c r="I1731" s="234"/>
      <c r="J1731" s="234"/>
      <c r="K1731" s="234"/>
      <c r="L1731" s="234"/>
      <c r="M1731" s="234"/>
      <c r="N1731" s="233" t="s">
        <v>6720</v>
      </c>
      <c r="O1731" s="226" t="s">
        <v>8718</v>
      </c>
      <c r="P1731" s="226" t="s">
        <v>8719</v>
      </c>
      <c r="Q1731" s="226" t="s">
        <v>8720</v>
      </c>
      <c r="R1731" s="212" t="s">
        <v>5497</v>
      </c>
      <c r="S1731" s="212" t="s">
        <v>8867</v>
      </c>
      <c r="T1731" s="236">
        <v>45532</v>
      </c>
      <c r="U1731" s="237" t="s">
        <v>6722</v>
      </c>
      <c r="V1731" s="291">
        <v>45572</v>
      </c>
      <c r="W1731" s="291">
        <v>45586</v>
      </c>
      <c r="X1731" s="291">
        <v>45579</v>
      </c>
      <c r="Y1731" s="225"/>
      <c r="Z1731" s="237" t="s">
        <v>13169</v>
      </c>
      <c r="AA1731" s="225">
        <v>202409</v>
      </c>
      <c r="AB1731" s="246">
        <v>8</v>
      </c>
      <c r="AC1731" s="247" t="s">
        <v>6708</v>
      </c>
      <c r="AD1731" s="247" t="s">
        <v>6709</v>
      </c>
      <c r="AE1731" s="248">
        <v>0</v>
      </c>
      <c r="AF1731" s="247" t="s">
        <v>6709</v>
      </c>
      <c r="AG1731" s="242" t="str">
        <f>IFERROR(VLOOKUP(작성용!A:A,RM!A:D,4,0),"-")</f>
        <v>김영하/유승환</v>
      </c>
      <c r="AH1731" s="238" t="s">
        <v>8722</v>
      </c>
      <c r="AI1731" s="238" t="s">
        <v>13170</v>
      </c>
      <c r="AJ1731" s="238" t="s">
        <v>6721</v>
      </c>
      <c r="AK1731" s="238" t="s">
        <v>6726</v>
      </c>
      <c r="AL1731" s="238">
        <v>1730</v>
      </c>
    </row>
    <row r="1732" spans="1:38" x14ac:dyDescent="0.3">
      <c r="A1732" s="232" t="s">
        <v>2407</v>
      </c>
      <c r="B1732" s="232" t="s">
        <v>8717</v>
      </c>
      <c r="C1732" s="244" t="s">
        <v>6717</v>
      </c>
      <c r="D1732" s="240" t="s">
        <v>8868</v>
      </c>
      <c r="E1732" s="239" t="s">
        <v>5498</v>
      </c>
      <c r="F1732" s="243" t="s">
        <v>6729</v>
      </c>
      <c r="G1732" s="214">
        <v>0</v>
      </c>
      <c r="H1732" s="234" t="s">
        <v>7052</v>
      </c>
      <c r="I1732" s="234"/>
      <c r="J1732" s="234"/>
      <c r="K1732" s="234"/>
      <c r="L1732" s="234"/>
      <c r="M1732" s="234"/>
      <c r="N1732" s="233" t="s">
        <v>6720</v>
      </c>
      <c r="O1732" s="226" t="s">
        <v>8718</v>
      </c>
      <c r="P1732" s="226" t="s">
        <v>8719</v>
      </c>
      <c r="Q1732" s="226" t="s">
        <v>8720</v>
      </c>
      <c r="R1732" s="212" t="s">
        <v>5499</v>
      </c>
      <c r="S1732" s="212" t="s">
        <v>8869</v>
      </c>
      <c r="T1732" s="236">
        <v>45532</v>
      </c>
      <c r="U1732" s="237" t="s">
        <v>6722</v>
      </c>
      <c r="V1732" s="291">
        <v>45572</v>
      </c>
      <c r="W1732" s="291">
        <v>45586</v>
      </c>
      <c r="X1732" s="291">
        <v>45579</v>
      </c>
      <c r="Y1732" s="225"/>
      <c r="Z1732" s="237" t="s">
        <v>13169</v>
      </c>
      <c r="AA1732" s="225">
        <v>202409</v>
      </c>
      <c r="AB1732" s="246">
        <v>8</v>
      </c>
      <c r="AC1732" s="247" t="s">
        <v>6708</v>
      </c>
      <c r="AD1732" s="247" t="s">
        <v>6709</v>
      </c>
      <c r="AE1732" s="248">
        <v>0</v>
      </c>
      <c r="AF1732" s="247" t="s">
        <v>6709</v>
      </c>
      <c r="AG1732" s="242" t="str">
        <f>IFERROR(VLOOKUP(작성용!A:A,RM!A:D,4,0),"-")</f>
        <v>김영하/유승환</v>
      </c>
      <c r="AH1732" s="238" t="s">
        <v>8722</v>
      </c>
      <c r="AI1732" s="238" t="s">
        <v>13170</v>
      </c>
      <c r="AJ1732" s="238" t="s">
        <v>6721</v>
      </c>
      <c r="AK1732" s="238" t="s">
        <v>6726</v>
      </c>
      <c r="AL1732" s="238">
        <v>1731</v>
      </c>
    </row>
    <row r="1733" spans="1:38" x14ac:dyDescent="0.3">
      <c r="A1733" s="232" t="s">
        <v>2407</v>
      </c>
      <c r="B1733" s="232" t="s">
        <v>8717</v>
      </c>
      <c r="C1733" s="244" t="s">
        <v>6717</v>
      </c>
      <c r="D1733" s="240" t="s">
        <v>8870</v>
      </c>
      <c r="E1733" s="239" t="s">
        <v>5500</v>
      </c>
      <c r="F1733" s="243" t="s">
        <v>6729</v>
      </c>
      <c r="G1733" s="214">
        <v>0</v>
      </c>
      <c r="H1733" s="234" t="s">
        <v>7052</v>
      </c>
      <c r="I1733" s="234"/>
      <c r="J1733" s="234"/>
      <c r="K1733" s="234"/>
      <c r="L1733" s="234"/>
      <c r="M1733" s="234"/>
      <c r="N1733" s="233" t="s">
        <v>6720</v>
      </c>
      <c r="O1733" s="226" t="s">
        <v>8718</v>
      </c>
      <c r="P1733" s="226" t="s">
        <v>8719</v>
      </c>
      <c r="Q1733" s="226" t="s">
        <v>8720</v>
      </c>
      <c r="R1733" s="212" t="s">
        <v>5501</v>
      </c>
      <c r="S1733" s="212" t="s">
        <v>8871</v>
      </c>
      <c r="T1733" s="236">
        <v>45532</v>
      </c>
      <c r="U1733" s="237" t="s">
        <v>6722</v>
      </c>
      <c r="V1733" s="291">
        <v>45572</v>
      </c>
      <c r="W1733" s="291">
        <v>45586</v>
      </c>
      <c r="X1733" s="291">
        <v>45579</v>
      </c>
      <c r="Y1733" s="225"/>
      <c r="Z1733" s="237" t="s">
        <v>13169</v>
      </c>
      <c r="AA1733" s="225">
        <v>202409</v>
      </c>
      <c r="AB1733" s="246">
        <v>8</v>
      </c>
      <c r="AC1733" s="247" t="s">
        <v>6708</v>
      </c>
      <c r="AD1733" s="247" t="s">
        <v>6709</v>
      </c>
      <c r="AE1733" s="248">
        <v>0</v>
      </c>
      <c r="AF1733" s="247" t="s">
        <v>6709</v>
      </c>
      <c r="AG1733" s="242" t="str">
        <f>IFERROR(VLOOKUP(작성용!A:A,RM!A:D,4,0),"-")</f>
        <v>김영하/유승환</v>
      </c>
      <c r="AH1733" s="238" t="s">
        <v>8722</v>
      </c>
      <c r="AI1733" s="238" t="s">
        <v>13170</v>
      </c>
      <c r="AJ1733" s="238" t="s">
        <v>6721</v>
      </c>
      <c r="AK1733" s="238" t="s">
        <v>6726</v>
      </c>
      <c r="AL1733" s="238">
        <v>1732</v>
      </c>
    </row>
    <row r="1734" spans="1:38" x14ac:dyDescent="0.3">
      <c r="A1734" s="232" t="s">
        <v>2407</v>
      </c>
      <c r="B1734" s="232" t="s">
        <v>8717</v>
      </c>
      <c r="C1734" s="244" t="s">
        <v>6717</v>
      </c>
      <c r="D1734" s="240" t="s">
        <v>5502</v>
      </c>
      <c r="E1734" s="239" t="s">
        <v>5503</v>
      </c>
      <c r="F1734" s="243" t="s">
        <v>6729</v>
      </c>
      <c r="G1734" s="214">
        <v>0</v>
      </c>
      <c r="H1734" s="234" t="s">
        <v>7052</v>
      </c>
      <c r="I1734" s="234"/>
      <c r="J1734" s="234"/>
      <c r="K1734" s="234"/>
      <c r="L1734" s="234"/>
      <c r="M1734" s="234"/>
      <c r="N1734" s="233" t="s">
        <v>6720</v>
      </c>
      <c r="O1734" s="226" t="s">
        <v>8718</v>
      </c>
      <c r="P1734" s="226" t="s">
        <v>8719</v>
      </c>
      <c r="Q1734" s="226" t="s">
        <v>8720</v>
      </c>
      <c r="R1734" s="212" t="s">
        <v>5504</v>
      </c>
      <c r="S1734" s="212" t="s">
        <v>8872</v>
      </c>
      <c r="T1734" s="236">
        <v>45532</v>
      </c>
      <c r="U1734" s="237" t="s">
        <v>6722</v>
      </c>
      <c r="V1734" s="291">
        <v>45572</v>
      </c>
      <c r="W1734" s="291">
        <v>45586</v>
      </c>
      <c r="X1734" s="291">
        <v>45579</v>
      </c>
      <c r="Y1734" s="225"/>
      <c r="Z1734" s="237" t="s">
        <v>13169</v>
      </c>
      <c r="AA1734" s="225">
        <v>202409</v>
      </c>
      <c r="AB1734" s="246">
        <v>8</v>
      </c>
      <c r="AC1734" s="247" t="s">
        <v>6708</v>
      </c>
      <c r="AD1734" s="247" t="s">
        <v>6709</v>
      </c>
      <c r="AE1734" s="248">
        <v>0</v>
      </c>
      <c r="AF1734" s="247" t="s">
        <v>6709</v>
      </c>
      <c r="AG1734" s="242" t="str">
        <f>IFERROR(VLOOKUP(작성용!A:A,RM!A:D,4,0),"-")</f>
        <v>김영하/유승환</v>
      </c>
      <c r="AH1734" s="238" t="s">
        <v>8722</v>
      </c>
      <c r="AI1734" s="238" t="s">
        <v>13170</v>
      </c>
      <c r="AJ1734" s="238" t="s">
        <v>6721</v>
      </c>
      <c r="AK1734" s="238" t="s">
        <v>6726</v>
      </c>
      <c r="AL1734" s="238">
        <v>1733</v>
      </c>
    </row>
    <row r="1735" spans="1:38" x14ac:dyDescent="0.3">
      <c r="A1735" s="232" t="s">
        <v>2407</v>
      </c>
      <c r="B1735" s="232" t="s">
        <v>8717</v>
      </c>
      <c r="C1735" s="244" t="s">
        <v>6717</v>
      </c>
      <c r="D1735" s="240" t="s">
        <v>8873</v>
      </c>
      <c r="E1735" s="239" t="s">
        <v>5505</v>
      </c>
      <c r="F1735" s="243" t="s">
        <v>6729</v>
      </c>
      <c r="G1735" s="214">
        <v>0</v>
      </c>
      <c r="H1735" s="234" t="s">
        <v>7052</v>
      </c>
      <c r="I1735" s="234"/>
      <c r="J1735" s="234"/>
      <c r="K1735" s="234"/>
      <c r="L1735" s="234"/>
      <c r="M1735" s="234"/>
      <c r="N1735" s="233" t="s">
        <v>6720</v>
      </c>
      <c r="O1735" s="226" t="s">
        <v>8718</v>
      </c>
      <c r="P1735" s="226" t="s">
        <v>8719</v>
      </c>
      <c r="Q1735" s="226" t="s">
        <v>8720</v>
      </c>
      <c r="R1735" s="212" t="s">
        <v>5506</v>
      </c>
      <c r="S1735" s="212" t="s">
        <v>8874</v>
      </c>
      <c r="T1735" s="236">
        <v>45532</v>
      </c>
      <c r="U1735" s="237" t="s">
        <v>6722</v>
      </c>
      <c r="V1735" s="291">
        <v>45572</v>
      </c>
      <c r="W1735" s="291">
        <v>45586</v>
      </c>
      <c r="X1735" s="291">
        <v>45579</v>
      </c>
      <c r="Y1735" s="225"/>
      <c r="Z1735" s="237" t="s">
        <v>13169</v>
      </c>
      <c r="AA1735" s="225">
        <v>202409</v>
      </c>
      <c r="AB1735" s="246">
        <v>8</v>
      </c>
      <c r="AC1735" s="247" t="s">
        <v>6708</v>
      </c>
      <c r="AD1735" s="247" t="s">
        <v>6709</v>
      </c>
      <c r="AE1735" s="248">
        <v>0</v>
      </c>
      <c r="AF1735" s="247" t="s">
        <v>6709</v>
      </c>
      <c r="AG1735" s="242" t="str">
        <f>IFERROR(VLOOKUP(작성용!A:A,RM!A:D,4,0),"-")</f>
        <v>김영하/유승환</v>
      </c>
      <c r="AH1735" s="238" t="s">
        <v>8722</v>
      </c>
      <c r="AI1735" s="238" t="s">
        <v>13170</v>
      </c>
      <c r="AJ1735" s="238" t="s">
        <v>6721</v>
      </c>
      <c r="AK1735" s="238" t="s">
        <v>6726</v>
      </c>
      <c r="AL1735" s="238">
        <v>1734</v>
      </c>
    </row>
    <row r="1736" spans="1:38" x14ac:dyDescent="0.3">
      <c r="A1736" s="232" t="s">
        <v>2407</v>
      </c>
      <c r="B1736" s="232" t="s">
        <v>8717</v>
      </c>
      <c r="C1736" s="244" t="s">
        <v>6717</v>
      </c>
      <c r="D1736" s="240" t="s">
        <v>8875</v>
      </c>
      <c r="E1736" s="239" t="s">
        <v>5507</v>
      </c>
      <c r="F1736" s="243" t="s">
        <v>6729</v>
      </c>
      <c r="G1736" s="214">
        <v>0</v>
      </c>
      <c r="H1736" s="234" t="s">
        <v>7052</v>
      </c>
      <c r="I1736" s="234"/>
      <c r="J1736" s="234"/>
      <c r="K1736" s="234"/>
      <c r="L1736" s="234"/>
      <c r="M1736" s="234"/>
      <c r="N1736" s="233" t="s">
        <v>6720</v>
      </c>
      <c r="O1736" s="226" t="s">
        <v>8718</v>
      </c>
      <c r="P1736" s="226" t="s">
        <v>8719</v>
      </c>
      <c r="Q1736" s="226" t="s">
        <v>8720</v>
      </c>
      <c r="R1736" s="212" t="s">
        <v>5508</v>
      </c>
      <c r="S1736" s="212" t="s">
        <v>8876</v>
      </c>
      <c r="T1736" s="236">
        <v>45532</v>
      </c>
      <c r="U1736" s="237" t="s">
        <v>6722</v>
      </c>
      <c r="V1736" s="291">
        <v>45572</v>
      </c>
      <c r="W1736" s="291">
        <v>45586</v>
      </c>
      <c r="X1736" s="291">
        <v>45579</v>
      </c>
      <c r="Y1736" s="225"/>
      <c r="Z1736" s="237" t="s">
        <v>13169</v>
      </c>
      <c r="AA1736" s="225">
        <v>202409</v>
      </c>
      <c r="AB1736" s="246">
        <v>8</v>
      </c>
      <c r="AC1736" s="247" t="s">
        <v>6708</v>
      </c>
      <c r="AD1736" s="247" t="s">
        <v>6709</v>
      </c>
      <c r="AE1736" s="248">
        <v>0</v>
      </c>
      <c r="AF1736" s="247" t="s">
        <v>6709</v>
      </c>
      <c r="AG1736" s="242" t="str">
        <f>IFERROR(VLOOKUP(작성용!A:A,RM!A:D,4,0),"-")</f>
        <v>김영하/유승환</v>
      </c>
      <c r="AH1736" s="238" t="s">
        <v>8722</v>
      </c>
      <c r="AI1736" s="238" t="s">
        <v>13170</v>
      </c>
      <c r="AJ1736" s="238" t="s">
        <v>6721</v>
      </c>
      <c r="AK1736" s="238" t="s">
        <v>6726</v>
      </c>
      <c r="AL1736" s="238">
        <v>1735</v>
      </c>
    </row>
    <row r="1737" spans="1:38" x14ac:dyDescent="0.3">
      <c r="A1737" s="232" t="s">
        <v>2407</v>
      </c>
      <c r="B1737" s="232" t="s">
        <v>8717</v>
      </c>
      <c r="C1737" s="244" t="s">
        <v>6717</v>
      </c>
      <c r="D1737" s="240" t="s">
        <v>8877</v>
      </c>
      <c r="E1737" s="239" t="s">
        <v>5509</v>
      </c>
      <c r="F1737" s="243" t="s">
        <v>6729</v>
      </c>
      <c r="G1737" s="214">
        <v>0</v>
      </c>
      <c r="H1737" s="234" t="s">
        <v>7052</v>
      </c>
      <c r="I1737" s="234"/>
      <c r="J1737" s="234"/>
      <c r="K1737" s="234"/>
      <c r="L1737" s="234"/>
      <c r="M1737" s="234"/>
      <c r="N1737" s="233" t="s">
        <v>6720</v>
      </c>
      <c r="O1737" s="226" t="s">
        <v>8718</v>
      </c>
      <c r="P1737" s="226" t="s">
        <v>8719</v>
      </c>
      <c r="Q1737" s="226" t="s">
        <v>8720</v>
      </c>
      <c r="R1737" s="212" t="s">
        <v>5510</v>
      </c>
      <c r="S1737" s="212" t="s">
        <v>8878</v>
      </c>
      <c r="T1737" s="236">
        <v>45532</v>
      </c>
      <c r="U1737" s="237" t="s">
        <v>6722</v>
      </c>
      <c r="V1737" s="291">
        <v>45572</v>
      </c>
      <c r="W1737" s="291">
        <v>45586</v>
      </c>
      <c r="X1737" s="291">
        <v>45579</v>
      </c>
      <c r="Y1737" s="225"/>
      <c r="Z1737" s="237" t="s">
        <v>13169</v>
      </c>
      <c r="AA1737" s="225">
        <v>202409</v>
      </c>
      <c r="AB1737" s="246">
        <v>8</v>
      </c>
      <c r="AC1737" s="247" t="s">
        <v>6708</v>
      </c>
      <c r="AD1737" s="247" t="s">
        <v>6709</v>
      </c>
      <c r="AE1737" s="248">
        <v>0</v>
      </c>
      <c r="AF1737" s="247" t="s">
        <v>6709</v>
      </c>
      <c r="AG1737" s="242" t="str">
        <f>IFERROR(VLOOKUP(작성용!A:A,RM!A:D,4,0),"-")</f>
        <v>김영하/유승환</v>
      </c>
      <c r="AH1737" s="238" t="s">
        <v>8722</v>
      </c>
      <c r="AI1737" s="238" t="s">
        <v>13170</v>
      </c>
      <c r="AJ1737" s="238" t="s">
        <v>6721</v>
      </c>
      <c r="AK1737" s="238" t="s">
        <v>6726</v>
      </c>
      <c r="AL1737" s="238">
        <v>1736</v>
      </c>
    </row>
    <row r="1738" spans="1:38" x14ac:dyDescent="0.3">
      <c r="A1738" s="232" t="s">
        <v>2407</v>
      </c>
      <c r="B1738" s="232" t="s">
        <v>8717</v>
      </c>
      <c r="C1738" s="244" t="s">
        <v>6717</v>
      </c>
      <c r="D1738" s="240" t="s">
        <v>8879</v>
      </c>
      <c r="E1738" s="239" t="s">
        <v>5511</v>
      </c>
      <c r="F1738" s="243" t="s">
        <v>6729</v>
      </c>
      <c r="G1738" s="214">
        <v>0</v>
      </c>
      <c r="H1738" s="234" t="s">
        <v>7052</v>
      </c>
      <c r="I1738" s="234"/>
      <c r="J1738" s="234"/>
      <c r="K1738" s="234"/>
      <c r="L1738" s="234"/>
      <c r="M1738" s="234"/>
      <c r="N1738" s="233" t="s">
        <v>6720</v>
      </c>
      <c r="O1738" s="226" t="s">
        <v>8718</v>
      </c>
      <c r="P1738" s="226" t="s">
        <v>8719</v>
      </c>
      <c r="Q1738" s="226" t="s">
        <v>8720</v>
      </c>
      <c r="R1738" s="212" t="s">
        <v>5512</v>
      </c>
      <c r="S1738" s="212" t="s">
        <v>8880</v>
      </c>
      <c r="T1738" s="236">
        <v>45532</v>
      </c>
      <c r="U1738" s="237" t="s">
        <v>6722</v>
      </c>
      <c r="V1738" s="291">
        <v>45572</v>
      </c>
      <c r="W1738" s="291">
        <v>45586</v>
      </c>
      <c r="X1738" s="291">
        <v>45579</v>
      </c>
      <c r="Y1738" s="225"/>
      <c r="Z1738" s="237" t="s">
        <v>13169</v>
      </c>
      <c r="AA1738" s="225">
        <v>202409</v>
      </c>
      <c r="AB1738" s="246">
        <v>8</v>
      </c>
      <c r="AC1738" s="247" t="s">
        <v>6708</v>
      </c>
      <c r="AD1738" s="247" t="s">
        <v>6709</v>
      </c>
      <c r="AE1738" s="248">
        <v>0</v>
      </c>
      <c r="AF1738" s="247" t="s">
        <v>6709</v>
      </c>
      <c r="AG1738" s="242" t="str">
        <f>IFERROR(VLOOKUP(작성용!A:A,RM!A:D,4,0),"-")</f>
        <v>김영하/유승환</v>
      </c>
      <c r="AH1738" s="238" t="s">
        <v>8722</v>
      </c>
      <c r="AI1738" s="238" t="s">
        <v>13170</v>
      </c>
      <c r="AJ1738" s="238" t="s">
        <v>6721</v>
      </c>
      <c r="AK1738" s="238" t="s">
        <v>6726</v>
      </c>
      <c r="AL1738" s="238">
        <v>1737</v>
      </c>
    </row>
    <row r="1739" spans="1:38" x14ac:dyDescent="0.3">
      <c r="A1739" s="232" t="s">
        <v>2407</v>
      </c>
      <c r="B1739" s="232" t="s">
        <v>8717</v>
      </c>
      <c r="C1739" s="244" t="s">
        <v>6717</v>
      </c>
      <c r="D1739" s="240" t="s">
        <v>8881</v>
      </c>
      <c r="E1739" s="239" t="s">
        <v>5513</v>
      </c>
      <c r="F1739" s="243" t="s">
        <v>6729</v>
      </c>
      <c r="G1739" s="214">
        <v>0</v>
      </c>
      <c r="H1739" s="234" t="s">
        <v>7052</v>
      </c>
      <c r="I1739" s="234"/>
      <c r="J1739" s="234"/>
      <c r="K1739" s="234"/>
      <c r="L1739" s="234"/>
      <c r="M1739" s="234"/>
      <c r="N1739" s="233" t="s">
        <v>6720</v>
      </c>
      <c r="O1739" s="226" t="s">
        <v>8718</v>
      </c>
      <c r="P1739" s="226" t="s">
        <v>8719</v>
      </c>
      <c r="Q1739" s="226" t="s">
        <v>8720</v>
      </c>
      <c r="R1739" s="212" t="s">
        <v>5514</v>
      </c>
      <c r="S1739" s="212" t="s">
        <v>8882</v>
      </c>
      <c r="T1739" s="236">
        <v>45532</v>
      </c>
      <c r="U1739" s="237" t="s">
        <v>6722</v>
      </c>
      <c r="V1739" s="291">
        <v>45572</v>
      </c>
      <c r="W1739" s="291">
        <v>45586</v>
      </c>
      <c r="X1739" s="291">
        <v>45579</v>
      </c>
      <c r="Y1739" s="225"/>
      <c r="Z1739" s="237" t="s">
        <v>13169</v>
      </c>
      <c r="AA1739" s="225">
        <v>202409</v>
      </c>
      <c r="AB1739" s="246">
        <v>8</v>
      </c>
      <c r="AC1739" s="247" t="s">
        <v>6708</v>
      </c>
      <c r="AD1739" s="247" t="s">
        <v>6709</v>
      </c>
      <c r="AE1739" s="248">
        <v>0</v>
      </c>
      <c r="AF1739" s="247" t="s">
        <v>6709</v>
      </c>
      <c r="AG1739" s="242" t="str">
        <f>IFERROR(VLOOKUP(작성용!A:A,RM!A:D,4,0),"-")</f>
        <v>김영하/유승환</v>
      </c>
      <c r="AH1739" s="238" t="s">
        <v>8722</v>
      </c>
      <c r="AI1739" s="238" t="s">
        <v>13170</v>
      </c>
      <c r="AJ1739" s="238" t="s">
        <v>6721</v>
      </c>
      <c r="AK1739" s="238" t="s">
        <v>6726</v>
      </c>
      <c r="AL1739" s="238">
        <v>1738</v>
      </c>
    </row>
    <row r="1740" spans="1:38" x14ac:dyDescent="0.3">
      <c r="A1740" s="232" t="s">
        <v>2407</v>
      </c>
      <c r="B1740" s="232" t="s">
        <v>8717</v>
      </c>
      <c r="C1740" s="244" t="s">
        <v>6717</v>
      </c>
      <c r="D1740" s="240" t="s">
        <v>8883</v>
      </c>
      <c r="E1740" s="239" t="s">
        <v>5515</v>
      </c>
      <c r="F1740" s="243" t="s">
        <v>6729</v>
      </c>
      <c r="G1740" s="214">
        <v>0</v>
      </c>
      <c r="H1740" s="234" t="s">
        <v>7052</v>
      </c>
      <c r="I1740" s="234"/>
      <c r="J1740" s="234"/>
      <c r="K1740" s="234"/>
      <c r="L1740" s="234"/>
      <c r="M1740" s="234"/>
      <c r="N1740" s="233" t="s">
        <v>6720</v>
      </c>
      <c r="O1740" s="226" t="s">
        <v>8718</v>
      </c>
      <c r="P1740" s="226" t="s">
        <v>8719</v>
      </c>
      <c r="Q1740" s="226" t="s">
        <v>8720</v>
      </c>
      <c r="R1740" s="212" t="s">
        <v>5516</v>
      </c>
      <c r="S1740" s="212" t="s">
        <v>8884</v>
      </c>
      <c r="T1740" s="236">
        <v>45532</v>
      </c>
      <c r="U1740" s="237" t="s">
        <v>6722</v>
      </c>
      <c r="V1740" s="291">
        <v>45572</v>
      </c>
      <c r="W1740" s="291">
        <v>45586</v>
      </c>
      <c r="X1740" s="291">
        <v>45579</v>
      </c>
      <c r="Y1740" s="225"/>
      <c r="Z1740" s="237" t="s">
        <v>13169</v>
      </c>
      <c r="AA1740" s="225">
        <v>202409</v>
      </c>
      <c r="AB1740" s="246">
        <v>8</v>
      </c>
      <c r="AC1740" s="247" t="s">
        <v>6708</v>
      </c>
      <c r="AD1740" s="247" t="s">
        <v>6709</v>
      </c>
      <c r="AE1740" s="248">
        <v>0</v>
      </c>
      <c r="AF1740" s="247" t="s">
        <v>6709</v>
      </c>
      <c r="AG1740" s="242" t="str">
        <f>IFERROR(VLOOKUP(작성용!A:A,RM!A:D,4,0),"-")</f>
        <v>김영하/유승환</v>
      </c>
      <c r="AH1740" s="238" t="s">
        <v>8722</v>
      </c>
      <c r="AI1740" s="238" t="s">
        <v>13170</v>
      </c>
      <c r="AJ1740" s="238" t="s">
        <v>6721</v>
      </c>
      <c r="AK1740" s="238" t="s">
        <v>6726</v>
      </c>
      <c r="AL1740" s="238">
        <v>1739</v>
      </c>
    </row>
    <row r="1741" spans="1:38" x14ac:dyDescent="0.3">
      <c r="A1741" s="232" t="s">
        <v>2407</v>
      </c>
      <c r="B1741" s="232" t="s">
        <v>8717</v>
      </c>
      <c r="C1741" s="244" t="s">
        <v>6717</v>
      </c>
      <c r="D1741" s="240" t="s">
        <v>8885</v>
      </c>
      <c r="E1741" s="239" t="s">
        <v>5517</v>
      </c>
      <c r="F1741" s="243" t="s">
        <v>6729</v>
      </c>
      <c r="G1741" s="214">
        <v>0</v>
      </c>
      <c r="H1741" s="234" t="s">
        <v>7052</v>
      </c>
      <c r="I1741" s="234"/>
      <c r="J1741" s="234"/>
      <c r="K1741" s="234"/>
      <c r="L1741" s="234"/>
      <c r="M1741" s="234"/>
      <c r="N1741" s="233" t="s">
        <v>6720</v>
      </c>
      <c r="O1741" s="226" t="s">
        <v>8718</v>
      </c>
      <c r="P1741" s="226" t="s">
        <v>8719</v>
      </c>
      <c r="Q1741" s="226" t="s">
        <v>8720</v>
      </c>
      <c r="R1741" s="212" t="s">
        <v>5518</v>
      </c>
      <c r="S1741" s="212" t="s">
        <v>8886</v>
      </c>
      <c r="T1741" s="236">
        <v>45532</v>
      </c>
      <c r="U1741" s="237" t="s">
        <v>6722</v>
      </c>
      <c r="V1741" s="291">
        <v>45572</v>
      </c>
      <c r="W1741" s="291">
        <v>45586</v>
      </c>
      <c r="X1741" s="291">
        <v>45579</v>
      </c>
      <c r="Y1741" s="225"/>
      <c r="Z1741" s="237" t="s">
        <v>13169</v>
      </c>
      <c r="AA1741" s="225">
        <v>202409</v>
      </c>
      <c r="AB1741" s="246">
        <v>8</v>
      </c>
      <c r="AC1741" s="247" t="s">
        <v>6708</v>
      </c>
      <c r="AD1741" s="247" t="s">
        <v>6709</v>
      </c>
      <c r="AE1741" s="248">
        <v>0</v>
      </c>
      <c r="AF1741" s="247" t="s">
        <v>6709</v>
      </c>
      <c r="AG1741" s="242" t="str">
        <f>IFERROR(VLOOKUP(작성용!A:A,RM!A:D,4,0),"-")</f>
        <v>김영하/유승환</v>
      </c>
      <c r="AH1741" s="238" t="s">
        <v>8722</v>
      </c>
      <c r="AI1741" s="238" t="s">
        <v>13170</v>
      </c>
      <c r="AJ1741" s="238" t="s">
        <v>6721</v>
      </c>
      <c r="AK1741" s="238" t="s">
        <v>6726</v>
      </c>
      <c r="AL1741" s="238">
        <v>1740</v>
      </c>
    </row>
    <row r="1742" spans="1:38" x14ac:dyDescent="0.3">
      <c r="A1742" s="232" t="s">
        <v>2407</v>
      </c>
      <c r="B1742" s="232" t="s">
        <v>8717</v>
      </c>
      <c r="C1742" s="244" t="s">
        <v>6717</v>
      </c>
      <c r="D1742" s="240" t="s">
        <v>8887</v>
      </c>
      <c r="E1742" s="239" t="s">
        <v>5519</v>
      </c>
      <c r="F1742" s="243" t="s">
        <v>6729</v>
      </c>
      <c r="G1742" s="214">
        <v>0</v>
      </c>
      <c r="H1742" s="234" t="s">
        <v>7052</v>
      </c>
      <c r="I1742" s="234"/>
      <c r="J1742" s="234"/>
      <c r="K1742" s="234"/>
      <c r="L1742" s="234"/>
      <c r="M1742" s="234"/>
      <c r="N1742" s="233" t="s">
        <v>6720</v>
      </c>
      <c r="O1742" s="226" t="s">
        <v>8718</v>
      </c>
      <c r="P1742" s="226" t="s">
        <v>8719</v>
      </c>
      <c r="Q1742" s="226" t="s">
        <v>8720</v>
      </c>
      <c r="R1742" s="212" t="s">
        <v>5520</v>
      </c>
      <c r="S1742" s="212" t="s">
        <v>8888</v>
      </c>
      <c r="T1742" s="236">
        <v>45532</v>
      </c>
      <c r="U1742" s="237" t="s">
        <v>6722</v>
      </c>
      <c r="V1742" s="291">
        <v>45572</v>
      </c>
      <c r="W1742" s="291">
        <v>45586</v>
      </c>
      <c r="X1742" s="291">
        <v>45579</v>
      </c>
      <c r="Y1742" s="225"/>
      <c r="Z1742" s="237" t="s">
        <v>13169</v>
      </c>
      <c r="AA1742" s="225">
        <v>202409</v>
      </c>
      <c r="AB1742" s="246">
        <v>8</v>
      </c>
      <c r="AC1742" s="247" t="s">
        <v>6708</v>
      </c>
      <c r="AD1742" s="247" t="s">
        <v>6709</v>
      </c>
      <c r="AE1742" s="248">
        <v>0</v>
      </c>
      <c r="AF1742" s="247" t="s">
        <v>6709</v>
      </c>
      <c r="AG1742" s="242" t="str">
        <f>IFERROR(VLOOKUP(작성용!A:A,RM!A:D,4,0),"-")</f>
        <v>김영하/유승환</v>
      </c>
      <c r="AH1742" s="238" t="s">
        <v>8722</v>
      </c>
      <c r="AI1742" s="238" t="s">
        <v>13170</v>
      </c>
      <c r="AJ1742" s="238" t="s">
        <v>6721</v>
      </c>
      <c r="AK1742" s="238" t="s">
        <v>6726</v>
      </c>
      <c r="AL1742" s="238">
        <v>1741</v>
      </c>
    </row>
    <row r="1743" spans="1:38" x14ac:dyDescent="0.3">
      <c r="A1743" s="232" t="s">
        <v>2407</v>
      </c>
      <c r="B1743" s="232" t="s">
        <v>8717</v>
      </c>
      <c r="C1743" s="244" t="s">
        <v>6717</v>
      </c>
      <c r="D1743" s="240" t="s">
        <v>8889</v>
      </c>
      <c r="E1743" s="239" t="s">
        <v>5521</v>
      </c>
      <c r="F1743" s="243" t="s">
        <v>6729</v>
      </c>
      <c r="G1743" s="214">
        <v>0</v>
      </c>
      <c r="H1743" s="234" t="s">
        <v>7052</v>
      </c>
      <c r="I1743" s="234"/>
      <c r="J1743" s="234"/>
      <c r="K1743" s="234"/>
      <c r="L1743" s="234"/>
      <c r="M1743" s="234"/>
      <c r="N1743" s="233" t="s">
        <v>6720</v>
      </c>
      <c r="O1743" s="226" t="s">
        <v>8718</v>
      </c>
      <c r="P1743" s="226" t="s">
        <v>8719</v>
      </c>
      <c r="Q1743" s="226" t="s">
        <v>8720</v>
      </c>
      <c r="R1743" s="212" t="s">
        <v>5522</v>
      </c>
      <c r="S1743" s="212" t="s">
        <v>8890</v>
      </c>
      <c r="T1743" s="236">
        <v>45532</v>
      </c>
      <c r="U1743" s="237" t="s">
        <v>6722</v>
      </c>
      <c r="V1743" s="291">
        <v>45572</v>
      </c>
      <c r="W1743" s="291">
        <v>45586</v>
      </c>
      <c r="X1743" s="291">
        <v>45579</v>
      </c>
      <c r="Y1743" s="225"/>
      <c r="Z1743" s="237" t="s">
        <v>13169</v>
      </c>
      <c r="AA1743" s="225">
        <v>202409</v>
      </c>
      <c r="AB1743" s="246">
        <v>8</v>
      </c>
      <c r="AC1743" s="247" t="s">
        <v>6708</v>
      </c>
      <c r="AD1743" s="247" t="s">
        <v>6709</v>
      </c>
      <c r="AE1743" s="248">
        <v>0</v>
      </c>
      <c r="AF1743" s="247" t="s">
        <v>6709</v>
      </c>
      <c r="AG1743" s="242" t="str">
        <f>IFERROR(VLOOKUP(작성용!A:A,RM!A:D,4,0),"-")</f>
        <v>김영하/유승환</v>
      </c>
      <c r="AH1743" s="238" t="s">
        <v>8722</v>
      </c>
      <c r="AI1743" s="238" t="s">
        <v>13170</v>
      </c>
      <c r="AJ1743" s="238" t="s">
        <v>6721</v>
      </c>
      <c r="AK1743" s="238" t="s">
        <v>6726</v>
      </c>
      <c r="AL1743" s="238">
        <v>1742</v>
      </c>
    </row>
    <row r="1744" spans="1:38" x14ac:dyDescent="0.3">
      <c r="A1744" s="232" t="s">
        <v>2407</v>
      </c>
      <c r="B1744" s="232" t="s">
        <v>8717</v>
      </c>
      <c r="C1744" s="244" t="s">
        <v>6717</v>
      </c>
      <c r="D1744" s="240" t="s">
        <v>8891</v>
      </c>
      <c r="E1744" s="239" t="s">
        <v>5523</v>
      </c>
      <c r="F1744" s="243" t="s">
        <v>6729</v>
      </c>
      <c r="G1744" s="214">
        <v>0</v>
      </c>
      <c r="H1744" s="234" t="s">
        <v>7052</v>
      </c>
      <c r="I1744" s="234"/>
      <c r="J1744" s="234"/>
      <c r="K1744" s="234"/>
      <c r="L1744" s="234"/>
      <c r="M1744" s="234"/>
      <c r="N1744" s="233" t="s">
        <v>6720</v>
      </c>
      <c r="O1744" s="226" t="s">
        <v>8718</v>
      </c>
      <c r="P1744" s="226" t="s">
        <v>8719</v>
      </c>
      <c r="Q1744" s="226" t="s">
        <v>8720</v>
      </c>
      <c r="R1744" s="212" t="s">
        <v>2</v>
      </c>
      <c r="S1744" s="212" t="s">
        <v>8892</v>
      </c>
      <c r="T1744" s="236">
        <v>45532</v>
      </c>
      <c r="U1744" s="237" t="s">
        <v>6722</v>
      </c>
      <c r="V1744" s="291">
        <v>45572</v>
      </c>
      <c r="W1744" s="291">
        <v>45586</v>
      </c>
      <c r="X1744" s="291">
        <v>45579</v>
      </c>
      <c r="Y1744" s="225"/>
      <c r="Z1744" s="237" t="s">
        <v>13169</v>
      </c>
      <c r="AA1744" s="225">
        <v>202409</v>
      </c>
      <c r="AB1744" s="246">
        <v>8</v>
      </c>
      <c r="AC1744" s="247" t="s">
        <v>6708</v>
      </c>
      <c r="AD1744" s="247" t="s">
        <v>6709</v>
      </c>
      <c r="AE1744" s="248">
        <v>0</v>
      </c>
      <c r="AF1744" s="247" t="s">
        <v>6709</v>
      </c>
      <c r="AG1744" s="242" t="str">
        <f>IFERROR(VLOOKUP(작성용!A:A,RM!A:D,4,0),"-")</f>
        <v>김영하/유승환</v>
      </c>
      <c r="AH1744" s="238" t="s">
        <v>8722</v>
      </c>
      <c r="AI1744" s="238" t="s">
        <v>13170</v>
      </c>
      <c r="AJ1744" s="238" t="s">
        <v>6721</v>
      </c>
      <c r="AK1744" s="238" t="s">
        <v>6726</v>
      </c>
      <c r="AL1744" s="238">
        <v>1743</v>
      </c>
    </row>
    <row r="1745" spans="1:38" x14ac:dyDescent="0.3">
      <c r="A1745" s="232" t="s">
        <v>2407</v>
      </c>
      <c r="B1745" s="232" t="s">
        <v>8717</v>
      </c>
      <c r="C1745" s="244" t="s">
        <v>6717</v>
      </c>
      <c r="D1745" s="240" t="s">
        <v>8893</v>
      </c>
      <c r="E1745" s="239" t="s">
        <v>5524</v>
      </c>
      <c r="F1745" s="243" t="s">
        <v>6729</v>
      </c>
      <c r="G1745" s="214">
        <v>0</v>
      </c>
      <c r="H1745" s="234" t="s">
        <v>7052</v>
      </c>
      <c r="I1745" s="234"/>
      <c r="J1745" s="234"/>
      <c r="K1745" s="234"/>
      <c r="L1745" s="234"/>
      <c r="M1745" s="234"/>
      <c r="N1745" s="233" t="s">
        <v>6720</v>
      </c>
      <c r="O1745" s="226" t="s">
        <v>8718</v>
      </c>
      <c r="P1745" s="226" t="s">
        <v>8719</v>
      </c>
      <c r="Q1745" s="226" t="s">
        <v>8720</v>
      </c>
      <c r="R1745" s="212" t="s">
        <v>5525</v>
      </c>
      <c r="S1745" s="212" t="s">
        <v>8894</v>
      </c>
      <c r="T1745" s="236">
        <v>45532</v>
      </c>
      <c r="U1745" s="237" t="s">
        <v>6722</v>
      </c>
      <c r="V1745" s="291">
        <v>45572</v>
      </c>
      <c r="W1745" s="291">
        <v>45586</v>
      </c>
      <c r="X1745" s="291">
        <v>45579</v>
      </c>
      <c r="Y1745" s="225"/>
      <c r="Z1745" s="237" t="s">
        <v>13169</v>
      </c>
      <c r="AA1745" s="225">
        <v>202409</v>
      </c>
      <c r="AB1745" s="246">
        <v>8</v>
      </c>
      <c r="AC1745" s="247" t="s">
        <v>6708</v>
      </c>
      <c r="AD1745" s="247" t="s">
        <v>6709</v>
      </c>
      <c r="AE1745" s="248">
        <v>0</v>
      </c>
      <c r="AF1745" s="247" t="s">
        <v>6709</v>
      </c>
      <c r="AG1745" s="242" t="str">
        <f>IFERROR(VLOOKUP(작성용!A:A,RM!A:D,4,0),"-")</f>
        <v>김영하/유승환</v>
      </c>
      <c r="AH1745" s="238" t="s">
        <v>8722</v>
      </c>
      <c r="AI1745" s="238" t="s">
        <v>13170</v>
      </c>
      <c r="AJ1745" s="238" t="s">
        <v>6721</v>
      </c>
      <c r="AK1745" s="238" t="s">
        <v>6726</v>
      </c>
      <c r="AL1745" s="238">
        <v>1744</v>
      </c>
    </row>
    <row r="1746" spans="1:38" x14ac:dyDescent="0.3">
      <c r="A1746" s="232" t="s">
        <v>2407</v>
      </c>
      <c r="B1746" s="232" t="s">
        <v>8717</v>
      </c>
      <c r="C1746" s="244" t="s">
        <v>6717</v>
      </c>
      <c r="D1746" s="240" t="s">
        <v>8895</v>
      </c>
      <c r="E1746" s="239" t="s">
        <v>5526</v>
      </c>
      <c r="F1746" s="243" t="s">
        <v>6729</v>
      </c>
      <c r="G1746" s="214">
        <v>0</v>
      </c>
      <c r="H1746" s="234" t="s">
        <v>7052</v>
      </c>
      <c r="I1746" s="234"/>
      <c r="J1746" s="234"/>
      <c r="K1746" s="234"/>
      <c r="L1746" s="234"/>
      <c r="M1746" s="234"/>
      <c r="N1746" s="233" t="s">
        <v>6720</v>
      </c>
      <c r="O1746" s="226" t="s">
        <v>8718</v>
      </c>
      <c r="P1746" s="226" t="s">
        <v>8719</v>
      </c>
      <c r="Q1746" s="226" t="s">
        <v>8720</v>
      </c>
      <c r="R1746" s="212" t="s">
        <v>5527</v>
      </c>
      <c r="S1746" s="212" t="s">
        <v>8896</v>
      </c>
      <c r="T1746" s="236">
        <v>45532</v>
      </c>
      <c r="U1746" s="237" t="s">
        <v>6722</v>
      </c>
      <c r="V1746" s="291">
        <v>45572</v>
      </c>
      <c r="W1746" s="291">
        <v>45586</v>
      </c>
      <c r="X1746" s="291">
        <v>45579</v>
      </c>
      <c r="Y1746" s="225"/>
      <c r="Z1746" s="237" t="s">
        <v>13169</v>
      </c>
      <c r="AA1746" s="225">
        <v>202409</v>
      </c>
      <c r="AB1746" s="246">
        <v>8</v>
      </c>
      <c r="AC1746" s="247" t="s">
        <v>6708</v>
      </c>
      <c r="AD1746" s="247" t="s">
        <v>6709</v>
      </c>
      <c r="AE1746" s="248">
        <v>0</v>
      </c>
      <c r="AF1746" s="247" t="s">
        <v>6709</v>
      </c>
      <c r="AG1746" s="242" t="str">
        <f>IFERROR(VLOOKUP(작성용!A:A,RM!A:D,4,0),"-")</f>
        <v>김영하/유승환</v>
      </c>
      <c r="AH1746" s="238" t="s">
        <v>8722</v>
      </c>
      <c r="AI1746" s="238" t="s">
        <v>13170</v>
      </c>
      <c r="AJ1746" s="238" t="s">
        <v>6721</v>
      </c>
      <c r="AK1746" s="238" t="s">
        <v>6726</v>
      </c>
      <c r="AL1746" s="238">
        <v>1745</v>
      </c>
    </row>
    <row r="1747" spans="1:38" x14ac:dyDescent="0.3">
      <c r="A1747" s="232" t="s">
        <v>2407</v>
      </c>
      <c r="B1747" s="232" t="s">
        <v>8717</v>
      </c>
      <c r="C1747" s="244" t="s">
        <v>6717</v>
      </c>
      <c r="D1747" s="240" t="s">
        <v>8897</v>
      </c>
      <c r="E1747" s="239" t="s">
        <v>5528</v>
      </c>
      <c r="F1747" s="243" t="s">
        <v>6729</v>
      </c>
      <c r="G1747" s="214">
        <v>0</v>
      </c>
      <c r="H1747" s="234" t="s">
        <v>7052</v>
      </c>
      <c r="I1747" s="234"/>
      <c r="J1747" s="234"/>
      <c r="K1747" s="234"/>
      <c r="L1747" s="234"/>
      <c r="M1747" s="234"/>
      <c r="N1747" s="233" t="s">
        <v>6720</v>
      </c>
      <c r="O1747" s="226" t="s">
        <v>8718</v>
      </c>
      <c r="P1747" s="226" t="s">
        <v>8719</v>
      </c>
      <c r="Q1747" s="226" t="s">
        <v>8720</v>
      </c>
      <c r="R1747" s="212" t="s">
        <v>5529</v>
      </c>
      <c r="S1747" s="212" t="s">
        <v>5530</v>
      </c>
      <c r="T1747" s="236">
        <v>45532</v>
      </c>
      <c r="U1747" s="237" t="s">
        <v>6722</v>
      </c>
      <c r="V1747" s="291">
        <v>45572</v>
      </c>
      <c r="W1747" s="291">
        <v>45586</v>
      </c>
      <c r="X1747" s="291">
        <v>45579</v>
      </c>
      <c r="Y1747" s="225"/>
      <c r="Z1747" s="237" t="s">
        <v>13169</v>
      </c>
      <c r="AA1747" s="225">
        <v>202409</v>
      </c>
      <c r="AB1747" s="246">
        <v>8</v>
      </c>
      <c r="AC1747" s="247" t="s">
        <v>6708</v>
      </c>
      <c r="AD1747" s="247" t="s">
        <v>6709</v>
      </c>
      <c r="AE1747" s="248">
        <v>0</v>
      </c>
      <c r="AF1747" s="247" t="s">
        <v>6709</v>
      </c>
      <c r="AG1747" s="242" t="str">
        <f>IFERROR(VLOOKUP(작성용!A:A,RM!A:D,4,0),"-")</f>
        <v>김영하/유승환</v>
      </c>
      <c r="AH1747" s="238" t="s">
        <v>8722</v>
      </c>
      <c r="AI1747" s="238" t="s">
        <v>13170</v>
      </c>
      <c r="AJ1747" s="238" t="s">
        <v>6721</v>
      </c>
      <c r="AK1747" s="238" t="s">
        <v>6726</v>
      </c>
      <c r="AL1747" s="238">
        <v>1746</v>
      </c>
    </row>
    <row r="1748" spans="1:38" x14ac:dyDescent="0.3">
      <c r="A1748" s="232" t="s">
        <v>2407</v>
      </c>
      <c r="B1748" s="232" t="s">
        <v>8717</v>
      </c>
      <c r="C1748" s="244" t="s">
        <v>6717</v>
      </c>
      <c r="D1748" s="240" t="s">
        <v>8898</v>
      </c>
      <c r="E1748" s="239" t="s">
        <v>8899</v>
      </c>
      <c r="F1748" s="243" t="s">
        <v>6729</v>
      </c>
      <c r="G1748" s="214">
        <v>0</v>
      </c>
      <c r="H1748" s="234" t="s">
        <v>7052</v>
      </c>
      <c r="I1748" s="234"/>
      <c r="J1748" s="234"/>
      <c r="K1748" s="234"/>
      <c r="L1748" s="234"/>
      <c r="M1748" s="234"/>
      <c r="N1748" s="234" t="s">
        <v>6720</v>
      </c>
      <c r="O1748" s="234" t="s">
        <v>8718</v>
      </c>
      <c r="P1748" s="234" t="s">
        <v>8719</v>
      </c>
      <c r="Q1748" s="233" t="s">
        <v>8720</v>
      </c>
      <c r="R1748" s="212" t="s">
        <v>8900</v>
      </c>
      <c r="S1748" s="213" t="s">
        <v>8901</v>
      </c>
      <c r="T1748" s="236">
        <v>45532</v>
      </c>
      <c r="U1748" s="237" t="s">
        <v>6722</v>
      </c>
      <c r="V1748" s="291">
        <v>45572</v>
      </c>
      <c r="W1748" s="291">
        <v>45586</v>
      </c>
      <c r="X1748" s="291">
        <v>45579</v>
      </c>
      <c r="Y1748" s="225"/>
      <c r="Z1748" s="237" t="s">
        <v>13169</v>
      </c>
      <c r="AA1748" s="225">
        <v>202409</v>
      </c>
      <c r="AB1748" s="246">
        <v>8</v>
      </c>
      <c r="AC1748" s="236" t="s">
        <v>6708</v>
      </c>
      <c r="AD1748" s="247" t="s">
        <v>6709</v>
      </c>
      <c r="AE1748" s="248">
        <v>0</v>
      </c>
      <c r="AF1748" s="247" t="s">
        <v>6709</v>
      </c>
      <c r="AG1748" s="242" t="str">
        <f>IFERROR(VLOOKUP(작성용!A:A,RM!A:D,4,0),"-")</f>
        <v>김영하/유승환</v>
      </c>
      <c r="AH1748" s="238" t="s">
        <v>8722</v>
      </c>
      <c r="AI1748" s="238" t="s">
        <v>13170</v>
      </c>
      <c r="AJ1748" s="238" t="s">
        <v>6721</v>
      </c>
      <c r="AK1748" s="238" t="s">
        <v>6726</v>
      </c>
      <c r="AL1748" s="238">
        <v>1747</v>
      </c>
    </row>
    <row r="1749" spans="1:38" x14ac:dyDescent="0.3">
      <c r="A1749" s="232" t="s">
        <v>2407</v>
      </c>
      <c r="B1749" s="232" t="s">
        <v>8717</v>
      </c>
      <c r="C1749" s="244" t="s">
        <v>6717</v>
      </c>
      <c r="D1749" s="240" t="s">
        <v>8902</v>
      </c>
      <c r="E1749" s="239" t="s">
        <v>8903</v>
      </c>
      <c r="F1749" s="243" t="s">
        <v>6729</v>
      </c>
      <c r="G1749" s="214">
        <v>0</v>
      </c>
      <c r="H1749" s="234" t="s">
        <v>7052</v>
      </c>
      <c r="I1749" s="234"/>
      <c r="J1749" s="234"/>
      <c r="K1749" s="234"/>
      <c r="L1749" s="234"/>
      <c r="M1749" s="234"/>
      <c r="N1749" s="234" t="s">
        <v>6720</v>
      </c>
      <c r="O1749" s="234" t="s">
        <v>8718</v>
      </c>
      <c r="P1749" s="234" t="s">
        <v>8719</v>
      </c>
      <c r="Q1749" s="233" t="s">
        <v>8720</v>
      </c>
      <c r="R1749" s="212" t="s">
        <v>8904</v>
      </c>
      <c r="S1749" s="213" t="s">
        <v>8905</v>
      </c>
      <c r="T1749" s="236">
        <v>45532</v>
      </c>
      <c r="U1749" s="237" t="s">
        <v>6722</v>
      </c>
      <c r="V1749" s="291">
        <v>45572</v>
      </c>
      <c r="W1749" s="291">
        <v>45586</v>
      </c>
      <c r="X1749" s="291">
        <v>45579</v>
      </c>
      <c r="Y1749" s="225"/>
      <c r="Z1749" s="237" t="s">
        <v>13169</v>
      </c>
      <c r="AA1749" s="225">
        <v>202409</v>
      </c>
      <c r="AB1749" s="246">
        <v>8</v>
      </c>
      <c r="AC1749" s="236" t="s">
        <v>6708</v>
      </c>
      <c r="AD1749" s="247" t="s">
        <v>6709</v>
      </c>
      <c r="AE1749" s="248">
        <v>0</v>
      </c>
      <c r="AF1749" s="247" t="s">
        <v>6709</v>
      </c>
      <c r="AG1749" s="242" t="str">
        <f>IFERROR(VLOOKUP(작성용!A:A,RM!A:D,4,0),"-")</f>
        <v>김영하/유승환</v>
      </c>
      <c r="AH1749" s="238" t="s">
        <v>8722</v>
      </c>
      <c r="AI1749" s="238" t="s">
        <v>13170</v>
      </c>
      <c r="AJ1749" s="238" t="s">
        <v>6721</v>
      </c>
      <c r="AK1749" s="238" t="s">
        <v>6726</v>
      </c>
      <c r="AL1749" s="238">
        <v>1748</v>
      </c>
    </row>
    <row r="1750" spans="1:38" x14ac:dyDescent="0.3">
      <c r="A1750" s="232" t="s">
        <v>2407</v>
      </c>
      <c r="B1750" s="232" t="s">
        <v>8717</v>
      </c>
      <c r="C1750" s="244" t="s">
        <v>6717</v>
      </c>
      <c r="D1750" s="240" t="s">
        <v>8906</v>
      </c>
      <c r="E1750" s="239" t="s">
        <v>8907</v>
      </c>
      <c r="F1750" s="243" t="s">
        <v>6729</v>
      </c>
      <c r="G1750" s="214">
        <v>0</v>
      </c>
      <c r="H1750" s="234" t="s">
        <v>7052</v>
      </c>
      <c r="I1750" s="234"/>
      <c r="J1750" s="234"/>
      <c r="K1750" s="234"/>
      <c r="L1750" s="234"/>
      <c r="M1750" s="234"/>
      <c r="N1750" s="234" t="s">
        <v>6720</v>
      </c>
      <c r="O1750" s="234" t="s">
        <v>8718</v>
      </c>
      <c r="P1750" s="234" t="s">
        <v>8719</v>
      </c>
      <c r="Q1750" s="233" t="s">
        <v>8720</v>
      </c>
      <c r="R1750" s="212" t="s">
        <v>8908</v>
      </c>
      <c r="S1750" s="213" t="s">
        <v>8909</v>
      </c>
      <c r="T1750" s="236">
        <v>45532</v>
      </c>
      <c r="U1750" s="237" t="s">
        <v>6722</v>
      </c>
      <c r="V1750" s="291">
        <v>45572</v>
      </c>
      <c r="W1750" s="291">
        <v>45586</v>
      </c>
      <c r="X1750" s="291">
        <v>45579</v>
      </c>
      <c r="Y1750" s="225"/>
      <c r="Z1750" s="237" t="s">
        <v>13169</v>
      </c>
      <c r="AA1750" s="225">
        <v>202409</v>
      </c>
      <c r="AB1750" s="246">
        <v>8</v>
      </c>
      <c r="AC1750" s="236" t="s">
        <v>6708</v>
      </c>
      <c r="AD1750" s="247" t="s">
        <v>6709</v>
      </c>
      <c r="AE1750" s="248">
        <v>0</v>
      </c>
      <c r="AF1750" s="247" t="s">
        <v>6709</v>
      </c>
      <c r="AG1750" s="242" t="str">
        <f>IFERROR(VLOOKUP(작성용!A:A,RM!A:D,4,0),"-")</f>
        <v>김영하/유승환</v>
      </c>
      <c r="AH1750" s="238" t="s">
        <v>8722</v>
      </c>
      <c r="AI1750" s="238" t="s">
        <v>13170</v>
      </c>
      <c r="AJ1750" s="238" t="s">
        <v>6721</v>
      </c>
      <c r="AK1750" s="238" t="s">
        <v>6726</v>
      </c>
      <c r="AL1750" s="238">
        <v>1749</v>
      </c>
    </row>
    <row r="1751" spans="1:38" x14ac:dyDescent="0.3">
      <c r="A1751" s="232" t="s">
        <v>2407</v>
      </c>
      <c r="B1751" s="232" t="s">
        <v>8717</v>
      </c>
      <c r="C1751" s="244" t="s">
        <v>6717</v>
      </c>
      <c r="D1751" s="240" t="s">
        <v>8910</v>
      </c>
      <c r="E1751" s="239" t="s">
        <v>8911</v>
      </c>
      <c r="F1751" s="243" t="s">
        <v>6729</v>
      </c>
      <c r="G1751" s="214">
        <v>0</v>
      </c>
      <c r="H1751" s="234" t="s">
        <v>7052</v>
      </c>
      <c r="I1751" s="234"/>
      <c r="J1751" s="234"/>
      <c r="K1751" s="234"/>
      <c r="L1751" s="234"/>
      <c r="M1751" s="234"/>
      <c r="N1751" s="234" t="s">
        <v>6720</v>
      </c>
      <c r="O1751" s="234" t="s">
        <v>8718</v>
      </c>
      <c r="P1751" s="234" t="s">
        <v>8719</v>
      </c>
      <c r="Q1751" s="233" t="s">
        <v>8720</v>
      </c>
      <c r="R1751" s="212" t="s">
        <v>8912</v>
      </c>
      <c r="S1751" s="213" t="s">
        <v>8913</v>
      </c>
      <c r="T1751" s="236">
        <v>45532</v>
      </c>
      <c r="U1751" s="237" t="s">
        <v>6722</v>
      </c>
      <c r="V1751" s="291">
        <v>45572</v>
      </c>
      <c r="W1751" s="291">
        <v>45586</v>
      </c>
      <c r="X1751" s="291">
        <v>45579</v>
      </c>
      <c r="Y1751" s="225"/>
      <c r="Z1751" s="237" t="s">
        <v>13169</v>
      </c>
      <c r="AA1751" s="225">
        <v>202409</v>
      </c>
      <c r="AB1751" s="246">
        <v>8</v>
      </c>
      <c r="AC1751" s="236" t="s">
        <v>6708</v>
      </c>
      <c r="AD1751" s="247" t="s">
        <v>6709</v>
      </c>
      <c r="AE1751" s="248">
        <v>0</v>
      </c>
      <c r="AF1751" s="247" t="s">
        <v>6709</v>
      </c>
      <c r="AG1751" s="242" t="str">
        <f>IFERROR(VLOOKUP(작성용!A:A,RM!A:D,4,0),"-")</f>
        <v>김영하/유승환</v>
      </c>
      <c r="AH1751" s="238" t="s">
        <v>8722</v>
      </c>
      <c r="AI1751" s="238" t="s">
        <v>13170</v>
      </c>
      <c r="AJ1751" s="238" t="s">
        <v>6721</v>
      </c>
      <c r="AK1751" s="238" t="s">
        <v>6726</v>
      </c>
      <c r="AL1751" s="238">
        <v>1750</v>
      </c>
    </row>
    <row r="1752" spans="1:38" x14ac:dyDescent="0.3">
      <c r="A1752" s="232" t="s">
        <v>2407</v>
      </c>
      <c r="B1752" s="232" t="s">
        <v>8717</v>
      </c>
      <c r="C1752" s="244" t="s">
        <v>6896</v>
      </c>
      <c r="D1752" s="240" t="s">
        <v>8914</v>
      </c>
      <c r="E1752" s="239" t="s">
        <v>5531</v>
      </c>
      <c r="F1752" s="243" t="s">
        <v>6729</v>
      </c>
      <c r="G1752" s="214">
        <v>0</v>
      </c>
      <c r="H1752" s="234" t="s">
        <v>7052</v>
      </c>
      <c r="I1752" s="234"/>
      <c r="J1752" s="234"/>
      <c r="K1752" s="234"/>
      <c r="L1752" s="234"/>
      <c r="M1752" s="234"/>
      <c r="N1752" s="234" t="s">
        <v>6720</v>
      </c>
      <c r="O1752" s="234" t="s">
        <v>8718</v>
      </c>
      <c r="P1752" s="234" t="s">
        <v>8719</v>
      </c>
      <c r="Q1752" s="233" t="s">
        <v>8720</v>
      </c>
      <c r="R1752" s="212" t="s">
        <v>8915</v>
      </c>
      <c r="S1752" s="213" t="s">
        <v>8916</v>
      </c>
      <c r="T1752" s="236">
        <v>45532</v>
      </c>
      <c r="U1752" s="237" t="s">
        <v>6722</v>
      </c>
      <c r="V1752" s="291">
        <v>45572</v>
      </c>
      <c r="W1752" s="291">
        <v>45586</v>
      </c>
      <c r="X1752" s="291">
        <v>45579</v>
      </c>
      <c r="Y1752" s="225"/>
      <c r="Z1752" s="237" t="s">
        <v>13169</v>
      </c>
      <c r="AA1752" s="225">
        <v>202409</v>
      </c>
      <c r="AB1752" s="246">
        <v>8</v>
      </c>
      <c r="AC1752" s="236" t="s">
        <v>6708</v>
      </c>
      <c r="AD1752" s="247" t="s">
        <v>6709</v>
      </c>
      <c r="AE1752" s="248">
        <v>0</v>
      </c>
      <c r="AF1752" s="247" t="s">
        <v>6709</v>
      </c>
      <c r="AG1752" s="242" t="str">
        <f>IFERROR(VLOOKUP(작성용!A:A,RM!A:D,4,0),"-")</f>
        <v>김영하/유승환</v>
      </c>
      <c r="AH1752" s="238" t="s">
        <v>8722</v>
      </c>
      <c r="AI1752" s="238" t="s">
        <v>13170</v>
      </c>
      <c r="AJ1752" s="238" t="s">
        <v>6721</v>
      </c>
      <c r="AK1752" s="238" t="s">
        <v>6726</v>
      </c>
      <c r="AL1752" s="238">
        <v>1751</v>
      </c>
    </row>
    <row r="1753" spans="1:38" x14ac:dyDescent="0.3">
      <c r="A1753" s="232" t="s">
        <v>2407</v>
      </c>
      <c r="B1753" s="232" t="s">
        <v>8717</v>
      </c>
      <c r="C1753" s="244" t="s">
        <v>6717</v>
      </c>
      <c r="D1753" s="240" t="s">
        <v>7872</v>
      </c>
      <c r="E1753" s="239">
        <v>1101110025943</v>
      </c>
      <c r="F1753" s="243" t="s">
        <v>7179</v>
      </c>
      <c r="G1753" s="214">
        <v>0</v>
      </c>
      <c r="H1753" s="234" t="s">
        <v>7052</v>
      </c>
      <c r="I1753" s="234"/>
      <c r="J1753" s="234"/>
      <c r="K1753" s="234"/>
      <c r="L1753" s="234"/>
      <c r="M1753" s="234"/>
      <c r="N1753" s="233" t="s">
        <v>6720</v>
      </c>
      <c r="O1753" s="226" t="s">
        <v>8718</v>
      </c>
      <c r="P1753" s="226" t="s">
        <v>8719</v>
      </c>
      <c r="Q1753" s="226" t="s">
        <v>8720</v>
      </c>
      <c r="R1753" s="212" t="s">
        <v>5532</v>
      </c>
      <c r="S1753" s="212" t="s">
        <v>8917</v>
      </c>
      <c r="T1753" s="236">
        <v>45532</v>
      </c>
      <c r="U1753" s="237" t="s">
        <v>6722</v>
      </c>
      <c r="V1753" s="291">
        <v>45572</v>
      </c>
      <c r="W1753" s="291">
        <v>45586</v>
      </c>
      <c r="X1753" s="291">
        <v>45579</v>
      </c>
      <c r="Y1753" s="225"/>
      <c r="Z1753" s="237" t="s">
        <v>13169</v>
      </c>
      <c r="AA1753" s="225">
        <v>202409</v>
      </c>
      <c r="AB1753" s="246">
        <v>8</v>
      </c>
      <c r="AC1753" s="247" t="s">
        <v>6708</v>
      </c>
      <c r="AD1753" s="247" t="s">
        <v>7111</v>
      </c>
      <c r="AE1753" s="248">
        <v>0</v>
      </c>
      <c r="AF1753" s="247" t="s">
        <v>7111</v>
      </c>
      <c r="AG1753" s="242" t="str">
        <f>IFERROR(VLOOKUP(작성용!A:A,RM!A:D,4,0),"-")</f>
        <v>김영하/유승환</v>
      </c>
      <c r="AH1753" s="238" t="s">
        <v>8722</v>
      </c>
      <c r="AI1753" s="238" t="s">
        <v>13170</v>
      </c>
      <c r="AJ1753" s="238" t="s">
        <v>6721</v>
      </c>
      <c r="AK1753" s="238" t="s">
        <v>6726</v>
      </c>
      <c r="AL1753" s="238">
        <v>1752</v>
      </c>
    </row>
    <row r="1754" spans="1:38" x14ac:dyDescent="0.3">
      <c r="A1754" s="232" t="s">
        <v>2407</v>
      </c>
      <c r="B1754" s="232" t="s">
        <v>8717</v>
      </c>
      <c r="C1754" s="244" t="s">
        <v>6717</v>
      </c>
      <c r="D1754" s="240" t="s">
        <v>7734</v>
      </c>
      <c r="E1754" s="239">
        <v>1101113386954</v>
      </c>
      <c r="F1754" s="243" t="s">
        <v>7105</v>
      </c>
      <c r="G1754" s="214">
        <v>0</v>
      </c>
      <c r="H1754" s="234" t="s">
        <v>7052</v>
      </c>
      <c r="I1754" s="234"/>
      <c r="J1754" s="234"/>
      <c r="K1754" s="234"/>
      <c r="L1754" s="234"/>
      <c r="M1754" s="234"/>
      <c r="N1754" s="233" t="s">
        <v>6720</v>
      </c>
      <c r="O1754" s="226" t="s">
        <v>8718</v>
      </c>
      <c r="P1754" s="226" t="s">
        <v>8719</v>
      </c>
      <c r="Q1754" s="226" t="s">
        <v>8720</v>
      </c>
      <c r="R1754" s="212" t="s">
        <v>5533</v>
      </c>
      <c r="S1754" s="212" t="s">
        <v>8918</v>
      </c>
      <c r="T1754" s="236">
        <v>45532</v>
      </c>
      <c r="U1754" s="237" t="s">
        <v>6722</v>
      </c>
      <c r="V1754" s="291">
        <v>45572</v>
      </c>
      <c r="W1754" s="291">
        <v>45586</v>
      </c>
      <c r="X1754" s="291">
        <v>45579</v>
      </c>
      <c r="Y1754" s="225"/>
      <c r="Z1754" s="237" t="s">
        <v>13169</v>
      </c>
      <c r="AA1754" s="225">
        <v>202409</v>
      </c>
      <c r="AB1754" s="246">
        <v>8</v>
      </c>
      <c r="AC1754" s="247" t="s">
        <v>6708</v>
      </c>
      <c r="AD1754" s="247" t="s">
        <v>7620</v>
      </c>
      <c r="AE1754" s="248">
        <v>0</v>
      </c>
      <c r="AF1754" s="247" t="s">
        <v>7620</v>
      </c>
      <c r="AG1754" s="242" t="str">
        <f>IFERROR(VLOOKUP(작성용!A:A,RM!A:D,4,0),"-")</f>
        <v>김영하/유승환</v>
      </c>
      <c r="AH1754" s="238" t="s">
        <v>8722</v>
      </c>
      <c r="AI1754" s="238" t="s">
        <v>13170</v>
      </c>
      <c r="AJ1754" s="238" t="s">
        <v>6721</v>
      </c>
      <c r="AK1754" s="238" t="s">
        <v>6726</v>
      </c>
      <c r="AL1754" s="238">
        <v>1753</v>
      </c>
    </row>
    <row r="1755" spans="1:38" x14ac:dyDescent="0.3">
      <c r="A1755" s="232" t="s">
        <v>2407</v>
      </c>
      <c r="B1755" s="232" t="s">
        <v>8717</v>
      </c>
      <c r="C1755" s="244" t="s">
        <v>6717</v>
      </c>
      <c r="D1755" s="240" t="s">
        <v>8919</v>
      </c>
      <c r="E1755" s="239">
        <v>1101116945228</v>
      </c>
      <c r="F1755" s="243" t="s">
        <v>7179</v>
      </c>
      <c r="G1755" s="214">
        <v>0</v>
      </c>
      <c r="H1755" s="234" t="s">
        <v>7052</v>
      </c>
      <c r="I1755" s="234"/>
      <c r="J1755" s="234"/>
      <c r="K1755" s="234"/>
      <c r="L1755" s="234"/>
      <c r="M1755" s="234"/>
      <c r="N1755" s="233" t="s">
        <v>6720</v>
      </c>
      <c r="O1755" s="226" t="s">
        <v>8718</v>
      </c>
      <c r="P1755" s="226" t="s">
        <v>8719</v>
      </c>
      <c r="Q1755" s="226" t="s">
        <v>8720</v>
      </c>
      <c r="R1755" s="212" t="s">
        <v>5534</v>
      </c>
      <c r="S1755" s="212" t="s">
        <v>8920</v>
      </c>
      <c r="T1755" s="236">
        <v>45532</v>
      </c>
      <c r="U1755" s="237" t="s">
        <v>6722</v>
      </c>
      <c r="V1755" s="291">
        <v>45572</v>
      </c>
      <c r="W1755" s="291">
        <v>45586</v>
      </c>
      <c r="X1755" s="291">
        <v>45579</v>
      </c>
      <c r="Y1755" s="225"/>
      <c r="Z1755" s="237" t="s">
        <v>13169</v>
      </c>
      <c r="AA1755" s="225">
        <v>202409</v>
      </c>
      <c r="AB1755" s="246">
        <v>8</v>
      </c>
      <c r="AC1755" s="247" t="s">
        <v>6708</v>
      </c>
      <c r="AD1755" s="247" t="s">
        <v>7131</v>
      </c>
      <c r="AE1755" s="248">
        <v>1</v>
      </c>
      <c r="AF1755" s="247" t="s">
        <v>7131</v>
      </c>
      <c r="AG1755" s="242" t="str">
        <f>IFERROR(VLOOKUP(작성용!A:A,RM!A:D,4,0),"-")</f>
        <v>김영하/유승환</v>
      </c>
      <c r="AH1755" s="238" t="s">
        <v>8722</v>
      </c>
      <c r="AI1755" s="238" t="s">
        <v>13170</v>
      </c>
      <c r="AJ1755" s="238" t="s">
        <v>6721</v>
      </c>
      <c r="AK1755" s="238" t="s">
        <v>6726</v>
      </c>
      <c r="AL1755" s="238">
        <v>1754</v>
      </c>
    </row>
    <row r="1756" spans="1:38" x14ac:dyDescent="0.3">
      <c r="A1756" s="232" t="s">
        <v>2407</v>
      </c>
      <c r="B1756" s="232" t="s">
        <v>8717</v>
      </c>
      <c r="C1756" s="244" t="s">
        <v>6717</v>
      </c>
      <c r="D1756" s="240" t="s">
        <v>8302</v>
      </c>
      <c r="E1756" s="239">
        <v>1112710007059</v>
      </c>
      <c r="F1756" s="243" t="s">
        <v>7179</v>
      </c>
      <c r="G1756" s="214">
        <v>0</v>
      </c>
      <c r="H1756" s="234" t="s">
        <v>7052</v>
      </c>
      <c r="I1756" s="234"/>
      <c r="J1756" s="234"/>
      <c r="K1756" s="234"/>
      <c r="L1756" s="234"/>
      <c r="M1756" s="234"/>
      <c r="N1756" s="233" t="s">
        <v>6720</v>
      </c>
      <c r="O1756" s="226" t="s">
        <v>8718</v>
      </c>
      <c r="P1756" s="226" t="s">
        <v>8719</v>
      </c>
      <c r="Q1756" s="226" t="s">
        <v>8720</v>
      </c>
      <c r="R1756" s="212" t="s">
        <v>5535</v>
      </c>
      <c r="S1756" s="212" t="s">
        <v>8921</v>
      </c>
      <c r="T1756" s="236">
        <v>45532</v>
      </c>
      <c r="U1756" s="237" t="s">
        <v>6722</v>
      </c>
      <c r="V1756" s="291">
        <v>45572</v>
      </c>
      <c r="W1756" s="291">
        <v>45586</v>
      </c>
      <c r="X1756" s="291">
        <v>45579</v>
      </c>
      <c r="Y1756" s="225"/>
      <c r="Z1756" s="237" t="s">
        <v>13169</v>
      </c>
      <c r="AA1756" s="225">
        <v>202409</v>
      </c>
      <c r="AB1756" s="246">
        <v>8</v>
      </c>
      <c r="AC1756" s="247" t="s">
        <v>6708</v>
      </c>
      <c r="AD1756" s="247" t="s">
        <v>7110</v>
      </c>
      <c r="AE1756" s="248">
        <v>0</v>
      </c>
      <c r="AF1756" s="247" t="s">
        <v>7110</v>
      </c>
      <c r="AG1756" s="242" t="str">
        <f>IFERROR(VLOOKUP(작성용!A:A,RM!A:D,4,0),"-")</f>
        <v>김영하/유승환</v>
      </c>
      <c r="AH1756" s="238" t="s">
        <v>8722</v>
      </c>
      <c r="AI1756" s="238" t="s">
        <v>13170</v>
      </c>
      <c r="AJ1756" s="238" t="s">
        <v>6721</v>
      </c>
      <c r="AK1756" s="238" t="s">
        <v>6726</v>
      </c>
      <c r="AL1756" s="238">
        <v>1755</v>
      </c>
    </row>
    <row r="1757" spans="1:38" x14ac:dyDescent="0.3">
      <c r="A1757" s="232" t="s">
        <v>398</v>
      </c>
      <c r="B1757" s="232" t="s">
        <v>8922</v>
      </c>
      <c r="C1757" s="244" t="s">
        <v>6717</v>
      </c>
      <c r="D1757" s="240" t="s">
        <v>8923</v>
      </c>
      <c r="E1757" s="239">
        <v>1101114985060</v>
      </c>
      <c r="F1757" s="243" t="s">
        <v>7179</v>
      </c>
      <c r="G1757" s="214">
        <v>0</v>
      </c>
      <c r="H1757" s="234" t="s">
        <v>7052</v>
      </c>
      <c r="I1757" s="234"/>
      <c r="J1757" s="234"/>
      <c r="K1757" s="234"/>
      <c r="L1757" s="234"/>
      <c r="M1757" s="234"/>
      <c r="N1757" s="234" t="s">
        <v>6720</v>
      </c>
      <c r="O1757" s="249" t="s">
        <v>8924</v>
      </c>
      <c r="P1757" s="249" t="s">
        <v>8925</v>
      </c>
      <c r="Q1757" s="226" t="s">
        <v>8926</v>
      </c>
      <c r="R1757" s="212" t="s">
        <v>2</v>
      </c>
      <c r="S1757" s="213" t="s">
        <v>6721</v>
      </c>
      <c r="T1757" s="236">
        <v>45532</v>
      </c>
      <c r="U1757" s="237" t="s">
        <v>6722</v>
      </c>
      <c r="V1757" s="237">
        <v>45565</v>
      </c>
      <c r="W1757" s="237">
        <v>45576</v>
      </c>
      <c r="X1757" s="237">
        <v>45576</v>
      </c>
      <c r="Y1757" s="237"/>
      <c r="Z1757" s="237" t="s">
        <v>7066</v>
      </c>
      <c r="AA1757" s="225">
        <v>202409</v>
      </c>
      <c r="AB1757" s="246"/>
      <c r="AC1757" s="236" t="s">
        <v>7857</v>
      </c>
      <c r="AD1757" s="247" t="s">
        <v>7289</v>
      </c>
      <c r="AE1757" s="248">
        <v>1</v>
      </c>
      <c r="AF1757" s="247" t="s">
        <v>7289</v>
      </c>
      <c r="AG1757" s="242" t="str">
        <f>IFERROR(VLOOKUP(작성용!A:A,RM!A:D,4,0),"-")</f>
        <v>김영하</v>
      </c>
      <c r="AH1757" s="9" t="s">
        <v>7110</v>
      </c>
      <c r="AI1757" s="238" t="s">
        <v>6721</v>
      </c>
      <c r="AJ1757" s="238" t="s">
        <v>6721</v>
      </c>
      <c r="AK1757" s="238" t="s">
        <v>6726</v>
      </c>
      <c r="AL1757" s="238">
        <v>1756</v>
      </c>
    </row>
    <row r="1758" spans="1:38" x14ac:dyDescent="0.3">
      <c r="A1758" s="232" t="s">
        <v>398</v>
      </c>
      <c r="B1758" s="232" t="s">
        <v>8922</v>
      </c>
      <c r="C1758" s="244" t="s">
        <v>6717</v>
      </c>
      <c r="D1758" s="240" t="s">
        <v>8927</v>
      </c>
      <c r="E1758" s="239">
        <v>1101117098092</v>
      </c>
      <c r="F1758" s="243" t="s">
        <v>7558</v>
      </c>
      <c r="G1758" s="214">
        <v>1</v>
      </c>
      <c r="H1758" s="234" t="s">
        <v>7052</v>
      </c>
      <c r="I1758" s="234"/>
      <c r="J1758" s="234"/>
      <c r="K1758" s="234"/>
      <c r="L1758" s="234"/>
      <c r="M1758" s="234"/>
      <c r="N1758" s="234" t="s">
        <v>6720</v>
      </c>
      <c r="O1758" s="249" t="s">
        <v>8924</v>
      </c>
      <c r="P1758" s="249" t="s">
        <v>8925</v>
      </c>
      <c r="Q1758" s="226" t="s">
        <v>8926</v>
      </c>
      <c r="R1758" s="212" t="s">
        <v>2</v>
      </c>
      <c r="S1758" s="213" t="s">
        <v>6721</v>
      </c>
      <c r="T1758" s="236">
        <v>45532</v>
      </c>
      <c r="U1758" s="237" t="s">
        <v>6722</v>
      </c>
      <c r="V1758" s="237">
        <v>45565</v>
      </c>
      <c r="W1758" s="237">
        <v>45576</v>
      </c>
      <c r="X1758" s="237">
        <v>45576</v>
      </c>
      <c r="Y1758" s="237"/>
      <c r="Z1758" s="237" t="s">
        <v>7066</v>
      </c>
      <c r="AA1758" s="225">
        <v>202409</v>
      </c>
      <c r="AB1758" s="246"/>
      <c r="AC1758" s="236" t="s">
        <v>7857</v>
      </c>
      <c r="AD1758" s="247" t="s">
        <v>7606</v>
      </c>
      <c r="AE1758" s="248">
        <v>1</v>
      </c>
      <c r="AF1758" s="247" t="s">
        <v>7606</v>
      </c>
      <c r="AG1758" s="242" t="str">
        <f>IFERROR(VLOOKUP(작성용!A:A,RM!A:D,4,0),"-")</f>
        <v>김영하</v>
      </c>
      <c r="AH1758" s="9" t="s">
        <v>7110</v>
      </c>
      <c r="AI1758" s="238" t="s">
        <v>6721</v>
      </c>
      <c r="AJ1758" s="238" t="s">
        <v>6721</v>
      </c>
      <c r="AK1758" s="238" t="s">
        <v>6726</v>
      </c>
      <c r="AL1758" s="238">
        <v>1757</v>
      </c>
    </row>
    <row r="1759" spans="1:38" x14ac:dyDescent="0.3">
      <c r="A1759" s="232" t="s">
        <v>398</v>
      </c>
      <c r="B1759" s="232" t="s">
        <v>8922</v>
      </c>
      <c r="C1759" s="244" t="s">
        <v>6717</v>
      </c>
      <c r="D1759" s="240" t="s">
        <v>8928</v>
      </c>
      <c r="E1759" s="239">
        <v>1101116449824</v>
      </c>
      <c r="F1759" s="243" t="s">
        <v>7172</v>
      </c>
      <c r="G1759" s="214">
        <v>0</v>
      </c>
      <c r="H1759" s="234" t="s">
        <v>7052</v>
      </c>
      <c r="I1759" s="234"/>
      <c r="J1759" s="234"/>
      <c r="K1759" s="234"/>
      <c r="L1759" s="234"/>
      <c r="M1759" s="234"/>
      <c r="N1759" s="234" t="s">
        <v>6720</v>
      </c>
      <c r="O1759" s="249" t="s">
        <v>8924</v>
      </c>
      <c r="P1759" s="249" t="s">
        <v>8925</v>
      </c>
      <c r="Q1759" s="226" t="s">
        <v>8926</v>
      </c>
      <c r="R1759" s="212" t="s">
        <v>2</v>
      </c>
      <c r="S1759" s="213" t="s">
        <v>6721</v>
      </c>
      <c r="T1759" s="236">
        <v>45532</v>
      </c>
      <c r="U1759" s="237" t="s">
        <v>6722</v>
      </c>
      <c r="V1759" s="237">
        <v>45565</v>
      </c>
      <c r="W1759" s="237">
        <v>45576</v>
      </c>
      <c r="X1759" s="237">
        <v>45576</v>
      </c>
      <c r="Y1759" s="237"/>
      <c r="Z1759" s="237" t="s">
        <v>7066</v>
      </c>
      <c r="AA1759" s="225">
        <v>202409</v>
      </c>
      <c r="AB1759" s="246"/>
      <c r="AC1759" s="236" t="s">
        <v>7857</v>
      </c>
      <c r="AD1759" s="247" t="s">
        <v>7221</v>
      </c>
      <c r="AE1759" s="248">
        <v>0.2</v>
      </c>
      <c r="AF1759" s="247" t="s">
        <v>7221</v>
      </c>
      <c r="AG1759" s="242" t="str">
        <f>IFERROR(VLOOKUP(작성용!A:A,RM!A:D,4,0),"-")</f>
        <v>김영하</v>
      </c>
      <c r="AH1759" s="9" t="s">
        <v>7110</v>
      </c>
      <c r="AI1759" s="238" t="s">
        <v>6721</v>
      </c>
      <c r="AJ1759" s="238" t="s">
        <v>6721</v>
      </c>
      <c r="AK1759" s="238" t="s">
        <v>6726</v>
      </c>
      <c r="AL1759" s="238">
        <v>1758</v>
      </c>
    </row>
    <row r="1760" spans="1:38" x14ac:dyDescent="0.3">
      <c r="A1760" s="232" t="s">
        <v>398</v>
      </c>
      <c r="B1760" s="232" t="s">
        <v>8922</v>
      </c>
      <c r="C1760" s="244" t="s">
        <v>6717</v>
      </c>
      <c r="D1760" s="240" t="s">
        <v>8929</v>
      </c>
      <c r="E1760" s="239">
        <v>1101113812636</v>
      </c>
      <c r="F1760" s="243" t="s">
        <v>8287</v>
      </c>
      <c r="G1760" s="214">
        <v>0</v>
      </c>
      <c r="H1760" s="234" t="s">
        <v>7052</v>
      </c>
      <c r="I1760" s="234"/>
      <c r="J1760" s="234"/>
      <c r="K1760" s="234"/>
      <c r="L1760" s="234"/>
      <c r="M1760" s="234"/>
      <c r="N1760" s="234" t="s">
        <v>6720</v>
      </c>
      <c r="O1760" s="249" t="s">
        <v>8924</v>
      </c>
      <c r="P1760" s="249" t="s">
        <v>8925</v>
      </c>
      <c r="Q1760" s="226" t="s">
        <v>8926</v>
      </c>
      <c r="R1760" s="212" t="s">
        <v>2</v>
      </c>
      <c r="S1760" s="213" t="s">
        <v>6721</v>
      </c>
      <c r="T1760" s="236">
        <v>45532</v>
      </c>
      <c r="U1760" s="237" t="s">
        <v>6722</v>
      </c>
      <c r="V1760" s="237">
        <v>45565</v>
      </c>
      <c r="W1760" s="237">
        <v>45576</v>
      </c>
      <c r="X1760" s="237">
        <v>45576</v>
      </c>
      <c r="Y1760" s="237"/>
      <c r="Z1760" s="237" t="s">
        <v>7066</v>
      </c>
      <c r="AA1760" s="225">
        <v>202409</v>
      </c>
      <c r="AB1760" s="246"/>
      <c r="AC1760" s="236" t="s">
        <v>7857</v>
      </c>
      <c r="AD1760" s="247" t="s">
        <v>7124</v>
      </c>
      <c r="AE1760" s="248">
        <v>1</v>
      </c>
      <c r="AF1760" s="247" t="s">
        <v>7124</v>
      </c>
      <c r="AG1760" s="242" t="str">
        <f>IFERROR(VLOOKUP(작성용!A:A,RM!A:D,4,0),"-")</f>
        <v>김영하</v>
      </c>
      <c r="AH1760" s="9" t="s">
        <v>7110</v>
      </c>
      <c r="AI1760" s="238" t="s">
        <v>6721</v>
      </c>
      <c r="AJ1760" s="238" t="s">
        <v>6721</v>
      </c>
      <c r="AK1760" s="238" t="s">
        <v>6726</v>
      </c>
      <c r="AL1760" s="238">
        <v>1759</v>
      </c>
    </row>
    <row r="1761" spans="1:38" x14ac:dyDescent="0.3">
      <c r="A1761" s="232" t="s">
        <v>398</v>
      </c>
      <c r="B1761" s="232" t="s">
        <v>8922</v>
      </c>
      <c r="C1761" s="244" t="s">
        <v>6717</v>
      </c>
      <c r="D1761" s="240" t="s">
        <v>8295</v>
      </c>
      <c r="E1761" s="239">
        <v>1101113545584</v>
      </c>
      <c r="F1761" s="243" t="s">
        <v>8287</v>
      </c>
      <c r="G1761" s="214">
        <v>0</v>
      </c>
      <c r="H1761" s="234" t="s">
        <v>7052</v>
      </c>
      <c r="I1761" s="234"/>
      <c r="J1761" s="234"/>
      <c r="K1761" s="234"/>
      <c r="L1761" s="234"/>
      <c r="M1761" s="234"/>
      <c r="N1761" s="234" t="s">
        <v>6720</v>
      </c>
      <c r="O1761" s="249" t="s">
        <v>8924</v>
      </c>
      <c r="P1761" s="249" t="s">
        <v>8925</v>
      </c>
      <c r="Q1761" s="226" t="s">
        <v>8926</v>
      </c>
      <c r="R1761" s="212" t="s">
        <v>2</v>
      </c>
      <c r="S1761" s="213" t="s">
        <v>6721</v>
      </c>
      <c r="T1761" s="236">
        <v>45532</v>
      </c>
      <c r="U1761" s="237" t="s">
        <v>6722</v>
      </c>
      <c r="V1761" s="237">
        <v>45565</v>
      </c>
      <c r="W1761" s="237">
        <v>45576</v>
      </c>
      <c r="X1761" s="237">
        <v>45576</v>
      </c>
      <c r="Y1761" s="237"/>
      <c r="Z1761" s="237" t="s">
        <v>7066</v>
      </c>
      <c r="AA1761" s="225">
        <v>202409</v>
      </c>
      <c r="AB1761" s="246"/>
      <c r="AC1761" s="236" t="s">
        <v>7857</v>
      </c>
      <c r="AD1761" s="247" t="s">
        <v>7137</v>
      </c>
      <c r="AE1761" s="248">
        <v>0</v>
      </c>
      <c r="AF1761" s="247" t="s">
        <v>7137</v>
      </c>
      <c r="AG1761" s="242" t="str">
        <f>IFERROR(VLOOKUP(작성용!A:A,RM!A:D,4,0),"-")</f>
        <v>김영하</v>
      </c>
      <c r="AH1761" s="9" t="s">
        <v>7110</v>
      </c>
      <c r="AI1761" s="238" t="s">
        <v>6721</v>
      </c>
      <c r="AJ1761" s="238" t="s">
        <v>6721</v>
      </c>
      <c r="AK1761" s="238" t="s">
        <v>6726</v>
      </c>
      <c r="AL1761" s="238">
        <v>1760</v>
      </c>
    </row>
    <row r="1762" spans="1:38" x14ac:dyDescent="0.3">
      <c r="A1762" s="232" t="s">
        <v>398</v>
      </c>
      <c r="B1762" s="232" t="s">
        <v>8922</v>
      </c>
      <c r="C1762" s="244" t="s">
        <v>6717</v>
      </c>
      <c r="D1762" s="240" t="s">
        <v>8930</v>
      </c>
      <c r="E1762" s="239">
        <v>1101113009241</v>
      </c>
      <c r="F1762" s="243" t="s">
        <v>7179</v>
      </c>
      <c r="G1762" s="214">
        <v>0</v>
      </c>
      <c r="H1762" s="234" t="s">
        <v>7052</v>
      </c>
      <c r="I1762" s="234"/>
      <c r="J1762" s="234"/>
      <c r="K1762" s="234"/>
      <c r="L1762" s="234"/>
      <c r="M1762" s="234"/>
      <c r="N1762" s="234" t="s">
        <v>6720</v>
      </c>
      <c r="O1762" s="249" t="s">
        <v>8924</v>
      </c>
      <c r="P1762" s="249" t="s">
        <v>8925</v>
      </c>
      <c r="Q1762" s="226" t="s">
        <v>8926</v>
      </c>
      <c r="R1762" s="212" t="s">
        <v>2</v>
      </c>
      <c r="S1762" s="213" t="s">
        <v>6721</v>
      </c>
      <c r="T1762" s="236">
        <v>45532</v>
      </c>
      <c r="U1762" s="237" t="s">
        <v>6722</v>
      </c>
      <c r="V1762" s="237">
        <v>45565</v>
      </c>
      <c r="W1762" s="237">
        <v>45576</v>
      </c>
      <c r="X1762" s="237">
        <v>45576</v>
      </c>
      <c r="Y1762" s="237"/>
      <c r="Z1762" s="237" t="s">
        <v>7066</v>
      </c>
      <c r="AA1762" s="225">
        <v>202409</v>
      </c>
      <c r="AB1762" s="246"/>
      <c r="AC1762" s="236" t="s">
        <v>7857</v>
      </c>
      <c r="AD1762" s="247" t="s">
        <v>7124</v>
      </c>
      <c r="AE1762" s="248">
        <v>1</v>
      </c>
      <c r="AF1762" s="247" t="s">
        <v>7124</v>
      </c>
      <c r="AG1762" s="242" t="str">
        <f>IFERROR(VLOOKUP(작성용!A:A,RM!A:D,4,0),"-")</f>
        <v>김영하</v>
      </c>
      <c r="AH1762" s="9" t="s">
        <v>7110</v>
      </c>
      <c r="AI1762" s="238" t="s">
        <v>6721</v>
      </c>
      <c r="AJ1762" s="238" t="s">
        <v>6721</v>
      </c>
      <c r="AK1762" s="238" t="s">
        <v>6726</v>
      </c>
      <c r="AL1762" s="238">
        <v>1761</v>
      </c>
    </row>
    <row r="1763" spans="1:38" x14ac:dyDescent="0.3">
      <c r="A1763" s="232" t="s">
        <v>398</v>
      </c>
      <c r="B1763" s="232" t="s">
        <v>8922</v>
      </c>
      <c r="C1763" s="244" t="s">
        <v>6717</v>
      </c>
      <c r="D1763" s="240" t="s">
        <v>8931</v>
      </c>
      <c r="E1763" s="239">
        <v>1101130025600</v>
      </c>
      <c r="F1763" s="243" t="s">
        <v>7105</v>
      </c>
      <c r="G1763" s="214">
        <v>0</v>
      </c>
      <c r="H1763" s="234" t="s">
        <v>7052</v>
      </c>
      <c r="I1763" s="234"/>
      <c r="J1763" s="234"/>
      <c r="K1763" s="234"/>
      <c r="L1763" s="234"/>
      <c r="M1763" s="234"/>
      <c r="N1763" s="234" t="s">
        <v>6720</v>
      </c>
      <c r="O1763" s="249" t="s">
        <v>8924</v>
      </c>
      <c r="P1763" s="249" t="s">
        <v>8925</v>
      </c>
      <c r="Q1763" s="226" t="s">
        <v>8926</v>
      </c>
      <c r="R1763" s="212" t="s">
        <v>2</v>
      </c>
      <c r="S1763" s="213" t="s">
        <v>6721</v>
      </c>
      <c r="T1763" s="236">
        <v>45532</v>
      </c>
      <c r="U1763" s="237" t="s">
        <v>6722</v>
      </c>
      <c r="V1763" s="237">
        <v>45565</v>
      </c>
      <c r="W1763" s="237">
        <v>45576</v>
      </c>
      <c r="X1763" s="237">
        <v>45576</v>
      </c>
      <c r="Y1763" s="237"/>
      <c r="Z1763" s="237" t="s">
        <v>7066</v>
      </c>
      <c r="AA1763" s="225">
        <v>202409</v>
      </c>
      <c r="AB1763" s="246"/>
      <c r="AC1763" s="236" t="s">
        <v>7857</v>
      </c>
      <c r="AD1763" s="247" t="s">
        <v>7137</v>
      </c>
      <c r="AE1763" s="248">
        <v>1</v>
      </c>
      <c r="AF1763" s="247" t="s">
        <v>7137</v>
      </c>
      <c r="AG1763" s="242" t="str">
        <f>IFERROR(VLOOKUP(작성용!A:A,RM!A:D,4,0),"-")</f>
        <v>김영하</v>
      </c>
      <c r="AH1763" s="9" t="s">
        <v>7110</v>
      </c>
      <c r="AI1763" s="238" t="s">
        <v>6721</v>
      </c>
      <c r="AJ1763" s="238" t="s">
        <v>6721</v>
      </c>
      <c r="AK1763" s="238" t="s">
        <v>6726</v>
      </c>
      <c r="AL1763" s="238">
        <v>1762</v>
      </c>
    </row>
    <row r="1764" spans="1:38" x14ac:dyDescent="0.3">
      <c r="A1764" s="232" t="s">
        <v>398</v>
      </c>
      <c r="B1764" s="232" t="s">
        <v>8922</v>
      </c>
      <c r="C1764" s="244" t="s">
        <v>6717</v>
      </c>
      <c r="D1764" s="240" t="s">
        <v>8633</v>
      </c>
      <c r="E1764" s="239">
        <v>1101130024339</v>
      </c>
      <c r="F1764" s="243" t="s">
        <v>7105</v>
      </c>
      <c r="G1764" s="214">
        <v>0</v>
      </c>
      <c r="H1764" s="234" t="s">
        <v>7052</v>
      </c>
      <c r="I1764" s="234"/>
      <c r="J1764" s="234"/>
      <c r="K1764" s="234"/>
      <c r="L1764" s="234"/>
      <c r="M1764" s="234"/>
      <c r="N1764" s="234" t="s">
        <v>6720</v>
      </c>
      <c r="O1764" s="249" t="s">
        <v>8924</v>
      </c>
      <c r="P1764" s="249" t="s">
        <v>8925</v>
      </c>
      <c r="Q1764" s="226" t="s">
        <v>8926</v>
      </c>
      <c r="R1764" s="212" t="s">
        <v>2</v>
      </c>
      <c r="S1764" s="213" t="s">
        <v>6721</v>
      </c>
      <c r="T1764" s="236">
        <v>45532</v>
      </c>
      <c r="U1764" s="237" t="s">
        <v>6722</v>
      </c>
      <c r="V1764" s="237">
        <v>45565</v>
      </c>
      <c r="W1764" s="237">
        <v>45576</v>
      </c>
      <c r="X1764" s="237">
        <v>45576</v>
      </c>
      <c r="Y1764" s="237"/>
      <c r="Z1764" s="237" t="s">
        <v>7066</v>
      </c>
      <c r="AA1764" s="225">
        <v>202409</v>
      </c>
      <c r="AB1764" s="246"/>
      <c r="AC1764" s="236" t="s">
        <v>7857</v>
      </c>
      <c r="AD1764" s="247" t="s">
        <v>7221</v>
      </c>
      <c r="AE1764" s="248">
        <v>0</v>
      </c>
      <c r="AF1764" s="247" t="s">
        <v>7221</v>
      </c>
      <c r="AG1764" s="242" t="str">
        <f>IFERROR(VLOOKUP(작성용!A:A,RM!A:D,4,0),"-")</f>
        <v>김영하</v>
      </c>
      <c r="AH1764" s="9" t="s">
        <v>7110</v>
      </c>
      <c r="AI1764" s="238" t="s">
        <v>6721</v>
      </c>
      <c r="AJ1764" s="238" t="s">
        <v>6721</v>
      </c>
      <c r="AK1764" s="238" t="s">
        <v>6726</v>
      </c>
      <c r="AL1764" s="238">
        <v>1763</v>
      </c>
    </row>
    <row r="1765" spans="1:38" x14ac:dyDescent="0.3">
      <c r="A1765" s="232" t="s">
        <v>398</v>
      </c>
      <c r="B1765" s="232" t="s">
        <v>8922</v>
      </c>
      <c r="C1765" s="244" t="s">
        <v>6717</v>
      </c>
      <c r="D1765" s="240" t="s">
        <v>8932</v>
      </c>
      <c r="E1765" s="239">
        <v>1101130018176</v>
      </c>
      <c r="F1765" s="243" t="s">
        <v>7105</v>
      </c>
      <c r="G1765" s="214">
        <v>0</v>
      </c>
      <c r="H1765" s="234" t="s">
        <v>7052</v>
      </c>
      <c r="I1765" s="234"/>
      <c r="J1765" s="234"/>
      <c r="K1765" s="234"/>
      <c r="L1765" s="234"/>
      <c r="M1765" s="234"/>
      <c r="N1765" s="234" t="s">
        <v>6720</v>
      </c>
      <c r="O1765" s="249" t="s">
        <v>8924</v>
      </c>
      <c r="P1765" s="249" t="s">
        <v>8925</v>
      </c>
      <c r="Q1765" s="226" t="s">
        <v>8926</v>
      </c>
      <c r="R1765" s="212" t="s">
        <v>2</v>
      </c>
      <c r="S1765" s="213" t="s">
        <v>6721</v>
      </c>
      <c r="T1765" s="236">
        <v>45532</v>
      </c>
      <c r="U1765" s="237" t="s">
        <v>6722</v>
      </c>
      <c r="V1765" s="237">
        <v>45565</v>
      </c>
      <c r="W1765" s="237">
        <v>45576</v>
      </c>
      <c r="X1765" s="237">
        <v>45576</v>
      </c>
      <c r="Y1765" s="237"/>
      <c r="Z1765" s="237" t="s">
        <v>7066</v>
      </c>
      <c r="AA1765" s="225">
        <v>202409</v>
      </c>
      <c r="AB1765" s="246"/>
      <c r="AC1765" s="236" t="s">
        <v>7857</v>
      </c>
      <c r="AD1765" s="247" t="s">
        <v>7152</v>
      </c>
      <c r="AE1765" s="248">
        <v>1</v>
      </c>
      <c r="AF1765" s="247" t="s">
        <v>7152</v>
      </c>
      <c r="AG1765" s="242" t="str">
        <f>IFERROR(VLOOKUP(작성용!A:A,RM!A:D,4,0),"-")</f>
        <v>김영하</v>
      </c>
      <c r="AH1765" s="9" t="s">
        <v>7110</v>
      </c>
      <c r="AI1765" s="238" t="s">
        <v>6721</v>
      </c>
      <c r="AJ1765" s="238" t="s">
        <v>6721</v>
      </c>
      <c r="AK1765" s="238" t="s">
        <v>6726</v>
      </c>
      <c r="AL1765" s="238">
        <v>1764</v>
      </c>
    </row>
    <row r="1766" spans="1:38" x14ac:dyDescent="0.3">
      <c r="A1766" s="232" t="s">
        <v>398</v>
      </c>
      <c r="B1766" s="232" t="s">
        <v>8922</v>
      </c>
      <c r="C1766" s="244" t="s">
        <v>6717</v>
      </c>
      <c r="D1766" s="240" t="s">
        <v>8933</v>
      </c>
      <c r="E1766" s="239">
        <v>1101130019885</v>
      </c>
      <c r="F1766" s="243" t="s">
        <v>7105</v>
      </c>
      <c r="G1766" s="214">
        <v>0</v>
      </c>
      <c r="H1766" s="234" t="s">
        <v>7052</v>
      </c>
      <c r="I1766" s="234"/>
      <c r="J1766" s="234"/>
      <c r="K1766" s="234"/>
      <c r="L1766" s="234"/>
      <c r="M1766" s="234"/>
      <c r="N1766" s="234" t="s">
        <v>6720</v>
      </c>
      <c r="O1766" s="249" t="s">
        <v>8924</v>
      </c>
      <c r="P1766" s="249" t="s">
        <v>8925</v>
      </c>
      <c r="Q1766" s="226" t="s">
        <v>8926</v>
      </c>
      <c r="R1766" s="212" t="s">
        <v>2</v>
      </c>
      <c r="S1766" s="213" t="s">
        <v>6721</v>
      </c>
      <c r="T1766" s="236">
        <v>45532</v>
      </c>
      <c r="U1766" s="237" t="s">
        <v>6722</v>
      </c>
      <c r="V1766" s="237">
        <v>45565</v>
      </c>
      <c r="W1766" s="237">
        <v>45576</v>
      </c>
      <c r="X1766" s="237">
        <v>45576</v>
      </c>
      <c r="Y1766" s="237"/>
      <c r="Z1766" s="237" t="s">
        <v>7066</v>
      </c>
      <c r="AA1766" s="225">
        <v>202409</v>
      </c>
      <c r="AB1766" s="246"/>
      <c r="AC1766" s="236" t="s">
        <v>7857</v>
      </c>
      <c r="AD1766" s="247" t="s">
        <v>7129</v>
      </c>
      <c r="AE1766" s="248">
        <v>1</v>
      </c>
      <c r="AF1766" s="247" t="s">
        <v>7129</v>
      </c>
      <c r="AG1766" s="242" t="str">
        <f>IFERROR(VLOOKUP(작성용!A:A,RM!A:D,4,0),"-")</f>
        <v>김영하</v>
      </c>
      <c r="AH1766" s="9" t="s">
        <v>7110</v>
      </c>
      <c r="AI1766" s="238" t="s">
        <v>6721</v>
      </c>
      <c r="AJ1766" s="238" t="s">
        <v>6721</v>
      </c>
      <c r="AK1766" s="238" t="s">
        <v>6726</v>
      </c>
      <c r="AL1766" s="238">
        <v>1765</v>
      </c>
    </row>
    <row r="1767" spans="1:38" x14ac:dyDescent="0.3">
      <c r="A1767" s="232" t="s">
        <v>398</v>
      </c>
      <c r="B1767" s="232" t="s">
        <v>8922</v>
      </c>
      <c r="C1767" s="244" t="s">
        <v>6717</v>
      </c>
      <c r="D1767" s="240" t="s">
        <v>8934</v>
      </c>
      <c r="E1767" s="239">
        <v>1101130028977</v>
      </c>
      <c r="F1767" s="243" t="s">
        <v>7105</v>
      </c>
      <c r="G1767" s="214">
        <v>0</v>
      </c>
      <c r="H1767" s="234" t="s">
        <v>7052</v>
      </c>
      <c r="I1767" s="234"/>
      <c r="J1767" s="234"/>
      <c r="K1767" s="234"/>
      <c r="L1767" s="234"/>
      <c r="M1767" s="234"/>
      <c r="N1767" s="234" t="s">
        <v>6720</v>
      </c>
      <c r="O1767" s="249" t="s">
        <v>8924</v>
      </c>
      <c r="P1767" s="249" t="s">
        <v>8925</v>
      </c>
      <c r="Q1767" s="226" t="s">
        <v>8926</v>
      </c>
      <c r="R1767" s="212" t="s">
        <v>2</v>
      </c>
      <c r="S1767" s="213" t="s">
        <v>6721</v>
      </c>
      <c r="T1767" s="236">
        <v>45532</v>
      </c>
      <c r="U1767" s="237" t="s">
        <v>6722</v>
      </c>
      <c r="V1767" s="237">
        <v>45565</v>
      </c>
      <c r="W1767" s="237">
        <v>45576</v>
      </c>
      <c r="X1767" s="237">
        <v>45576</v>
      </c>
      <c r="Y1767" s="237"/>
      <c r="Z1767" s="237" t="s">
        <v>7066</v>
      </c>
      <c r="AA1767" s="225">
        <v>202409</v>
      </c>
      <c r="AB1767" s="246"/>
      <c r="AC1767" s="236" t="s">
        <v>7857</v>
      </c>
      <c r="AD1767" s="247" t="s">
        <v>7119</v>
      </c>
      <c r="AE1767" s="248">
        <v>2</v>
      </c>
      <c r="AF1767" s="247" t="s">
        <v>7119</v>
      </c>
      <c r="AG1767" s="242" t="str">
        <f>IFERROR(VLOOKUP(작성용!A:A,RM!A:D,4,0),"-")</f>
        <v>김영하</v>
      </c>
      <c r="AH1767" s="9" t="s">
        <v>7110</v>
      </c>
      <c r="AI1767" s="238" t="s">
        <v>6721</v>
      </c>
      <c r="AJ1767" s="238" t="s">
        <v>6721</v>
      </c>
      <c r="AK1767" s="238" t="s">
        <v>6726</v>
      </c>
      <c r="AL1767" s="238">
        <v>1766</v>
      </c>
    </row>
    <row r="1768" spans="1:38" x14ac:dyDescent="0.3">
      <c r="A1768" s="232" t="s">
        <v>398</v>
      </c>
      <c r="B1768" s="232" t="s">
        <v>8922</v>
      </c>
      <c r="C1768" s="244" t="s">
        <v>6717</v>
      </c>
      <c r="D1768" s="240" t="s">
        <v>8935</v>
      </c>
      <c r="E1768" s="239">
        <v>1615110024102</v>
      </c>
      <c r="F1768" s="243" t="s">
        <v>6729</v>
      </c>
      <c r="G1768" s="214">
        <v>2</v>
      </c>
      <c r="H1768" s="234" t="s">
        <v>7052</v>
      </c>
      <c r="I1768" s="234"/>
      <c r="J1768" s="234"/>
      <c r="K1768" s="234"/>
      <c r="L1768" s="234"/>
      <c r="M1768" s="234"/>
      <c r="N1768" s="234" t="s">
        <v>6720</v>
      </c>
      <c r="O1768" s="249" t="s">
        <v>8924</v>
      </c>
      <c r="P1768" s="249" t="s">
        <v>8925</v>
      </c>
      <c r="Q1768" s="226" t="s">
        <v>8926</v>
      </c>
      <c r="R1768" s="212" t="s">
        <v>2</v>
      </c>
      <c r="S1768" s="213" t="s">
        <v>6721</v>
      </c>
      <c r="T1768" s="236">
        <v>45532</v>
      </c>
      <c r="U1768" s="237" t="s">
        <v>6722</v>
      </c>
      <c r="V1768" s="237">
        <v>45565</v>
      </c>
      <c r="W1768" s="237">
        <v>45576</v>
      </c>
      <c r="X1768" s="237">
        <v>45576</v>
      </c>
      <c r="Y1768" s="237"/>
      <c r="Z1768" s="237" t="s">
        <v>7066</v>
      </c>
      <c r="AA1768" s="225">
        <v>202409</v>
      </c>
      <c r="AB1768" s="246"/>
      <c r="AC1768" s="236" t="s">
        <v>7857</v>
      </c>
      <c r="AD1768" s="247" t="s">
        <v>7110</v>
      </c>
      <c r="AE1768" s="248">
        <v>1</v>
      </c>
      <c r="AF1768" s="247" t="s">
        <v>7110</v>
      </c>
      <c r="AG1768" s="242" t="str">
        <f>IFERROR(VLOOKUP(작성용!A:A,RM!A:D,4,0),"-")</f>
        <v>김영하</v>
      </c>
      <c r="AH1768" s="9" t="s">
        <v>7110</v>
      </c>
      <c r="AI1768" s="238" t="s">
        <v>6721</v>
      </c>
      <c r="AJ1768" s="238" t="s">
        <v>6721</v>
      </c>
      <c r="AK1768" s="238" t="s">
        <v>6726</v>
      </c>
      <c r="AL1768" s="238">
        <v>1767</v>
      </c>
    </row>
    <row r="1769" spans="1:38" x14ac:dyDescent="0.3">
      <c r="A1769" s="232">
        <v>6000337</v>
      </c>
      <c r="B1769" s="232" t="s">
        <v>8931</v>
      </c>
      <c r="C1769" s="244" t="s">
        <v>6717</v>
      </c>
      <c r="D1769" s="240" t="s">
        <v>8936</v>
      </c>
      <c r="E1769" s="239">
        <v>1101115944312</v>
      </c>
      <c r="F1769" s="243" t="s">
        <v>7179</v>
      </c>
      <c r="G1769" s="214">
        <v>0</v>
      </c>
      <c r="H1769" s="234" t="s">
        <v>6721</v>
      </c>
      <c r="I1769" s="234"/>
      <c r="J1769" s="234"/>
      <c r="K1769" s="234"/>
      <c r="L1769" s="234"/>
      <c r="M1769" s="234"/>
      <c r="N1769" s="234" t="s">
        <v>6720</v>
      </c>
      <c r="O1769" s="249"/>
      <c r="P1769" s="249"/>
      <c r="Q1769" s="226"/>
      <c r="R1769" s="212" t="s">
        <v>2</v>
      </c>
      <c r="S1769" s="213" t="s">
        <v>6721</v>
      </c>
      <c r="T1769" s="236" t="s">
        <v>8937</v>
      </c>
      <c r="U1769" s="237" t="s">
        <v>6722</v>
      </c>
      <c r="V1769" s="237">
        <v>45565</v>
      </c>
      <c r="W1769" s="236" t="s">
        <v>6944</v>
      </c>
      <c r="X1769" s="237" t="s">
        <v>6721</v>
      </c>
      <c r="Y1769" s="237"/>
      <c r="Z1769" s="237"/>
      <c r="AA1769" s="225">
        <v>202409</v>
      </c>
      <c r="AB1769" s="246"/>
      <c r="AC1769" s="236" t="s">
        <v>7181</v>
      </c>
      <c r="AD1769" s="247" t="s">
        <v>7129</v>
      </c>
      <c r="AE1769" s="248">
        <v>0.4</v>
      </c>
      <c r="AF1769" s="247" t="s">
        <v>7129</v>
      </c>
      <c r="AG1769" s="242" t="str">
        <f>IFERROR(VLOOKUP(작성용!A:A,RM!A:D,4,0),"-")</f>
        <v>-</v>
      </c>
      <c r="AH1769" s="9" t="s">
        <v>6721</v>
      </c>
      <c r="AI1769" s="238" t="s">
        <v>6721</v>
      </c>
      <c r="AJ1769" s="238" t="s">
        <v>6721</v>
      </c>
      <c r="AK1769" s="238" t="s">
        <v>7182</v>
      </c>
      <c r="AL1769" s="238">
        <v>1768</v>
      </c>
    </row>
    <row r="1770" spans="1:38" x14ac:dyDescent="0.3">
      <c r="A1770" s="232">
        <v>6000337</v>
      </c>
      <c r="B1770" s="232" t="s">
        <v>8931</v>
      </c>
      <c r="C1770" s="244" t="s">
        <v>6717</v>
      </c>
      <c r="D1770" s="240" t="s">
        <v>8938</v>
      </c>
      <c r="E1770" s="239">
        <v>1101114855172</v>
      </c>
      <c r="F1770" s="243" t="s">
        <v>7179</v>
      </c>
      <c r="G1770" s="214">
        <v>0</v>
      </c>
      <c r="H1770" s="234" t="s">
        <v>6721</v>
      </c>
      <c r="I1770" s="234"/>
      <c r="J1770" s="234"/>
      <c r="K1770" s="234"/>
      <c r="L1770" s="234"/>
      <c r="M1770" s="234"/>
      <c r="N1770" s="234" t="s">
        <v>6720</v>
      </c>
      <c r="O1770" s="249"/>
      <c r="P1770" s="249"/>
      <c r="Q1770" s="226"/>
      <c r="R1770" s="212" t="s">
        <v>2</v>
      </c>
      <c r="S1770" s="213" t="s">
        <v>6721</v>
      </c>
      <c r="T1770" s="236" t="s">
        <v>8937</v>
      </c>
      <c r="U1770" s="237" t="s">
        <v>6722</v>
      </c>
      <c r="V1770" s="237">
        <v>45565</v>
      </c>
      <c r="W1770" s="236" t="s">
        <v>6944</v>
      </c>
      <c r="X1770" s="237" t="s">
        <v>6721</v>
      </c>
      <c r="Y1770" s="237"/>
      <c r="Z1770" s="237"/>
      <c r="AA1770" s="225">
        <v>202409</v>
      </c>
      <c r="AB1770" s="246"/>
      <c r="AC1770" s="236" t="s">
        <v>7181</v>
      </c>
      <c r="AD1770" s="247" t="s">
        <v>7133</v>
      </c>
      <c r="AE1770" s="248">
        <v>0.4</v>
      </c>
      <c r="AF1770" s="247" t="s">
        <v>7133</v>
      </c>
      <c r="AG1770" s="242" t="str">
        <f>IFERROR(VLOOKUP(작성용!A:A,RM!A:D,4,0),"-")</f>
        <v>-</v>
      </c>
      <c r="AH1770" s="9" t="s">
        <v>6721</v>
      </c>
      <c r="AI1770" s="238" t="s">
        <v>6721</v>
      </c>
      <c r="AJ1770" s="238" t="s">
        <v>6721</v>
      </c>
      <c r="AK1770" s="238" t="s">
        <v>7182</v>
      </c>
      <c r="AL1770" s="238">
        <v>1769</v>
      </c>
    </row>
    <row r="1771" spans="1:38" x14ac:dyDescent="0.3">
      <c r="A1771" s="232">
        <v>6000337</v>
      </c>
      <c r="B1771" s="232" t="s">
        <v>8931</v>
      </c>
      <c r="C1771" s="244" t="s">
        <v>6717</v>
      </c>
      <c r="D1771" s="240" t="s">
        <v>8939</v>
      </c>
      <c r="E1771" s="239">
        <v>1701110604795</v>
      </c>
      <c r="F1771" s="243" t="s">
        <v>7179</v>
      </c>
      <c r="G1771" s="214">
        <v>0</v>
      </c>
      <c r="H1771" s="234" t="s">
        <v>6721</v>
      </c>
      <c r="I1771" s="234"/>
      <c r="J1771" s="234"/>
      <c r="K1771" s="234"/>
      <c r="L1771" s="234"/>
      <c r="M1771" s="234"/>
      <c r="N1771" s="234" t="s">
        <v>6720</v>
      </c>
      <c r="O1771" s="249"/>
      <c r="P1771" s="249"/>
      <c r="Q1771" s="226"/>
      <c r="R1771" s="212" t="s">
        <v>2</v>
      </c>
      <c r="S1771" s="213" t="s">
        <v>6721</v>
      </c>
      <c r="T1771" s="236" t="s">
        <v>8937</v>
      </c>
      <c r="U1771" s="237" t="s">
        <v>6722</v>
      </c>
      <c r="V1771" s="237">
        <v>45565</v>
      </c>
      <c r="W1771" s="236" t="s">
        <v>6944</v>
      </c>
      <c r="X1771" s="237" t="s">
        <v>6721</v>
      </c>
      <c r="Y1771" s="237"/>
      <c r="Z1771" s="237"/>
      <c r="AA1771" s="225">
        <v>202409</v>
      </c>
      <c r="AB1771" s="246"/>
      <c r="AC1771" s="236" t="s">
        <v>7181</v>
      </c>
      <c r="AD1771" s="247" t="s">
        <v>7119</v>
      </c>
      <c r="AE1771" s="248">
        <v>0.4</v>
      </c>
      <c r="AF1771" s="247" t="s">
        <v>7119</v>
      </c>
      <c r="AG1771" s="242" t="str">
        <f>IFERROR(VLOOKUP(작성용!A:A,RM!A:D,4,0),"-")</f>
        <v>-</v>
      </c>
      <c r="AH1771" s="9" t="s">
        <v>6721</v>
      </c>
      <c r="AI1771" s="238" t="s">
        <v>6721</v>
      </c>
      <c r="AJ1771" s="238" t="s">
        <v>6721</v>
      </c>
      <c r="AK1771" s="238" t="s">
        <v>7182</v>
      </c>
      <c r="AL1771" s="238">
        <v>1770</v>
      </c>
    </row>
    <row r="1772" spans="1:38" x14ac:dyDescent="0.3">
      <c r="A1772" s="232">
        <v>6000337</v>
      </c>
      <c r="B1772" s="232" t="s">
        <v>8931</v>
      </c>
      <c r="C1772" s="244" t="s">
        <v>6717</v>
      </c>
      <c r="D1772" s="240" t="s">
        <v>8939</v>
      </c>
      <c r="E1772" s="239">
        <v>1701110604795</v>
      </c>
      <c r="F1772" s="243" t="s">
        <v>7044</v>
      </c>
      <c r="G1772" s="214">
        <v>0</v>
      </c>
      <c r="H1772" s="234" t="s">
        <v>6721</v>
      </c>
      <c r="I1772" s="234"/>
      <c r="J1772" s="234"/>
      <c r="K1772" s="234"/>
      <c r="L1772" s="234"/>
      <c r="M1772" s="234"/>
      <c r="N1772" s="234" t="s">
        <v>6720</v>
      </c>
      <c r="O1772" s="249"/>
      <c r="P1772" s="249"/>
      <c r="Q1772" s="226"/>
      <c r="R1772" s="212" t="s">
        <v>2</v>
      </c>
      <c r="S1772" s="213" t="s">
        <v>6721</v>
      </c>
      <c r="T1772" s="236" t="s">
        <v>8937</v>
      </c>
      <c r="U1772" s="237" t="s">
        <v>6722</v>
      </c>
      <c r="V1772" s="237">
        <v>45565</v>
      </c>
      <c r="W1772" s="236" t="s">
        <v>6944</v>
      </c>
      <c r="X1772" s="237" t="s">
        <v>6721</v>
      </c>
      <c r="Y1772" s="237"/>
      <c r="Z1772" s="237"/>
      <c r="AA1772" s="225">
        <v>202409</v>
      </c>
      <c r="AB1772" s="246"/>
      <c r="AC1772" s="236" t="s">
        <v>7181</v>
      </c>
      <c r="AD1772" s="247" t="s">
        <v>7119</v>
      </c>
      <c r="AE1772" s="248">
        <v>0</v>
      </c>
      <c r="AF1772" s="247" t="s">
        <v>7119</v>
      </c>
      <c r="AG1772" s="242" t="str">
        <f>IFERROR(VLOOKUP(작성용!A:A,RM!A:D,4,0),"-")</f>
        <v>-</v>
      </c>
      <c r="AH1772" s="9" t="s">
        <v>6721</v>
      </c>
      <c r="AI1772" s="238" t="s">
        <v>6721</v>
      </c>
      <c r="AJ1772" s="238" t="s">
        <v>6721</v>
      </c>
      <c r="AK1772" s="238" t="s">
        <v>7182</v>
      </c>
      <c r="AL1772" s="238">
        <v>1771</v>
      </c>
    </row>
    <row r="1773" spans="1:38" x14ac:dyDescent="0.3">
      <c r="A1773" s="232">
        <v>6000337</v>
      </c>
      <c r="B1773" s="232" t="s">
        <v>8931</v>
      </c>
      <c r="C1773" s="244" t="s">
        <v>6717</v>
      </c>
      <c r="D1773" s="240" t="s">
        <v>8940</v>
      </c>
      <c r="E1773" s="239" t="s">
        <v>5536</v>
      </c>
      <c r="F1773" s="243" t="s">
        <v>6966</v>
      </c>
      <c r="G1773" s="214">
        <v>0</v>
      </c>
      <c r="H1773" s="234" t="s">
        <v>6721</v>
      </c>
      <c r="I1773" s="234"/>
      <c r="J1773" s="234"/>
      <c r="K1773" s="234"/>
      <c r="L1773" s="234"/>
      <c r="M1773" s="234"/>
      <c r="N1773" s="234" t="s">
        <v>6720</v>
      </c>
      <c r="O1773" s="249"/>
      <c r="P1773" s="249"/>
      <c r="Q1773" s="226"/>
      <c r="R1773" s="212" t="s">
        <v>2</v>
      </c>
      <c r="S1773" s="213" t="s">
        <v>6721</v>
      </c>
      <c r="T1773" s="236" t="s">
        <v>8937</v>
      </c>
      <c r="U1773" s="237" t="s">
        <v>6722</v>
      </c>
      <c r="V1773" s="237">
        <v>45565</v>
      </c>
      <c r="W1773" s="236" t="s">
        <v>6944</v>
      </c>
      <c r="X1773" s="237" t="s">
        <v>6721</v>
      </c>
      <c r="Y1773" s="237"/>
      <c r="Z1773" s="237"/>
      <c r="AA1773" s="225">
        <v>202409</v>
      </c>
      <c r="AB1773" s="246"/>
      <c r="AC1773" s="236" t="s">
        <v>7181</v>
      </c>
      <c r="AD1773" s="247" t="s">
        <v>7117</v>
      </c>
      <c r="AE1773" s="248">
        <v>0.4</v>
      </c>
      <c r="AF1773" s="247" t="s">
        <v>7117</v>
      </c>
      <c r="AG1773" s="242" t="str">
        <f>IFERROR(VLOOKUP(작성용!A:A,RM!A:D,4,0),"-")</f>
        <v>-</v>
      </c>
      <c r="AH1773" s="9" t="s">
        <v>6721</v>
      </c>
      <c r="AI1773" s="238" t="s">
        <v>6721</v>
      </c>
      <c r="AJ1773" s="238" t="s">
        <v>6721</v>
      </c>
      <c r="AK1773" s="238" t="s">
        <v>7182</v>
      </c>
      <c r="AL1773" s="238">
        <v>1772</v>
      </c>
    </row>
    <row r="1774" spans="1:38" x14ac:dyDescent="0.3">
      <c r="A1774" s="232">
        <v>6000337</v>
      </c>
      <c r="B1774" s="232" t="s">
        <v>8931</v>
      </c>
      <c r="C1774" s="244" t="s">
        <v>6717</v>
      </c>
      <c r="D1774" s="230" t="s">
        <v>8941</v>
      </c>
      <c r="E1774" s="239">
        <v>1101117919553</v>
      </c>
      <c r="F1774" s="243" t="s">
        <v>6931</v>
      </c>
      <c r="G1774" s="214">
        <v>0</v>
      </c>
      <c r="H1774" s="234" t="s">
        <v>6721</v>
      </c>
      <c r="I1774" s="234"/>
      <c r="J1774" s="234"/>
      <c r="K1774" s="234"/>
      <c r="L1774" s="234"/>
      <c r="M1774" s="234"/>
      <c r="N1774" s="234" t="s">
        <v>6720</v>
      </c>
      <c r="O1774" s="249"/>
      <c r="P1774" s="249"/>
      <c r="Q1774" s="226"/>
      <c r="R1774" s="212" t="s">
        <v>2</v>
      </c>
      <c r="S1774" s="213" t="s">
        <v>6721</v>
      </c>
      <c r="T1774" s="236" t="s">
        <v>8937</v>
      </c>
      <c r="U1774" s="237" t="s">
        <v>6722</v>
      </c>
      <c r="V1774" s="237">
        <v>45565</v>
      </c>
      <c r="W1774" s="236" t="s">
        <v>6944</v>
      </c>
      <c r="X1774" s="237" t="s">
        <v>6721</v>
      </c>
      <c r="Y1774" s="237"/>
      <c r="Z1774" s="237"/>
      <c r="AA1774" s="225">
        <v>202409</v>
      </c>
      <c r="AB1774" s="246"/>
      <c r="AC1774" s="236" t="s">
        <v>7181</v>
      </c>
      <c r="AD1774" s="247" t="s">
        <v>7111</v>
      </c>
      <c r="AE1774" s="248">
        <v>0</v>
      </c>
      <c r="AF1774" s="247" t="s">
        <v>7111</v>
      </c>
      <c r="AG1774" s="242" t="str">
        <f>IFERROR(VLOOKUP(작성용!A:A,RM!A:D,4,0),"-")</f>
        <v>-</v>
      </c>
      <c r="AH1774" s="9" t="s">
        <v>6721</v>
      </c>
      <c r="AI1774" s="238" t="s">
        <v>6721</v>
      </c>
      <c r="AJ1774" s="238" t="s">
        <v>6721</v>
      </c>
      <c r="AK1774" s="238" t="s">
        <v>7182</v>
      </c>
      <c r="AL1774" s="238">
        <v>1773</v>
      </c>
    </row>
    <row r="1775" spans="1:38" x14ac:dyDescent="0.3">
      <c r="A1775" s="232">
        <v>6000337</v>
      </c>
      <c r="B1775" s="232" t="s">
        <v>8931</v>
      </c>
      <c r="C1775" s="244" t="s">
        <v>6717</v>
      </c>
      <c r="D1775" s="231" t="s">
        <v>8941</v>
      </c>
      <c r="E1775" s="239">
        <v>1101117919553</v>
      </c>
      <c r="F1775" s="243" t="s">
        <v>7013</v>
      </c>
      <c r="G1775" s="214">
        <v>0</v>
      </c>
      <c r="H1775" s="234" t="s">
        <v>6721</v>
      </c>
      <c r="I1775" s="234"/>
      <c r="J1775" s="234"/>
      <c r="K1775" s="234"/>
      <c r="L1775" s="234"/>
      <c r="M1775" s="234"/>
      <c r="N1775" s="234" t="s">
        <v>6720</v>
      </c>
      <c r="O1775" s="249"/>
      <c r="P1775" s="249"/>
      <c r="Q1775" s="226"/>
      <c r="R1775" s="212" t="s">
        <v>2</v>
      </c>
      <c r="S1775" s="213" t="s">
        <v>6721</v>
      </c>
      <c r="T1775" s="236" t="s">
        <v>8937</v>
      </c>
      <c r="U1775" s="237" t="s">
        <v>6722</v>
      </c>
      <c r="V1775" s="237">
        <v>45565</v>
      </c>
      <c r="W1775" s="236" t="s">
        <v>6944</v>
      </c>
      <c r="X1775" s="237" t="s">
        <v>6721</v>
      </c>
      <c r="Y1775" s="237"/>
      <c r="Z1775" s="237"/>
      <c r="AA1775" s="225">
        <v>202409</v>
      </c>
      <c r="AB1775" s="246"/>
      <c r="AC1775" s="236" t="s">
        <v>7181</v>
      </c>
      <c r="AD1775" s="247" t="s">
        <v>7111</v>
      </c>
      <c r="AE1775" s="248">
        <v>0</v>
      </c>
      <c r="AF1775" s="247" t="s">
        <v>7111</v>
      </c>
      <c r="AG1775" s="242" t="str">
        <f>IFERROR(VLOOKUP(작성용!A:A,RM!A:D,4,0),"-")</f>
        <v>-</v>
      </c>
      <c r="AH1775" s="9" t="s">
        <v>6721</v>
      </c>
      <c r="AI1775" s="238" t="s">
        <v>6721</v>
      </c>
      <c r="AJ1775" s="238" t="s">
        <v>6721</v>
      </c>
      <c r="AK1775" s="238" t="s">
        <v>7182</v>
      </c>
      <c r="AL1775" s="238">
        <v>1774</v>
      </c>
    </row>
    <row r="1776" spans="1:38" x14ac:dyDescent="0.3">
      <c r="A1776" s="232">
        <v>6000337</v>
      </c>
      <c r="B1776" s="232" t="s">
        <v>8931</v>
      </c>
      <c r="C1776" s="244" t="s">
        <v>6717</v>
      </c>
      <c r="D1776" s="240" t="s">
        <v>8941</v>
      </c>
      <c r="E1776" s="239">
        <v>1101117919553</v>
      </c>
      <c r="F1776" s="243" t="s">
        <v>7179</v>
      </c>
      <c r="G1776" s="214">
        <v>0</v>
      </c>
      <c r="H1776" s="234" t="s">
        <v>6721</v>
      </c>
      <c r="I1776" s="234"/>
      <c r="J1776" s="234"/>
      <c r="K1776" s="234"/>
      <c r="L1776" s="234"/>
      <c r="M1776" s="234"/>
      <c r="N1776" s="234" t="s">
        <v>6720</v>
      </c>
      <c r="O1776" s="249"/>
      <c r="P1776" s="249"/>
      <c r="Q1776" s="226"/>
      <c r="R1776" s="212" t="s">
        <v>2</v>
      </c>
      <c r="S1776" s="213" t="s">
        <v>6721</v>
      </c>
      <c r="T1776" s="236" t="s">
        <v>8937</v>
      </c>
      <c r="U1776" s="237" t="s">
        <v>6722</v>
      </c>
      <c r="V1776" s="237">
        <v>45565</v>
      </c>
      <c r="W1776" s="236" t="s">
        <v>6944</v>
      </c>
      <c r="X1776" s="237" t="s">
        <v>6721</v>
      </c>
      <c r="Y1776" s="237"/>
      <c r="Z1776" s="237"/>
      <c r="AA1776" s="225">
        <v>202409</v>
      </c>
      <c r="AB1776" s="246"/>
      <c r="AC1776" s="236" t="s">
        <v>7181</v>
      </c>
      <c r="AD1776" s="247" t="s">
        <v>7111</v>
      </c>
      <c r="AE1776" s="248">
        <v>0.4</v>
      </c>
      <c r="AF1776" s="247" t="s">
        <v>7111</v>
      </c>
      <c r="AG1776" s="242" t="str">
        <f>IFERROR(VLOOKUP(작성용!A:A,RM!A:D,4,0),"-")</f>
        <v>-</v>
      </c>
      <c r="AH1776" s="9" t="s">
        <v>6721</v>
      </c>
      <c r="AI1776" s="238" t="s">
        <v>6721</v>
      </c>
      <c r="AJ1776" s="238" t="s">
        <v>6721</v>
      </c>
      <c r="AK1776" s="238" t="s">
        <v>7182</v>
      </c>
      <c r="AL1776" s="238">
        <v>1775</v>
      </c>
    </row>
    <row r="1777" spans="1:38" x14ac:dyDescent="0.3">
      <c r="A1777" s="232">
        <v>6000337</v>
      </c>
      <c r="B1777" s="232" t="s">
        <v>8931</v>
      </c>
      <c r="C1777" s="244" t="s">
        <v>6717</v>
      </c>
      <c r="D1777" s="231" t="s">
        <v>8942</v>
      </c>
      <c r="E1777" s="239" t="s">
        <v>5537</v>
      </c>
      <c r="F1777" s="243" t="s">
        <v>7179</v>
      </c>
      <c r="G1777" s="214">
        <v>0</v>
      </c>
      <c r="H1777" s="234" t="s">
        <v>6721</v>
      </c>
      <c r="I1777" s="234"/>
      <c r="J1777" s="234"/>
      <c r="K1777" s="234"/>
      <c r="L1777" s="234"/>
      <c r="M1777" s="234"/>
      <c r="N1777" s="234" t="s">
        <v>6720</v>
      </c>
      <c r="O1777" s="249"/>
      <c r="P1777" s="249"/>
      <c r="Q1777" s="226"/>
      <c r="R1777" s="212" t="s">
        <v>2</v>
      </c>
      <c r="S1777" s="213" t="s">
        <v>6721</v>
      </c>
      <c r="T1777" s="236" t="s">
        <v>8937</v>
      </c>
      <c r="U1777" s="237" t="s">
        <v>6722</v>
      </c>
      <c r="V1777" s="237">
        <v>45565</v>
      </c>
      <c r="W1777" s="236" t="s">
        <v>6944</v>
      </c>
      <c r="X1777" s="237" t="s">
        <v>6721</v>
      </c>
      <c r="Y1777" s="237"/>
      <c r="Z1777" s="237"/>
      <c r="AA1777" s="225">
        <v>202409</v>
      </c>
      <c r="AB1777" s="246"/>
      <c r="AC1777" s="236" t="s">
        <v>7181</v>
      </c>
      <c r="AD1777" s="247" t="s">
        <v>7135</v>
      </c>
      <c r="AE1777" s="248">
        <v>0</v>
      </c>
      <c r="AF1777" s="247" t="s">
        <v>7135</v>
      </c>
      <c r="AG1777" s="242" t="str">
        <f>IFERROR(VLOOKUP(작성용!A:A,RM!A:D,4,0),"-")</f>
        <v>-</v>
      </c>
      <c r="AH1777" s="9" t="s">
        <v>6721</v>
      </c>
      <c r="AI1777" s="238" t="s">
        <v>6721</v>
      </c>
      <c r="AJ1777" s="238" t="s">
        <v>6721</v>
      </c>
      <c r="AK1777" s="238" t="s">
        <v>7182</v>
      </c>
      <c r="AL1777" s="238">
        <v>1776</v>
      </c>
    </row>
    <row r="1778" spans="1:38" x14ac:dyDescent="0.3">
      <c r="A1778" s="232">
        <v>6000337</v>
      </c>
      <c r="B1778" s="232" t="s">
        <v>8931</v>
      </c>
      <c r="C1778" s="244" t="s">
        <v>6717</v>
      </c>
      <c r="D1778" s="240" t="s">
        <v>8943</v>
      </c>
      <c r="E1778" s="239">
        <v>1101116002010</v>
      </c>
      <c r="F1778" s="243" t="s">
        <v>7179</v>
      </c>
      <c r="G1778" s="214">
        <v>0</v>
      </c>
      <c r="H1778" s="234" t="s">
        <v>6721</v>
      </c>
      <c r="I1778" s="234"/>
      <c r="J1778" s="234"/>
      <c r="K1778" s="234"/>
      <c r="L1778" s="234"/>
      <c r="M1778" s="234"/>
      <c r="N1778" s="234" t="s">
        <v>6720</v>
      </c>
      <c r="O1778" s="249"/>
      <c r="P1778" s="249"/>
      <c r="Q1778" s="226"/>
      <c r="R1778" s="212" t="s">
        <v>2</v>
      </c>
      <c r="S1778" s="213" t="s">
        <v>6721</v>
      </c>
      <c r="T1778" s="236" t="s">
        <v>8937</v>
      </c>
      <c r="U1778" s="237" t="s">
        <v>6722</v>
      </c>
      <c r="V1778" s="237">
        <v>45565</v>
      </c>
      <c r="W1778" s="236" t="s">
        <v>6944</v>
      </c>
      <c r="X1778" s="237" t="s">
        <v>6721</v>
      </c>
      <c r="Y1778" s="237"/>
      <c r="Z1778" s="237"/>
      <c r="AA1778" s="225">
        <v>202409</v>
      </c>
      <c r="AB1778" s="246"/>
      <c r="AC1778" s="236" t="s">
        <v>7181</v>
      </c>
      <c r="AD1778" s="247" t="s">
        <v>7155</v>
      </c>
      <c r="AE1778" s="248">
        <v>0.4</v>
      </c>
      <c r="AF1778" s="247" t="s">
        <v>7155</v>
      </c>
      <c r="AG1778" s="242" t="str">
        <f>IFERROR(VLOOKUP(작성용!A:A,RM!A:D,4,0),"-")</f>
        <v>-</v>
      </c>
      <c r="AH1778" s="9" t="s">
        <v>6721</v>
      </c>
      <c r="AI1778" s="238" t="s">
        <v>6721</v>
      </c>
      <c r="AJ1778" s="238" t="s">
        <v>6721</v>
      </c>
      <c r="AK1778" s="238" t="s">
        <v>7182</v>
      </c>
      <c r="AL1778" s="238">
        <v>1777</v>
      </c>
    </row>
    <row r="1779" spans="1:38" x14ac:dyDescent="0.3">
      <c r="A1779" s="232">
        <v>6000337</v>
      </c>
      <c r="B1779" s="232" t="s">
        <v>8931</v>
      </c>
      <c r="C1779" s="244" t="s">
        <v>6717</v>
      </c>
      <c r="D1779" s="240" t="s">
        <v>7945</v>
      </c>
      <c r="E1779" s="239">
        <v>1101114211209</v>
      </c>
      <c r="F1779" s="243" t="s">
        <v>7179</v>
      </c>
      <c r="G1779" s="214">
        <v>0</v>
      </c>
      <c r="H1779" s="234" t="s">
        <v>6721</v>
      </c>
      <c r="I1779" s="234"/>
      <c r="J1779" s="234"/>
      <c r="K1779" s="234"/>
      <c r="L1779" s="234"/>
      <c r="M1779" s="234"/>
      <c r="N1779" s="234" t="s">
        <v>6720</v>
      </c>
      <c r="O1779" s="249"/>
      <c r="P1779" s="249"/>
      <c r="Q1779" s="226"/>
      <c r="R1779" s="212" t="s">
        <v>2</v>
      </c>
      <c r="S1779" s="213" t="s">
        <v>6721</v>
      </c>
      <c r="T1779" s="236" t="s">
        <v>8937</v>
      </c>
      <c r="U1779" s="237" t="s">
        <v>6722</v>
      </c>
      <c r="V1779" s="237">
        <v>45565</v>
      </c>
      <c r="W1779" s="236" t="s">
        <v>6944</v>
      </c>
      <c r="X1779" s="237" t="s">
        <v>6721</v>
      </c>
      <c r="Y1779" s="237"/>
      <c r="Z1779" s="237"/>
      <c r="AA1779" s="225">
        <v>202409</v>
      </c>
      <c r="AB1779" s="246"/>
      <c r="AC1779" s="236" t="s">
        <v>7181</v>
      </c>
      <c r="AD1779" s="247" t="s">
        <v>7100</v>
      </c>
      <c r="AE1779" s="248">
        <v>0</v>
      </c>
      <c r="AF1779" s="247" t="s">
        <v>7167</v>
      </c>
      <c r="AG1779" s="242" t="str">
        <f>IFERROR(VLOOKUP(작성용!A:A,RM!A:D,4,0),"-")</f>
        <v>-</v>
      </c>
      <c r="AH1779" s="9" t="s">
        <v>6721</v>
      </c>
      <c r="AI1779" s="238" t="s">
        <v>6721</v>
      </c>
      <c r="AJ1779" s="238" t="s">
        <v>6721</v>
      </c>
      <c r="AK1779" s="238" t="s">
        <v>7182</v>
      </c>
      <c r="AL1779" s="238">
        <v>1778</v>
      </c>
    </row>
    <row r="1780" spans="1:38" x14ac:dyDescent="0.3">
      <c r="A1780" s="232">
        <v>6000337</v>
      </c>
      <c r="B1780" s="232" t="s">
        <v>8931</v>
      </c>
      <c r="C1780" s="244" t="s">
        <v>6717</v>
      </c>
      <c r="D1780" s="240" t="s">
        <v>7945</v>
      </c>
      <c r="E1780" s="239">
        <v>1101114211209</v>
      </c>
      <c r="F1780" s="243" t="s">
        <v>7044</v>
      </c>
      <c r="G1780" s="214">
        <v>1</v>
      </c>
      <c r="H1780" s="234" t="s">
        <v>6721</v>
      </c>
      <c r="I1780" s="234"/>
      <c r="J1780" s="234"/>
      <c r="K1780" s="234"/>
      <c r="L1780" s="234"/>
      <c r="M1780" s="234"/>
      <c r="N1780" s="234" t="s">
        <v>6720</v>
      </c>
      <c r="O1780" s="249"/>
      <c r="P1780" s="249"/>
      <c r="Q1780" s="226"/>
      <c r="R1780" s="212" t="s">
        <v>2</v>
      </c>
      <c r="S1780" s="213" t="s">
        <v>6721</v>
      </c>
      <c r="T1780" s="236" t="s">
        <v>8937</v>
      </c>
      <c r="U1780" s="237" t="s">
        <v>6722</v>
      </c>
      <c r="V1780" s="237">
        <v>45565</v>
      </c>
      <c r="W1780" s="236" t="s">
        <v>6944</v>
      </c>
      <c r="X1780" s="237" t="s">
        <v>6721</v>
      </c>
      <c r="Y1780" s="237"/>
      <c r="Z1780" s="237"/>
      <c r="AA1780" s="225">
        <v>202409</v>
      </c>
      <c r="AB1780" s="246"/>
      <c r="AC1780" s="236" t="s">
        <v>7181</v>
      </c>
      <c r="AD1780" s="247" t="s">
        <v>7100</v>
      </c>
      <c r="AE1780" s="248">
        <v>0</v>
      </c>
      <c r="AF1780" s="247" t="s">
        <v>7167</v>
      </c>
      <c r="AG1780" s="242" t="str">
        <f>IFERROR(VLOOKUP(작성용!A:A,RM!A:D,4,0),"-")</f>
        <v>-</v>
      </c>
      <c r="AH1780" s="9" t="s">
        <v>6721</v>
      </c>
      <c r="AI1780" s="238" t="s">
        <v>6721</v>
      </c>
      <c r="AJ1780" s="238" t="s">
        <v>6721</v>
      </c>
      <c r="AK1780" s="238" t="s">
        <v>7182</v>
      </c>
      <c r="AL1780" s="238">
        <v>1779</v>
      </c>
    </row>
    <row r="1781" spans="1:38" x14ac:dyDescent="0.3">
      <c r="A1781" s="232">
        <v>6000337</v>
      </c>
      <c r="B1781" s="232" t="s">
        <v>8931</v>
      </c>
      <c r="C1781" s="244" t="s">
        <v>6717</v>
      </c>
      <c r="D1781" s="240" t="s">
        <v>8936</v>
      </c>
      <c r="E1781" s="239">
        <v>1101115944312</v>
      </c>
      <c r="F1781" s="243" t="s">
        <v>7044</v>
      </c>
      <c r="G1781" s="214">
        <v>3</v>
      </c>
      <c r="H1781" s="234" t="s">
        <v>6721</v>
      </c>
      <c r="I1781" s="234"/>
      <c r="J1781" s="234"/>
      <c r="K1781" s="234"/>
      <c r="L1781" s="234"/>
      <c r="M1781" s="234"/>
      <c r="N1781" s="234" t="s">
        <v>6720</v>
      </c>
      <c r="O1781" s="249"/>
      <c r="P1781" s="249"/>
      <c r="Q1781" s="226"/>
      <c r="R1781" s="212" t="s">
        <v>2</v>
      </c>
      <c r="S1781" s="213" t="s">
        <v>6721</v>
      </c>
      <c r="T1781" s="236" t="s">
        <v>8937</v>
      </c>
      <c r="U1781" s="237" t="s">
        <v>6722</v>
      </c>
      <c r="V1781" s="237">
        <v>45565</v>
      </c>
      <c r="W1781" s="236" t="s">
        <v>6944</v>
      </c>
      <c r="X1781" s="237" t="s">
        <v>6721</v>
      </c>
      <c r="Y1781" s="237"/>
      <c r="Z1781" s="237"/>
      <c r="AA1781" s="225">
        <v>202409</v>
      </c>
      <c r="AB1781" s="246"/>
      <c r="AC1781" s="236" t="s">
        <v>7181</v>
      </c>
      <c r="AD1781" s="247" t="s">
        <v>7129</v>
      </c>
      <c r="AE1781" s="248">
        <v>0</v>
      </c>
      <c r="AF1781" s="247" t="s">
        <v>7129</v>
      </c>
      <c r="AG1781" s="242" t="str">
        <f>IFERROR(VLOOKUP(작성용!A:A,RM!A:D,4,0),"-")</f>
        <v>-</v>
      </c>
      <c r="AH1781" s="9" t="s">
        <v>6721</v>
      </c>
      <c r="AI1781" s="238" t="s">
        <v>8686</v>
      </c>
      <c r="AJ1781" s="238" t="s">
        <v>6721</v>
      </c>
      <c r="AK1781" s="238" t="s">
        <v>7182</v>
      </c>
      <c r="AL1781" s="238">
        <v>1780</v>
      </c>
    </row>
    <row r="1782" spans="1:38" x14ac:dyDescent="0.3">
      <c r="A1782" s="232">
        <v>6000337</v>
      </c>
      <c r="B1782" s="232" t="s">
        <v>8931</v>
      </c>
      <c r="C1782" s="244" t="s">
        <v>6717</v>
      </c>
      <c r="D1782" s="240" t="s">
        <v>8936</v>
      </c>
      <c r="E1782" s="239">
        <v>1101115944312</v>
      </c>
      <c r="F1782" s="243" t="s">
        <v>6931</v>
      </c>
      <c r="G1782" s="214">
        <v>2</v>
      </c>
      <c r="H1782" s="234" t="s">
        <v>6721</v>
      </c>
      <c r="I1782" s="234"/>
      <c r="J1782" s="234"/>
      <c r="K1782" s="234"/>
      <c r="L1782" s="234"/>
      <c r="M1782" s="234"/>
      <c r="N1782" s="234" t="s">
        <v>6720</v>
      </c>
      <c r="O1782" s="249"/>
      <c r="P1782" s="249"/>
      <c r="Q1782" s="226"/>
      <c r="R1782" s="212" t="s">
        <v>2</v>
      </c>
      <c r="S1782" s="213" t="s">
        <v>6721</v>
      </c>
      <c r="T1782" s="236" t="s">
        <v>8937</v>
      </c>
      <c r="U1782" s="237" t="s">
        <v>6722</v>
      </c>
      <c r="V1782" s="237">
        <v>45565</v>
      </c>
      <c r="W1782" s="236" t="s">
        <v>6944</v>
      </c>
      <c r="X1782" s="237" t="s">
        <v>6721</v>
      </c>
      <c r="Y1782" s="237"/>
      <c r="Z1782" s="237"/>
      <c r="AA1782" s="225">
        <v>202409</v>
      </c>
      <c r="AB1782" s="246"/>
      <c r="AC1782" s="236" t="s">
        <v>7181</v>
      </c>
      <c r="AD1782" s="247" t="s">
        <v>7129</v>
      </c>
      <c r="AE1782" s="248">
        <v>0</v>
      </c>
      <c r="AF1782" s="247" t="s">
        <v>7129</v>
      </c>
      <c r="AG1782" s="242" t="str">
        <f>IFERROR(VLOOKUP(작성용!A:A,RM!A:D,4,0),"-")</f>
        <v>-</v>
      </c>
      <c r="AH1782" s="9" t="s">
        <v>6721</v>
      </c>
      <c r="AI1782" s="238" t="s">
        <v>8686</v>
      </c>
      <c r="AJ1782" s="238" t="s">
        <v>6721</v>
      </c>
      <c r="AK1782" s="238" t="s">
        <v>7182</v>
      </c>
      <c r="AL1782" s="238">
        <v>1781</v>
      </c>
    </row>
    <row r="1783" spans="1:38" x14ac:dyDescent="0.3">
      <c r="A1783" s="232">
        <v>6000337</v>
      </c>
      <c r="B1783" s="232" t="s">
        <v>8931</v>
      </c>
      <c r="C1783" s="244" t="s">
        <v>6717</v>
      </c>
      <c r="D1783" s="240" t="s">
        <v>8939</v>
      </c>
      <c r="E1783" s="239">
        <v>1701110604795</v>
      </c>
      <c r="F1783" s="243" t="s">
        <v>7044</v>
      </c>
      <c r="G1783" s="214">
        <v>1</v>
      </c>
      <c r="H1783" s="234" t="s">
        <v>6721</v>
      </c>
      <c r="I1783" s="234"/>
      <c r="J1783" s="234"/>
      <c r="K1783" s="234"/>
      <c r="L1783" s="234"/>
      <c r="M1783" s="234"/>
      <c r="N1783" s="234" t="s">
        <v>6720</v>
      </c>
      <c r="O1783" s="249"/>
      <c r="P1783" s="249"/>
      <c r="Q1783" s="226"/>
      <c r="R1783" s="212" t="s">
        <v>2</v>
      </c>
      <c r="S1783" s="213" t="s">
        <v>6721</v>
      </c>
      <c r="T1783" s="236" t="s">
        <v>8937</v>
      </c>
      <c r="U1783" s="237" t="s">
        <v>6722</v>
      </c>
      <c r="V1783" s="237">
        <v>45565</v>
      </c>
      <c r="W1783" s="236" t="s">
        <v>6944</v>
      </c>
      <c r="X1783" s="237" t="s">
        <v>6721</v>
      </c>
      <c r="Y1783" s="237"/>
      <c r="Z1783" s="237"/>
      <c r="AA1783" s="225">
        <v>202409</v>
      </c>
      <c r="AB1783" s="246"/>
      <c r="AC1783" s="236" t="s">
        <v>7181</v>
      </c>
      <c r="AD1783" s="247" t="s">
        <v>7119</v>
      </c>
      <c r="AE1783" s="248">
        <v>0</v>
      </c>
      <c r="AF1783" s="247" t="s">
        <v>7119</v>
      </c>
      <c r="AG1783" s="242" t="str">
        <f>IFERROR(VLOOKUP(작성용!A:A,RM!A:D,4,0),"-")</f>
        <v>-</v>
      </c>
      <c r="AH1783" s="9" t="s">
        <v>6721</v>
      </c>
      <c r="AI1783" s="238" t="s">
        <v>6721</v>
      </c>
      <c r="AJ1783" s="238" t="s">
        <v>6721</v>
      </c>
      <c r="AK1783" s="238" t="s">
        <v>7182</v>
      </c>
      <c r="AL1783" s="238">
        <v>1782</v>
      </c>
    </row>
    <row r="1784" spans="1:38" x14ac:dyDescent="0.3">
      <c r="A1784" s="232">
        <v>6000307</v>
      </c>
      <c r="B1784" s="232" t="s">
        <v>8932</v>
      </c>
      <c r="C1784" s="244" t="s">
        <v>6717</v>
      </c>
      <c r="D1784" s="240" t="s">
        <v>8944</v>
      </c>
      <c r="E1784" s="239">
        <v>1346110017447</v>
      </c>
      <c r="F1784" s="243" t="s">
        <v>6931</v>
      </c>
      <c r="G1784" s="214">
        <v>0</v>
      </c>
      <c r="H1784" s="234" t="s">
        <v>6721</v>
      </c>
      <c r="I1784" s="234"/>
      <c r="J1784" s="234"/>
      <c r="K1784" s="234"/>
      <c r="L1784" s="234"/>
      <c r="M1784" s="234"/>
      <c r="N1784" s="234" t="s">
        <v>6720</v>
      </c>
      <c r="O1784" s="249"/>
      <c r="P1784" s="249"/>
      <c r="Q1784" s="226"/>
      <c r="R1784" s="212" t="s">
        <v>2</v>
      </c>
      <c r="S1784" s="213" t="s">
        <v>6721</v>
      </c>
      <c r="T1784" s="236" t="s">
        <v>8945</v>
      </c>
      <c r="U1784" s="237" t="s">
        <v>6722</v>
      </c>
      <c r="V1784" s="237">
        <v>45565</v>
      </c>
      <c r="W1784" s="236" t="s">
        <v>6944</v>
      </c>
      <c r="X1784" s="237" t="s">
        <v>6721</v>
      </c>
      <c r="Y1784" s="237"/>
      <c r="Z1784" s="237"/>
      <c r="AA1784" s="225">
        <v>202409</v>
      </c>
      <c r="AB1784" s="246"/>
      <c r="AC1784" s="236" t="s">
        <v>7181</v>
      </c>
      <c r="AD1784" s="247" t="s">
        <v>7152</v>
      </c>
      <c r="AE1784" s="248">
        <v>0</v>
      </c>
      <c r="AF1784" s="247" t="s">
        <v>7152</v>
      </c>
      <c r="AG1784" s="242" t="str">
        <f>IFERROR(VLOOKUP(작성용!A:A,RM!A:D,4,0),"-")</f>
        <v>-</v>
      </c>
      <c r="AH1784" s="9" t="s">
        <v>6721</v>
      </c>
      <c r="AI1784" s="238" t="s">
        <v>6721</v>
      </c>
      <c r="AJ1784" s="238" t="s">
        <v>6721</v>
      </c>
      <c r="AK1784" s="238" t="s">
        <v>7182</v>
      </c>
      <c r="AL1784" s="238">
        <v>1783</v>
      </c>
    </row>
    <row r="1785" spans="1:38" x14ac:dyDescent="0.3">
      <c r="A1785" s="232">
        <v>6000554</v>
      </c>
      <c r="B1785" s="232" t="s">
        <v>8934</v>
      </c>
      <c r="C1785" s="244" t="s">
        <v>6717</v>
      </c>
      <c r="D1785" s="230" t="s">
        <v>8946</v>
      </c>
      <c r="E1785" s="239">
        <v>1101140272689</v>
      </c>
      <c r="F1785" s="243" t="s">
        <v>7179</v>
      </c>
      <c r="G1785" s="214">
        <v>0</v>
      </c>
      <c r="H1785" s="234" t="s">
        <v>6721</v>
      </c>
      <c r="I1785" s="234"/>
      <c r="J1785" s="234"/>
      <c r="K1785" s="234"/>
      <c r="L1785" s="234"/>
      <c r="M1785" s="234"/>
      <c r="N1785" s="234" t="s">
        <v>6720</v>
      </c>
      <c r="O1785" s="249"/>
      <c r="P1785" s="249"/>
      <c r="Q1785" s="226"/>
      <c r="R1785" s="212" t="s">
        <v>2</v>
      </c>
      <c r="S1785" s="213" t="s">
        <v>6721</v>
      </c>
      <c r="T1785" s="236" t="s">
        <v>8937</v>
      </c>
      <c r="U1785" s="237" t="s">
        <v>6722</v>
      </c>
      <c r="V1785" s="237">
        <v>45558</v>
      </c>
      <c r="W1785" s="236" t="s">
        <v>6944</v>
      </c>
      <c r="X1785" s="237" t="s">
        <v>6721</v>
      </c>
      <c r="Y1785" s="237"/>
      <c r="Z1785" s="237"/>
      <c r="AA1785" s="225">
        <v>202409</v>
      </c>
      <c r="AB1785" s="246"/>
      <c r="AC1785" s="236" t="s">
        <v>7181</v>
      </c>
      <c r="AD1785" s="247" t="s">
        <v>7119</v>
      </c>
      <c r="AE1785" s="248">
        <v>0</v>
      </c>
      <c r="AF1785" s="247" t="s">
        <v>7119</v>
      </c>
      <c r="AG1785" s="242" t="str">
        <f>IFERROR(VLOOKUP(작성용!A:A,RM!A:D,4,0),"-")</f>
        <v>-</v>
      </c>
      <c r="AH1785" s="9" t="s">
        <v>6721</v>
      </c>
      <c r="AI1785" s="238" t="s">
        <v>8360</v>
      </c>
      <c r="AJ1785" s="238" t="s">
        <v>6721</v>
      </c>
      <c r="AK1785" s="238" t="s">
        <v>7182</v>
      </c>
      <c r="AL1785" s="238">
        <v>1784</v>
      </c>
    </row>
    <row r="1786" spans="1:38" x14ac:dyDescent="0.3">
      <c r="A1786" s="232">
        <v>6000554</v>
      </c>
      <c r="B1786" s="232" t="s">
        <v>8934</v>
      </c>
      <c r="C1786" s="244" t="s">
        <v>6717</v>
      </c>
      <c r="D1786" s="240" t="s">
        <v>7917</v>
      </c>
      <c r="E1786" s="239">
        <v>1101114898916</v>
      </c>
      <c r="F1786" s="243" t="s">
        <v>7044</v>
      </c>
      <c r="G1786" s="214">
        <v>2</v>
      </c>
      <c r="H1786" s="234" t="s">
        <v>6721</v>
      </c>
      <c r="I1786" s="234"/>
      <c r="J1786" s="234"/>
      <c r="K1786" s="234"/>
      <c r="L1786" s="234"/>
      <c r="M1786" s="234"/>
      <c r="N1786" s="234" t="s">
        <v>6720</v>
      </c>
      <c r="O1786" s="249"/>
      <c r="P1786" s="249"/>
      <c r="Q1786" s="226"/>
      <c r="R1786" s="212" t="s">
        <v>2</v>
      </c>
      <c r="S1786" s="213" t="s">
        <v>6721</v>
      </c>
      <c r="T1786" s="236" t="s">
        <v>8937</v>
      </c>
      <c r="U1786" s="237" t="s">
        <v>6722</v>
      </c>
      <c r="V1786" s="237">
        <v>45558</v>
      </c>
      <c r="W1786" s="236" t="s">
        <v>6944</v>
      </c>
      <c r="X1786" s="237" t="s">
        <v>6721</v>
      </c>
      <c r="Y1786" s="237"/>
      <c r="Z1786" s="237"/>
      <c r="AA1786" s="225">
        <v>202409</v>
      </c>
      <c r="AB1786" s="246"/>
      <c r="AC1786" s="236" t="s">
        <v>7181</v>
      </c>
      <c r="AD1786" s="247" t="s">
        <v>7221</v>
      </c>
      <c r="AE1786" s="248">
        <v>0</v>
      </c>
      <c r="AF1786" s="247" t="s">
        <v>7221</v>
      </c>
      <c r="AG1786" s="242" t="str">
        <f>IFERROR(VLOOKUP(작성용!A:A,RM!A:D,4,0),"-")</f>
        <v>-</v>
      </c>
      <c r="AH1786" s="9" t="s">
        <v>6721</v>
      </c>
      <c r="AI1786" s="238" t="s">
        <v>6721</v>
      </c>
      <c r="AJ1786" s="238" t="s">
        <v>6721</v>
      </c>
      <c r="AK1786" s="238" t="s">
        <v>7182</v>
      </c>
      <c r="AL1786" s="238">
        <v>1785</v>
      </c>
    </row>
    <row r="1787" spans="1:38" x14ac:dyDescent="0.3">
      <c r="A1787" s="232">
        <v>6000554</v>
      </c>
      <c r="B1787" s="232" t="s">
        <v>8934</v>
      </c>
      <c r="C1787" s="244" t="s">
        <v>6717</v>
      </c>
      <c r="D1787" s="230" t="s">
        <v>8947</v>
      </c>
      <c r="E1787" s="239">
        <v>1101140279198</v>
      </c>
      <c r="F1787" s="243" t="s">
        <v>7179</v>
      </c>
      <c r="G1787" s="214">
        <v>0</v>
      </c>
      <c r="H1787" s="234" t="s">
        <v>6721</v>
      </c>
      <c r="I1787" s="234"/>
      <c r="J1787" s="234"/>
      <c r="K1787" s="234"/>
      <c r="L1787" s="234"/>
      <c r="M1787" s="234"/>
      <c r="N1787" s="234" t="s">
        <v>6720</v>
      </c>
      <c r="O1787" s="249"/>
      <c r="P1787" s="249"/>
      <c r="Q1787" s="226"/>
      <c r="R1787" s="212" t="s">
        <v>2</v>
      </c>
      <c r="S1787" s="213" t="s">
        <v>6721</v>
      </c>
      <c r="T1787" s="236" t="s">
        <v>8937</v>
      </c>
      <c r="U1787" s="237" t="s">
        <v>6722</v>
      </c>
      <c r="V1787" s="237">
        <v>45558</v>
      </c>
      <c r="W1787" s="236" t="s">
        <v>6944</v>
      </c>
      <c r="X1787" s="237" t="s">
        <v>6721</v>
      </c>
      <c r="Y1787" s="237"/>
      <c r="Z1787" s="237"/>
      <c r="AA1787" s="225">
        <v>202409</v>
      </c>
      <c r="AB1787" s="246"/>
      <c r="AC1787" s="236" t="s">
        <v>7181</v>
      </c>
      <c r="AD1787" s="247" t="s">
        <v>7119</v>
      </c>
      <c r="AE1787" s="248">
        <v>0</v>
      </c>
      <c r="AF1787" s="247" t="s">
        <v>7119</v>
      </c>
      <c r="AG1787" s="242" t="str">
        <f>IFERROR(VLOOKUP(작성용!A:A,RM!A:D,4,0),"-")</f>
        <v>-</v>
      </c>
      <c r="AH1787" s="9" t="s">
        <v>6721</v>
      </c>
      <c r="AI1787" s="238" t="s">
        <v>8360</v>
      </c>
      <c r="AJ1787" s="238" t="s">
        <v>6721</v>
      </c>
      <c r="AK1787" s="238" t="s">
        <v>7182</v>
      </c>
      <c r="AL1787" s="238">
        <v>1786</v>
      </c>
    </row>
    <row r="1788" spans="1:38" x14ac:dyDescent="0.3">
      <c r="A1788" s="232">
        <v>6000554</v>
      </c>
      <c r="B1788" s="232" t="s">
        <v>8934</v>
      </c>
      <c r="C1788" s="244" t="s">
        <v>6717</v>
      </c>
      <c r="D1788" s="240" t="s">
        <v>8948</v>
      </c>
      <c r="E1788" s="239">
        <v>1101115221794</v>
      </c>
      <c r="F1788" s="243" t="s">
        <v>6966</v>
      </c>
      <c r="G1788" s="214">
        <v>0</v>
      </c>
      <c r="H1788" s="234" t="s">
        <v>6721</v>
      </c>
      <c r="I1788" s="234"/>
      <c r="J1788" s="234"/>
      <c r="K1788" s="234"/>
      <c r="L1788" s="234"/>
      <c r="M1788" s="234"/>
      <c r="N1788" s="234" t="s">
        <v>6720</v>
      </c>
      <c r="O1788" s="249"/>
      <c r="P1788" s="249"/>
      <c r="Q1788" s="226"/>
      <c r="R1788" s="212" t="s">
        <v>2</v>
      </c>
      <c r="S1788" s="213" t="s">
        <v>6721</v>
      </c>
      <c r="T1788" s="236" t="s">
        <v>8937</v>
      </c>
      <c r="U1788" s="237" t="s">
        <v>6722</v>
      </c>
      <c r="V1788" s="237">
        <v>45558</v>
      </c>
      <c r="W1788" s="236" t="s">
        <v>6944</v>
      </c>
      <c r="X1788" s="237" t="s">
        <v>6721</v>
      </c>
      <c r="Y1788" s="237"/>
      <c r="Z1788" s="237"/>
      <c r="AA1788" s="225">
        <v>202409</v>
      </c>
      <c r="AB1788" s="246"/>
      <c r="AC1788" s="236" t="s">
        <v>7181</v>
      </c>
      <c r="AD1788" s="247" t="s">
        <v>7049</v>
      </c>
      <c r="AE1788" s="248">
        <v>0.4</v>
      </c>
      <c r="AF1788" s="247" t="s">
        <v>7049</v>
      </c>
      <c r="AG1788" s="242" t="str">
        <f>IFERROR(VLOOKUP(작성용!A:A,RM!A:D,4,0),"-")</f>
        <v>-</v>
      </c>
      <c r="AH1788" s="9" t="s">
        <v>6721</v>
      </c>
      <c r="AI1788" s="238" t="s">
        <v>6721</v>
      </c>
      <c r="AJ1788" s="238" t="s">
        <v>6721</v>
      </c>
      <c r="AK1788" s="238" t="s">
        <v>7182</v>
      </c>
      <c r="AL1788" s="238">
        <v>1787</v>
      </c>
    </row>
    <row r="1789" spans="1:38" x14ac:dyDescent="0.3">
      <c r="A1789" s="232">
        <v>6000554</v>
      </c>
      <c r="B1789" s="232" t="s">
        <v>8934</v>
      </c>
      <c r="C1789" s="244" t="s">
        <v>6717</v>
      </c>
      <c r="D1789" s="231" t="s">
        <v>8949</v>
      </c>
      <c r="E1789" s="239">
        <v>1101140280153</v>
      </c>
      <c r="F1789" s="243" t="s">
        <v>7179</v>
      </c>
      <c r="G1789" s="214">
        <v>0</v>
      </c>
      <c r="H1789" s="234" t="s">
        <v>6721</v>
      </c>
      <c r="I1789" s="234"/>
      <c r="J1789" s="234"/>
      <c r="K1789" s="234"/>
      <c r="L1789" s="234"/>
      <c r="M1789" s="234"/>
      <c r="N1789" s="234" t="s">
        <v>6720</v>
      </c>
      <c r="O1789" s="249"/>
      <c r="P1789" s="249"/>
      <c r="Q1789" s="226"/>
      <c r="R1789" s="212" t="s">
        <v>2</v>
      </c>
      <c r="S1789" s="213" t="s">
        <v>6721</v>
      </c>
      <c r="T1789" s="236" t="s">
        <v>8937</v>
      </c>
      <c r="U1789" s="237" t="s">
        <v>6722</v>
      </c>
      <c r="V1789" s="237">
        <v>45558</v>
      </c>
      <c r="W1789" s="236" t="s">
        <v>6944</v>
      </c>
      <c r="X1789" s="237" t="s">
        <v>6721</v>
      </c>
      <c r="Y1789" s="237"/>
      <c r="Z1789" s="237"/>
      <c r="AA1789" s="225">
        <v>202409</v>
      </c>
      <c r="AB1789" s="246"/>
      <c r="AC1789" s="236" t="s">
        <v>7181</v>
      </c>
      <c r="AD1789" s="247" t="s">
        <v>7119</v>
      </c>
      <c r="AE1789" s="248">
        <v>0</v>
      </c>
      <c r="AF1789" s="247" t="s">
        <v>7119</v>
      </c>
      <c r="AG1789" s="242" t="str">
        <f>IFERROR(VLOOKUP(작성용!A:A,RM!A:D,4,0),"-")</f>
        <v>-</v>
      </c>
      <c r="AH1789" s="9" t="s">
        <v>6721</v>
      </c>
      <c r="AI1789" s="238" t="s">
        <v>8360</v>
      </c>
      <c r="AJ1789" s="238" t="s">
        <v>6721</v>
      </c>
      <c r="AK1789" s="238" t="s">
        <v>7182</v>
      </c>
      <c r="AL1789" s="238">
        <v>1788</v>
      </c>
    </row>
    <row r="1790" spans="1:38" x14ac:dyDescent="0.3">
      <c r="A1790" s="232">
        <v>6000554</v>
      </c>
      <c r="B1790" s="232" t="s">
        <v>8934</v>
      </c>
      <c r="C1790" s="244" t="s">
        <v>6717</v>
      </c>
      <c r="D1790" s="231" t="s">
        <v>8950</v>
      </c>
      <c r="E1790" s="239">
        <v>1101140282919</v>
      </c>
      <c r="F1790" s="243" t="s">
        <v>7179</v>
      </c>
      <c r="G1790" s="214">
        <v>0</v>
      </c>
      <c r="H1790" s="234" t="s">
        <v>6721</v>
      </c>
      <c r="I1790" s="234"/>
      <c r="J1790" s="234"/>
      <c r="K1790" s="234"/>
      <c r="L1790" s="234"/>
      <c r="M1790" s="234"/>
      <c r="N1790" s="234" t="s">
        <v>6720</v>
      </c>
      <c r="O1790" s="249"/>
      <c r="P1790" s="249"/>
      <c r="Q1790" s="226"/>
      <c r="R1790" s="212" t="s">
        <v>2</v>
      </c>
      <c r="S1790" s="213" t="s">
        <v>6721</v>
      </c>
      <c r="T1790" s="236" t="s">
        <v>8937</v>
      </c>
      <c r="U1790" s="237" t="s">
        <v>6722</v>
      </c>
      <c r="V1790" s="237">
        <v>45558</v>
      </c>
      <c r="W1790" s="236" t="s">
        <v>6944</v>
      </c>
      <c r="X1790" s="237" t="s">
        <v>6721</v>
      </c>
      <c r="Y1790" s="237"/>
      <c r="Z1790" s="237"/>
      <c r="AA1790" s="225">
        <v>202409</v>
      </c>
      <c r="AB1790" s="246"/>
      <c r="AC1790" s="236" t="s">
        <v>7181</v>
      </c>
      <c r="AD1790" s="247" t="s">
        <v>7119</v>
      </c>
      <c r="AE1790" s="248">
        <v>0</v>
      </c>
      <c r="AF1790" s="247" t="s">
        <v>7119</v>
      </c>
      <c r="AG1790" s="242" t="str">
        <f>IFERROR(VLOOKUP(작성용!A:A,RM!A:D,4,0),"-")</f>
        <v>-</v>
      </c>
      <c r="AH1790" s="9" t="s">
        <v>6721</v>
      </c>
      <c r="AI1790" s="238" t="s">
        <v>8360</v>
      </c>
      <c r="AJ1790" s="238" t="s">
        <v>6721</v>
      </c>
      <c r="AK1790" s="238" t="s">
        <v>7182</v>
      </c>
      <c r="AL1790" s="238">
        <v>1789</v>
      </c>
    </row>
    <row r="1791" spans="1:38" x14ac:dyDescent="0.3">
      <c r="A1791" s="232">
        <v>6000554</v>
      </c>
      <c r="B1791" s="232" t="s">
        <v>8934</v>
      </c>
      <c r="C1791" s="244" t="s">
        <v>6717</v>
      </c>
      <c r="D1791" s="231" t="s">
        <v>8951</v>
      </c>
      <c r="E1791" s="239">
        <v>1101140284460</v>
      </c>
      <c r="F1791" s="243" t="s">
        <v>7179</v>
      </c>
      <c r="G1791" s="214">
        <v>0</v>
      </c>
      <c r="H1791" s="234" t="s">
        <v>6721</v>
      </c>
      <c r="I1791" s="234"/>
      <c r="J1791" s="234"/>
      <c r="K1791" s="234"/>
      <c r="L1791" s="234"/>
      <c r="M1791" s="234"/>
      <c r="N1791" s="234" t="s">
        <v>6720</v>
      </c>
      <c r="O1791" s="249"/>
      <c r="P1791" s="249"/>
      <c r="Q1791" s="226"/>
      <c r="R1791" s="212" t="s">
        <v>2</v>
      </c>
      <c r="S1791" s="213" t="s">
        <v>6721</v>
      </c>
      <c r="T1791" s="236" t="s">
        <v>8937</v>
      </c>
      <c r="U1791" s="237" t="s">
        <v>6722</v>
      </c>
      <c r="V1791" s="237">
        <v>45558</v>
      </c>
      <c r="W1791" s="236" t="s">
        <v>6944</v>
      </c>
      <c r="X1791" s="237" t="s">
        <v>6721</v>
      </c>
      <c r="Y1791" s="237"/>
      <c r="Z1791" s="237"/>
      <c r="AA1791" s="225">
        <v>202409</v>
      </c>
      <c r="AB1791" s="246"/>
      <c r="AC1791" s="236" t="s">
        <v>7181</v>
      </c>
      <c r="AD1791" s="247" t="s">
        <v>7119</v>
      </c>
      <c r="AE1791" s="248">
        <v>0</v>
      </c>
      <c r="AF1791" s="247" t="s">
        <v>7119</v>
      </c>
      <c r="AG1791" s="242" t="str">
        <f>IFERROR(VLOOKUP(작성용!A:A,RM!A:D,4,0),"-")</f>
        <v>-</v>
      </c>
      <c r="AH1791" s="9" t="s">
        <v>6721</v>
      </c>
      <c r="AI1791" s="238" t="s">
        <v>8360</v>
      </c>
      <c r="AJ1791" s="238" t="s">
        <v>6721</v>
      </c>
      <c r="AK1791" s="238" t="s">
        <v>7182</v>
      </c>
      <c r="AL1791" s="238">
        <v>1790</v>
      </c>
    </row>
    <row r="1792" spans="1:38" x14ac:dyDescent="0.3">
      <c r="A1792" s="232">
        <v>6000554</v>
      </c>
      <c r="B1792" s="232" t="s">
        <v>8934</v>
      </c>
      <c r="C1792" s="244" t="s">
        <v>6717</v>
      </c>
      <c r="D1792" s="231" t="s">
        <v>8952</v>
      </c>
      <c r="E1792" s="239" t="s">
        <v>5538</v>
      </c>
      <c r="F1792" s="243" t="s">
        <v>6931</v>
      </c>
      <c r="G1792" s="214">
        <v>0</v>
      </c>
      <c r="H1792" s="234" t="s">
        <v>6721</v>
      </c>
      <c r="I1792" s="234"/>
      <c r="J1792" s="234"/>
      <c r="K1792" s="234"/>
      <c r="L1792" s="234"/>
      <c r="M1792" s="234"/>
      <c r="N1792" s="234" t="s">
        <v>6720</v>
      </c>
      <c r="O1792" s="249"/>
      <c r="P1792" s="249"/>
      <c r="Q1792" s="226"/>
      <c r="R1792" s="212" t="s">
        <v>2</v>
      </c>
      <c r="S1792" s="213" t="s">
        <v>6721</v>
      </c>
      <c r="T1792" s="236" t="s">
        <v>8937</v>
      </c>
      <c r="U1792" s="237" t="s">
        <v>6722</v>
      </c>
      <c r="V1792" s="237">
        <v>45558</v>
      </c>
      <c r="W1792" s="236" t="s">
        <v>6944</v>
      </c>
      <c r="X1792" s="237" t="s">
        <v>6721</v>
      </c>
      <c r="Y1792" s="237"/>
      <c r="Z1792" s="237"/>
      <c r="AA1792" s="225">
        <v>202409</v>
      </c>
      <c r="AB1792" s="246"/>
      <c r="AC1792" s="236" t="s">
        <v>7181</v>
      </c>
      <c r="AD1792" s="247" t="s">
        <v>7158</v>
      </c>
      <c r="AE1792" s="248">
        <v>0</v>
      </c>
      <c r="AF1792" s="247" t="s">
        <v>7158</v>
      </c>
      <c r="AG1792" s="242" t="str">
        <f>IFERROR(VLOOKUP(작성용!A:A,RM!A:D,4,0),"-")</f>
        <v>-</v>
      </c>
      <c r="AH1792" s="9" t="s">
        <v>6721</v>
      </c>
      <c r="AI1792" s="238" t="s">
        <v>6721</v>
      </c>
      <c r="AJ1792" s="238" t="s">
        <v>6721</v>
      </c>
      <c r="AK1792" s="238" t="s">
        <v>7182</v>
      </c>
      <c r="AL1792" s="238">
        <v>1791</v>
      </c>
    </row>
    <row r="1793" spans="1:38" x14ac:dyDescent="0.3">
      <c r="A1793" s="232">
        <v>6000554</v>
      </c>
      <c r="B1793" s="232" t="s">
        <v>8934</v>
      </c>
      <c r="C1793" s="244" t="s">
        <v>6717</v>
      </c>
      <c r="D1793" s="231" t="s">
        <v>8953</v>
      </c>
      <c r="E1793" s="239">
        <v>1101140287034</v>
      </c>
      <c r="F1793" s="243" t="s">
        <v>7179</v>
      </c>
      <c r="G1793" s="214">
        <v>0</v>
      </c>
      <c r="H1793" s="234" t="s">
        <v>6721</v>
      </c>
      <c r="I1793" s="234"/>
      <c r="J1793" s="234"/>
      <c r="K1793" s="234"/>
      <c r="L1793" s="234"/>
      <c r="M1793" s="234"/>
      <c r="N1793" s="234" t="s">
        <v>6720</v>
      </c>
      <c r="O1793" s="249"/>
      <c r="P1793" s="249"/>
      <c r="Q1793" s="226"/>
      <c r="R1793" s="212" t="s">
        <v>2</v>
      </c>
      <c r="S1793" s="213" t="s">
        <v>6721</v>
      </c>
      <c r="T1793" s="236" t="s">
        <v>8937</v>
      </c>
      <c r="U1793" s="237" t="s">
        <v>6722</v>
      </c>
      <c r="V1793" s="237">
        <v>45558</v>
      </c>
      <c r="W1793" s="236" t="s">
        <v>6944</v>
      </c>
      <c r="X1793" s="237" t="s">
        <v>6721</v>
      </c>
      <c r="Y1793" s="237"/>
      <c r="Z1793" s="237"/>
      <c r="AA1793" s="225">
        <v>202409</v>
      </c>
      <c r="AB1793" s="246"/>
      <c r="AC1793" s="236" t="s">
        <v>7181</v>
      </c>
      <c r="AD1793" s="247" t="s">
        <v>7119</v>
      </c>
      <c r="AE1793" s="248">
        <v>0</v>
      </c>
      <c r="AF1793" s="247" t="s">
        <v>7119</v>
      </c>
      <c r="AG1793" s="242" t="str">
        <f>IFERROR(VLOOKUP(작성용!A:A,RM!A:D,4,0),"-")</f>
        <v>-</v>
      </c>
      <c r="AH1793" s="9" t="s">
        <v>6721</v>
      </c>
      <c r="AI1793" s="238" t="s">
        <v>8360</v>
      </c>
      <c r="AJ1793" s="238" t="s">
        <v>6721</v>
      </c>
      <c r="AK1793" s="238" t="s">
        <v>7182</v>
      </c>
      <c r="AL1793" s="238">
        <v>1792</v>
      </c>
    </row>
    <row r="1794" spans="1:38" x14ac:dyDescent="0.3">
      <c r="A1794" s="232">
        <v>6000554</v>
      </c>
      <c r="B1794" s="232" t="s">
        <v>8934</v>
      </c>
      <c r="C1794" s="244" t="s">
        <v>6717</v>
      </c>
      <c r="D1794" s="240" t="s">
        <v>7926</v>
      </c>
      <c r="E1794" s="239" t="s">
        <v>4032</v>
      </c>
      <c r="F1794" s="243" t="s">
        <v>7179</v>
      </c>
      <c r="G1794" s="214">
        <v>0</v>
      </c>
      <c r="H1794" s="234" t="s">
        <v>6721</v>
      </c>
      <c r="I1794" s="234"/>
      <c r="J1794" s="234"/>
      <c r="K1794" s="234"/>
      <c r="L1794" s="234"/>
      <c r="M1794" s="234"/>
      <c r="N1794" s="234" t="s">
        <v>6720</v>
      </c>
      <c r="O1794" s="249"/>
      <c r="P1794" s="249"/>
      <c r="Q1794" s="226"/>
      <c r="R1794" s="212" t="s">
        <v>2</v>
      </c>
      <c r="S1794" s="213" t="s">
        <v>6721</v>
      </c>
      <c r="T1794" s="236" t="s">
        <v>8937</v>
      </c>
      <c r="U1794" s="237" t="s">
        <v>6722</v>
      </c>
      <c r="V1794" s="237">
        <v>45558</v>
      </c>
      <c r="W1794" s="236" t="s">
        <v>6944</v>
      </c>
      <c r="X1794" s="237" t="s">
        <v>6721</v>
      </c>
      <c r="Y1794" s="237"/>
      <c r="Z1794" s="237"/>
      <c r="AA1794" s="225">
        <v>202409</v>
      </c>
      <c r="AB1794" s="246"/>
      <c r="AC1794" s="236" t="s">
        <v>7181</v>
      </c>
      <c r="AD1794" s="247" t="s">
        <v>7152</v>
      </c>
      <c r="AE1794" s="248">
        <v>0</v>
      </c>
      <c r="AF1794" s="247" t="s">
        <v>7152</v>
      </c>
      <c r="AG1794" s="242" t="str">
        <f>IFERROR(VLOOKUP(작성용!A:A,RM!A:D,4,0),"-")</f>
        <v>-</v>
      </c>
      <c r="AH1794" s="9" t="s">
        <v>6721</v>
      </c>
      <c r="AI1794" s="238" t="s">
        <v>6721</v>
      </c>
      <c r="AJ1794" s="238" t="s">
        <v>6721</v>
      </c>
      <c r="AK1794" s="238" t="s">
        <v>7182</v>
      </c>
      <c r="AL1794" s="238">
        <v>1793</v>
      </c>
    </row>
    <row r="1795" spans="1:38" x14ac:dyDescent="0.3">
      <c r="A1795" s="232">
        <v>6000554</v>
      </c>
      <c r="B1795" s="232" t="s">
        <v>8934</v>
      </c>
      <c r="C1795" s="244" t="s">
        <v>6717</v>
      </c>
      <c r="D1795" s="240" t="s">
        <v>7926</v>
      </c>
      <c r="E1795" s="239" t="s">
        <v>4032</v>
      </c>
      <c r="F1795" s="243" t="s">
        <v>7558</v>
      </c>
      <c r="G1795" s="214">
        <v>0</v>
      </c>
      <c r="H1795" s="234" t="s">
        <v>6721</v>
      </c>
      <c r="I1795" s="234"/>
      <c r="J1795" s="234"/>
      <c r="K1795" s="234"/>
      <c r="L1795" s="234"/>
      <c r="M1795" s="234"/>
      <c r="N1795" s="234" t="s">
        <v>6720</v>
      </c>
      <c r="O1795" s="249"/>
      <c r="P1795" s="249"/>
      <c r="Q1795" s="226"/>
      <c r="R1795" s="212" t="s">
        <v>2</v>
      </c>
      <c r="S1795" s="213" t="s">
        <v>6721</v>
      </c>
      <c r="T1795" s="236" t="s">
        <v>8937</v>
      </c>
      <c r="U1795" s="237" t="s">
        <v>6722</v>
      </c>
      <c r="V1795" s="237">
        <v>45558</v>
      </c>
      <c r="W1795" s="236" t="s">
        <v>6944</v>
      </c>
      <c r="X1795" s="237" t="s">
        <v>6721</v>
      </c>
      <c r="Y1795" s="237"/>
      <c r="Z1795" s="237"/>
      <c r="AA1795" s="225">
        <v>202409</v>
      </c>
      <c r="AB1795" s="246"/>
      <c r="AC1795" s="236" t="s">
        <v>7181</v>
      </c>
      <c r="AD1795" s="247" t="s">
        <v>7152</v>
      </c>
      <c r="AE1795" s="248">
        <v>0</v>
      </c>
      <c r="AF1795" s="247" t="s">
        <v>7152</v>
      </c>
      <c r="AG1795" s="242" t="str">
        <f>IFERROR(VLOOKUP(작성용!A:A,RM!A:D,4,0),"-")</f>
        <v>-</v>
      </c>
      <c r="AH1795" s="9" t="s">
        <v>6721</v>
      </c>
      <c r="AI1795" s="238" t="s">
        <v>6721</v>
      </c>
      <c r="AJ1795" s="238" t="s">
        <v>6721</v>
      </c>
      <c r="AK1795" s="238" t="s">
        <v>7182</v>
      </c>
      <c r="AL1795" s="238">
        <v>1794</v>
      </c>
    </row>
    <row r="1796" spans="1:38" x14ac:dyDescent="0.3">
      <c r="A1796" s="232">
        <v>6000554</v>
      </c>
      <c r="B1796" s="232" t="s">
        <v>8934</v>
      </c>
      <c r="C1796" s="244" t="s">
        <v>6717</v>
      </c>
      <c r="D1796" s="231" t="s">
        <v>8954</v>
      </c>
      <c r="E1796" s="239">
        <v>1101140278075</v>
      </c>
      <c r="F1796" s="243" t="s">
        <v>7179</v>
      </c>
      <c r="G1796" s="214">
        <v>0</v>
      </c>
      <c r="H1796" s="234" t="s">
        <v>6721</v>
      </c>
      <c r="I1796" s="234"/>
      <c r="J1796" s="234"/>
      <c r="K1796" s="234"/>
      <c r="L1796" s="234"/>
      <c r="M1796" s="234"/>
      <c r="N1796" s="234" t="s">
        <v>6720</v>
      </c>
      <c r="O1796" s="249"/>
      <c r="P1796" s="249"/>
      <c r="Q1796" s="226"/>
      <c r="R1796" s="212" t="s">
        <v>2</v>
      </c>
      <c r="S1796" s="213" t="s">
        <v>6721</v>
      </c>
      <c r="T1796" s="236" t="s">
        <v>8937</v>
      </c>
      <c r="U1796" s="237" t="s">
        <v>6722</v>
      </c>
      <c r="V1796" s="237">
        <v>45558</v>
      </c>
      <c r="W1796" s="236" t="s">
        <v>6944</v>
      </c>
      <c r="X1796" s="237" t="s">
        <v>6721</v>
      </c>
      <c r="Y1796" s="237"/>
      <c r="Z1796" s="237"/>
      <c r="AA1796" s="225">
        <v>202409</v>
      </c>
      <c r="AB1796" s="246"/>
      <c r="AC1796" s="236" t="s">
        <v>7181</v>
      </c>
      <c r="AD1796" s="247" t="s">
        <v>7119</v>
      </c>
      <c r="AE1796" s="248">
        <v>0</v>
      </c>
      <c r="AF1796" s="247" t="s">
        <v>7119</v>
      </c>
      <c r="AG1796" s="242" t="str">
        <f>IFERROR(VLOOKUP(작성용!A:A,RM!A:D,4,0),"-")</f>
        <v>-</v>
      </c>
      <c r="AH1796" s="9" t="s">
        <v>6721</v>
      </c>
      <c r="AI1796" s="238" t="s">
        <v>8360</v>
      </c>
      <c r="AJ1796" s="238" t="s">
        <v>6721</v>
      </c>
      <c r="AK1796" s="238" t="s">
        <v>7182</v>
      </c>
      <c r="AL1796" s="238">
        <v>1795</v>
      </c>
    </row>
    <row r="1797" spans="1:38" x14ac:dyDescent="0.3">
      <c r="A1797" s="232">
        <v>6000554</v>
      </c>
      <c r="B1797" s="232" t="s">
        <v>8934</v>
      </c>
      <c r="C1797" s="244" t="s">
        <v>6717</v>
      </c>
      <c r="D1797" s="231" t="s">
        <v>8955</v>
      </c>
      <c r="E1797" s="239">
        <v>1101112380890</v>
      </c>
      <c r="F1797" s="243" t="s">
        <v>6931</v>
      </c>
      <c r="G1797" s="214">
        <v>0</v>
      </c>
      <c r="H1797" s="234" t="s">
        <v>6721</v>
      </c>
      <c r="I1797" s="234"/>
      <c r="J1797" s="234"/>
      <c r="K1797" s="234"/>
      <c r="L1797" s="234"/>
      <c r="M1797" s="234"/>
      <c r="N1797" s="234" t="s">
        <v>6720</v>
      </c>
      <c r="O1797" s="249"/>
      <c r="P1797" s="249"/>
      <c r="Q1797" s="226"/>
      <c r="R1797" s="212" t="s">
        <v>2</v>
      </c>
      <c r="S1797" s="213" t="s">
        <v>6721</v>
      </c>
      <c r="T1797" s="236" t="s">
        <v>8937</v>
      </c>
      <c r="U1797" s="237" t="s">
        <v>6722</v>
      </c>
      <c r="V1797" s="237">
        <v>45558</v>
      </c>
      <c r="W1797" s="236" t="s">
        <v>6944</v>
      </c>
      <c r="X1797" s="237" t="s">
        <v>6721</v>
      </c>
      <c r="Y1797" s="237"/>
      <c r="Z1797" s="237"/>
      <c r="AA1797" s="225">
        <v>202409</v>
      </c>
      <c r="AB1797" s="246"/>
      <c r="AC1797" s="236" t="s">
        <v>7181</v>
      </c>
      <c r="AD1797" s="247" t="s">
        <v>6910</v>
      </c>
      <c r="AE1797" s="248">
        <v>0</v>
      </c>
      <c r="AF1797" s="247" t="s">
        <v>6910</v>
      </c>
      <c r="AG1797" s="242" t="str">
        <f>IFERROR(VLOOKUP(작성용!A:A,RM!A:D,4,0),"-")</f>
        <v>-</v>
      </c>
      <c r="AH1797" s="9" t="s">
        <v>6721</v>
      </c>
      <c r="AI1797" s="238" t="s">
        <v>6721</v>
      </c>
      <c r="AJ1797" s="238" t="s">
        <v>6721</v>
      </c>
      <c r="AK1797" s="238" t="s">
        <v>7182</v>
      </c>
      <c r="AL1797" s="238">
        <v>1796</v>
      </c>
    </row>
    <row r="1798" spans="1:38" x14ac:dyDescent="0.3">
      <c r="A1798" s="232">
        <v>6000554</v>
      </c>
      <c r="B1798" s="232" t="s">
        <v>8934</v>
      </c>
      <c r="C1798" s="244" t="s">
        <v>6717</v>
      </c>
      <c r="D1798" s="231" t="s">
        <v>8956</v>
      </c>
      <c r="E1798" s="239" t="s">
        <v>5539</v>
      </c>
      <c r="F1798" s="243" t="s">
        <v>7179</v>
      </c>
      <c r="G1798" s="214">
        <v>0</v>
      </c>
      <c r="H1798" s="234" t="s">
        <v>6721</v>
      </c>
      <c r="I1798" s="234"/>
      <c r="J1798" s="234"/>
      <c r="K1798" s="234"/>
      <c r="L1798" s="234"/>
      <c r="M1798" s="234"/>
      <c r="N1798" s="234" t="s">
        <v>6720</v>
      </c>
      <c r="O1798" s="249"/>
      <c r="P1798" s="249"/>
      <c r="Q1798" s="226"/>
      <c r="R1798" s="212" t="s">
        <v>2</v>
      </c>
      <c r="S1798" s="213" t="s">
        <v>6721</v>
      </c>
      <c r="T1798" s="236" t="s">
        <v>8937</v>
      </c>
      <c r="U1798" s="237" t="s">
        <v>6722</v>
      </c>
      <c r="V1798" s="237">
        <v>45558</v>
      </c>
      <c r="W1798" s="236" t="s">
        <v>6944</v>
      </c>
      <c r="X1798" s="237" t="s">
        <v>6721</v>
      </c>
      <c r="Y1798" s="237"/>
      <c r="Z1798" s="237"/>
      <c r="AA1798" s="225">
        <v>202409</v>
      </c>
      <c r="AB1798" s="246"/>
      <c r="AC1798" s="236" t="s">
        <v>7181</v>
      </c>
      <c r="AD1798" s="247" t="s">
        <v>7119</v>
      </c>
      <c r="AE1798" s="248">
        <v>0</v>
      </c>
      <c r="AF1798" s="247" t="s">
        <v>7119</v>
      </c>
      <c r="AG1798" s="242" t="str">
        <f>IFERROR(VLOOKUP(작성용!A:A,RM!A:D,4,0),"-")</f>
        <v>-</v>
      </c>
      <c r="AH1798" s="9" t="s">
        <v>6721</v>
      </c>
      <c r="AI1798" s="238" t="s">
        <v>6721</v>
      </c>
      <c r="AJ1798" s="238" t="s">
        <v>6721</v>
      </c>
      <c r="AK1798" s="238" t="s">
        <v>7182</v>
      </c>
      <c r="AL1798" s="238">
        <v>1797</v>
      </c>
    </row>
    <row r="1799" spans="1:38" x14ac:dyDescent="0.3">
      <c r="A1799" s="232">
        <v>6000554</v>
      </c>
      <c r="B1799" s="232" t="s">
        <v>8934</v>
      </c>
      <c r="C1799" s="244" t="s">
        <v>6717</v>
      </c>
      <c r="D1799" s="231" t="s">
        <v>8957</v>
      </c>
      <c r="E1799" s="239" t="s">
        <v>5540</v>
      </c>
      <c r="F1799" s="243" t="s">
        <v>7179</v>
      </c>
      <c r="G1799" s="214">
        <v>0</v>
      </c>
      <c r="H1799" s="234" t="s">
        <v>6721</v>
      </c>
      <c r="I1799" s="234"/>
      <c r="J1799" s="234"/>
      <c r="K1799" s="234"/>
      <c r="L1799" s="234"/>
      <c r="M1799" s="234"/>
      <c r="N1799" s="234" t="s">
        <v>6720</v>
      </c>
      <c r="O1799" s="249"/>
      <c r="P1799" s="249"/>
      <c r="Q1799" s="226"/>
      <c r="R1799" s="212" t="s">
        <v>2</v>
      </c>
      <c r="S1799" s="213" t="s">
        <v>6721</v>
      </c>
      <c r="T1799" s="236" t="s">
        <v>8937</v>
      </c>
      <c r="U1799" s="237" t="s">
        <v>6722</v>
      </c>
      <c r="V1799" s="237">
        <v>45558</v>
      </c>
      <c r="W1799" s="236" t="s">
        <v>6944</v>
      </c>
      <c r="X1799" s="237" t="s">
        <v>6721</v>
      </c>
      <c r="Y1799" s="237"/>
      <c r="Z1799" s="237"/>
      <c r="AA1799" s="225">
        <v>202409</v>
      </c>
      <c r="AB1799" s="246"/>
      <c r="AC1799" s="236" t="s">
        <v>7181</v>
      </c>
      <c r="AD1799" s="247" t="s">
        <v>7119</v>
      </c>
      <c r="AE1799" s="248">
        <v>0</v>
      </c>
      <c r="AF1799" s="247" t="s">
        <v>7119</v>
      </c>
      <c r="AG1799" s="242" t="str">
        <f>IFERROR(VLOOKUP(작성용!A:A,RM!A:D,4,0),"-")</f>
        <v>-</v>
      </c>
      <c r="AH1799" s="9" t="s">
        <v>6721</v>
      </c>
      <c r="AI1799" s="238" t="s">
        <v>6721</v>
      </c>
      <c r="AJ1799" s="238" t="s">
        <v>6721</v>
      </c>
      <c r="AK1799" s="238" t="s">
        <v>7182</v>
      </c>
      <c r="AL1799" s="238">
        <v>1798</v>
      </c>
    </row>
    <row r="1800" spans="1:38" x14ac:dyDescent="0.3">
      <c r="A1800" s="232">
        <v>6000554</v>
      </c>
      <c r="B1800" s="232" t="s">
        <v>8934</v>
      </c>
      <c r="C1800" s="244" t="s">
        <v>6717</v>
      </c>
      <c r="D1800" s="231" t="s">
        <v>8958</v>
      </c>
      <c r="E1800" s="239">
        <v>1101140296027</v>
      </c>
      <c r="F1800" s="243" t="s">
        <v>7179</v>
      </c>
      <c r="G1800" s="214">
        <v>0</v>
      </c>
      <c r="H1800" s="234" t="s">
        <v>6721</v>
      </c>
      <c r="I1800" s="234"/>
      <c r="J1800" s="234"/>
      <c r="K1800" s="234"/>
      <c r="L1800" s="234"/>
      <c r="M1800" s="234"/>
      <c r="N1800" s="234" t="s">
        <v>6720</v>
      </c>
      <c r="O1800" s="249"/>
      <c r="P1800" s="249"/>
      <c r="Q1800" s="226"/>
      <c r="R1800" s="212" t="s">
        <v>2</v>
      </c>
      <c r="S1800" s="213" t="s">
        <v>6721</v>
      </c>
      <c r="T1800" s="236" t="s">
        <v>8937</v>
      </c>
      <c r="U1800" s="237" t="s">
        <v>6722</v>
      </c>
      <c r="V1800" s="237">
        <v>45558</v>
      </c>
      <c r="W1800" s="236" t="s">
        <v>6944</v>
      </c>
      <c r="X1800" s="237" t="s">
        <v>6721</v>
      </c>
      <c r="Y1800" s="237"/>
      <c r="Z1800" s="237"/>
      <c r="AA1800" s="225">
        <v>202409</v>
      </c>
      <c r="AB1800" s="246"/>
      <c r="AC1800" s="236" t="s">
        <v>7181</v>
      </c>
      <c r="AD1800" s="247" t="s">
        <v>7119</v>
      </c>
      <c r="AE1800" s="248">
        <v>0</v>
      </c>
      <c r="AF1800" s="247" t="s">
        <v>7119</v>
      </c>
      <c r="AG1800" s="242" t="str">
        <f>IFERROR(VLOOKUP(작성용!A:A,RM!A:D,4,0),"-")</f>
        <v>-</v>
      </c>
      <c r="AH1800" s="9" t="s">
        <v>6721</v>
      </c>
      <c r="AI1800" s="238" t="s">
        <v>8360</v>
      </c>
      <c r="AJ1800" s="238" t="s">
        <v>6721</v>
      </c>
      <c r="AK1800" s="238" t="s">
        <v>7182</v>
      </c>
      <c r="AL1800" s="238">
        <v>1799</v>
      </c>
    </row>
    <row r="1801" spans="1:38" x14ac:dyDescent="0.3">
      <c r="A1801" s="232">
        <v>6000554</v>
      </c>
      <c r="B1801" s="232" t="s">
        <v>8934</v>
      </c>
      <c r="C1801" s="244" t="s">
        <v>6717</v>
      </c>
      <c r="D1801" s="240" t="s">
        <v>7958</v>
      </c>
      <c r="E1801" s="239">
        <v>1101114475300</v>
      </c>
      <c r="F1801" s="243" t="s">
        <v>7044</v>
      </c>
      <c r="G1801" s="214">
        <v>1</v>
      </c>
      <c r="H1801" s="234" t="s">
        <v>6721</v>
      </c>
      <c r="I1801" s="234"/>
      <c r="J1801" s="234"/>
      <c r="K1801" s="234"/>
      <c r="L1801" s="234"/>
      <c r="M1801" s="234"/>
      <c r="N1801" s="234" t="s">
        <v>6720</v>
      </c>
      <c r="O1801" s="249"/>
      <c r="P1801" s="249"/>
      <c r="Q1801" s="226"/>
      <c r="R1801" s="212" t="s">
        <v>2</v>
      </c>
      <c r="S1801" s="213" t="s">
        <v>6721</v>
      </c>
      <c r="T1801" s="236" t="s">
        <v>8937</v>
      </c>
      <c r="U1801" s="237" t="s">
        <v>6722</v>
      </c>
      <c r="V1801" s="237">
        <v>45558</v>
      </c>
      <c r="W1801" s="236" t="s">
        <v>6944</v>
      </c>
      <c r="X1801" s="237" t="s">
        <v>6721</v>
      </c>
      <c r="Y1801" s="237"/>
      <c r="Z1801" s="237"/>
      <c r="AA1801" s="225">
        <v>202409</v>
      </c>
      <c r="AB1801" s="246"/>
      <c r="AC1801" s="236" t="s">
        <v>7181</v>
      </c>
      <c r="AD1801" s="247" t="s">
        <v>7606</v>
      </c>
      <c r="AE1801" s="248">
        <v>0</v>
      </c>
      <c r="AF1801" s="247" t="s">
        <v>7606</v>
      </c>
      <c r="AG1801" s="242" t="str">
        <f>IFERROR(VLOOKUP(작성용!A:A,RM!A:D,4,0),"-")</f>
        <v>-</v>
      </c>
      <c r="AH1801" s="9" t="s">
        <v>6721</v>
      </c>
      <c r="AI1801" s="238" t="s">
        <v>6721</v>
      </c>
      <c r="AJ1801" s="238" t="s">
        <v>6721</v>
      </c>
      <c r="AK1801" s="238" t="s">
        <v>7182</v>
      </c>
      <c r="AL1801" s="238">
        <v>1800</v>
      </c>
    </row>
    <row r="1802" spans="1:38" x14ac:dyDescent="0.3">
      <c r="A1802" s="232">
        <v>6000554</v>
      </c>
      <c r="B1802" s="232" t="s">
        <v>8934</v>
      </c>
      <c r="C1802" s="244" t="s">
        <v>6717</v>
      </c>
      <c r="D1802" s="240" t="s">
        <v>8948</v>
      </c>
      <c r="E1802" s="239">
        <v>1101115221794</v>
      </c>
      <c r="F1802" s="243" t="s">
        <v>6966</v>
      </c>
      <c r="G1802" s="214">
        <v>1</v>
      </c>
      <c r="H1802" s="234" t="s">
        <v>6721</v>
      </c>
      <c r="I1802" s="234"/>
      <c r="J1802" s="234"/>
      <c r="K1802" s="234"/>
      <c r="L1802" s="234"/>
      <c r="M1802" s="234"/>
      <c r="N1802" s="234" t="s">
        <v>6720</v>
      </c>
      <c r="O1802" s="249"/>
      <c r="P1802" s="249"/>
      <c r="Q1802" s="226"/>
      <c r="R1802" s="212" t="s">
        <v>2</v>
      </c>
      <c r="S1802" s="213" t="s">
        <v>6721</v>
      </c>
      <c r="T1802" s="236" t="s">
        <v>8937</v>
      </c>
      <c r="U1802" s="237" t="s">
        <v>6722</v>
      </c>
      <c r="V1802" s="237">
        <v>45558</v>
      </c>
      <c r="W1802" s="236" t="s">
        <v>6944</v>
      </c>
      <c r="X1802" s="237" t="s">
        <v>6721</v>
      </c>
      <c r="Y1802" s="237"/>
      <c r="Z1802" s="237"/>
      <c r="AA1802" s="225">
        <v>202409</v>
      </c>
      <c r="AB1802" s="246"/>
      <c r="AC1802" s="236" t="s">
        <v>7181</v>
      </c>
      <c r="AD1802" s="247" t="s">
        <v>7049</v>
      </c>
      <c r="AE1802" s="248">
        <v>0</v>
      </c>
      <c r="AF1802" s="247" t="s">
        <v>7049</v>
      </c>
      <c r="AG1802" s="242" t="str">
        <f>IFERROR(VLOOKUP(작성용!A:A,RM!A:D,4,0),"-")</f>
        <v>-</v>
      </c>
      <c r="AH1802" s="9" t="s">
        <v>6721</v>
      </c>
      <c r="AI1802" s="238" t="s">
        <v>6721</v>
      </c>
      <c r="AJ1802" s="238" t="s">
        <v>6721</v>
      </c>
      <c r="AK1802" s="238" t="s">
        <v>7182</v>
      </c>
      <c r="AL1802" s="238">
        <v>1801</v>
      </c>
    </row>
    <row r="1803" spans="1:38" x14ac:dyDescent="0.3">
      <c r="A1803" s="232">
        <v>6000554</v>
      </c>
      <c r="B1803" s="232" t="s">
        <v>8934</v>
      </c>
      <c r="C1803" s="244" t="s">
        <v>6717</v>
      </c>
      <c r="D1803" s="230" t="s">
        <v>8959</v>
      </c>
      <c r="E1803" s="239">
        <v>1101113038951</v>
      </c>
      <c r="F1803" s="243" t="s">
        <v>8355</v>
      </c>
      <c r="G1803" s="214">
        <v>0</v>
      </c>
      <c r="H1803" s="234" t="s">
        <v>6721</v>
      </c>
      <c r="I1803" s="234"/>
      <c r="J1803" s="234"/>
      <c r="K1803" s="234"/>
      <c r="L1803" s="234"/>
      <c r="M1803" s="234"/>
      <c r="N1803" s="234" t="s">
        <v>6720</v>
      </c>
      <c r="O1803" s="249"/>
      <c r="P1803" s="249"/>
      <c r="Q1803" s="226"/>
      <c r="R1803" s="212" t="s">
        <v>2</v>
      </c>
      <c r="S1803" s="213" t="s">
        <v>6721</v>
      </c>
      <c r="T1803" s="236" t="s">
        <v>8937</v>
      </c>
      <c r="U1803" s="237" t="s">
        <v>6722</v>
      </c>
      <c r="V1803" s="237">
        <v>45558</v>
      </c>
      <c r="W1803" s="236" t="s">
        <v>6944</v>
      </c>
      <c r="X1803" s="237" t="s">
        <v>6721</v>
      </c>
      <c r="Y1803" s="237"/>
      <c r="Z1803" s="237"/>
      <c r="AA1803" s="225">
        <v>202409</v>
      </c>
      <c r="AB1803" s="246"/>
      <c r="AC1803" s="236" t="s">
        <v>7181</v>
      </c>
      <c r="AD1803" s="247" t="s">
        <v>7129</v>
      </c>
      <c r="AE1803" s="248">
        <v>0</v>
      </c>
      <c r="AF1803" s="247" t="s">
        <v>7129</v>
      </c>
      <c r="AG1803" s="242" t="str">
        <f>IFERROR(VLOOKUP(작성용!A:A,RM!A:D,4,0),"-")</f>
        <v>-</v>
      </c>
      <c r="AH1803" s="9" t="s">
        <v>6721</v>
      </c>
      <c r="AI1803" s="238" t="s">
        <v>8960</v>
      </c>
      <c r="AJ1803" s="238" t="s">
        <v>6721</v>
      </c>
      <c r="AK1803" s="238" t="s">
        <v>7182</v>
      </c>
      <c r="AL1803" s="238">
        <v>1802</v>
      </c>
    </row>
    <row r="1804" spans="1:38" x14ac:dyDescent="0.3">
      <c r="A1804" s="232">
        <v>6000554</v>
      </c>
      <c r="B1804" s="232" t="s">
        <v>8934</v>
      </c>
      <c r="C1804" s="244" t="s">
        <v>6717</v>
      </c>
      <c r="D1804" s="231" t="s">
        <v>8961</v>
      </c>
      <c r="E1804" s="239">
        <v>1101140308129</v>
      </c>
      <c r="F1804" s="243" t="s">
        <v>7179</v>
      </c>
      <c r="G1804" s="214">
        <v>0</v>
      </c>
      <c r="H1804" s="234" t="s">
        <v>6721</v>
      </c>
      <c r="I1804" s="234"/>
      <c r="J1804" s="234"/>
      <c r="K1804" s="234"/>
      <c r="L1804" s="234"/>
      <c r="M1804" s="234"/>
      <c r="N1804" s="234" t="s">
        <v>6720</v>
      </c>
      <c r="O1804" s="249"/>
      <c r="P1804" s="249"/>
      <c r="Q1804" s="226"/>
      <c r="R1804" s="212" t="s">
        <v>2</v>
      </c>
      <c r="S1804" s="213" t="s">
        <v>6721</v>
      </c>
      <c r="T1804" s="236" t="s">
        <v>8937</v>
      </c>
      <c r="U1804" s="237" t="s">
        <v>6722</v>
      </c>
      <c r="V1804" s="237">
        <v>45558</v>
      </c>
      <c r="W1804" s="236" t="s">
        <v>6944</v>
      </c>
      <c r="X1804" s="237" t="s">
        <v>6721</v>
      </c>
      <c r="Y1804" s="237"/>
      <c r="Z1804" s="237"/>
      <c r="AA1804" s="225">
        <v>202409</v>
      </c>
      <c r="AB1804" s="246"/>
      <c r="AC1804" s="236" t="s">
        <v>7181</v>
      </c>
      <c r="AD1804" s="247" t="s">
        <v>7119</v>
      </c>
      <c r="AE1804" s="248">
        <v>0</v>
      </c>
      <c r="AF1804" s="247" t="s">
        <v>7119</v>
      </c>
      <c r="AG1804" s="242" t="str">
        <f>IFERROR(VLOOKUP(작성용!A:A,RM!A:D,4,0),"-")</f>
        <v>-</v>
      </c>
      <c r="AH1804" s="9" t="s">
        <v>6721</v>
      </c>
      <c r="AI1804" s="238" t="s">
        <v>8360</v>
      </c>
      <c r="AJ1804" s="238" t="s">
        <v>6721</v>
      </c>
      <c r="AK1804" s="238" t="s">
        <v>7182</v>
      </c>
      <c r="AL1804" s="238">
        <v>1803</v>
      </c>
    </row>
    <row r="1805" spans="1:38" x14ac:dyDescent="0.3">
      <c r="A1805" s="232">
        <v>6000554</v>
      </c>
      <c r="B1805" s="232" t="s">
        <v>8934</v>
      </c>
      <c r="C1805" s="244" t="s">
        <v>6717</v>
      </c>
      <c r="D1805" s="231" t="s">
        <v>8962</v>
      </c>
      <c r="E1805" s="239">
        <v>1501110219184</v>
      </c>
      <c r="F1805" s="243" t="s">
        <v>6931</v>
      </c>
      <c r="G1805" s="214">
        <v>0</v>
      </c>
      <c r="H1805" s="234" t="s">
        <v>6721</v>
      </c>
      <c r="I1805" s="234"/>
      <c r="J1805" s="234"/>
      <c r="K1805" s="234"/>
      <c r="L1805" s="234"/>
      <c r="M1805" s="234"/>
      <c r="N1805" s="234" t="s">
        <v>6720</v>
      </c>
      <c r="O1805" s="249"/>
      <c r="P1805" s="249"/>
      <c r="Q1805" s="226"/>
      <c r="R1805" s="212" t="s">
        <v>2</v>
      </c>
      <c r="S1805" s="213" t="s">
        <v>6721</v>
      </c>
      <c r="T1805" s="236" t="s">
        <v>8937</v>
      </c>
      <c r="U1805" s="237" t="s">
        <v>6722</v>
      </c>
      <c r="V1805" s="237">
        <v>45558</v>
      </c>
      <c r="W1805" s="236" t="s">
        <v>6944</v>
      </c>
      <c r="X1805" s="237" t="s">
        <v>6721</v>
      </c>
      <c r="Y1805" s="237"/>
      <c r="Z1805" s="237"/>
      <c r="AA1805" s="225">
        <v>202409</v>
      </c>
      <c r="AB1805" s="246"/>
      <c r="AC1805" s="236" t="s">
        <v>7181</v>
      </c>
      <c r="AD1805" s="247" t="s">
        <v>6910</v>
      </c>
      <c r="AE1805" s="248">
        <v>0</v>
      </c>
      <c r="AF1805" s="247" t="s">
        <v>6910</v>
      </c>
      <c r="AG1805" s="242" t="str">
        <f>IFERROR(VLOOKUP(작성용!A:A,RM!A:D,4,0),"-")</f>
        <v>-</v>
      </c>
      <c r="AH1805" s="9" t="s">
        <v>6721</v>
      </c>
      <c r="AI1805" s="238" t="s">
        <v>6721</v>
      </c>
      <c r="AJ1805" s="238" t="s">
        <v>6721</v>
      </c>
      <c r="AK1805" s="238" t="s">
        <v>7182</v>
      </c>
      <c r="AL1805" s="238">
        <v>1804</v>
      </c>
    </row>
    <row r="1806" spans="1:38" x14ac:dyDescent="0.3">
      <c r="A1806" s="232">
        <v>6000554</v>
      </c>
      <c r="B1806" s="232" t="s">
        <v>8934</v>
      </c>
      <c r="C1806" s="244" t="s">
        <v>6717</v>
      </c>
      <c r="D1806" s="231" t="s">
        <v>8963</v>
      </c>
      <c r="E1806" s="239" t="s">
        <v>5541</v>
      </c>
      <c r="F1806" s="243" t="s">
        <v>7062</v>
      </c>
      <c r="G1806" s="214">
        <v>0</v>
      </c>
      <c r="H1806" s="234" t="s">
        <v>6721</v>
      </c>
      <c r="I1806" s="234"/>
      <c r="J1806" s="234"/>
      <c r="K1806" s="234"/>
      <c r="L1806" s="234"/>
      <c r="M1806" s="234"/>
      <c r="N1806" s="234" t="s">
        <v>6720</v>
      </c>
      <c r="O1806" s="249"/>
      <c r="P1806" s="249"/>
      <c r="Q1806" s="226"/>
      <c r="R1806" s="212" t="s">
        <v>2</v>
      </c>
      <c r="S1806" s="213" t="s">
        <v>6721</v>
      </c>
      <c r="T1806" s="236" t="s">
        <v>8937</v>
      </c>
      <c r="U1806" s="237" t="s">
        <v>6722</v>
      </c>
      <c r="V1806" s="237">
        <v>45558</v>
      </c>
      <c r="W1806" s="236" t="s">
        <v>6944</v>
      </c>
      <c r="X1806" s="237" t="s">
        <v>6721</v>
      </c>
      <c r="Y1806" s="237"/>
      <c r="Z1806" s="237"/>
      <c r="AA1806" s="225">
        <v>202409</v>
      </c>
      <c r="AB1806" s="246"/>
      <c r="AC1806" s="236" t="s">
        <v>7181</v>
      </c>
      <c r="AD1806" s="247" t="s">
        <v>7117</v>
      </c>
      <c r="AE1806" s="248">
        <v>0</v>
      </c>
      <c r="AF1806" s="247" t="s">
        <v>7117</v>
      </c>
      <c r="AG1806" s="242" t="str">
        <f>IFERROR(VLOOKUP(작성용!A:A,RM!A:D,4,0),"-")</f>
        <v>-</v>
      </c>
      <c r="AH1806" s="9" t="s">
        <v>6721</v>
      </c>
      <c r="AI1806" s="238" t="s">
        <v>6721</v>
      </c>
      <c r="AJ1806" s="238" t="s">
        <v>6721</v>
      </c>
      <c r="AK1806" s="238" t="s">
        <v>7182</v>
      </c>
      <c r="AL1806" s="238">
        <v>1805</v>
      </c>
    </row>
    <row r="1807" spans="1:38" x14ac:dyDescent="0.3">
      <c r="A1807" s="232">
        <v>6000554</v>
      </c>
      <c r="B1807" s="232" t="s">
        <v>8934</v>
      </c>
      <c r="C1807" s="244" t="s">
        <v>6717</v>
      </c>
      <c r="D1807" s="240" t="s">
        <v>8964</v>
      </c>
      <c r="E1807" s="239" t="s">
        <v>5542</v>
      </c>
      <c r="F1807" s="243" t="s">
        <v>7179</v>
      </c>
      <c r="G1807" s="214">
        <v>0</v>
      </c>
      <c r="H1807" s="234" t="s">
        <v>6721</v>
      </c>
      <c r="I1807" s="234"/>
      <c r="J1807" s="234"/>
      <c r="K1807" s="234"/>
      <c r="L1807" s="234"/>
      <c r="M1807" s="234"/>
      <c r="N1807" s="234" t="s">
        <v>6720</v>
      </c>
      <c r="O1807" s="249"/>
      <c r="P1807" s="249"/>
      <c r="Q1807" s="226"/>
      <c r="R1807" s="212" t="s">
        <v>2</v>
      </c>
      <c r="S1807" s="213" t="s">
        <v>6721</v>
      </c>
      <c r="T1807" s="236" t="s">
        <v>8937</v>
      </c>
      <c r="U1807" s="237" t="s">
        <v>6722</v>
      </c>
      <c r="V1807" s="237">
        <v>45558</v>
      </c>
      <c r="W1807" s="236" t="s">
        <v>6944</v>
      </c>
      <c r="X1807" s="237" t="s">
        <v>6721</v>
      </c>
      <c r="Y1807" s="237"/>
      <c r="Z1807" s="237"/>
      <c r="AA1807" s="225">
        <v>202409</v>
      </c>
      <c r="AB1807" s="246"/>
      <c r="AC1807" s="236" t="s">
        <v>7181</v>
      </c>
      <c r="AD1807" s="247" t="s">
        <v>7077</v>
      </c>
      <c r="AE1807" s="248">
        <v>0.4</v>
      </c>
      <c r="AF1807" s="247" t="s">
        <v>7077</v>
      </c>
      <c r="AG1807" s="242" t="str">
        <f>IFERROR(VLOOKUP(작성용!A:A,RM!A:D,4,0),"-")</f>
        <v>-</v>
      </c>
      <c r="AH1807" s="9" t="s">
        <v>6721</v>
      </c>
      <c r="AI1807" s="238" t="s">
        <v>6721</v>
      </c>
      <c r="AJ1807" s="238" t="s">
        <v>6721</v>
      </c>
      <c r="AK1807" s="238" t="s">
        <v>7182</v>
      </c>
      <c r="AL1807" s="238">
        <v>1806</v>
      </c>
    </row>
    <row r="1808" spans="1:38" x14ac:dyDescent="0.3">
      <c r="A1808" s="232">
        <v>6000554</v>
      </c>
      <c r="B1808" s="232" t="s">
        <v>8934</v>
      </c>
      <c r="C1808" s="244" t="s">
        <v>6717</v>
      </c>
      <c r="D1808" s="240" t="s">
        <v>8959</v>
      </c>
      <c r="E1808" s="239">
        <v>1101113038951</v>
      </c>
      <c r="F1808" s="243" t="s">
        <v>8355</v>
      </c>
      <c r="G1808" s="214">
        <v>1</v>
      </c>
      <c r="H1808" s="234" t="s">
        <v>6721</v>
      </c>
      <c r="I1808" s="234"/>
      <c r="J1808" s="234"/>
      <c r="K1808" s="234"/>
      <c r="L1808" s="234"/>
      <c r="M1808" s="234"/>
      <c r="N1808" s="234" t="s">
        <v>6720</v>
      </c>
      <c r="O1808" s="249"/>
      <c r="P1808" s="249"/>
      <c r="Q1808" s="226"/>
      <c r="R1808" s="212" t="s">
        <v>2</v>
      </c>
      <c r="S1808" s="213" t="s">
        <v>6721</v>
      </c>
      <c r="T1808" s="236" t="s">
        <v>8937</v>
      </c>
      <c r="U1808" s="237" t="s">
        <v>6722</v>
      </c>
      <c r="V1808" s="237">
        <v>45558</v>
      </c>
      <c r="W1808" s="236" t="s">
        <v>6944</v>
      </c>
      <c r="X1808" s="237" t="s">
        <v>6721</v>
      </c>
      <c r="Y1808" s="237"/>
      <c r="Z1808" s="237"/>
      <c r="AA1808" s="225">
        <v>202409</v>
      </c>
      <c r="AB1808" s="246"/>
      <c r="AC1808" s="236" t="s">
        <v>7181</v>
      </c>
      <c r="AD1808" s="247" t="s">
        <v>7129</v>
      </c>
      <c r="AE1808" s="248">
        <v>0.4</v>
      </c>
      <c r="AF1808" s="247" t="s">
        <v>7129</v>
      </c>
      <c r="AG1808" s="242" t="str">
        <f>IFERROR(VLOOKUP(작성용!A:A,RM!A:D,4,0),"-")</f>
        <v>-</v>
      </c>
      <c r="AH1808" s="9" t="s">
        <v>6721</v>
      </c>
      <c r="AI1808" s="238" t="s">
        <v>6721</v>
      </c>
      <c r="AJ1808" s="238" t="s">
        <v>6721</v>
      </c>
      <c r="AK1808" s="238" t="s">
        <v>7182</v>
      </c>
      <c r="AL1808" s="238">
        <v>1807</v>
      </c>
    </row>
    <row r="1809" spans="1:38" x14ac:dyDescent="0.3">
      <c r="A1809" s="232" t="s">
        <v>438</v>
      </c>
      <c r="B1809" s="232" t="s">
        <v>8638</v>
      </c>
      <c r="C1809" s="244" t="s">
        <v>6717</v>
      </c>
      <c r="D1809" s="240" t="s">
        <v>8965</v>
      </c>
      <c r="E1809" s="239">
        <v>1101130018522</v>
      </c>
      <c r="F1809" s="243" t="s">
        <v>7105</v>
      </c>
      <c r="G1809" s="214">
        <v>99</v>
      </c>
      <c r="H1809" s="234" t="s">
        <v>7052</v>
      </c>
      <c r="I1809" s="234"/>
      <c r="J1809" s="234"/>
      <c r="K1809" s="234"/>
      <c r="L1809" s="234"/>
      <c r="M1809" s="234"/>
      <c r="N1809" s="234" t="s">
        <v>6946</v>
      </c>
      <c r="O1809" s="249" t="s">
        <v>8966</v>
      </c>
      <c r="P1809" s="249" t="s">
        <v>8967</v>
      </c>
      <c r="Q1809" s="226" t="s">
        <v>8968</v>
      </c>
      <c r="R1809" s="212" t="s">
        <v>2</v>
      </c>
      <c r="S1809" s="213" t="s">
        <v>6721</v>
      </c>
      <c r="T1809" s="236">
        <v>45532</v>
      </c>
      <c r="U1809" s="237" t="s">
        <v>6722</v>
      </c>
      <c r="V1809" s="236">
        <v>45548</v>
      </c>
      <c r="W1809" s="236">
        <v>45576</v>
      </c>
      <c r="X1809" s="236">
        <v>45576</v>
      </c>
      <c r="Y1809" s="237"/>
      <c r="Z1809" s="237" t="s">
        <v>7066</v>
      </c>
      <c r="AA1809" s="241">
        <v>202409</v>
      </c>
      <c r="AB1809" s="246"/>
      <c r="AC1809" s="236" t="s">
        <v>7857</v>
      </c>
      <c r="AD1809" s="247" t="s">
        <v>7129</v>
      </c>
      <c r="AE1809" s="248">
        <v>1</v>
      </c>
      <c r="AF1809" s="247" t="s">
        <v>7129</v>
      </c>
      <c r="AG1809" s="242" t="str">
        <f>IFERROR(VLOOKUP(작성용!A:A,RM!A:D,4,0),"-")</f>
        <v>김영하</v>
      </c>
      <c r="AH1809" s="9" t="s">
        <v>7110</v>
      </c>
      <c r="AI1809" s="238" t="s">
        <v>7858</v>
      </c>
      <c r="AJ1809" s="238" t="s">
        <v>6721</v>
      </c>
      <c r="AK1809" s="238" t="s">
        <v>6726</v>
      </c>
      <c r="AL1809" s="238">
        <v>1808</v>
      </c>
    </row>
    <row r="1810" spans="1:38" x14ac:dyDescent="0.3">
      <c r="A1810" s="232" t="s">
        <v>438</v>
      </c>
      <c r="B1810" s="232" t="s">
        <v>8638</v>
      </c>
      <c r="C1810" s="244" t="s">
        <v>6717</v>
      </c>
      <c r="D1810" s="240" t="s">
        <v>8969</v>
      </c>
      <c r="E1810" s="239">
        <v>1101130033447</v>
      </c>
      <c r="F1810" s="243" t="s">
        <v>7105</v>
      </c>
      <c r="G1810" s="214">
        <v>0</v>
      </c>
      <c r="H1810" s="234" t="s">
        <v>7052</v>
      </c>
      <c r="I1810" s="234"/>
      <c r="J1810" s="234"/>
      <c r="K1810" s="234"/>
      <c r="L1810" s="234"/>
      <c r="M1810" s="234"/>
      <c r="N1810" s="234" t="s">
        <v>6946</v>
      </c>
      <c r="O1810" s="249" t="s">
        <v>8966</v>
      </c>
      <c r="P1810" s="249" t="s">
        <v>8967</v>
      </c>
      <c r="Q1810" s="226" t="s">
        <v>8968</v>
      </c>
      <c r="R1810" s="212" t="s">
        <v>2</v>
      </c>
      <c r="S1810" s="213" t="s">
        <v>6721</v>
      </c>
      <c r="T1810" s="236">
        <v>45532</v>
      </c>
      <c r="U1810" s="237" t="s">
        <v>6722</v>
      </c>
      <c r="V1810" s="236">
        <v>45548</v>
      </c>
      <c r="W1810" s="236">
        <v>45576</v>
      </c>
      <c r="X1810" s="236">
        <v>45576</v>
      </c>
      <c r="Y1810" s="237"/>
      <c r="Z1810" s="237" t="s">
        <v>7066</v>
      </c>
      <c r="AA1810" s="241">
        <v>202409</v>
      </c>
      <c r="AB1810" s="246"/>
      <c r="AC1810" s="236" t="s">
        <v>7857</v>
      </c>
      <c r="AD1810" s="247" t="s">
        <v>7155</v>
      </c>
      <c r="AE1810" s="248">
        <v>1</v>
      </c>
      <c r="AF1810" s="247" t="s">
        <v>8970</v>
      </c>
      <c r="AG1810" s="242" t="str">
        <f>IFERROR(VLOOKUP(작성용!A:A,RM!A:D,4,0),"-")</f>
        <v>김영하</v>
      </c>
      <c r="AH1810" s="9" t="s">
        <v>7110</v>
      </c>
      <c r="AI1810" s="238" t="s">
        <v>7858</v>
      </c>
      <c r="AJ1810" s="238" t="s">
        <v>6721</v>
      </c>
      <c r="AK1810" s="238" t="s">
        <v>6726</v>
      </c>
      <c r="AL1810" s="238">
        <v>1809</v>
      </c>
    </row>
    <row r="1811" spans="1:38" x14ac:dyDescent="0.3">
      <c r="A1811" s="232" t="s">
        <v>438</v>
      </c>
      <c r="B1811" s="232" t="s">
        <v>8638</v>
      </c>
      <c r="C1811" s="244" t="s">
        <v>6717</v>
      </c>
      <c r="D1811" s="240" t="s">
        <v>7735</v>
      </c>
      <c r="E1811" s="239">
        <v>1101113232321</v>
      </c>
      <c r="F1811" s="243" t="s">
        <v>7105</v>
      </c>
      <c r="G1811" s="214">
        <v>0</v>
      </c>
      <c r="H1811" s="234" t="s">
        <v>7052</v>
      </c>
      <c r="I1811" s="234"/>
      <c r="J1811" s="234"/>
      <c r="K1811" s="234"/>
      <c r="L1811" s="234"/>
      <c r="M1811" s="234"/>
      <c r="N1811" s="234" t="s">
        <v>6946</v>
      </c>
      <c r="O1811" s="249" t="s">
        <v>8966</v>
      </c>
      <c r="P1811" s="249" t="s">
        <v>8967</v>
      </c>
      <c r="Q1811" s="226" t="s">
        <v>8968</v>
      </c>
      <c r="R1811" s="212" t="s">
        <v>2</v>
      </c>
      <c r="S1811" s="213" t="s">
        <v>6721</v>
      </c>
      <c r="T1811" s="236">
        <v>45532</v>
      </c>
      <c r="U1811" s="237" t="s">
        <v>6722</v>
      </c>
      <c r="V1811" s="236">
        <v>45548</v>
      </c>
      <c r="W1811" s="236">
        <v>45576</v>
      </c>
      <c r="X1811" s="236">
        <v>45576</v>
      </c>
      <c r="Y1811" s="237"/>
      <c r="Z1811" s="237" t="s">
        <v>7066</v>
      </c>
      <c r="AA1811" s="241">
        <v>202409</v>
      </c>
      <c r="AB1811" s="246"/>
      <c r="AC1811" s="236" t="s">
        <v>7857</v>
      </c>
      <c r="AD1811" s="247" t="s">
        <v>6709</v>
      </c>
      <c r="AE1811" s="248">
        <v>0</v>
      </c>
      <c r="AF1811" s="247" t="s">
        <v>6709</v>
      </c>
      <c r="AG1811" s="242" t="str">
        <f>IFERROR(VLOOKUP(작성용!A:A,RM!A:D,4,0),"-")</f>
        <v>김영하</v>
      </c>
      <c r="AH1811" s="9" t="s">
        <v>7110</v>
      </c>
      <c r="AI1811" s="238" t="s">
        <v>7858</v>
      </c>
      <c r="AJ1811" s="238" t="s">
        <v>6721</v>
      </c>
      <c r="AK1811" s="238" t="s">
        <v>6726</v>
      </c>
      <c r="AL1811" s="238">
        <v>1810</v>
      </c>
    </row>
    <row r="1812" spans="1:38" x14ac:dyDescent="0.3">
      <c r="A1812" s="232" t="s">
        <v>438</v>
      </c>
      <c r="B1812" s="232" t="s">
        <v>8638</v>
      </c>
      <c r="C1812" s="244" t="s">
        <v>6717</v>
      </c>
      <c r="D1812" s="240" t="s">
        <v>8971</v>
      </c>
      <c r="E1812" s="239" t="s">
        <v>5543</v>
      </c>
      <c r="F1812" s="243" t="s">
        <v>7105</v>
      </c>
      <c r="G1812" s="214">
        <v>0</v>
      </c>
      <c r="H1812" s="234" t="s">
        <v>7052</v>
      </c>
      <c r="I1812" s="234"/>
      <c r="J1812" s="234"/>
      <c r="K1812" s="234"/>
      <c r="L1812" s="234"/>
      <c r="M1812" s="234"/>
      <c r="N1812" s="234" t="s">
        <v>6946</v>
      </c>
      <c r="O1812" s="249" t="s">
        <v>8966</v>
      </c>
      <c r="P1812" s="249" t="s">
        <v>8967</v>
      </c>
      <c r="Q1812" s="226" t="s">
        <v>8968</v>
      </c>
      <c r="R1812" s="212" t="s">
        <v>2</v>
      </c>
      <c r="S1812" s="213" t="s">
        <v>6721</v>
      </c>
      <c r="T1812" s="236">
        <v>45532</v>
      </c>
      <c r="U1812" s="237" t="s">
        <v>6722</v>
      </c>
      <c r="V1812" s="236">
        <v>45548</v>
      </c>
      <c r="W1812" s="236">
        <v>45576</v>
      </c>
      <c r="X1812" s="236">
        <v>45576</v>
      </c>
      <c r="Y1812" s="237"/>
      <c r="Z1812" s="237" t="s">
        <v>7066</v>
      </c>
      <c r="AA1812" s="241">
        <v>202409</v>
      </c>
      <c r="AB1812" s="246"/>
      <c r="AC1812" s="236" t="s">
        <v>7857</v>
      </c>
      <c r="AD1812" s="247" t="s">
        <v>7135</v>
      </c>
      <c r="AE1812" s="248">
        <v>1.5</v>
      </c>
      <c r="AF1812" s="247" t="s">
        <v>7135</v>
      </c>
      <c r="AG1812" s="242" t="str">
        <f>IFERROR(VLOOKUP(작성용!A:A,RM!A:D,4,0),"-")</f>
        <v>김영하</v>
      </c>
      <c r="AH1812" s="9" t="s">
        <v>7110</v>
      </c>
      <c r="AI1812" s="238" t="s">
        <v>7858</v>
      </c>
      <c r="AJ1812" s="238" t="s">
        <v>6721</v>
      </c>
      <c r="AK1812" s="238" t="s">
        <v>6726</v>
      </c>
      <c r="AL1812" s="238">
        <v>1811</v>
      </c>
    </row>
    <row r="1813" spans="1:38" x14ac:dyDescent="0.3">
      <c r="A1813" s="232" t="s">
        <v>438</v>
      </c>
      <c r="B1813" s="232" t="s">
        <v>8638</v>
      </c>
      <c r="C1813" s="244" t="s">
        <v>6717</v>
      </c>
      <c r="D1813" s="240" t="s">
        <v>8972</v>
      </c>
      <c r="E1813" s="239" t="s">
        <v>5544</v>
      </c>
      <c r="F1813" s="243" t="s">
        <v>7105</v>
      </c>
      <c r="G1813" s="214">
        <v>0</v>
      </c>
      <c r="H1813" s="234" t="s">
        <v>7052</v>
      </c>
      <c r="I1813" s="234"/>
      <c r="J1813" s="234"/>
      <c r="K1813" s="234"/>
      <c r="L1813" s="234"/>
      <c r="M1813" s="234"/>
      <c r="N1813" s="234" t="s">
        <v>6946</v>
      </c>
      <c r="O1813" s="249" t="s">
        <v>8966</v>
      </c>
      <c r="P1813" s="249" t="s">
        <v>8967</v>
      </c>
      <c r="Q1813" s="226" t="s">
        <v>8968</v>
      </c>
      <c r="R1813" s="212" t="s">
        <v>2</v>
      </c>
      <c r="S1813" s="213" t="s">
        <v>6721</v>
      </c>
      <c r="T1813" s="236">
        <v>45532</v>
      </c>
      <c r="U1813" s="237" t="s">
        <v>6722</v>
      </c>
      <c r="V1813" s="236">
        <v>45548</v>
      </c>
      <c r="W1813" s="236">
        <v>45576</v>
      </c>
      <c r="X1813" s="236">
        <v>45576</v>
      </c>
      <c r="Y1813" s="237"/>
      <c r="Z1813" s="237" t="s">
        <v>7066</v>
      </c>
      <c r="AA1813" s="241">
        <v>202409</v>
      </c>
      <c r="AB1813" s="246"/>
      <c r="AC1813" s="236" t="s">
        <v>7857</v>
      </c>
      <c r="AD1813" s="247" t="s">
        <v>7115</v>
      </c>
      <c r="AE1813" s="248">
        <v>1</v>
      </c>
      <c r="AF1813" s="247" t="s">
        <v>7119</v>
      </c>
      <c r="AG1813" s="242" t="str">
        <f>IFERROR(VLOOKUP(작성용!A:A,RM!A:D,4,0),"-")</f>
        <v>김영하</v>
      </c>
      <c r="AH1813" s="9" t="s">
        <v>7110</v>
      </c>
      <c r="AI1813" s="238" t="s">
        <v>7858</v>
      </c>
      <c r="AJ1813" s="238" t="s">
        <v>6721</v>
      </c>
      <c r="AK1813" s="238" t="s">
        <v>6726</v>
      </c>
      <c r="AL1813" s="238">
        <v>1812</v>
      </c>
    </row>
    <row r="1814" spans="1:38" x14ac:dyDescent="0.3">
      <c r="A1814" s="232" t="s">
        <v>438</v>
      </c>
      <c r="B1814" s="232" t="s">
        <v>8638</v>
      </c>
      <c r="C1814" s="244" t="s">
        <v>6717</v>
      </c>
      <c r="D1814" s="240" t="s">
        <v>8973</v>
      </c>
      <c r="E1814" s="239" t="s">
        <v>5545</v>
      </c>
      <c r="F1814" s="243" t="s">
        <v>7105</v>
      </c>
      <c r="G1814" s="214">
        <v>0</v>
      </c>
      <c r="H1814" s="234" t="s">
        <v>7052</v>
      </c>
      <c r="I1814" s="234"/>
      <c r="J1814" s="234"/>
      <c r="K1814" s="234"/>
      <c r="L1814" s="234"/>
      <c r="M1814" s="234"/>
      <c r="N1814" s="234" t="s">
        <v>6946</v>
      </c>
      <c r="O1814" s="249" t="s">
        <v>8966</v>
      </c>
      <c r="P1814" s="249" t="s">
        <v>8967</v>
      </c>
      <c r="Q1814" s="226" t="s">
        <v>8968</v>
      </c>
      <c r="R1814" s="212" t="s">
        <v>2</v>
      </c>
      <c r="S1814" s="213" t="s">
        <v>6721</v>
      </c>
      <c r="T1814" s="236">
        <v>45532</v>
      </c>
      <c r="U1814" s="237" t="s">
        <v>6722</v>
      </c>
      <c r="V1814" s="236">
        <v>45548</v>
      </c>
      <c r="W1814" s="236">
        <v>45576</v>
      </c>
      <c r="X1814" s="236">
        <v>45576</v>
      </c>
      <c r="Y1814" s="237"/>
      <c r="Z1814" s="237" t="s">
        <v>7066</v>
      </c>
      <c r="AA1814" s="241">
        <v>202409</v>
      </c>
      <c r="AB1814" s="246"/>
      <c r="AC1814" s="236" t="s">
        <v>7857</v>
      </c>
      <c r="AD1814" s="247" t="s">
        <v>7049</v>
      </c>
      <c r="AE1814" s="248">
        <v>1</v>
      </c>
      <c r="AF1814" s="247" t="s">
        <v>7049</v>
      </c>
      <c r="AG1814" s="242" t="str">
        <f>IFERROR(VLOOKUP(작성용!A:A,RM!A:D,4,0),"-")</f>
        <v>김영하</v>
      </c>
      <c r="AH1814" s="9" t="s">
        <v>7110</v>
      </c>
      <c r="AI1814" s="238" t="s">
        <v>7858</v>
      </c>
      <c r="AJ1814" s="238" t="s">
        <v>6721</v>
      </c>
      <c r="AK1814" s="238" t="s">
        <v>6726</v>
      </c>
      <c r="AL1814" s="238">
        <v>1813</v>
      </c>
    </row>
    <row r="1815" spans="1:38" x14ac:dyDescent="0.3">
      <c r="A1815" s="232" t="s">
        <v>438</v>
      </c>
      <c r="B1815" s="232" t="s">
        <v>8638</v>
      </c>
      <c r="C1815" s="244" t="s">
        <v>6717</v>
      </c>
      <c r="D1815" s="240" t="s">
        <v>8974</v>
      </c>
      <c r="E1815" s="239">
        <v>2001110191224</v>
      </c>
      <c r="F1815" s="243" t="s">
        <v>8287</v>
      </c>
      <c r="G1815" s="214">
        <v>0</v>
      </c>
      <c r="H1815" s="234" t="s">
        <v>7052</v>
      </c>
      <c r="I1815" s="234"/>
      <c r="J1815" s="234"/>
      <c r="K1815" s="234"/>
      <c r="L1815" s="234"/>
      <c r="M1815" s="234"/>
      <c r="N1815" s="234" t="s">
        <v>6946</v>
      </c>
      <c r="O1815" s="249" t="s">
        <v>8966</v>
      </c>
      <c r="P1815" s="249" t="s">
        <v>8967</v>
      </c>
      <c r="Q1815" s="226" t="s">
        <v>8968</v>
      </c>
      <c r="R1815" s="212" t="s">
        <v>2</v>
      </c>
      <c r="S1815" s="213" t="s">
        <v>6721</v>
      </c>
      <c r="T1815" s="236">
        <v>45532</v>
      </c>
      <c r="U1815" s="237" t="s">
        <v>6722</v>
      </c>
      <c r="V1815" s="236">
        <v>45548</v>
      </c>
      <c r="W1815" s="236">
        <v>45576</v>
      </c>
      <c r="X1815" s="236">
        <v>45576</v>
      </c>
      <c r="Y1815" s="237"/>
      <c r="Z1815" s="237" t="s">
        <v>7066</v>
      </c>
      <c r="AA1815" s="241">
        <v>202409</v>
      </c>
      <c r="AB1815" s="246"/>
      <c r="AC1815" s="236" t="s">
        <v>7857</v>
      </c>
      <c r="AD1815" s="247" t="s">
        <v>7133</v>
      </c>
      <c r="AE1815" s="248">
        <v>1</v>
      </c>
      <c r="AF1815" s="247" t="s">
        <v>7167</v>
      </c>
      <c r="AG1815" s="242" t="str">
        <f>IFERROR(VLOOKUP(작성용!A:A,RM!A:D,4,0),"-")</f>
        <v>김영하</v>
      </c>
      <c r="AH1815" s="9" t="s">
        <v>7110</v>
      </c>
      <c r="AI1815" s="238" t="s">
        <v>7858</v>
      </c>
      <c r="AJ1815" s="238" t="s">
        <v>6721</v>
      </c>
      <c r="AK1815" s="238" t="s">
        <v>6726</v>
      </c>
      <c r="AL1815" s="238">
        <v>1814</v>
      </c>
    </row>
    <row r="1816" spans="1:38" x14ac:dyDescent="0.3">
      <c r="A1816" s="232" t="s">
        <v>438</v>
      </c>
      <c r="B1816" s="232" t="s">
        <v>8638</v>
      </c>
      <c r="C1816" s="244" t="s">
        <v>6717</v>
      </c>
      <c r="D1816" s="240" t="s">
        <v>8975</v>
      </c>
      <c r="E1816" s="239">
        <v>1101130033067</v>
      </c>
      <c r="F1816" s="243" t="s">
        <v>7105</v>
      </c>
      <c r="G1816" s="214">
        <v>0</v>
      </c>
      <c r="H1816" s="234" t="s">
        <v>7052</v>
      </c>
      <c r="I1816" s="234"/>
      <c r="J1816" s="234"/>
      <c r="K1816" s="234"/>
      <c r="L1816" s="234"/>
      <c r="M1816" s="234"/>
      <c r="N1816" s="234" t="s">
        <v>6946</v>
      </c>
      <c r="O1816" s="249" t="s">
        <v>8966</v>
      </c>
      <c r="P1816" s="249" t="s">
        <v>8967</v>
      </c>
      <c r="Q1816" s="226" t="s">
        <v>8968</v>
      </c>
      <c r="R1816" s="212" t="s">
        <v>2</v>
      </c>
      <c r="S1816" s="213" t="s">
        <v>6721</v>
      </c>
      <c r="T1816" s="236">
        <v>45532</v>
      </c>
      <c r="U1816" s="237" t="s">
        <v>6722</v>
      </c>
      <c r="V1816" s="236">
        <v>45548</v>
      </c>
      <c r="W1816" s="236">
        <v>45576</v>
      </c>
      <c r="X1816" s="236">
        <v>45576</v>
      </c>
      <c r="Y1816" s="237"/>
      <c r="Z1816" s="237" t="s">
        <v>7066</v>
      </c>
      <c r="AA1816" s="241">
        <v>202409</v>
      </c>
      <c r="AB1816" s="246"/>
      <c r="AC1816" s="236" t="s">
        <v>7857</v>
      </c>
      <c r="AD1816" s="247" t="s">
        <v>7110</v>
      </c>
      <c r="AE1816" s="248">
        <v>1.5</v>
      </c>
      <c r="AF1816" s="247" t="s">
        <v>7110</v>
      </c>
      <c r="AG1816" s="242" t="str">
        <f>IFERROR(VLOOKUP(작성용!A:A,RM!A:D,4,0),"-")</f>
        <v>김영하</v>
      </c>
      <c r="AH1816" s="9" t="s">
        <v>7110</v>
      </c>
      <c r="AI1816" s="238" t="s">
        <v>7858</v>
      </c>
      <c r="AJ1816" s="238" t="s">
        <v>6721</v>
      </c>
      <c r="AK1816" s="238" t="s">
        <v>6726</v>
      </c>
      <c r="AL1816" s="238">
        <v>1815</v>
      </c>
    </row>
    <row r="1817" spans="1:38" x14ac:dyDescent="0.3">
      <c r="A1817" s="232" t="s">
        <v>438</v>
      </c>
      <c r="B1817" s="232" t="s">
        <v>8638</v>
      </c>
      <c r="C1817" s="244" t="s">
        <v>6717</v>
      </c>
      <c r="D1817" s="240" t="s">
        <v>8976</v>
      </c>
      <c r="E1817" s="239">
        <v>1101130025915</v>
      </c>
      <c r="F1817" s="243" t="s">
        <v>7105</v>
      </c>
      <c r="G1817" s="214">
        <v>0</v>
      </c>
      <c r="H1817" s="234" t="s">
        <v>7052</v>
      </c>
      <c r="I1817" s="234"/>
      <c r="J1817" s="234"/>
      <c r="K1817" s="234"/>
      <c r="L1817" s="234"/>
      <c r="M1817" s="234"/>
      <c r="N1817" s="234" t="s">
        <v>6946</v>
      </c>
      <c r="O1817" s="249" t="s">
        <v>8966</v>
      </c>
      <c r="P1817" s="249" t="s">
        <v>8967</v>
      </c>
      <c r="Q1817" s="226" t="s">
        <v>8968</v>
      </c>
      <c r="R1817" s="212" t="s">
        <v>2</v>
      </c>
      <c r="S1817" s="213" t="s">
        <v>6721</v>
      </c>
      <c r="T1817" s="236">
        <v>45532</v>
      </c>
      <c r="U1817" s="237" t="s">
        <v>6722</v>
      </c>
      <c r="V1817" s="236">
        <v>45548</v>
      </c>
      <c r="W1817" s="236">
        <v>45576</v>
      </c>
      <c r="X1817" s="236">
        <v>45576</v>
      </c>
      <c r="Y1817" s="237"/>
      <c r="Z1817" s="237" t="s">
        <v>7066</v>
      </c>
      <c r="AA1817" s="241">
        <v>202409</v>
      </c>
      <c r="AB1817" s="246"/>
      <c r="AC1817" s="236" t="s">
        <v>7857</v>
      </c>
      <c r="AD1817" s="247" t="s">
        <v>7160</v>
      </c>
      <c r="AE1817" s="248">
        <v>1</v>
      </c>
      <c r="AF1817" s="247" t="s">
        <v>7160</v>
      </c>
      <c r="AG1817" s="242" t="str">
        <f>IFERROR(VLOOKUP(작성용!A:A,RM!A:D,4,0),"-")</f>
        <v>김영하</v>
      </c>
      <c r="AH1817" s="9" t="s">
        <v>7110</v>
      </c>
      <c r="AI1817" s="238" t="s">
        <v>7858</v>
      </c>
      <c r="AJ1817" s="238" t="s">
        <v>6721</v>
      </c>
      <c r="AK1817" s="238" t="s">
        <v>6726</v>
      </c>
      <c r="AL1817" s="238">
        <v>1816</v>
      </c>
    </row>
    <row r="1818" spans="1:38" x14ac:dyDescent="0.3">
      <c r="A1818" s="232" t="s">
        <v>438</v>
      </c>
      <c r="B1818" s="232" t="s">
        <v>8638</v>
      </c>
      <c r="C1818" s="244" t="s">
        <v>6717</v>
      </c>
      <c r="D1818" s="240" t="s">
        <v>8977</v>
      </c>
      <c r="E1818" s="239">
        <v>1101130034354</v>
      </c>
      <c r="F1818" s="243" t="s">
        <v>7105</v>
      </c>
      <c r="G1818" s="214">
        <v>0</v>
      </c>
      <c r="H1818" s="234" t="s">
        <v>7052</v>
      </c>
      <c r="I1818" s="234"/>
      <c r="J1818" s="234"/>
      <c r="K1818" s="234"/>
      <c r="L1818" s="234"/>
      <c r="M1818" s="234"/>
      <c r="N1818" s="234" t="s">
        <v>6946</v>
      </c>
      <c r="O1818" s="249" t="s">
        <v>8966</v>
      </c>
      <c r="P1818" s="249" t="s">
        <v>8967</v>
      </c>
      <c r="Q1818" s="226" t="s">
        <v>8968</v>
      </c>
      <c r="R1818" s="212" t="s">
        <v>2</v>
      </c>
      <c r="S1818" s="213" t="s">
        <v>6721</v>
      </c>
      <c r="T1818" s="236">
        <v>45532</v>
      </c>
      <c r="U1818" s="237" t="s">
        <v>6722</v>
      </c>
      <c r="V1818" s="236">
        <v>45548</v>
      </c>
      <c r="W1818" s="236">
        <v>45576</v>
      </c>
      <c r="X1818" s="236">
        <v>45576</v>
      </c>
      <c r="Y1818" s="237"/>
      <c r="Z1818" s="237" t="s">
        <v>7066</v>
      </c>
      <c r="AA1818" s="241">
        <v>202409</v>
      </c>
      <c r="AB1818" s="246"/>
      <c r="AC1818" s="236" t="s">
        <v>7857</v>
      </c>
      <c r="AD1818" s="247" t="s">
        <v>7133</v>
      </c>
      <c r="AE1818" s="248">
        <v>1</v>
      </c>
      <c r="AF1818" s="247" t="s">
        <v>6896</v>
      </c>
      <c r="AG1818" s="242" t="str">
        <f>IFERROR(VLOOKUP(작성용!A:A,RM!A:D,4,0),"-")</f>
        <v>김영하</v>
      </c>
      <c r="AH1818" s="9" t="s">
        <v>7110</v>
      </c>
      <c r="AI1818" s="238" t="s">
        <v>7858</v>
      </c>
      <c r="AJ1818" s="238" t="s">
        <v>6721</v>
      </c>
      <c r="AK1818" s="238" t="s">
        <v>6726</v>
      </c>
      <c r="AL1818" s="238">
        <v>1817</v>
      </c>
    </row>
    <row r="1819" spans="1:38" x14ac:dyDescent="0.3">
      <c r="A1819" s="232" t="s">
        <v>438</v>
      </c>
      <c r="B1819" s="232" t="s">
        <v>8638</v>
      </c>
      <c r="C1819" s="244" t="s">
        <v>6717</v>
      </c>
      <c r="D1819" s="240" t="s">
        <v>7734</v>
      </c>
      <c r="E1819" s="239">
        <v>1101113386954</v>
      </c>
      <c r="F1819" s="243" t="s">
        <v>7105</v>
      </c>
      <c r="G1819" s="214">
        <v>0</v>
      </c>
      <c r="H1819" s="234" t="s">
        <v>7052</v>
      </c>
      <c r="I1819" s="234"/>
      <c r="J1819" s="234"/>
      <c r="K1819" s="234"/>
      <c r="L1819" s="234"/>
      <c r="M1819" s="234"/>
      <c r="N1819" s="234" t="s">
        <v>6946</v>
      </c>
      <c r="O1819" s="249" t="s">
        <v>8966</v>
      </c>
      <c r="P1819" s="249" t="s">
        <v>8967</v>
      </c>
      <c r="Q1819" s="226" t="s">
        <v>8968</v>
      </c>
      <c r="R1819" s="212" t="s">
        <v>2</v>
      </c>
      <c r="S1819" s="213" t="s">
        <v>6721</v>
      </c>
      <c r="T1819" s="236">
        <v>45532</v>
      </c>
      <c r="U1819" s="237" t="s">
        <v>6722</v>
      </c>
      <c r="V1819" s="236">
        <v>45548</v>
      </c>
      <c r="W1819" s="236">
        <v>45576</v>
      </c>
      <c r="X1819" s="236">
        <v>45576</v>
      </c>
      <c r="Y1819" s="237"/>
      <c r="Z1819" s="237" t="s">
        <v>7066</v>
      </c>
      <c r="AA1819" s="241">
        <v>202409</v>
      </c>
      <c r="AB1819" s="246"/>
      <c r="AC1819" s="236" t="s">
        <v>7857</v>
      </c>
      <c r="AD1819" s="247" t="s">
        <v>7620</v>
      </c>
      <c r="AE1819" s="248">
        <v>0</v>
      </c>
      <c r="AF1819" s="247" t="s">
        <v>7620</v>
      </c>
      <c r="AG1819" s="242" t="str">
        <f>IFERROR(VLOOKUP(작성용!A:A,RM!A:D,4,0),"-")</f>
        <v>김영하</v>
      </c>
      <c r="AH1819" s="9" t="s">
        <v>7110</v>
      </c>
      <c r="AI1819" s="238" t="s">
        <v>7858</v>
      </c>
      <c r="AJ1819" s="238" t="s">
        <v>6721</v>
      </c>
      <c r="AK1819" s="238" t="s">
        <v>6726</v>
      </c>
      <c r="AL1819" s="238">
        <v>1818</v>
      </c>
    </row>
    <row r="1820" spans="1:38" x14ac:dyDescent="0.3">
      <c r="A1820" s="232" t="s">
        <v>438</v>
      </c>
      <c r="B1820" s="232" t="s">
        <v>8638</v>
      </c>
      <c r="C1820" s="244" t="s">
        <v>6717</v>
      </c>
      <c r="D1820" s="240" t="s">
        <v>8978</v>
      </c>
      <c r="E1820" s="239" t="s">
        <v>5546</v>
      </c>
      <c r="F1820" s="243" t="s">
        <v>7105</v>
      </c>
      <c r="G1820" s="214">
        <v>0</v>
      </c>
      <c r="H1820" s="234" t="s">
        <v>7052</v>
      </c>
      <c r="I1820" s="234"/>
      <c r="J1820" s="234"/>
      <c r="K1820" s="234"/>
      <c r="L1820" s="234"/>
      <c r="M1820" s="234"/>
      <c r="N1820" s="234" t="s">
        <v>6946</v>
      </c>
      <c r="O1820" s="249" t="s">
        <v>8966</v>
      </c>
      <c r="P1820" s="249" t="s">
        <v>8967</v>
      </c>
      <c r="Q1820" s="226" t="s">
        <v>8968</v>
      </c>
      <c r="R1820" s="212" t="s">
        <v>2</v>
      </c>
      <c r="S1820" s="213" t="s">
        <v>6721</v>
      </c>
      <c r="T1820" s="236">
        <v>45532</v>
      </c>
      <c r="U1820" s="237" t="s">
        <v>6722</v>
      </c>
      <c r="V1820" s="236">
        <v>45548</v>
      </c>
      <c r="W1820" s="236">
        <v>45576</v>
      </c>
      <c r="X1820" s="236">
        <v>45576</v>
      </c>
      <c r="Y1820" s="237"/>
      <c r="Z1820" s="237" t="s">
        <v>7066</v>
      </c>
      <c r="AA1820" s="241">
        <v>202409</v>
      </c>
      <c r="AB1820" s="246"/>
      <c r="AC1820" s="236" t="s">
        <v>7857</v>
      </c>
      <c r="AD1820" s="247" t="s">
        <v>7077</v>
      </c>
      <c r="AE1820" s="248">
        <v>1</v>
      </c>
      <c r="AF1820" s="247" t="s">
        <v>7077</v>
      </c>
      <c r="AG1820" s="242" t="str">
        <f>IFERROR(VLOOKUP(작성용!A:A,RM!A:D,4,0),"-")</f>
        <v>김영하</v>
      </c>
      <c r="AH1820" s="9" t="s">
        <v>7110</v>
      </c>
      <c r="AI1820" s="238" t="s">
        <v>7858</v>
      </c>
      <c r="AJ1820" s="238" t="s">
        <v>6721</v>
      </c>
      <c r="AK1820" s="238" t="s">
        <v>6726</v>
      </c>
      <c r="AL1820" s="238">
        <v>1819</v>
      </c>
    </row>
    <row r="1821" spans="1:38" x14ac:dyDescent="0.3">
      <c r="A1821" s="232" t="s">
        <v>438</v>
      </c>
      <c r="B1821" s="232" t="s">
        <v>8638</v>
      </c>
      <c r="C1821" s="244" t="s">
        <v>6717</v>
      </c>
      <c r="D1821" s="240" t="s">
        <v>8979</v>
      </c>
      <c r="E1821" s="239">
        <v>1101110099774</v>
      </c>
      <c r="F1821" s="243" t="s">
        <v>7179</v>
      </c>
      <c r="G1821" s="214">
        <v>0</v>
      </c>
      <c r="H1821" s="234" t="s">
        <v>7052</v>
      </c>
      <c r="I1821" s="234"/>
      <c r="J1821" s="234"/>
      <c r="K1821" s="234"/>
      <c r="L1821" s="234"/>
      <c r="M1821" s="234"/>
      <c r="N1821" s="234" t="s">
        <v>6946</v>
      </c>
      <c r="O1821" s="249" t="s">
        <v>8966</v>
      </c>
      <c r="P1821" s="249" t="s">
        <v>8967</v>
      </c>
      <c r="Q1821" s="226" t="s">
        <v>8968</v>
      </c>
      <c r="R1821" s="212" t="s">
        <v>2</v>
      </c>
      <c r="S1821" s="213" t="s">
        <v>6721</v>
      </c>
      <c r="T1821" s="236">
        <v>45532</v>
      </c>
      <c r="U1821" s="237" t="s">
        <v>6722</v>
      </c>
      <c r="V1821" s="236">
        <v>45548</v>
      </c>
      <c r="W1821" s="236">
        <v>45576</v>
      </c>
      <c r="X1821" s="236">
        <v>45576</v>
      </c>
      <c r="Y1821" s="237"/>
      <c r="Z1821" s="237" t="s">
        <v>7066</v>
      </c>
      <c r="AA1821" s="241">
        <v>202409</v>
      </c>
      <c r="AB1821" s="246"/>
      <c r="AC1821" s="236" t="s">
        <v>7857</v>
      </c>
      <c r="AD1821" s="247" t="s">
        <v>7111</v>
      </c>
      <c r="AE1821" s="248">
        <v>1</v>
      </c>
      <c r="AF1821" s="247" t="s">
        <v>7111</v>
      </c>
      <c r="AG1821" s="242" t="str">
        <f>IFERROR(VLOOKUP(작성용!A:A,RM!A:D,4,0),"-")</f>
        <v>김영하</v>
      </c>
      <c r="AH1821" s="9" t="s">
        <v>7110</v>
      </c>
      <c r="AI1821" s="238" t="s">
        <v>7858</v>
      </c>
      <c r="AJ1821" s="238" t="s">
        <v>6721</v>
      </c>
      <c r="AK1821" s="238" t="s">
        <v>6726</v>
      </c>
      <c r="AL1821" s="238">
        <v>1820</v>
      </c>
    </row>
    <row r="1822" spans="1:38" x14ac:dyDescent="0.3">
      <c r="A1822" s="232" t="s">
        <v>438</v>
      </c>
      <c r="B1822" s="232" t="s">
        <v>8638</v>
      </c>
      <c r="C1822" s="244" t="s">
        <v>6717</v>
      </c>
      <c r="D1822" s="240" t="s">
        <v>8980</v>
      </c>
      <c r="E1822" s="239" t="s">
        <v>5547</v>
      </c>
      <c r="F1822" s="243" t="s">
        <v>7105</v>
      </c>
      <c r="G1822" s="214">
        <v>0</v>
      </c>
      <c r="H1822" s="234" t="s">
        <v>7052</v>
      </c>
      <c r="I1822" s="234"/>
      <c r="J1822" s="234"/>
      <c r="K1822" s="234"/>
      <c r="L1822" s="234"/>
      <c r="M1822" s="234"/>
      <c r="N1822" s="234" t="s">
        <v>6946</v>
      </c>
      <c r="O1822" s="249" t="s">
        <v>8966</v>
      </c>
      <c r="P1822" s="249" t="s">
        <v>8967</v>
      </c>
      <c r="Q1822" s="226" t="s">
        <v>8968</v>
      </c>
      <c r="R1822" s="212" t="s">
        <v>2</v>
      </c>
      <c r="S1822" s="213" t="s">
        <v>6721</v>
      </c>
      <c r="T1822" s="236">
        <v>45532</v>
      </c>
      <c r="U1822" s="237" t="s">
        <v>6722</v>
      </c>
      <c r="V1822" s="236">
        <v>45548</v>
      </c>
      <c r="W1822" s="236">
        <v>45576</v>
      </c>
      <c r="X1822" s="236">
        <v>45576</v>
      </c>
      <c r="Y1822" s="237"/>
      <c r="Z1822" s="237" t="s">
        <v>7066</v>
      </c>
      <c r="AA1822" s="241">
        <v>202409</v>
      </c>
      <c r="AB1822" s="246"/>
      <c r="AC1822" s="236" t="s">
        <v>7857</v>
      </c>
      <c r="AD1822" s="247" t="s">
        <v>7077</v>
      </c>
      <c r="AE1822" s="248">
        <v>1</v>
      </c>
      <c r="AF1822" s="247" t="s">
        <v>7077</v>
      </c>
      <c r="AG1822" s="242" t="str">
        <f>IFERROR(VLOOKUP(작성용!A:A,RM!A:D,4,0),"-")</f>
        <v>김영하</v>
      </c>
      <c r="AH1822" s="9" t="s">
        <v>7110</v>
      </c>
      <c r="AI1822" s="238" t="s">
        <v>7858</v>
      </c>
      <c r="AJ1822" s="238" t="s">
        <v>6721</v>
      </c>
      <c r="AK1822" s="238" t="s">
        <v>6726</v>
      </c>
      <c r="AL1822" s="238">
        <v>1821</v>
      </c>
    </row>
    <row r="1823" spans="1:38" x14ac:dyDescent="0.3">
      <c r="A1823" s="232" t="s">
        <v>438</v>
      </c>
      <c r="B1823" s="232" t="s">
        <v>8638</v>
      </c>
      <c r="C1823" s="244" t="s">
        <v>6717</v>
      </c>
      <c r="D1823" s="240" t="s">
        <v>8981</v>
      </c>
      <c r="E1823" s="239">
        <v>1101111219909</v>
      </c>
      <c r="F1823" s="243" t="s">
        <v>8287</v>
      </c>
      <c r="G1823" s="214">
        <v>0</v>
      </c>
      <c r="H1823" s="234" t="s">
        <v>7052</v>
      </c>
      <c r="I1823" s="234"/>
      <c r="J1823" s="234"/>
      <c r="K1823" s="234"/>
      <c r="L1823" s="234"/>
      <c r="M1823" s="234"/>
      <c r="N1823" s="234" t="s">
        <v>6946</v>
      </c>
      <c r="O1823" s="249" t="s">
        <v>8966</v>
      </c>
      <c r="P1823" s="249" t="s">
        <v>8967</v>
      </c>
      <c r="Q1823" s="226" t="s">
        <v>8968</v>
      </c>
      <c r="R1823" s="212" t="s">
        <v>2</v>
      </c>
      <c r="S1823" s="213" t="s">
        <v>6721</v>
      </c>
      <c r="T1823" s="236">
        <v>45532</v>
      </c>
      <c r="U1823" s="237" t="s">
        <v>6722</v>
      </c>
      <c r="V1823" s="236">
        <v>45548</v>
      </c>
      <c r="W1823" s="236">
        <v>45576</v>
      </c>
      <c r="X1823" s="236">
        <v>45576</v>
      </c>
      <c r="Y1823" s="237"/>
      <c r="Z1823" s="237" t="s">
        <v>7066</v>
      </c>
      <c r="AA1823" s="241">
        <v>202409</v>
      </c>
      <c r="AB1823" s="246"/>
      <c r="AC1823" s="236" t="s">
        <v>7857</v>
      </c>
      <c r="AD1823" s="247" t="s">
        <v>7137</v>
      </c>
      <c r="AE1823" s="248">
        <v>1</v>
      </c>
      <c r="AF1823" s="247" t="s">
        <v>7077</v>
      </c>
      <c r="AG1823" s="242" t="str">
        <f>IFERROR(VLOOKUP(작성용!A:A,RM!A:D,4,0),"-")</f>
        <v>김영하</v>
      </c>
      <c r="AH1823" s="9" t="s">
        <v>7110</v>
      </c>
      <c r="AI1823" s="238" t="s">
        <v>7858</v>
      </c>
      <c r="AJ1823" s="238" t="s">
        <v>6721</v>
      </c>
      <c r="AK1823" s="238" t="s">
        <v>6726</v>
      </c>
      <c r="AL1823" s="238">
        <v>1822</v>
      </c>
    </row>
    <row r="1824" spans="1:38" x14ac:dyDescent="0.3">
      <c r="A1824" s="232" t="s">
        <v>438</v>
      </c>
      <c r="B1824" s="232" t="s">
        <v>8638</v>
      </c>
      <c r="C1824" s="244" t="s">
        <v>6717</v>
      </c>
      <c r="D1824" s="240" t="s">
        <v>8982</v>
      </c>
      <c r="E1824" s="239">
        <v>1101130030758</v>
      </c>
      <c r="F1824" s="243" t="s">
        <v>7105</v>
      </c>
      <c r="G1824" s="214">
        <v>0</v>
      </c>
      <c r="H1824" s="234" t="s">
        <v>7052</v>
      </c>
      <c r="I1824" s="234"/>
      <c r="J1824" s="234"/>
      <c r="K1824" s="234"/>
      <c r="L1824" s="234"/>
      <c r="M1824" s="234"/>
      <c r="N1824" s="234" t="s">
        <v>6946</v>
      </c>
      <c r="O1824" s="249" t="s">
        <v>8966</v>
      </c>
      <c r="P1824" s="249" t="s">
        <v>8967</v>
      </c>
      <c r="Q1824" s="226" t="s">
        <v>8968</v>
      </c>
      <c r="R1824" s="212" t="s">
        <v>2</v>
      </c>
      <c r="S1824" s="213" t="s">
        <v>6721</v>
      </c>
      <c r="T1824" s="236">
        <v>45532</v>
      </c>
      <c r="U1824" s="237" t="s">
        <v>6722</v>
      </c>
      <c r="V1824" s="236">
        <v>45548</v>
      </c>
      <c r="W1824" s="236">
        <v>45576</v>
      </c>
      <c r="X1824" s="236">
        <v>45576</v>
      </c>
      <c r="Y1824" s="237"/>
      <c r="Z1824" s="237" t="s">
        <v>7066</v>
      </c>
      <c r="AA1824" s="241">
        <v>202409</v>
      </c>
      <c r="AB1824" s="246"/>
      <c r="AC1824" s="236" t="s">
        <v>7857</v>
      </c>
      <c r="AD1824" s="247" t="s">
        <v>7221</v>
      </c>
      <c r="AE1824" s="248">
        <v>1</v>
      </c>
      <c r="AF1824" s="247" t="s">
        <v>7221</v>
      </c>
      <c r="AG1824" s="242" t="str">
        <f>IFERROR(VLOOKUP(작성용!A:A,RM!A:D,4,0),"-")</f>
        <v>김영하</v>
      </c>
      <c r="AH1824" s="9" t="s">
        <v>7110</v>
      </c>
      <c r="AI1824" s="238" t="s">
        <v>7858</v>
      </c>
      <c r="AJ1824" s="238" t="s">
        <v>6721</v>
      </c>
      <c r="AK1824" s="238" t="s">
        <v>6726</v>
      </c>
      <c r="AL1824" s="238">
        <v>1823</v>
      </c>
    </row>
    <row r="1825" spans="1:38" x14ac:dyDescent="0.3">
      <c r="A1825" s="232" t="s">
        <v>438</v>
      </c>
      <c r="B1825" s="232" t="s">
        <v>8638</v>
      </c>
      <c r="C1825" s="244" t="s">
        <v>6717</v>
      </c>
      <c r="D1825" s="240" t="s">
        <v>8983</v>
      </c>
      <c r="E1825" s="239" t="s">
        <v>5548</v>
      </c>
      <c r="F1825" s="243" t="s">
        <v>7105</v>
      </c>
      <c r="G1825" s="214">
        <v>0</v>
      </c>
      <c r="H1825" s="234" t="s">
        <v>7052</v>
      </c>
      <c r="I1825" s="234"/>
      <c r="J1825" s="234"/>
      <c r="K1825" s="234"/>
      <c r="L1825" s="234"/>
      <c r="M1825" s="234"/>
      <c r="N1825" s="234" t="s">
        <v>6946</v>
      </c>
      <c r="O1825" s="249" t="s">
        <v>8966</v>
      </c>
      <c r="P1825" s="249" t="s">
        <v>8967</v>
      </c>
      <c r="Q1825" s="226" t="s">
        <v>8968</v>
      </c>
      <c r="R1825" s="212" t="s">
        <v>2</v>
      </c>
      <c r="S1825" s="213" t="s">
        <v>6721</v>
      </c>
      <c r="T1825" s="236">
        <v>45532</v>
      </c>
      <c r="U1825" s="237" t="s">
        <v>6722</v>
      </c>
      <c r="V1825" s="236">
        <v>45548</v>
      </c>
      <c r="W1825" s="236">
        <v>45576</v>
      </c>
      <c r="X1825" s="236">
        <v>45576</v>
      </c>
      <c r="Y1825" s="237"/>
      <c r="Z1825" s="237" t="s">
        <v>7066</v>
      </c>
      <c r="AA1825" s="241">
        <v>202409</v>
      </c>
      <c r="AB1825" s="246"/>
      <c r="AC1825" s="236" t="s">
        <v>7857</v>
      </c>
      <c r="AD1825" s="247" t="s">
        <v>7152</v>
      </c>
      <c r="AE1825" s="248">
        <v>1</v>
      </c>
      <c r="AF1825" s="247" t="s">
        <v>7152</v>
      </c>
      <c r="AG1825" s="242" t="str">
        <f>IFERROR(VLOOKUP(작성용!A:A,RM!A:D,4,0),"-")</f>
        <v>김영하</v>
      </c>
      <c r="AH1825" s="9" t="s">
        <v>7110</v>
      </c>
      <c r="AI1825" s="238" t="s">
        <v>7858</v>
      </c>
      <c r="AJ1825" s="238" t="s">
        <v>6721</v>
      </c>
      <c r="AK1825" s="238" t="s">
        <v>6726</v>
      </c>
      <c r="AL1825" s="238">
        <v>1824</v>
      </c>
    </row>
    <row r="1826" spans="1:38" x14ac:dyDescent="0.3">
      <c r="A1826" s="232" t="s">
        <v>438</v>
      </c>
      <c r="B1826" s="232" t="s">
        <v>8638</v>
      </c>
      <c r="C1826" s="244" t="s">
        <v>6717</v>
      </c>
      <c r="D1826" s="240" t="s">
        <v>8984</v>
      </c>
      <c r="E1826" s="239" t="s">
        <v>5549</v>
      </c>
      <c r="F1826" s="243" t="s">
        <v>7105</v>
      </c>
      <c r="G1826" s="214">
        <v>0</v>
      </c>
      <c r="H1826" s="234" t="s">
        <v>7052</v>
      </c>
      <c r="I1826" s="234"/>
      <c r="J1826" s="234"/>
      <c r="K1826" s="234"/>
      <c r="L1826" s="234"/>
      <c r="M1826" s="234"/>
      <c r="N1826" s="234" t="s">
        <v>6946</v>
      </c>
      <c r="O1826" s="249" t="s">
        <v>8966</v>
      </c>
      <c r="P1826" s="249" t="s">
        <v>8967</v>
      </c>
      <c r="Q1826" s="226" t="s">
        <v>8968</v>
      </c>
      <c r="R1826" s="212" t="s">
        <v>2</v>
      </c>
      <c r="S1826" s="213" t="s">
        <v>6721</v>
      </c>
      <c r="T1826" s="236">
        <v>45532</v>
      </c>
      <c r="U1826" s="237" t="s">
        <v>6722</v>
      </c>
      <c r="V1826" s="236">
        <v>45548</v>
      </c>
      <c r="W1826" s="236">
        <v>45576</v>
      </c>
      <c r="X1826" s="236">
        <v>45576</v>
      </c>
      <c r="Y1826" s="237"/>
      <c r="Z1826" s="237" t="s">
        <v>7066</v>
      </c>
      <c r="AA1826" s="241">
        <v>202409</v>
      </c>
      <c r="AB1826" s="246"/>
      <c r="AC1826" s="236" t="s">
        <v>7857</v>
      </c>
      <c r="AD1826" s="247" t="s">
        <v>7026</v>
      </c>
      <c r="AE1826" s="248">
        <v>1</v>
      </c>
      <c r="AF1826" s="247" t="s">
        <v>7026</v>
      </c>
      <c r="AG1826" s="242" t="str">
        <f>IFERROR(VLOOKUP(작성용!A:A,RM!A:D,4,0),"-")</f>
        <v>김영하</v>
      </c>
      <c r="AH1826" s="9" t="s">
        <v>7110</v>
      </c>
      <c r="AI1826" s="238" t="s">
        <v>7858</v>
      </c>
      <c r="AJ1826" s="238" t="s">
        <v>6721</v>
      </c>
      <c r="AK1826" s="238" t="s">
        <v>6726</v>
      </c>
      <c r="AL1826" s="238">
        <v>1825</v>
      </c>
    </row>
    <row r="1827" spans="1:38" x14ac:dyDescent="0.3">
      <c r="A1827" s="232" t="s">
        <v>438</v>
      </c>
      <c r="B1827" s="232" t="s">
        <v>8638</v>
      </c>
      <c r="C1827" s="244" t="s">
        <v>6717</v>
      </c>
      <c r="D1827" s="240" t="s">
        <v>8985</v>
      </c>
      <c r="E1827" s="239" t="s">
        <v>5550</v>
      </c>
      <c r="F1827" s="243" t="s">
        <v>7105</v>
      </c>
      <c r="G1827" s="214">
        <v>0</v>
      </c>
      <c r="H1827" s="234" t="s">
        <v>7052</v>
      </c>
      <c r="I1827" s="234"/>
      <c r="J1827" s="234"/>
      <c r="K1827" s="234"/>
      <c r="L1827" s="234"/>
      <c r="M1827" s="234"/>
      <c r="N1827" s="234" t="s">
        <v>6946</v>
      </c>
      <c r="O1827" s="249" t="s">
        <v>8966</v>
      </c>
      <c r="P1827" s="249" t="s">
        <v>8967</v>
      </c>
      <c r="Q1827" s="226" t="s">
        <v>8968</v>
      </c>
      <c r="R1827" s="212" t="s">
        <v>2</v>
      </c>
      <c r="S1827" s="213" t="s">
        <v>6721</v>
      </c>
      <c r="T1827" s="236">
        <v>45532</v>
      </c>
      <c r="U1827" s="237" t="s">
        <v>6722</v>
      </c>
      <c r="V1827" s="236">
        <v>45548</v>
      </c>
      <c r="W1827" s="236">
        <v>45576</v>
      </c>
      <c r="X1827" s="236">
        <v>45576</v>
      </c>
      <c r="Y1827" s="237"/>
      <c r="Z1827" s="237" t="s">
        <v>7066</v>
      </c>
      <c r="AA1827" s="241">
        <v>202409</v>
      </c>
      <c r="AB1827" s="246"/>
      <c r="AC1827" s="236" t="s">
        <v>7857</v>
      </c>
      <c r="AD1827" s="247" t="s">
        <v>7026</v>
      </c>
      <c r="AE1827" s="248">
        <v>1</v>
      </c>
      <c r="AF1827" s="247" t="s">
        <v>7026</v>
      </c>
      <c r="AG1827" s="242" t="str">
        <f>IFERROR(VLOOKUP(작성용!A:A,RM!A:D,4,0),"-")</f>
        <v>김영하</v>
      </c>
      <c r="AH1827" s="9" t="s">
        <v>7110</v>
      </c>
      <c r="AI1827" s="238" t="s">
        <v>7858</v>
      </c>
      <c r="AJ1827" s="238" t="s">
        <v>6721</v>
      </c>
      <c r="AK1827" s="238" t="s">
        <v>6726</v>
      </c>
      <c r="AL1827" s="238">
        <v>1826</v>
      </c>
    </row>
    <row r="1828" spans="1:38" x14ac:dyDescent="0.3">
      <c r="A1828" s="232" t="s">
        <v>438</v>
      </c>
      <c r="B1828" s="232" t="s">
        <v>8638</v>
      </c>
      <c r="C1828" s="244" t="s">
        <v>6717</v>
      </c>
      <c r="D1828" s="240" t="s">
        <v>8929</v>
      </c>
      <c r="E1828" s="239">
        <v>1101113812636</v>
      </c>
      <c r="F1828" s="243" t="s">
        <v>8287</v>
      </c>
      <c r="G1828" s="214">
        <v>0</v>
      </c>
      <c r="H1828" s="234" t="s">
        <v>7052</v>
      </c>
      <c r="I1828" s="234"/>
      <c r="J1828" s="234"/>
      <c r="K1828" s="234"/>
      <c r="L1828" s="234"/>
      <c r="M1828" s="234"/>
      <c r="N1828" s="234" t="s">
        <v>6946</v>
      </c>
      <c r="O1828" s="249" t="s">
        <v>8966</v>
      </c>
      <c r="P1828" s="249" t="s">
        <v>8967</v>
      </c>
      <c r="Q1828" s="226" t="s">
        <v>8968</v>
      </c>
      <c r="R1828" s="212" t="s">
        <v>2</v>
      </c>
      <c r="S1828" s="213" t="s">
        <v>6721</v>
      </c>
      <c r="T1828" s="236">
        <v>45532</v>
      </c>
      <c r="U1828" s="237" t="s">
        <v>6722</v>
      </c>
      <c r="V1828" s="236">
        <v>45548</v>
      </c>
      <c r="W1828" s="236">
        <v>45576</v>
      </c>
      <c r="X1828" s="236">
        <v>45576</v>
      </c>
      <c r="Y1828" s="237"/>
      <c r="Z1828" s="237" t="s">
        <v>7066</v>
      </c>
      <c r="AA1828" s="241">
        <v>202409</v>
      </c>
      <c r="AB1828" s="246"/>
      <c r="AC1828" s="236" t="s">
        <v>7857</v>
      </c>
      <c r="AD1828" s="247" t="s">
        <v>7124</v>
      </c>
      <c r="AE1828" s="248">
        <v>0</v>
      </c>
      <c r="AF1828" s="247" t="s">
        <v>7077</v>
      </c>
      <c r="AG1828" s="242" t="str">
        <f>IFERROR(VLOOKUP(작성용!A:A,RM!A:D,4,0),"-")</f>
        <v>김영하</v>
      </c>
      <c r="AH1828" s="9" t="s">
        <v>7110</v>
      </c>
      <c r="AI1828" s="238" t="s">
        <v>7858</v>
      </c>
      <c r="AJ1828" s="238" t="s">
        <v>6721</v>
      </c>
      <c r="AK1828" s="238" t="s">
        <v>6726</v>
      </c>
      <c r="AL1828" s="238">
        <v>1827</v>
      </c>
    </row>
    <row r="1829" spans="1:38" x14ac:dyDescent="0.3">
      <c r="A1829" s="232" t="s">
        <v>438</v>
      </c>
      <c r="B1829" s="232" t="s">
        <v>8638</v>
      </c>
      <c r="C1829" s="244" t="s">
        <v>6717</v>
      </c>
      <c r="D1829" s="240" t="s">
        <v>8986</v>
      </c>
      <c r="E1829" s="239">
        <v>1101116170495</v>
      </c>
      <c r="F1829" s="243" t="s">
        <v>7044</v>
      </c>
      <c r="G1829" s="214">
        <v>0</v>
      </c>
      <c r="H1829" s="234" t="s">
        <v>7052</v>
      </c>
      <c r="I1829" s="234"/>
      <c r="J1829" s="234"/>
      <c r="K1829" s="234"/>
      <c r="L1829" s="234"/>
      <c r="M1829" s="234"/>
      <c r="N1829" s="234" t="s">
        <v>6946</v>
      </c>
      <c r="O1829" s="249" t="s">
        <v>8966</v>
      </c>
      <c r="P1829" s="249" t="s">
        <v>8967</v>
      </c>
      <c r="Q1829" s="226" t="s">
        <v>8968</v>
      </c>
      <c r="R1829" s="212" t="s">
        <v>2</v>
      </c>
      <c r="S1829" s="213" t="s">
        <v>6721</v>
      </c>
      <c r="T1829" s="236">
        <v>45532</v>
      </c>
      <c r="U1829" s="237" t="s">
        <v>6722</v>
      </c>
      <c r="V1829" s="236">
        <v>45548</v>
      </c>
      <c r="W1829" s="236">
        <v>45576</v>
      </c>
      <c r="X1829" s="236">
        <v>45576</v>
      </c>
      <c r="Y1829" s="237"/>
      <c r="Z1829" s="237" t="s">
        <v>7066</v>
      </c>
      <c r="AA1829" s="241">
        <v>202409</v>
      </c>
      <c r="AB1829" s="246"/>
      <c r="AC1829" s="236" t="s">
        <v>7857</v>
      </c>
      <c r="AD1829" s="247" t="s">
        <v>7146</v>
      </c>
      <c r="AE1829" s="248">
        <v>1</v>
      </c>
      <c r="AF1829" s="247" t="s">
        <v>7160</v>
      </c>
      <c r="AG1829" s="242" t="str">
        <f>IFERROR(VLOOKUP(작성용!A:A,RM!A:D,4,0),"-")</f>
        <v>김영하</v>
      </c>
      <c r="AH1829" s="9" t="s">
        <v>7110</v>
      </c>
      <c r="AI1829" s="238" t="s">
        <v>7858</v>
      </c>
      <c r="AJ1829" s="238" t="s">
        <v>6721</v>
      </c>
      <c r="AK1829" s="238" t="s">
        <v>6726</v>
      </c>
      <c r="AL1829" s="238">
        <v>1828</v>
      </c>
    </row>
    <row r="1830" spans="1:38" x14ac:dyDescent="0.3">
      <c r="A1830" s="232" t="s">
        <v>438</v>
      </c>
      <c r="B1830" s="232" t="s">
        <v>8638</v>
      </c>
      <c r="C1830" s="244" t="s">
        <v>6717</v>
      </c>
      <c r="D1830" s="240" t="s">
        <v>8298</v>
      </c>
      <c r="E1830" s="239">
        <v>1101113758608</v>
      </c>
      <c r="F1830" s="243" t="s">
        <v>8287</v>
      </c>
      <c r="G1830" s="214">
        <v>0</v>
      </c>
      <c r="H1830" s="234" t="s">
        <v>7052</v>
      </c>
      <c r="I1830" s="234"/>
      <c r="J1830" s="234"/>
      <c r="K1830" s="234"/>
      <c r="L1830" s="234"/>
      <c r="M1830" s="234"/>
      <c r="N1830" s="234" t="s">
        <v>6946</v>
      </c>
      <c r="O1830" s="249" t="s">
        <v>8966</v>
      </c>
      <c r="P1830" s="249" t="s">
        <v>8967</v>
      </c>
      <c r="Q1830" s="226" t="s">
        <v>8968</v>
      </c>
      <c r="R1830" s="212" t="s">
        <v>2</v>
      </c>
      <c r="S1830" s="213" t="s">
        <v>6721</v>
      </c>
      <c r="T1830" s="236">
        <v>45532</v>
      </c>
      <c r="U1830" s="237" t="s">
        <v>6722</v>
      </c>
      <c r="V1830" s="236">
        <v>45548</v>
      </c>
      <c r="W1830" s="236">
        <v>45576</v>
      </c>
      <c r="X1830" s="236">
        <v>45576</v>
      </c>
      <c r="Y1830" s="237"/>
      <c r="Z1830" s="237" t="s">
        <v>7066</v>
      </c>
      <c r="AA1830" s="241">
        <v>202409</v>
      </c>
      <c r="AB1830" s="246"/>
      <c r="AC1830" s="236" t="s">
        <v>7857</v>
      </c>
      <c r="AD1830" s="247" t="s">
        <v>7606</v>
      </c>
      <c r="AE1830" s="248">
        <v>0</v>
      </c>
      <c r="AF1830" s="247" t="s">
        <v>7606</v>
      </c>
      <c r="AG1830" s="242" t="str">
        <f>IFERROR(VLOOKUP(작성용!A:A,RM!A:D,4,0),"-")</f>
        <v>김영하</v>
      </c>
      <c r="AH1830" s="9" t="s">
        <v>7110</v>
      </c>
      <c r="AI1830" s="238" t="s">
        <v>7858</v>
      </c>
      <c r="AJ1830" s="238" t="s">
        <v>6721</v>
      </c>
      <c r="AK1830" s="238" t="s">
        <v>6726</v>
      </c>
      <c r="AL1830" s="238">
        <v>1829</v>
      </c>
    </row>
    <row r="1831" spans="1:38" x14ac:dyDescent="0.3">
      <c r="A1831" s="232" t="s">
        <v>438</v>
      </c>
      <c r="B1831" s="232" t="s">
        <v>8638</v>
      </c>
      <c r="C1831" s="244" t="s">
        <v>6717</v>
      </c>
      <c r="D1831" s="240" t="s">
        <v>8987</v>
      </c>
      <c r="E1831" s="239" t="s">
        <v>5551</v>
      </c>
      <c r="F1831" s="243" t="s">
        <v>7105</v>
      </c>
      <c r="G1831" s="214">
        <v>0</v>
      </c>
      <c r="H1831" s="234" t="s">
        <v>7052</v>
      </c>
      <c r="I1831" s="234"/>
      <c r="J1831" s="234"/>
      <c r="K1831" s="234"/>
      <c r="L1831" s="234"/>
      <c r="M1831" s="234"/>
      <c r="N1831" s="234" t="s">
        <v>6946</v>
      </c>
      <c r="O1831" s="249" t="s">
        <v>8966</v>
      </c>
      <c r="P1831" s="249" t="s">
        <v>8967</v>
      </c>
      <c r="Q1831" s="226" t="s">
        <v>8968</v>
      </c>
      <c r="R1831" s="212" t="s">
        <v>2</v>
      </c>
      <c r="S1831" s="213" t="s">
        <v>6721</v>
      </c>
      <c r="T1831" s="236">
        <v>45532</v>
      </c>
      <c r="U1831" s="237" t="s">
        <v>6722</v>
      </c>
      <c r="V1831" s="236">
        <v>45548</v>
      </c>
      <c r="W1831" s="236">
        <v>45576</v>
      </c>
      <c r="X1831" s="236">
        <v>45576</v>
      </c>
      <c r="Y1831" s="237"/>
      <c r="Z1831" s="237" t="s">
        <v>7066</v>
      </c>
      <c r="AA1831" s="241">
        <v>202409</v>
      </c>
      <c r="AB1831" s="246"/>
      <c r="AC1831" s="236" t="s">
        <v>7857</v>
      </c>
      <c r="AD1831" s="247" t="s">
        <v>7160</v>
      </c>
      <c r="AE1831" s="248">
        <v>1</v>
      </c>
      <c r="AF1831" s="247" t="s">
        <v>7160</v>
      </c>
      <c r="AG1831" s="242" t="str">
        <f>IFERROR(VLOOKUP(작성용!A:A,RM!A:D,4,0),"-")</f>
        <v>김영하</v>
      </c>
      <c r="AH1831" s="9" t="s">
        <v>7110</v>
      </c>
      <c r="AI1831" s="238" t="s">
        <v>7858</v>
      </c>
      <c r="AJ1831" s="238" t="s">
        <v>6721</v>
      </c>
      <c r="AK1831" s="238" t="s">
        <v>6726</v>
      </c>
      <c r="AL1831" s="238">
        <v>1830</v>
      </c>
    </row>
    <row r="1832" spans="1:38" x14ac:dyDescent="0.3">
      <c r="A1832" s="232" t="s">
        <v>438</v>
      </c>
      <c r="B1832" s="232" t="s">
        <v>8638</v>
      </c>
      <c r="C1832" s="244" t="s">
        <v>6717</v>
      </c>
      <c r="D1832" s="240" t="s">
        <v>8988</v>
      </c>
      <c r="E1832" s="239" t="s">
        <v>5552</v>
      </c>
      <c r="F1832" s="243" t="s">
        <v>7105</v>
      </c>
      <c r="G1832" s="214">
        <v>0</v>
      </c>
      <c r="H1832" s="234" t="s">
        <v>7052</v>
      </c>
      <c r="I1832" s="234"/>
      <c r="J1832" s="234"/>
      <c r="K1832" s="234"/>
      <c r="L1832" s="234"/>
      <c r="M1832" s="234"/>
      <c r="N1832" s="234" t="s">
        <v>6946</v>
      </c>
      <c r="O1832" s="249" t="s">
        <v>8966</v>
      </c>
      <c r="P1832" s="249" t="s">
        <v>8967</v>
      </c>
      <c r="Q1832" s="226" t="s">
        <v>8968</v>
      </c>
      <c r="R1832" s="212" t="s">
        <v>2</v>
      </c>
      <c r="S1832" s="213" t="s">
        <v>6721</v>
      </c>
      <c r="T1832" s="236">
        <v>45532</v>
      </c>
      <c r="U1832" s="237" t="s">
        <v>6722</v>
      </c>
      <c r="V1832" s="236">
        <v>45548</v>
      </c>
      <c r="W1832" s="236">
        <v>45576</v>
      </c>
      <c r="X1832" s="236">
        <v>45576</v>
      </c>
      <c r="Y1832" s="237"/>
      <c r="Z1832" s="237" t="s">
        <v>7066</v>
      </c>
      <c r="AA1832" s="241">
        <v>202409</v>
      </c>
      <c r="AB1832" s="246"/>
      <c r="AC1832" s="236" t="s">
        <v>7857</v>
      </c>
      <c r="AD1832" s="247" t="s">
        <v>7110</v>
      </c>
      <c r="AE1832" s="248">
        <v>1</v>
      </c>
      <c r="AF1832" s="247" t="s">
        <v>7110</v>
      </c>
      <c r="AG1832" s="242" t="str">
        <f>IFERROR(VLOOKUP(작성용!A:A,RM!A:D,4,0),"-")</f>
        <v>김영하</v>
      </c>
      <c r="AH1832" s="9" t="s">
        <v>7110</v>
      </c>
      <c r="AI1832" s="238" t="s">
        <v>7858</v>
      </c>
      <c r="AJ1832" s="238" t="s">
        <v>6721</v>
      </c>
      <c r="AK1832" s="238" t="s">
        <v>6726</v>
      </c>
      <c r="AL1832" s="238">
        <v>1831</v>
      </c>
    </row>
    <row r="1833" spans="1:38" x14ac:dyDescent="0.3">
      <c r="A1833" s="232" t="s">
        <v>438</v>
      </c>
      <c r="B1833" s="232" t="s">
        <v>8638</v>
      </c>
      <c r="C1833" s="244" t="s">
        <v>6717</v>
      </c>
      <c r="D1833" s="240" t="s">
        <v>7871</v>
      </c>
      <c r="E1833" s="239">
        <v>1101113173369</v>
      </c>
      <c r="F1833" s="243" t="s">
        <v>7179</v>
      </c>
      <c r="G1833" s="214">
        <v>0</v>
      </c>
      <c r="H1833" s="234" t="s">
        <v>7052</v>
      </c>
      <c r="I1833" s="234"/>
      <c r="J1833" s="234"/>
      <c r="K1833" s="234"/>
      <c r="L1833" s="234"/>
      <c r="M1833" s="234"/>
      <c r="N1833" s="234" t="s">
        <v>6946</v>
      </c>
      <c r="O1833" s="249" t="s">
        <v>8966</v>
      </c>
      <c r="P1833" s="249" t="s">
        <v>8967</v>
      </c>
      <c r="Q1833" s="226" t="s">
        <v>8968</v>
      </c>
      <c r="R1833" s="212" t="s">
        <v>2</v>
      </c>
      <c r="S1833" s="213" t="s">
        <v>6721</v>
      </c>
      <c r="T1833" s="236">
        <v>45532</v>
      </c>
      <c r="U1833" s="237" t="s">
        <v>6722</v>
      </c>
      <c r="V1833" s="236">
        <v>45548</v>
      </c>
      <c r="W1833" s="236">
        <v>45576</v>
      </c>
      <c r="X1833" s="236">
        <v>45576</v>
      </c>
      <c r="Y1833" s="237"/>
      <c r="Z1833" s="237" t="s">
        <v>7066</v>
      </c>
      <c r="AA1833" s="241">
        <v>202409</v>
      </c>
      <c r="AB1833" s="246"/>
      <c r="AC1833" s="236" t="s">
        <v>7857</v>
      </c>
      <c r="AD1833" s="247" t="s">
        <v>7131</v>
      </c>
      <c r="AE1833" s="248">
        <v>0</v>
      </c>
      <c r="AF1833" s="247" t="s">
        <v>7131</v>
      </c>
      <c r="AG1833" s="242" t="str">
        <f>IFERROR(VLOOKUP(작성용!A:A,RM!A:D,4,0),"-")</f>
        <v>김영하</v>
      </c>
      <c r="AH1833" s="9" t="s">
        <v>7110</v>
      </c>
      <c r="AI1833" s="238" t="s">
        <v>7858</v>
      </c>
      <c r="AJ1833" s="238" t="s">
        <v>6721</v>
      </c>
      <c r="AK1833" s="238" t="s">
        <v>6726</v>
      </c>
      <c r="AL1833" s="238">
        <v>1832</v>
      </c>
    </row>
    <row r="1834" spans="1:38" x14ac:dyDescent="0.3">
      <c r="A1834" s="232" t="s">
        <v>438</v>
      </c>
      <c r="B1834" s="232" t="s">
        <v>8638</v>
      </c>
      <c r="C1834" s="244" t="s">
        <v>6717</v>
      </c>
      <c r="D1834" s="240" t="s">
        <v>8989</v>
      </c>
      <c r="E1834" s="239" t="s">
        <v>5553</v>
      </c>
      <c r="F1834" s="243" t="s">
        <v>7105</v>
      </c>
      <c r="G1834" s="214">
        <v>0</v>
      </c>
      <c r="H1834" s="234" t="s">
        <v>7052</v>
      </c>
      <c r="I1834" s="234"/>
      <c r="J1834" s="234"/>
      <c r="K1834" s="234"/>
      <c r="L1834" s="234"/>
      <c r="M1834" s="234"/>
      <c r="N1834" s="234" t="s">
        <v>6946</v>
      </c>
      <c r="O1834" s="249" t="s">
        <v>8966</v>
      </c>
      <c r="P1834" s="249" t="s">
        <v>8967</v>
      </c>
      <c r="Q1834" s="226" t="s">
        <v>8968</v>
      </c>
      <c r="R1834" s="212" t="s">
        <v>2</v>
      </c>
      <c r="S1834" s="213" t="s">
        <v>6721</v>
      </c>
      <c r="T1834" s="236">
        <v>45532</v>
      </c>
      <c r="U1834" s="237" t="s">
        <v>6722</v>
      </c>
      <c r="V1834" s="236">
        <v>45548</v>
      </c>
      <c r="W1834" s="236">
        <v>45576</v>
      </c>
      <c r="X1834" s="236">
        <v>45576</v>
      </c>
      <c r="Y1834" s="237"/>
      <c r="Z1834" s="237" t="s">
        <v>7066</v>
      </c>
      <c r="AA1834" s="241">
        <v>202409</v>
      </c>
      <c r="AB1834" s="246"/>
      <c r="AC1834" s="236" t="s">
        <v>7857</v>
      </c>
      <c r="AD1834" s="247" t="s">
        <v>7158</v>
      </c>
      <c r="AE1834" s="248">
        <v>1.5</v>
      </c>
      <c r="AF1834" s="247" t="s">
        <v>7158</v>
      </c>
      <c r="AG1834" s="242" t="str">
        <f>IFERROR(VLOOKUP(작성용!A:A,RM!A:D,4,0),"-")</f>
        <v>김영하</v>
      </c>
      <c r="AH1834" s="9" t="s">
        <v>7110</v>
      </c>
      <c r="AI1834" s="238" t="s">
        <v>7858</v>
      </c>
      <c r="AJ1834" s="238" t="s">
        <v>6721</v>
      </c>
      <c r="AK1834" s="238" t="s">
        <v>6726</v>
      </c>
      <c r="AL1834" s="238">
        <v>1833</v>
      </c>
    </row>
    <row r="1835" spans="1:38" x14ac:dyDescent="0.3">
      <c r="A1835" s="232" t="s">
        <v>438</v>
      </c>
      <c r="B1835" s="232" t="s">
        <v>8638</v>
      </c>
      <c r="C1835" s="244" t="s">
        <v>6717</v>
      </c>
      <c r="D1835" s="240" t="s">
        <v>8990</v>
      </c>
      <c r="E1835" s="239">
        <v>1101112723644</v>
      </c>
      <c r="F1835" s="243" t="s">
        <v>8287</v>
      </c>
      <c r="G1835" s="214">
        <v>0</v>
      </c>
      <c r="H1835" s="234" t="s">
        <v>7052</v>
      </c>
      <c r="I1835" s="234"/>
      <c r="J1835" s="234"/>
      <c r="K1835" s="234"/>
      <c r="L1835" s="234"/>
      <c r="M1835" s="234"/>
      <c r="N1835" s="234" t="s">
        <v>6946</v>
      </c>
      <c r="O1835" s="249" t="s">
        <v>8966</v>
      </c>
      <c r="P1835" s="249" t="s">
        <v>8967</v>
      </c>
      <c r="Q1835" s="226" t="s">
        <v>8968</v>
      </c>
      <c r="R1835" s="212" t="s">
        <v>2</v>
      </c>
      <c r="S1835" s="213" t="s">
        <v>6721</v>
      </c>
      <c r="T1835" s="236">
        <v>45532</v>
      </c>
      <c r="U1835" s="237" t="s">
        <v>6722</v>
      </c>
      <c r="V1835" s="236">
        <v>45548</v>
      </c>
      <c r="W1835" s="236">
        <v>45576</v>
      </c>
      <c r="X1835" s="236">
        <v>45576</v>
      </c>
      <c r="Y1835" s="237"/>
      <c r="Z1835" s="237" t="s">
        <v>7066</v>
      </c>
      <c r="AA1835" s="241">
        <v>202409</v>
      </c>
      <c r="AB1835" s="246"/>
      <c r="AC1835" s="236" t="s">
        <v>7857</v>
      </c>
      <c r="AD1835" s="247" t="s">
        <v>6989</v>
      </c>
      <c r="AE1835" s="248">
        <v>1</v>
      </c>
      <c r="AF1835" s="247" t="s">
        <v>7167</v>
      </c>
      <c r="AG1835" s="242" t="str">
        <f>IFERROR(VLOOKUP(작성용!A:A,RM!A:D,4,0),"-")</f>
        <v>김영하</v>
      </c>
      <c r="AH1835" s="9" t="s">
        <v>7110</v>
      </c>
      <c r="AI1835" s="238" t="s">
        <v>7858</v>
      </c>
      <c r="AJ1835" s="238" t="s">
        <v>6721</v>
      </c>
      <c r="AK1835" s="238" t="s">
        <v>6726</v>
      </c>
      <c r="AL1835" s="238">
        <v>1834</v>
      </c>
    </row>
    <row r="1836" spans="1:38" x14ac:dyDescent="0.3">
      <c r="A1836" s="232" t="s">
        <v>438</v>
      </c>
      <c r="B1836" s="232" t="s">
        <v>8638</v>
      </c>
      <c r="C1836" s="244" t="s">
        <v>6717</v>
      </c>
      <c r="D1836" s="240" t="s">
        <v>8991</v>
      </c>
      <c r="E1836" s="239">
        <v>1955110087259</v>
      </c>
      <c r="F1836" s="243" t="s">
        <v>8287</v>
      </c>
      <c r="G1836" s="214">
        <v>0</v>
      </c>
      <c r="H1836" s="234" t="s">
        <v>7052</v>
      </c>
      <c r="I1836" s="234"/>
      <c r="J1836" s="234"/>
      <c r="K1836" s="234"/>
      <c r="L1836" s="234"/>
      <c r="M1836" s="234"/>
      <c r="N1836" s="234" t="s">
        <v>6946</v>
      </c>
      <c r="O1836" s="249" t="s">
        <v>8966</v>
      </c>
      <c r="P1836" s="249" t="s">
        <v>8967</v>
      </c>
      <c r="Q1836" s="226" t="s">
        <v>8968</v>
      </c>
      <c r="R1836" s="212" t="s">
        <v>2</v>
      </c>
      <c r="S1836" s="213" t="s">
        <v>6721</v>
      </c>
      <c r="T1836" s="236">
        <v>45532</v>
      </c>
      <c r="U1836" s="237" t="s">
        <v>6722</v>
      </c>
      <c r="V1836" s="236">
        <v>45548</v>
      </c>
      <c r="W1836" s="236">
        <v>45576</v>
      </c>
      <c r="X1836" s="236">
        <v>45576</v>
      </c>
      <c r="Y1836" s="237"/>
      <c r="Z1836" s="237" t="s">
        <v>7066</v>
      </c>
      <c r="AA1836" s="241">
        <v>202409</v>
      </c>
      <c r="AB1836" s="246"/>
      <c r="AC1836" s="236" t="s">
        <v>7857</v>
      </c>
      <c r="AD1836" s="247" t="s">
        <v>7100</v>
      </c>
      <c r="AE1836" s="248">
        <v>1</v>
      </c>
      <c r="AF1836" s="247" t="s">
        <v>7167</v>
      </c>
      <c r="AG1836" s="242" t="str">
        <f>IFERROR(VLOOKUP(작성용!A:A,RM!A:D,4,0),"-")</f>
        <v>김영하</v>
      </c>
      <c r="AH1836" s="9" t="s">
        <v>7110</v>
      </c>
      <c r="AI1836" s="238" t="s">
        <v>7858</v>
      </c>
      <c r="AJ1836" s="238" t="s">
        <v>6721</v>
      </c>
      <c r="AK1836" s="238" t="s">
        <v>6726</v>
      </c>
      <c r="AL1836" s="238">
        <v>1835</v>
      </c>
    </row>
    <row r="1837" spans="1:38" x14ac:dyDescent="0.3">
      <c r="A1837" s="232" t="s">
        <v>438</v>
      </c>
      <c r="B1837" s="232" t="s">
        <v>8638</v>
      </c>
      <c r="C1837" s="244" t="s">
        <v>6717</v>
      </c>
      <c r="D1837" s="240" t="s">
        <v>8300</v>
      </c>
      <c r="E1837" s="239">
        <v>1101113756082</v>
      </c>
      <c r="F1837" s="243" t="s">
        <v>8287</v>
      </c>
      <c r="G1837" s="214">
        <v>0</v>
      </c>
      <c r="H1837" s="234" t="s">
        <v>7052</v>
      </c>
      <c r="I1837" s="234"/>
      <c r="J1837" s="234"/>
      <c r="K1837" s="234"/>
      <c r="L1837" s="234"/>
      <c r="M1837" s="234"/>
      <c r="N1837" s="234" t="s">
        <v>6946</v>
      </c>
      <c r="O1837" s="249" t="s">
        <v>8966</v>
      </c>
      <c r="P1837" s="249" t="s">
        <v>8967</v>
      </c>
      <c r="Q1837" s="226" t="s">
        <v>8968</v>
      </c>
      <c r="R1837" s="212" t="s">
        <v>2</v>
      </c>
      <c r="S1837" s="213" t="s">
        <v>6721</v>
      </c>
      <c r="T1837" s="236">
        <v>45532</v>
      </c>
      <c r="U1837" s="237" t="s">
        <v>6722</v>
      </c>
      <c r="V1837" s="236">
        <v>45548</v>
      </c>
      <c r="W1837" s="236">
        <v>45576</v>
      </c>
      <c r="X1837" s="236">
        <v>45576</v>
      </c>
      <c r="Y1837" s="237"/>
      <c r="Z1837" s="237" t="s">
        <v>7066</v>
      </c>
      <c r="AA1837" s="241">
        <v>202409</v>
      </c>
      <c r="AB1837" s="246"/>
      <c r="AC1837" s="236" t="s">
        <v>7857</v>
      </c>
      <c r="AD1837" s="247" t="s">
        <v>7221</v>
      </c>
      <c r="AE1837" s="248">
        <v>0</v>
      </c>
      <c r="AF1837" s="247" t="s">
        <v>7221</v>
      </c>
      <c r="AG1837" s="242" t="str">
        <f>IFERROR(VLOOKUP(작성용!A:A,RM!A:D,4,0),"-")</f>
        <v>김영하</v>
      </c>
      <c r="AH1837" s="9" t="s">
        <v>7110</v>
      </c>
      <c r="AI1837" s="238" t="s">
        <v>7858</v>
      </c>
      <c r="AJ1837" s="238" t="s">
        <v>6721</v>
      </c>
      <c r="AK1837" s="238" t="s">
        <v>6726</v>
      </c>
      <c r="AL1837" s="238">
        <v>1836</v>
      </c>
    </row>
    <row r="1838" spans="1:38" x14ac:dyDescent="0.3">
      <c r="A1838" s="232" t="s">
        <v>438</v>
      </c>
      <c r="B1838" s="232" t="s">
        <v>8638</v>
      </c>
      <c r="C1838" s="244" t="s">
        <v>6717</v>
      </c>
      <c r="D1838" s="240" t="s">
        <v>8992</v>
      </c>
      <c r="E1838" s="239" t="s">
        <v>5554</v>
      </c>
      <c r="F1838" s="243" t="s">
        <v>7105</v>
      </c>
      <c r="G1838" s="214">
        <v>0</v>
      </c>
      <c r="H1838" s="234" t="s">
        <v>7052</v>
      </c>
      <c r="I1838" s="234"/>
      <c r="J1838" s="234"/>
      <c r="K1838" s="234"/>
      <c r="L1838" s="234"/>
      <c r="M1838" s="234"/>
      <c r="N1838" s="234" t="s">
        <v>6946</v>
      </c>
      <c r="O1838" s="249" t="s">
        <v>8966</v>
      </c>
      <c r="P1838" s="249" t="s">
        <v>8967</v>
      </c>
      <c r="Q1838" s="226" t="s">
        <v>8968</v>
      </c>
      <c r="R1838" s="212" t="s">
        <v>2</v>
      </c>
      <c r="S1838" s="213" t="s">
        <v>6721</v>
      </c>
      <c r="T1838" s="236">
        <v>45532</v>
      </c>
      <c r="U1838" s="237" t="s">
        <v>6722</v>
      </c>
      <c r="V1838" s="236">
        <v>45548</v>
      </c>
      <c r="W1838" s="236">
        <v>45576</v>
      </c>
      <c r="X1838" s="236">
        <v>45576</v>
      </c>
      <c r="Y1838" s="237"/>
      <c r="Z1838" s="237" t="s">
        <v>7066</v>
      </c>
      <c r="AA1838" s="241">
        <v>202409</v>
      </c>
      <c r="AB1838" s="246"/>
      <c r="AC1838" s="236" t="s">
        <v>7857</v>
      </c>
      <c r="AD1838" s="247" t="s">
        <v>7129</v>
      </c>
      <c r="AE1838" s="248">
        <v>1</v>
      </c>
      <c r="AF1838" s="247" t="s">
        <v>7129</v>
      </c>
      <c r="AG1838" s="242" t="str">
        <f>IFERROR(VLOOKUP(작성용!A:A,RM!A:D,4,0),"-")</f>
        <v>김영하</v>
      </c>
      <c r="AH1838" s="9" t="s">
        <v>7110</v>
      </c>
      <c r="AI1838" s="238" t="s">
        <v>7858</v>
      </c>
      <c r="AJ1838" s="238" t="s">
        <v>6721</v>
      </c>
      <c r="AK1838" s="238" t="s">
        <v>6726</v>
      </c>
      <c r="AL1838" s="238">
        <v>1837</v>
      </c>
    </row>
    <row r="1839" spans="1:38" x14ac:dyDescent="0.3">
      <c r="A1839" s="232" t="s">
        <v>438</v>
      </c>
      <c r="B1839" s="232" t="s">
        <v>8638</v>
      </c>
      <c r="C1839" s="244" t="s">
        <v>6717</v>
      </c>
      <c r="D1839" s="240" t="s">
        <v>8993</v>
      </c>
      <c r="E1839" s="239">
        <v>1101112892150</v>
      </c>
      <c r="F1839" s="243" t="s">
        <v>7179</v>
      </c>
      <c r="G1839" s="214">
        <v>0</v>
      </c>
      <c r="H1839" s="234" t="s">
        <v>7052</v>
      </c>
      <c r="I1839" s="234"/>
      <c r="J1839" s="234"/>
      <c r="K1839" s="234"/>
      <c r="L1839" s="234"/>
      <c r="M1839" s="234"/>
      <c r="N1839" s="234" t="s">
        <v>6946</v>
      </c>
      <c r="O1839" s="249" t="s">
        <v>8966</v>
      </c>
      <c r="P1839" s="249" t="s">
        <v>8967</v>
      </c>
      <c r="Q1839" s="226" t="s">
        <v>8968</v>
      </c>
      <c r="R1839" s="212" t="s">
        <v>2</v>
      </c>
      <c r="S1839" s="213" t="s">
        <v>6721</v>
      </c>
      <c r="T1839" s="236">
        <v>45532</v>
      </c>
      <c r="U1839" s="237" t="s">
        <v>6722</v>
      </c>
      <c r="V1839" s="236">
        <v>45548</v>
      </c>
      <c r="W1839" s="236">
        <v>45576</v>
      </c>
      <c r="X1839" s="236">
        <v>45576</v>
      </c>
      <c r="Y1839" s="237"/>
      <c r="Z1839" s="237" t="s">
        <v>7066</v>
      </c>
      <c r="AA1839" s="241">
        <v>202409</v>
      </c>
      <c r="AB1839" s="246"/>
      <c r="AC1839" s="236" t="s">
        <v>7857</v>
      </c>
      <c r="AD1839" s="247" t="s">
        <v>7160</v>
      </c>
      <c r="AE1839" s="248">
        <v>1</v>
      </c>
      <c r="AF1839" s="247" t="s">
        <v>7160</v>
      </c>
      <c r="AG1839" s="242" t="str">
        <f>IFERROR(VLOOKUP(작성용!A:A,RM!A:D,4,0),"-")</f>
        <v>김영하</v>
      </c>
      <c r="AH1839" s="9" t="s">
        <v>7110</v>
      </c>
      <c r="AI1839" s="238" t="s">
        <v>7858</v>
      </c>
      <c r="AJ1839" s="238" t="s">
        <v>6721</v>
      </c>
      <c r="AK1839" s="238" t="s">
        <v>6726</v>
      </c>
      <c r="AL1839" s="238">
        <v>1838</v>
      </c>
    </row>
    <row r="1840" spans="1:38" x14ac:dyDescent="0.3">
      <c r="A1840" s="232" t="s">
        <v>438</v>
      </c>
      <c r="B1840" s="232" t="s">
        <v>8638</v>
      </c>
      <c r="C1840" s="244" t="s">
        <v>6717</v>
      </c>
      <c r="D1840" s="240" t="s">
        <v>7872</v>
      </c>
      <c r="E1840" s="239">
        <v>1101110025943</v>
      </c>
      <c r="F1840" s="243" t="s">
        <v>7179</v>
      </c>
      <c r="G1840" s="214">
        <v>0</v>
      </c>
      <c r="H1840" s="234" t="s">
        <v>7052</v>
      </c>
      <c r="I1840" s="234"/>
      <c r="J1840" s="234"/>
      <c r="K1840" s="234"/>
      <c r="L1840" s="234"/>
      <c r="M1840" s="234"/>
      <c r="N1840" s="234" t="s">
        <v>6946</v>
      </c>
      <c r="O1840" s="249" t="s">
        <v>8966</v>
      </c>
      <c r="P1840" s="249" t="s">
        <v>8967</v>
      </c>
      <c r="Q1840" s="226" t="s">
        <v>8968</v>
      </c>
      <c r="R1840" s="212" t="s">
        <v>2</v>
      </c>
      <c r="S1840" s="213" t="s">
        <v>6721</v>
      </c>
      <c r="T1840" s="236">
        <v>45532</v>
      </c>
      <c r="U1840" s="237" t="s">
        <v>6722</v>
      </c>
      <c r="V1840" s="236">
        <v>45548</v>
      </c>
      <c r="W1840" s="236">
        <v>45576</v>
      </c>
      <c r="X1840" s="236">
        <v>45576</v>
      </c>
      <c r="Y1840" s="237"/>
      <c r="Z1840" s="237" t="s">
        <v>7066</v>
      </c>
      <c r="AA1840" s="241">
        <v>202409</v>
      </c>
      <c r="AB1840" s="246"/>
      <c r="AC1840" s="236" t="s">
        <v>7857</v>
      </c>
      <c r="AD1840" s="247" t="s">
        <v>7111</v>
      </c>
      <c r="AE1840" s="248">
        <v>0</v>
      </c>
      <c r="AF1840" s="247" t="s">
        <v>7111</v>
      </c>
      <c r="AG1840" s="242" t="str">
        <f>IFERROR(VLOOKUP(작성용!A:A,RM!A:D,4,0),"-")</f>
        <v>김영하</v>
      </c>
      <c r="AH1840" s="9" t="s">
        <v>7110</v>
      </c>
      <c r="AI1840" s="238" t="s">
        <v>7858</v>
      </c>
      <c r="AJ1840" s="238" t="s">
        <v>6721</v>
      </c>
      <c r="AK1840" s="238" t="s">
        <v>6726</v>
      </c>
      <c r="AL1840" s="238">
        <v>1839</v>
      </c>
    </row>
    <row r="1841" spans="1:38" x14ac:dyDescent="0.3">
      <c r="A1841" s="232" t="s">
        <v>438</v>
      </c>
      <c r="B1841" s="232" t="s">
        <v>8638</v>
      </c>
      <c r="C1841" s="244" t="s">
        <v>6717</v>
      </c>
      <c r="D1841" s="240" t="s">
        <v>8994</v>
      </c>
      <c r="E1841" s="239" t="s">
        <v>5555</v>
      </c>
      <c r="F1841" s="243" t="s">
        <v>7105</v>
      </c>
      <c r="G1841" s="214">
        <v>0</v>
      </c>
      <c r="H1841" s="234" t="s">
        <v>7052</v>
      </c>
      <c r="I1841" s="234"/>
      <c r="J1841" s="234"/>
      <c r="K1841" s="234"/>
      <c r="L1841" s="234"/>
      <c r="M1841" s="234"/>
      <c r="N1841" s="234" t="s">
        <v>6946</v>
      </c>
      <c r="O1841" s="249" t="s">
        <v>8966</v>
      </c>
      <c r="P1841" s="249" t="s">
        <v>8967</v>
      </c>
      <c r="Q1841" s="226" t="s">
        <v>8968</v>
      </c>
      <c r="R1841" s="212" t="s">
        <v>2</v>
      </c>
      <c r="S1841" s="213" t="s">
        <v>6721</v>
      </c>
      <c r="T1841" s="236">
        <v>45532</v>
      </c>
      <c r="U1841" s="237" t="s">
        <v>6722</v>
      </c>
      <c r="V1841" s="236">
        <v>45548</v>
      </c>
      <c r="W1841" s="236">
        <v>45576</v>
      </c>
      <c r="X1841" s="236">
        <v>45576</v>
      </c>
      <c r="Y1841" s="237"/>
      <c r="Z1841" s="237" t="s">
        <v>7066</v>
      </c>
      <c r="AA1841" s="241">
        <v>202409</v>
      </c>
      <c r="AB1841" s="246"/>
      <c r="AC1841" s="236" t="s">
        <v>7857</v>
      </c>
      <c r="AD1841" s="247" t="s">
        <v>7049</v>
      </c>
      <c r="AE1841" s="248">
        <v>1.5</v>
      </c>
      <c r="AF1841" s="247" t="s">
        <v>7049</v>
      </c>
      <c r="AG1841" s="242" t="str">
        <f>IFERROR(VLOOKUP(작성용!A:A,RM!A:D,4,0),"-")</f>
        <v>김영하</v>
      </c>
      <c r="AH1841" s="9" t="s">
        <v>7110</v>
      </c>
      <c r="AI1841" s="238" t="s">
        <v>7858</v>
      </c>
      <c r="AJ1841" s="238" t="s">
        <v>6721</v>
      </c>
      <c r="AK1841" s="238" t="s">
        <v>6726</v>
      </c>
      <c r="AL1841" s="238">
        <v>1840</v>
      </c>
    </row>
    <row r="1842" spans="1:38" x14ac:dyDescent="0.3">
      <c r="A1842" s="232">
        <v>6000036</v>
      </c>
      <c r="B1842" s="232" t="s">
        <v>8965</v>
      </c>
      <c r="C1842" s="244" t="s">
        <v>6717</v>
      </c>
      <c r="D1842" s="240" t="s">
        <v>8995</v>
      </c>
      <c r="E1842" s="239">
        <v>1101113332973</v>
      </c>
      <c r="F1842" s="243" t="s">
        <v>7179</v>
      </c>
      <c r="G1842" s="214">
        <v>0</v>
      </c>
      <c r="H1842" s="234" t="s">
        <v>6721</v>
      </c>
      <c r="I1842" s="234"/>
      <c r="J1842" s="234"/>
      <c r="K1842" s="234"/>
      <c r="L1842" s="234"/>
      <c r="M1842" s="234"/>
      <c r="N1842" s="234" t="s">
        <v>6946</v>
      </c>
      <c r="O1842" s="249"/>
      <c r="P1842" s="249"/>
      <c r="Q1842" s="226"/>
      <c r="R1842" s="212" t="s">
        <v>2</v>
      </c>
      <c r="S1842" s="213" t="s">
        <v>6721</v>
      </c>
      <c r="T1842" s="236" t="s">
        <v>8996</v>
      </c>
      <c r="U1842" s="237" t="s">
        <v>6722</v>
      </c>
      <c r="V1842" s="236">
        <v>45548</v>
      </c>
      <c r="W1842" s="236" t="s">
        <v>6944</v>
      </c>
      <c r="X1842" s="237" t="s">
        <v>6721</v>
      </c>
      <c r="Y1842" s="237"/>
      <c r="Z1842" s="237"/>
      <c r="AA1842" s="241">
        <v>202409</v>
      </c>
      <c r="AB1842" s="246"/>
      <c r="AC1842" s="236" t="s">
        <v>7181</v>
      </c>
      <c r="AD1842" s="247" t="s">
        <v>7160</v>
      </c>
      <c r="AE1842" s="248">
        <v>0.4</v>
      </c>
      <c r="AF1842" s="247" t="s">
        <v>7160</v>
      </c>
      <c r="AG1842" s="242" t="str">
        <f>IFERROR(VLOOKUP(작성용!A:A,RM!A:D,4,0),"-")</f>
        <v>-</v>
      </c>
      <c r="AH1842" s="9" t="s">
        <v>6721</v>
      </c>
      <c r="AI1842" s="238" t="s">
        <v>6721</v>
      </c>
      <c r="AJ1842" s="238" t="s">
        <v>6721</v>
      </c>
      <c r="AK1842" s="238" t="s">
        <v>7182</v>
      </c>
      <c r="AL1842" s="238">
        <v>1841</v>
      </c>
    </row>
    <row r="1843" spans="1:38" x14ac:dyDescent="0.3">
      <c r="A1843" s="232">
        <v>6000755</v>
      </c>
      <c r="B1843" s="232" t="s">
        <v>8969</v>
      </c>
      <c r="C1843" s="244" t="s">
        <v>6717</v>
      </c>
      <c r="D1843" s="240" t="s">
        <v>8939</v>
      </c>
      <c r="E1843" s="239">
        <v>1701110604795</v>
      </c>
      <c r="F1843" s="243" t="s">
        <v>7044</v>
      </c>
      <c r="G1843" s="214">
        <v>0</v>
      </c>
      <c r="H1843" s="234" t="s">
        <v>6721</v>
      </c>
      <c r="I1843" s="234"/>
      <c r="J1843" s="234"/>
      <c r="K1843" s="234"/>
      <c r="L1843" s="234"/>
      <c r="M1843" s="234"/>
      <c r="N1843" s="234" t="s">
        <v>6946</v>
      </c>
      <c r="O1843" s="249"/>
      <c r="P1843" s="249"/>
      <c r="Q1843" s="226"/>
      <c r="R1843" s="212" t="s">
        <v>2</v>
      </c>
      <c r="S1843" s="213" t="s">
        <v>6721</v>
      </c>
      <c r="T1843" s="236" t="s">
        <v>8997</v>
      </c>
      <c r="U1843" s="237" t="s">
        <v>6722</v>
      </c>
      <c r="V1843" s="236">
        <v>45548</v>
      </c>
      <c r="W1843" s="236" t="s">
        <v>6944</v>
      </c>
      <c r="X1843" s="237" t="s">
        <v>6721</v>
      </c>
      <c r="Y1843" s="237"/>
      <c r="Z1843" s="237"/>
      <c r="AA1843" s="241">
        <v>202409</v>
      </c>
      <c r="AB1843" s="246"/>
      <c r="AC1843" s="236" t="s">
        <v>7181</v>
      </c>
      <c r="AD1843" s="247" t="s">
        <v>7119</v>
      </c>
      <c r="AE1843" s="248">
        <v>0</v>
      </c>
      <c r="AF1843" s="247" t="s">
        <v>7119</v>
      </c>
      <c r="AG1843" s="242" t="str">
        <f>IFERROR(VLOOKUP(작성용!A:A,RM!A:D,4,0),"-")</f>
        <v>-</v>
      </c>
      <c r="AH1843" s="9" t="s">
        <v>6721</v>
      </c>
      <c r="AI1843" s="238" t="s">
        <v>6721</v>
      </c>
      <c r="AJ1843" s="238" t="s">
        <v>6721</v>
      </c>
      <c r="AK1843" s="238" t="s">
        <v>7182</v>
      </c>
      <c r="AL1843" s="238">
        <v>1842</v>
      </c>
    </row>
    <row r="1844" spans="1:38" x14ac:dyDescent="0.3">
      <c r="A1844" s="232">
        <v>6000755</v>
      </c>
      <c r="B1844" s="232" t="s">
        <v>8969</v>
      </c>
      <c r="C1844" s="244" t="s">
        <v>6717</v>
      </c>
      <c r="D1844" s="240" t="s">
        <v>8939</v>
      </c>
      <c r="E1844" s="239">
        <v>1701110604795</v>
      </c>
      <c r="F1844" s="243" t="s">
        <v>7044</v>
      </c>
      <c r="G1844" s="214">
        <v>1</v>
      </c>
      <c r="H1844" s="234" t="s">
        <v>6721</v>
      </c>
      <c r="I1844" s="234"/>
      <c r="J1844" s="234"/>
      <c r="K1844" s="234"/>
      <c r="L1844" s="234"/>
      <c r="M1844" s="234"/>
      <c r="N1844" s="234" t="s">
        <v>6946</v>
      </c>
      <c r="O1844" s="249"/>
      <c r="P1844" s="249"/>
      <c r="Q1844" s="226"/>
      <c r="R1844" s="212" t="s">
        <v>2</v>
      </c>
      <c r="S1844" s="213" t="s">
        <v>6721</v>
      </c>
      <c r="T1844" s="236" t="s">
        <v>8997</v>
      </c>
      <c r="U1844" s="237" t="s">
        <v>6722</v>
      </c>
      <c r="V1844" s="236">
        <v>45548</v>
      </c>
      <c r="W1844" s="236" t="s">
        <v>6944</v>
      </c>
      <c r="X1844" s="237" t="s">
        <v>6721</v>
      </c>
      <c r="Y1844" s="237"/>
      <c r="Z1844" s="237"/>
      <c r="AA1844" s="241">
        <v>202409</v>
      </c>
      <c r="AB1844" s="246"/>
      <c r="AC1844" s="236" t="s">
        <v>7181</v>
      </c>
      <c r="AD1844" s="247" t="s">
        <v>7119</v>
      </c>
      <c r="AE1844" s="248">
        <v>0</v>
      </c>
      <c r="AF1844" s="247" t="s">
        <v>7119</v>
      </c>
      <c r="AG1844" s="242" t="str">
        <f>IFERROR(VLOOKUP(작성용!A:A,RM!A:D,4,0),"-")</f>
        <v>-</v>
      </c>
      <c r="AH1844" s="9" t="s">
        <v>6721</v>
      </c>
      <c r="AI1844" s="238" t="s">
        <v>6721</v>
      </c>
      <c r="AJ1844" s="238" t="s">
        <v>6721</v>
      </c>
      <c r="AK1844" s="238" t="s">
        <v>7182</v>
      </c>
      <c r="AL1844" s="238">
        <v>1843</v>
      </c>
    </row>
    <row r="1845" spans="1:38" x14ac:dyDescent="0.3">
      <c r="A1845" s="232">
        <v>6000755</v>
      </c>
      <c r="B1845" s="232" t="s">
        <v>8969</v>
      </c>
      <c r="C1845" s="244" t="s">
        <v>6717</v>
      </c>
      <c r="D1845" s="240" t="s">
        <v>8998</v>
      </c>
      <c r="E1845" s="239" t="s">
        <v>5556</v>
      </c>
      <c r="F1845" s="243" t="s">
        <v>6966</v>
      </c>
      <c r="G1845" s="214">
        <v>0</v>
      </c>
      <c r="H1845" s="234" t="s">
        <v>6721</v>
      </c>
      <c r="I1845" s="234"/>
      <c r="J1845" s="234"/>
      <c r="K1845" s="234"/>
      <c r="L1845" s="234"/>
      <c r="M1845" s="234"/>
      <c r="N1845" s="234" t="s">
        <v>6946</v>
      </c>
      <c r="O1845" s="249"/>
      <c r="P1845" s="249"/>
      <c r="Q1845" s="226"/>
      <c r="R1845" s="212" t="s">
        <v>2</v>
      </c>
      <c r="S1845" s="213" t="s">
        <v>6721</v>
      </c>
      <c r="T1845" s="236" t="s">
        <v>8997</v>
      </c>
      <c r="U1845" s="237" t="s">
        <v>6722</v>
      </c>
      <c r="V1845" s="236">
        <v>45548</v>
      </c>
      <c r="W1845" s="236" t="s">
        <v>6944</v>
      </c>
      <c r="X1845" s="237" t="s">
        <v>6721</v>
      </c>
      <c r="Y1845" s="237"/>
      <c r="Z1845" s="237"/>
      <c r="AA1845" s="241">
        <v>202409</v>
      </c>
      <c r="AB1845" s="246"/>
      <c r="AC1845" s="236" t="s">
        <v>7181</v>
      </c>
      <c r="AD1845" s="247" t="s">
        <v>7049</v>
      </c>
      <c r="AE1845" s="248">
        <v>0</v>
      </c>
      <c r="AF1845" s="247" t="s">
        <v>7049</v>
      </c>
      <c r="AG1845" s="242" t="str">
        <f>IFERROR(VLOOKUP(작성용!A:A,RM!A:D,4,0),"-")</f>
        <v>-</v>
      </c>
      <c r="AH1845" s="9" t="s">
        <v>6721</v>
      </c>
      <c r="AI1845" s="238" t="s">
        <v>6721</v>
      </c>
      <c r="AJ1845" s="238" t="s">
        <v>6721</v>
      </c>
      <c r="AK1845" s="238" t="s">
        <v>7182</v>
      </c>
      <c r="AL1845" s="238">
        <v>1844</v>
      </c>
    </row>
    <row r="1846" spans="1:38" x14ac:dyDescent="0.3">
      <c r="A1846" s="232">
        <v>6000755</v>
      </c>
      <c r="B1846" s="232" t="s">
        <v>8969</v>
      </c>
      <c r="C1846" s="244" t="s">
        <v>6717</v>
      </c>
      <c r="D1846" s="240" t="s">
        <v>8999</v>
      </c>
      <c r="E1846" s="239">
        <v>1712110005114</v>
      </c>
      <c r="F1846" s="243" t="s">
        <v>6955</v>
      </c>
      <c r="G1846" s="214">
        <v>34</v>
      </c>
      <c r="H1846" s="234" t="s">
        <v>6721</v>
      </c>
      <c r="I1846" s="234"/>
      <c r="J1846" s="234"/>
      <c r="K1846" s="234"/>
      <c r="L1846" s="234"/>
      <c r="M1846" s="234"/>
      <c r="N1846" s="234" t="s">
        <v>6946</v>
      </c>
      <c r="O1846" s="249"/>
      <c r="P1846" s="249"/>
      <c r="Q1846" s="226"/>
      <c r="R1846" s="212" t="s">
        <v>2</v>
      </c>
      <c r="S1846" s="213" t="s">
        <v>6721</v>
      </c>
      <c r="T1846" s="236" t="s">
        <v>8997</v>
      </c>
      <c r="U1846" s="237" t="s">
        <v>6722</v>
      </c>
      <c r="V1846" s="236">
        <v>45548</v>
      </c>
      <c r="W1846" s="236" t="s">
        <v>6944</v>
      </c>
      <c r="X1846" s="237" t="s">
        <v>6721</v>
      </c>
      <c r="Y1846" s="237"/>
      <c r="Z1846" s="237"/>
      <c r="AA1846" s="241">
        <v>202409</v>
      </c>
      <c r="AB1846" s="246"/>
      <c r="AC1846" s="236" t="s">
        <v>7181</v>
      </c>
      <c r="AD1846" s="247" t="s">
        <v>6910</v>
      </c>
      <c r="AE1846" s="248">
        <v>0</v>
      </c>
      <c r="AF1846" s="247" t="s">
        <v>6910</v>
      </c>
      <c r="AG1846" s="242" t="str">
        <f>IFERROR(VLOOKUP(작성용!A:A,RM!A:D,4,0),"-")</f>
        <v>-</v>
      </c>
      <c r="AH1846" s="9" t="s">
        <v>6721</v>
      </c>
      <c r="AI1846" s="238" t="s">
        <v>6721</v>
      </c>
      <c r="AJ1846" s="238" t="s">
        <v>6721</v>
      </c>
      <c r="AK1846" s="238" t="s">
        <v>7182</v>
      </c>
      <c r="AL1846" s="238">
        <v>1845</v>
      </c>
    </row>
    <row r="1847" spans="1:38" x14ac:dyDescent="0.3">
      <c r="A1847" s="232">
        <v>6000755</v>
      </c>
      <c r="B1847" s="232" t="s">
        <v>8969</v>
      </c>
      <c r="C1847" s="244" t="s">
        <v>6717</v>
      </c>
      <c r="D1847" s="240" t="s">
        <v>8999</v>
      </c>
      <c r="E1847" s="239">
        <v>1712110005114</v>
      </c>
      <c r="F1847" s="243" t="s">
        <v>6955</v>
      </c>
      <c r="G1847" s="214">
        <v>35</v>
      </c>
      <c r="H1847" s="234" t="s">
        <v>6721</v>
      </c>
      <c r="I1847" s="234"/>
      <c r="J1847" s="234"/>
      <c r="K1847" s="234"/>
      <c r="L1847" s="234"/>
      <c r="M1847" s="234"/>
      <c r="N1847" s="234" t="s">
        <v>6946</v>
      </c>
      <c r="O1847" s="249"/>
      <c r="P1847" s="249"/>
      <c r="Q1847" s="226"/>
      <c r="R1847" s="212" t="s">
        <v>2</v>
      </c>
      <c r="S1847" s="213" t="s">
        <v>6721</v>
      </c>
      <c r="T1847" s="236" t="s">
        <v>8997</v>
      </c>
      <c r="U1847" s="237" t="s">
        <v>6722</v>
      </c>
      <c r="V1847" s="236">
        <v>45548</v>
      </c>
      <c r="W1847" s="236" t="s">
        <v>6944</v>
      </c>
      <c r="X1847" s="237" t="s">
        <v>6721</v>
      </c>
      <c r="Y1847" s="237"/>
      <c r="Z1847" s="237"/>
      <c r="AA1847" s="241">
        <v>202409</v>
      </c>
      <c r="AB1847" s="246"/>
      <c r="AC1847" s="236" t="s">
        <v>7181</v>
      </c>
      <c r="AD1847" s="247" t="s">
        <v>6910</v>
      </c>
      <c r="AE1847" s="248">
        <v>0</v>
      </c>
      <c r="AF1847" s="247" t="s">
        <v>6910</v>
      </c>
      <c r="AG1847" s="242" t="str">
        <f>IFERROR(VLOOKUP(작성용!A:A,RM!A:D,4,0),"-")</f>
        <v>-</v>
      </c>
      <c r="AH1847" s="9" t="s">
        <v>6721</v>
      </c>
      <c r="AI1847" s="238" t="s">
        <v>6721</v>
      </c>
      <c r="AJ1847" s="238" t="s">
        <v>6721</v>
      </c>
      <c r="AK1847" s="238" t="s">
        <v>7182</v>
      </c>
      <c r="AL1847" s="238">
        <v>1846</v>
      </c>
    </row>
    <row r="1848" spans="1:38" x14ac:dyDescent="0.3">
      <c r="A1848" s="232">
        <v>6000755</v>
      </c>
      <c r="B1848" s="232" t="s">
        <v>8969</v>
      </c>
      <c r="C1848" s="244" t="s">
        <v>6717</v>
      </c>
      <c r="D1848" s="240" t="s">
        <v>8999</v>
      </c>
      <c r="E1848" s="239">
        <v>1712110005114</v>
      </c>
      <c r="F1848" s="243" t="s">
        <v>6955</v>
      </c>
      <c r="G1848" s="214">
        <v>36</v>
      </c>
      <c r="H1848" s="234" t="s">
        <v>6721</v>
      </c>
      <c r="I1848" s="234"/>
      <c r="J1848" s="234"/>
      <c r="K1848" s="234"/>
      <c r="L1848" s="234"/>
      <c r="M1848" s="234"/>
      <c r="N1848" s="234" t="s">
        <v>6946</v>
      </c>
      <c r="O1848" s="249"/>
      <c r="P1848" s="249"/>
      <c r="Q1848" s="226"/>
      <c r="R1848" s="212" t="s">
        <v>2</v>
      </c>
      <c r="S1848" s="213" t="s">
        <v>6721</v>
      </c>
      <c r="T1848" s="236" t="s">
        <v>8997</v>
      </c>
      <c r="U1848" s="237" t="s">
        <v>6722</v>
      </c>
      <c r="V1848" s="236">
        <v>45548</v>
      </c>
      <c r="W1848" s="236" t="s">
        <v>6944</v>
      </c>
      <c r="X1848" s="237" t="s">
        <v>6721</v>
      </c>
      <c r="Y1848" s="237"/>
      <c r="Z1848" s="237"/>
      <c r="AA1848" s="241">
        <v>202409</v>
      </c>
      <c r="AB1848" s="246"/>
      <c r="AC1848" s="236" t="s">
        <v>7181</v>
      </c>
      <c r="AD1848" s="247" t="s">
        <v>6910</v>
      </c>
      <c r="AE1848" s="248">
        <v>0</v>
      </c>
      <c r="AF1848" s="247" t="s">
        <v>6910</v>
      </c>
      <c r="AG1848" s="242" t="str">
        <f>IFERROR(VLOOKUP(작성용!A:A,RM!A:D,4,0),"-")</f>
        <v>-</v>
      </c>
      <c r="AH1848" s="9" t="s">
        <v>6721</v>
      </c>
      <c r="AI1848" s="238" t="s">
        <v>6721</v>
      </c>
      <c r="AJ1848" s="238" t="s">
        <v>6721</v>
      </c>
      <c r="AK1848" s="238" t="s">
        <v>7182</v>
      </c>
      <c r="AL1848" s="238">
        <v>1847</v>
      </c>
    </row>
    <row r="1849" spans="1:38" x14ac:dyDescent="0.3">
      <c r="A1849" s="232">
        <v>6000755</v>
      </c>
      <c r="B1849" s="232" t="s">
        <v>8969</v>
      </c>
      <c r="C1849" s="244" t="s">
        <v>6717</v>
      </c>
      <c r="D1849" s="240" t="s">
        <v>9000</v>
      </c>
      <c r="E1849" s="239">
        <v>1648110008462</v>
      </c>
      <c r="F1849" s="243" t="s">
        <v>7179</v>
      </c>
      <c r="G1849" s="214">
        <v>0</v>
      </c>
      <c r="H1849" s="234" t="s">
        <v>6721</v>
      </c>
      <c r="I1849" s="234"/>
      <c r="J1849" s="234"/>
      <c r="K1849" s="234"/>
      <c r="L1849" s="234"/>
      <c r="M1849" s="234"/>
      <c r="N1849" s="234" t="s">
        <v>6946</v>
      </c>
      <c r="O1849" s="249"/>
      <c r="P1849" s="249"/>
      <c r="Q1849" s="226"/>
      <c r="R1849" s="212" t="s">
        <v>2</v>
      </c>
      <c r="S1849" s="213" t="s">
        <v>6721</v>
      </c>
      <c r="T1849" s="236" t="s">
        <v>8997</v>
      </c>
      <c r="U1849" s="237" t="s">
        <v>6722</v>
      </c>
      <c r="V1849" s="236">
        <v>45548</v>
      </c>
      <c r="W1849" s="236" t="s">
        <v>6944</v>
      </c>
      <c r="X1849" s="237" t="s">
        <v>6721</v>
      </c>
      <c r="Y1849" s="237"/>
      <c r="Z1849" s="237"/>
      <c r="AA1849" s="241">
        <v>202409</v>
      </c>
      <c r="AB1849" s="246"/>
      <c r="AC1849" s="236" t="s">
        <v>7181</v>
      </c>
      <c r="AD1849" s="247" t="s">
        <v>4168</v>
      </c>
      <c r="AE1849" s="248">
        <v>0.4</v>
      </c>
      <c r="AF1849" s="247" t="s">
        <v>4168</v>
      </c>
      <c r="AG1849" s="242" t="str">
        <f>IFERROR(VLOOKUP(작성용!A:A,RM!A:D,4,0),"-")</f>
        <v>-</v>
      </c>
      <c r="AH1849" s="9" t="s">
        <v>6721</v>
      </c>
      <c r="AI1849" s="238" t="s">
        <v>6721</v>
      </c>
      <c r="AJ1849" s="238" t="s">
        <v>6721</v>
      </c>
      <c r="AK1849" s="238" t="s">
        <v>7182</v>
      </c>
      <c r="AL1849" s="238">
        <v>1848</v>
      </c>
    </row>
    <row r="1850" spans="1:38" x14ac:dyDescent="0.3">
      <c r="A1850" s="232">
        <v>6000339</v>
      </c>
      <c r="B1850" s="232" t="s">
        <v>7735</v>
      </c>
      <c r="C1850" s="244" t="s">
        <v>6717</v>
      </c>
      <c r="D1850" s="240" t="s">
        <v>9001</v>
      </c>
      <c r="E1850" s="239">
        <v>1101112566763</v>
      </c>
      <c r="F1850" s="243" t="s">
        <v>7179</v>
      </c>
      <c r="G1850" s="214">
        <v>0</v>
      </c>
      <c r="H1850" s="234" t="s">
        <v>6721</v>
      </c>
      <c r="I1850" s="234"/>
      <c r="J1850" s="234"/>
      <c r="K1850" s="234"/>
      <c r="L1850" s="234"/>
      <c r="M1850" s="234"/>
      <c r="N1850" s="234" t="s">
        <v>6946</v>
      </c>
      <c r="O1850" s="249"/>
      <c r="P1850" s="249"/>
      <c r="Q1850" s="226"/>
      <c r="R1850" s="212" t="s">
        <v>2</v>
      </c>
      <c r="S1850" s="213" t="s">
        <v>6721</v>
      </c>
      <c r="T1850" s="236" t="s">
        <v>9002</v>
      </c>
      <c r="U1850" s="237" t="s">
        <v>6722</v>
      </c>
      <c r="V1850" s="236">
        <v>45548</v>
      </c>
      <c r="W1850" s="236" t="s">
        <v>6944</v>
      </c>
      <c r="X1850" s="237" t="s">
        <v>6721</v>
      </c>
      <c r="Y1850" s="237"/>
      <c r="Z1850" s="237"/>
      <c r="AA1850" s="241">
        <v>202409</v>
      </c>
      <c r="AB1850" s="246"/>
      <c r="AC1850" s="236" t="s">
        <v>7181</v>
      </c>
      <c r="AD1850" s="247" t="s">
        <v>6709</v>
      </c>
      <c r="AE1850" s="248">
        <v>0</v>
      </c>
      <c r="AF1850" s="247" t="s">
        <v>6709</v>
      </c>
      <c r="AG1850" s="242" t="str">
        <f>IFERROR(VLOOKUP(작성용!A:A,RM!A:D,4,0),"-")</f>
        <v>-</v>
      </c>
      <c r="AH1850" s="9" t="s">
        <v>6721</v>
      </c>
      <c r="AI1850" s="238" t="s">
        <v>6721</v>
      </c>
      <c r="AJ1850" s="238" t="s">
        <v>6721</v>
      </c>
      <c r="AK1850" s="238" t="s">
        <v>7182</v>
      </c>
      <c r="AL1850" s="238">
        <v>1849</v>
      </c>
    </row>
    <row r="1851" spans="1:38" x14ac:dyDescent="0.3">
      <c r="A1851" s="232">
        <v>6000339</v>
      </c>
      <c r="B1851" s="232" t="s">
        <v>7735</v>
      </c>
      <c r="C1851" s="244" t="s">
        <v>6717</v>
      </c>
      <c r="D1851" s="240" t="s">
        <v>9003</v>
      </c>
      <c r="E1851" s="239">
        <v>1101113947805</v>
      </c>
      <c r="F1851" s="243" t="s">
        <v>7179</v>
      </c>
      <c r="G1851" s="214">
        <v>0</v>
      </c>
      <c r="H1851" s="234" t="s">
        <v>6721</v>
      </c>
      <c r="I1851" s="234"/>
      <c r="J1851" s="234"/>
      <c r="K1851" s="234"/>
      <c r="L1851" s="234"/>
      <c r="M1851" s="234"/>
      <c r="N1851" s="234" t="s">
        <v>6946</v>
      </c>
      <c r="O1851" s="249"/>
      <c r="P1851" s="249"/>
      <c r="Q1851" s="226"/>
      <c r="R1851" s="212" t="s">
        <v>2</v>
      </c>
      <c r="S1851" s="213" t="s">
        <v>6721</v>
      </c>
      <c r="T1851" s="236" t="s">
        <v>9002</v>
      </c>
      <c r="U1851" s="237" t="s">
        <v>6722</v>
      </c>
      <c r="V1851" s="236">
        <v>45548</v>
      </c>
      <c r="W1851" s="236" t="s">
        <v>6944</v>
      </c>
      <c r="X1851" s="237" t="s">
        <v>6721</v>
      </c>
      <c r="Y1851" s="237"/>
      <c r="Z1851" s="237"/>
      <c r="AA1851" s="241">
        <v>202409</v>
      </c>
      <c r="AB1851" s="246"/>
      <c r="AC1851" s="236" t="s">
        <v>7181</v>
      </c>
      <c r="AD1851" s="247" t="s">
        <v>6989</v>
      </c>
      <c r="AE1851" s="248">
        <v>0.4</v>
      </c>
      <c r="AF1851" s="247" t="s">
        <v>6989</v>
      </c>
      <c r="AG1851" s="242" t="str">
        <f>IFERROR(VLOOKUP(작성용!A:A,RM!A:D,4,0),"-")</f>
        <v>-</v>
      </c>
      <c r="AH1851" s="9" t="s">
        <v>6721</v>
      </c>
      <c r="AI1851" s="238" t="s">
        <v>6721</v>
      </c>
      <c r="AJ1851" s="238" t="s">
        <v>6721</v>
      </c>
      <c r="AK1851" s="238" t="s">
        <v>7182</v>
      </c>
      <c r="AL1851" s="238">
        <v>1850</v>
      </c>
    </row>
    <row r="1852" spans="1:38" x14ac:dyDescent="0.3">
      <c r="A1852" s="232">
        <v>6000339</v>
      </c>
      <c r="B1852" s="232" t="s">
        <v>7735</v>
      </c>
      <c r="C1852" s="244" t="s">
        <v>6717</v>
      </c>
      <c r="D1852" s="240" t="s">
        <v>9004</v>
      </c>
      <c r="E1852" s="239">
        <v>1101112921313</v>
      </c>
      <c r="F1852" s="243" t="s">
        <v>7179</v>
      </c>
      <c r="G1852" s="214">
        <v>0</v>
      </c>
      <c r="H1852" s="234" t="s">
        <v>6721</v>
      </c>
      <c r="I1852" s="234"/>
      <c r="J1852" s="234"/>
      <c r="K1852" s="234"/>
      <c r="L1852" s="234"/>
      <c r="M1852" s="234"/>
      <c r="N1852" s="234" t="s">
        <v>6946</v>
      </c>
      <c r="O1852" s="249"/>
      <c r="P1852" s="249"/>
      <c r="Q1852" s="226"/>
      <c r="R1852" s="212" t="s">
        <v>2</v>
      </c>
      <c r="S1852" s="213" t="s">
        <v>6721</v>
      </c>
      <c r="T1852" s="236" t="s">
        <v>9002</v>
      </c>
      <c r="U1852" s="237" t="s">
        <v>6722</v>
      </c>
      <c r="V1852" s="236">
        <v>45548</v>
      </c>
      <c r="W1852" s="236" t="s">
        <v>6944</v>
      </c>
      <c r="X1852" s="237" t="s">
        <v>6721</v>
      </c>
      <c r="Y1852" s="237"/>
      <c r="Z1852" s="237"/>
      <c r="AA1852" s="241">
        <v>202409</v>
      </c>
      <c r="AB1852" s="246"/>
      <c r="AC1852" s="236" t="s">
        <v>7181</v>
      </c>
      <c r="AD1852" s="247" t="s">
        <v>6709</v>
      </c>
      <c r="AE1852" s="248">
        <v>0</v>
      </c>
      <c r="AF1852" s="247" t="s">
        <v>6709</v>
      </c>
      <c r="AG1852" s="242" t="str">
        <f>IFERROR(VLOOKUP(작성용!A:A,RM!A:D,4,0),"-")</f>
        <v>-</v>
      </c>
      <c r="AH1852" s="9" t="s">
        <v>6721</v>
      </c>
      <c r="AI1852" s="238" t="s">
        <v>6721</v>
      </c>
      <c r="AJ1852" s="238" t="s">
        <v>6721</v>
      </c>
      <c r="AK1852" s="238" t="s">
        <v>7182</v>
      </c>
      <c r="AL1852" s="238">
        <v>1851</v>
      </c>
    </row>
    <row r="1853" spans="1:38" x14ac:dyDescent="0.3">
      <c r="A1853" s="232">
        <v>6000339</v>
      </c>
      <c r="B1853" s="232" t="s">
        <v>7735</v>
      </c>
      <c r="C1853" s="244" t="s">
        <v>6717</v>
      </c>
      <c r="D1853" s="240" t="s">
        <v>9005</v>
      </c>
      <c r="E1853" s="239">
        <v>1101113238999</v>
      </c>
      <c r="F1853" s="243" t="s">
        <v>7179</v>
      </c>
      <c r="G1853" s="214">
        <v>0</v>
      </c>
      <c r="H1853" s="234" t="s">
        <v>6721</v>
      </c>
      <c r="I1853" s="234"/>
      <c r="J1853" s="234"/>
      <c r="K1853" s="234"/>
      <c r="L1853" s="234"/>
      <c r="M1853" s="234"/>
      <c r="N1853" s="234" t="s">
        <v>6946</v>
      </c>
      <c r="O1853" s="249"/>
      <c r="P1853" s="249"/>
      <c r="Q1853" s="226"/>
      <c r="R1853" s="212" t="s">
        <v>2</v>
      </c>
      <c r="S1853" s="213" t="s">
        <v>6721</v>
      </c>
      <c r="T1853" s="236" t="s">
        <v>9002</v>
      </c>
      <c r="U1853" s="237" t="s">
        <v>6722</v>
      </c>
      <c r="V1853" s="236">
        <v>45548</v>
      </c>
      <c r="W1853" s="236" t="s">
        <v>6944</v>
      </c>
      <c r="X1853" s="237" t="s">
        <v>6721</v>
      </c>
      <c r="Y1853" s="237"/>
      <c r="Z1853" s="237"/>
      <c r="AA1853" s="241">
        <v>202409</v>
      </c>
      <c r="AB1853" s="246"/>
      <c r="AC1853" s="236" t="s">
        <v>7181</v>
      </c>
      <c r="AD1853" s="247" t="s">
        <v>7111</v>
      </c>
      <c r="AE1853" s="248">
        <v>0.4</v>
      </c>
      <c r="AF1853" s="247" t="s">
        <v>7111</v>
      </c>
      <c r="AG1853" s="242" t="str">
        <f>IFERROR(VLOOKUP(작성용!A:A,RM!A:D,4,0),"-")</f>
        <v>-</v>
      </c>
      <c r="AH1853" s="9" t="s">
        <v>6721</v>
      </c>
      <c r="AI1853" s="238" t="s">
        <v>6721</v>
      </c>
      <c r="AJ1853" s="238" t="s">
        <v>6721</v>
      </c>
      <c r="AK1853" s="238" t="s">
        <v>7182</v>
      </c>
      <c r="AL1853" s="238">
        <v>1852</v>
      </c>
    </row>
    <row r="1854" spans="1:38" x14ac:dyDescent="0.3">
      <c r="A1854" s="232">
        <v>6000339</v>
      </c>
      <c r="B1854" s="232" t="s">
        <v>7735</v>
      </c>
      <c r="C1854" s="244" t="s">
        <v>6717</v>
      </c>
      <c r="D1854" s="240" t="s">
        <v>9006</v>
      </c>
      <c r="E1854" s="239">
        <v>1101113333963</v>
      </c>
      <c r="F1854" s="243" t="s">
        <v>7558</v>
      </c>
      <c r="G1854" s="214">
        <v>0</v>
      </c>
      <c r="H1854" s="234" t="s">
        <v>6721</v>
      </c>
      <c r="I1854" s="234"/>
      <c r="J1854" s="234"/>
      <c r="K1854" s="234"/>
      <c r="L1854" s="234"/>
      <c r="M1854" s="234"/>
      <c r="N1854" s="234" t="s">
        <v>6946</v>
      </c>
      <c r="O1854" s="249"/>
      <c r="P1854" s="249"/>
      <c r="Q1854" s="226"/>
      <c r="R1854" s="212" t="s">
        <v>2</v>
      </c>
      <c r="S1854" s="213" t="s">
        <v>6721</v>
      </c>
      <c r="T1854" s="236" t="s">
        <v>9002</v>
      </c>
      <c r="U1854" s="237" t="s">
        <v>6722</v>
      </c>
      <c r="V1854" s="236">
        <v>45548</v>
      </c>
      <c r="W1854" s="236" t="s">
        <v>6944</v>
      </c>
      <c r="X1854" s="237" t="s">
        <v>6721</v>
      </c>
      <c r="Y1854" s="237"/>
      <c r="Z1854" s="237"/>
      <c r="AA1854" s="241">
        <v>202409</v>
      </c>
      <c r="AB1854" s="246"/>
      <c r="AC1854" s="236" t="s">
        <v>7181</v>
      </c>
      <c r="AD1854" s="247" t="s">
        <v>7137</v>
      </c>
      <c r="AE1854" s="248">
        <v>0.4</v>
      </c>
      <c r="AF1854" s="247" t="s">
        <v>7137</v>
      </c>
      <c r="AG1854" s="242" t="str">
        <f>IFERROR(VLOOKUP(작성용!A:A,RM!A:D,4,0),"-")</f>
        <v>-</v>
      </c>
      <c r="AH1854" s="9" t="s">
        <v>6721</v>
      </c>
      <c r="AI1854" s="238" t="s">
        <v>6721</v>
      </c>
      <c r="AJ1854" s="238" t="s">
        <v>6721</v>
      </c>
      <c r="AK1854" s="238" t="s">
        <v>7182</v>
      </c>
      <c r="AL1854" s="238">
        <v>1853</v>
      </c>
    </row>
    <row r="1855" spans="1:38" x14ac:dyDescent="0.3">
      <c r="A1855" s="232">
        <v>6000537</v>
      </c>
      <c r="B1855" s="232" t="s">
        <v>8971</v>
      </c>
      <c r="C1855" s="244" t="s">
        <v>6717</v>
      </c>
      <c r="D1855" s="230" t="s">
        <v>9007</v>
      </c>
      <c r="E1855" s="239">
        <v>1801111204261</v>
      </c>
      <c r="F1855" s="243" t="s">
        <v>7044</v>
      </c>
      <c r="G1855" s="214">
        <v>3</v>
      </c>
      <c r="H1855" s="234" t="s">
        <v>6721</v>
      </c>
      <c r="I1855" s="234"/>
      <c r="J1855" s="234"/>
      <c r="K1855" s="234"/>
      <c r="L1855" s="234"/>
      <c r="M1855" s="234"/>
      <c r="N1855" s="234" t="s">
        <v>6946</v>
      </c>
      <c r="O1855" s="249"/>
      <c r="P1855" s="249"/>
      <c r="Q1855" s="226"/>
      <c r="R1855" s="212" t="s">
        <v>2</v>
      </c>
      <c r="S1855" s="213" t="s">
        <v>6721</v>
      </c>
      <c r="T1855" s="236" t="s">
        <v>8996</v>
      </c>
      <c r="U1855" s="237" t="s">
        <v>6722</v>
      </c>
      <c r="V1855" s="236">
        <v>45548</v>
      </c>
      <c r="W1855" s="236" t="s">
        <v>6944</v>
      </c>
      <c r="X1855" s="237" t="s">
        <v>6721</v>
      </c>
      <c r="Y1855" s="237"/>
      <c r="Z1855" s="237"/>
      <c r="AA1855" s="241">
        <v>202409</v>
      </c>
      <c r="AB1855" s="246"/>
      <c r="AC1855" s="236" t="s">
        <v>7181</v>
      </c>
      <c r="AD1855" s="247" t="s">
        <v>7117</v>
      </c>
      <c r="AE1855" s="248">
        <v>0</v>
      </c>
      <c r="AF1855" s="247" t="s">
        <v>7117</v>
      </c>
      <c r="AG1855" s="242" t="str">
        <f>IFERROR(VLOOKUP(작성용!A:A,RM!A:D,4,0),"-")</f>
        <v>-</v>
      </c>
      <c r="AH1855" s="9" t="s">
        <v>6721</v>
      </c>
      <c r="AI1855" s="238" t="s">
        <v>6721</v>
      </c>
      <c r="AJ1855" s="238" t="s">
        <v>6721</v>
      </c>
      <c r="AK1855" s="238" t="s">
        <v>7182</v>
      </c>
      <c r="AL1855" s="238">
        <v>1854</v>
      </c>
    </row>
    <row r="1856" spans="1:38" x14ac:dyDescent="0.3">
      <c r="A1856" s="232">
        <v>6000537</v>
      </c>
      <c r="B1856" s="232" t="s">
        <v>8971</v>
      </c>
      <c r="C1856" s="244" t="s">
        <v>6717</v>
      </c>
      <c r="D1856" s="240" t="s">
        <v>9008</v>
      </c>
      <c r="E1856" s="239">
        <v>1101117254925</v>
      </c>
      <c r="F1856" s="243" t="s">
        <v>7044</v>
      </c>
      <c r="G1856" s="214">
        <v>1</v>
      </c>
      <c r="H1856" s="234" t="s">
        <v>6721</v>
      </c>
      <c r="I1856" s="234"/>
      <c r="J1856" s="234"/>
      <c r="K1856" s="234"/>
      <c r="L1856" s="234"/>
      <c r="M1856" s="234"/>
      <c r="N1856" s="234" t="s">
        <v>6946</v>
      </c>
      <c r="O1856" s="249"/>
      <c r="P1856" s="249"/>
      <c r="Q1856" s="226"/>
      <c r="R1856" s="212" t="s">
        <v>2</v>
      </c>
      <c r="S1856" s="213" t="s">
        <v>6721</v>
      </c>
      <c r="T1856" s="236" t="s">
        <v>8996</v>
      </c>
      <c r="U1856" s="237" t="s">
        <v>6722</v>
      </c>
      <c r="V1856" s="236">
        <v>45548</v>
      </c>
      <c r="W1856" s="236" t="s">
        <v>6944</v>
      </c>
      <c r="X1856" s="237" t="s">
        <v>6721</v>
      </c>
      <c r="Y1856" s="237"/>
      <c r="Z1856" s="237"/>
      <c r="AA1856" s="241">
        <v>202409</v>
      </c>
      <c r="AB1856" s="246"/>
      <c r="AC1856" s="236" t="s">
        <v>7181</v>
      </c>
      <c r="AD1856" s="247" t="s">
        <v>7135</v>
      </c>
      <c r="AE1856" s="248">
        <v>0.4</v>
      </c>
      <c r="AF1856" s="247" t="s">
        <v>7135</v>
      </c>
      <c r="AG1856" s="242" t="str">
        <f>IFERROR(VLOOKUP(작성용!A:A,RM!A:D,4,0),"-")</f>
        <v>-</v>
      </c>
      <c r="AH1856" s="9" t="s">
        <v>6721</v>
      </c>
      <c r="AI1856" s="238" t="s">
        <v>6721</v>
      </c>
      <c r="AJ1856" s="238" t="s">
        <v>6721</v>
      </c>
      <c r="AK1856" s="238" t="s">
        <v>7182</v>
      </c>
      <c r="AL1856" s="238">
        <v>1855</v>
      </c>
    </row>
    <row r="1857" spans="1:38" x14ac:dyDescent="0.3">
      <c r="A1857" s="232">
        <v>6000537</v>
      </c>
      <c r="B1857" s="232" t="s">
        <v>8971</v>
      </c>
      <c r="C1857" s="244" t="s">
        <v>6717</v>
      </c>
      <c r="D1857" s="240" t="s">
        <v>9009</v>
      </c>
      <c r="E1857" s="239">
        <v>1101116702157</v>
      </c>
      <c r="F1857" s="243" t="s">
        <v>7044</v>
      </c>
      <c r="G1857" s="214">
        <v>0</v>
      </c>
      <c r="H1857" s="234" t="s">
        <v>6721</v>
      </c>
      <c r="I1857" s="234"/>
      <c r="J1857" s="234"/>
      <c r="K1857" s="234"/>
      <c r="L1857" s="234"/>
      <c r="M1857" s="234"/>
      <c r="N1857" s="234" t="s">
        <v>6946</v>
      </c>
      <c r="O1857" s="249"/>
      <c r="P1857" s="249"/>
      <c r="Q1857" s="226"/>
      <c r="R1857" s="212" t="s">
        <v>2</v>
      </c>
      <c r="S1857" s="213" t="s">
        <v>6721</v>
      </c>
      <c r="T1857" s="236" t="s">
        <v>8996</v>
      </c>
      <c r="U1857" s="237" t="s">
        <v>6722</v>
      </c>
      <c r="V1857" s="236">
        <v>45548</v>
      </c>
      <c r="W1857" s="236" t="s">
        <v>6944</v>
      </c>
      <c r="X1857" s="237" t="s">
        <v>6721</v>
      </c>
      <c r="Y1857" s="237"/>
      <c r="Z1857" s="237"/>
      <c r="AA1857" s="241">
        <v>202409</v>
      </c>
      <c r="AB1857" s="246"/>
      <c r="AC1857" s="236" t="s">
        <v>7181</v>
      </c>
      <c r="AD1857" s="247" t="s">
        <v>7135</v>
      </c>
      <c r="AE1857" s="248">
        <v>0.4</v>
      </c>
      <c r="AF1857" s="247" t="s">
        <v>7135</v>
      </c>
      <c r="AG1857" s="242" t="str">
        <f>IFERROR(VLOOKUP(작성용!A:A,RM!A:D,4,0),"-")</f>
        <v>-</v>
      </c>
      <c r="AH1857" s="9" t="s">
        <v>6721</v>
      </c>
      <c r="AI1857" s="238" t="s">
        <v>6721</v>
      </c>
      <c r="AJ1857" s="238" t="s">
        <v>6721</v>
      </c>
      <c r="AK1857" s="238" t="s">
        <v>7182</v>
      </c>
      <c r="AL1857" s="238">
        <v>1856</v>
      </c>
    </row>
    <row r="1858" spans="1:38" x14ac:dyDescent="0.3">
      <c r="A1858" s="232">
        <v>6000537</v>
      </c>
      <c r="B1858" s="232" t="s">
        <v>8971</v>
      </c>
      <c r="C1858" s="244" t="s">
        <v>6717</v>
      </c>
      <c r="D1858" s="240" t="s">
        <v>9010</v>
      </c>
      <c r="E1858" s="239">
        <v>1101116254041</v>
      </c>
      <c r="F1858" s="243" t="s">
        <v>7044</v>
      </c>
      <c r="G1858" s="214">
        <v>2</v>
      </c>
      <c r="H1858" s="234" t="s">
        <v>6721</v>
      </c>
      <c r="I1858" s="234"/>
      <c r="J1858" s="234"/>
      <c r="K1858" s="234"/>
      <c r="L1858" s="234"/>
      <c r="M1858" s="234"/>
      <c r="N1858" s="234" t="s">
        <v>6946</v>
      </c>
      <c r="O1858" s="249"/>
      <c r="P1858" s="249"/>
      <c r="Q1858" s="226"/>
      <c r="R1858" s="212" t="s">
        <v>2</v>
      </c>
      <c r="S1858" s="213" t="s">
        <v>6721</v>
      </c>
      <c r="T1858" s="236" t="s">
        <v>8996</v>
      </c>
      <c r="U1858" s="237" t="s">
        <v>6722</v>
      </c>
      <c r="V1858" s="236">
        <v>45548</v>
      </c>
      <c r="W1858" s="236" t="s">
        <v>6944</v>
      </c>
      <c r="X1858" s="237" t="s">
        <v>6721</v>
      </c>
      <c r="Y1858" s="237"/>
      <c r="Z1858" s="237"/>
      <c r="AA1858" s="241">
        <v>202409</v>
      </c>
      <c r="AB1858" s="246"/>
      <c r="AC1858" s="236" t="s">
        <v>7181</v>
      </c>
      <c r="AD1858" s="247" t="s">
        <v>7137</v>
      </c>
      <c r="AE1858" s="248">
        <v>0.4</v>
      </c>
      <c r="AF1858" s="247" t="s">
        <v>7137</v>
      </c>
      <c r="AG1858" s="242" t="str">
        <f>IFERROR(VLOOKUP(작성용!A:A,RM!A:D,4,0),"-")</f>
        <v>-</v>
      </c>
      <c r="AH1858" s="9" t="s">
        <v>6721</v>
      </c>
      <c r="AI1858" s="238" t="s">
        <v>6721</v>
      </c>
      <c r="AJ1858" s="238" t="s">
        <v>6721</v>
      </c>
      <c r="AK1858" s="238" t="s">
        <v>7182</v>
      </c>
      <c r="AL1858" s="238">
        <v>1857</v>
      </c>
    </row>
    <row r="1859" spans="1:38" x14ac:dyDescent="0.3">
      <c r="A1859" s="232">
        <v>6000537</v>
      </c>
      <c r="B1859" s="232" t="s">
        <v>8971</v>
      </c>
      <c r="C1859" s="244" t="s">
        <v>6717</v>
      </c>
      <c r="D1859" s="240" t="s">
        <v>9011</v>
      </c>
      <c r="E1859" s="239">
        <v>1101116131348</v>
      </c>
      <c r="F1859" s="243" t="s">
        <v>7179</v>
      </c>
      <c r="G1859" s="214">
        <v>0</v>
      </c>
      <c r="H1859" s="234" t="s">
        <v>6721</v>
      </c>
      <c r="I1859" s="234"/>
      <c r="J1859" s="234"/>
      <c r="K1859" s="234"/>
      <c r="L1859" s="234"/>
      <c r="M1859" s="234"/>
      <c r="N1859" s="234" t="s">
        <v>6946</v>
      </c>
      <c r="O1859" s="249"/>
      <c r="P1859" s="249"/>
      <c r="Q1859" s="226"/>
      <c r="R1859" s="212" t="s">
        <v>2</v>
      </c>
      <c r="S1859" s="213" t="s">
        <v>6721</v>
      </c>
      <c r="T1859" s="236" t="s">
        <v>8996</v>
      </c>
      <c r="U1859" s="237" t="s">
        <v>6722</v>
      </c>
      <c r="V1859" s="236">
        <v>45548</v>
      </c>
      <c r="W1859" s="236" t="s">
        <v>6944</v>
      </c>
      <c r="X1859" s="237" t="s">
        <v>6721</v>
      </c>
      <c r="Y1859" s="237"/>
      <c r="Z1859" s="237"/>
      <c r="AA1859" s="241">
        <v>202409</v>
      </c>
      <c r="AB1859" s="246"/>
      <c r="AC1859" s="236" t="s">
        <v>7181</v>
      </c>
      <c r="AD1859" s="247" t="s">
        <v>7606</v>
      </c>
      <c r="AE1859" s="248">
        <v>0.4</v>
      </c>
      <c r="AF1859" s="247" t="s">
        <v>7606</v>
      </c>
      <c r="AG1859" s="242" t="str">
        <f>IFERROR(VLOOKUP(작성용!A:A,RM!A:D,4,0),"-")</f>
        <v>-</v>
      </c>
      <c r="AH1859" s="9" t="s">
        <v>6721</v>
      </c>
      <c r="AI1859" s="238" t="s">
        <v>6721</v>
      </c>
      <c r="AJ1859" s="238" t="s">
        <v>6721</v>
      </c>
      <c r="AK1859" s="238" t="s">
        <v>7182</v>
      </c>
      <c r="AL1859" s="238">
        <v>1858</v>
      </c>
    </row>
    <row r="1860" spans="1:38" x14ac:dyDescent="0.3">
      <c r="A1860" s="232">
        <v>6000537</v>
      </c>
      <c r="B1860" s="232" t="s">
        <v>8971</v>
      </c>
      <c r="C1860" s="244" t="s">
        <v>6717</v>
      </c>
      <c r="D1860" s="240" t="s">
        <v>9012</v>
      </c>
      <c r="E1860" s="239">
        <v>1311110414464</v>
      </c>
      <c r="F1860" s="243" t="s">
        <v>7044</v>
      </c>
      <c r="G1860" s="214">
        <v>0</v>
      </c>
      <c r="H1860" s="234" t="s">
        <v>6721</v>
      </c>
      <c r="I1860" s="234"/>
      <c r="J1860" s="234"/>
      <c r="K1860" s="234"/>
      <c r="L1860" s="234"/>
      <c r="M1860" s="234"/>
      <c r="N1860" s="234" t="s">
        <v>6946</v>
      </c>
      <c r="O1860" s="249"/>
      <c r="P1860" s="249"/>
      <c r="Q1860" s="226"/>
      <c r="R1860" s="212" t="s">
        <v>2</v>
      </c>
      <c r="S1860" s="213" t="s">
        <v>6721</v>
      </c>
      <c r="T1860" s="236" t="s">
        <v>8996</v>
      </c>
      <c r="U1860" s="237" t="s">
        <v>6722</v>
      </c>
      <c r="V1860" s="236">
        <v>45548</v>
      </c>
      <c r="W1860" s="236" t="s">
        <v>6944</v>
      </c>
      <c r="X1860" s="237" t="s">
        <v>6721</v>
      </c>
      <c r="Y1860" s="237"/>
      <c r="Z1860" s="237"/>
      <c r="AA1860" s="241">
        <v>202409</v>
      </c>
      <c r="AB1860" s="246"/>
      <c r="AC1860" s="236" t="s">
        <v>7181</v>
      </c>
      <c r="AD1860" s="247" t="s">
        <v>7077</v>
      </c>
      <c r="AE1860" s="248">
        <v>0.4</v>
      </c>
      <c r="AF1860" s="247" t="s">
        <v>7077</v>
      </c>
      <c r="AG1860" s="242" t="str">
        <f>IFERROR(VLOOKUP(작성용!A:A,RM!A:D,4,0),"-")</f>
        <v>-</v>
      </c>
      <c r="AH1860" s="9" t="s">
        <v>6721</v>
      </c>
      <c r="AI1860" s="238" t="s">
        <v>6721</v>
      </c>
      <c r="AJ1860" s="238" t="s">
        <v>6721</v>
      </c>
      <c r="AK1860" s="238" t="s">
        <v>7182</v>
      </c>
      <c r="AL1860" s="238">
        <v>1859</v>
      </c>
    </row>
    <row r="1861" spans="1:38" x14ac:dyDescent="0.3">
      <c r="A1861" s="232">
        <v>6000537</v>
      </c>
      <c r="B1861" s="232" t="s">
        <v>8971</v>
      </c>
      <c r="C1861" s="244" t="s">
        <v>6717</v>
      </c>
      <c r="D1861" s="240" t="s">
        <v>9013</v>
      </c>
      <c r="E1861" s="239">
        <v>1101115119080</v>
      </c>
      <c r="F1861" s="243" t="s">
        <v>7044</v>
      </c>
      <c r="G1861" s="214">
        <v>0</v>
      </c>
      <c r="H1861" s="234" t="s">
        <v>6721</v>
      </c>
      <c r="I1861" s="234"/>
      <c r="J1861" s="234"/>
      <c r="K1861" s="234"/>
      <c r="L1861" s="234"/>
      <c r="M1861" s="234"/>
      <c r="N1861" s="234" t="s">
        <v>6946</v>
      </c>
      <c r="O1861" s="249"/>
      <c r="P1861" s="249"/>
      <c r="Q1861" s="226"/>
      <c r="R1861" s="212" t="s">
        <v>2</v>
      </c>
      <c r="S1861" s="213" t="s">
        <v>6721</v>
      </c>
      <c r="T1861" s="236" t="s">
        <v>8996</v>
      </c>
      <c r="U1861" s="237" t="s">
        <v>6722</v>
      </c>
      <c r="V1861" s="236">
        <v>45548</v>
      </c>
      <c r="W1861" s="236" t="s">
        <v>6944</v>
      </c>
      <c r="X1861" s="237" t="s">
        <v>6721</v>
      </c>
      <c r="Y1861" s="237"/>
      <c r="Z1861" s="237"/>
      <c r="AA1861" s="241">
        <v>202409</v>
      </c>
      <c r="AB1861" s="246"/>
      <c r="AC1861" s="236" t="s">
        <v>7181</v>
      </c>
      <c r="AD1861" s="247" t="s">
        <v>7620</v>
      </c>
      <c r="AE1861" s="248">
        <v>0.4</v>
      </c>
      <c r="AF1861" s="247" t="s">
        <v>7620</v>
      </c>
      <c r="AG1861" s="242" t="str">
        <f>IFERROR(VLOOKUP(작성용!A:A,RM!A:D,4,0),"-")</f>
        <v>-</v>
      </c>
      <c r="AH1861" s="9" t="s">
        <v>6721</v>
      </c>
      <c r="AI1861" s="238" t="s">
        <v>6721</v>
      </c>
      <c r="AJ1861" s="238" t="s">
        <v>6721</v>
      </c>
      <c r="AK1861" s="238" t="s">
        <v>7182</v>
      </c>
      <c r="AL1861" s="238">
        <v>1860</v>
      </c>
    </row>
    <row r="1862" spans="1:38" x14ac:dyDescent="0.3">
      <c r="A1862" s="232">
        <v>6000537</v>
      </c>
      <c r="B1862" s="232" t="s">
        <v>8971</v>
      </c>
      <c r="C1862" s="244" t="s">
        <v>6717</v>
      </c>
      <c r="D1862" s="240" t="s">
        <v>9013</v>
      </c>
      <c r="E1862" s="239">
        <v>1101115119080</v>
      </c>
      <c r="F1862" s="243" t="s">
        <v>7044</v>
      </c>
      <c r="G1862" s="214">
        <v>1</v>
      </c>
      <c r="H1862" s="234" t="s">
        <v>6721</v>
      </c>
      <c r="I1862" s="234"/>
      <c r="J1862" s="234"/>
      <c r="K1862" s="234"/>
      <c r="L1862" s="234"/>
      <c r="M1862" s="234"/>
      <c r="N1862" s="234" t="s">
        <v>6946</v>
      </c>
      <c r="O1862" s="249"/>
      <c r="P1862" s="249"/>
      <c r="Q1862" s="226"/>
      <c r="R1862" s="212" t="s">
        <v>2</v>
      </c>
      <c r="S1862" s="213" t="s">
        <v>6721</v>
      </c>
      <c r="T1862" s="236" t="s">
        <v>8996</v>
      </c>
      <c r="U1862" s="237" t="s">
        <v>6722</v>
      </c>
      <c r="V1862" s="236">
        <v>45548</v>
      </c>
      <c r="W1862" s="236" t="s">
        <v>6944</v>
      </c>
      <c r="X1862" s="237" t="s">
        <v>6721</v>
      </c>
      <c r="Y1862" s="237"/>
      <c r="Z1862" s="237"/>
      <c r="AA1862" s="241">
        <v>202409</v>
      </c>
      <c r="AB1862" s="246"/>
      <c r="AC1862" s="236" t="s">
        <v>7181</v>
      </c>
      <c r="AD1862" s="247" t="s">
        <v>7620</v>
      </c>
      <c r="AE1862" s="248">
        <v>0</v>
      </c>
      <c r="AF1862" s="247" t="s">
        <v>7620</v>
      </c>
      <c r="AG1862" s="242" t="str">
        <f>IFERROR(VLOOKUP(작성용!A:A,RM!A:D,4,0),"-")</f>
        <v>-</v>
      </c>
      <c r="AH1862" s="9" t="s">
        <v>6721</v>
      </c>
      <c r="AI1862" s="238" t="s">
        <v>6721</v>
      </c>
      <c r="AJ1862" s="238" t="s">
        <v>6721</v>
      </c>
      <c r="AK1862" s="238" t="s">
        <v>7182</v>
      </c>
      <c r="AL1862" s="238">
        <v>1861</v>
      </c>
    </row>
    <row r="1863" spans="1:38" x14ac:dyDescent="0.3">
      <c r="A1863" s="232">
        <v>6000537</v>
      </c>
      <c r="B1863" s="232" t="s">
        <v>8971</v>
      </c>
      <c r="C1863" s="244" t="s">
        <v>6717</v>
      </c>
      <c r="D1863" s="230" t="s">
        <v>9014</v>
      </c>
      <c r="E1863" s="239">
        <v>1101116250784</v>
      </c>
      <c r="F1863" s="243" t="s">
        <v>7044</v>
      </c>
      <c r="G1863" s="214">
        <v>0</v>
      </c>
      <c r="H1863" s="234" t="s">
        <v>6721</v>
      </c>
      <c r="I1863" s="234"/>
      <c r="J1863" s="234"/>
      <c r="K1863" s="234"/>
      <c r="L1863" s="234"/>
      <c r="M1863" s="234"/>
      <c r="N1863" s="234" t="s">
        <v>6946</v>
      </c>
      <c r="O1863" s="249"/>
      <c r="P1863" s="249"/>
      <c r="Q1863" s="226"/>
      <c r="R1863" s="212" t="s">
        <v>2</v>
      </c>
      <c r="S1863" s="213" t="s">
        <v>6721</v>
      </c>
      <c r="T1863" s="236" t="s">
        <v>8996</v>
      </c>
      <c r="U1863" s="237" t="s">
        <v>6722</v>
      </c>
      <c r="V1863" s="236">
        <v>45548</v>
      </c>
      <c r="W1863" s="236" t="s">
        <v>6944</v>
      </c>
      <c r="X1863" s="237" t="s">
        <v>6721</v>
      </c>
      <c r="Y1863" s="237"/>
      <c r="Z1863" s="237"/>
      <c r="AA1863" s="241">
        <v>202409</v>
      </c>
      <c r="AB1863" s="246"/>
      <c r="AC1863" s="236" t="s">
        <v>7181</v>
      </c>
      <c r="AD1863" s="247" t="s">
        <v>7111</v>
      </c>
      <c r="AE1863" s="248">
        <v>0</v>
      </c>
      <c r="AF1863" s="247" t="s">
        <v>7111</v>
      </c>
      <c r="AG1863" s="242" t="str">
        <f>IFERROR(VLOOKUP(작성용!A:A,RM!A:D,4,0),"-")</f>
        <v>-</v>
      </c>
      <c r="AH1863" s="9" t="s">
        <v>6721</v>
      </c>
      <c r="AI1863" s="238" t="s">
        <v>6721</v>
      </c>
      <c r="AJ1863" s="238" t="s">
        <v>6721</v>
      </c>
      <c r="AK1863" s="238" t="s">
        <v>7182</v>
      </c>
      <c r="AL1863" s="238">
        <v>1862</v>
      </c>
    </row>
    <row r="1864" spans="1:38" x14ac:dyDescent="0.3">
      <c r="A1864" s="232">
        <v>6000537</v>
      </c>
      <c r="B1864" s="232" t="s">
        <v>8971</v>
      </c>
      <c r="C1864" s="244" t="s">
        <v>6717</v>
      </c>
      <c r="D1864" s="230" t="s">
        <v>9015</v>
      </c>
      <c r="E1864" s="239">
        <v>1311110348580</v>
      </c>
      <c r="F1864" s="243" t="s">
        <v>7044</v>
      </c>
      <c r="G1864" s="214">
        <v>0</v>
      </c>
      <c r="H1864" s="234" t="s">
        <v>6721</v>
      </c>
      <c r="I1864" s="234"/>
      <c r="J1864" s="234"/>
      <c r="K1864" s="234"/>
      <c r="L1864" s="234"/>
      <c r="M1864" s="234"/>
      <c r="N1864" s="234" t="s">
        <v>6946</v>
      </c>
      <c r="O1864" s="249"/>
      <c r="P1864" s="249"/>
      <c r="Q1864" s="226"/>
      <c r="R1864" s="212" t="s">
        <v>2</v>
      </c>
      <c r="S1864" s="213" t="s">
        <v>6721</v>
      </c>
      <c r="T1864" s="236" t="s">
        <v>8996</v>
      </c>
      <c r="U1864" s="237" t="s">
        <v>6722</v>
      </c>
      <c r="V1864" s="236">
        <v>45548</v>
      </c>
      <c r="W1864" s="236" t="s">
        <v>6944</v>
      </c>
      <c r="X1864" s="237" t="s">
        <v>6721</v>
      </c>
      <c r="Y1864" s="237"/>
      <c r="Z1864" s="237"/>
      <c r="AA1864" s="241">
        <v>202409</v>
      </c>
      <c r="AB1864" s="246"/>
      <c r="AC1864" s="236" t="s">
        <v>7181</v>
      </c>
      <c r="AD1864" s="247" t="s">
        <v>7129</v>
      </c>
      <c r="AE1864" s="248">
        <v>0</v>
      </c>
      <c r="AF1864" s="247" t="s">
        <v>7129</v>
      </c>
      <c r="AG1864" s="242" t="str">
        <f>IFERROR(VLOOKUP(작성용!A:A,RM!A:D,4,0),"-")</f>
        <v>-</v>
      </c>
      <c r="AH1864" s="9" t="s">
        <v>6721</v>
      </c>
      <c r="AI1864" s="238" t="s">
        <v>6721</v>
      </c>
      <c r="AJ1864" s="238" t="s">
        <v>6721</v>
      </c>
      <c r="AK1864" s="238" t="s">
        <v>7182</v>
      </c>
      <c r="AL1864" s="238">
        <v>1863</v>
      </c>
    </row>
    <row r="1865" spans="1:38" x14ac:dyDescent="0.3">
      <c r="A1865" s="232">
        <v>6000537</v>
      </c>
      <c r="B1865" s="232" t="s">
        <v>8971</v>
      </c>
      <c r="C1865" s="244" t="s">
        <v>6717</v>
      </c>
      <c r="D1865" s="240" t="s">
        <v>9016</v>
      </c>
      <c r="E1865" s="239">
        <v>1101116761096</v>
      </c>
      <c r="F1865" s="243" t="s">
        <v>7044</v>
      </c>
      <c r="G1865" s="214">
        <v>0</v>
      </c>
      <c r="H1865" s="234" t="s">
        <v>6721</v>
      </c>
      <c r="I1865" s="234"/>
      <c r="J1865" s="234"/>
      <c r="K1865" s="234"/>
      <c r="L1865" s="234"/>
      <c r="M1865" s="234"/>
      <c r="N1865" s="234" t="s">
        <v>6946</v>
      </c>
      <c r="O1865" s="249"/>
      <c r="P1865" s="249"/>
      <c r="Q1865" s="226"/>
      <c r="R1865" s="212" t="s">
        <v>2</v>
      </c>
      <c r="S1865" s="213" t="s">
        <v>6721</v>
      </c>
      <c r="T1865" s="236" t="s">
        <v>8996</v>
      </c>
      <c r="U1865" s="237" t="s">
        <v>6722</v>
      </c>
      <c r="V1865" s="236">
        <v>45548</v>
      </c>
      <c r="W1865" s="236" t="s">
        <v>6944</v>
      </c>
      <c r="X1865" s="237" t="s">
        <v>6721</v>
      </c>
      <c r="Y1865" s="237"/>
      <c r="Z1865" s="237"/>
      <c r="AA1865" s="241">
        <v>202409</v>
      </c>
      <c r="AB1865" s="246"/>
      <c r="AC1865" s="236" t="s">
        <v>7181</v>
      </c>
      <c r="AD1865" s="247" t="s">
        <v>7124</v>
      </c>
      <c r="AE1865" s="248">
        <v>0.4</v>
      </c>
      <c r="AF1865" s="247" t="s">
        <v>7124</v>
      </c>
      <c r="AG1865" s="242" t="str">
        <f>IFERROR(VLOOKUP(작성용!A:A,RM!A:D,4,0),"-")</f>
        <v>-</v>
      </c>
      <c r="AH1865" s="9" t="s">
        <v>6721</v>
      </c>
      <c r="AI1865" s="238" t="s">
        <v>6721</v>
      </c>
      <c r="AJ1865" s="238" t="s">
        <v>6721</v>
      </c>
      <c r="AK1865" s="238" t="s">
        <v>7182</v>
      </c>
      <c r="AL1865" s="238">
        <v>1864</v>
      </c>
    </row>
    <row r="1866" spans="1:38" x14ac:dyDescent="0.3">
      <c r="A1866" s="232">
        <v>6000537</v>
      </c>
      <c r="B1866" s="232" t="s">
        <v>8971</v>
      </c>
      <c r="C1866" s="244" t="s">
        <v>6717</v>
      </c>
      <c r="D1866" s="240" t="s">
        <v>9016</v>
      </c>
      <c r="E1866" s="239">
        <v>1101116761096</v>
      </c>
      <c r="F1866" s="243" t="s">
        <v>7044</v>
      </c>
      <c r="G1866" s="214">
        <v>1</v>
      </c>
      <c r="H1866" s="234" t="s">
        <v>6721</v>
      </c>
      <c r="I1866" s="234"/>
      <c r="J1866" s="234"/>
      <c r="K1866" s="234"/>
      <c r="L1866" s="234"/>
      <c r="M1866" s="234"/>
      <c r="N1866" s="234" t="s">
        <v>6946</v>
      </c>
      <c r="O1866" s="249"/>
      <c r="P1866" s="249"/>
      <c r="Q1866" s="226"/>
      <c r="R1866" s="212" t="s">
        <v>2</v>
      </c>
      <c r="S1866" s="213" t="s">
        <v>6721</v>
      </c>
      <c r="T1866" s="236" t="s">
        <v>8996</v>
      </c>
      <c r="U1866" s="237" t="s">
        <v>6722</v>
      </c>
      <c r="V1866" s="236">
        <v>45548</v>
      </c>
      <c r="W1866" s="236" t="s">
        <v>6944</v>
      </c>
      <c r="X1866" s="237" t="s">
        <v>6721</v>
      </c>
      <c r="Y1866" s="237"/>
      <c r="Z1866" s="237"/>
      <c r="AA1866" s="241">
        <v>202409</v>
      </c>
      <c r="AB1866" s="246"/>
      <c r="AC1866" s="236" t="s">
        <v>7181</v>
      </c>
      <c r="AD1866" s="247" t="s">
        <v>7124</v>
      </c>
      <c r="AE1866" s="248">
        <v>0</v>
      </c>
      <c r="AF1866" s="247" t="s">
        <v>7124</v>
      </c>
      <c r="AG1866" s="242" t="str">
        <f>IFERROR(VLOOKUP(작성용!A:A,RM!A:D,4,0),"-")</f>
        <v>-</v>
      </c>
      <c r="AH1866" s="9" t="s">
        <v>6721</v>
      </c>
      <c r="AI1866" s="238" t="s">
        <v>6721</v>
      </c>
      <c r="AJ1866" s="238" t="s">
        <v>6721</v>
      </c>
      <c r="AK1866" s="238" t="s">
        <v>7182</v>
      </c>
      <c r="AL1866" s="238">
        <v>1865</v>
      </c>
    </row>
    <row r="1867" spans="1:38" x14ac:dyDescent="0.3">
      <c r="A1867" s="232">
        <v>6000537</v>
      </c>
      <c r="B1867" s="232" t="s">
        <v>8971</v>
      </c>
      <c r="C1867" s="244" t="s">
        <v>6717</v>
      </c>
      <c r="D1867" s="230" t="s">
        <v>9017</v>
      </c>
      <c r="E1867" s="239" t="s">
        <v>5557</v>
      </c>
      <c r="F1867" s="243" t="s">
        <v>6931</v>
      </c>
      <c r="G1867" s="214">
        <v>0</v>
      </c>
      <c r="H1867" s="234" t="s">
        <v>6721</v>
      </c>
      <c r="I1867" s="234"/>
      <c r="J1867" s="234"/>
      <c r="K1867" s="234"/>
      <c r="L1867" s="234"/>
      <c r="M1867" s="234"/>
      <c r="N1867" s="234" t="s">
        <v>6946</v>
      </c>
      <c r="O1867" s="249"/>
      <c r="P1867" s="249"/>
      <c r="Q1867" s="226"/>
      <c r="R1867" s="212" t="s">
        <v>2</v>
      </c>
      <c r="S1867" s="213" t="s">
        <v>6721</v>
      </c>
      <c r="T1867" s="236" t="s">
        <v>8996</v>
      </c>
      <c r="U1867" s="237" t="s">
        <v>6722</v>
      </c>
      <c r="V1867" s="236">
        <v>45548</v>
      </c>
      <c r="W1867" s="236" t="s">
        <v>6944</v>
      </c>
      <c r="X1867" s="237" t="s">
        <v>6721</v>
      </c>
      <c r="Y1867" s="237"/>
      <c r="Z1867" s="237"/>
      <c r="AA1867" s="241">
        <v>202409</v>
      </c>
      <c r="AB1867" s="246"/>
      <c r="AC1867" s="236" t="s">
        <v>7181</v>
      </c>
      <c r="AD1867" s="247" t="s">
        <v>7135</v>
      </c>
      <c r="AE1867" s="248">
        <v>0</v>
      </c>
      <c r="AF1867" s="247" t="s">
        <v>7135</v>
      </c>
      <c r="AG1867" s="242" t="str">
        <f>IFERROR(VLOOKUP(작성용!A:A,RM!A:D,4,0),"-")</f>
        <v>-</v>
      </c>
      <c r="AH1867" s="9" t="s">
        <v>6721</v>
      </c>
      <c r="AI1867" s="238" t="s">
        <v>6721</v>
      </c>
      <c r="AJ1867" s="238" t="s">
        <v>6721</v>
      </c>
      <c r="AK1867" s="238" t="s">
        <v>7182</v>
      </c>
      <c r="AL1867" s="238">
        <v>1866</v>
      </c>
    </row>
    <row r="1868" spans="1:38" x14ac:dyDescent="0.3">
      <c r="A1868" s="232">
        <v>6000537</v>
      </c>
      <c r="B1868" s="232" t="s">
        <v>8971</v>
      </c>
      <c r="C1868" s="244" t="s">
        <v>6717</v>
      </c>
      <c r="D1868" s="240" t="s">
        <v>9018</v>
      </c>
      <c r="E1868" s="239" t="s">
        <v>5558</v>
      </c>
      <c r="F1868" s="243" t="s">
        <v>7044</v>
      </c>
      <c r="G1868" s="214">
        <v>0</v>
      </c>
      <c r="H1868" s="234" t="s">
        <v>6721</v>
      </c>
      <c r="I1868" s="234"/>
      <c r="J1868" s="234"/>
      <c r="K1868" s="234"/>
      <c r="L1868" s="234"/>
      <c r="M1868" s="234"/>
      <c r="N1868" s="234" t="s">
        <v>6946</v>
      </c>
      <c r="O1868" s="249"/>
      <c r="P1868" s="249"/>
      <c r="Q1868" s="226"/>
      <c r="R1868" s="212" t="s">
        <v>2</v>
      </c>
      <c r="S1868" s="213" t="s">
        <v>6721</v>
      </c>
      <c r="T1868" s="236" t="s">
        <v>8996</v>
      </c>
      <c r="U1868" s="237" t="s">
        <v>6722</v>
      </c>
      <c r="V1868" s="236">
        <v>45548</v>
      </c>
      <c r="W1868" s="236" t="s">
        <v>6944</v>
      </c>
      <c r="X1868" s="237" t="s">
        <v>6721</v>
      </c>
      <c r="Y1868" s="237"/>
      <c r="Z1868" s="237"/>
      <c r="AA1868" s="241">
        <v>202409</v>
      </c>
      <c r="AB1868" s="246"/>
      <c r="AC1868" s="236" t="s">
        <v>7181</v>
      </c>
      <c r="AD1868" s="247" t="s">
        <v>7152</v>
      </c>
      <c r="AE1868" s="248">
        <v>0.4</v>
      </c>
      <c r="AF1868" s="247" t="s">
        <v>7152</v>
      </c>
      <c r="AG1868" s="242" t="str">
        <f>IFERROR(VLOOKUP(작성용!A:A,RM!A:D,4,0),"-")</f>
        <v>-</v>
      </c>
      <c r="AH1868" s="9" t="s">
        <v>6721</v>
      </c>
      <c r="AI1868" s="238" t="s">
        <v>6721</v>
      </c>
      <c r="AJ1868" s="238" t="s">
        <v>6721</v>
      </c>
      <c r="AK1868" s="238" t="s">
        <v>7182</v>
      </c>
      <c r="AL1868" s="238">
        <v>1867</v>
      </c>
    </row>
    <row r="1869" spans="1:38" x14ac:dyDescent="0.3">
      <c r="A1869" s="232">
        <v>6000537</v>
      </c>
      <c r="B1869" s="232" t="s">
        <v>8971</v>
      </c>
      <c r="C1869" s="244" t="s">
        <v>6717</v>
      </c>
      <c r="D1869" s="230" t="s">
        <v>9019</v>
      </c>
      <c r="E1869" s="239" t="s">
        <v>5559</v>
      </c>
      <c r="F1869" s="243" t="s">
        <v>7044</v>
      </c>
      <c r="G1869" s="214">
        <v>0</v>
      </c>
      <c r="H1869" s="234" t="s">
        <v>6721</v>
      </c>
      <c r="I1869" s="234"/>
      <c r="J1869" s="234"/>
      <c r="K1869" s="234"/>
      <c r="L1869" s="234"/>
      <c r="M1869" s="234"/>
      <c r="N1869" s="234" t="s">
        <v>6946</v>
      </c>
      <c r="O1869" s="249"/>
      <c r="P1869" s="249"/>
      <c r="Q1869" s="226"/>
      <c r="R1869" s="212" t="s">
        <v>2</v>
      </c>
      <c r="S1869" s="213" t="s">
        <v>6721</v>
      </c>
      <c r="T1869" s="236" t="s">
        <v>8996</v>
      </c>
      <c r="U1869" s="237" t="s">
        <v>6722</v>
      </c>
      <c r="V1869" s="236">
        <v>45548</v>
      </c>
      <c r="W1869" s="236" t="s">
        <v>6944</v>
      </c>
      <c r="X1869" s="237" t="s">
        <v>6721</v>
      </c>
      <c r="Y1869" s="237"/>
      <c r="Z1869" s="237"/>
      <c r="AA1869" s="241">
        <v>202409</v>
      </c>
      <c r="AB1869" s="246"/>
      <c r="AC1869" s="236" t="s">
        <v>7181</v>
      </c>
      <c r="AD1869" s="247" t="s">
        <v>7131</v>
      </c>
      <c r="AE1869" s="248">
        <v>0</v>
      </c>
      <c r="AF1869" s="247" t="s">
        <v>7131</v>
      </c>
      <c r="AG1869" s="242" t="str">
        <f>IFERROR(VLOOKUP(작성용!A:A,RM!A:D,4,0),"-")</f>
        <v>-</v>
      </c>
      <c r="AH1869" s="9" t="s">
        <v>6721</v>
      </c>
      <c r="AI1869" s="238" t="s">
        <v>6721</v>
      </c>
      <c r="AJ1869" s="238" t="s">
        <v>6721</v>
      </c>
      <c r="AK1869" s="238" t="s">
        <v>7182</v>
      </c>
      <c r="AL1869" s="238">
        <v>1868</v>
      </c>
    </row>
    <row r="1870" spans="1:38" x14ac:dyDescent="0.3">
      <c r="A1870" s="232">
        <v>6000537</v>
      </c>
      <c r="B1870" s="232" t="s">
        <v>8971</v>
      </c>
      <c r="C1870" s="244" t="s">
        <v>6717</v>
      </c>
      <c r="D1870" s="240" t="s">
        <v>9020</v>
      </c>
      <c r="E1870" s="239">
        <v>1311110583318</v>
      </c>
      <c r="F1870" s="243" t="s">
        <v>7044</v>
      </c>
      <c r="G1870" s="214">
        <v>0</v>
      </c>
      <c r="H1870" s="234" t="s">
        <v>6721</v>
      </c>
      <c r="I1870" s="234"/>
      <c r="J1870" s="234"/>
      <c r="K1870" s="234"/>
      <c r="L1870" s="234"/>
      <c r="M1870" s="234"/>
      <c r="N1870" s="234" t="s">
        <v>6946</v>
      </c>
      <c r="O1870" s="249"/>
      <c r="P1870" s="249"/>
      <c r="Q1870" s="226"/>
      <c r="R1870" s="212" t="s">
        <v>2</v>
      </c>
      <c r="S1870" s="213" t="s">
        <v>6721</v>
      </c>
      <c r="T1870" s="236" t="s">
        <v>8996</v>
      </c>
      <c r="U1870" s="237" t="s">
        <v>6722</v>
      </c>
      <c r="V1870" s="236">
        <v>45548</v>
      </c>
      <c r="W1870" s="236" t="s">
        <v>6944</v>
      </c>
      <c r="X1870" s="237" t="s">
        <v>6721</v>
      </c>
      <c r="Y1870" s="237"/>
      <c r="Z1870" s="237"/>
      <c r="AA1870" s="241">
        <v>202409</v>
      </c>
      <c r="AB1870" s="246"/>
      <c r="AC1870" s="236" t="s">
        <v>7181</v>
      </c>
      <c r="AD1870" s="247" t="s">
        <v>7131</v>
      </c>
      <c r="AE1870" s="248">
        <v>0.4</v>
      </c>
      <c r="AF1870" s="247" t="s">
        <v>7131</v>
      </c>
      <c r="AG1870" s="242" t="str">
        <f>IFERROR(VLOOKUP(작성용!A:A,RM!A:D,4,0),"-")</f>
        <v>-</v>
      </c>
      <c r="AH1870" s="9" t="s">
        <v>6721</v>
      </c>
      <c r="AI1870" s="238" t="s">
        <v>6721</v>
      </c>
      <c r="AJ1870" s="238" t="s">
        <v>6721</v>
      </c>
      <c r="AK1870" s="238" t="s">
        <v>7182</v>
      </c>
      <c r="AL1870" s="238">
        <v>1869</v>
      </c>
    </row>
    <row r="1871" spans="1:38" x14ac:dyDescent="0.3">
      <c r="A1871" s="232">
        <v>6000537</v>
      </c>
      <c r="B1871" s="232" t="s">
        <v>8971</v>
      </c>
      <c r="C1871" s="244" t="s">
        <v>6717</v>
      </c>
      <c r="D1871" s="240" t="s">
        <v>9021</v>
      </c>
      <c r="E1871" s="239">
        <v>1101116504818</v>
      </c>
      <c r="F1871" s="243" t="s">
        <v>7179</v>
      </c>
      <c r="G1871" s="214">
        <v>0</v>
      </c>
      <c r="H1871" s="234" t="s">
        <v>6721</v>
      </c>
      <c r="I1871" s="234"/>
      <c r="J1871" s="234"/>
      <c r="K1871" s="234"/>
      <c r="L1871" s="234"/>
      <c r="M1871" s="234"/>
      <c r="N1871" s="234" t="s">
        <v>6946</v>
      </c>
      <c r="O1871" s="249"/>
      <c r="P1871" s="249"/>
      <c r="Q1871" s="226"/>
      <c r="R1871" s="212" t="s">
        <v>2</v>
      </c>
      <c r="S1871" s="213" t="s">
        <v>6721</v>
      </c>
      <c r="T1871" s="236" t="s">
        <v>8996</v>
      </c>
      <c r="U1871" s="237" t="s">
        <v>6722</v>
      </c>
      <c r="V1871" s="236">
        <v>45548</v>
      </c>
      <c r="W1871" s="236" t="s">
        <v>6944</v>
      </c>
      <c r="X1871" s="237" t="s">
        <v>6721</v>
      </c>
      <c r="Y1871" s="237"/>
      <c r="Z1871" s="237"/>
      <c r="AA1871" s="241">
        <v>202409</v>
      </c>
      <c r="AB1871" s="246"/>
      <c r="AC1871" s="236" t="s">
        <v>7181</v>
      </c>
      <c r="AD1871" s="247" t="s">
        <v>7129</v>
      </c>
      <c r="AE1871" s="248">
        <v>0.4</v>
      </c>
      <c r="AF1871" s="247" t="s">
        <v>7129</v>
      </c>
      <c r="AG1871" s="242" t="str">
        <f>IFERROR(VLOOKUP(작성용!A:A,RM!A:D,4,0),"-")</f>
        <v>-</v>
      </c>
      <c r="AH1871" s="9" t="s">
        <v>6721</v>
      </c>
      <c r="AI1871" s="238" t="s">
        <v>6721</v>
      </c>
      <c r="AJ1871" s="238" t="s">
        <v>6721</v>
      </c>
      <c r="AK1871" s="238" t="s">
        <v>7182</v>
      </c>
      <c r="AL1871" s="238">
        <v>1870</v>
      </c>
    </row>
    <row r="1872" spans="1:38" x14ac:dyDescent="0.3">
      <c r="A1872" s="232">
        <v>6000537</v>
      </c>
      <c r="B1872" s="232" t="s">
        <v>8971</v>
      </c>
      <c r="C1872" s="244" t="s">
        <v>6717</v>
      </c>
      <c r="D1872" s="240" t="s">
        <v>9021</v>
      </c>
      <c r="E1872" s="239">
        <v>1101116504818</v>
      </c>
      <c r="F1872" s="243" t="s">
        <v>7044</v>
      </c>
      <c r="G1872" s="214">
        <v>0</v>
      </c>
      <c r="H1872" s="234" t="s">
        <v>6721</v>
      </c>
      <c r="I1872" s="234"/>
      <c r="J1872" s="234"/>
      <c r="K1872" s="234"/>
      <c r="L1872" s="234"/>
      <c r="M1872" s="234"/>
      <c r="N1872" s="234" t="s">
        <v>6946</v>
      </c>
      <c r="O1872" s="249"/>
      <c r="P1872" s="249"/>
      <c r="Q1872" s="226"/>
      <c r="R1872" s="212" t="s">
        <v>2</v>
      </c>
      <c r="S1872" s="213" t="s">
        <v>6721</v>
      </c>
      <c r="T1872" s="236" t="s">
        <v>8996</v>
      </c>
      <c r="U1872" s="237" t="s">
        <v>6722</v>
      </c>
      <c r="V1872" s="236">
        <v>45548</v>
      </c>
      <c r="W1872" s="236" t="s">
        <v>6944</v>
      </c>
      <c r="X1872" s="237" t="s">
        <v>6721</v>
      </c>
      <c r="Y1872" s="237"/>
      <c r="Z1872" s="237"/>
      <c r="AA1872" s="241">
        <v>202409</v>
      </c>
      <c r="AB1872" s="246"/>
      <c r="AC1872" s="236" t="s">
        <v>7181</v>
      </c>
      <c r="AD1872" s="247" t="s">
        <v>7129</v>
      </c>
      <c r="AE1872" s="248">
        <v>0</v>
      </c>
      <c r="AF1872" s="247" t="s">
        <v>7129</v>
      </c>
      <c r="AG1872" s="242" t="str">
        <f>IFERROR(VLOOKUP(작성용!A:A,RM!A:D,4,0),"-")</f>
        <v>-</v>
      </c>
      <c r="AH1872" s="9" t="s">
        <v>6721</v>
      </c>
      <c r="AI1872" s="238" t="s">
        <v>6721</v>
      </c>
      <c r="AJ1872" s="238" t="s">
        <v>6721</v>
      </c>
      <c r="AK1872" s="238" t="s">
        <v>7182</v>
      </c>
      <c r="AL1872" s="238">
        <v>1871</v>
      </c>
    </row>
    <row r="1873" spans="1:38" x14ac:dyDescent="0.3">
      <c r="A1873" s="232">
        <v>6000537</v>
      </c>
      <c r="B1873" s="232" t="s">
        <v>8971</v>
      </c>
      <c r="C1873" s="244" t="s">
        <v>6717</v>
      </c>
      <c r="D1873" s="240" t="s">
        <v>9021</v>
      </c>
      <c r="E1873" s="239">
        <v>1101116504818</v>
      </c>
      <c r="F1873" s="243" t="s">
        <v>7044</v>
      </c>
      <c r="G1873" s="214">
        <v>1</v>
      </c>
      <c r="H1873" s="234" t="s">
        <v>6721</v>
      </c>
      <c r="I1873" s="234"/>
      <c r="J1873" s="234"/>
      <c r="K1873" s="234"/>
      <c r="L1873" s="234"/>
      <c r="M1873" s="234"/>
      <c r="N1873" s="234" t="s">
        <v>6946</v>
      </c>
      <c r="O1873" s="249"/>
      <c r="P1873" s="249"/>
      <c r="Q1873" s="226"/>
      <c r="R1873" s="212" t="s">
        <v>2</v>
      </c>
      <c r="S1873" s="213" t="s">
        <v>6721</v>
      </c>
      <c r="T1873" s="236" t="s">
        <v>8996</v>
      </c>
      <c r="U1873" s="237" t="s">
        <v>6722</v>
      </c>
      <c r="V1873" s="236">
        <v>45548</v>
      </c>
      <c r="W1873" s="236" t="s">
        <v>6944</v>
      </c>
      <c r="X1873" s="237" t="s">
        <v>6721</v>
      </c>
      <c r="Y1873" s="237"/>
      <c r="Z1873" s="237"/>
      <c r="AA1873" s="241">
        <v>202409</v>
      </c>
      <c r="AB1873" s="246"/>
      <c r="AC1873" s="236" t="s">
        <v>7181</v>
      </c>
      <c r="AD1873" s="247" t="s">
        <v>7129</v>
      </c>
      <c r="AE1873" s="248">
        <v>0</v>
      </c>
      <c r="AF1873" s="247" t="s">
        <v>7129</v>
      </c>
      <c r="AG1873" s="242" t="str">
        <f>IFERROR(VLOOKUP(작성용!A:A,RM!A:D,4,0),"-")</f>
        <v>-</v>
      </c>
      <c r="AH1873" s="9" t="s">
        <v>6721</v>
      </c>
      <c r="AI1873" s="238" t="s">
        <v>6721</v>
      </c>
      <c r="AJ1873" s="238" t="s">
        <v>6721</v>
      </c>
      <c r="AK1873" s="238" t="s">
        <v>7182</v>
      </c>
      <c r="AL1873" s="238">
        <v>1872</v>
      </c>
    </row>
    <row r="1874" spans="1:38" x14ac:dyDescent="0.3">
      <c r="A1874" s="232">
        <v>6000537</v>
      </c>
      <c r="B1874" s="232" t="s">
        <v>8971</v>
      </c>
      <c r="C1874" s="244" t="s">
        <v>6717</v>
      </c>
      <c r="D1874" s="240" t="s">
        <v>9022</v>
      </c>
      <c r="E1874" s="239">
        <v>1101117487401</v>
      </c>
      <c r="F1874" s="243" t="s">
        <v>6966</v>
      </c>
      <c r="G1874" s="214">
        <v>0</v>
      </c>
      <c r="H1874" s="234" t="s">
        <v>6721</v>
      </c>
      <c r="I1874" s="234"/>
      <c r="J1874" s="234"/>
      <c r="K1874" s="234"/>
      <c r="L1874" s="234"/>
      <c r="M1874" s="234"/>
      <c r="N1874" s="234" t="s">
        <v>6946</v>
      </c>
      <c r="O1874" s="249"/>
      <c r="P1874" s="249"/>
      <c r="Q1874" s="226"/>
      <c r="R1874" s="212" t="s">
        <v>2</v>
      </c>
      <c r="S1874" s="213" t="s">
        <v>6721</v>
      </c>
      <c r="T1874" s="236" t="s">
        <v>8996</v>
      </c>
      <c r="U1874" s="237" t="s">
        <v>6722</v>
      </c>
      <c r="V1874" s="236">
        <v>45548</v>
      </c>
      <c r="W1874" s="236" t="s">
        <v>6944</v>
      </c>
      <c r="X1874" s="237" t="s">
        <v>6721</v>
      </c>
      <c r="Y1874" s="237"/>
      <c r="Z1874" s="237"/>
      <c r="AA1874" s="241">
        <v>202409</v>
      </c>
      <c r="AB1874" s="246"/>
      <c r="AC1874" s="236" t="s">
        <v>7181</v>
      </c>
      <c r="AD1874" s="247" t="s">
        <v>7146</v>
      </c>
      <c r="AE1874" s="248">
        <v>0.4</v>
      </c>
      <c r="AF1874" s="247" t="s">
        <v>7146</v>
      </c>
      <c r="AG1874" s="242" t="str">
        <f>IFERROR(VLOOKUP(작성용!A:A,RM!A:D,4,0),"-")</f>
        <v>-</v>
      </c>
      <c r="AH1874" s="9" t="s">
        <v>6721</v>
      </c>
      <c r="AI1874" s="238" t="s">
        <v>6721</v>
      </c>
      <c r="AJ1874" s="238" t="s">
        <v>6721</v>
      </c>
      <c r="AK1874" s="238" t="s">
        <v>7182</v>
      </c>
      <c r="AL1874" s="238">
        <v>1873</v>
      </c>
    </row>
    <row r="1875" spans="1:38" x14ac:dyDescent="0.3">
      <c r="A1875" s="232">
        <v>6000537</v>
      </c>
      <c r="B1875" s="232" t="s">
        <v>8971</v>
      </c>
      <c r="C1875" s="244" t="s">
        <v>6717</v>
      </c>
      <c r="D1875" s="240" t="s">
        <v>9022</v>
      </c>
      <c r="E1875" s="239">
        <v>1101117487401</v>
      </c>
      <c r="F1875" s="243" t="s">
        <v>6966</v>
      </c>
      <c r="G1875" s="214">
        <v>1</v>
      </c>
      <c r="H1875" s="234" t="s">
        <v>6721</v>
      </c>
      <c r="I1875" s="234"/>
      <c r="J1875" s="234"/>
      <c r="K1875" s="234"/>
      <c r="L1875" s="234"/>
      <c r="M1875" s="234"/>
      <c r="N1875" s="234" t="s">
        <v>6946</v>
      </c>
      <c r="O1875" s="249"/>
      <c r="P1875" s="249"/>
      <c r="Q1875" s="226"/>
      <c r="R1875" s="212" t="s">
        <v>2</v>
      </c>
      <c r="S1875" s="213" t="s">
        <v>6721</v>
      </c>
      <c r="T1875" s="236" t="s">
        <v>8996</v>
      </c>
      <c r="U1875" s="237" t="s">
        <v>6722</v>
      </c>
      <c r="V1875" s="236">
        <v>45548</v>
      </c>
      <c r="W1875" s="236" t="s">
        <v>6944</v>
      </c>
      <c r="X1875" s="237" t="s">
        <v>6721</v>
      </c>
      <c r="Y1875" s="237"/>
      <c r="Z1875" s="237"/>
      <c r="AA1875" s="241">
        <v>202409</v>
      </c>
      <c r="AB1875" s="246"/>
      <c r="AC1875" s="236" t="s">
        <v>7181</v>
      </c>
      <c r="AD1875" s="247" t="s">
        <v>7146</v>
      </c>
      <c r="AE1875" s="248">
        <v>0</v>
      </c>
      <c r="AF1875" s="247" t="s">
        <v>7146</v>
      </c>
      <c r="AG1875" s="242" t="str">
        <f>IFERROR(VLOOKUP(작성용!A:A,RM!A:D,4,0),"-")</f>
        <v>-</v>
      </c>
      <c r="AH1875" s="9" t="s">
        <v>6721</v>
      </c>
      <c r="AI1875" s="238" t="s">
        <v>6721</v>
      </c>
      <c r="AJ1875" s="238" t="s">
        <v>6721</v>
      </c>
      <c r="AK1875" s="238" t="s">
        <v>7182</v>
      </c>
      <c r="AL1875" s="238">
        <v>1874</v>
      </c>
    </row>
    <row r="1876" spans="1:38" x14ac:dyDescent="0.3">
      <c r="A1876" s="232">
        <v>6000537</v>
      </c>
      <c r="B1876" s="232" t="s">
        <v>8971</v>
      </c>
      <c r="C1876" s="244" t="s">
        <v>6717</v>
      </c>
      <c r="D1876" s="240" t="s">
        <v>9023</v>
      </c>
      <c r="E1876" s="239">
        <v>1101115723146</v>
      </c>
      <c r="F1876" s="243" t="s">
        <v>7044</v>
      </c>
      <c r="G1876" s="214">
        <v>1</v>
      </c>
      <c r="H1876" s="234" t="s">
        <v>6721</v>
      </c>
      <c r="I1876" s="234"/>
      <c r="J1876" s="234"/>
      <c r="K1876" s="234"/>
      <c r="L1876" s="234"/>
      <c r="M1876" s="234"/>
      <c r="N1876" s="234" t="s">
        <v>6946</v>
      </c>
      <c r="O1876" s="249"/>
      <c r="P1876" s="249"/>
      <c r="Q1876" s="226"/>
      <c r="R1876" s="212" t="s">
        <v>2</v>
      </c>
      <c r="S1876" s="213" t="s">
        <v>6721</v>
      </c>
      <c r="T1876" s="236" t="s">
        <v>8996</v>
      </c>
      <c r="U1876" s="237" t="s">
        <v>6722</v>
      </c>
      <c r="V1876" s="236">
        <v>45548</v>
      </c>
      <c r="W1876" s="236" t="s">
        <v>6944</v>
      </c>
      <c r="X1876" s="237" t="s">
        <v>6721</v>
      </c>
      <c r="Y1876" s="237"/>
      <c r="Z1876" s="237"/>
      <c r="AA1876" s="241">
        <v>202409</v>
      </c>
      <c r="AB1876" s="246"/>
      <c r="AC1876" s="236" t="s">
        <v>7181</v>
      </c>
      <c r="AD1876" s="247" t="s">
        <v>7077</v>
      </c>
      <c r="AE1876" s="248">
        <v>0.4</v>
      </c>
      <c r="AF1876" s="247" t="s">
        <v>7077</v>
      </c>
      <c r="AG1876" s="242" t="str">
        <f>IFERROR(VLOOKUP(작성용!A:A,RM!A:D,4,0),"-")</f>
        <v>-</v>
      </c>
      <c r="AH1876" s="9" t="s">
        <v>6721</v>
      </c>
      <c r="AI1876" s="238" t="s">
        <v>6721</v>
      </c>
      <c r="AJ1876" s="238" t="s">
        <v>6721</v>
      </c>
      <c r="AK1876" s="238" t="s">
        <v>7182</v>
      </c>
      <c r="AL1876" s="238">
        <v>1875</v>
      </c>
    </row>
    <row r="1877" spans="1:38" x14ac:dyDescent="0.3">
      <c r="A1877" s="232">
        <v>6000537</v>
      </c>
      <c r="B1877" s="232" t="s">
        <v>8971</v>
      </c>
      <c r="C1877" s="244" t="s">
        <v>6717</v>
      </c>
      <c r="D1877" s="240" t="s">
        <v>9023</v>
      </c>
      <c r="E1877" s="239">
        <v>1101115723146</v>
      </c>
      <c r="F1877" s="243" t="s">
        <v>7044</v>
      </c>
      <c r="G1877" s="214">
        <v>2</v>
      </c>
      <c r="H1877" s="234" t="s">
        <v>6721</v>
      </c>
      <c r="I1877" s="234"/>
      <c r="J1877" s="234"/>
      <c r="K1877" s="234"/>
      <c r="L1877" s="234"/>
      <c r="M1877" s="234"/>
      <c r="N1877" s="234" t="s">
        <v>6946</v>
      </c>
      <c r="O1877" s="249"/>
      <c r="P1877" s="249"/>
      <c r="Q1877" s="226"/>
      <c r="R1877" s="212" t="s">
        <v>2</v>
      </c>
      <c r="S1877" s="213" t="s">
        <v>6721</v>
      </c>
      <c r="T1877" s="236" t="s">
        <v>8996</v>
      </c>
      <c r="U1877" s="237" t="s">
        <v>6722</v>
      </c>
      <c r="V1877" s="236">
        <v>45548</v>
      </c>
      <c r="W1877" s="236" t="s">
        <v>6944</v>
      </c>
      <c r="X1877" s="237" t="s">
        <v>6721</v>
      </c>
      <c r="Y1877" s="237"/>
      <c r="Z1877" s="237"/>
      <c r="AA1877" s="241">
        <v>202409</v>
      </c>
      <c r="AB1877" s="246"/>
      <c r="AC1877" s="236" t="s">
        <v>7181</v>
      </c>
      <c r="AD1877" s="247" t="s">
        <v>7077</v>
      </c>
      <c r="AE1877" s="248">
        <v>0</v>
      </c>
      <c r="AF1877" s="247" t="s">
        <v>7077</v>
      </c>
      <c r="AG1877" s="242" t="str">
        <f>IFERROR(VLOOKUP(작성용!A:A,RM!A:D,4,0),"-")</f>
        <v>-</v>
      </c>
      <c r="AH1877" s="9" t="s">
        <v>6721</v>
      </c>
      <c r="AI1877" s="238" t="s">
        <v>6721</v>
      </c>
      <c r="AJ1877" s="238" t="s">
        <v>6721</v>
      </c>
      <c r="AK1877" s="238" t="s">
        <v>7182</v>
      </c>
      <c r="AL1877" s="238">
        <v>1876</v>
      </c>
    </row>
    <row r="1878" spans="1:38" x14ac:dyDescent="0.3">
      <c r="A1878" s="232">
        <v>6000537</v>
      </c>
      <c r="B1878" s="232" t="s">
        <v>8971</v>
      </c>
      <c r="C1878" s="244" t="s">
        <v>6717</v>
      </c>
      <c r="D1878" s="230" t="s">
        <v>9024</v>
      </c>
      <c r="E1878" s="239">
        <v>1101116417607</v>
      </c>
      <c r="F1878" s="243" t="s">
        <v>7044</v>
      </c>
      <c r="G1878" s="214">
        <v>2</v>
      </c>
      <c r="H1878" s="234" t="s">
        <v>6721</v>
      </c>
      <c r="I1878" s="234"/>
      <c r="J1878" s="234"/>
      <c r="K1878" s="234"/>
      <c r="L1878" s="234"/>
      <c r="M1878" s="234"/>
      <c r="N1878" s="234" t="s">
        <v>6946</v>
      </c>
      <c r="O1878" s="249"/>
      <c r="P1878" s="249"/>
      <c r="Q1878" s="226"/>
      <c r="R1878" s="212" t="s">
        <v>2</v>
      </c>
      <c r="S1878" s="213" t="s">
        <v>6721</v>
      </c>
      <c r="T1878" s="236" t="s">
        <v>8996</v>
      </c>
      <c r="U1878" s="237" t="s">
        <v>6722</v>
      </c>
      <c r="V1878" s="236">
        <v>45548</v>
      </c>
      <c r="W1878" s="236" t="s">
        <v>6944</v>
      </c>
      <c r="X1878" s="237" t="s">
        <v>6721</v>
      </c>
      <c r="Y1878" s="237"/>
      <c r="Z1878" s="237"/>
      <c r="AA1878" s="241">
        <v>202409</v>
      </c>
      <c r="AB1878" s="246"/>
      <c r="AC1878" s="236" t="s">
        <v>7181</v>
      </c>
      <c r="AD1878" s="247" t="s">
        <v>7146</v>
      </c>
      <c r="AE1878" s="248">
        <v>0</v>
      </c>
      <c r="AF1878" s="247" t="s">
        <v>7146</v>
      </c>
      <c r="AG1878" s="242" t="str">
        <f>IFERROR(VLOOKUP(작성용!A:A,RM!A:D,4,0),"-")</f>
        <v>-</v>
      </c>
      <c r="AH1878" s="9" t="s">
        <v>6721</v>
      </c>
      <c r="AI1878" s="238" t="s">
        <v>6721</v>
      </c>
      <c r="AJ1878" s="238" t="s">
        <v>6721</v>
      </c>
      <c r="AK1878" s="238" t="s">
        <v>7182</v>
      </c>
      <c r="AL1878" s="238">
        <v>1877</v>
      </c>
    </row>
    <row r="1879" spans="1:38" x14ac:dyDescent="0.3">
      <c r="A1879" s="232">
        <v>6000537</v>
      </c>
      <c r="B1879" s="232" t="s">
        <v>8971</v>
      </c>
      <c r="C1879" s="244" t="s">
        <v>6717</v>
      </c>
      <c r="D1879" s="231" t="s">
        <v>9024</v>
      </c>
      <c r="E1879" s="239">
        <v>1101116417607</v>
      </c>
      <c r="F1879" s="243" t="s">
        <v>7044</v>
      </c>
      <c r="G1879" s="214">
        <v>3</v>
      </c>
      <c r="H1879" s="234" t="s">
        <v>6721</v>
      </c>
      <c r="I1879" s="234"/>
      <c r="J1879" s="234"/>
      <c r="K1879" s="234"/>
      <c r="L1879" s="234"/>
      <c r="M1879" s="234"/>
      <c r="N1879" s="234" t="s">
        <v>6946</v>
      </c>
      <c r="O1879" s="249"/>
      <c r="P1879" s="249"/>
      <c r="Q1879" s="226"/>
      <c r="R1879" s="212" t="s">
        <v>2</v>
      </c>
      <c r="S1879" s="213" t="s">
        <v>6721</v>
      </c>
      <c r="T1879" s="236" t="s">
        <v>8996</v>
      </c>
      <c r="U1879" s="237" t="s">
        <v>6722</v>
      </c>
      <c r="V1879" s="236">
        <v>45548</v>
      </c>
      <c r="W1879" s="236" t="s">
        <v>6944</v>
      </c>
      <c r="X1879" s="237" t="s">
        <v>6721</v>
      </c>
      <c r="Y1879" s="237"/>
      <c r="Z1879" s="237"/>
      <c r="AA1879" s="241">
        <v>202409</v>
      </c>
      <c r="AB1879" s="246"/>
      <c r="AC1879" s="236" t="s">
        <v>7181</v>
      </c>
      <c r="AD1879" s="247" t="s">
        <v>7146</v>
      </c>
      <c r="AE1879" s="248">
        <v>0</v>
      </c>
      <c r="AF1879" s="247" t="s">
        <v>7146</v>
      </c>
      <c r="AG1879" s="242" t="str">
        <f>IFERROR(VLOOKUP(작성용!A:A,RM!A:D,4,0),"-")</f>
        <v>-</v>
      </c>
      <c r="AH1879" s="9" t="s">
        <v>6721</v>
      </c>
      <c r="AI1879" s="238" t="s">
        <v>6721</v>
      </c>
      <c r="AJ1879" s="238" t="s">
        <v>6721</v>
      </c>
      <c r="AK1879" s="238" t="s">
        <v>7182</v>
      </c>
      <c r="AL1879" s="238">
        <v>1878</v>
      </c>
    </row>
    <row r="1880" spans="1:38" x14ac:dyDescent="0.3">
      <c r="A1880" s="232">
        <v>6000537</v>
      </c>
      <c r="B1880" s="232" t="s">
        <v>8971</v>
      </c>
      <c r="C1880" s="244" t="s">
        <v>6717</v>
      </c>
      <c r="D1880" s="230" t="s">
        <v>9025</v>
      </c>
      <c r="E1880" s="239" t="s">
        <v>5560</v>
      </c>
      <c r="F1880" s="243" t="s">
        <v>7044</v>
      </c>
      <c r="G1880" s="214">
        <v>0</v>
      </c>
      <c r="H1880" s="234" t="s">
        <v>6721</v>
      </c>
      <c r="I1880" s="234"/>
      <c r="J1880" s="234"/>
      <c r="K1880" s="234"/>
      <c r="L1880" s="234"/>
      <c r="M1880" s="234"/>
      <c r="N1880" s="234" t="s">
        <v>6946</v>
      </c>
      <c r="O1880" s="249"/>
      <c r="P1880" s="249"/>
      <c r="Q1880" s="226"/>
      <c r="R1880" s="212" t="s">
        <v>2</v>
      </c>
      <c r="S1880" s="213" t="s">
        <v>6721</v>
      </c>
      <c r="T1880" s="236" t="s">
        <v>8996</v>
      </c>
      <c r="U1880" s="237" t="s">
        <v>6722</v>
      </c>
      <c r="V1880" s="236">
        <v>45548</v>
      </c>
      <c r="W1880" s="236" t="s">
        <v>6944</v>
      </c>
      <c r="X1880" s="237" t="s">
        <v>6721</v>
      </c>
      <c r="Y1880" s="237"/>
      <c r="Z1880" s="237"/>
      <c r="AA1880" s="241">
        <v>202409</v>
      </c>
      <c r="AB1880" s="246"/>
      <c r="AC1880" s="236" t="s">
        <v>7181</v>
      </c>
      <c r="AD1880" s="247" t="s">
        <v>7117</v>
      </c>
      <c r="AE1880" s="248">
        <v>0</v>
      </c>
      <c r="AF1880" s="247" t="s">
        <v>7117</v>
      </c>
      <c r="AG1880" s="242" t="str">
        <f>IFERROR(VLOOKUP(작성용!A:A,RM!A:D,4,0),"-")</f>
        <v>-</v>
      </c>
      <c r="AH1880" s="9" t="s">
        <v>6721</v>
      </c>
      <c r="AI1880" s="238" t="s">
        <v>6721</v>
      </c>
      <c r="AJ1880" s="238" t="s">
        <v>6721</v>
      </c>
      <c r="AK1880" s="238" t="s">
        <v>7182</v>
      </c>
      <c r="AL1880" s="238">
        <v>1879</v>
      </c>
    </row>
    <row r="1881" spans="1:38" x14ac:dyDescent="0.3">
      <c r="A1881" s="232">
        <v>6000537</v>
      </c>
      <c r="B1881" s="232" t="s">
        <v>8971</v>
      </c>
      <c r="C1881" s="244" t="s">
        <v>6717</v>
      </c>
      <c r="D1881" s="230" t="s">
        <v>9026</v>
      </c>
      <c r="E1881" s="239" t="s">
        <v>5561</v>
      </c>
      <c r="F1881" s="243" t="s">
        <v>6966</v>
      </c>
      <c r="G1881" s="214">
        <v>0</v>
      </c>
      <c r="H1881" s="234" t="s">
        <v>6721</v>
      </c>
      <c r="I1881" s="234"/>
      <c r="J1881" s="234"/>
      <c r="K1881" s="234"/>
      <c r="L1881" s="234"/>
      <c r="M1881" s="234"/>
      <c r="N1881" s="234" t="s">
        <v>6946</v>
      </c>
      <c r="O1881" s="249"/>
      <c r="P1881" s="249"/>
      <c r="Q1881" s="226"/>
      <c r="R1881" s="212" t="s">
        <v>2</v>
      </c>
      <c r="S1881" s="213" t="s">
        <v>6721</v>
      </c>
      <c r="T1881" s="236" t="s">
        <v>8996</v>
      </c>
      <c r="U1881" s="237" t="s">
        <v>6722</v>
      </c>
      <c r="V1881" s="236">
        <v>45548</v>
      </c>
      <c r="W1881" s="236" t="s">
        <v>6944</v>
      </c>
      <c r="X1881" s="237" t="s">
        <v>6721</v>
      </c>
      <c r="Y1881" s="237"/>
      <c r="Z1881" s="237"/>
      <c r="AA1881" s="241">
        <v>202409</v>
      </c>
      <c r="AB1881" s="246"/>
      <c r="AC1881" s="236" t="s">
        <v>7181</v>
      </c>
      <c r="AD1881" s="247" t="s">
        <v>7026</v>
      </c>
      <c r="AE1881" s="248">
        <v>0</v>
      </c>
      <c r="AF1881" s="247" t="s">
        <v>7026</v>
      </c>
      <c r="AG1881" s="242" t="str">
        <f>IFERROR(VLOOKUP(작성용!A:A,RM!A:D,4,0),"-")</f>
        <v>-</v>
      </c>
      <c r="AH1881" s="9" t="s">
        <v>6721</v>
      </c>
      <c r="AI1881" s="238" t="s">
        <v>6721</v>
      </c>
      <c r="AJ1881" s="238" t="s">
        <v>6721</v>
      </c>
      <c r="AK1881" s="238" t="s">
        <v>7182</v>
      </c>
      <c r="AL1881" s="238">
        <v>1880</v>
      </c>
    </row>
    <row r="1882" spans="1:38" x14ac:dyDescent="0.3">
      <c r="A1882" s="232">
        <v>6000537</v>
      </c>
      <c r="B1882" s="232" t="s">
        <v>8971</v>
      </c>
      <c r="C1882" s="244" t="s">
        <v>6717</v>
      </c>
      <c r="D1882" s="230" t="s">
        <v>9027</v>
      </c>
      <c r="E1882" s="239">
        <v>1101116858950</v>
      </c>
      <c r="F1882" s="243" t="s">
        <v>7044</v>
      </c>
      <c r="G1882" s="214">
        <v>0</v>
      </c>
      <c r="H1882" s="234" t="s">
        <v>6721</v>
      </c>
      <c r="I1882" s="234"/>
      <c r="J1882" s="234"/>
      <c r="K1882" s="234"/>
      <c r="L1882" s="234"/>
      <c r="M1882" s="234"/>
      <c r="N1882" s="234" t="s">
        <v>6946</v>
      </c>
      <c r="O1882" s="249"/>
      <c r="P1882" s="249"/>
      <c r="Q1882" s="226"/>
      <c r="R1882" s="212" t="s">
        <v>2</v>
      </c>
      <c r="S1882" s="213" t="s">
        <v>6721</v>
      </c>
      <c r="T1882" s="236" t="s">
        <v>8996</v>
      </c>
      <c r="U1882" s="237" t="s">
        <v>6722</v>
      </c>
      <c r="V1882" s="236">
        <v>45548</v>
      </c>
      <c r="W1882" s="236" t="s">
        <v>6944</v>
      </c>
      <c r="X1882" s="237" t="s">
        <v>6721</v>
      </c>
      <c r="Y1882" s="237"/>
      <c r="Z1882" s="237"/>
      <c r="AA1882" s="241">
        <v>202409</v>
      </c>
      <c r="AB1882" s="246"/>
      <c r="AC1882" s="236" t="s">
        <v>7181</v>
      </c>
      <c r="AD1882" s="247" t="s">
        <v>7115</v>
      </c>
      <c r="AE1882" s="248">
        <v>0</v>
      </c>
      <c r="AF1882" s="247" t="s">
        <v>7115</v>
      </c>
      <c r="AG1882" s="242" t="str">
        <f>IFERROR(VLOOKUP(작성용!A:A,RM!A:D,4,0),"-")</f>
        <v>-</v>
      </c>
      <c r="AH1882" s="9" t="s">
        <v>6721</v>
      </c>
      <c r="AI1882" s="238" t="s">
        <v>6721</v>
      </c>
      <c r="AJ1882" s="238" t="s">
        <v>6721</v>
      </c>
      <c r="AK1882" s="238" t="s">
        <v>7182</v>
      </c>
      <c r="AL1882" s="238">
        <v>1881</v>
      </c>
    </row>
    <row r="1883" spans="1:38" x14ac:dyDescent="0.3">
      <c r="A1883" s="232">
        <v>6000537</v>
      </c>
      <c r="B1883" s="232" t="s">
        <v>8971</v>
      </c>
      <c r="C1883" s="244" t="s">
        <v>6717</v>
      </c>
      <c r="D1883" s="240" t="s">
        <v>8022</v>
      </c>
      <c r="E1883" s="239">
        <v>1101116635530</v>
      </c>
      <c r="F1883" s="243" t="s">
        <v>7044</v>
      </c>
      <c r="G1883" s="214">
        <v>0</v>
      </c>
      <c r="H1883" s="234" t="s">
        <v>6721</v>
      </c>
      <c r="I1883" s="234"/>
      <c r="J1883" s="234"/>
      <c r="K1883" s="234"/>
      <c r="L1883" s="234"/>
      <c r="M1883" s="234"/>
      <c r="N1883" s="234" t="s">
        <v>6946</v>
      </c>
      <c r="O1883" s="249"/>
      <c r="P1883" s="249"/>
      <c r="Q1883" s="226"/>
      <c r="R1883" s="212" t="s">
        <v>2</v>
      </c>
      <c r="S1883" s="213" t="s">
        <v>6721</v>
      </c>
      <c r="T1883" s="236" t="s">
        <v>8996</v>
      </c>
      <c r="U1883" s="237" t="s">
        <v>6722</v>
      </c>
      <c r="V1883" s="236">
        <v>45548</v>
      </c>
      <c r="W1883" s="236" t="s">
        <v>6944</v>
      </c>
      <c r="X1883" s="237" t="s">
        <v>6721</v>
      </c>
      <c r="Y1883" s="237"/>
      <c r="Z1883" s="237"/>
      <c r="AA1883" s="241">
        <v>202409</v>
      </c>
      <c r="AB1883" s="246"/>
      <c r="AC1883" s="236" t="s">
        <v>7181</v>
      </c>
      <c r="AD1883" s="247" t="s">
        <v>7137</v>
      </c>
      <c r="AE1883" s="248">
        <v>0</v>
      </c>
      <c r="AF1883" s="247" t="s">
        <v>7137</v>
      </c>
      <c r="AG1883" s="242" t="str">
        <f>IFERROR(VLOOKUP(작성용!A:A,RM!A:D,4,0),"-")</f>
        <v>-</v>
      </c>
      <c r="AH1883" s="9" t="s">
        <v>6721</v>
      </c>
      <c r="AI1883" s="238" t="s">
        <v>6721</v>
      </c>
      <c r="AJ1883" s="238" t="s">
        <v>6721</v>
      </c>
      <c r="AK1883" s="238" t="s">
        <v>7182</v>
      </c>
      <c r="AL1883" s="238">
        <v>1882</v>
      </c>
    </row>
    <row r="1884" spans="1:38" x14ac:dyDescent="0.3">
      <c r="A1884" s="232">
        <v>6000537</v>
      </c>
      <c r="B1884" s="232" t="s">
        <v>8971</v>
      </c>
      <c r="C1884" s="244" t="s">
        <v>6717</v>
      </c>
      <c r="D1884" s="240" t="s">
        <v>8022</v>
      </c>
      <c r="E1884" s="239">
        <v>1101116635530</v>
      </c>
      <c r="F1884" s="243" t="s">
        <v>7179</v>
      </c>
      <c r="G1884" s="214">
        <v>0</v>
      </c>
      <c r="H1884" s="234" t="s">
        <v>6721</v>
      </c>
      <c r="I1884" s="234"/>
      <c r="J1884" s="234"/>
      <c r="K1884" s="234"/>
      <c r="L1884" s="234"/>
      <c r="M1884" s="234"/>
      <c r="N1884" s="234" t="s">
        <v>6946</v>
      </c>
      <c r="O1884" s="249"/>
      <c r="P1884" s="249"/>
      <c r="Q1884" s="226"/>
      <c r="R1884" s="212" t="s">
        <v>2</v>
      </c>
      <c r="S1884" s="213" t="s">
        <v>6721</v>
      </c>
      <c r="T1884" s="236" t="s">
        <v>8996</v>
      </c>
      <c r="U1884" s="237" t="s">
        <v>6722</v>
      </c>
      <c r="V1884" s="236">
        <v>45548</v>
      </c>
      <c r="W1884" s="236" t="s">
        <v>6944</v>
      </c>
      <c r="X1884" s="237" t="s">
        <v>6721</v>
      </c>
      <c r="Y1884" s="237"/>
      <c r="Z1884" s="237"/>
      <c r="AA1884" s="241">
        <v>202409</v>
      </c>
      <c r="AB1884" s="246"/>
      <c r="AC1884" s="236" t="s">
        <v>7181</v>
      </c>
      <c r="AD1884" s="247" t="s">
        <v>7137</v>
      </c>
      <c r="AE1884" s="248">
        <v>0</v>
      </c>
      <c r="AF1884" s="247" t="s">
        <v>7137</v>
      </c>
      <c r="AG1884" s="242" t="str">
        <f>IFERROR(VLOOKUP(작성용!A:A,RM!A:D,4,0),"-")</f>
        <v>-</v>
      </c>
      <c r="AH1884" s="9" t="s">
        <v>6721</v>
      </c>
      <c r="AI1884" s="238" t="s">
        <v>6721</v>
      </c>
      <c r="AJ1884" s="238" t="s">
        <v>6721</v>
      </c>
      <c r="AK1884" s="238" t="s">
        <v>7182</v>
      </c>
      <c r="AL1884" s="238">
        <v>1883</v>
      </c>
    </row>
    <row r="1885" spans="1:38" x14ac:dyDescent="0.3">
      <c r="A1885" s="232">
        <v>6000537</v>
      </c>
      <c r="B1885" s="232" t="s">
        <v>8971</v>
      </c>
      <c r="C1885" s="244" t="s">
        <v>6717</v>
      </c>
      <c r="D1885" s="240" t="s">
        <v>9028</v>
      </c>
      <c r="E1885" s="239">
        <v>1801110925248</v>
      </c>
      <c r="F1885" s="243" t="s">
        <v>7044</v>
      </c>
      <c r="G1885" s="214">
        <v>0</v>
      </c>
      <c r="H1885" s="234" t="s">
        <v>6721</v>
      </c>
      <c r="I1885" s="234"/>
      <c r="J1885" s="234"/>
      <c r="K1885" s="234"/>
      <c r="L1885" s="234"/>
      <c r="M1885" s="234"/>
      <c r="N1885" s="234" t="s">
        <v>6946</v>
      </c>
      <c r="O1885" s="249"/>
      <c r="P1885" s="249"/>
      <c r="Q1885" s="226"/>
      <c r="R1885" s="212" t="s">
        <v>2</v>
      </c>
      <c r="S1885" s="213" t="s">
        <v>6721</v>
      </c>
      <c r="T1885" s="236" t="s">
        <v>8996</v>
      </c>
      <c r="U1885" s="237" t="s">
        <v>6722</v>
      </c>
      <c r="V1885" s="236">
        <v>45548</v>
      </c>
      <c r="W1885" s="236" t="s">
        <v>6944</v>
      </c>
      <c r="X1885" s="237" t="s">
        <v>6721</v>
      </c>
      <c r="Y1885" s="237"/>
      <c r="Z1885" s="237"/>
      <c r="AA1885" s="241">
        <v>202409</v>
      </c>
      <c r="AB1885" s="246"/>
      <c r="AC1885" s="236" t="s">
        <v>7181</v>
      </c>
      <c r="AD1885" s="247" t="s">
        <v>7158</v>
      </c>
      <c r="AE1885" s="248">
        <v>0.4</v>
      </c>
      <c r="AF1885" s="247" t="s">
        <v>7158</v>
      </c>
      <c r="AG1885" s="242" t="str">
        <f>IFERROR(VLOOKUP(작성용!A:A,RM!A:D,4,0),"-")</f>
        <v>-</v>
      </c>
      <c r="AH1885" s="9" t="s">
        <v>6721</v>
      </c>
      <c r="AI1885" s="238" t="s">
        <v>6721</v>
      </c>
      <c r="AJ1885" s="238" t="s">
        <v>6721</v>
      </c>
      <c r="AK1885" s="238" t="s">
        <v>7182</v>
      </c>
      <c r="AL1885" s="238">
        <v>1884</v>
      </c>
    </row>
    <row r="1886" spans="1:38" x14ac:dyDescent="0.3">
      <c r="A1886" s="232">
        <v>6000537</v>
      </c>
      <c r="B1886" s="232" t="s">
        <v>8971</v>
      </c>
      <c r="C1886" s="244" t="s">
        <v>6717</v>
      </c>
      <c r="D1886" s="240" t="s">
        <v>9029</v>
      </c>
      <c r="E1886" s="239">
        <v>1717110147784</v>
      </c>
      <c r="F1886" s="243" t="s">
        <v>7044</v>
      </c>
      <c r="G1886" s="214">
        <v>4</v>
      </c>
      <c r="H1886" s="234" t="s">
        <v>6721</v>
      </c>
      <c r="I1886" s="234"/>
      <c r="J1886" s="234"/>
      <c r="K1886" s="234"/>
      <c r="L1886" s="234"/>
      <c r="M1886" s="234"/>
      <c r="N1886" s="234" t="s">
        <v>6946</v>
      </c>
      <c r="O1886" s="249"/>
      <c r="P1886" s="249"/>
      <c r="Q1886" s="226"/>
      <c r="R1886" s="212" t="s">
        <v>2</v>
      </c>
      <c r="S1886" s="213" t="s">
        <v>6721</v>
      </c>
      <c r="T1886" s="236" t="s">
        <v>8996</v>
      </c>
      <c r="U1886" s="237" t="s">
        <v>6722</v>
      </c>
      <c r="V1886" s="236">
        <v>45548</v>
      </c>
      <c r="W1886" s="236" t="s">
        <v>6944</v>
      </c>
      <c r="X1886" s="237" t="s">
        <v>6721</v>
      </c>
      <c r="Y1886" s="237"/>
      <c r="Z1886" s="237"/>
      <c r="AA1886" s="241">
        <v>202409</v>
      </c>
      <c r="AB1886" s="246"/>
      <c r="AC1886" s="236" t="s">
        <v>7181</v>
      </c>
      <c r="AD1886" s="247" t="s">
        <v>7620</v>
      </c>
      <c r="AE1886" s="248">
        <v>0.4</v>
      </c>
      <c r="AF1886" s="247" t="s">
        <v>7620</v>
      </c>
      <c r="AG1886" s="242" t="str">
        <f>IFERROR(VLOOKUP(작성용!A:A,RM!A:D,4,0),"-")</f>
        <v>-</v>
      </c>
      <c r="AH1886" s="9" t="s">
        <v>6721</v>
      </c>
      <c r="AI1886" s="238" t="s">
        <v>6721</v>
      </c>
      <c r="AJ1886" s="238" t="s">
        <v>6721</v>
      </c>
      <c r="AK1886" s="238" t="s">
        <v>7182</v>
      </c>
      <c r="AL1886" s="238">
        <v>1885</v>
      </c>
    </row>
    <row r="1887" spans="1:38" x14ac:dyDescent="0.3">
      <c r="A1887" s="232">
        <v>6000537</v>
      </c>
      <c r="B1887" s="232" t="s">
        <v>8971</v>
      </c>
      <c r="C1887" s="244" t="s">
        <v>6717</v>
      </c>
      <c r="D1887" s="240" t="s">
        <v>9030</v>
      </c>
      <c r="E1887" s="239">
        <v>1311110641645</v>
      </c>
      <c r="F1887" s="243" t="s">
        <v>7044</v>
      </c>
      <c r="G1887" s="214">
        <v>0</v>
      </c>
      <c r="H1887" s="234" t="s">
        <v>6721</v>
      </c>
      <c r="I1887" s="234"/>
      <c r="J1887" s="234"/>
      <c r="K1887" s="234"/>
      <c r="L1887" s="234"/>
      <c r="M1887" s="234"/>
      <c r="N1887" s="234" t="s">
        <v>6946</v>
      </c>
      <c r="O1887" s="249"/>
      <c r="P1887" s="249"/>
      <c r="Q1887" s="226"/>
      <c r="R1887" s="212" t="s">
        <v>2</v>
      </c>
      <c r="S1887" s="213" t="s">
        <v>6721</v>
      </c>
      <c r="T1887" s="236" t="s">
        <v>8996</v>
      </c>
      <c r="U1887" s="237" t="s">
        <v>6722</v>
      </c>
      <c r="V1887" s="236">
        <v>45548</v>
      </c>
      <c r="W1887" s="236" t="s">
        <v>6944</v>
      </c>
      <c r="X1887" s="237" t="s">
        <v>6721</v>
      </c>
      <c r="Y1887" s="237"/>
      <c r="Z1887" s="237"/>
      <c r="AA1887" s="241">
        <v>202409</v>
      </c>
      <c r="AB1887" s="246"/>
      <c r="AC1887" s="236" t="s">
        <v>7181</v>
      </c>
      <c r="AD1887" s="247" t="s">
        <v>7289</v>
      </c>
      <c r="AE1887" s="248">
        <v>0.4</v>
      </c>
      <c r="AF1887" s="247" t="s">
        <v>7289</v>
      </c>
      <c r="AG1887" s="242" t="str">
        <f>IFERROR(VLOOKUP(작성용!A:A,RM!A:D,4,0),"-")</f>
        <v>-</v>
      </c>
      <c r="AH1887" s="9" t="s">
        <v>6721</v>
      </c>
      <c r="AI1887" s="238" t="s">
        <v>6721</v>
      </c>
      <c r="AJ1887" s="238" t="s">
        <v>6721</v>
      </c>
      <c r="AK1887" s="238" t="s">
        <v>7182</v>
      </c>
      <c r="AL1887" s="238">
        <v>1886</v>
      </c>
    </row>
    <row r="1888" spans="1:38" x14ac:dyDescent="0.3">
      <c r="A1888" s="232">
        <v>6000537</v>
      </c>
      <c r="B1888" s="232" t="s">
        <v>8971</v>
      </c>
      <c r="C1888" s="244" t="s">
        <v>6717</v>
      </c>
      <c r="D1888" s="240" t="s">
        <v>9031</v>
      </c>
      <c r="E1888" s="239" t="s">
        <v>5562</v>
      </c>
      <c r="F1888" s="243" t="s">
        <v>7044</v>
      </c>
      <c r="G1888" s="214">
        <v>0</v>
      </c>
      <c r="H1888" s="234" t="s">
        <v>6721</v>
      </c>
      <c r="I1888" s="234"/>
      <c r="J1888" s="234"/>
      <c r="K1888" s="234"/>
      <c r="L1888" s="234"/>
      <c r="M1888" s="234"/>
      <c r="N1888" s="234" t="s">
        <v>6946</v>
      </c>
      <c r="O1888" s="249"/>
      <c r="P1888" s="249"/>
      <c r="Q1888" s="226"/>
      <c r="R1888" s="212" t="s">
        <v>2</v>
      </c>
      <c r="S1888" s="213" t="s">
        <v>6721</v>
      </c>
      <c r="T1888" s="236" t="s">
        <v>8996</v>
      </c>
      <c r="U1888" s="237" t="s">
        <v>6722</v>
      </c>
      <c r="V1888" s="236">
        <v>45548</v>
      </c>
      <c r="W1888" s="236" t="s">
        <v>6944</v>
      </c>
      <c r="X1888" s="237" t="s">
        <v>6721</v>
      </c>
      <c r="Y1888" s="237"/>
      <c r="Z1888" s="237"/>
      <c r="AA1888" s="241">
        <v>202409</v>
      </c>
      <c r="AB1888" s="246"/>
      <c r="AC1888" s="236" t="s">
        <v>7181</v>
      </c>
      <c r="AD1888" s="247" t="s">
        <v>7155</v>
      </c>
      <c r="AE1888" s="248">
        <v>0.4</v>
      </c>
      <c r="AF1888" s="247" t="s">
        <v>7155</v>
      </c>
      <c r="AG1888" s="242" t="str">
        <f>IFERROR(VLOOKUP(작성용!A:A,RM!A:D,4,0),"-")</f>
        <v>-</v>
      </c>
      <c r="AH1888" s="9" t="s">
        <v>6721</v>
      </c>
      <c r="AI1888" s="238" t="s">
        <v>6721</v>
      </c>
      <c r="AJ1888" s="238" t="s">
        <v>6721</v>
      </c>
      <c r="AK1888" s="238" t="s">
        <v>7182</v>
      </c>
      <c r="AL1888" s="238">
        <v>1887</v>
      </c>
    </row>
    <row r="1889" spans="1:38" x14ac:dyDescent="0.3">
      <c r="A1889" s="232">
        <v>6000537</v>
      </c>
      <c r="B1889" s="232" t="s">
        <v>8971</v>
      </c>
      <c r="C1889" s="244" t="s">
        <v>6717</v>
      </c>
      <c r="D1889" s="230" t="s">
        <v>9032</v>
      </c>
      <c r="E1889" s="239" t="s">
        <v>5563</v>
      </c>
      <c r="F1889" s="243" t="s">
        <v>7044</v>
      </c>
      <c r="G1889" s="214">
        <v>0</v>
      </c>
      <c r="H1889" s="234" t="s">
        <v>6721</v>
      </c>
      <c r="I1889" s="234"/>
      <c r="J1889" s="234"/>
      <c r="K1889" s="234"/>
      <c r="L1889" s="234"/>
      <c r="M1889" s="234"/>
      <c r="N1889" s="234" t="s">
        <v>6946</v>
      </c>
      <c r="O1889" s="249"/>
      <c r="P1889" s="249"/>
      <c r="Q1889" s="226"/>
      <c r="R1889" s="212" t="s">
        <v>2</v>
      </c>
      <c r="S1889" s="213" t="s">
        <v>6721</v>
      </c>
      <c r="T1889" s="236" t="s">
        <v>8996</v>
      </c>
      <c r="U1889" s="237" t="s">
        <v>6722</v>
      </c>
      <c r="V1889" s="236">
        <v>45548</v>
      </c>
      <c r="W1889" s="236" t="s">
        <v>6944</v>
      </c>
      <c r="X1889" s="237" t="s">
        <v>6721</v>
      </c>
      <c r="Y1889" s="237"/>
      <c r="Z1889" s="237"/>
      <c r="AA1889" s="241">
        <v>202409</v>
      </c>
      <c r="AB1889" s="246"/>
      <c r="AC1889" s="236" t="s">
        <v>7181</v>
      </c>
      <c r="AD1889" s="247" t="s">
        <v>7049</v>
      </c>
      <c r="AE1889" s="248">
        <v>0</v>
      </c>
      <c r="AF1889" s="247" t="s">
        <v>7049</v>
      </c>
      <c r="AG1889" s="242" t="str">
        <f>IFERROR(VLOOKUP(작성용!A:A,RM!A:D,4,0),"-")</f>
        <v>-</v>
      </c>
      <c r="AH1889" s="9" t="s">
        <v>6721</v>
      </c>
      <c r="AI1889" s="238" t="s">
        <v>6721</v>
      </c>
      <c r="AJ1889" s="238" t="s">
        <v>6721</v>
      </c>
      <c r="AK1889" s="238" t="s">
        <v>7182</v>
      </c>
      <c r="AL1889" s="238">
        <v>1888</v>
      </c>
    </row>
    <row r="1890" spans="1:38" x14ac:dyDescent="0.3">
      <c r="A1890" s="232">
        <v>6000537</v>
      </c>
      <c r="B1890" s="232" t="s">
        <v>8971</v>
      </c>
      <c r="C1890" s="244" t="s">
        <v>6717</v>
      </c>
      <c r="D1890" s="230" t="s">
        <v>9032</v>
      </c>
      <c r="E1890" s="239" t="s">
        <v>5563</v>
      </c>
      <c r="F1890" s="243" t="s">
        <v>7179</v>
      </c>
      <c r="G1890" s="214">
        <v>0</v>
      </c>
      <c r="H1890" s="234" t="s">
        <v>6721</v>
      </c>
      <c r="I1890" s="234"/>
      <c r="J1890" s="234"/>
      <c r="K1890" s="234"/>
      <c r="L1890" s="234"/>
      <c r="M1890" s="234"/>
      <c r="N1890" s="234" t="s">
        <v>6946</v>
      </c>
      <c r="O1890" s="249"/>
      <c r="P1890" s="249"/>
      <c r="Q1890" s="226"/>
      <c r="R1890" s="212" t="s">
        <v>2</v>
      </c>
      <c r="S1890" s="213" t="s">
        <v>6721</v>
      </c>
      <c r="T1890" s="236" t="s">
        <v>8996</v>
      </c>
      <c r="U1890" s="237" t="s">
        <v>6722</v>
      </c>
      <c r="V1890" s="236">
        <v>45548</v>
      </c>
      <c r="W1890" s="236" t="s">
        <v>6944</v>
      </c>
      <c r="X1890" s="237" t="s">
        <v>6721</v>
      </c>
      <c r="Y1890" s="237"/>
      <c r="Z1890" s="237"/>
      <c r="AA1890" s="241">
        <v>202409</v>
      </c>
      <c r="AB1890" s="246"/>
      <c r="AC1890" s="236" t="s">
        <v>7181</v>
      </c>
      <c r="AD1890" s="247" t="s">
        <v>7049</v>
      </c>
      <c r="AE1890" s="248">
        <v>0</v>
      </c>
      <c r="AF1890" s="247" t="s">
        <v>7049</v>
      </c>
      <c r="AG1890" s="242" t="str">
        <f>IFERROR(VLOOKUP(작성용!A:A,RM!A:D,4,0),"-")</f>
        <v>-</v>
      </c>
      <c r="AH1890" s="9" t="s">
        <v>6721</v>
      </c>
      <c r="AI1890" s="238" t="s">
        <v>6721</v>
      </c>
      <c r="AJ1890" s="238" t="s">
        <v>6721</v>
      </c>
      <c r="AK1890" s="238" t="s">
        <v>7182</v>
      </c>
      <c r="AL1890" s="238">
        <v>1889</v>
      </c>
    </row>
    <row r="1891" spans="1:38" x14ac:dyDescent="0.3">
      <c r="A1891" s="232">
        <v>6000537</v>
      </c>
      <c r="B1891" s="232" t="s">
        <v>8971</v>
      </c>
      <c r="C1891" s="244" t="s">
        <v>6717</v>
      </c>
      <c r="D1891" s="230" t="s">
        <v>9033</v>
      </c>
      <c r="E1891" s="239" t="s">
        <v>5564</v>
      </c>
      <c r="F1891" s="243" t="s">
        <v>7044</v>
      </c>
      <c r="G1891" s="214">
        <v>0</v>
      </c>
      <c r="H1891" s="234" t="s">
        <v>6721</v>
      </c>
      <c r="I1891" s="234"/>
      <c r="J1891" s="234"/>
      <c r="K1891" s="234"/>
      <c r="L1891" s="234"/>
      <c r="M1891" s="234"/>
      <c r="N1891" s="234" t="s">
        <v>6946</v>
      </c>
      <c r="O1891" s="249"/>
      <c r="P1891" s="249"/>
      <c r="Q1891" s="226"/>
      <c r="R1891" s="212" t="s">
        <v>2</v>
      </c>
      <c r="S1891" s="213" t="s">
        <v>6721</v>
      </c>
      <c r="T1891" s="236" t="s">
        <v>8996</v>
      </c>
      <c r="U1891" s="237" t="s">
        <v>6722</v>
      </c>
      <c r="V1891" s="236">
        <v>45548</v>
      </c>
      <c r="W1891" s="236" t="s">
        <v>6944</v>
      </c>
      <c r="X1891" s="237" t="s">
        <v>6721</v>
      </c>
      <c r="Y1891" s="237"/>
      <c r="Z1891" s="237"/>
      <c r="AA1891" s="241">
        <v>202409</v>
      </c>
      <c r="AB1891" s="246"/>
      <c r="AC1891" s="236" t="s">
        <v>7181</v>
      </c>
      <c r="AD1891" s="247" t="s">
        <v>7111</v>
      </c>
      <c r="AE1891" s="248">
        <v>0</v>
      </c>
      <c r="AF1891" s="247" t="s">
        <v>7111</v>
      </c>
      <c r="AG1891" s="242" t="str">
        <f>IFERROR(VLOOKUP(작성용!A:A,RM!A:D,4,0),"-")</f>
        <v>-</v>
      </c>
      <c r="AH1891" s="9" t="s">
        <v>6721</v>
      </c>
      <c r="AI1891" s="238" t="s">
        <v>6721</v>
      </c>
      <c r="AJ1891" s="238" t="s">
        <v>6721</v>
      </c>
      <c r="AK1891" s="238" t="s">
        <v>7182</v>
      </c>
      <c r="AL1891" s="238">
        <v>1890</v>
      </c>
    </row>
    <row r="1892" spans="1:38" x14ac:dyDescent="0.3">
      <c r="A1892" s="232">
        <v>6000537</v>
      </c>
      <c r="B1892" s="232" t="s">
        <v>8971</v>
      </c>
      <c r="C1892" s="244" t="s">
        <v>6717</v>
      </c>
      <c r="D1892" s="230" t="s">
        <v>9034</v>
      </c>
      <c r="E1892" s="239" t="s">
        <v>5565</v>
      </c>
      <c r="F1892" s="243" t="s">
        <v>7044</v>
      </c>
      <c r="G1892" s="214">
        <v>0</v>
      </c>
      <c r="H1892" s="234" t="s">
        <v>6721</v>
      </c>
      <c r="I1892" s="234"/>
      <c r="J1892" s="234"/>
      <c r="K1892" s="234"/>
      <c r="L1892" s="234"/>
      <c r="M1892" s="234"/>
      <c r="N1892" s="234" t="s">
        <v>6946</v>
      </c>
      <c r="O1892" s="249"/>
      <c r="P1892" s="249"/>
      <c r="Q1892" s="226"/>
      <c r="R1892" s="212" t="s">
        <v>2</v>
      </c>
      <c r="S1892" s="213" t="s">
        <v>6721</v>
      </c>
      <c r="T1892" s="236" t="s">
        <v>8996</v>
      </c>
      <c r="U1892" s="237" t="s">
        <v>6722</v>
      </c>
      <c r="V1892" s="236">
        <v>45548</v>
      </c>
      <c r="W1892" s="236" t="s">
        <v>6944</v>
      </c>
      <c r="X1892" s="237" t="s">
        <v>6721</v>
      </c>
      <c r="Y1892" s="237"/>
      <c r="Z1892" s="237"/>
      <c r="AA1892" s="241">
        <v>202409</v>
      </c>
      <c r="AB1892" s="246"/>
      <c r="AC1892" s="236" t="s">
        <v>7181</v>
      </c>
      <c r="AD1892" s="247" t="s">
        <v>7131</v>
      </c>
      <c r="AE1892" s="248">
        <v>0</v>
      </c>
      <c r="AF1892" s="247" t="s">
        <v>7131</v>
      </c>
      <c r="AG1892" s="242" t="str">
        <f>IFERROR(VLOOKUP(작성용!A:A,RM!A:D,4,0),"-")</f>
        <v>-</v>
      </c>
      <c r="AH1892" s="9" t="s">
        <v>6721</v>
      </c>
      <c r="AI1892" s="238" t="s">
        <v>6721</v>
      </c>
      <c r="AJ1892" s="238" t="s">
        <v>6721</v>
      </c>
      <c r="AK1892" s="238" t="s">
        <v>7182</v>
      </c>
      <c r="AL1892" s="238">
        <v>1891</v>
      </c>
    </row>
    <row r="1893" spans="1:38" x14ac:dyDescent="0.3">
      <c r="A1893" s="232">
        <v>6000537</v>
      </c>
      <c r="B1893" s="232" t="s">
        <v>8971</v>
      </c>
      <c r="C1893" s="244" t="s">
        <v>6717</v>
      </c>
      <c r="D1893" s="230" t="s">
        <v>9035</v>
      </c>
      <c r="E1893" s="239">
        <v>1311110547356</v>
      </c>
      <c r="F1893" s="243" t="s">
        <v>6966</v>
      </c>
      <c r="G1893" s="214">
        <v>0</v>
      </c>
      <c r="H1893" s="234" t="s">
        <v>6721</v>
      </c>
      <c r="I1893" s="234"/>
      <c r="J1893" s="234"/>
      <c r="K1893" s="234"/>
      <c r="L1893" s="234"/>
      <c r="M1893" s="234"/>
      <c r="N1893" s="234" t="s">
        <v>6946</v>
      </c>
      <c r="O1893" s="249"/>
      <c r="P1893" s="249"/>
      <c r="Q1893" s="226"/>
      <c r="R1893" s="212" t="s">
        <v>2</v>
      </c>
      <c r="S1893" s="213" t="s">
        <v>6721</v>
      </c>
      <c r="T1893" s="236" t="s">
        <v>8996</v>
      </c>
      <c r="U1893" s="237" t="s">
        <v>6722</v>
      </c>
      <c r="V1893" s="236">
        <v>45548</v>
      </c>
      <c r="W1893" s="236" t="s">
        <v>6944</v>
      </c>
      <c r="X1893" s="237" t="s">
        <v>6721</v>
      </c>
      <c r="Y1893" s="237"/>
      <c r="Z1893" s="237"/>
      <c r="AA1893" s="241">
        <v>202409</v>
      </c>
      <c r="AB1893" s="246"/>
      <c r="AC1893" s="236" t="s">
        <v>7181</v>
      </c>
      <c r="AD1893" s="247" t="s">
        <v>7117</v>
      </c>
      <c r="AE1893" s="248">
        <v>0</v>
      </c>
      <c r="AF1893" s="247" t="s">
        <v>7117</v>
      </c>
      <c r="AG1893" s="242" t="str">
        <f>IFERROR(VLOOKUP(작성용!A:A,RM!A:D,4,0),"-")</f>
        <v>-</v>
      </c>
      <c r="AH1893" s="9" t="s">
        <v>6721</v>
      </c>
      <c r="AI1893" s="238" t="s">
        <v>6721</v>
      </c>
      <c r="AJ1893" s="238" t="s">
        <v>6721</v>
      </c>
      <c r="AK1893" s="238" t="s">
        <v>7182</v>
      </c>
      <c r="AL1893" s="238">
        <v>1892</v>
      </c>
    </row>
    <row r="1894" spans="1:38" x14ac:dyDescent="0.3">
      <c r="A1894" s="232">
        <v>6000537</v>
      </c>
      <c r="B1894" s="232" t="s">
        <v>8971</v>
      </c>
      <c r="C1894" s="244" t="s">
        <v>6717</v>
      </c>
      <c r="D1894" s="230" t="s">
        <v>9036</v>
      </c>
      <c r="E1894" s="239">
        <v>1348110144444</v>
      </c>
      <c r="F1894" s="243" t="s">
        <v>7044</v>
      </c>
      <c r="G1894" s="214">
        <v>0</v>
      </c>
      <c r="H1894" s="234" t="s">
        <v>6721</v>
      </c>
      <c r="I1894" s="234"/>
      <c r="J1894" s="234"/>
      <c r="K1894" s="234"/>
      <c r="L1894" s="234"/>
      <c r="M1894" s="234"/>
      <c r="N1894" s="234" t="s">
        <v>6946</v>
      </c>
      <c r="O1894" s="249"/>
      <c r="P1894" s="249"/>
      <c r="Q1894" s="226"/>
      <c r="R1894" s="212" t="s">
        <v>2</v>
      </c>
      <c r="S1894" s="213" t="s">
        <v>6721</v>
      </c>
      <c r="T1894" s="236" t="s">
        <v>8996</v>
      </c>
      <c r="U1894" s="237" t="s">
        <v>6722</v>
      </c>
      <c r="V1894" s="236">
        <v>45548</v>
      </c>
      <c r="W1894" s="236" t="s">
        <v>6944</v>
      </c>
      <c r="X1894" s="237" t="s">
        <v>6721</v>
      </c>
      <c r="Y1894" s="237"/>
      <c r="Z1894" s="237"/>
      <c r="AA1894" s="241">
        <v>202409</v>
      </c>
      <c r="AB1894" s="246"/>
      <c r="AC1894" s="236" t="s">
        <v>7181</v>
      </c>
      <c r="AD1894" s="247" t="s">
        <v>7289</v>
      </c>
      <c r="AE1894" s="248">
        <v>0</v>
      </c>
      <c r="AF1894" s="247" t="s">
        <v>7289</v>
      </c>
      <c r="AG1894" s="242" t="str">
        <f>IFERROR(VLOOKUP(작성용!A:A,RM!A:D,4,0),"-")</f>
        <v>-</v>
      </c>
      <c r="AH1894" s="9" t="s">
        <v>6721</v>
      </c>
      <c r="AI1894" s="238" t="s">
        <v>6721</v>
      </c>
      <c r="AJ1894" s="238" t="s">
        <v>6721</v>
      </c>
      <c r="AK1894" s="238" t="s">
        <v>7182</v>
      </c>
      <c r="AL1894" s="238">
        <v>1893</v>
      </c>
    </row>
    <row r="1895" spans="1:38" x14ac:dyDescent="0.3">
      <c r="A1895" s="232">
        <v>6000537</v>
      </c>
      <c r="B1895" s="232" t="s">
        <v>8971</v>
      </c>
      <c r="C1895" s="244" t="s">
        <v>6717</v>
      </c>
      <c r="D1895" s="240" t="s">
        <v>9037</v>
      </c>
      <c r="E1895" s="239">
        <v>1311110464675</v>
      </c>
      <c r="F1895" s="243" t="s">
        <v>7044</v>
      </c>
      <c r="G1895" s="214">
        <v>2</v>
      </c>
      <c r="H1895" s="234" t="s">
        <v>6721</v>
      </c>
      <c r="I1895" s="234"/>
      <c r="J1895" s="234"/>
      <c r="K1895" s="234"/>
      <c r="L1895" s="234"/>
      <c r="M1895" s="234"/>
      <c r="N1895" s="234" t="s">
        <v>6946</v>
      </c>
      <c r="O1895" s="249"/>
      <c r="P1895" s="249"/>
      <c r="Q1895" s="226"/>
      <c r="R1895" s="212" t="s">
        <v>2</v>
      </c>
      <c r="S1895" s="213" t="s">
        <v>6721</v>
      </c>
      <c r="T1895" s="236" t="s">
        <v>8996</v>
      </c>
      <c r="U1895" s="237" t="s">
        <v>6722</v>
      </c>
      <c r="V1895" s="236">
        <v>45548</v>
      </c>
      <c r="W1895" s="236" t="s">
        <v>6944</v>
      </c>
      <c r="X1895" s="237" t="s">
        <v>6721</v>
      </c>
      <c r="Y1895" s="237"/>
      <c r="Z1895" s="237"/>
      <c r="AA1895" s="241">
        <v>202409</v>
      </c>
      <c r="AB1895" s="246"/>
      <c r="AC1895" s="236" t="s">
        <v>7181</v>
      </c>
      <c r="AD1895" s="247" t="s">
        <v>7196</v>
      </c>
      <c r="AE1895" s="248">
        <v>0.4</v>
      </c>
      <c r="AF1895" s="247" t="s">
        <v>7196</v>
      </c>
      <c r="AG1895" s="242" t="str">
        <f>IFERROR(VLOOKUP(작성용!A:A,RM!A:D,4,0),"-")</f>
        <v>-</v>
      </c>
      <c r="AH1895" s="9" t="s">
        <v>6721</v>
      </c>
      <c r="AI1895" s="238" t="s">
        <v>6721</v>
      </c>
      <c r="AJ1895" s="238" t="s">
        <v>6721</v>
      </c>
      <c r="AK1895" s="238" t="s">
        <v>7182</v>
      </c>
      <c r="AL1895" s="238">
        <v>1894</v>
      </c>
    </row>
    <row r="1896" spans="1:38" x14ac:dyDescent="0.3">
      <c r="A1896" s="232">
        <v>6000537</v>
      </c>
      <c r="B1896" s="232" t="s">
        <v>8971</v>
      </c>
      <c r="C1896" s="244" t="s">
        <v>6717</v>
      </c>
      <c r="D1896" s="240" t="s">
        <v>7988</v>
      </c>
      <c r="E1896" s="239">
        <v>1311110465110</v>
      </c>
      <c r="F1896" s="243" t="s">
        <v>7044</v>
      </c>
      <c r="G1896" s="214">
        <v>0</v>
      </c>
      <c r="H1896" s="234" t="s">
        <v>6721</v>
      </c>
      <c r="I1896" s="234"/>
      <c r="J1896" s="234"/>
      <c r="K1896" s="234"/>
      <c r="L1896" s="234"/>
      <c r="M1896" s="234"/>
      <c r="N1896" s="234" t="s">
        <v>6946</v>
      </c>
      <c r="O1896" s="249"/>
      <c r="P1896" s="249"/>
      <c r="Q1896" s="226"/>
      <c r="R1896" s="212" t="s">
        <v>2</v>
      </c>
      <c r="S1896" s="213" t="s">
        <v>6721</v>
      </c>
      <c r="T1896" s="236" t="s">
        <v>8996</v>
      </c>
      <c r="U1896" s="237" t="s">
        <v>6722</v>
      </c>
      <c r="V1896" s="236">
        <v>45548</v>
      </c>
      <c r="W1896" s="236" t="s">
        <v>6944</v>
      </c>
      <c r="X1896" s="237" t="s">
        <v>6721</v>
      </c>
      <c r="Y1896" s="237"/>
      <c r="Z1896" s="237"/>
      <c r="AA1896" s="241">
        <v>202409</v>
      </c>
      <c r="AB1896" s="246"/>
      <c r="AC1896" s="236" t="s">
        <v>7181</v>
      </c>
      <c r="AD1896" s="247" t="s">
        <v>7196</v>
      </c>
      <c r="AE1896" s="248">
        <v>0</v>
      </c>
      <c r="AF1896" s="247" t="s">
        <v>7196</v>
      </c>
      <c r="AG1896" s="242" t="str">
        <f>IFERROR(VLOOKUP(작성용!A:A,RM!A:D,4,0),"-")</f>
        <v>-</v>
      </c>
      <c r="AH1896" s="9" t="s">
        <v>6721</v>
      </c>
      <c r="AI1896" s="238" t="s">
        <v>6721</v>
      </c>
      <c r="AJ1896" s="238" t="s">
        <v>6721</v>
      </c>
      <c r="AK1896" s="238" t="s">
        <v>7182</v>
      </c>
      <c r="AL1896" s="238">
        <v>1895</v>
      </c>
    </row>
    <row r="1897" spans="1:38" x14ac:dyDescent="0.3">
      <c r="A1897" s="232">
        <v>6000537</v>
      </c>
      <c r="B1897" s="232" t="s">
        <v>8971</v>
      </c>
      <c r="C1897" s="244" t="s">
        <v>6717</v>
      </c>
      <c r="D1897" s="230" t="s">
        <v>9038</v>
      </c>
      <c r="E1897" s="239">
        <v>1101117261558</v>
      </c>
      <c r="F1897" s="243" t="s">
        <v>7044</v>
      </c>
      <c r="G1897" s="214">
        <v>0</v>
      </c>
      <c r="H1897" s="234" t="s">
        <v>6721</v>
      </c>
      <c r="I1897" s="234"/>
      <c r="J1897" s="234"/>
      <c r="K1897" s="234"/>
      <c r="L1897" s="234"/>
      <c r="M1897" s="234"/>
      <c r="N1897" s="234" t="s">
        <v>6946</v>
      </c>
      <c r="O1897" s="249"/>
      <c r="P1897" s="249"/>
      <c r="Q1897" s="226"/>
      <c r="R1897" s="212" t="s">
        <v>2</v>
      </c>
      <c r="S1897" s="213" t="s">
        <v>6721</v>
      </c>
      <c r="T1897" s="236" t="s">
        <v>8996</v>
      </c>
      <c r="U1897" s="237" t="s">
        <v>6722</v>
      </c>
      <c r="V1897" s="236">
        <v>45548</v>
      </c>
      <c r="W1897" s="236" t="s">
        <v>6944</v>
      </c>
      <c r="X1897" s="237" t="s">
        <v>6721</v>
      </c>
      <c r="Y1897" s="237"/>
      <c r="Z1897" s="237"/>
      <c r="AA1897" s="241">
        <v>202409</v>
      </c>
      <c r="AB1897" s="246"/>
      <c r="AC1897" s="236" t="s">
        <v>7181</v>
      </c>
      <c r="AD1897" s="247" t="s">
        <v>7110</v>
      </c>
      <c r="AE1897" s="248">
        <v>0</v>
      </c>
      <c r="AF1897" s="247" t="s">
        <v>7110</v>
      </c>
      <c r="AG1897" s="242" t="str">
        <f>IFERROR(VLOOKUP(작성용!A:A,RM!A:D,4,0),"-")</f>
        <v>-</v>
      </c>
      <c r="AH1897" s="9" t="s">
        <v>6721</v>
      </c>
      <c r="AI1897" s="238" t="s">
        <v>6721</v>
      </c>
      <c r="AJ1897" s="238" t="s">
        <v>6721</v>
      </c>
      <c r="AK1897" s="238" t="s">
        <v>7182</v>
      </c>
      <c r="AL1897" s="238">
        <v>1896</v>
      </c>
    </row>
    <row r="1898" spans="1:38" x14ac:dyDescent="0.3">
      <c r="A1898" s="232">
        <v>6000537</v>
      </c>
      <c r="B1898" s="232" t="s">
        <v>8971</v>
      </c>
      <c r="C1898" s="244" t="s">
        <v>6717</v>
      </c>
      <c r="D1898" s="240" t="s">
        <v>9039</v>
      </c>
      <c r="E1898" s="239">
        <v>1101117269370</v>
      </c>
      <c r="F1898" s="243" t="s">
        <v>7179</v>
      </c>
      <c r="G1898" s="214">
        <v>0</v>
      </c>
      <c r="H1898" s="234" t="s">
        <v>6721</v>
      </c>
      <c r="I1898" s="234"/>
      <c r="J1898" s="234"/>
      <c r="K1898" s="234"/>
      <c r="L1898" s="234"/>
      <c r="M1898" s="234"/>
      <c r="N1898" s="234" t="s">
        <v>6946</v>
      </c>
      <c r="O1898" s="249"/>
      <c r="P1898" s="249"/>
      <c r="Q1898" s="226"/>
      <c r="R1898" s="212" t="s">
        <v>2</v>
      </c>
      <c r="S1898" s="213" t="s">
        <v>6721</v>
      </c>
      <c r="T1898" s="236" t="s">
        <v>8996</v>
      </c>
      <c r="U1898" s="237" t="s">
        <v>6722</v>
      </c>
      <c r="V1898" s="236">
        <v>45548</v>
      </c>
      <c r="W1898" s="236" t="s">
        <v>6944</v>
      </c>
      <c r="X1898" s="237" t="s">
        <v>6721</v>
      </c>
      <c r="Y1898" s="237"/>
      <c r="Z1898" s="237"/>
      <c r="AA1898" s="241">
        <v>202409</v>
      </c>
      <c r="AB1898" s="246"/>
      <c r="AC1898" s="236" t="s">
        <v>7181</v>
      </c>
      <c r="AD1898" s="247" t="s">
        <v>7158</v>
      </c>
      <c r="AE1898" s="248">
        <v>0.4</v>
      </c>
      <c r="AF1898" s="247" t="s">
        <v>7158</v>
      </c>
      <c r="AG1898" s="242" t="str">
        <f>IFERROR(VLOOKUP(작성용!A:A,RM!A:D,4,0),"-")</f>
        <v>-</v>
      </c>
      <c r="AH1898" s="9" t="s">
        <v>6721</v>
      </c>
      <c r="AI1898" s="238" t="s">
        <v>6721</v>
      </c>
      <c r="AJ1898" s="238" t="s">
        <v>6721</v>
      </c>
      <c r="AK1898" s="238" t="s">
        <v>7182</v>
      </c>
      <c r="AL1898" s="238">
        <v>1897</v>
      </c>
    </row>
    <row r="1899" spans="1:38" x14ac:dyDescent="0.3">
      <c r="A1899" s="232">
        <v>6000537</v>
      </c>
      <c r="B1899" s="232" t="s">
        <v>8971</v>
      </c>
      <c r="C1899" s="244" t="s">
        <v>6717</v>
      </c>
      <c r="D1899" s="231" t="s">
        <v>9040</v>
      </c>
      <c r="E1899" s="239" t="s">
        <v>5566</v>
      </c>
      <c r="F1899" s="243" t="s">
        <v>7044</v>
      </c>
      <c r="G1899" s="214">
        <v>0</v>
      </c>
      <c r="H1899" s="234" t="s">
        <v>6721</v>
      </c>
      <c r="I1899" s="234"/>
      <c r="J1899" s="234"/>
      <c r="K1899" s="234"/>
      <c r="L1899" s="234"/>
      <c r="M1899" s="234"/>
      <c r="N1899" s="234" t="s">
        <v>6946</v>
      </c>
      <c r="O1899" s="249"/>
      <c r="P1899" s="249"/>
      <c r="Q1899" s="226"/>
      <c r="R1899" s="212" t="s">
        <v>2</v>
      </c>
      <c r="S1899" s="213" t="s">
        <v>6721</v>
      </c>
      <c r="T1899" s="236" t="s">
        <v>8996</v>
      </c>
      <c r="U1899" s="237" t="s">
        <v>6722</v>
      </c>
      <c r="V1899" s="236">
        <v>45548</v>
      </c>
      <c r="W1899" s="236" t="s">
        <v>6944</v>
      </c>
      <c r="X1899" s="237" t="s">
        <v>6721</v>
      </c>
      <c r="Y1899" s="237"/>
      <c r="Z1899" s="237"/>
      <c r="AA1899" s="241">
        <v>202409</v>
      </c>
      <c r="AB1899" s="246"/>
      <c r="AC1899" s="236" t="s">
        <v>7181</v>
      </c>
      <c r="AD1899" s="247" t="s">
        <v>7152</v>
      </c>
      <c r="AE1899" s="248">
        <v>0</v>
      </c>
      <c r="AF1899" s="247" t="s">
        <v>7152</v>
      </c>
      <c r="AG1899" s="242" t="str">
        <f>IFERROR(VLOOKUP(작성용!A:A,RM!A:D,4,0),"-")</f>
        <v>-</v>
      </c>
      <c r="AH1899" s="9" t="s">
        <v>6721</v>
      </c>
      <c r="AI1899" s="238" t="s">
        <v>6721</v>
      </c>
      <c r="AJ1899" s="238" t="s">
        <v>6721</v>
      </c>
      <c r="AK1899" s="238" t="s">
        <v>7182</v>
      </c>
      <c r="AL1899" s="238">
        <v>1898</v>
      </c>
    </row>
    <row r="1900" spans="1:38" x14ac:dyDescent="0.3">
      <c r="A1900" s="232">
        <v>6000537</v>
      </c>
      <c r="B1900" s="232" t="s">
        <v>8971</v>
      </c>
      <c r="C1900" s="244" t="s">
        <v>6717</v>
      </c>
      <c r="D1900" s="230" t="s">
        <v>9041</v>
      </c>
      <c r="E1900" s="239">
        <v>1101117100681</v>
      </c>
      <c r="F1900" s="243" t="s">
        <v>7044</v>
      </c>
      <c r="G1900" s="214">
        <v>0</v>
      </c>
      <c r="H1900" s="234" t="s">
        <v>6721</v>
      </c>
      <c r="I1900" s="234"/>
      <c r="J1900" s="234"/>
      <c r="K1900" s="234"/>
      <c r="L1900" s="234"/>
      <c r="M1900" s="234"/>
      <c r="N1900" s="234" t="s">
        <v>6946</v>
      </c>
      <c r="O1900" s="249"/>
      <c r="P1900" s="249"/>
      <c r="Q1900" s="226"/>
      <c r="R1900" s="212" t="s">
        <v>2</v>
      </c>
      <c r="S1900" s="213" t="s">
        <v>6721</v>
      </c>
      <c r="T1900" s="236" t="s">
        <v>8996</v>
      </c>
      <c r="U1900" s="237" t="s">
        <v>6722</v>
      </c>
      <c r="V1900" s="236">
        <v>45548</v>
      </c>
      <c r="W1900" s="236" t="s">
        <v>6944</v>
      </c>
      <c r="X1900" s="237" t="s">
        <v>6721</v>
      </c>
      <c r="Y1900" s="237"/>
      <c r="Z1900" s="237"/>
      <c r="AA1900" s="241">
        <v>202409</v>
      </c>
      <c r="AB1900" s="246"/>
      <c r="AC1900" s="236" t="s">
        <v>7181</v>
      </c>
      <c r="AD1900" s="247" t="s">
        <v>7146</v>
      </c>
      <c r="AE1900" s="248">
        <v>0</v>
      </c>
      <c r="AF1900" s="247" t="s">
        <v>7146</v>
      </c>
      <c r="AG1900" s="242" t="str">
        <f>IFERROR(VLOOKUP(작성용!A:A,RM!A:D,4,0),"-")</f>
        <v>-</v>
      </c>
      <c r="AH1900" s="9" t="s">
        <v>6721</v>
      </c>
      <c r="AI1900" s="238" t="s">
        <v>6721</v>
      </c>
      <c r="AJ1900" s="238" t="s">
        <v>6721</v>
      </c>
      <c r="AK1900" s="238" t="s">
        <v>7182</v>
      </c>
      <c r="AL1900" s="238">
        <v>1899</v>
      </c>
    </row>
    <row r="1901" spans="1:38" x14ac:dyDescent="0.3">
      <c r="A1901" s="232">
        <v>6000537</v>
      </c>
      <c r="B1901" s="232" t="s">
        <v>8971</v>
      </c>
      <c r="C1901" s="244" t="s">
        <v>6717</v>
      </c>
      <c r="D1901" s="240" t="s">
        <v>9020</v>
      </c>
      <c r="E1901" s="239">
        <v>1311110583318</v>
      </c>
      <c r="F1901" s="243" t="s">
        <v>7044</v>
      </c>
      <c r="G1901" s="214">
        <v>1</v>
      </c>
      <c r="H1901" s="234" t="s">
        <v>6721</v>
      </c>
      <c r="I1901" s="234"/>
      <c r="J1901" s="234"/>
      <c r="K1901" s="234"/>
      <c r="L1901" s="234"/>
      <c r="M1901" s="234"/>
      <c r="N1901" s="234" t="s">
        <v>6946</v>
      </c>
      <c r="O1901" s="249"/>
      <c r="P1901" s="249"/>
      <c r="Q1901" s="226"/>
      <c r="R1901" s="212" t="s">
        <v>2</v>
      </c>
      <c r="S1901" s="213" t="s">
        <v>6721</v>
      </c>
      <c r="T1901" s="236" t="s">
        <v>8996</v>
      </c>
      <c r="U1901" s="237" t="s">
        <v>6722</v>
      </c>
      <c r="V1901" s="236">
        <v>45548</v>
      </c>
      <c r="W1901" s="236" t="s">
        <v>6944</v>
      </c>
      <c r="X1901" s="237" t="s">
        <v>6721</v>
      </c>
      <c r="Y1901" s="237"/>
      <c r="Z1901" s="237"/>
      <c r="AA1901" s="241">
        <v>202409</v>
      </c>
      <c r="AB1901" s="246"/>
      <c r="AC1901" s="236" t="s">
        <v>7181</v>
      </c>
      <c r="AD1901" s="247" t="s">
        <v>7131</v>
      </c>
      <c r="AE1901" s="248">
        <v>0</v>
      </c>
      <c r="AF1901" s="247" t="s">
        <v>7131</v>
      </c>
      <c r="AG1901" s="242" t="str">
        <f>IFERROR(VLOOKUP(작성용!A:A,RM!A:D,4,0),"-")</f>
        <v>-</v>
      </c>
      <c r="AH1901" s="9" t="s">
        <v>6721</v>
      </c>
      <c r="AI1901" s="238" t="s">
        <v>6721</v>
      </c>
      <c r="AJ1901" s="238" t="s">
        <v>6721</v>
      </c>
      <c r="AK1901" s="238" t="s">
        <v>7182</v>
      </c>
      <c r="AL1901" s="238">
        <v>1900</v>
      </c>
    </row>
    <row r="1902" spans="1:38" x14ac:dyDescent="0.3">
      <c r="A1902" s="232">
        <v>6000537</v>
      </c>
      <c r="B1902" s="232" t="s">
        <v>8971</v>
      </c>
      <c r="C1902" s="244" t="s">
        <v>6717</v>
      </c>
      <c r="D1902" s="240" t="s">
        <v>9030</v>
      </c>
      <c r="E1902" s="239">
        <v>1311110641645</v>
      </c>
      <c r="F1902" s="243" t="s">
        <v>7044</v>
      </c>
      <c r="G1902" s="214">
        <v>2</v>
      </c>
      <c r="H1902" s="234" t="s">
        <v>6721</v>
      </c>
      <c r="I1902" s="234"/>
      <c r="J1902" s="234"/>
      <c r="K1902" s="234"/>
      <c r="L1902" s="234"/>
      <c r="M1902" s="234"/>
      <c r="N1902" s="234" t="s">
        <v>6946</v>
      </c>
      <c r="O1902" s="249"/>
      <c r="P1902" s="249"/>
      <c r="Q1902" s="226"/>
      <c r="R1902" s="212" t="s">
        <v>2</v>
      </c>
      <c r="S1902" s="213" t="s">
        <v>6721</v>
      </c>
      <c r="T1902" s="236" t="s">
        <v>8996</v>
      </c>
      <c r="U1902" s="237" t="s">
        <v>6722</v>
      </c>
      <c r="V1902" s="236">
        <v>45548</v>
      </c>
      <c r="W1902" s="236" t="s">
        <v>6944</v>
      </c>
      <c r="X1902" s="237" t="s">
        <v>6721</v>
      </c>
      <c r="Y1902" s="237"/>
      <c r="Z1902" s="237"/>
      <c r="AA1902" s="241">
        <v>202409</v>
      </c>
      <c r="AB1902" s="246"/>
      <c r="AC1902" s="236" t="s">
        <v>7181</v>
      </c>
      <c r="AD1902" s="247" t="s">
        <v>7289</v>
      </c>
      <c r="AE1902" s="248">
        <v>0</v>
      </c>
      <c r="AF1902" s="247" t="s">
        <v>7289</v>
      </c>
      <c r="AG1902" s="242" t="str">
        <f>IFERROR(VLOOKUP(작성용!A:A,RM!A:D,4,0),"-")</f>
        <v>-</v>
      </c>
      <c r="AH1902" s="9" t="s">
        <v>6721</v>
      </c>
      <c r="AI1902" s="238" t="s">
        <v>6721</v>
      </c>
      <c r="AJ1902" s="238" t="s">
        <v>6721</v>
      </c>
      <c r="AK1902" s="238" t="s">
        <v>7182</v>
      </c>
      <c r="AL1902" s="238">
        <v>1901</v>
      </c>
    </row>
    <row r="1903" spans="1:38" x14ac:dyDescent="0.3">
      <c r="A1903" s="232">
        <v>6000574</v>
      </c>
      <c r="B1903" s="232" t="s">
        <v>8972</v>
      </c>
      <c r="C1903" s="244" t="s">
        <v>6717</v>
      </c>
      <c r="D1903" s="230" t="s">
        <v>9042</v>
      </c>
      <c r="E1903" s="239">
        <v>1311110423499</v>
      </c>
      <c r="F1903" s="243" t="s">
        <v>6966</v>
      </c>
      <c r="G1903" s="214">
        <v>0</v>
      </c>
      <c r="H1903" s="234" t="s">
        <v>6721</v>
      </c>
      <c r="I1903" s="234"/>
      <c r="J1903" s="234"/>
      <c r="K1903" s="234"/>
      <c r="L1903" s="234"/>
      <c r="M1903" s="234"/>
      <c r="N1903" s="234" t="s">
        <v>6946</v>
      </c>
      <c r="O1903" s="249"/>
      <c r="P1903" s="249"/>
      <c r="Q1903" s="226"/>
      <c r="R1903" s="212" t="s">
        <v>2</v>
      </c>
      <c r="S1903" s="213" t="s">
        <v>6721</v>
      </c>
      <c r="T1903" s="236" t="s">
        <v>8996</v>
      </c>
      <c r="U1903" s="237" t="s">
        <v>6722</v>
      </c>
      <c r="V1903" s="236">
        <v>45548</v>
      </c>
      <c r="W1903" s="236" t="s">
        <v>6944</v>
      </c>
      <c r="X1903" s="237" t="s">
        <v>6721</v>
      </c>
      <c r="Y1903" s="237"/>
      <c r="Z1903" s="237"/>
      <c r="AA1903" s="241">
        <v>202409</v>
      </c>
      <c r="AB1903" s="246"/>
      <c r="AC1903" s="236" t="s">
        <v>7181</v>
      </c>
      <c r="AD1903" s="247" t="s">
        <v>6910</v>
      </c>
      <c r="AE1903" s="248">
        <v>0</v>
      </c>
      <c r="AF1903" s="247" t="s">
        <v>6910</v>
      </c>
      <c r="AG1903" s="242" t="str">
        <f>IFERROR(VLOOKUP(작성용!A:A,RM!A:D,4,0),"-")</f>
        <v>-</v>
      </c>
      <c r="AH1903" s="9" t="s">
        <v>6721</v>
      </c>
      <c r="AI1903" s="238" t="s">
        <v>6721</v>
      </c>
      <c r="AJ1903" s="238" t="s">
        <v>6721</v>
      </c>
      <c r="AK1903" s="238" t="s">
        <v>7182</v>
      </c>
      <c r="AL1903" s="238">
        <v>1902</v>
      </c>
    </row>
    <row r="1904" spans="1:38" x14ac:dyDescent="0.3">
      <c r="A1904" s="232">
        <v>6000574</v>
      </c>
      <c r="B1904" s="232" t="s">
        <v>8972</v>
      </c>
      <c r="C1904" s="244" t="s">
        <v>6717</v>
      </c>
      <c r="D1904" s="240" t="s">
        <v>9043</v>
      </c>
      <c r="E1904" s="239">
        <v>1101117046801</v>
      </c>
      <c r="F1904" s="243" t="s">
        <v>7044</v>
      </c>
      <c r="G1904" s="214">
        <v>2</v>
      </c>
      <c r="H1904" s="234" t="s">
        <v>6721</v>
      </c>
      <c r="I1904" s="234"/>
      <c r="J1904" s="234"/>
      <c r="K1904" s="234"/>
      <c r="L1904" s="234"/>
      <c r="M1904" s="234"/>
      <c r="N1904" s="234" t="s">
        <v>6946</v>
      </c>
      <c r="O1904" s="249"/>
      <c r="P1904" s="249"/>
      <c r="Q1904" s="226"/>
      <c r="R1904" s="212" t="s">
        <v>2</v>
      </c>
      <c r="S1904" s="213" t="s">
        <v>6721</v>
      </c>
      <c r="T1904" s="236" t="s">
        <v>8996</v>
      </c>
      <c r="U1904" s="237" t="s">
        <v>6722</v>
      </c>
      <c r="V1904" s="236">
        <v>45548</v>
      </c>
      <c r="W1904" s="236" t="s">
        <v>6944</v>
      </c>
      <c r="X1904" s="237" t="s">
        <v>6721</v>
      </c>
      <c r="Y1904" s="237"/>
      <c r="Z1904" s="237"/>
      <c r="AA1904" s="241">
        <v>202409</v>
      </c>
      <c r="AB1904" s="246"/>
      <c r="AC1904" s="236" t="s">
        <v>7181</v>
      </c>
      <c r="AD1904" s="247" t="s">
        <v>7606</v>
      </c>
      <c r="AE1904" s="248">
        <v>0</v>
      </c>
      <c r="AF1904" s="247" t="s">
        <v>7606</v>
      </c>
      <c r="AG1904" s="242" t="str">
        <f>IFERROR(VLOOKUP(작성용!A:A,RM!A:D,4,0),"-")</f>
        <v>-</v>
      </c>
      <c r="AH1904" s="9" t="s">
        <v>6721</v>
      </c>
      <c r="AI1904" s="238" t="s">
        <v>6721</v>
      </c>
      <c r="AJ1904" s="238" t="s">
        <v>6721</v>
      </c>
      <c r="AK1904" s="238" t="s">
        <v>7182</v>
      </c>
      <c r="AL1904" s="238">
        <v>1903</v>
      </c>
    </row>
    <row r="1905" spans="1:38" x14ac:dyDescent="0.3">
      <c r="A1905" s="232">
        <v>6000574</v>
      </c>
      <c r="B1905" s="232" t="s">
        <v>8972</v>
      </c>
      <c r="C1905" s="244" t="s">
        <v>6717</v>
      </c>
      <c r="D1905" s="240" t="s">
        <v>9044</v>
      </c>
      <c r="E1905" s="239" t="s">
        <v>5567</v>
      </c>
      <c r="F1905" s="243" t="s">
        <v>6966</v>
      </c>
      <c r="G1905" s="214">
        <v>1</v>
      </c>
      <c r="H1905" s="234" t="s">
        <v>6721</v>
      </c>
      <c r="I1905" s="234"/>
      <c r="J1905" s="234"/>
      <c r="K1905" s="234"/>
      <c r="L1905" s="234"/>
      <c r="M1905" s="234"/>
      <c r="N1905" s="234" t="s">
        <v>6946</v>
      </c>
      <c r="O1905" s="249"/>
      <c r="P1905" s="249"/>
      <c r="Q1905" s="226"/>
      <c r="R1905" s="212" t="s">
        <v>2</v>
      </c>
      <c r="S1905" s="213" t="s">
        <v>6721</v>
      </c>
      <c r="T1905" s="236" t="s">
        <v>8996</v>
      </c>
      <c r="U1905" s="237" t="s">
        <v>6722</v>
      </c>
      <c r="V1905" s="236">
        <v>45548</v>
      </c>
      <c r="W1905" s="236" t="s">
        <v>6944</v>
      </c>
      <c r="X1905" s="237" t="s">
        <v>6721</v>
      </c>
      <c r="Y1905" s="237"/>
      <c r="Z1905" s="237"/>
      <c r="AA1905" s="241">
        <v>202409</v>
      </c>
      <c r="AB1905" s="246"/>
      <c r="AC1905" s="236" t="s">
        <v>7181</v>
      </c>
      <c r="AD1905" s="247" t="s">
        <v>7119</v>
      </c>
      <c r="AE1905" s="248">
        <v>0</v>
      </c>
      <c r="AF1905" s="247" t="s">
        <v>7119</v>
      </c>
      <c r="AG1905" s="242" t="str">
        <f>IFERROR(VLOOKUP(작성용!A:A,RM!A:D,4,0),"-")</f>
        <v>-</v>
      </c>
      <c r="AH1905" s="9" t="s">
        <v>6721</v>
      </c>
      <c r="AI1905" s="238" t="s">
        <v>6721</v>
      </c>
      <c r="AJ1905" s="238" t="s">
        <v>6721</v>
      </c>
      <c r="AK1905" s="238" t="s">
        <v>7182</v>
      </c>
      <c r="AL1905" s="238">
        <v>1904</v>
      </c>
    </row>
    <row r="1906" spans="1:38" x14ac:dyDescent="0.3">
      <c r="A1906" s="232">
        <v>6000574</v>
      </c>
      <c r="B1906" s="232" t="s">
        <v>8972</v>
      </c>
      <c r="C1906" s="244" t="s">
        <v>6717</v>
      </c>
      <c r="D1906" s="240" t="s">
        <v>9044</v>
      </c>
      <c r="E1906" s="239" t="s">
        <v>5567</v>
      </c>
      <c r="F1906" s="243" t="s">
        <v>7179</v>
      </c>
      <c r="G1906" s="214">
        <v>0</v>
      </c>
      <c r="H1906" s="234" t="s">
        <v>6721</v>
      </c>
      <c r="I1906" s="234"/>
      <c r="J1906" s="234"/>
      <c r="K1906" s="234"/>
      <c r="L1906" s="234"/>
      <c r="M1906" s="234"/>
      <c r="N1906" s="234" t="s">
        <v>6946</v>
      </c>
      <c r="O1906" s="249"/>
      <c r="P1906" s="249"/>
      <c r="Q1906" s="226"/>
      <c r="R1906" s="212" t="s">
        <v>2</v>
      </c>
      <c r="S1906" s="213" t="s">
        <v>6721</v>
      </c>
      <c r="T1906" s="236" t="s">
        <v>8996</v>
      </c>
      <c r="U1906" s="237" t="s">
        <v>6722</v>
      </c>
      <c r="V1906" s="236">
        <v>45548</v>
      </c>
      <c r="W1906" s="236" t="s">
        <v>6944</v>
      </c>
      <c r="X1906" s="237" t="s">
        <v>6721</v>
      </c>
      <c r="Y1906" s="237"/>
      <c r="Z1906" s="237"/>
      <c r="AA1906" s="241">
        <v>202409</v>
      </c>
      <c r="AB1906" s="246"/>
      <c r="AC1906" s="236" t="s">
        <v>7181</v>
      </c>
      <c r="AD1906" s="247" t="s">
        <v>7119</v>
      </c>
      <c r="AE1906" s="248">
        <v>0</v>
      </c>
      <c r="AF1906" s="247" t="s">
        <v>7119</v>
      </c>
      <c r="AG1906" s="242" t="str">
        <f>IFERROR(VLOOKUP(작성용!A:A,RM!A:D,4,0),"-")</f>
        <v>-</v>
      </c>
      <c r="AH1906" s="9" t="s">
        <v>6721</v>
      </c>
      <c r="AI1906" s="238" t="s">
        <v>6721</v>
      </c>
      <c r="AJ1906" s="238" t="s">
        <v>6721</v>
      </c>
      <c r="AK1906" s="238" t="s">
        <v>7182</v>
      </c>
      <c r="AL1906" s="238">
        <v>1905</v>
      </c>
    </row>
    <row r="1907" spans="1:38" x14ac:dyDescent="0.3">
      <c r="A1907" s="232">
        <v>6000574</v>
      </c>
      <c r="B1907" s="232" t="s">
        <v>8972</v>
      </c>
      <c r="C1907" s="244" t="s">
        <v>6717</v>
      </c>
      <c r="D1907" s="240" t="s">
        <v>9044</v>
      </c>
      <c r="E1907" s="239" t="s">
        <v>5567</v>
      </c>
      <c r="F1907" s="243" t="s">
        <v>6966</v>
      </c>
      <c r="G1907" s="214">
        <v>2</v>
      </c>
      <c r="H1907" s="234" t="s">
        <v>6721</v>
      </c>
      <c r="I1907" s="234"/>
      <c r="J1907" s="234"/>
      <c r="K1907" s="234"/>
      <c r="L1907" s="234"/>
      <c r="M1907" s="234"/>
      <c r="N1907" s="234" t="s">
        <v>6946</v>
      </c>
      <c r="O1907" s="249"/>
      <c r="P1907" s="249"/>
      <c r="Q1907" s="226"/>
      <c r="R1907" s="212" t="s">
        <v>2</v>
      </c>
      <c r="S1907" s="213" t="s">
        <v>6721</v>
      </c>
      <c r="T1907" s="236" t="s">
        <v>8996</v>
      </c>
      <c r="U1907" s="237" t="s">
        <v>6722</v>
      </c>
      <c r="V1907" s="236">
        <v>45548</v>
      </c>
      <c r="W1907" s="236" t="s">
        <v>6944</v>
      </c>
      <c r="X1907" s="237" t="s">
        <v>6721</v>
      </c>
      <c r="Y1907" s="237"/>
      <c r="Z1907" s="237"/>
      <c r="AA1907" s="241">
        <v>202409</v>
      </c>
      <c r="AB1907" s="246"/>
      <c r="AC1907" s="236" t="s">
        <v>7181</v>
      </c>
      <c r="AD1907" s="247" t="s">
        <v>7119</v>
      </c>
      <c r="AE1907" s="248">
        <v>0</v>
      </c>
      <c r="AF1907" s="247" t="s">
        <v>7119</v>
      </c>
      <c r="AG1907" s="242" t="str">
        <f>IFERROR(VLOOKUP(작성용!A:A,RM!A:D,4,0),"-")</f>
        <v>-</v>
      </c>
      <c r="AH1907" s="9" t="s">
        <v>6721</v>
      </c>
      <c r="AI1907" s="238" t="s">
        <v>6721</v>
      </c>
      <c r="AJ1907" s="238" t="s">
        <v>6721</v>
      </c>
      <c r="AK1907" s="238" t="s">
        <v>7182</v>
      </c>
      <c r="AL1907" s="238">
        <v>1906</v>
      </c>
    </row>
    <row r="1908" spans="1:38" x14ac:dyDescent="0.3">
      <c r="A1908" s="232">
        <v>6000574</v>
      </c>
      <c r="B1908" s="232" t="s">
        <v>8972</v>
      </c>
      <c r="C1908" s="244" t="s">
        <v>6717</v>
      </c>
      <c r="D1908" s="240" t="s">
        <v>9034</v>
      </c>
      <c r="E1908" s="239" t="s">
        <v>5565</v>
      </c>
      <c r="F1908" s="243" t="s">
        <v>7044</v>
      </c>
      <c r="G1908" s="214">
        <v>0</v>
      </c>
      <c r="H1908" s="234" t="s">
        <v>6721</v>
      </c>
      <c r="I1908" s="234"/>
      <c r="J1908" s="234"/>
      <c r="K1908" s="234"/>
      <c r="L1908" s="234"/>
      <c r="M1908" s="234"/>
      <c r="N1908" s="234" t="s">
        <v>6946</v>
      </c>
      <c r="O1908" s="249"/>
      <c r="P1908" s="249"/>
      <c r="Q1908" s="226"/>
      <c r="R1908" s="212" t="s">
        <v>2</v>
      </c>
      <c r="S1908" s="213" t="s">
        <v>6721</v>
      </c>
      <c r="T1908" s="236" t="s">
        <v>8996</v>
      </c>
      <c r="U1908" s="237" t="s">
        <v>6722</v>
      </c>
      <c r="V1908" s="236">
        <v>45548</v>
      </c>
      <c r="W1908" s="236" t="s">
        <v>6944</v>
      </c>
      <c r="X1908" s="237" t="s">
        <v>6721</v>
      </c>
      <c r="Y1908" s="237"/>
      <c r="Z1908" s="237"/>
      <c r="AA1908" s="241">
        <v>202409</v>
      </c>
      <c r="AB1908" s="246"/>
      <c r="AC1908" s="236" t="s">
        <v>7181</v>
      </c>
      <c r="AD1908" s="247" t="s">
        <v>7131</v>
      </c>
      <c r="AE1908" s="248">
        <v>0</v>
      </c>
      <c r="AF1908" s="247" t="s">
        <v>7131</v>
      </c>
      <c r="AG1908" s="242" t="str">
        <f>IFERROR(VLOOKUP(작성용!A:A,RM!A:D,4,0),"-")</f>
        <v>-</v>
      </c>
      <c r="AH1908" s="9" t="s">
        <v>6721</v>
      </c>
      <c r="AI1908" s="238" t="s">
        <v>6721</v>
      </c>
      <c r="AJ1908" s="238" t="s">
        <v>6721</v>
      </c>
      <c r="AK1908" s="238" t="s">
        <v>7182</v>
      </c>
      <c r="AL1908" s="238">
        <v>1907</v>
      </c>
    </row>
    <row r="1909" spans="1:38" x14ac:dyDescent="0.3">
      <c r="A1909" s="232">
        <v>6000574</v>
      </c>
      <c r="B1909" s="232" t="s">
        <v>8972</v>
      </c>
      <c r="C1909" s="244" t="s">
        <v>6717</v>
      </c>
      <c r="D1909" s="231" t="s">
        <v>7943</v>
      </c>
      <c r="E1909" s="239">
        <v>1101117124574</v>
      </c>
      <c r="F1909" s="243" t="s">
        <v>6966</v>
      </c>
      <c r="G1909" s="214">
        <v>3</v>
      </c>
      <c r="H1909" s="234" t="s">
        <v>6721</v>
      </c>
      <c r="I1909" s="234"/>
      <c r="J1909" s="234"/>
      <c r="K1909" s="234"/>
      <c r="L1909" s="234"/>
      <c r="M1909" s="234"/>
      <c r="N1909" s="234" t="s">
        <v>6946</v>
      </c>
      <c r="O1909" s="249"/>
      <c r="P1909" s="249"/>
      <c r="Q1909" s="226"/>
      <c r="R1909" s="212" t="s">
        <v>2</v>
      </c>
      <c r="S1909" s="213" t="s">
        <v>6721</v>
      </c>
      <c r="T1909" s="236" t="s">
        <v>8996</v>
      </c>
      <c r="U1909" s="237" t="s">
        <v>6722</v>
      </c>
      <c r="V1909" s="236">
        <v>45548</v>
      </c>
      <c r="W1909" s="236" t="s">
        <v>6944</v>
      </c>
      <c r="X1909" s="237" t="s">
        <v>6721</v>
      </c>
      <c r="Y1909" s="237"/>
      <c r="Z1909" s="237"/>
      <c r="AA1909" s="241">
        <v>202409</v>
      </c>
      <c r="AB1909" s="246"/>
      <c r="AC1909" s="236" t="s">
        <v>7181</v>
      </c>
      <c r="AD1909" s="247" t="s">
        <v>7133</v>
      </c>
      <c r="AE1909" s="248">
        <v>0</v>
      </c>
      <c r="AF1909" s="247" t="s">
        <v>7133</v>
      </c>
      <c r="AG1909" s="242" t="str">
        <f>IFERROR(VLOOKUP(작성용!A:A,RM!A:D,4,0),"-")</f>
        <v>-</v>
      </c>
      <c r="AH1909" s="9" t="s">
        <v>6721</v>
      </c>
      <c r="AI1909" s="238" t="s">
        <v>6721</v>
      </c>
      <c r="AJ1909" s="238" t="s">
        <v>6721</v>
      </c>
      <c r="AK1909" s="238" t="s">
        <v>7182</v>
      </c>
      <c r="AL1909" s="238">
        <v>1908</v>
      </c>
    </row>
    <row r="1910" spans="1:38" x14ac:dyDescent="0.3">
      <c r="A1910" s="232">
        <v>6000574</v>
      </c>
      <c r="B1910" s="232" t="s">
        <v>8972</v>
      </c>
      <c r="C1910" s="244" t="s">
        <v>6717</v>
      </c>
      <c r="D1910" s="240" t="s">
        <v>7943</v>
      </c>
      <c r="E1910" s="239">
        <v>1101117124574</v>
      </c>
      <c r="F1910" s="243" t="s">
        <v>6966</v>
      </c>
      <c r="G1910" s="214">
        <v>99</v>
      </c>
      <c r="H1910" s="234" t="s">
        <v>6721</v>
      </c>
      <c r="I1910" s="234"/>
      <c r="J1910" s="234"/>
      <c r="K1910" s="234"/>
      <c r="L1910" s="234"/>
      <c r="M1910" s="234"/>
      <c r="N1910" s="234" t="s">
        <v>6946</v>
      </c>
      <c r="O1910" s="249"/>
      <c r="P1910" s="249"/>
      <c r="Q1910" s="226"/>
      <c r="R1910" s="212" t="s">
        <v>2</v>
      </c>
      <c r="S1910" s="213" t="s">
        <v>6721</v>
      </c>
      <c r="T1910" s="236" t="s">
        <v>8996</v>
      </c>
      <c r="U1910" s="237" t="s">
        <v>6722</v>
      </c>
      <c r="V1910" s="236">
        <v>45548</v>
      </c>
      <c r="W1910" s="236" t="s">
        <v>6944</v>
      </c>
      <c r="X1910" s="237" t="s">
        <v>6721</v>
      </c>
      <c r="Y1910" s="237"/>
      <c r="Z1910" s="237"/>
      <c r="AA1910" s="241">
        <v>202409</v>
      </c>
      <c r="AB1910" s="246"/>
      <c r="AC1910" s="236" t="s">
        <v>7181</v>
      </c>
      <c r="AD1910" s="247" t="s">
        <v>7133</v>
      </c>
      <c r="AE1910" s="248">
        <v>0</v>
      </c>
      <c r="AF1910" s="247" t="s">
        <v>7133</v>
      </c>
      <c r="AG1910" s="242" t="str">
        <f>IFERROR(VLOOKUP(작성용!A:A,RM!A:D,4,0),"-")</f>
        <v>-</v>
      </c>
      <c r="AH1910" s="9" t="s">
        <v>6721</v>
      </c>
      <c r="AI1910" s="238" t="s">
        <v>6721</v>
      </c>
      <c r="AJ1910" s="238" t="s">
        <v>6721</v>
      </c>
      <c r="AK1910" s="238" t="s">
        <v>7182</v>
      </c>
      <c r="AL1910" s="238">
        <v>1909</v>
      </c>
    </row>
    <row r="1911" spans="1:38" x14ac:dyDescent="0.3">
      <c r="A1911" s="232">
        <v>6000574</v>
      </c>
      <c r="B1911" s="232" t="s">
        <v>8972</v>
      </c>
      <c r="C1911" s="244" t="s">
        <v>6717</v>
      </c>
      <c r="D1911" s="240" t="s">
        <v>9045</v>
      </c>
      <c r="E1911" s="239" t="s">
        <v>5568</v>
      </c>
      <c r="F1911" s="243" t="s">
        <v>6966</v>
      </c>
      <c r="G1911" s="214">
        <v>0</v>
      </c>
      <c r="H1911" s="234" t="s">
        <v>6721</v>
      </c>
      <c r="I1911" s="234"/>
      <c r="J1911" s="234"/>
      <c r="K1911" s="234"/>
      <c r="L1911" s="234"/>
      <c r="M1911" s="234"/>
      <c r="N1911" s="234" t="s">
        <v>6946</v>
      </c>
      <c r="O1911" s="249"/>
      <c r="P1911" s="249"/>
      <c r="Q1911" s="226"/>
      <c r="R1911" s="212" t="s">
        <v>2</v>
      </c>
      <c r="S1911" s="213" t="s">
        <v>6721</v>
      </c>
      <c r="T1911" s="236" t="s">
        <v>8996</v>
      </c>
      <c r="U1911" s="237" t="s">
        <v>6722</v>
      </c>
      <c r="V1911" s="236">
        <v>45548</v>
      </c>
      <c r="W1911" s="236" t="s">
        <v>6944</v>
      </c>
      <c r="X1911" s="237" t="s">
        <v>6721</v>
      </c>
      <c r="Y1911" s="237"/>
      <c r="Z1911" s="237"/>
      <c r="AA1911" s="241">
        <v>202409</v>
      </c>
      <c r="AB1911" s="246"/>
      <c r="AC1911" s="236" t="s">
        <v>7181</v>
      </c>
      <c r="AD1911" s="247" t="s">
        <v>7129</v>
      </c>
      <c r="AE1911" s="248">
        <v>0</v>
      </c>
      <c r="AF1911" s="247" t="s">
        <v>7129</v>
      </c>
      <c r="AG1911" s="242" t="str">
        <f>IFERROR(VLOOKUP(작성용!A:A,RM!A:D,4,0),"-")</f>
        <v>-</v>
      </c>
      <c r="AH1911" s="9" t="s">
        <v>6721</v>
      </c>
      <c r="AI1911" s="238" t="s">
        <v>6721</v>
      </c>
      <c r="AJ1911" s="238" t="s">
        <v>6721</v>
      </c>
      <c r="AK1911" s="238" t="s">
        <v>7182</v>
      </c>
      <c r="AL1911" s="238">
        <v>1910</v>
      </c>
    </row>
    <row r="1912" spans="1:38" x14ac:dyDescent="0.3">
      <c r="A1912" s="232">
        <v>6000574</v>
      </c>
      <c r="B1912" s="232" t="s">
        <v>8972</v>
      </c>
      <c r="C1912" s="244" t="s">
        <v>6717</v>
      </c>
      <c r="D1912" s="230" t="s">
        <v>9046</v>
      </c>
      <c r="E1912" s="239">
        <v>1101115800986</v>
      </c>
      <c r="F1912" s="243" t="s">
        <v>7044</v>
      </c>
      <c r="G1912" s="214">
        <v>3</v>
      </c>
      <c r="H1912" s="234" t="s">
        <v>6721</v>
      </c>
      <c r="I1912" s="234"/>
      <c r="J1912" s="234"/>
      <c r="K1912" s="234"/>
      <c r="L1912" s="234"/>
      <c r="M1912" s="234"/>
      <c r="N1912" s="234" t="s">
        <v>6946</v>
      </c>
      <c r="O1912" s="249"/>
      <c r="P1912" s="249"/>
      <c r="Q1912" s="226"/>
      <c r="R1912" s="212" t="s">
        <v>2</v>
      </c>
      <c r="S1912" s="213" t="s">
        <v>6721</v>
      </c>
      <c r="T1912" s="236" t="s">
        <v>8996</v>
      </c>
      <c r="U1912" s="237" t="s">
        <v>6722</v>
      </c>
      <c r="V1912" s="236">
        <v>45548</v>
      </c>
      <c r="W1912" s="236" t="s">
        <v>6944</v>
      </c>
      <c r="X1912" s="237" t="s">
        <v>6721</v>
      </c>
      <c r="Y1912" s="237"/>
      <c r="Z1912" s="237"/>
      <c r="AA1912" s="241">
        <v>202409</v>
      </c>
      <c r="AB1912" s="246"/>
      <c r="AC1912" s="236" t="s">
        <v>7181</v>
      </c>
      <c r="AD1912" s="247" t="s">
        <v>7160</v>
      </c>
      <c r="AE1912" s="248">
        <v>0.4</v>
      </c>
      <c r="AF1912" s="247" t="s">
        <v>7160</v>
      </c>
      <c r="AG1912" s="242" t="str">
        <f>IFERROR(VLOOKUP(작성용!A:A,RM!A:D,4,0),"-")</f>
        <v>-</v>
      </c>
      <c r="AH1912" s="9" t="s">
        <v>6721</v>
      </c>
      <c r="AI1912" s="238" t="s">
        <v>6721</v>
      </c>
      <c r="AJ1912" s="238" t="s">
        <v>6721</v>
      </c>
      <c r="AK1912" s="238" t="s">
        <v>7182</v>
      </c>
      <c r="AL1912" s="238">
        <v>1911</v>
      </c>
    </row>
    <row r="1913" spans="1:38" x14ac:dyDescent="0.3">
      <c r="A1913" s="232">
        <v>6000574</v>
      </c>
      <c r="B1913" s="232" t="s">
        <v>8972</v>
      </c>
      <c r="C1913" s="244" t="s">
        <v>6717</v>
      </c>
      <c r="D1913" s="240" t="s">
        <v>9047</v>
      </c>
      <c r="E1913" s="239" t="s">
        <v>5569</v>
      </c>
      <c r="F1913" s="243" t="s">
        <v>6966</v>
      </c>
      <c r="G1913" s="214">
        <v>1</v>
      </c>
      <c r="H1913" s="234" t="s">
        <v>6721</v>
      </c>
      <c r="I1913" s="234"/>
      <c r="J1913" s="234"/>
      <c r="K1913" s="234"/>
      <c r="L1913" s="234"/>
      <c r="M1913" s="234"/>
      <c r="N1913" s="234" t="s">
        <v>6946</v>
      </c>
      <c r="O1913" s="249"/>
      <c r="P1913" s="249"/>
      <c r="Q1913" s="226"/>
      <c r="R1913" s="212" t="s">
        <v>2</v>
      </c>
      <c r="S1913" s="213" t="s">
        <v>6721</v>
      </c>
      <c r="T1913" s="236" t="s">
        <v>8996</v>
      </c>
      <c r="U1913" s="237" t="s">
        <v>6722</v>
      </c>
      <c r="V1913" s="236">
        <v>45548</v>
      </c>
      <c r="W1913" s="236" t="s">
        <v>6944</v>
      </c>
      <c r="X1913" s="237" t="s">
        <v>6721</v>
      </c>
      <c r="Y1913" s="237"/>
      <c r="Z1913" s="237"/>
      <c r="AA1913" s="241">
        <v>202409</v>
      </c>
      <c r="AB1913" s="246"/>
      <c r="AC1913" s="236" t="s">
        <v>7181</v>
      </c>
      <c r="AD1913" s="247" t="s">
        <v>7111</v>
      </c>
      <c r="AE1913" s="248">
        <v>0</v>
      </c>
      <c r="AF1913" s="247" t="s">
        <v>7111</v>
      </c>
      <c r="AG1913" s="242" t="str">
        <f>IFERROR(VLOOKUP(작성용!A:A,RM!A:D,4,0),"-")</f>
        <v>-</v>
      </c>
      <c r="AH1913" s="9" t="s">
        <v>6721</v>
      </c>
      <c r="AI1913" s="238" t="s">
        <v>6721</v>
      </c>
      <c r="AJ1913" s="238" t="s">
        <v>6721</v>
      </c>
      <c r="AK1913" s="238" t="s">
        <v>7182</v>
      </c>
      <c r="AL1913" s="238">
        <v>1912</v>
      </c>
    </row>
    <row r="1914" spans="1:38" x14ac:dyDescent="0.3">
      <c r="A1914" s="232">
        <v>6000574</v>
      </c>
      <c r="B1914" s="232" t="s">
        <v>8972</v>
      </c>
      <c r="C1914" s="244" t="s">
        <v>6717</v>
      </c>
      <c r="D1914" s="230" t="s">
        <v>7961</v>
      </c>
      <c r="E1914" s="239">
        <v>1101113250117</v>
      </c>
      <c r="F1914" s="243" t="s">
        <v>7179</v>
      </c>
      <c r="G1914" s="214">
        <v>0</v>
      </c>
      <c r="H1914" s="234" t="s">
        <v>6721</v>
      </c>
      <c r="I1914" s="234"/>
      <c r="J1914" s="234"/>
      <c r="K1914" s="234"/>
      <c r="L1914" s="234"/>
      <c r="M1914" s="234"/>
      <c r="N1914" s="234" t="s">
        <v>6946</v>
      </c>
      <c r="O1914" s="249"/>
      <c r="P1914" s="249"/>
      <c r="Q1914" s="226"/>
      <c r="R1914" s="212" t="s">
        <v>2</v>
      </c>
      <c r="S1914" s="213" t="s">
        <v>6721</v>
      </c>
      <c r="T1914" s="236" t="s">
        <v>8996</v>
      </c>
      <c r="U1914" s="237" t="s">
        <v>6722</v>
      </c>
      <c r="V1914" s="236">
        <v>45548</v>
      </c>
      <c r="W1914" s="236" t="s">
        <v>6944</v>
      </c>
      <c r="X1914" s="237" t="s">
        <v>6721</v>
      </c>
      <c r="Y1914" s="237"/>
      <c r="Z1914" s="237"/>
      <c r="AA1914" s="241">
        <v>202409</v>
      </c>
      <c r="AB1914" s="246"/>
      <c r="AC1914" s="236" t="s">
        <v>7181</v>
      </c>
      <c r="AD1914" s="247" t="s">
        <v>7026</v>
      </c>
      <c r="AE1914" s="248">
        <v>0</v>
      </c>
      <c r="AF1914" s="247" t="s">
        <v>7026</v>
      </c>
      <c r="AG1914" s="242" t="str">
        <f>IFERROR(VLOOKUP(작성용!A:A,RM!A:D,4,0),"-")</f>
        <v>-</v>
      </c>
      <c r="AH1914" s="9" t="s">
        <v>6721</v>
      </c>
      <c r="AI1914" s="238" t="s">
        <v>6721</v>
      </c>
      <c r="AJ1914" s="238" t="s">
        <v>6721</v>
      </c>
      <c r="AK1914" s="238" t="s">
        <v>7182</v>
      </c>
      <c r="AL1914" s="238">
        <v>1913</v>
      </c>
    </row>
    <row r="1915" spans="1:38" x14ac:dyDescent="0.3">
      <c r="A1915" s="232">
        <v>6000574</v>
      </c>
      <c r="B1915" s="232" t="s">
        <v>8972</v>
      </c>
      <c r="C1915" s="244" t="s">
        <v>6717</v>
      </c>
      <c r="D1915" s="240" t="s">
        <v>7961</v>
      </c>
      <c r="E1915" s="239">
        <v>1101113250117</v>
      </c>
      <c r="F1915" s="243" t="s">
        <v>7044</v>
      </c>
      <c r="G1915" s="214">
        <v>3</v>
      </c>
      <c r="H1915" s="234" t="s">
        <v>6721</v>
      </c>
      <c r="I1915" s="234"/>
      <c r="J1915" s="234"/>
      <c r="K1915" s="234"/>
      <c r="L1915" s="234"/>
      <c r="M1915" s="234"/>
      <c r="N1915" s="234" t="s">
        <v>6946</v>
      </c>
      <c r="O1915" s="249"/>
      <c r="P1915" s="249"/>
      <c r="Q1915" s="226"/>
      <c r="R1915" s="212" t="s">
        <v>2</v>
      </c>
      <c r="S1915" s="213" t="s">
        <v>6721</v>
      </c>
      <c r="T1915" s="236" t="s">
        <v>8996</v>
      </c>
      <c r="U1915" s="237" t="s">
        <v>6722</v>
      </c>
      <c r="V1915" s="236">
        <v>45548</v>
      </c>
      <c r="W1915" s="236" t="s">
        <v>6944</v>
      </c>
      <c r="X1915" s="237" t="s">
        <v>6721</v>
      </c>
      <c r="Y1915" s="237"/>
      <c r="Z1915" s="237"/>
      <c r="AA1915" s="241">
        <v>202409</v>
      </c>
      <c r="AB1915" s="246"/>
      <c r="AC1915" s="236" t="s">
        <v>7181</v>
      </c>
      <c r="AD1915" s="247" t="s">
        <v>7026</v>
      </c>
      <c r="AE1915" s="248">
        <v>0</v>
      </c>
      <c r="AF1915" s="247" t="s">
        <v>7026</v>
      </c>
      <c r="AG1915" s="242" t="str">
        <f>IFERROR(VLOOKUP(작성용!A:A,RM!A:D,4,0),"-")</f>
        <v>-</v>
      </c>
      <c r="AH1915" s="9" t="s">
        <v>6721</v>
      </c>
      <c r="AI1915" s="238" t="s">
        <v>6721</v>
      </c>
      <c r="AJ1915" s="238" t="s">
        <v>6721</v>
      </c>
      <c r="AK1915" s="238" t="s">
        <v>7182</v>
      </c>
      <c r="AL1915" s="238">
        <v>1914</v>
      </c>
    </row>
    <row r="1916" spans="1:38" x14ac:dyDescent="0.3">
      <c r="A1916" s="232">
        <v>6000574</v>
      </c>
      <c r="B1916" s="232" t="s">
        <v>8972</v>
      </c>
      <c r="C1916" s="244" t="s">
        <v>6717</v>
      </c>
      <c r="D1916" s="240" t="s">
        <v>7961</v>
      </c>
      <c r="E1916" s="239">
        <v>1101113250117</v>
      </c>
      <c r="F1916" s="243" t="s">
        <v>6966</v>
      </c>
      <c r="G1916" s="214">
        <v>0</v>
      </c>
      <c r="H1916" s="234" t="s">
        <v>6721</v>
      </c>
      <c r="I1916" s="234"/>
      <c r="J1916" s="234"/>
      <c r="K1916" s="234"/>
      <c r="L1916" s="234"/>
      <c r="M1916" s="234"/>
      <c r="N1916" s="234" t="s">
        <v>6946</v>
      </c>
      <c r="O1916" s="249"/>
      <c r="P1916" s="249"/>
      <c r="Q1916" s="226"/>
      <c r="R1916" s="212" t="s">
        <v>2</v>
      </c>
      <c r="S1916" s="213" t="s">
        <v>6721</v>
      </c>
      <c r="T1916" s="236" t="s">
        <v>8996</v>
      </c>
      <c r="U1916" s="237" t="s">
        <v>6722</v>
      </c>
      <c r="V1916" s="236">
        <v>45548</v>
      </c>
      <c r="W1916" s="236" t="s">
        <v>6944</v>
      </c>
      <c r="X1916" s="237" t="s">
        <v>6721</v>
      </c>
      <c r="Y1916" s="237"/>
      <c r="Z1916" s="237"/>
      <c r="AA1916" s="241">
        <v>202409</v>
      </c>
      <c r="AB1916" s="246"/>
      <c r="AC1916" s="236" t="s">
        <v>7181</v>
      </c>
      <c r="AD1916" s="247" t="s">
        <v>7026</v>
      </c>
      <c r="AE1916" s="248">
        <v>0</v>
      </c>
      <c r="AF1916" s="247" t="s">
        <v>7026</v>
      </c>
      <c r="AG1916" s="242" t="str">
        <f>IFERROR(VLOOKUP(작성용!A:A,RM!A:D,4,0),"-")</f>
        <v>-</v>
      </c>
      <c r="AH1916" s="9" t="s">
        <v>6721</v>
      </c>
      <c r="AI1916" s="238" t="s">
        <v>6721</v>
      </c>
      <c r="AJ1916" s="238" t="s">
        <v>6721</v>
      </c>
      <c r="AK1916" s="238" t="s">
        <v>7182</v>
      </c>
      <c r="AL1916" s="238">
        <v>1915</v>
      </c>
    </row>
    <row r="1917" spans="1:38" x14ac:dyDescent="0.3">
      <c r="A1917" s="232">
        <v>6000574</v>
      </c>
      <c r="B1917" s="232" t="s">
        <v>8972</v>
      </c>
      <c r="C1917" s="244" t="s">
        <v>6717</v>
      </c>
      <c r="D1917" s="231" t="s">
        <v>9048</v>
      </c>
      <c r="E1917" s="239">
        <v>1543110038784</v>
      </c>
      <c r="F1917" s="243" t="s">
        <v>7044</v>
      </c>
      <c r="G1917" s="214">
        <v>1</v>
      </c>
      <c r="H1917" s="234" t="s">
        <v>6721</v>
      </c>
      <c r="I1917" s="234"/>
      <c r="J1917" s="234"/>
      <c r="K1917" s="234"/>
      <c r="L1917" s="234"/>
      <c r="M1917" s="234"/>
      <c r="N1917" s="234" t="s">
        <v>6946</v>
      </c>
      <c r="O1917" s="249"/>
      <c r="P1917" s="249"/>
      <c r="Q1917" s="226"/>
      <c r="R1917" s="212" t="s">
        <v>2</v>
      </c>
      <c r="S1917" s="213" t="s">
        <v>6721</v>
      </c>
      <c r="T1917" s="236" t="s">
        <v>8996</v>
      </c>
      <c r="U1917" s="237" t="s">
        <v>6722</v>
      </c>
      <c r="V1917" s="236">
        <v>45548</v>
      </c>
      <c r="W1917" s="236" t="s">
        <v>6944</v>
      </c>
      <c r="X1917" s="237" t="s">
        <v>6721</v>
      </c>
      <c r="Y1917" s="237"/>
      <c r="Z1917" s="237"/>
      <c r="AA1917" s="241">
        <v>202409</v>
      </c>
      <c r="AB1917" s="246"/>
      <c r="AC1917" s="236" t="s">
        <v>7181</v>
      </c>
      <c r="AD1917" s="247" t="s">
        <v>7100</v>
      </c>
      <c r="AE1917" s="248">
        <v>0.4</v>
      </c>
      <c r="AF1917" s="247" t="s">
        <v>7100</v>
      </c>
      <c r="AG1917" s="242" t="str">
        <f>IFERROR(VLOOKUP(작성용!A:A,RM!A:D,4,0),"-")</f>
        <v>-</v>
      </c>
      <c r="AH1917" s="9" t="s">
        <v>6721</v>
      </c>
      <c r="AI1917" s="238" t="s">
        <v>6721</v>
      </c>
      <c r="AJ1917" s="238" t="s">
        <v>6721</v>
      </c>
      <c r="AK1917" s="238" t="s">
        <v>7182</v>
      </c>
      <c r="AL1917" s="238">
        <v>1916</v>
      </c>
    </row>
    <row r="1918" spans="1:38" x14ac:dyDescent="0.3">
      <c r="A1918" s="232">
        <v>6000574</v>
      </c>
      <c r="B1918" s="232" t="s">
        <v>8972</v>
      </c>
      <c r="C1918" s="244" t="s">
        <v>6717</v>
      </c>
      <c r="D1918" s="240" t="s">
        <v>9049</v>
      </c>
      <c r="E1918" s="239">
        <v>1311110596452</v>
      </c>
      <c r="F1918" s="243" t="s">
        <v>7044</v>
      </c>
      <c r="G1918" s="214">
        <v>1</v>
      </c>
      <c r="H1918" s="234" t="s">
        <v>6721</v>
      </c>
      <c r="I1918" s="234"/>
      <c r="J1918" s="234"/>
      <c r="K1918" s="234"/>
      <c r="L1918" s="234"/>
      <c r="M1918" s="234"/>
      <c r="N1918" s="234" t="s">
        <v>6946</v>
      </c>
      <c r="O1918" s="249"/>
      <c r="P1918" s="249"/>
      <c r="Q1918" s="226"/>
      <c r="R1918" s="212" t="s">
        <v>2</v>
      </c>
      <c r="S1918" s="213" t="s">
        <v>6721</v>
      </c>
      <c r="T1918" s="236" t="s">
        <v>8996</v>
      </c>
      <c r="U1918" s="237" t="s">
        <v>6722</v>
      </c>
      <c r="V1918" s="236">
        <v>45548</v>
      </c>
      <c r="W1918" s="236" t="s">
        <v>6944</v>
      </c>
      <c r="X1918" s="237" t="s">
        <v>6721</v>
      </c>
      <c r="Y1918" s="237"/>
      <c r="Z1918" s="237"/>
      <c r="AA1918" s="241">
        <v>202409</v>
      </c>
      <c r="AB1918" s="246"/>
      <c r="AC1918" s="236" t="s">
        <v>7181</v>
      </c>
      <c r="AD1918" s="247" t="s">
        <v>7221</v>
      </c>
      <c r="AE1918" s="248">
        <v>0</v>
      </c>
      <c r="AF1918" s="247" t="s">
        <v>7221</v>
      </c>
      <c r="AG1918" s="242" t="str">
        <f>IFERROR(VLOOKUP(작성용!A:A,RM!A:D,4,0),"-")</f>
        <v>-</v>
      </c>
      <c r="AH1918" s="9" t="s">
        <v>6721</v>
      </c>
      <c r="AI1918" s="238" t="s">
        <v>6721</v>
      </c>
      <c r="AJ1918" s="238" t="s">
        <v>6721</v>
      </c>
      <c r="AK1918" s="238" t="s">
        <v>7182</v>
      </c>
      <c r="AL1918" s="238">
        <v>1917</v>
      </c>
    </row>
    <row r="1919" spans="1:38" x14ac:dyDescent="0.3">
      <c r="A1919" s="232">
        <v>6000574</v>
      </c>
      <c r="B1919" s="232" t="s">
        <v>8972</v>
      </c>
      <c r="C1919" s="244" t="s">
        <v>6717</v>
      </c>
      <c r="D1919" s="231" t="s">
        <v>9050</v>
      </c>
      <c r="E1919" s="239">
        <v>1311110621184</v>
      </c>
      <c r="F1919" s="243" t="s">
        <v>7044</v>
      </c>
      <c r="G1919" s="214">
        <v>1</v>
      </c>
      <c r="H1919" s="234" t="s">
        <v>6721</v>
      </c>
      <c r="I1919" s="234"/>
      <c r="J1919" s="234"/>
      <c r="K1919" s="234"/>
      <c r="L1919" s="234"/>
      <c r="M1919" s="234"/>
      <c r="N1919" s="234" t="s">
        <v>6946</v>
      </c>
      <c r="O1919" s="249"/>
      <c r="P1919" s="249"/>
      <c r="Q1919" s="226"/>
      <c r="R1919" s="212" t="s">
        <v>2</v>
      </c>
      <c r="S1919" s="213" t="s">
        <v>6721</v>
      </c>
      <c r="T1919" s="236" t="s">
        <v>8996</v>
      </c>
      <c r="U1919" s="237" t="s">
        <v>6722</v>
      </c>
      <c r="V1919" s="236">
        <v>45548</v>
      </c>
      <c r="W1919" s="236" t="s">
        <v>6944</v>
      </c>
      <c r="X1919" s="237" t="s">
        <v>6721</v>
      </c>
      <c r="Y1919" s="237"/>
      <c r="Z1919" s="237"/>
      <c r="AA1919" s="241">
        <v>202409</v>
      </c>
      <c r="AB1919" s="246"/>
      <c r="AC1919" s="236" t="s">
        <v>7181</v>
      </c>
      <c r="AD1919" s="247" t="s">
        <v>7158</v>
      </c>
      <c r="AE1919" s="248">
        <v>0.4</v>
      </c>
      <c r="AF1919" s="247" t="s">
        <v>7158</v>
      </c>
      <c r="AG1919" s="242" t="str">
        <f>IFERROR(VLOOKUP(작성용!A:A,RM!A:D,4,0),"-")</f>
        <v>-</v>
      </c>
      <c r="AH1919" s="9" t="s">
        <v>6721</v>
      </c>
      <c r="AI1919" s="238" t="s">
        <v>6721</v>
      </c>
      <c r="AJ1919" s="238" t="s">
        <v>6721</v>
      </c>
      <c r="AK1919" s="238" t="s">
        <v>7182</v>
      </c>
      <c r="AL1919" s="238">
        <v>1918</v>
      </c>
    </row>
    <row r="1920" spans="1:38" x14ac:dyDescent="0.3">
      <c r="A1920" s="232">
        <v>6000574</v>
      </c>
      <c r="B1920" s="232" t="s">
        <v>8972</v>
      </c>
      <c r="C1920" s="244" t="s">
        <v>6717</v>
      </c>
      <c r="D1920" s="240" t="s">
        <v>9051</v>
      </c>
      <c r="E1920" s="239">
        <v>1101118011184</v>
      </c>
      <c r="F1920" s="243" t="s">
        <v>7044</v>
      </c>
      <c r="G1920" s="214">
        <v>0</v>
      </c>
      <c r="H1920" s="234" t="s">
        <v>6721</v>
      </c>
      <c r="I1920" s="234"/>
      <c r="J1920" s="234"/>
      <c r="K1920" s="234"/>
      <c r="L1920" s="234"/>
      <c r="M1920" s="234"/>
      <c r="N1920" s="234" t="s">
        <v>6946</v>
      </c>
      <c r="O1920" s="249"/>
      <c r="P1920" s="249"/>
      <c r="Q1920" s="226"/>
      <c r="R1920" s="212" t="s">
        <v>2</v>
      </c>
      <c r="S1920" s="213" t="s">
        <v>6721</v>
      </c>
      <c r="T1920" s="236" t="s">
        <v>8996</v>
      </c>
      <c r="U1920" s="237" t="s">
        <v>6722</v>
      </c>
      <c r="V1920" s="236">
        <v>45548</v>
      </c>
      <c r="W1920" s="236" t="s">
        <v>6944</v>
      </c>
      <c r="X1920" s="237" t="s">
        <v>6721</v>
      </c>
      <c r="Y1920" s="237"/>
      <c r="Z1920" s="237"/>
      <c r="AA1920" s="241">
        <v>202409</v>
      </c>
      <c r="AB1920" s="246"/>
      <c r="AC1920" s="236" t="s">
        <v>7181</v>
      </c>
      <c r="AD1920" s="247" t="s">
        <v>7117</v>
      </c>
      <c r="AE1920" s="248">
        <v>0.4</v>
      </c>
      <c r="AF1920" s="247" t="s">
        <v>7117</v>
      </c>
      <c r="AG1920" s="242" t="str">
        <f>IFERROR(VLOOKUP(작성용!A:A,RM!A:D,4,0),"-")</f>
        <v>-</v>
      </c>
      <c r="AH1920" s="9" t="s">
        <v>6721</v>
      </c>
      <c r="AI1920" s="238" t="s">
        <v>6721</v>
      </c>
      <c r="AJ1920" s="238" t="s">
        <v>6721</v>
      </c>
      <c r="AK1920" s="238" t="s">
        <v>7182</v>
      </c>
      <c r="AL1920" s="238">
        <v>1919</v>
      </c>
    </row>
    <row r="1921" spans="1:38" x14ac:dyDescent="0.3">
      <c r="A1921" s="232">
        <v>6000574</v>
      </c>
      <c r="B1921" s="232" t="s">
        <v>8972</v>
      </c>
      <c r="C1921" s="244" t="s">
        <v>6717</v>
      </c>
      <c r="D1921" s="240" t="s">
        <v>9052</v>
      </c>
      <c r="E1921" s="239">
        <v>1101117949435</v>
      </c>
      <c r="F1921" s="243" t="s">
        <v>7044</v>
      </c>
      <c r="G1921" s="214">
        <v>0</v>
      </c>
      <c r="H1921" s="234" t="s">
        <v>6721</v>
      </c>
      <c r="I1921" s="234"/>
      <c r="J1921" s="234"/>
      <c r="K1921" s="234"/>
      <c r="L1921" s="234"/>
      <c r="M1921" s="234"/>
      <c r="N1921" s="234" t="s">
        <v>6946</v>
      </c>
      <c r="O1921" s="249"/>
      <c r="P1921" s="249"/>
      <c r="Q1921" s="226"/>
      <c r="R1921" s="212" t="s">
        <v>2</v>
      </c>
      <c r="S1921" s="213" t="s">
        <v>6721</v>
      </c>
      <c r="T1921" s="236" t="s">
        <v>8996</v>
      </c>
      <c r="U1921" s="237" t="s">
        <v>6722</v>
      </c>
      <c r="V1921" s="236">
        <v>45548</v>
      </c>
      <c r="W1921" s="236" t="s">
        <v>6944</v>
      </c>
      <c r="X1921" s="237" t="s">
        <v>6721</v>
      </c>
      <c r="Y1921" s="237"/>
      <c r="Z1921" s="237"/>
      <c r="AA1921" s="241">
        <v>202409</v>
      </c>
      <c r="AB1921" s="246"/>
      <c r="AC1921" s="236" t="s">
        <v>7181</v>
      </c>
      <c r="AD1921" s="247" t="s">
        <v>7049</v>
      </c>
      <c r="AE1921" s="248">
        <v>0.4</v>
      </c>
      <c r="AF1921" s="247" t="s">
        <v>7049</v>
      </c>
      <c r="AG1921" s="242" t="str">
        <f>IFERROR(VLOOKUP(작성용!A:A,RM!A:D,4,0),"-")</f>
        <v>-</v>
      </c>
      <c r="AH1921" s="9" t="s">
        <v>6721</v>
      </c>
      <c r="AI1921" s="238" t="s">
        <v>6721</v>
      </c>
      <c r="AJ1921" s="238" t="s">
        <v>6721</v>
      </c>
      <c r="AK1921" s="238" t="s">
        <v>7182</v>
      </c>
      <c r="AL1921" s="238">
        <v>1920</v>
      </c>
    </row>
    <row r="1922" spans="1:38" x14ac:dyDescent="0.3">
      <c r="A1922" s="232">
        <v>6000574</v>
      </c>
      <c r="B1922" s="232" t="s">
        <v>8972</v>
      </c>
      <c r="C1922" s="244" t="s">
        <v>6717</v>
      </c>
      <c r="D1922" s="240" t="s">
        <v>9053</v>
      </c>
      <c r="E1922" s="239">
        <v>2850110418372</v>
      </c>
      <c r="F1922" s="243" t="s">
        <v>7044</v>
      </c>
      <c r="G1922" s="214">
        <v>0</v>
      </c>
      <c r="H1922" s="234" t="s">
        <v>6721</v>
      </c>
      <c r="I1922" s="234"/>
      <c r="J1922" s="234"/>
      <c r="K1922" s="234"/>
      <c r="L1922" s="234"/>
      <c r="M1922" s="234"/>
      <c r="N1922" s="234" t="s">
        <v>6946</v>
      </c>
      <c r="O1922" s="249"/>
      <c r="P1922" s="249"/>
      <c r="Q1922" s="226"/>
      <c r="R1922" s="212" t="s">
        <v>2</v>
      </c>
      <c r="S1922" s="213" t="s">
        <v>6721</v>
      </c>
      <c r="T1922" s="236" t="s">
        <v>8996</v>
      </c>
      <c r="U1922" s="237" t="s">
        <v>6722</v>
      </c>
      <c r="V1922" s="236">
        <v>45548</v>
      </c>
      <c r="W1922" s="236" t="s">
        <v>6944</v>
      </c>
      <c r="X1922" s="237" t="s">
        <v>6721</v>
      </c>
      <c r="Y1922" s="237"/>
      <c r="Z1922" s="237"/>
      <c r="AA1922" s="241">
        <v>202409</v>
      </c>
      <c r="AB1922" s="246"/>
      <c r="AC1922" s="236" t="s">
        <v>7181</v>
      </c>
      <c r="AD1922" s="247" t="s">
        <v>7119</v>
      </c>
      <c r="AE1922" s="248">
        <v>0.4</v>
      </c>
      <c r="AF1922" s="247" t="s">
        <v>7119</v>
      </c>
      <c r="AG1922" s="242" t="str">
        <f>IFERROR(VLOOKUP(작성용!A:A,RM!A:D,4,0),"-")</f>
        <v>-</v>
      </c>
      <c r="AH1922" s="9" t="s">
        <v>6721</v>
      </c>
      <c r="AI1922" s="238" t="s">
        <v>6721</v>
      </c>
      <c r="AJ1922" s="238" t="s">
        <v>6721</v>
      </c>
      <c r="AK1922" s="238" t="s">
        <v>7182</v>
      </c>
      <c r="AL1922" s="238">
        <v>1921</v>
      </c>
    </row>
    <row r="1923" spans="1:38" x14ac:dyDescent="0.3">
      <c r="A1923" s="232">
        <v>6000574</v>
      </c>
      <c r="B1923" s="232" t="s">
        <v>8972</v>
      </c>
      <c r="C1923" s="244" t="s">
        <v>6717</v>
      </c>
      <c r="D1923" s="240" t="s">
        <v>9054</v>
      </c>
      <c r="E1923" s="239">
        <v>1101117733888</v>
      </c>
      <c r="F1923" s="243" t="s">
        <v>7044</v>
      </c>
      <c r="G1923" s="214">
        <v>1</v>
      </c>
      <c r="H1923" s="234" t="s">
        <v>6721</v>
      </c>
      <c r="I1923" s="234"/>
      <c r="J1923" s="234"/>
      <c r="K1923" s="234"/>
      <c r="L1923" s="234"/>
      <c r="M1923" s="234"/>
      <c r="N1923" s="234" t="s">
        <v>6946</v>
      </c>
      <c r="O1923" s="249"/>
      <c r="P1923" s="249"/>
      <c r="Q1923" s="226"/>
      <c r="R1923" s="212" t="s">
        <v>2</v>
      </c>
      <c r="S1923" s="213" t="s">
        <v>6721</v>
      </c>
      <c r="T1923" s="236" t="s">
        <v>8996</v>
      </c>
      <c r="U1923" s="237" t="s">
        <v>6722</v>
      </c>
      <c r="V1923" s="236">
        <v>45548</v>
      </c>
      <c r="W1923" s="236" t="s">
        <v>6944</v>
      </c>
      <c r="X1923" s="237" t="s">
        <v>6721</v>
      </c>
      <c r="Y1923" s="237"/>
      <c r="Z1923" s="237"/>
      <c r="AA1923" s="241">
        <v>202409</v>
      </c>
      <c r="AB1923" s="246"/>
      <c r="AC1923" s="236" t="s">
        <v>7181</v>
      </c>
      <c r="AD1923" s="247" t="s">
        <v>7221</v>
      </c>
      <c r="AE1923" s="248">
        <v>0</v>
      </c>
      <c r="AF1923" s="247" t="s">
        <v>7221</v>
      </c>
      <c r="AG1923" s="242" t="str">
        <f>IFERROR(VLOOKUP(작성용!A:A,RM!A:D,4,0),"-")</f>
        <v>-</v>
      </c>
      <c r="AH1923" s="9" t="s">
        <v>6721</v>
      </c>
      <c r="AI1923" s="238" t="s">
        <v>8686</v>
      </c>
      <c r="AJ1923" s="238" t="s">
        <v>6721</v>
      </c>
      <c r="AK1923" s="238" t="s">
        <v>7182</v>
      </c>
      <c r="AL1923" s="238">
        <v>1922</v>
      </c>
    </row>
    <row r="1924" spans="1:38" x14ac:dyDescent="0.3">
      <c r="A1924" s="232">
        <v>6000574</v>
      </c>
      <c r="B1924" s="232" t="s">
        <v>8972</v>
      </c>
      <c r="C1924" s="244" t="s">
        <v>6717</v>
      </c>
      <c r="D1924" s="240" t="s">
        <v>9041</v>
      </c>
      <c r="E1924" s="239">
        <v>1101117100681</v>
      </c>
      <c r="F1924" s="243" t="s">
        <v>7044</v>
      </c>
      <c r="G1924" s="214">
        <v>1</v>
      </c>
      <c r="H1924" s="234" t="s">
        <v>6721</v>
      </c>
      <c r="I1924" s="234"/>
      <c r="J1924" s="234"/>
      <c r="K1924" s="234"/>
      <c r="L1924" s="234"/>
      <c r="M1924" s="234"/>
      <c r="N1924" s="234" t="s">
        <v>6946</v>
      </c>
      <c r="O1924" s="249"/>
      <c r="P1924" s="249"/>
      <c r="Q1924" s="226"/>
      <c r="R1924" s="212" t="s">
        <v>2</v>
      </c>
      <c r="S1924" s="213" t="s">
        <v>6721</v>
      </c>
      <c r="T1924" s="236" t="s">
        <v>8996</v>
      </c>
      <c r="U1924" s="237" t="s">
        <v>6722</v>
      </c>
      <c r="V1924" s="236">
        <v>45548</v>
      </c>
      <c r="W1924" s="236" t="s">
        <v>6944</v>
      </c>
      <c r="X1924" s="237" t="s">
        <v>6721</v>
      </c>
      <c r="Y1924" s="237"/>
      <c r="Z1924" s="237"/>
      <c r="AA1924" s="241">
        <v>202409</v>
      </c>
      <c r="AB1924" s="246"/>
      <c r="AC1924" s="236" t="s">
        <v>7181</v>
      </c>
      <c r="AD1924" s="247" t="s">
        <v>7146</v>
      </c>
      <c r="AE1924" s="248">
        <v>0</v>
      </c>
      <c r="AF1924" s="247" t="s">
        <v>7146</v>
      </c>
      <c r="AG1924" s="242" t="str">
        <f>IFERROR(VLOOKUP(작성용!A:A,RM!A:D,4,0),"-")</f>
        <v>-</v>
      </c>
      <c r="AH1924" s="9" t="s">
        <v>6721</v>
      </c>
      <c r="AI1924" s="238" t="s">
        <v>8686</v>
      </c>
      <c r="AJ1924" s="238" t="s">
        <v>6721</v>
      </c>
      <c r="AK1924" s="238" t="s">
        <v>7182</v>
      </c>
      <c r="AL1924" s="238">
        <v>1923</v>
      </c>
    </row>
    <row r="1925" spans="1:38" x14ac:dyDescent="0.3">
      <c r="A1925" s="232">
        <v>6000574</v>
      </c>
      <c r="B1925" s="232" t="s">
        <v>8972</v>
      </c>
      <c r="C1925" s="244" t="s">
        <v>6717</v>
      </c>
      <c r="D1925" s="240" t="s">
        <v>9055</v>
      </c>
      <c r="E1925" s="239">
        <v>1101114693712</v>
      </c>
      <c r="F1925" s="243" t="s">
        <v>7044</v>
      </c>
      <c r="G1925" s="214">
        <v>1</v>
      </c>
      <c r="H1925" s="234" t="s">
        <v>6721</v>
      </c>
      <c r="I1925" s="234"/>
      <c r="J1925" s="234"/>
      <c r="K1925" s="234"/>
      <c r="L1925" s="234"/>
      <c r="M1925" s="234"/>
      <c r="N1925" s="234" t="s">
        <v>6946</v>
      </c>
      <c r="O1925" s="249"/>
      <c r="P1925" s="249"/>
      <c r="Q1925" s="226"/>
      <c r="R1925" s="212" t="s">
        <v>2</v>
      </c>
      <c r="S1925" s="213" t="s">
        <v>6721</v>
      </c>
      <c r="T1925" s="236" t="s">
        <v>8996</v>
      </c>
      <c r="U1925" s="237" t="s">
        <v>6722</v>
      </c>
      <c r="V1925" s="236">
        <v>45548</v>
      </c>
      <c r="W1925" s="236" t="s">
        <v>6944</v>
      </c>
      <c r="X1925" s="237" t="s">
        <v>6721</v>
      </c>
      <c r="Y1925" s="237"/>
      <c r="Z1925" s="237"/>
      <c r="AA1925" s="241">
        <v>202409</v>
      </c>
      <c r="AB1925" s="246"/>
      <c r="AC1925" s="236" t="s">
        <v>7181</v>
      </c>
      <c r="AD1925" s="247" t="s">
        <v>7606</v>
      </c>
      <c r="AE1925" s="248">
        <v>0</v>
      </c>
      <c r="AF1925" s="247" t="s">
        <v>7606</v>
      </c>
      <c r="AG1925" s="242" t="str">
        <f>IFERROR(VLOOKUP(작성용!A:A,RM!A:D,4,0),"-")</f>
        <v>-</v>
      </c>
      <c r="AH1925" s="9" t="s">
        <v>6721</v>
      </c>
      <c r="AI1925" s="238" t="s">
        <v>8960</v>
      </c>
      <c r="AJ1925" s="238" t="s">
        <v>6721</v>
      </c>
      <c r="AK1925" s="238" t="s">
        <v>7182</v>
      </c>
      <c r="AL1925" s="238">
        <v>1924</v>
      </c>
    </row>
    <row r="1926" spans="1:38" x14ac:dyDescent="0.3">
      <c r="A1926" s="232">
        <v>6000574</v>
      </c>
      <c r="B1926" s="232" t="s">
        <v>8972</v>
      </c>
      <c r="C1926" s="244" t="s">
        <v>6717</v>
      </c>
      <c r="D1926" s="240" t="s">
        <v>9056</v>
      </c>
      <c r="E1926" s="239">
        <v>1341110519279</v>
      </c>
      <c r="F1926" s="243" t="s">
        <v>7044</v>
      </c>
      <c r="G1926" s="214">
        <v>0</v>
      </c>
      <c r="H1926" s="234" t="s">
        <v>6721</v>
      </c>
      <c r="I1926" s="234"/>
      <c r="J1926" s="234"/>
      <c r="K1926" s="234"/>
      <c r="L1926" s="234"/>
      <c r="M1926" s="234"/>
      <c r="N1926" s="234" t="s">
        <v>6946</v>
      </c>
      <c r="O1926" s="249"/>
      <c r="P1926" s="249"/>
      <c r="Q1926" s="226"/>
      <c r="R1926" s="212" t="s">
        <v>2</v>
      </c>
      <c r="S1926" s="213" t="s">
        <v>6721</v>
      </c>
      <c r="T1926" s="236" t="s">
        <v>8996</v>
      </c>
      <c r="U1926" s="237" t="s">
        <v>6722</v>
      </c>
      <c r="V1926" s="236">
        <v>45548</v>
      </c>
      <c r="W1926" s="236" t="s">
        <v>6944</v>
      </c>
      <c r="X1926" s="237" t="s">
        <v>6721</v>
      </c>
      <c r="Y1926" s="237"/>
      <c r="Z1926" s="237"/>
      <c r="AA1926" s="241">
        <v>202409</v>
      </c>
      <c r="AB1926" s="246"/>
      <c r="AC1926" s="236" t="s">
        <v>7181</v>
      </c>
      <c r="AD1926" s="247" t="s">
        <v>7158</v>
      </c>
      <c r="AE1926" s="248">
        <v>0</v>
      </c>
      <c r="AF1926" s="247" t="s">
        <v>7158</v>
      </c>
      <c r="AG1926" s="242" t="str">
        <f>IFERROR(VLOOKUP(작성용!A:A,RM!A:D,4,0),"-")</f>
        <v>-</v>
      </c>
      <c r="AH1926" s="9" t="s">
        <v>6721</v>
      </c>
      <c r="AI1926" s="238" t="s">
        <v>8960</v>
      </c>
      <c r="AJ1926" s="238" t="s">
        <v>6721</v>
      </c>
      <c r="AK1926" s="238" t="s">
        <v>7182</v>
      </c>
      <c r="AL1926" s="238">
        <v>1925</v>
      </c>
    </row>
    <row r="1927" spans="1:38" x14ac:dyDescent="0.3">
      <c r="A1927" s="232">
        <v>6000574</v>
      </c>
      <c r="B1927" s="232" t="s">
        <v>8972</v>
      </c>
      <c r="C1927" s="244" t="s">
        <v>6717</v>
      </c>
      <c r="D1927" s="240" t="s">
        <v>9057</v>
      </c>
      <c r="E1927" s="239">
        <v>1748110104218</v>
      </c>
      <c r="F1927" s="243" t="s">
        <v>7044</v>
      </c>
      <c r="G1927" s="214">
        <v>0</v>
      </c>
      <c r="H1927" s="234" t="s">
        <v>6721</v>
      </c>
      <c r="I1927" s="234"/>
      <c r="J1927" s="234"/>
      <c r="K1927" s="234"/>
      <c r="L1927" s="234"/>
      <c r="M1927" s="234"/>
      <c r="N1927" s="234" t="s">
        <v>6946</v>
      </c>
      <c r="O1927" s="249"/>
      <c r="P1927" s="249"/>
      <c r="Q1927" s="226"/>
      <c r="R1927" s="212" t="s">
        <v>2</v>
      </c>
      <c r="S1927" s="213" t="s">
        <v>6721</v>
      </c>
      <c r="T1927" s="236" t="s">
        <v>8996</v>
      </c>
      <c r="U1927" s="237" t="s">
        <v>6722</v>
      </c>
      <c r="V1927" s="236">
        <v>45548</v>
      </c>
      <c r="W1927" s="236" t="s">
        <v>6944</v>
      </c>
      <c r="X1927" s="237" t="s">
        <v>6721</v>
      </c>
      <c r="Y1927" s="237"/>
      <c r="Z1927" s="237"/>
      <c r="AA1927" s="241">
        <v>202409</v>
      </c>
      <c r="AB1927" s="246"/>
      <c r="AC1927" s="236" t="s">
        <v>7181</v>
      </c>
      <c r="AD1927" s="247" t="s">
        <v>7111</v>
      </c>
      <c r="AE1927" s="248">
        <v>0</v>
      </c>
      <c r="AF1927" s="247" t="s">
        <v>7111</v>
      </c>
      <c r="AG1927" s="242" t="str">
        <f>IFERROR(VLOOKUP(작성용!A:A,RM!A:D,4,0),"-")</f>
        <v>-</v>
      </c>
      <c r="AH1927" s="9" t="s">
        <v>6721</v>
      </c>
      <c r="AI1927" s="238" t="s">
        <v>8960</v>
      </c>
      <c r="AJ1927" s="238" t="s">
        <v>6721</v>
      </c>
      <c r="AK1927" s="238" t="s">
        <v>7182</v>
      </c>
      <c r="AL1927" s="238">
        <v>1926</v>
      </c>
    </row>
    <row r="1928" spans="1:38" x14ac:dyDescent="0.3">
      <c r="A1928" s="232">
        <v>6000574</v>
      </c>
      <c r="B1928" s="232" t="s">
        <v>8972</v>
      </c>
      <c r="C1928" s="244" t="s">
        <v>6717</v>
      </c>
      <c r="D1928" s="240" t="s">
        <v>9058</v>
      </c>
      <c r="E1928" s="239" t="s">
        <v>5570</v>
      </c>
      <c r="F1928" s="243" t="s">
        <v>6966</v>
      </c>
      <c r="G1928" s="214">
        <v>0</v>
      </c>
      <c r="H1928" s="234" t="s">
        <v>6721</v>
      </c>
      <c r="I1928" s="234"/>
      <c r="J1928" s="234"/>
      <c r="K1928" s="234"/>
      <c r="L1928" s="234"/>
      <c r="M1928" s="234"/>
      <c r="N1928" s="234" t="s">
        <v>6946</v>
      </c>
      <c r="O1928" s="249"/>
      <c r="P1928" s="249"/>
      <c r="Q1928" s="226"/>
      <c r="R1928" s="212" t="s">
        <v>2</v>
      </c>
      <c r="S1928" s="213" t="s">
        <v>6721</v>
      </c>
      <c r="T1928" s="236" t="s">
        <v>8996</v>
      </c>
      <c r="U1928" s="237" t="s">
        <v>6722</v>
      </c>
      <c r="V1928" s="236">
        <v>45548</v>
      </c>
      <c r="W1928" s="236" t="s">
        <v>6944</v>
      </c>
      <c r="X1928" s="237" t="s">
        <v>6721</v>
      </c>
      <c r="Y1928" s="237"/>
      <c r="Z1928" s="237"/>
      <c r="AA1928" s="241">
        <v>202409</v>
      </c>
      <c r="AB1928" s="246"/>
      <c r="AC1928" s="236" t="s">
        <v>7181</v>
      </c>
      <c r="AD1928" s="247" t="s">
        <v>7196</v>
      </c>
      <c r="AE1928" s="248">
        <v>0</v>
      </c>
      <c r="AF1928" s="247" t="s">
        <v>7196</v>
      </c>
      <c r="AG1928" s="242" t="str">
        <f>IFERROR(VLOOKUP(작성용!A:A,RM!A:D,4,0),"-")</f>
        <v>-</v>
      </c>
      <c r="AH1928" s="9" t="s">
        <v>6721</v>
      </c>
      <c r="AI1928" s="238" t="s">
        <v>8960</v>
      </c>
      <c r="AJ1928" s="238" t="s">
        <v>6721</v>
      </c>
      <c r="AK1928" s="238" t="s">
        <v>7182</v>
      </c>
      <c r="AL1928" s="238">
        <v>1927</v>
      </c>
    </row>
    <row r="1929" spans="1:38" x14ac:dyDescent="0.3">
      <c r="A1929" s="232">
        <v>6000574</v>
      </c>
      <c r="B1929" s="232" t="s">
        <v>8972</v>
      </c>
      <c r="C1929" s="244" t="s">
        <v>6717</v>
      </c>
      <c r="D1929" s="240" t="s">
        <v>9059</v>
      </c>
      <c r="E1929" s="239">
        <v>1101116241824</v>
      </c>
      <c r="F1929" s="243" t="s">
        <v>7044</v>
      </c>
      <c r="G1929" s="214">
        <v>1</v>
      </c>
      <c r="H1929" s="234" t="s">
        <v>6721</v>
      </c>
      <c r="I1929" s="234"/>
      <c r="J1929" s="234"/>
      <c r="K1929" s="234"/>
      <c r="L1929" s="234"/>
      <c r="M1929" s="234"/>
      <c r="N1929" s="234" t="s">
        <v>6946</v>
      </c>
      <c r="O1929" s="249"/>
      <c r="P1929" s="249"/>
      <c r="Q1929" s="226"/>
      <c r="R1929" s="212" t="s">
        <v>2</v>
      </c>
      <c r="S1929" s="213" t="s">
        <v>6721</v>
      </c>
      <c r="T1929" s="236" t="s">
        <v>8996</v>
      </c>
      <c r="U1929" s="237" t="s">
        <v>6722</v>
      </c>
      <c r="V1929" s="236">
        <v>45548</v>
      </c>
      <c r="W1929" s="236" t="s">
        <v>6944</v>
      </c>
      <c r="X1929" s="237" t="s">
        <v>6721</v>
      </c>
      <c r="Y1929" s="237"/>
      <c r="Z1929" s="237"/>
      <c r="AA1929" s="241">
        <v>202409</v>
      </c>
      <c r="AB1929" s="246"/>
      <c r="AC1929" s="236" t="s">
        <v>7181</v>
      </c>
      <c r="AD1929" s="247" t="s">
        <v>7160</v>
      </c>
      <c r="AE1929" s="248">
        <v>0</v>
      </c>
      <c r="AF1929" s="247" t="s">
        <v>7160</v>
      </c>
      <c r="AG1929" s="242" t="str">
        <f>IFERROR(VLOOKUP(작성용!A:A,RM!A:D,4,0),"-")</f>
        <v>-</v>
      </c>
      <c r="AH1929" s="9" t="s">
        <v>6721</v>
      </c>
      <c r="AI1929" s="238" t="s">
        <v>9060</v>
      </c>
      <c r="AJ1929" s="238" t="s">
        <v>6721</v>
      </c>
      <c r="AK1929" s="238" t="s">
        <v>7182</v>
      </c>
      <c r="AL1929" s="238">
        <v>1928</v>
      </c>
    </row>
    <row r="1930" spans="1:38" x14ac:dyDescent="0.3">
      <c r="A1930" s="232">
        <v>6000574</v>
      </c>
      <c r="B1930" s="232" t="s">
        <v>8972</v>
      </c>
      <c r="C1930" s="244" t="s">
        <v>6717</v>
      </c>
      <c r="D1930" s="240" t="s">
        <v>9059</v>
      </c>
      <c r="E1930" s="239">
        <v>1101116241824</v>
      </c>
      <c r="F1930" s="243" t="s">
        <v>7044</v>
      </c>
      <c r="G1930" s="214">
        <v>2</v>
      </c>
      <c r="H1930" s="234" t="s">
        <v>6721</v>
      </c>
      <c r="I1930" s="234"/>
      <c r="J1930" s="234"/>
      <c r="K1930" s="234"/>
      <c r="L1930" s="234"/>
      <c r="M1930" s="234"/>
      <c r="N1930" s="234" t="s">
        <v>6946</v>
      </c>
      <c r="O1930" s="249"/>
      <c r="P1930" s="249"/>
      <c r="Q1930" s="226"/>
      <c r="R1930" s="212" t="s">
        <v>2</v>
      </c>
      <c r="S1930" s="213" t="s">
        <v>6721</v>
      </c>
      <c r="T1930" s="236" t="s">
        <v>8996</v>
      </c>
      <c r="U1930" s="237" t="s">
        <v>6722</v>
      </c>
      <c r="V1930" s="236">
        <v>45548</v>
      </c>
      <c r="W1930" s="236" t="s">
        <v>6944</v>
      </c>
      <c r="X1930" s="237" t="s">
        <v>6721</v>
      </c>
      <c r="Y1930" s="237"/>
      <c r="Z1930" s="237"/>
      <c r="AA1930" s="241">
        <v>202409</v>
      </c>
      <c r="AB1930" s="246"/>
      <c r="AC1930" s="236" t="s">
        <v>7181</v>
      </c>
      <c r="AD1930" s="247" t="s">
        <v>7160</v>
      </c>
      <c r="AE1930" s="248">
        <v>0</v>
      </c>
      <c r="AF1930" s="247" t="s">
        <v>7160</v>
      </c>
      <c r="AG1930" s="242" t="str">
        <f>IFERROR(VLOOKUP(작성용!A:A,RM!A:D,4,0),"-")</f>
        <v>-</v>
      </c>
      <c r="AH1930" s="9" t="s">
        <v>6721</v>
      </c>
      <c r="AI1930" s="238" t="s">
        <v>9060</v>
      </c>
      <c r="AJ1930" s="238" t="s">
        <v>6721</v>
      </c>
      <c r="AK1930" s="238" t="s">
        <v>7182</v>
      </c>
      <c r="AL1930" s="238">
        <v>1929</v>
      </c>
    </row>
    <row r="1931" spans="1:38" x14ac:dyDescent="0.3">
      <c r="A1931" s="232">
        <v>6000574</v>
      </c>
      <c r="B1931" s="232" t="s">
        <v>8972</v>
      </c>
      <c r="C1931" s="244" t="s">
        <v>6717</v>
      </c>
      <c r="D1931" s="240" t="s">
        <v>9061</v>
      </c>
      <c r="E1931" s="239">
        <v>1101117174256</v>
      </c>
      <c r="F1931" s="243" t="s">
        <v>7179</v>
      </c>
      <c r="G1931" s="214">
        <v>0</v>
      </c>
      <c r="H1931" s="234" t="s">
        <v>6721</v>
      </c>
      <c r="I1931" s="234"/>
      <c r="J1931" s="234"/>
      <c r="K1931" s="234"/>
      <c r="L1931" s="234"/>
      <c r="M1931" s="234"/>
      <c r="N1931" s="234" t="s">
        <v>6946</v>
      </c>
      <c r="O1931" s="249"/>
      <c r="P1931" s="249"/>
      <c r="Q1931" s="226"/>
      <c r="R1931" s="212" t="s">
        <v>2</v>
      </c>
      <c r="S1931" s="213" t="s">
        <v>6721</v>
      </c>
      <c r="T1931" s="236" t="s">
        <v>8996</v>
      </c>
      <c r="U1931" s="237" t="s">
        <v>6722</v>
      </c>
      <c r="V1931" s="236">
        <v>45548</v>
      </c>
      <c r="W1931" s="236" t="s">
        <v>6944</v>
      </c>
      <c r="X1931" s="237" t="s">
        <v>6721</v>
      </c>
      <c r="Y1931" s="237"/>
      <c r="Z1931" s="237"/>
      <c r="AA1931" s="241">
        <v>202409</v>
      </c>
      <c r="AB1931" s="246"/>
      <c r="AC1931" s="236" t="s">
        <v>7181</v>
      </c>
      <c r="AD1931" s="247" t="s">
        <v>7115</v>
      </c>
      <c r="AE1931" s="248">
        <v>0</v>
      </c>
      <c r="AF1931" s="247" t="s">
        <v>7115</v>
      </c>
      <c r="AG1931" s="242" t="str">
        <f>IFERROR(VLOOKUP(작성용!A:A,RM!A:D,4,0),"-")</f>
        <v>-</v>
      </c>
      <c r="AH1931" s="9" t="s">
        <v>6721</v>
      </c>
      <c r="AI1931" s="238" t="s">
        <v>9060</v>
      </c>
      <c r="AJ1931" s="238" t="s">
        <v>6721</v>
      </c>
      <c r="AK1931" s="238" t="s">
        <v>7182</v>
      </c>
      <c r="AL1931" s="238">
        <v>1930</v>
      </c>
    </row>
    <row r="1932" spans="1:38" x14ac:dyDescent="0.3">
      <c r="A1932" s="232">
        <v>6000574</v>
      </c>
      <c r="B1932" s="232" t="s">
        <v>8972</v>
      </c>
      <c r="C1932" s="244" t="s">
        <v>6717</v>
      </c>
      <c r="D1932" s="240" t="s">
        <v>9061</v>
      </c>
      <c r="E1932" s="239">
        <v>1101117174256</v>
      </c>
      <c r="F1932" s="243" t="s">
        <v>7044</v>
      </c>
      <c r="G1932" s="214">
        <v>1</v>
      </c>
      <c r="H1932" s="234" t="s">
        <v>6721</v>
      </c>
      <c r="I1932" s="234"/>
      <c r="J1932" s="234"/>
      <c r="K1932" s="234"/>
      <c r="L1932" s="234"/>
      <c r="M1932" s="234"/>
      <c r="N1932" s="234" t="s">
        <v>6946</v>
      </c>
      <c r="O1932" s="249"/>
      <c r="P1932" s="249"/>
      <c r="Q1932" s="226"/>
      <c r="R1932" s="212" t="s">
        <v>2</v>
      </c>
      <c r="S1932" s="213" t="s">
        <v>6721</v>
      </c>
      <c r="T1932" s="236" t="s">
        <v>8996</v>
      </c>
      <c r="U1932" s="237" t="s">
        <v>6722</v>
      </c>
      <c r="V1932" s="236">
        <v>45548</v>
      </c>
      <c r="W1932" s="236" t="s">
        <v>6944</v>
      </c>
      <c r="X1932" s="237" t="s">
        <v>6721</v>
      </c>
      <c r="Y1932" s="237"/>
      <c r="Z1932" s="237"/>
      <c r="AA1932" s="241">
        <v>202409</v>
      </c>
      <c r="AB1932" s="246"/>
      <c r="AC1932" s="236" t="s">
        <v>7181</v>
      </c>
      <c r="AD1932" s="247" t="s">
        <v>7115</v>
      </c>
      <c r="AE1932" s="248">
        <v>0</v>
      </c>
      <c r="AF1932" s="247" t="s">
        <v>7115</v>
      </c>
      <c r="AG1932" s="242" t="str">
        <f>IFERROR(VLOOKUP(작성용!A:A,RM!A:D,4,0),"-")</f>
        <v>-</v>
      </c>
      <c r="AH1932" s="9" t="s">
        <v>6721</v>
      </c>
      <c r="AI1932" s="238" t="s">
        <v>9060</v>
      </c>
      <c r="AJ1932" s="238" t="s">
        <v>6721</v>
      </c>
      <c r="AK1932" s="238" t="s">
        <v>7182</v>
      </c>
      <c r="AL1932" s="238">
        <v>1931</v>
      </c>
    </row>
    <row r="1933" spans="1:38" x14ac:dyDescent="0.3">
      <c r="A1933" s="232">
        <v>6000574</v>
      </c>
      <c r="B1933" s="232" t="s">
        <v>8972</v>
      </c>
      <c r="C1933" s="244" t="s">
        <v>6717</v>
      </c>
      <c r="D1933" s="240" t="s">
        <v>7943</v>
      </c>
      <c r="E1933" s="239">
        <v>1101117124574</v>
      </c>
      <c r="F1933" s="243" t="s">
        <v>6966</v>
      </c>
      <c r="G1933" s="214">
        <v>98</v>
      </c>
      <c r="H1933" s="234" t="s">
        <v>6721</v>
      </c>
      <c r="I1933" s="234"/>
      <c r="J1933" s="234"/>
      <c r="K1933" s="234"/>
      <c r="L1933" s="234"/>
      <c r="M1933" s="234"/>
      <c r="N1933" s="234" t="s">
        <v>6946</v>
      </c>
      <c r="O1933" s="249"/>
      <c r="P1933" s="249"/>
      <c r="Q1933" s="226"/>
      <c r="R1933" s="212" t="s">
        <v>2</v>
      </c>
      <c r="S1933" s="213" t="s">
        <v>6721</v>
      </c>
      <c r="T1933" s="236" t="s">
        <v>8996</v>
      </c>
      <c r="U1933" s="237" t="s">
        <v>6722</v>
      </c>
      <c r="V1933" s="236">
        <v>45548</v>
      </c>
      <c r="W1933" s="236" t="s">
        <v>6944</v>
      </c>
      <c r="X1933" s="237" t="s">
        <v>6721</v>
      </c>
      <c r="Y1933" s="237"/>
      <c r="Z1933" s="237"/>
      <c r="AA1933" s="241">
        <v>202409</v>
      </c>
      <c r="AB1933" s="246"/>
      <c r="AC1933" s="236" t="s">
        <v>7181</v>
      </c>
      <c r="AD1933" s="247" t="s">
        <v>7133</v>
      </c>
      <c r="AE1933" s="248">
        <v>0</v>
      </c>
      <c r="AF1933" s="247" t="s">
        <v>7133</v>
      </c>
      <c r="AG1933" s="242" t="str">
        <f>IFERROR(VLOOKUP(작성용!A:A,RM!A:D,4,0),"-")</f>
        <v>-</v>
      </c>
      <c r="AH1933" s="9" t="s">
        <v>6721</v>
      </c>
      <c r="AI1933" s="238" t="s">
        <v>9062</v>
      </c>
      <c r="AJ1933" s="238" t="s">
        <v>6721</v>
      </c>
      <c r="AK1933" s="238" t="s">
        <v>7182</v>
      </c>
      <c r="AL1933" s="238">
        <v>1932</v>
      </c>
    </row>
    <row r="1934" spans="1:38" x14ac:dyDescent="0.3">
      <c r="A1934" s="232">
        <v>6000574</v>
      </c>
      <c r="B1934" s="232" t="s">
        <v>8972</v>
      </c>
      <c r="C1934" s="244" t="s">
        <v>6717</v>
      </c>
      <c r="D1934" s="240" t="s">
        <v>7943</v>
      </c>
      <c r="E1934" s="239">
        <v>1101117124574</v>
      </c>
      <c r="F1934" s="243" t="s">
        <v>6966</v>
      </c>
      <c r="G1934" s="214">
        <v>97</v>
      </c>
      <c r="H1934" s="234" t="s">
        <v>6721</v>
      </c>
      <c r="I1934" s="234"/>
      <c r="J1934" s="234"/>
      <c r="K1934" s="234"/>
      <c r="L1934" s="234"/>
      <c r="M1934" s="234"/>
      <c r="N1934" s="234" t="s">
        <v>6946</v>
      </c>
      <c r="O1934" s="249"/>
      <c r="P1934" s="249"/>
      <c r="Q1934" s="226"/>
      <c r="R1934" s="212" t="s">
        <v>2</v>
      </c>
      <c r="S1934" s="213" t="s">
        <v>6721</v>
      </c>
      <c r="T1934" s="236" t="s">
        <v>8996</v>
      </c>
      <c r="U1934" s="237" t="s">
        <v>6722</v>
      </c>
      <c r="V1934" s="236">
        <v>45548</v>
      </c>
      <c r="W1934" s="236" t="s">
        <v>6944</v>
      </c>
      <c r="X1934" s="237" t="s">
        <v>6721</v>
      </c>
      <c r="Y1934" s="237"/>
      <c r="Z1934" s="237"/>
      <c r="AA1934" s="241">
        <v>202409</v>
      </c>
      <c r="AB1934" s="246"/>
      <c r="AC1934" s="236" t="s">
        <v>7181</v>
      </c>
      <c r="AD1934" s="247" t="s">
        <v>7133</v>
      </c>
      <c r="AE1934" s="248">
        <v>0</v>
      </c>
      <c r="AF1934" s="247" t="s">
        <v>7133</v>
      </c>
      <c r="AG1934" s="242" t="str">
        <f>IFERROR(VLOOKUP(작성용!A:A,RM!A:D,4,0),"-")</f>
        <v>-</v>
      </c>
      <c r="AH1934" s="9" t="s">
        <v>6721</v>
      </c>
      <c r="AI1934" s="238" t="s">
        <v>9060</v>
      </c>
      <c r="AJ1934" s="238" t="s">
        <v>6721</v>
      </c>
      <c r="AK1934" s="238" t="s">
        <v>7182</v>
      </c>
      <c r="AL1934" s="238">
        <v>1933</v>
      </c>
    </row>
    <row r="1935" spans="1:38" x14ac:dyDescent="0.3">
      <c r="A1935" s="232">
        <v>6000574</v>
      </c>
      <c r="B1935" s="232" t="s">
        <v>8972</v>
      </c>
      <c r="C1935" s="244" t="s">
        <v>6717</v>
      </c>
      <c r="D1935" s="240" t="s">
        <v>9063</v>
      </c>
      <c r="E1935" s="239">
        <v>1101117039682</v>
      </c>
      <c r="F1935" s="243" t="s">
        <v>7044</v>
      </c>
      <c r="G1935" s="214">
        <v>98</v>
      </c>
      <c r="H1935" s="234" t="s">
        <v>6721</v>
      </c>
      <c r="I1935" s="234"/>
      <c r="J1935" s="234"/>
      <c r="K1935" s="234"/>
      <c r="L1935" s="234"/>
      <c r="M1935" s="234"/>
      <c r="N1935" s="234" t="s">
        <v>6946</v>
      </c>
      <c r="O1935" s="249"/>
      <c r="P1935" s="249"/>
      <c r="Q1935" s="226"/>
      <c r="R1935" s="212" t="s">
        <v>2</v>
      </c>
      <c r="S1935" s="213" t="s">
        <v>6721</v>
      </c>
      <c r="T1935" s="236" t="s">
        <v>8996</v>
      </c>
      <c r="U1935" s="237" t="s">
        <v>6722</v>
      </c>
      <c r="V1935" s="236">
        <v>45548</v>
      </c>
      <c r="W1935" s="236" t="s">
        <v>6944</v>
      </c>
      <c r="X1935" s="237" t="s">
        <v>6721</v>
      </c>
      <c r="Y1935" s="237"/>
      <c r="Z1935" s="237"/>
      <c r="AA1935" s="241">
        <v>202409</v>
      </c>
      <c r="AB1935" s="246"/>
      <c r="AC1935" s="236" t="s">
        <v>7181</v>
      </c>
      <c r="AD1935" s="247" t="s">
        <v>7119</v>
      </c>
      <c r="AE1935" s="248">
        <v>0</v>
      </c>
      <c r="AF1935" s="247" t="s">
        <v>7119</v>
      </c>
      <c r="AG1935" s="242" t="str">
        <f>IFERROR(VLOOKUP(작성용!A:A,RM!A:D,4,0),"-")</f>
        <v>-</v>
      </c>
      <c r="AH1935" s="9" t="s">
        <v>6721</v>
      </c>
      <c r="AI1935" s="238" t="s">
        <v>9064</v>
      </c>
      <c r="AJ1935" s="238" t="s">
        <v>6721</v>
      </c>
      <c r="AK1935" s="238" t="s">
        <v>7182</v>
      </c>
      <c r="AL1935" s="238">
        <v>1934</v>
      </c>
    </row>
    <row r="1936" spans="1:38" x14ac:dyDescent="0.3">
      <c r="A1936" s="232">
        <v>6000574</v>
      </c>
      <c r="B1936" s="232" t="s">
        <v>8972</v>
      </c>
      <c r="C1936" s="244" t="s">
        <v>6717</v>
      </c>
      <c r="D1936" s="240" t="s">
        <v>9065</v>
      </c>
      <c r="E1936" s="239" t="s">
        <v>5571</v>
      </c>
      <c r="F1936" s="243" t="s">
        <v>7062</v>
      </c>
      <c r="G1936" s="214">
        <v>98</v>
      </c>
      <c r="H1936" s="234" t="s">
        <v>6721</v>
      </c>
      <c r="I1936" s="234"/>
      <c r="J1936" s="234"/>
      <c r="K1936" s="234"/>
      <c r="L1936" s="234"/>
      <c r="M1936" s="234"/>
      <c r="N1936" s="234" t="s">
        <v>6946</v>
      </c>
      <c r="O1936" s="249"/>
      <c r="P1936" s="249"/>
      <c r="Q1936" s="226"/>
      <c r="R1936" s="212" t="s">
        <v>2</v>
      </c>
      <c r="S1936" s="213" t="s">
        <v>6721</v>
      </c>
      <c r="T1936" s="236" t="s">
        <v>8996</v>
      </c>
      <c r="U1936" s="237" t="s">
        <v>6722</v>
      </c>
      <c r="V1936" s="236">
        <v>45548</v>
      </c>
      <c r="W1936" s="236" t="s">
        <v>6944</v>
      </c>
      <c r="X1936" s="237" t="s">
        <v>6721</v>
      </c>
      <c r="Y1936" s="237"/>
      <c r="Z1936" s="237"/>
      <c r="AA1936" s="241">
        <v>202409</v>
      </c>
      <c r="AB1936" s="246"/>
      <c r="AC1936" s="236" t="s">
        <v>7181</v>
      </c>
      <c r="AD1936" s="247" t="s">
        <v>7155</v>
      </c>
      <c r="AE1936" s="248">
        <v>0</v>
      </c>
      <c r="AF1936" s="247" t="s">
        <v>7155</v>
      </c>
      <c r="AG1936" s="242" t="str">
        <f>IFERROR(VLOOKUP(작성용!A:A,RM!A:D,4,0),"-")</f>
        <v>-</v>
      </c>
      <c r="AH1936" s="9" t="s">
        <v>6721</v>
      </c>
      <c r="AI1936" s="238" t="s">
        <v>9064</v>
      </c>
      <c r="AJ1936" s="238" t="s">
        <v>6721</v>
      </c>
      <c r="AK1936" s="238" t="s">
        <v>7182</v>
      </c>
      <c r="AL1936" s="238">
        <v>1935</v>
      </c>
    </row>
    <row r="1937" spans="1:38" x14ac:dyDescent="0.3">
      <c r="A1937" s="232">
        <v>6000574</v>
      </c>
      <c r="B1937" s="232" t="s">
        <v>8972</v>
      </c>
      <c r="C1937" s="244" t="s">
        <v>6717</v>
      </c>
      <c r="D1937" s="240" t="s">
        <v>9049</v>
      </c>
      <c r="E1937" s="239">
        <v>1311110596452</v>
      </c>
      <c r="F1937" s="243" t="s">
        <v>7179</v>
      </c>
      <c r="G1937" s="214">
        <v>98</v>
      </c>
      <c r="H1937" s="234" t="s">
        <v>6721</v>
      </c>
      <c r="I1937" s="234"/>
      <c r="J1937" s="234"/>
      <c r="K1937" s="234"/>
      <c r="L1937" s="234"/>
      <c r="M1937" s="234"/>
      <c r="N1937" s="234" t="s">
        <v>6946</v>
      </c>
      <c r="O1937" s="249"/>
      <c r="P1937" s="249"/>
      <c r="Q1937" s="226"/>
      <c r="R1937" s="212" t="s">
        <v>2</v>
      </c>
      <c r="S1937" s="213" t="s">
        <v>6721</v>
      </c>
      <c r="T1937" s="236" t="s">
        <v>8996</v>
      </c>
      <c r="U1937" s="237" t="s">
        <v>6722</v>
      </c>
      <c r="V1937" s="236">
        <v>45548</v>
      </c>
      <c r="W1937" s="236" t="s">
        <v>6944</v>
      </c>
      <c r="X1937" s="237" t="s">
        <v>6721</v>
      </c>
      <c r="Y1937" s="237"/>
      <c r="Z1937" s="237"/>
      <c r="AA1937" s="241">
        <v>202409</v>
      </c>
      <c r="AB1937" s="246"/>
      <c r="AC1937" s="236" t="s">
        <v>7181</v>
      </c>
      <c r="AD1937" s="247" t="s">
        <v>7221</v>
      </c>
      <c r="AE1937" s="248">
        <v>0</v>
      </c>
      <c r="AF1937" s="247" t="s">
        <v>7221</v>
      </c>
      <c r="AG1937" s="242" t="str">
        <f>IFERROR(VLOOKUP(작성용!A:A,RM!A:D,4,0),"-")</f>
        <v>-</v>
      </c>
      <c r="AH1937" s="9" t="s">
        <v>6721</v>
      </c>
      <c r="AI1937" s="238" t="s">
        <v>9064</v>
      </c>
      <c r="AJ1937" s="238" t="s">
        <v>6721</v>
      </c>
      <c r="AK1937" s="238" t="s">
        <v>7182</v>
      </c>
      <c r="AL1937" s="238">
        <v>1936</v>
      </c>
    </row>
    <row r="1938" spans="1:38" x14ac:dyDescent="0.3">
      <c r="A1938" s="232">
        <v>6000574</v>
      </c>
      <c r="B1938" s="232" t="s">
        <v>8972</v>
      </c>
      <c r="C1938" s="244" t="s">
        <v>6717</v>
      </c>
      <c r="D1938" s="240" t="s">
        <v>9049</v>
      </c>
      <c r="E1938" s="239">
        <v>1311110596452</v>
      </c>
      <c r="F1938" s="243" t="s">
        <v>7044</v>
      </c>
      <c r="G1938" s="214">
        <v>98</v>
      </c>
      <c r="H1938" s="234" t="s">
        <v>6721</v>
      </c>
      <c r="I1938" s="234"/>
      <c r="J1938" s="234"/>
      <c r="K1938" s="234"/>
      <c r="L1938" s="234"/>
      <c r="M1938" s="234"/>
      <c r="N1938" s="234" t="s">
        <v>6946</v>
      </c>
      <c r="O1938" s="249"/>
      <c r="P1938" s="249"/>
      <c r="Q1938" s="226"/>
      <c r="R1938" s="212" t="s">
        <v>2</v>
      </c>
      <c r="S1938" s="213" t="s">
        <v>6721</v>
      </c>
      <c r="T1938" s="236" t="s">
        <v>8996</v>
      </c>
      <c r="U1938" s="237" t="s">
        <v>6722</v>
      </c>
      <c r="V1938" s="236">
        <v>45548</v>
      </c>
      <c r="W1938" s="236" t="s">
        <v>6944</v>
      </c>
      <c r="X1938" s="237" t="s">
        <v>6721</v>
      </c>
      <c r="Y1938" s="237"/>
      <c r="Z1938" s="237"/>
      <c r="AA1938" s="241">
        <v>202409</v>
      </c>
      <c r="AB1938" s="246"/>
      <c r="AC1938" s="236" t="s">
        <v>7181</v>
      </c>
      <c r="AD1938" s="247" t="s">
        <v>7221</v>
      </c>
      <c r="AE1938" s="248">
        <v>0</v>
      </c>
      <c r="AF1938" s="247" t="s">
        <v>7221</v>
      </c>
      <c r="AG1938" s="242" t="str">
        <f>IFERROR(VLOOKUP(작성용!A:A,RM!A:D,4,0),"-")</f>
        <v>-</v>
      </c>
      <c r="AH1938" s="9" t="s">
        <v>6721</v>
      </c>
      <c r="AI1938" s="238" t="s">
        <v>9064</v>
      </c>
      <c r="AJ1938" s="238" t="s">
        <v>6721</v>
      </c>
      <c r="AK1938" s="238" t="s">
        <v>7182</v>
      </c>
      <c r="AL1938" s="238">
        <v>1937</v>
      </c>
    </row>
    <row r="1939" spans="1:38" x14ac:dyDescent="0.3">
      <c r="A1939" s="232">
        <v>6000574</v>
      </c>
      <c r="B1939" s="232" t="s">
        <v>8972</v>
      </c>
      <c r="C1939" s="244" t="s">
        <v>6717</v>
      </c>
      <c r="D1939" s="240" t="s">
        <v>7961</v>
      </c>
      <c r="E1939" s="239">
        <v>1101113250117</v>
      </c>
      <c r="F1939" s="243" t="s">
        <v>7044</v>
      </c>
      <c r="G1939" s="214">
        <v>2</v>
      </c>
      <c r="H1939" s="234" t="s">
        <v>6721</v>
      </c>
      <c r="I1939" s="234"/>
      <c r="J1939" s="234"/>
      <c r="K1939" s="234"/>
      <c r="L1939" s="234"/>
      <c r="M1939" s="234"/>
      <c r="N1939" s="234" t="s">
        <v>6946</v>
      </c>
      <c r="O1939" s="249"/>
      <c r="P1939" s="249"/>
      <c r="Q1939" s="226"/>
      <c r="R1939" s="212" t="s">
        <v>2</v>
      </c>
      <c r="S1939" s="213" t="s">
        <v>6721</v>
      </c>
      <c r="T1939" s="236" t="s">
        <v>8996</v>
      </c>
      <c r="U1939" s="237" t="s">
        <v>6722</v>
      </c>
      <c r="V1939" s="236">
        <v>45548</v>
      </c>
      <c r="W1939" s="236" t="s">
        <v>6944</v>
      </c>
      <c r="X1939" s="237" t="s">
        <v>6721</v>
      </c>
      <c r="Y1939" s="237"/>
      <c r="Z1939" s="237"/>
      <c r="AA1939" s="241">
        <v>202409</v>
      </c>
      <c r="AB1939" s="246"/>
      <c r="AC1939" s="236" t="s">
        <v>7181</v>
      </c>
      <c r="AD1939" s="247" t="s">
        <v>7026</v>
      </c>
      <c r="AE1939" s="248">
        <v>0</v>
      </c>
      <c r="AF1939" s="247" t="s">
        <v>7026</v>
      </c>
      <c r="AG1939" s="242" t="str">
        <f>IFERROR(VLOOKUP(작성용!A:A,RM!A:D,4,0),"-")</f>
        <v>-</v>
      </c>
      <c r="AH1939" s="9" t="s">
        <v>6721</v>
      </c>
      <c r="AI1939" s="238" t="s">
        <v>6721</v>
      </c>
      <c r="AJ1939" s="238" t="s">
        <v>6721</v>
      </c>
      <c r="AK1939" s="238" t="s">
        <v>7182</v>
      </c>
      <c r="AL1939" s="238">
        <v>1938</v>
      </c>
    </row>
    <row r="1940" spans="1:38" x14ac:dyDescent="0.3">
      <c r="A1940" s="232">
        <v>6000538</v>
      </c>
      <c r="B1940" s="232" t="s">
        <v>8973</v>
      </c>
      <c r="C1940" s="244" t="s">
        <v>6717</v>
      </c>
      <c r="D1940" s="240" t="s">
        <v>9066</v>
      </c>
      <c r="E1940" s="239">
        <v>1101111720667</v>
      </c>
      <c r="F1940" s="243" t="s">
        <v>7013</v>
      </c>
      <c r="G1940" s="214">
        <v>0</v>
      </c>
      <c r="H1940" s="234" t="s">
        <v>6721</v>
      </c>
      <c r="I1940" s="234"/>
      <c r="J1940" s="234"/>
      <c r="K1940" s="234"/>
      <c r="L1940" s="234"/>
      <c r="M1940" s="234"/>
      <c r="N1940" s="234" t="s">
        <v>6946</v>
      </c>
      <c r="O1940" s="249"/>
      <c r="P1940" s="249"/>
      <c r="Q1940" s="226"/>
      <c r="R1940" s="212" t="s">
        <v>2</v>
      </c>
      <c r="S1940" s="213" t="s">
        <v>6721</v>
      </c>
      <c r="T1940" s="236" t="s">
        <v>8996</v>
      </c>
      <c r="U1940" s="237" t="s">
        <v>6722</v>
      </c>
      <c r="V1940" s="236">
        <v>45548</v>
      </c>
      <c r="W1940" s="236" t="s">
        <v>6944</v>
      </c>
      <c r="X1940" s="237" t="s">
        <v>6721</v>
      </c>
      <c r="Y1940" s="237"/>
      <c r="Z1940" s="237"/>
      <c r="AA1940" s="241">
        <v>202409</v>
      </c>
      <c r="AB1940" s="246"/>
      <c r="AC1940" s="236" t="s">
        <v>7181</v>
      </c>
      <c r="AD1940" s="247" t="s">
        <v>7077</v>
      </c>
      <c r="AE1940" s="248">
        <v>0</v>
      </c>
      <c r="AF1940" s="247" t="s">
        <v>7077</v>
      </c>
      <c r="AG1940" s="242" t="str">
        <f>IFERROR(VLOOKUP(작성용!A:A,RM!A:D,4,0),"-")</f>
        <v>-</v>
      </c>
      <c r="AH1940" s="9" t="s">
        <v>6721</v>
      </c>
      <c r="AI1940" s="238" t="s">
        <v>6721</v>
      </c>
      <c r="AJ1940" s="238" t="s">
        <v>6721</v>
      </c>
      <c r="AK1940" s="238" t="s">
        <v>7182</v>
      </c>
      <c r="AL1940" s="238">
        <v>1939</v>
      </c>
    </row>
    <row r="1941" spans="1:38" x14ac:dyDescent="0.3">
      <c r="A1941" s="232">
        <v>6000538</v>
      </c>
      <c r="B1941" s="232" t="s">
        <v>8973</v>
      </c>
      <c r="C1941" s="244" t="s">
        <v>6717</v>
      </c>
      <c r="D1941" s="240" t="s">
        <v>9067</v>
      </c>
      <c r="E1941" s="239">
        <v>1411110002605</v>
      </c>
      <c r="F1941" s="243" t="s">
        <v>7179</v>
      </c>
      <c r="G1941" s="214">
        <v>0</v>
      </c>
      <c r="H1941" s="234" t="s">
        <v>6721</v>
      </c>
      <c r="I1941" s="234"/>
      <c r="J1941" s="234"/>
      <c r="K1941" s="234"/>
      <c r="L1941" s="234"/>
      <c r="M1941" s="234"/>
      <c r="N1941" s="234" t="s">
        <v>6946</v>
      </c>
      <c r="O1941" s="249"/>
      <c r="P1941" s="249"/>
      <c r="Q1941" s="226"/>
      <c r="R1941" s="212" t="s">
        <v>2</v>
      </c>
      <c r="S1941" s="213" t="s">
        <v>6721</v>
      </c>
      <c r="T1941" s="236" t="s">
        <v>8996</v>
      </c>
      <c r="U1941" s="237" t="s">
        <v>6722</v>
      </c>
      <c r="V1941" s="236">
        <v>45548</v>
      </c>
      <c r="W1941" s="236" t="s">
        <v>6944</v>
      </c>
      <c r="X1941" s="237" t="s">
        <v>6721</v>
      </c>
      <c r="Y1941" s="237"/>
      <c r="Z1941" s="237"/>
      <c r="AA1941" s="241">
        <v>202409</v>
      </c>
      <c r="AB1941" s="246"/>
      <c r="AC1941" s="236" t="s">
        <v>7181</v>
      </c>
      <c r="AD1941" s="247" t="s">
        <v>7110</v>
      </c>
      <c r="AE1941" s="248">
        <v>0.4</v>
      </c>
      <c r="AF1941" s="247" t="s">
        <v>7110</v>
      </c>
      <c r="AG1941" s="242" t="str">
        <f>IFERROR(VLOOKUP(작성용!A:A,RM!A:D,4,0),"-")</f>
        <v>-</v>
      </c>
      <c r="AH1941" s="9" t="s">
        <v>6721</v>
      </c>
      <c r="AI1941" s="238" t="s">
        <v>6721</v>
      </c>
      <c r="AJ1941" s="238" t="s">
        <v>6721</v>
      </c>
      <c r="AK1941" s="238" t="s">
        <v>7182</v>
      </c>
      <c r="AL1941" s="238">
        <v>1940</v>
      </c>
    </row>
    <row r="1942" spans="1:38" x14ac:dyDescent="0.3">
      <c r="A1942" s="232">
        <v>6000538</v>
      </c>
      <c r="B1942" s="232" t="s">
        <v>8973</v>
      </c>
      <c r="C1942" s="244" t="s">
        <v>6717</v>
      </c>
      <c r="D1942" s="240" t="s">
        <v>9068</v>
      </c>
      <c r="E1942" s="239" t="s">
        <v>5572</v>
      </c>
      <c r="F1942" s="243" t="s">
        <v>7044</v>
      </c>
      <c r="G1942" s="214">
        <v>0</v>
      </c>
      <c r="H1942" s="234" t="s">
        <v>6721</v>
      </c>
      <c r="I1942" s="234"/>
      <c r="J1942" s="234"/>
      <c r="K1942" s="234"/>
      <c r="L1942" s="234"/>
      <c r="M1942" s="234"/>
      <c r="N1942" s="234" t="s">
        <v>6946</v>
      </c>
      <c r="O1942" s="249"/>
      <c r="P1942" s="249"/>
      <c r="Q1942" s="226"/>
      <c r="R1942" s="212" t="s">
        <v>2</v>
      </c>
      <c r="S1942" s="213" t="s">
        <v>6721</v>
      </c>
      <c r="T1942" s="236" t="s">
        <v>8996</v>
      </c>
      <c r="U1942" s="237" t="s">
        <v>6722</v>
      </c>
      <c r="V1942" s="236">
        <v>45548</v>
      </c>
      <c r="W1942" s="236" t="s">
        <v>6944</v>
      </c>
      <c r="X1942" s="237" t="s">
        <v>6721</v>
      </c>
      <c r="Y1942" s="237"/>
      <c r="Z1942" s="237"/>
      <c r="AA1942" s="241">
        <v>202409</v>
      </c>
      <c r="AB1942" s="246"/>
      <c r="AC1942" s="236" t="s">
        <v>7181</v>
      </c>
      <c r="AD1942" s="247" t="s">
        <v>6910</v>
      </c>
      <c r="AE1942" s="248">
        <v>0</v>
      </c>
      <c r="AF1942" s="247" t="s">
        <v>6910</v>
      </c>
      <c r="AG1942" s="242" t="str">
        <f>IFERROR(VLOOKUP(작성용!A:A,RM!A:D,4,0),"-")</f>
        <v>-</v>
      </c>
      <c r="AH1942" s="9" t="s">
        <v>6721</v>
      </c>
      <c r="AI1942" s="238" t="s">
        <v>6721</v>
      </c>
      <c r="AJ1942" s="238" t="s">
        <v>6721</v>
      </c>
      <c r="AK1942" s="238" t="s">
        <v>7182</v>
      </c>
      <c r="AL1942" s="238">
        <v>1941</v>
      </c>
    </row>
    <row r="1943" spans="1:38" x14ac:dyDescent="0.3">
      <c r="A1943" s="232">
        <v>6000713</v>
      </c>
      <c r="B1943" s="232" t="s">
        <v>8975</v>
      </c>
      <c r="C1943" s="244" t="s">
        <v>6717</v>
      </c>
      <c r="D1943" s="240" t="s">
        <v>9069</v>
      </c>
      <c r="E1943" s="239">
        <v>1101116165602</v>
      </c>
      <c r="F1943" s="243" t="s">
        <v>6931</v>
      </c>
      <c r="G1943" s="214">
        <v>0</v>
      </c>
      <c r="H1943" s="234" t="s">
        <v>6721</v>
      </c>
      <c r="I1943" s="234"/>
      <c r="J1943" s="234"/>
      <c r="K1943" s="234"/>
      <c r="L1943" s="234"/>
      <c r="M1943" s="234"/>
      <c r="N1943" s="234" t="s">
        <v>6946</v>
      </c>
      <c r="O1943" s="249"/>
      <c r="P1943" s="249"/>
      <c r="Q1943" s="226"/>
      <c r="R1943" s="212" t="s">
        <v>2</v>
      </c>
      <c r="S1943" s="213" t="s">
        <v>6721</v>
      </c>
      <c r="T1943" s="236" t="s">
        <v>8996</v>
      </c>
      <c r="U1943" s="237" t="s">
        <v>6722</v>
      </c>
      <c r="V1943" s="236">
        <v>45548</v>
      </c>
      <c r="W1943" s="236" t="s">
        <v>6944</v>
      </c>
      <c r="X1943" s="237" t="s">
        <v>6721</v>
      </c>
      <c r="Y1943" s="237"/>
      <c r="Z1943" s="237"/>
      <c r="AA1943" s="241">
        <v>202409</v>
      </c>
      <c r="AB1943" s="246"/>
      <c r="AC1943" s="236" t="s">
        <v>7181</v>
      </c>
      <c r="AD1943" s="247" t="s">
        <v>7111</v>
      </c>
      <c r="AE1943" s="248">
        <v>0</v>
      </c>
      <c r="AF1943" s="247" t="s">
        <v>7111</v>
      </c>
      <c r="AG1943" s="242" t="str">
        <f>IFERROR(VLOOKUP(작성용!A:A,RM!A:D,4,0),"-")</f>
        <v>-</v>
      </c>
      <c r="AH1943" s="9" t="s">
        <v>6721</v>
      </c>
      <c r="AI1943" s="238" t="s">
        <v>6721</v>
      </c>
      <c r="AJ1943" s="238" t="s">
        <v>6721</v>
      </c>
      <c r="AK1943" s="238" t="s">
        <v>7182</v>
      </c>
      <c r="AL1943" s="238">
        <v>1942</v>
      </c>
    </row>
    <row r="1944" spans="1:38" x14ac:dyDescent="0.3">
      <c r="A1944" s="232">
        <v>6000713</v>
      </c>
      <c r="B1944" s="232" t="s">
        <v>8975</v>
      </c>
      <c r="C1944" s="244" t="s">
        <v>6717</v>
      </c>
      <c r="D1944" s="240" t="s">
        <v>9069</v>
      </c>
      <c r="E1944" s="239">
        <v>1101116165602</v>
      </c>
      <c r="F1944" s="243" t="s">
        <v>7860</v>
      </c>
      <c r="G1944" s="214">
        <v>0</v>
      </c>
      <c r="H1944" s="234" t="s">
        <v>6721</v>
      </c>
      <c r="I1944" s="234"/>
      <c r="J1944" s="234"/>
      <c r="K1944" s="234"/>
      <c r="L1944" s="234"/>
      <c r="M1944" s="234"/>
      <c r="N1944" s="234" t="s">
        <v>6946</v>
      </c>
      <c r="O1944" s="249"/>
      <c r="P1944" s="249"/>
      <c r="Q1944" s="226"/>
      <c r="R1944" s="212" t="s">
        <v>2</v>
      </c>
      <c r="S1944" s="213" t="s">
        <v>6721</v>
      </c>
      <c r="T1944" s="236" t="s">
        <v>8996</v>
      </c>
      <c r="U1944" s="237" t="s">
        <v>6722</v>
      </c>
      <c r="V1944" s="236">
        <v>45548</v>
      </c>
      <c r="W1944" s="236" t="s">
        <v>6944</v>
      </c>
      <c r="X1944" s="237" t="s">
        <v>6721</v>
      </c>
      <c r="Y1944" s="237"/>
      <c r="Z1944" s="237"/>
      <c r="AA1944" s="241">
        <v>202409</v>
      </c>
      <c r="AB1944" s="246"/>
      <c r="AC1944" s="236" t="s">
        <v>7181</v>
      </c>
      <c r="AD1944" s="247" t="s">
        <v>7111</v>
      </c>
      <c r="AE1944" s="248">
        <v>0</v>
      </c>
      <c r="AF1944" s="247" t="s">
        <v>7111</v>
      </c>
      <c r="AG1944" s="242" t="str">
        <f>IFERROR(VLOOKUP(작성용!A:A,RM!A:D,4,0),"-")</f>
        <v>-</v>
      </c>
      <c r="AH1944" s="9" t="s">
        <v>6721</v>
      </c>
      <c r="AI1944" s="238" t="s">
        <v>6721</v>
      </c>
      <c r="AJ1944" s="238" t="s">
        <v>6721</v>
      </c>
      <c r="AK1944" s="238" t="s">
        <v>7182</v>
      </c>
      <c r="AL1944" s="238">
        <v>1943</v>
      </c>
    </row>
    <row r="1945" spans="1:38" x14ac:dyDescent="0.3">
      <c r="A1945" s="232">
        <v>6000540</v>
      </c>
      <c r="B1945" s="232" t="s">
        <v>8976</v>
      </c>
      <c r="C1945" s="244" t="s">
        <v>6717</v>
      </c>
      <c r="D1945" s="240" t="s">
        <v>7951</v>
      </c>
      <c r="E1945" s="239">
        <v>1101110516695</v>
      </c>
      <c r="F1945" s="243" t="s">
        <v>7179</v>
      </c>
      <c r="G1945" s="214">
        <v>0</v>
      </c>
      <c r="H1945" s="234" t="s">
        <v>6721</v>
      </c>
      <c r="I1945" s="234"/>
      <c r="J1945" s="234"/>
      <c r="K1945" s="234"/>
      <c r="L1945" s="234"/>
      <c r="M1945" s="234"/>
      <c r="N1945" s="234" t="s">
        <v>6946</v>
      </c>
      <c r="O1945" s="249"/>
      <c r="P1945" s="249"/>
      <c r="Q1945" s="226"/>
      <c r="R1945" s="212" t="s">
        <v>2</v>
      </c>
      <c r="S1945" s="213" t="s">
        <v>6721</v>
      </c>
      <c r="T1945" s="236" t="s">
        <v>8996</v>
      </c>
      <c r="U1945" s="237" t="s">
        <v>6722</v>
      </c>
      <c r="V1945" s="236">
        <v>45548</v>
      </c>
      <c r="W1945" s="236" t="s">
        <v>6944</v>
      </c>
      <c r="X1945" s="237" t="s">
        <v>6721</v>
      </c>
      <c r="Y1945" s="237"/>
      <c r="Z1945" s="237"/>
      <c r="AA1945" s="241">
        <v>202409</v>
      </c>
      <c r="AB1945" s="246"/>
      <c r="AC1945" s="236" t="s">
        <v>7181</v>
      </c>
      <c r="AD1945" s="247" t="s">
        <v>7606</v>
      </c>
      <c r="AE1945" s="248">
        <v>0</v>
      </c>
      <c r="AF1945" s="247" t="s">
        <v>7606</v>
      </c>
      <c r="AG1945" s="242" t="str">
        <f>IFERROR(VLOOKUP(작성용!A:A,RM!A:D,4,0),"-")</f>
        <v>-</v>
      </c>
      <c r="AH1945" s="9" t="s">
        <v>6721</v>
      </c>
      <c r="AI1945" s="238" t="s">
        <v>6721</v>
      </c>
      <c r="AJ1945" s="238" t="s">
        <v>6721</v>
      </c>
      <c r="AK1945" s="238" t="s">
        <v>7182</v>
      </c>
      <c r="AL1945" s="238">
        <v>1944</v>
      </c>
    </row>
    <row r="1946" spans="1:38" x14ac:dyDescent="0.3">
      <c r="A1946" s="232">
        <v>6000540</v>
      </c>
      <c r="B1946" s="232" t="s">
        <v>8976</v>
      </c>
      <c r="C1946" s="244" t="s">
        <v>6717</v>
      </c>
      <c r="D1946" s="240" t="s">
        <v>7283</v>
      </c>
      <c r="E1946" s="239">
        <v>1812110002530</v>
      </c>
      <c r="F1946" s="243" t="s">
        <v>7179</v>
      </c>
      <c r="G1946" s="214">
        <v>0</v>
      </c>
      <c r="H1946" s="234" t="s">
        <v>6721</v>
      </c>
      <c r="I1946" s="234"/>
      <c r="J1946" s="234"/>
      <c r="K1946" s="234"/>
      <c r="L1946" s="234"/>
      <c r="M1946" s="234"/>
      <c r="N1946" s="234" t="s">
        <v>6946</v>
      </c>
      <c r="O1946" s="249"/>
      <c r="P1946" s="249"/>
      <c r="Q1946" s="226"/>
      <c r="R1946" s="212" t="s">
        <v>2</v>
      </c>
      <c r="S1946" s="213" t="s">
        <v>6721</v>
      </c>
      <c r="T1946" s="236" t="s">
        <v>8996</v>
      </c>
      <c r="U1946" s="237" t="s">
        <v>6722</v>
      </c>
      <c r="V1946" s="236">
        <v>45548</v>
      </c>
      <c r="W1946" s="236" t="s">
        <v>6944</v>
      </c>
      <c r="X1946" s="237" t="s">
        <v>6721</v>
      </c>
      <c r="Y1946" s="237"/>
      <c r="Z1946" s="237"/>
      <c r="AA1946" s="241">
        <v>202409</v>
      </c>
      <c r="AB1946" s="246"/>
      <c r="AC1946" s="236" t="s">
        <v>7181</v>
      </c>
      <c r="AD1946" s="247" t="s">
        <v>7152</v>
      </c>
      <c r="AE1946" s="248">
        <v>0</v>
      </c>
      <c r="AF1946" s="247" t="s">
        <v>7152</v>
      </c>
      <c r="AG1946" s="242" t="str">
        <f>IFERROR(VLOOKUP(작성용!A:A,RM!A:D,4,0),"-")</f>
        <v>-</v>
      </c>
      <c r="AH1946" s="9" t="s">
        <v>6721</v>
      </c>
      <c r="AI1946" s="238" t="s">
        <v>6721</v>
      </c>
      <c r="AJ1946" s="238" t="s">
        <v>6721</v>
      </c>
      <c r="AK1946" s="238" t="s">
        <v>7182</v>
      </c>
      <c r="AL1946" s="238">
        <v>1945</v>
      </c>
    </row>
    <row r="1947" spans="1:38" x14ac:dyDescent="0.3">
      <c r="A1947" s="232">
        <v>6000540</v>
      </c>
      <c r="B1947" s="232" t="s">
        <v>8976</v>
      </c>
      <c r="C1947" s="244" t="s">
        <v>6717</v>
      </c>
      <c r="D1947" s="240" t="s">
        <v>9070</v>
      </c>
      <c r="E1947" s="239">
        <v>1101118041537</v>
      </c>
      <c r="F1947" s="243" t="s">
        <v>7179</v>
      </c>
      <c r="G1947" s="214">
        <v>0</v>
      </c>
      <c r="H1947" s="234" t="s">
        <v>6721</v>
      </c>
      <c r="I1947" s="234"/>
      <c r="J1947" s="234"/>
      <c r="K1947" s="234"/>
      <c r="L1947" s="234"/>
      <c r="M1947" s="234"/>
      <c r="N1947" s="234" t="s">
        <v>6946</v>
      </c>
      <c r="O1947" s="249"/>
      <c r="P1947" s="249"/>
      <c r="Q1947" s="226"/>
      <c r="R1947" s="212" t="s">
        <v>2</v>
      </c>
      <c r="S1947" s="213" t="s">
        <v>6721</v>
      </c>
      <c r="T1947" s="236" t="s">
        <v>8996</v>
      </c>
      <c r="U1947" s="237" t="s">
        <v>6722</v>
      </c>
      <c r="V1947" s="236">
        <v>45548</v>
      </c>
      <c r="W1947" s="236" t="s">
        <v>6944</v>
      </c>
      <c r="X1947" s="237" t="s">
        <v>6721</v>
      </c>
      <c r="Y1947" s="237"/>
      <c r="Z1947" s="237"/>
      <c r="AA1947" s="241">
        <v>202409</v>
      </c>
      <c r="AB1947" s="246"/>
      <c r="AC1947" s="236" t="s">
        <v>7181</v>
      </c>
      <c r="AD1947" s="247" t="s">
        <v>7160</v>
      </c>
      <c r="AE1947" s="248">
        <v>0.4</v>
      </c>
      <c r="AF1947" s="247" t="s">
        <v>7160</v>
      </c>
      <c r="AG1947" s="242" t="str">
        <f>IFERROR(VLOOKUP(작성용!A:A,RM!A:D,4,0),"-")</f>
        <v>-</v>
      </c>
      <c r="AH1947" s="9" t="s">
        <v>6721</v>
      </c>
      <c r="AI1947" s="238" t="s">
        <v>6721</v>
      </c>
      <c r="AJ1947" s="238" t="s">
        <v>6721</v>
      </c>
      <c r="AK1947" s="238" t="s">
        <v>7182</v>
      </c>
      <c r="AL1947" s="238">
        <v>1946</v>
      </c>
    </row>
    <row r="1948" spans="1:38" x14ac:dyDescent="0.3">
      <c r="A1948" s="232">
        <v>6000540</v>
      </c>
      <c r="B1948" s="232" t="s">
        <v>8976</v>
      </c>
      <c r="C1948" s="244" t="s">
        <v>6717</v>
      </c>
      <c r="D1948" s="230" t="s">
        <v>9071</v>
      </c>
      <c r="E1948" s="239">
        <v>1311110241776</v>
      </c>
      <c r="F1948" s="243" t="s">
        <v>7179</v>
      </c>
      <c r="G1948" s="214">
        <v>0</v>
      </c>
      <c r="H1948" s="234" t="s">
        <v>6721</v>
      </c>
      <c r="I1948" s="234"/>
      <c r="J1948" s="234"/>
      <c r="K1948" s="234"/>
      <c r="L1948" s="234"/>
      <c r="M1948" s="234"/>
      <c r="N1948" s="234" t="s">
        <v>6946</v>
      </c>
      <c r="O1948" s="249"/>
      <c r="P1948" s="249"/>
      <c r="Q1948" s="226"/>
      <c r="R1948" s="212" t="s">
        <v>2</v>
      </c>
      <c r="S1948" s="213" t="s">
        <v>6721</v>
      </c>
      <c r="T1948" s="236" t="s">
        <v>8996</v>
      </c>
      <c r="U1948" s="237" t="s">
        <v>6722</v>
      </c>
      <c r="V1948" s="236">
        <v>45548</v>
      </c>
      <c r="W1948" s="236" t="s">
        <v>6944</v>
      </c>
      <c r="X1948" s="237" t="s">
        <v>6721</v>
      </c>
      <c r="Y1948" s="237"/>
      <c r="Z1948" s="237"/>
      <c r="AA1948" s="241">
        <v>202409</v>
      </c>
      <c r="AB1948" s="246"/>
      <c r="AC1948" s="236" t="s">
        <v>7181</v>
      </c>
      <c r="AD1948" s="247" t="s">
        <v>7026</v>
      </c>
      <c r="AE1948" s="248">
        <v>0</v>
      </c>
      <c r="AF1948" s="247" t="s">
        <v>7026</v>
      </c>
      <c r="AG1948" s="242" t="str">
        <f>IFERROR(VLOOKUP(작성용!A:A,RM!A:D,4,0),"-")</f>
        <v>-</v>
      </c>
      <c r="AH1948" s="9" t="s">
        <v>6721</v>
      </c>
      <c r="AI1948" s="238" t="s">
        <v>6721</v>
      </c>
      <c r="AJ1948" s="238" t="s">
        <v>6721</v>
      </c>
      <c r="AK1948" s="238" t="s">
        <v>7182</v>
      </c>
      <c r="AL1948" s="238">
        <v>1947</v>
      </c>
    </row>
    <row r="1949" spans="1:38" x14ac:dyDescent="0.3">
      <c r="A1949" s="232">
        <v>6000540</v>
      </c>
      <c r="B1949" s="232" t="s">
        <v>8976</v>
      </c>
      <c r="C1949" s="244" t="s">
        <v>6717</v>
      </c>
      <c r="D1949" s="231" t="s">
        <v>9071</v>
      </c>
      <c r="E1949" s="239">
        <v>1311110241776</v>
      </c>
      <c r="F1949" s="243" t="s">
        <v>7558</v>
      </c>
      <c r="G1949" s="214">
        <v>0</v>
      </c>
      <c r="H1949" s="234" t="s">
        <v>6721</v>
      </c>
      <c r="I1949" s="234"/>
      <c r="J1949" s="234"/>
      <c r="K1949" s="234"/>
      <c r="L1949" s="234"/>
      <c r="M1949" s="234"/>
      <c r="N1949" s="234" t="s">
        <v>6946</v>
      </c>
      <c r="O1949" s="249"/>
      <c r="P1949" s="249"/>
      <c r="Q1949" s="226"/>
      <c r="R1949" s="212" t="s">
        <v>2</v>
      </c>
      <c r="S1949" s="213" t="s">
        <v>6721</v>
      </c>
      <c r="T1949" s="236" t="s">
        <v>8996</v>
      </c>
      <c r="U1949" s="237" t="s">
        <v>6722</v>
      </c>
      <c r="V1949" s="236">
        <v>45548</v>
      </c>
      <c r="W1949" s="236" t="s">
        <v>6944</v>
      </c>
      <c r="X1949" s="237" t="s">
        <v>6721</v>
      </c>
      <c r="Y1949" s="237"/>
      <c r="Z1949" s="237"/>
      <c r="AA1949" s="241">
        <v>202409</v>
      </c>
      <c r="AB1949" s="246"/>
      <c r="AC1949" s="236" t="s">
        <v>7181</v>
      </c>
      <c r="AD1949" s="247" t="s">
        <v>7026</v>
      </c>
      <c r="AE1949" s="248">
        <v>0</v>
      </c>
      <c r="AF1949" s="247" t="s">
        <v>7026</v>
      </c>
      <c r="AG1949" s="242" t="str">
        <f>IFERROR(VLOOKUP(작성용!A:A,RM!A:D,4,0),"-")</f>
        <v>-</v>
      </c>
      <c r="AH1949" s="9" t="s">
        <v>6721</v>
      </c>
      <c r="AI1949" s="238" t="s">
        <v>6721</v>
      </c>
      <c r="AJ1949" s="238" t="s">
        <v>6721</v>
      </c>
      <c r="AK1949" s="238" t="s">
        <v>7182</v>
      </c>
      <c r="AL1949" s="238">
        <v>1948</v>
      </c>
    </row>
    <row r="1950" spans="1:38" x14ac:dyDescent="0.3">
      <c r="A1950" s="232">
        <v>6000579</v>
      </c>
      <c r="B1950" s="232" t="s">
        <v>8978</v>
      </c>
      <c r="C1950" s="244" t="s">
        <v>6717</v>
      </c>
      <c r="D1950" s="240" t="s">
        <v>7958</v>
      </c>
      <c r="E1950" s="239">
        <v>1101114475300</v>
      </c>
      <c r="F1950" s="243" t="s">
        <v>7179</v>
      </c>
      <c r="G1950" s="214">
        <v>0</v>
      </c>
      <c r="H1950" s="234" t="s">
        <v>6721</v>
      </c>
      <c r="I1950" s="234"/>
      <c r="J1950" s="234"/>
      <c r="K1950" s="234"/>
      <c r="L1950" s="234"/>
      <c r="M1950" s="234"/>
      <c r="N1950" s="234" t="s">
        <v>6946</v>
      </c>
      <c r="O1950" s="249"/>
      <c r="P1950" s="249"/>
      <c r="Q1950" s="226"/>
      <c r="R1950" s="212" t="s">
        <v>2</v>
      </c>
      <c r="S1950" s="213" t="s">
        <v>6721</v>
      </c>
      <c r="T1950" s="236" t="s">
        <v>8996</v>
      </c>
      <c r="U1950" s="237" t="s">
        <v>6722</v>
      </c>
      <c r="V1950" s="236">
        <v>45548</v>
      </c>
      <c r="W1950" s="236" t="s">
        <v>6944</v>
      </c>
      <c r="X1950" s="237" t="s">
        <v>6721</v>
      </c>
      <c r="Y1950" s="237"/>
      <c r="Z1950" s="237"/>
      <c r="AA1950" s="241">
        <v>202409</v>
      </c>
      <c r="AB1950" s="246"/>
      <c r="AC1950" s="236" t="s">
        <v>7181</v>
      </c>
      <c r="AD1950" s="247" t="s">
        <v>7606</v>
      </c>
      <c r="AE1950" s="248">
        <v>0</v>
      </c>
      <c r="AF1950" s="247" t="s">
        <v>7606</v>
      </c>
      <c r="AG1950" s="242" t="str">
        <f>IFERROR(VLOOKUP(작성용!A:A,RM!A:D,4,0),"-")</f>
        <v>-</v>
      </c>
      <c r="AH1950" s="9" t="s">
        <v>6721</v>
      </c>
      <c r="AI1950" s="238" t="s">
        <v>6721</v>
      </c>
      <c r="AJ1950" s="238" t="s">
        <v>6721</v>
      </c>
      <c r="AK1950" s="238" t="s">
        <v>7182</v>
      </c>
      <c r="AL1950" s="238">
        <v>1949</v>
      </c>
    </row>
    <row r="1951" spans="1:38" x14ac:dyDescent="0.3">
      <c r="A1951" s="232">
        <v>6000578</v>
      </c>
      <c r="B1951" s="232" t="s">
        <v>8980</v>
      </c>
      <c r="C1951" s="244" t="s">
        <v>6717</v>
      </c>
      <c r="D1951" s="231" t="s">
        <v>9048</v>
      </c>
      <c r="E1951" s="239">
        <v>1543110038784</v>
      </c>
      <c r="F1951" s="243" t="s">
        <v>7044</v>
      </c>
      <c r="G1951" s="214">
        <v>4</v>
      </c>
      <c r="H1951" s="234" t="s">
        <v>6721</v>
      </c>
      <c r="I1951" s="234"/>
      <c r="J1951" s="234"/>
      <c r="K1951" s="234"/>
      <c r="L1951" s="234"/>
      <c r="M1951" s="234"/>
      <c r="N1951" s="234" t="s">
        <v>6946</v>
      </c>
      <c r="O1951" s="249"/>
      <c r="P1951" s="249"/>
      <c r="Q1951" s="226"/>
      <c r="R1951" s="212" t="s">
        <v>2</v>
      </c>
      <c r="S1951" s="213" t="s">
        <v>6721</v>
      </c>
      <c r="T1951" s="236" t="s">
        <v>8996</v>
      </c>
      <c r="U1951" s="237" t="s">
        <v>6722</v>
      </c>
      <c r="V1951" s="236">
        <v>45548</v>
      </c>
      <c r="W1951" s="236" t="s">
        <v>6944</v>
      </c>
      <c r="X1951" s="237" t="s">
        <v>6721</v>
      </c>
      <c r="Y1951" s="237"/>
      <c r="Z1951" s="237"/>
      <c r="AA1951" s="241">
        <v>202409</v>
      </c>
      <c r="AB1951" s="246"/>
      <c r="AC1951" s="236" t="s">
        <v>7181</v>
      </c>
      <c r="AD1951" s="247" t="s">
        <v>7100</v>
      </c>
      <c r="AE1951" s="248">
        <v>0</v>
      </c>
      <c r="AF1951" s="247" t="s">
        <v>7100</v>
      </c>
      <c r="AG1951" s="242" t="str">
        <f>IFERROR(VLOOKUP(작성용!A:A,RM!A:D,4,0),"-")</f>
        <v>-</v>
      </c>
      <c r="AH1951" s="9" t="s">
        <v>6721</v>
      </c>
      <c r="AI1951" s="238" t="s">
        <v>6721</v>
      </c>
      <c r="AJ1951" s="238" t="s">
        <v>6721</v>
      </c>
      <c r="AK1951" s="238" t="s">
        <v>7182</v>
      </c>
      <c r="AL1951" s="238">
        <v>1950</v>
      </c>
    </row>
    <row r="1952" spans="1:38" x14ac:dyDescent="0.3">
      <c r="A1952" s="232">
        <v>6000578</v>
      </c>
      <c r="B1952" s="232" t="s">
        <v>8980</v>
      </c>
      <c r="C1952" s="244" t="s">
        <v>6717</v>
      </c>
      <c r="D1952" s="230" t="s">
        <v>7939</v>
      </c>
      <c r="E1952" s="239">
        <v>1101116017366</v>
      </c>
      <c r="F1952" s="243" t="s">
        <v>7179</v>
      </c>
      <c r="G1952" s="214">
        <v>0</v>
      </c>
      <c r="H1952" s="234" t="s">
        <v>6721</v>
      </c>
      <c r="I1952" s="234"/>
      <c r="J1952" s="234"/>
      <c r="K1952" s="234"/>
      <c r="L1952" s="234"/>
      <c r="M1952" s="234"/>
      <c r="N1952" s="234" t="s">
        <v>6946</v>
      </c>
      <c r="O1952" s="249"/>
      <c r="P1952" s="249"/>
      <c r="Q1952" s="226"/>
      <c r="R1952" s="212" t="s">
        <v>2</v>
      </c>
      <c r="S1952" s="213" t="s">
        <v>6721</v>
      </c>
      <c r="T1952" s="236" t="s">
        <v>8996</v>
      </c>
      <c r="U1952" s="237" t="s">
        <v>6722</v>
      </c>
      <c r="V1952" s="236">
        <v>45548</v>
      </c>
      <c r="W1952" s="236" t="s">
        <v>6944</v>
      </c>
      <c r="X1952" s="237" t="s">
        <v>6721</v>
      </c>
      <c r="Y1952" s="237"/>
      <c r="Z1952" s="237"/>
      <c r="AA1952" s="241">
        <v>202409</v>
      </c>
      <c r="AB1952" s="246"/>
      <c r="AC1952" s="236" t="s">
        <v>7181</v>
      </c>
      <c r="AD1952" s="247" t="s">
        <v>7155</v>
      </c>
      <c r="AE1952" s="248">
        <v>0</v>
      </c>
      <c r="AF1952" s="247" t="s">
        <v>7155</v>
      </c>
      <c r="AG1952" s="242" t="str">
        <f>IFERROR(VLOOKUP(작성용!A:A,RM!A:D,4,0),"-")</f>
        <v>-</v>
      </c>
      <c r="AH1952" s="9" t="s">
        <v>6721</v>
      </c>
      <c r="AI1952" s="238" t="s">
        <v>6721</v>
      </c>
      <c r="AJ1952" s="238" t="s">
        <v>6721</v>
      </c>
      <c r="AK1952" s="238" t="s">
        <v>7182</v>
      </c>
      <c r="AL1952" s="238">
        <v>1951</v>
      </c>
    </row>
    <row r="1953" spans="1:38" x14ac:dyDescent="0.3">
      <c r="A1953" s="232">
        <v>6000578</v>
      </c>
      <c r="B1953" s="232" t="s">
        <v>8980</v>
      </c>
      <c r="C1953" s="244" t="s">
        <v>6717</v>
      </c>
      <c r="D1953" s="240" t="s">
        <v>7939</v>
      </c>
      <c r="E1953" s="239">
        <v>1101116017366</v>
      </c>
      <c r="F1953" s="243" t="s">
        <v>7044</v>
      </c>
      <c r="G1953" s="214">
        <v>1</v>
      </c>
      <c r="H1953" s="234" t="s">
        <v>6721</v>
      </c>
      <c r="I1953" s="234"/>
      <c r="J1953" s="234"/>
      <c r="K1953" s="234"/>
      <c r="L1953" s="234"/>
      <c r="M1953" s="234"/>
      <c r="N1953" s="234" t="s">
        <v>6946</v>
      </c>
      <c r="O1953" s="249"/>
      <c r="P1953" s="249"/>
      <c r="Q1953" s="226"/>
      <c r="R1953" s="212" t="s">
        <v>2</v>
      </c>
      <c r="S1953" s="213" t="s">
        <v>6721</v>
      </c>
      <c r="T1953" s="236" t="s">
        <v>8996</v>
      </c>
      <c r="U1953" s="237" t="s">
        <v>6722</v>
      </c>
      <c r="V1953" s="236">
        <v>45548</v>
      </c>
      <c r="W1953" s="236" t="s">
        <v>6944</v>
      </c>
      <c r="X1953" s="237" t="s">
        <v>6721</v>
      </c>
      <c r="Y1953" s="237"/>
      <c r="Z1953" s="237"/>
      <c r="AA1953" s="241">
        <v>202409</v>
      </c>
      <c r="AB1953" s="246"/>
      <c r="AC1953" s="236" t="s">
        <v>7181</v>
      </c>
      <c r="AD1953" s="247" t="s">
        <v>7155</v>
      </c>
      <c r="AE1953" s="248">
        <v>0</v>
      </c>
      <c r="AF1953" s="247" t="s">
        <v>7155</v>
      </c>
      <c r="AG1953" s="242" t="str">
        <f>IFERROR(VLOOKUP(작성용!A:A,RM!A:D,4,0),"-")</f>
        <v>-</v>
      </c>
      <c r="AH1953" s="9" t="s">
        <v>6721</v>
      </c>
      <c r="AI1953" s="238" t="s">
        <v>6721</v>
      </c>
      <c r="AJ1953" s="238" t="s">
        <v>6721</v>
      </c>
      <c r="AK1953" s="238" t="s">
        <v>7182</v>
      </c>
      <c r="AL1953" s="238">
        <v>1952</v>
      </c>
    </row>
    <row r="1954" spans="1:38" x14ac:dyDescent="0.3">
      <c r="A1954" s="232">
        <v>6000578</v>
      </c>
      <c r="B1954" s="232" t="s">
        <v>8980</v>
      </c>
      <c r="C1954" s="244" t="s">
        <v>6717</v>
      </c>
      <c r="D1954" s="240" t="s">
        <v>9072</v>
      </c>
      <c r="E1954" s="239">
        <v>1601110436653</v>
      </c>
      <c r="F1954" s="243" t="s">
        <v>7179</v>
      </c>
      <c r="G1954" s="214">
        <v>0</v>
      </c>
      <c r="H1954" s="234" t="s">
        <v>6721</v>
      </c>
      <c r="I1954" s="234"/>
      <c r="J1954" s="234"/>
      <c r="K1954" s="234"/>
      <c r="L1954" s="234"/>
      <c r="M1954" s="234"/>
      <c r="N1954" s="234" t="s">
        <v>6946</v>
      </c>
      <c r="O1954" s="249"/>
      <c r="P1954" s="249"/>
      <c r="Q1954" s="226"/>
      <c r="R1954" s="212" t="s">
        <v>2</v>
      </c>
      <c r="S1954" s="213" t="s">
        <v>6721</v>
      </c>
      <c r="T1954" s="236" t="s">
        <v>8996</v>
      </c>
      <c r="U1954" s="237" t="s">
        <v>6722</v>
      </c>
      <c r="V1954" s="236">
        <v>45548</v>
      </c>
      <c r="W1954" s="236" t="s">
        <v>6944</v>
      </c>
      <c r="X1954" s="237" t="s">
        <v>6721</v>
      </c>
      <c r="Y1954" s="237"/>
      <c r="Z1954" s="237"/>
      <c r="AA1954" s="241">
        <v>202409</v>
      </c>
      <c r="AB1954" s="246"/>
      <c r="AC1954" s="236" t="s">
        <v>7181</v>
      </c>
      <c r="AD1954" s="247" t="s">
        <v>7119</v>
      </c>
      <c r="AE1954" s="248">
        <v>0</v>
      </c>
      <c r="AF1954" s="247" t="s">
        <v>7119</v>
      </c>
      <c r="AG1954" s="242" t="str">
        <f>IFERROR(VLOOKUP(작성용!A:A,RM!A:D,4,0),"-")</f>
        <v>-</v>
      </c>
      <c r="AH1954" s="9" t="s">
        <v>6721</v>
      </c>
      <c r="AI1954" s="238" t="s">
        <v>6721</v>
      </c>
      <c r="AJ1954" s="238" t="s">
        <v>6721</v>
      </c>
      <c r="AK1954" s="238" t="s">
        <v>7182</v>
      </c>
      <c r="AL1954" s="238">
        <v>1953</v>
      </c>
    </row>
    <row r="1955" spans="1:38" x14ac:dyDescent="0.3">
      <c r="A1955" s="232">
        <v>6000578</v>
      </c>
      <c r="B1955" s="232" t="s">
        <v>8980</v>
      </c>
      <c r="C1955" s="244" t="s">
        <v>6717</v>
      </c>
      <c r="D1955" s="240" t="s">
        <v>9072</v>
      </c>
      <c r="E1955" s="239">
        <v>1601110436653</v>
      </c>
      <c r="F1955" s="243" t="s">
        <v>7044</v>
      </c>
      <c r="G1955" s="214">
        <v>1</v>
      </c>
      <c r="H1955" s="234" t="s">
        <v>6721</v>
      </c>
      <c r="I1955" s="234"/>
      <c r="J1955" s="234"/>
      <c r="K1955" s="234"/>
      <c r="L1955" s="234"/>
      <c r="M1955" s="234"/>
      <c r="N1955" s="234" t="s">
        <v>6946</v>
      </c>
      <c r="O1955" s="249"/>
      <c r="P1955" s="249"/>
      <c r="Q1955" s="226"/>
      <c r="R1955" s="212" t="s">
        <v>2</v>
      </c>
      <c r="S1955" s="213" t="s">
        <v>6721</v>
      </c>
      <c r="T1955" s="236" t="s">
        <v>8996</v>
      </c>
      <c r="U1955" s="237" t="s">
        <v>6722</v>
      </c>
      <c r="V1955" s="236">
        <v>45548</v>
      </c>
      <c r="W1955" s="236" t="s">
        <v>6944</v>
      </c>
      <c r="X1955" s="237" t="s">
        <v>6721</v>
      </c>
      <c r="Y1955" s="237"/>
      <c r="Z1955" s="237"/>
      <c r="AA1955" s="241">
        <v>202409</v>
      </c>
      <c r="AB1955" s="246"/>
      <c r="AC1955" s="236" t="s">
        <v>7181</v>
      </c>
      <c r="AD1955" s="247" t="s">
        <v>7119</v>
      </c>
      <c r="AE1955" s="248">
        <v>0</v>
      </c>
      <c r="AF1955" s="247" t="s">
        <v>7119</v>
      </c>
      <c r="AG1955" s="242" t="str">
        <f>IFERROR(VLOOKUP(작성용!A:A,RM!A:D,4,0),"-")</f>
        <v>-</v>
      </c>
      <c r="AH1955" s="9" t="s">
        <v>6721</v>
      </c>
      <c r="AI1955" s="238" t="s">
        <v>6721</v>
      </c>
      <c r="AJ1955" s="238" t="s">
        <v>6721</v>
      </c>
      <c r="AK1955" s="238" t="s">
        <v>7182</v>
      </c>
      <c r="AL1955" s="238">
        <v>1954</v>
      </c>
    </row>
    <row r="1956" spans="1:38" x14ac:dyDescent="0.3">
      <c r="A1956" s="232">
        <v>6000578</v>
      </c>
      <c r="B1956" s="232" t="s">
        <v>8980</v>
      </c>
      <c r="C1956" s="244" t="s">
        <v>6717</v>
      </c>
      <c r="D1956" s="240" t="s">
        <v>9073</v>
      </c>
      <c r="E1956" s="239">
        <v>1101117494232</v>
      </c>
      <c r="F1956" s="243" t="s">
        <v>7179</v>
      </c>
      <c r="G1956" s="214">
        <v>0</v>
      </c>
      <c r="H1956" s="234" t="s">
        <v>6721</v>
      </c>
      <c r="I1956" s="234"/>
      <c r="J1956" s="234"/>
      <c r="K1956" s="234"/>
      <c r="L1956" s="234"/>
      <c r="M1956" s="234"/>
      <c r="N1956" s="234" t="s">
        <v>6946</v>
      </c>
      <c r="O1956" s="249"/>
      <c r="P1956" s="249"/>
      <c r="Q1956" s="226"/>
      <c r="R1956" s="212" t="s">
        <v>2</v>
      </c>
      <c r="S1956" s="213" t="s">
        <v>6721</v>
      </c>
      <c r="T1956" s="236" t="s">
        <v>8996</v>
      </c>
      <c r="U1956" s="237" t="s">
        <v>6722</v>
      </c>
      <c r="V1956" s="236">
        <v>45548</v>
      </c>
      <c r="W1956" s="236" t="s">
        <v>6944</v>
      </c>
      <c r="X1956" s="237" t="s">
        <v>6721</v>
      </c>
      <c r="Y1956" s="237"/>
      <c r="Z1956" s="237"/>
      <c r="AA1956" s="241">
        <v>202409</v>
      </c>
      <c r="AB1956" s="246"/>
      <c r="AC1956" s="236" t="s">
        <v>7181</v>
      </c>
      <c r="AD1956" s="247" t="s">
        <v>7117</v>
      </c>
      <c r="AE1956" s="248">
        <v>0</v>
      </c>
      <c r="AF1956" s="247" t="s">
        <v>7117</v>
      </c>
      <c r="AG1956" s="242" t="str">
        <f>IFERROR(VLOOKUP(작성용!A:A,RM!A:D,4,0),"-")</f>
        <v>-</v>
      </c>
      <c r="AH1956" s="9" t="s">
        <v>6721</v>
      </c>
      <c r="AI1956" s="238" t="s">
        <v>6721</v>
      </c>
      <c r="AJ1956" s="238" t="s">
        <v>6721</v>
      </c>
      <c r="AK1956" s="238" t="s">
        <v>7182</v>
      </c>
      <c r="AL1956" s="238">
        <v>1955</v>
      </c>
    </row>
    <row r="1957" spans="1:38" x14ac:dyDescent="0.3">
      <c r="A1957" s="232">
        <v>6000578</v>
      </c>
      <c r="B1957" s="232" t="s">
        <v>8980</v>
      </c>
      <c r="C1957" s="244" t="s">
        <v>6717</v>
      </c>
      <c r="D1957" s="240" t="s">
        <v>9073</v>
      </c>
      <c r="E1957" s="239">
        <v>1101117494232</v>
      </c>
      <c r="F1957" s="243" t="s">
        <v>6966</v>
      </c>
      <c r="G1957" s="214">
        <v>1</v>
      </c>
      <c r="H1957" s="234" t="s">
        <v>6721</v>
      </c>
      <c r="I1957" s="234"/>
      <c r="J1957" s="234"/>
      <c r="K1957" s="234"/>
      <c r="L1957" s="234"/>
      <c r="M1957" s="234"/>
      <c r="N1957" s="234" t="s">
        <v>6946</v>
      </c>
      <c r="O1957" s="249"/>
      <c r="P1957" s="249"/>
      <c r="Q1957" s="226"/>
      <c r="R1957" s="212" t="s">
        <v>2</v>
      </c>
      <c r="S1957" s="213" t="s">
        <v>6721</v>
      </c>
      <c r="T1957" s="236" t="s">
        <v>8996</v>
      </c>
      <c r="U1957" s="237" t="s">
        <v>6722</v>
      </c>
      <c r="V1957" s="236">
        <v>45548</v>
      </c>
      <c r="W1957" s="236" t="s">
        <v>6944</v>
      </c>
      <c r="X1957" s="237" t="s">
        <v>6721</v>
      </c>
      <c r="Y1957" s="237"/>
      <c r="Z1957" s="237"/>
      <c r="AA1957" s="241">
        <v>202409</v>
      </c>
      <c r="AB1957" s="246"/>
      <c r="AC1957" s="236" t="s">
        <v>7181</v>
      </c>
      <c r="AD1957" s="247" t="s">
        <v>7117</v>
      </c>
      <c r="AE1957" s="248">
        <v>0</v>
      </c>
      <c r="AF1957" s="247" t="s">
        <v>7117</v>
      </c>
      <c r="AG1957" s="242" t="str">
        <f>IFERROR(VLOOKUP(작성용!A:A,RM!A:D,4,0),"-")</f>
        <v>-</v>
      </c>
      <c r="AH1957" s="9" t="s">
        <v>6721</v>
      </c>
      <c r="AI1957" s="238" t="s">
        <v>6721</v>
      </c>
      <c r="AJ1957" s="238" t="s">
        <v>6721</v>
      </c>
      <c r="AK1957" s="238" t="s">
        <v>7182</v>
      </c>
      <c r="AL1957" s="238">
        <v>1956</v>
      </c>
    </row>
    <row r="1958" spans="1:38" x14ac:dyDescent="0.3">
      <c r="A1958" s="232">
        <v>6000578</v>
      </c>
      <c r="B1958" s="232" t="s">
        <v>8980</v>
      </c>
      <c r="C1958" s="244" t="s">
        <v>6717</v>
      </c>
      <c r="D1958" s="240" t="s">
        <v>9073</v>
      </c>
      <c r="E1958" s="239">
        <v>1101117494232</v>
      </c>
      <c r="F1958" s="243" t="s">
        <v>6966</v>
      </c>
      <c r="G1958" s="214">
        <v>0</v>
      </c>
      <c r="H1958" s="234" t="s">
        <v>6721</v>
      </c>
      <c r="I1958" s="234"/>
      <c r="J1958" s="234"/>
      <c r="K1958" s="234"/>
      <c r="L1958" s="234"/>
      <c r="M1958" s="234"/>
      <c r="N1958" s="234" t="s">
        <v>6946</v>
      </c>
      <c r="O1958" s="249"/>
      <c r="P1958" s="249"/>
      <c r="Q1958" s="226"/>
      <c r="R1958" s="212" t="s">
        <v>2</v>
      </c>
      <c r="S1958" s="213" t="s">
        <v>6721</v>
      </c>
      <c r="T1958" s="236" t="s">
        <v>8996</v>
      </c>
      <c r="U1958" s="237" t="s">
        <v>6722</v>
      </c>
      <c r="V1958" s="236">
        <v>45548</v>
      </c>
      <c r="W1958" s="236" t="s">
        <v>6944</v>
      </c>
      <c r="X1958" s="237" t="s">
        <v>6721</v>
      </c>
      <c r="Y1958" s="237"/>
      <c r="Z1958" s="237"/>
      <c r="AA1958" s="241">
        <v>202409</v>
      </c>
      <c r="AB1958" s="246"/>
      <c r="AC1958" s="236" t="s">
        <v>7181</v>
      </c>
      <c r="AD1958" s="247" t="s">
        <v>7117</v>
      </c>
      <c r="AE1958" s="248">
        <v>0</v>
      </c>
      <c r="AF1958" s="247" t="s">
        <v>7117</v>
      </c>
      <c r="AG1958" s="242" t="str">
        <f>IFERROR(VLOOKUP(작성용!A:A,RM!A:D,4,0),"-")</f>
        <v>-</v>
      </c>
      <c r="AH1958" s="9" t="s">
        <v>6721</v>
      </c>
      <c r="AI1958" s="238" t="s">
        <v>6721</v>
      </c>
      <c r="AJ1958" s="238" t="s">
        <v>6721</v>
      </c>
      <c r="AK1958" s="238" t="s">
        <v>7182</v>
      </c>
      <c r="AL1958" s="238">
        <v>1957</v>
      </c>
    </row>
    <row r="1959" spans="1:38" x14ac:dyDescent="0.3">
      <c r="A1959" s="232">
        <v>6000578</v>
      </c>
      <c r="B1959" s="232" t="s">
        <v>8980</v>
      </c>
      <c r="C1959" s="244" t="s">
        <v>6717</v>
      </c>
      <c r="D1959" s="231" t="s">
        <v>9074</v>
      </c>
      <c r="E1959" s="239">
        <v>1601110527923</v>
      </c>
      <c r="F1959" s="243" t="s">
        <v>7044</v>
      </c>
      <c r="G1959" s="214">
        <v>0</v>
      </c>
      <c r="H1959" s="234" t="s">
        <v>6721</v>
      </c>
      <c r="I1959" s="234"/>
      <c r="J1959" s="234"/>
      <c r="K1959" s="234"/>
      <c r="L1959" s="234"/>
      <c r="M1959" s="234"/>
      <c r="N1959" s="234" t="s">
        <v>6946</v>
      </c>
      <c r="O1959" s="249"/>
      <c r="P1959" s="249"/>
      <c r="Q1959" s="226"/>
      <c r="R1959" s="212" t="s">
        <v>2</v>
      </c>
      <c r="S1959" s="213" t="s">
        <v>6721</v>
      </c>
      <c r="T1959" s="236" t="s">
        <v>8996</v>
      </c>
      <c r="U1959" s="237" t="s">
        <v>6722</v>
      </c>
      <c r="V1959" s="236">
        <v>45548</v>
      </c>
      <c r="W1959" s="236" t="s">
        <v>6944</v>
      </c>
      <c r="X1959" s="237" t="s">
        <v>6721</v>
      </c>
      <c r="Y1959" s="237"/>
      <c r="Z1959" s="237"/>
      <c r="AA1959" s="241">
        <v>202409</v>
      </c>
      <c r="AB1959" s="246"/>
      <c r="AC1959" s="236" t="s">
        <v>7181</v>
      </c>
      <c r="AD1959" s="247" t="s">
        <v>7077</v>
      </c>
      <c r="AE1959" s="248">
        <v>0.4</v>
      </c>
      <c r="AF1959" s="247" t="s">
        <v>7077</v>
      </c>
      <c r="AG1959" s="242" t="str">
        <f>IFERROR(VLOOKUP(작성용!A:A,RM!A:D,4,0),"-")</f>
        <v>-</v>
      </c>
      <c r="AH1959" s="9" t="s">
        <v>6721</v>
      </c>
      <c r="AI1959" s="238" t="s">
        <v>6721</v>
      </c>
      <c r="AJ1959" s="238" t="s">
        <v>6721</v>
      </c>
      <c r="AK1959" s="238" t="s">
        <v>7182</v>
      </c>
      <c r="AL1959" s="238">
        <v>1958</v>
      </c>
    </row>
    <row r="1960" spans="1:38" x14ac:dyDescent="0.3">
      <c r="A1960" s="232">
        <v>6000578</v>
      </c>
      <c r="B1960" s="232" t="s">
        <v>8980</v>
      </c>
      <c r="C1960" s="244" t="s">
        <v>6717</v>
      </c>
      <c r="D1960" s="240" t="s">
        <v>9075</v>
      </c>
      <c r="E1960" s="239">
        <v>1801111223732</v>
      </c>
      <c r="F1960" s="243" t="s">
        <v>7044</v>
      </c>
      <c r="G1960" s="214">
        <v>0</v>
      </c>
      <c r="H1960" s="234" t="s">
        <v>6721</v>
      </c>
      <c r="I1960" s="234"/>
      <c r="J1960" s="234"/>
      <c r="K1960" s="234"/>
      <c r="L1960" s="234"/>
      <c r="M1960" s="234"/>
      <c r="N1960" s="234" t="s">
        <v>6946</v>
      </c>
      <c r="O1960" s="249"/>
      <c r="P1960" s="249"/>
      <c r="Q1960" s="226"/>
      <c r="R1960" s="212" t="s">
        <v>2</v>
      </c>
      <c r="S1960" s="213" t="s">
        <v>6721</v>
      </c>
      <c r="T1960" s="236" t="s">
        <v>8996</v>
      </c>
      <c r="U1960" s="237" t="s">
        <v>6722</v>
      </c>
      <c r="V1960" s="236">
        <v>45548</v>
      </c>
      <c r="W1960" s="236" t="s">
        <v>6944</v>
      </c>
      <c r="X1960" s="237" t="s">
        <v>6721</v>
      </c>
      <c r="Y1960" s="237"/>
      <c r="Z1960" s="237"/>
      <c r="AA1960" s="241">
        <v>202409</v>
      </c>
      <c r="AB1960" s="246"/>
      <c r="AC1960" s="236" t="s">
        <v>7181</v>
      </c>
      <c r="AD1960" s="247" t="s">
        <v>7196</v>
      </c>
      <c r="AE1960" s="248">
        <v>0</v>
      </c>
      <c r="AF1960" s="247" t="s">
        <v>7196</v>
      </c>
      <c r="AG1960" s="242" t="str">
        <f>IFERROR(VLOOKUP(작성용!A:A,RM!A:D,4,0),"-")</f>
        <v>-</v>
      </c>
      <c r="AH1960" s="9" t="s">
        <v>6721</v>
      </c>
      <c r="AI1960" s="238" t="s">
        <v>6721</v>
      </c>
      <c r="AJ1960" s="238" t="s">
        <v>6721</v>
      </c>
      <c r="AK1960" s="238" t="s">
        <v>7182</v>
      </c>
      <c r="AL1960" s="238">
        <v>1959</v>
      </c>
    </row>
    <row r="1961" spans="1:38" x14ac:dyDescent="0.3">
      <c r="A1961" s="232">
        <v>6000578</v>
      </c>
      <c r="B1961" s="232" t="s">
        <v>8980</v>
      </c>
      <c r="C1961" s="244" t="s">
        <v>6717</v>
      </c>
      <c r="D1961" s="230" t="s">
        <v>9030</v>
      </c>
      <c r="E1961" s="239">
        <v>1311110641645</v>
      </c>
      <c r="F1961" s="243" t="s">
        <v>7044</v>
      </c>
      <c r="G1961" s="214">
        <v>1</v>
      </c>
      <c r="H1961" s="234" t="s">
        <v>6721</v>
      </c>
      <c r="I1961" s="234"/>
      <c r="J1961" s="234"/>
      <c r="K1961" s="234"/>
      <c r="L1961" s="234"/>
      <c r="M1961" s="234"/>
      <c r="N1961" s="234" t="s">
        <v>6946</v>
      </c>
      <c r="O1961" s="249"/>
      <c r="P1961" s="249"/>
      <c r="Q1961" s="226"/>
      <c r="R1961" s="212" t="s">
        <v>2</v>
      </c>
      <c r="S1961" s="213" t="s">
        <v>6721</v>
      </c>
      <c r="T1961" s="236" t="s">
        <v>8996</v>
      </c>
      <c r="U1961" s="237" t="s">
        <v>6722</v>
      </c>
      <c r="V1961" s="236">
        <v>45548</v>
      </c>
      <c r="W1961" s="236" t="s">
        <v>6944</v>
      </c>
      <c r="X1961" s="237" t="s">
        <v>6721</v>
      </c>
      <c r="Y1961" s="237"/>
      <c r="Z1961" s="237"/>
      <c r="AA1961" s="241">
        <v>202409</v>
      </c>
      <c r="AB1961" s="246"/>
      <c r="AC1961" s="236" t="s">
        <v>7181</v>
      </c>
      <c r="AD1961" s="247" t="s">
        <v>7289</v>
      </c>
      <c r="AE1961" s="248">
        <v>0</v>
      </c>
      <c r="AF1961" s="247" t="s">
        <v>7289</v>
      </c>
      <c r="AG1961" s="242" t="str">
        <f>IFERROR(VLOOKUP(작성용!A:A,RM!A:D,4,0),"-")</f>
        <v>-</v>
      </c>
      <c r="AH1961" s="9" t="s">
        <v>6721</v>
      </c>
      <c r="AI1961" s="238" t="s">
        <v>6721</v>
      </c>
      <c r="AJ1961" s="238" t="s">
        <v>6721</v>
      </c>
      <c r="AK1961" s="238" t="s">
        <v>7182</v>
      </c>
      <c r="AL1961" s="238">
        <v>1960</v>
      </c>
    </row>
    <row r="1962" spans="1:38" x14ac:dyDescent="0.3">
      <c r="A1962" s="232">
        <v>6000578</v>
      </c>
      <c r="B1962" s="232" t="s">
        <v>8980</v>
      </c>
      <c r="C1962" s="244" t="s">
        <v>6717</v>
      </c>
      <c r="D1962" s="240" t="s">
        <v>9076</v>
      </c>
      <c r="E1962" s="239">
        <v>1101113751230</v>
      </c>
      <c r="F1962" s="243" t="s">
        <v>7044</v>
      </c>
      <c r="G1962" s="214">
        <v>0</v>
      </c>
      <c r="H1962" s="234" t="s">
        <v>6721</v>
      </c>
      <c r="I1962" s="234"/>
      <c r="J1962" s="234"/>
      <c r="K1962" s="234"/>
      <c r="L1962" s="234"/>
      <c r="M1962" s="234"/>
      <c r="N1962" s="234" t="s">
        <v>6946</v>
      </c>
      <c r="O1962" s="249"/>
      <c r="P1962" s="249"/>
      <c r="Q1962" s="226"/>
      <c r="R1962" s="212" t="s">
        <v>2</v>
      </c>
      <c r="S1962" s="213" t="s">
        <v>6721</v>
      </c>
      <c r="T1962" s="236" t="s">
        <v>8996</v>
      </c>
      <c r="U1962" s="237" t="s">
        <v>6722</v>
      </c>
      <c r="V1962" s="236">
        <v>45548</v>
      </c>
      <c r="W1962" s="236" t="s">
        <v>6944</v>
      </c>
      <c r="X1962" s="237" t="s">
        <v>6721</v>
      </c>
      <c r="Y1962" s="237"/>
      <c r="Z1962" s="237"/>
      <c r="AA1962" s="241">
        <v>202409</v>
      </c>
      <c r="AB1962" s="246"/>
      <c r="AC1962" s="236" t="s">
        <v>7181</v>
      </c>
      <c r="AD1962" s="247" t="s">
        <v>7110</v>
      </c>
      <c r="AE1962" s="248">
        <v>0</v>
      </c>
      <c r="AF1962" s="247" t="s">
        <v>7110</v>
      </c>
      <c r="AG1962" s="242" t="str">
        <f>IFERROR(VLOOKUP(작성용!A:A,RM!A:D,4,0),"-")</f>
        <v>-</v>
      </c>
      <c r="AH1962" s="9" t="s">
        <v>6721</v>
      </c>
      <c r="AI1962" s="238" t="s">
        <v>6721</v>
      </c>
      <c r="AJ1962" s="238" t="s">
        <v>6721</v>
      </c>
      <c r="AK1962" s="238" t="s">
        <v>7182</v>
      </c>
      <c r="AL1962" s="238">
        <v>1961</v>
      </c>
    </row>
    <row r="1963" spans="1:38" x14ac:dyDescent="0.3">
      <c r="A1963" s="232">
        <v>6000578</v>
      </c>
      <c r="B1963" s="232" t="s">
        <v>8980</v>
      </c>
      <c r="C1963" s="244" t="s">
        <v>6717</v>
      </c>
      <c r="D1963" s="240" t="s">
        <v>9077</v>
      </c>
      <c r="E1963" s="239">
        <v>1101117479333</v>
      </c>
      <c r="F1963" s="243" t="s">
        <v>7044</v>
      </c>
      <c r="G1963" s="214">
        <v>0</v>
      </c>
      <c r="H1963" s="234" t="s">
        <v>6721</v>
      </c>
      <c r="I1963" s="234"/>
      <c r="J1963" s="234"/>
      <c r="K1963" s="234"/>
      <c r="L1963" s="234"/>
      <c r="M1963" s="234"/>
      <c r="N1963" s="234" t="s">
        <v>6946</v>
      </c>
      <c r="O1963" s="249"/>
      <c r="P1963" s="249"/>
      <c r="Q1963" s="226"/>
      <c r="R1963" s="212" t="s">
        <v>2</v>
      </c>
      <c r="S1963" s="213" t="s">
        <v>6721</v>
      </c>
      <c r="T1963" s="236" t="s">
        <v>8996</v>
      </c>
      <c r="U1963" s="237" t="s">
        <v>6722</v>
      </c>
      <c r="V1963" s="236">
        <v>45548</v>
      </c>
      <c r="W1963" s="236" t="s">
        <v>6944</v>
      </c>
      <c r="X1963" s="237" t="s">
        <v>6721</v>
      </c>
      <c r="Y1963" s="237"/>
      <c r="Z1963" s="237"/>
      <c r="AA1963" s="241">
        <v>202409</v>
      </c>
      <c r="AB1963" s="246"/>
      <c r="AC1963" s="236" t="s">
        <v>7181</v>
      </c>
      <c r="AD1963" s="247" t="s">
        <v>7221</v>
      </c>
      <c r="AE1963" s="248">
        <v>0</v>
      </c>
      <c r="AF1963" s="247" t="s">
        <v>7221</v>
      </c>
      <c r="AG1963" s="242" t="str">
        <f>IFERROR(VLOOKUP(작성용!A:A,RM!A:D,4,0),"-")</f>
        <v>-</v>
      </c>
      <c r="AH1963" s="9" t="s">
        <v>6721</v>
      </c>
      <c r="AI1963" s="238" t="s">
        <v>6721</v>
      </c>
      <c r="AJ1963" s="238" t="s">
        <v>6721</v>
      </c>
      <c r="AK1963" s="238" t="s">
        <v>7182</v>
      </c>
      <c r="AL1963" s="238">
        <v>1962</v>
      </c>
    </row>
    <row r="1964" spans="1:38" x14ac:dyDescent="0.3">
      <c r="A1964" s="232">
        <v>6000578</v>
      </c>
      <c r="B1964" s="232" t="s">
        <v>8980</v>
      </c>
      <c r="C1964" s="244" t="s">
        <v>6717</v>
      </c>
      <c r="D1964" s="240" t="s">
        <v>7647</v>
      </c>
      <c r="E1964" s="239">
        <v>1101118299582</v>
      </c>
      <c r="F1964" s="243" t="s">
        <v>7044</v>
      </c>
      <c r="G1964" s="214">
        <v>0</v>
      </c>
      <c r="H1964" s="234" t="s">
        <v>6721</v>
      </c>
      <c r="I1964" s="234"/>
      <c r="J1964" s="234"/>
      <c r="K1964" s="234"/>
      <c r="L1964" s="234"/>
      <c r="M1964" s="234"/>
      <c r="N1964" s="234" t="s">
        <v>6946</v>
      </c>
      <c r="O1964" s="249"/>
      <c r="P1964" s="249"/>
      <c r="Q1964" s="226"/>
      <c r="R1964" s="212" t="s">
        <v>2</v>
      </c>
      <c r="S1964" s="213" t="s">
        <v>6721</v>
      </c>
      <c r="T1964" s="236" t="s">
        <v>8996</v>
      </c>
      <c r="U1964" s="237" t="s">
        <v>6722</v>
      </c>
      <c r="V1964" s="236">
        <v>45548</v>
      </c>
      <c r="W1964" s="236" t="s">
        <v>6944</v>
      </c>
      <c r="X1964" s="237" t="s">
        <v>6721</v>
      </c>
      <c r="Y1964" s="237"/>
      <c r="Z1964" s="237"/>
      <c r="AA1964" s="241">
        <v>202409</v>
      </c>
      <c r="AB1964" s="246"/>
      <c r="AC1964" s="236" t="s">
        <v>7181</v>
      </c>
      <c r="AD1964" s="247" t="s">
        <v>7026</v>
      </c>
      <c r="AE1964" s="248">
        <v>0</v>
      </c>
      <c r="AF1964" s="247" t="s">
        <v>7026</v>
      </c>
      <c r="AG1964" s="242" t="str">
        <f>IFERROR(VLOOKUP(작성용!A:A,RM!A:D,4,0),"-")</f>
        <v>-</v>
      </c>
      <c r="AH1964" s="9" t="s">
        <v>6721</v>
      </c>
      <c r="AI1964" s="238" t="s">
        <v>6721</v>
      </c>
      <c r="AJ1964" s="238" t="s">
        <v>6721</v>
      </c>
      <c r="AK1964" s="238" t="s">
        <v>7182</v>
      </c>
      <c r="AL1964" s="238">
        <v>1963</v>
      </c>
    </row>
    <row r="1965" spans="1:38" x14ac:dyDescent="0.3">
      <c r="A1965" s="232">
        <v>6000578</v>
      </c>
      <c r="B1965" s="232" t="s">
        <v>8980</v>
      </c>
      <c r="C1965" s="244" t="s">
        <v>6717</v>
      </c>
      <c r="D1965" s="231" t="s">
        <v>7906</v>
      </c>
      <c r="E1965" s="239">
        <v>1601110433518</v>
      </c>
      <c r="F1965" s="243" t="s">
        <v>7179</v>
      </c>
      <c r="G1965" s="214">
        <v>0</v>
      </c>
      <c r="H1965" s="234" t="s">
        <v>6721</v>
      </c>
      <c r="I1965" s="234"/>
      <c r="J1965" s="234"/>
      <c r="K1965" s="234"/>
      <c r="L1965" s="234"/>
      <c r="M1965" s="234"/>
      <c r="N1965" s="234" t="s">
        <v>6946</v>
      </c>
      <c r="O1965" s="249"/>
      <c r="P1965" s="249"/>
      <c r="Q1965" s="226"/>
      <c r="R1965" s="212" t="s">
        <v>2</v>
      </c>
      <c r="S1965" s="213" t="s">
        <v>6721</v>
      </c>
      <c r="T1965" s="236" t="s">
        <v>8996</v>
      </c>
      <c r="U1965" s="237" t="s">
        <v>6722</v>
      </c>
      <c r="V1965" s="236">
        <v>45548</v>
      </c>
      <c r="W1965" s="236" t="s">
        <v>6944</v>
      </c>
      <c r="X1965" s="237" t="s">
        <v>6721</v>
      </c>
      <c r="Y1965" s="237"/>
      <c r="Z1965" s="237"/>
      <c r="AA1965" s="241">
        <v>202409</v>
      </c>
      <c r="AB1965" s="246"/>
      <c r="AC1965" s="236" t="s">
        <v>7181</v>
      </c>
      <c r="AD1965" s="247" t="s">
        <v>7289</v>
      </c>
      <c r="AE1965" s="248">
        <v>0</v>
      </c>
      <c r="AF1965" s="247" t="s">
        <v>7289</v>
      </c>
      <c r="AG1965" s="242" t="str">
        <f>IFERROR(VLOOKUP(작성용!A:A,RM!A:D,4,0),"-")</f>
        <v>-</v>
      </c>
      <c r="AH1965" s="9" t="s">
        <v>6721</v>
      </c>
      <c r="AI1965" s="238" t="s">
        <v>6721</v>
      </c>
      <c r="AJ1965" s="238" t="s">
        <v>6721</v>
      </c>
      <c r="AK1965" s="238" t="s">
        <v>7182</v>
      </c>
      <c r="AL1965" s="238">
        <v>1964</v>
      </c>
    </row>
    <row r="1966" spans="1:38" x14ac:dyDescent="0.3">
      <c r="A1966" s="232">
        <v>6000578</v>
      </c>
      <c r="B1966" s="232" t="s">
        <v>8980</v>
      </c>
      <c r="C1966" s="244" t="s">
        <v>6717</v>
      </c>
      <c r="D1966" s="240" t="s">
        <v>9078</v>
      </c>
      <c r="E1966" s="239">
        <v>1311110184512</v>
      </c>
      <c r="F1966" s="243" t="s">
        <v>7179</v>
      </c>
      <c r="G1966" s="214">
        <v>0</v>
      </c>
      <c r="H1966" s="234" t="s">
        <v>6721</v>
      </c>
      <c r="I1966" s="234"/>
      <c r="J1966" s="234"/>
      <c r="K1966" s="234"/>
      <c r="L1966" s="234"/>
      <c r="M1966" s="234"/>
      <c r="N1966" s="234" t="s">
        <v>6946</v>
      </c>
      <c r="O1966" s="249"/>
      <c r="P1966" s="249"/>
      <c r="Q1966" s="226"/>
      <c r="R1966" s="212" t="s">
        <v>2</v>
      </c>
      <c r="S1966" s="213" t="s">
        <v>6721</v>
      </c>
      <c r="T1966" s="236" t="s">
        <v>8996</v>
      </c>
      <c r="U1966" s="237" t="s">
        <v>6722</v>
      </c>
      <c r="V1966" s="236">
        <v>45548</v>
      </c>
      <c r="W1966" s="236" t="s">
        <v>6944</v>
      </c>
      <c r="X1966" s="237" t="s">
        <v>6721</v>
      </c>
      <c r="Y1966" s="237"/>
      <c r="Z1966" s="237"/>
      <c r="AA1966" s="241">
        <v>202409</v>
      </c>
      <c r="AB1966" s="246"/>
      <c r="AC1966" s="236" t="s">
        <v>7181</v>
      </c>
      <c r="AD1966" s="247" t="s">
        <v>7155</v>
      </c>
      <c r="AE1966" s="248">
        <v>0</v>
      </c>
      <c r="AF1966" s="247" t="s">
        <v>7155</v>
      </c>
      <c r="AG1966" s="242" t="str">
        <f>IFERROR(VLOOKUP(작성용!A:A,RM!A:D,4,0),"-")</f>
        <v>-</v>
      </c>
      <c r="AH1966" s="9" t="s">
        <v>6721</v>
      </c>
      <c r="AI1966" s="238" t="s">
        <v>6721</v>
      </c>
      <c r="AJ1966" s="238" t="s">
        <v>6721</v>
      </c>
      <c r="AK1966" s="238" t="s">
        <v>7182</v>
      </c>
      <c r="AL1966" s="238">
        <v>1965</v>
      </c>
    </row>
    <row r="1967" spans="1:38" x14ac:dyDescent="0.3">
      <c r="A1967" s="232">
        <v>6000578</v>
      </c>
      <c r="B1967" s="232" t="s">
        <v>8980</v>
      </c>
      <c r="C1967" s="244" t="s">
        <v>6717</v>
      </c>
      <c r="D1967" s="240" t="s">
        <v>9079</v>
      </c>
      <c r="E1967" s="239">
        <v>1647110110409</v>
      </c>
      <c r="F1967" s="243" t="s">
        <v>7558</v>
      </c>
      <c r="G1967" s="214">
        <v>0</v>
      </c>
      <c r="H1967" s="234" t="s">
        <v>6721</v>
      </c>
      <c r="I1967" s="234"/>
      <c r="J1967" s="234"/>
      <c r="K1967" s="234"/>
      <c r="L1967" s="234"/>
      <c r="M1967" s="234"/>
      <c r="N1967" s="234" t="s">
        <v>6946</v>
      </c>
      <c r="O1967" s="249"/>
      <c r="P1967" s="249"/>
      <c r="Q1967" s="226"/>
      <c r="R1967" s="212" t="s">
        <v>2</v>
      </c>
      <c r="S1967" s="213" t="s">
        <v>6721</v>
      </c>
      <c r="T1967" s="236" t="s">
        <v>8996</v>
      </c>
      <c r="U1967" s="237" t="s">
        <v>6722</v>
      </c>
      <c r="V1967" s="236">
        <v>45548</v>
      </c>
      <c r="W1967" s="236" t="s">
        <v>6944</v>
      </c>
      <c r="X1967" s="237" t="s">
        <v>6721</v>
      </c>
      <c r="Y1967" s="237"/>
      <c r="Z1967" s="237"/>
      <c r="AA1967" s="241">
        <v>202409</v>
      </c>
      <c r="AB1967" s="246"/>
      <c r="AC1967" s="236" t="s">
        <v>7181</v>
      </c>
      <c r="AD1967" s="247" t="s">
        <v>7158</v>
      </c>
      <c r="AE1967" s="248">
        <v>0</v>
      </c>
      <c r="AF1967" s="247" t="s">
        <v>7158</v>
      </c>
      <c r="AG1967" s="242" t="str">
        <f>IFERROR(VLOOKUP(작성용!A:A,RM!A:D,4,0),"-")</f>
        <v>-</v>
      </c>
      <c r="AH1967" s="9" t="s">
        <v>6721</v>
      </c>
      <c r="AI1967" s="238" t="s">
        <v>6721</v>
      </c>
      <c r="AJ1967" s="238" t="s">
        <v>6721</v>
      </c>
      <c r="AK1967" s="238" t="s">
        <v>7182</v>
      </c>
      <c r="AL1967" s="238">
        <v>1966</v>
      </c>
    </row>
    <row r="1968" spans="1:38" x14ac:dyDescent="0.3">
      <c r="A1968" s="232">
        <v>6000578</v>
      </c>
      <c r="B1968" s="232" t="s">
        <v>8980</v>
      </c>
      <c r="C1968" s="244" t="s">
        <v>6717</v>
      </c>
      <c r="D1968" s="240" t="s">
        <v>9078</v>
      </c>
      <c r="E1968" s="239">
        <v>1311110184512</v>
      </c>
      <c r="F1968" s="243" t="s">
        <v>6931</v>
      </c>
      <c r="G1968" s="214">
        <v>0</v>
      </c>
      <c r="H1968" s="234" t="s">
        <v>6721</v>
      </c>
      <c r="I1968" s="234"/>
      <c r="J1968" s="234"/>
      <c r="K1968" s="234"/>
      <c r="L1968" s="234"/>
      <c r="M1968" s="234"/>
      <c r="N1968" s="234" t="s">
        <v>6946</v>
      </c>
      <c r="O1968" s="249"/>
      <c r="P1968" s="249"/>
      <c r="Q1968" s="226"/>
      <c r="R1968" s="212" t="s">
        <v>2</v>
      </c>
      <c r="S1968" s="213" t="s">
        <v>6721</v>
      </c>
      <c r="T1968" s="236" t="s">
        <v>8996</v>
      </c>
      <c r="U1968" s="237" t="s">
        <v>6722</v>
      </c>
      <c r="V1968" s="236">
        <v>45548</v>
      </c>
      <c r="W1968" s="236" t="s">
        <v>6944</v>
      </c>
      <c r="X1968" s="237" t="s">
        <v>6721</v>
      </c>
      <c r="Y1968" s="237"/>
      <c r="Z1968" s="237"/>
      <c r="AA1968" s="241">
        <v>202409</v>
      </c>
      <c r="AB1968" s="246"/>
      <c r="AC1968" s="236" t="s">
        <v>7181</v>
      </c>
      <c r="AD1968" s="247" t="s">
        <v>7155</v>
      </c>
      <c r="AE1968" s="248">
        <v>0</v>
      </c>
      <c r="AF1968" s="247" t="s">
        <v>7155</v>
      </c>
      <c r="AG1968" s="242" t="str">
        <f>IFERROR(VLOOKUP(작성용!A:A,RM!A:D,4,0),"-")</f>
        <v>-</v>
      </c>
      <c r="AH1968" s="9" t="s">
        <v>6721</v>
      </c>
      <c r="AI1968" s="238" t="s">
        <v>6721</v>
      </c>
      <c r="AJ1968" s="238" t="s">
        <v>6721</v>
      </c>
      <c r="AK1968" s="238" t="s">
        <v>7182</v>
      </c>
      <c r="AL1968" s="238">
        <v>1967</v>
      </c>
    </row>
    <row r="1969" spans="1:38" x14ac:dyDescent="0.3">
      <c r="A1969" s="232">
        <v>6000578</v>
      </c>
      <c r="B1969" s="232" t="s">
        <v>8980</v>
      </c>
      <c r="C1969" s="244" t="s">
        <v>6717</v>
      </c>
      <c r="D1969" s="240" t="s">
        <v>9080</v>
      </c>
      <c r="E1969" s="239">
        <v>1311110527530</v>
      </c>
      <c r="F1969" s="243" t="s">
        <v>7044</v>
      </c>
      <c r="G1969" s="214">
        <v>0</v>
      </c>
      <c r="H1969" s="234" t="s">
        <v>6721</v>
      </c>
      <c r="I1969" s="234"/>
      <c r="J1969" s="234"/>
      <c r="K1969" s="234"/>
      <c r="L1969" s="234"/>
      <c r="M1969" s="234"/>
      <c r="N1969" s="234" t="s">
        <v>6946</v>
      </c>
      <c r="O1969" s="249"/>
      <c r="P1969" s="249"/>
      <c r="Q1969" s="226"/>
      <c r="R1969" s="212" t="s">
        <v>2</v>
      </c>
      <c r="S1969" s="213" t="s">
        <v>6721</v>
      </c>
      <c r="T1969" s="236" t="s">
        <v>8996</v>
      </c>
      <c r="U1969" s="237" t="s">
        <v>6722</v>
      </c>
      <c r="V1969" s="236">
        <v>45548</v>
      </c>
      <c r="W1969" s="236" t="s">
        <v>6944</v>
      </c>
      <c r="X1969" s="237" t="s">
        <v>6721</v>
      </c>
      <c r="Y1969" s="237"/>
      <c r="Z1969" s="237"/>
      <c r="AA1969" s="241">
        <v>202409</v>
      </c>
      <c r="AB1969" s="246"/>
      <c r="AC1969" s="236" t="s">
        <v>7181</v>
      </c>
      <c r="AD1969" s="247" t="s">
        <v>7155</v>
      </c>
      <c r="AE1969" s="248">
        <v>0</v>
      </c>
      <c r="AF1969" s="247" t="s">
        <v>7155</v>
      </c>
      <c r="AG1969" s="242" t="str">
        <f>IFERROR(VLOOKUP(작성용!A:A,RM!A:D,4,0),"-")</f>
        <v>-</v>
      </c>
      <c r="AH1969" s="9" t="s">
        <v>6721</v>
      </c>
      <c r="AI1969" s="238" t="s">
        <v>6721</v>
      </c>
      <c r="AJ1969" s="238" t="s">
        <v>6721</v>
      </c>
      <c r="AK1969" s="238" t="s">
        <v>7182</v>
      </c>
      <c r="AL1969" s="238">
        <v>1968</v>
      </c>
    </row>
    <row r="1970" spans="1:38" x14ac:dyDescent="0.3">
      <c r="A1970" s="232">
        <v>6000578</v>
      </c>
      <c r="B1970" s="232" t="s">
        <v>8980</v>
      </c>
      <c r="C1970" s="244" t="s">
        <v>6717</v>
      </c>
      <c r="D1970" s="240" t="s">
        <v>9081</v>
      </c>
      <c r="E1970" s="239">
        <v>1101116501096</v>
      </c>
      <c r="F1970" s="243" t="s">
        <v>7044</v>
      </c>
      <c r="G1970" s="214">
        <v>0</v>
      </c>
      <c r="H1970" s="234" t="s">
        <v>6721</v>
      </c>
      <c r="I1970" s="234"/>
      <c r="J1970" s="234"/>
      <c r="K1970" s="234"/>
      <c r="L1970" s="234"/>
      <c r="M1970" s="234"/>
      <c r="N1970" s="234" t="s">
        <v>6946</v>
      </c>
      <c r="O1970" s="249"/>
      <c r="P1970" s="249"/>
      <c r="Q1970" s="226"/>
      <c r="R1970" s="212" t="s">
        <v>2</v>
      </c>
      <c r="S1970" s="213" t="s">
        <v>6721</v>
      </c>
      <c r="T1970" s="236" t="s">
        <v>8996</v>
      </c>
      <c r="U1970" s="237" t="s">
        <v>6722</v>
      </c>
      <c r="V1970" s="236">
        <v>45548</v>
      </c>
      <c r="W1970" s="236" t="s">
        <v>6944</v>
      </c>
      <c r="X1970" s="237" t="s">
        <v>6721</v>
      </c>
      <c r="Y1970" s="237"/>
      <c r="Z1970" s="237"/>
      <c r="AA1970" s="241">
        <v>202409</v>
      </c>
      <c r="AB1970" s="246"/>
      <c r="AC1970" s="236" t="s">
        <v>7181</v>
      </c>
      <c r="AD1970" s="247" t="s">
        <v>7289</v>
      </c>
      <c r="AE1970" s="248">
        <v>0</v>
      </c>
      <c r="AF1970" s="247" t="s">
        <v>7289</v>
      </c>
      <c r="AG1970" s="242" t="str">
        <f>IFERROR(VLOOKUP(작성용!A:A,RM!A:D,4,0),"-")</f>
        <v>-</v>
      </c>
      <c r="AH1970" s="9" t="s">
        <v>6721</v>
      </c>
      <c r="AI1970" s="238" t="s">
        <v>6721</v>
      </c>
      <c r="AJ1970" s="238" t="s">
        <v>6721</v>
      </c>
      <c r="AK1970" s="238" t="s">
        <v>7182</v>
      </c>
      <c r="AL1970" s="238">
        <v>1969</v>
      </c>
    </row>
    <row r="1971" spans="1:38" x14ac:dyDescent="0.3">
      <c r="A1971" s="232">
        <v>6000578</v>
      </c>
      <c r="B1971" s="232" t="s">
        <v>8980</v>
      </c>
      <c r="C1971" s="244" t="s">
        <v>6717</v>
      </c>
      <c r="D1971" s="240" t="s">
        <v>9081</v>
      </c>
      <c r="E1971" s="239">
        <v>1101116501096</v>
      </c>
      <c r="F1971" s="243" t="s">
        <v>7179</v>
      </c>
      <c r="G1971" s="214">
        <v>0</v>
      </c>
      <c r="H1971" s="234" t="s">
        <v>6721</v>
      </c>
      <c r="I1971" s="234"/>
      <c r="J1971" s="234"/>
      <c r="K1971" s="234"/>
      <c r="L1971" s="234"/>
      <c r="M1971" s="234"/>
      <c r="N1971" s="234" t="s">
        <v>6946</v>
      </c>
      <c r="O1971" s="249"/>
      <c r="P1971" s="249"/>
      <c r="Q1971" s="226"/>
      <c r="R1971" s="212" t="s">
        <v>2</v>
      </c>
      <c r="S1971" s="213" t="s">
        <v>6721</v>
      </c>
      <c r="T1971" s="236" t="s">
        <v>8996</v>
      </c>
      <c r="U1971" s="237" t="s">
        <v>6722</v>
      </c>
      <c r="V1971" s="236">
        <v>45548</v>
      </c>
      <c r="W1971" s="236" t="s">
        <v>6944</v>
      </c>
      <c r="X1971" s="237" t="s">
        <v>6721</v>
      </c>
      <c r="Y1971" s="237"/>
      <c r="Z1971" s="237"/>
      <c r="AA1971" s="241">
        <v>202409</v>
      </c>
      <c r="AB1971" s="246"/>
      <c r="AC1971" s="236" t="s">
        <v>7181</v>
      </c>
      <c r="AD1971" s="247" t="s">
        <v>7289</v>
      </c>
      <c r="AE1971" s="248">
        <v>0</v>
      </c>
      <c r="AF1971" s="247" t="s">
        <v>7289</v>
      </c>
      <c r="AG1971" s="242" t="str">
        <f>IFERROR(VLOOKUP(작성용!A:A,RM!A:D,4,0),"-")</f>
        <v>-</v>
      </c>
      <c r="AH1971" s="9" t="s">
        <v>6721</v>
      </c>
      <c r="AI1971" s="238" t="s">
        <v>6721</v>
      </c>
      <c r="AJ1971" s="238" t="s">
        <v>6721</v>
      </c>
      <c r="AK1971" s="238" t="s">
        <v>7182</v>
      </c>
      <c r="AL1971" s="238">
        <v>1970</v>
      </c>
    </row>
    <row r="1972" spans="1:38" x14ac:dyDescent="0.3">
      <c r="A1972" s="232">
        <v>6000578</v>
      </c>
      <c r="B1972" s="232" t="s">
        <v>8980</v>
      </c>
      <c r="C1972" s="244" t="s">
        <v>6717</v>
      </c>
      <c r="D1972" s="240" t="s">
        <v>9082</v>
      </c>
      <c r="E1972" s="239">
        <v>1101114644103</v>
      </c>
      <c r="F1972" s="243" t="s">
        <v>7044</v>
      </c>
      <c r="G1972" s="214">
        <v>0</v>
      </c>
      <c r="H1972" s="234" t="s">
        <v>6721</v>
      </c>
      <c r="I1972" s="234"/>
      <c r="J1972" s="234"/>
      <c r="K1972" s="234"/>
      <c r="L1972" s="234"/>
      <c r="M1972" s="234"/>
      <c r="N1972" s="234" t="s">
        <v>6946</v>
      </c>
      <c r="O1972" s="249"/>
      <c r="P1972" s="249"/>
      <c r="Q1972" s="226"/>
      <c r="R1972" s="212" t="s">
        <v>2</v>
      </c>
      <c r="S1972" s="213" t="s">
        <v>6721</v>
      </c>
      <c r="T1972" s="236" t="s">
        <v>8996</v>
      </c>
      <c r="U1972" s="237" t="s">
        <v>6722</v>
      </c>
      <c r="V1972" s="236">
        <v>45548</v>
      </c>
      <c r="W1972" s="236" t="s">
        <v>6944</v>
      </c>
      <c r="X1972" s="237" t="s">
        <v>6721</v>
      </c>
      <c r="Y1972" s="237"/>
      <c r="Z1972" s="237"/>
      <c r="AA1972" s="241">
        <v>202409</v>
      </c>
      <c r="AB1972" s="246"/>
      <c r="AC1972" s="236" t="s">
        <v>7181</v>
      </c>
      <c r="AD1972" s="247" t="s">
        <v>7146</v>
      </c>
      <c r="AE1972" s="248">
        <v>0</v>
      </c>
      <c r="AF1972" s="247" t="s">
        <v>7146</v>
      </c>
      <c r="AG1972" s="242" t="str">
        <f>IFERROR(VLOOKUP(작성용!A:A,RM!A:D,4,0),"-")</f>
        <v>-</v>
      </c>
      <c r="AH1972" s="9" t="s">
        <v>6721</v>
      </c>
      <c r="AI1972" s="238" t="s">
        <v>6721</v>
      </c>
      <c r="AJ1972" s="238" t="s">
        <v>6721</v>
      </c>
      <c r="AK1972" s="238" t="s">
        <v>7182</v>
      </c>
      <c r="AL1972" s="238">
        <v>1971</v>
      </c>
    </row>
    <row r="1973" spans="1:38" x14ac:dyDescent="0.3">
      <c r="A1973" s="232">
        <v>6000578</v>
      </c>
      <c r="B1973" s="232" t="s">
        <v>8980</v>
      </c>
      <c r="C1973" s="244" t="s">
        <v>6717</v>
      </c>
      <c r="D1973" s="240" t="s">
        <v>9082</v>
      </c>
      <c r="E1973" s="239">
        <v>1101114644103</v>
      </c>
      <c r="F1973" s="243" t="s">
        <v>7179</v>
      </c>
      <c r="G1973" s="214">
        <v>0</v>
      </c>
      <c r="H1973" s="234" t="s">
        <v>6721</v>
      </c>
      <c r="I1973" s="234"/>
      <c r="J1973" s="234"/>
      <c r="K1973" s="234"/>
      <c r="L1973" s="234"/>
      <c r="M1973" s="234"/>
      <c r="N1973" s="234" t="s">
        <v>6946</v>
      </c>
      <c r="O1973" s="249"/>
      <c r="P1973" s="249"/>
      <c r="Q1973" s="226"/>
      <c r="R1973" s="212" t="s">
        <v>2</v>
      </c>
      <c r="S1973" s="213" t="s">
        <v>6721</v>
      </c>
      <c r="T1973" s="236" t="s">
        <v>8996</v>
      </c>
      <c r="U1973" s="237" t="s">
        <v>6722</v>
      </c>
      <c r="V1973" s="236">
        <v>45548</v>
      </c>
      <c r="W1973" s="236" t="s">
        <v>6944</v>
      </c>
      <c r="X1973" s="237" t="s">
        <v>6721</v>
      </c>
      <c r="Y1973" s="237"/>
      <c r="Z1973" s="237"/>
      <c r="AA1973" s="241">
        <v>202409</v>
      </c>
      <c r="AB1973" s="246"/>
      <c r="AC1973" s="236" t="s">
        <v>7181</v>
      </c>
      <c r="AD1973" s="247" t="s">
        <v>7146</v>
      </c>
      <c r="AE1973" s="248">
        <v>0</v>
      </c>
      <c r="AF1973" s="247" t="s">
        <v>7146</v>
      </c>
      <c r="AG1973" s="242" t="str">
        <f>IFERROR(VLOOKUP(작성용!A:A,RM!A:D,4,0),"-")</f>
        <v>-</v>
      </c>
      <c r="AH1973" s="9" t="s">
        <v>6721</v>
      </c>
      <c r="AI1973" s="238" t="s">
        <v>6721</v>
      </c>
      <c r="AJ1973" s="238" t="s">
        <v>6721</v>
      </c>
      <c r="AK1973" s="238" t="s">
        <v>7182</v>
      </c>
      <c r="AL1973" s="238">
        <v>1972</v>
      </c>
    </row>
    <row r="1974" spans="1:38" x14ac:dyDescent="0.3">
      <c r="A1974" s="232">
        <v>6000578</v>
      </c>
      <c r="B1974" s="232" t="s">
        <v>8980</v>
      </c>
      <c r="C1974" s="244" t="s">
        <v>6717</v>
      </c>
      <c r="D1974" s="240" t="s">
        <v>9083</v>
      </c>
      <c r="E1974" s="239">
        <v>1341110190342</v>
      </c>
      <c r="F1974" s="243" t="s">
        <v>7044</v>
      </c>
      <c r="G1974" s="214">
        <v>0</v>
      </c>
      <c r="H1974" s="234" t="s">
        <v>6721</v>
      </c>
      <c r="I1974" s="234"/>
      <c r="J1974" s="234"/>
      <c r="K1974" s="234"/>
      <c r="L1974" s="234"/>
      <c r="M1974" s="234"/>
      <c r="N1974" s="234" t="s">
        <v>6946</v>
      </c>
      <c r="O1974" s="249"/>
      <c r="P1974" s="249"/>
      <c r="Q1974" s="226"/>
      <c r="R1974" s="212" t="s">
        <v>2</v>
      </c>
      <c r="S1974" s="213" t="s">
        <v>6721</v>
      </c>
      <c r="T1974" s="236" t="s">
        <v>8996</v>
      </c>
      <c r="U1974" s="237" t="s">
        <v>6722</v>
      </c>
      <c r="V1974" s="236">
        <v>45548</v>
      </c>
      <c r="W1974" s="236" t="s">
        <v>6944</v>
      </c>
      <c r="X1974" s="237" t="s">
        <v>6721</v>
      </c>
      <c r="Y1974" s="237"/>
      <c r="Z1974" s="237"/>
      <c r="AA1974" s="241">
        <v>202409</v>
      </c>
      <c r="AB1974" s="246"/>
      <c r="AC1974" s="236" t="s">
        <v>7181</v>
      </c>
      <c r="AD1974" s="247" t="s">
        <v>7115</v>
      </c>
      <c r="AE1974" s="248">
        <v>0</v>
      </c>
      <c r="AF1974" s="247" t="s">
        <v>7115</v>
      </c>
      <c r="AG1974" s="242" t="str">
        <f>IFERROR(VLOOKUP(작성용!A:A,RM!A:D,4,0),"-")</f>
        <v>-</v>
      </c>
      <c r="AH1974" s="9" t="s">
        <v>6721</v>
      </c>
      <c r="AI1974" s="238" t="s">
        <v>6721</v>
      </c>
      <c r="AJ1974" s="238" t="s">
        <v>6721</v>
      </c>
      <c r="AK1974" s="238" t="s">
        <v>7182</v>
      </c>
      <c r="AL1974" s="238">
        <v>1973</v>
      </c>
    </row>
    <row r="1975" spans="1:38" x14ac:dyDescent="0.3">
      <c r="A1975" s="232">
        <v>6000578</v>
      </c>
      <c r="B1975" s="232" t="s">
        <v>8980</v>
      </c>
      <c r="C1975" s="244" t="s">
        <v>6717</v>
      </c>
      <c r="D1975" s="240" t="s">
        <v>9084</v>
      </c>
      <c r="E1975" s="239">
        <v>1601110405070</v>
      </c>
      <c r="F1975" s="243" t="s">
        <v>7044</v>
      </c>
      <c r="G1975" s="214">
        <v>0</v>
      </c>
      <c r="H1975" s="234" t="s">
        <v>6721</v>
      </c>
      <c r="I1975" s="234"/>
      <c r="J1975" s="234"/>
      <c r="K1975" s="234"/>
      <c r="L1975" s="234"/>
      <c r="M1975" s="234"/>
      <c r="N1975" s="234" t="s">
        <v>6946</v>
      </c>
      <c r="O1975" s="249"/>
      <c r="P1975" s="249"/>
      <c r="Q1975" s="226"/>
      <c r="R1975" s="212" t="s">
        <v>2</v>
      </c>
      <c r="S1975" s="213" t="s">
        <v>6721</v>
      </c>
      <c r="T1975" s="236" t="s">
        <v>8996</v>
      </c>
      <c r="U1975" s="237" t="s">
        <v>6722</v>
      </c>
      <c r="V1975" s="236">
        <v>45548</v>
      </c>
      <c r="W1975" s="236" t="s">
        <v>6944</v>
      </c>
      <c r="X1975" s="237" t="s">
        <v>6721</v>
      </c>
      <c r="Y1975" s="237"/>
      <c r="Z1975" s="237"/>
      <c r="AA1975" s="241">
        <v>202409</v>
      </c>
      <c r="AB1975" s="246"/>
      <c r="AC1975" s="236" t="s">
        <v>7181</v>
      </c>
      <c r="AD1975" s="247" t="s">
        <v>7117</v>
      </c>
      <c r="AE1975" s="248">
        <v>0</v>
      </c>
      <c r="AF1975" s="247" t="s">
        <v>7117</v>
      </c>
      <c r="AG1975" s="242" t="str">
        <f>IFERROR(VLOOKUP(작성용!A:A,RM!A:D,4,0),"-")</f>
        <v>-</v>
      </c>
      <c r="AH1975" s="9" t="s">
        <v>6721</v>
      </c>
      <c r="AI1975" s="238" t="s">
        <v>6721</v>
      </c>
      <c r="AJ1975" s="238" t="s">
        <v>6721</v>
      </c>
      <c r="AK1975" s="238" t="s">
        <v>7182</v>
      </c>
      <c r="AL1975" s="238">
        <v>1974</v>
      </c>
    </row>
    <row r="1976" spans="1:38" x14ac:dyDescent="0.3">
      <c r="A1976" s="232">
        <v>6000578</v>
      </c>
      <c r="B1976" s="232" t="s">
        <v>8980</v>
      </c>
      <c r="C1976" s="244" t="s">
        <v>6717</v>
      </c>
      <c r="D1976" s="240" t="s">
        <v>9085</v>
      </c>
      <c r="E1976" s="239">
        <v>1748110114621</v>
      </c>
      <c r="F1976" s="243" t="s">
        <v>7044</v>
      </c>
      <c r="G1976" s="214">
        <v>0</v>
      </c>
      <c r="H1976" s="234" t="s">
        <v>6721</v>
      </c>
      <c r="I1976" s="234"/>
      <c r="J1976" s="234"/>
      <c r="K1976" s="234"/>
      <c r="L1976" s="234"/>
      <c r="M1976" s="234"/>
      <c r="N1976" s="234" t="s">
        <v>6946</v>
      </c>
      <c r="O1976" s="249"/>
      <c r="P1976" s="249"/>
      <c r="Q1976" s="226"/>
      <c r="R1976" s="212" t="s">
        <v>2</v>
      </c>
      <c r="S1976" s="213" t="s">
        <v>6721</v>
      </c>
      <c r="T1976" s="236" t="s">
        <v>8996</v>
      </c>
      <c r="U1976" s="237" t="s">
        <v>6722</v>
      </c>
      <c r="V1976" s="236">
        <v>45548</v>
      </c>
      <c r="W1976" s="236" t="s">
        <v>6944</v>
      </c>
      <c r="X1976" s="237" t="s">
        <v>6721</v>
      </c>
      <c r="Y1976" s="237"/>
      <c r="Z1976" s="237"/>
      <c r="AA1976" s="241">
        <v>202409</v>
      </c>
      <c r="AB1976" s="246"/>
      <c r="AC1976" s="236" t="s">
        <v>7181</v>
      </c>
      <c r="AD1976" s="247" t="s">
        <v>7146</v>
      </c>
      <c r="AE1976" s="248">
        <v>0</v>
      </c>
      <c r="AF1976" s="247" t="s">
        <v>7146</v>
      </c>
      <c r="AG1976" s="242" t="str">
        <f>IFERROR(VLOOKUP(작성용!A:A,RM!A:D,4,0),"-")</f>
        <v>-</v>
      </c>
      <c r="AH1976" s="9" t="s">
        <v>6721</v>
      </c>
      <c r="AI1976" s="238" t="s">
        <v>6721</v>
      </c>
      <c r="AJ1976" s="238" t="s">
        <v>6721</v>
      </c>
      <c r="AK1976" s="238" t="s">
        <v>7182</v>
      </c>
      <c r="AL1976" s="238">
        <v>1975</v>
      </c>
    </row>
    <row r="1977" spans="1:38" x14ac:dyDescent="0.3">
      <c r="A1977" s="232">
        <v>6000578</v>
      </c>
      <c r="B1977" s="232" t="s">
        <v>8980</v>
      </c>
      <c r="C1977" s="244" t="s">
        <v>6717</v>
      </c>
      <c r="D1977" s="240" t="s">
        <v>7647</v>
      </c>
      <c r="E1977" s="239">
        <v>1101118299582</v>
      </c>
      <c r="F1977" s="243" t="s">
        <v>7044</v>
      </c>
      <c r="G1977" s="214">
        <v>1</v>
      </c>
      <c r="H1977" s="234" t="s">
        <v>6721</v>
      </c>
      <c r="I1977" s="234"/>
      <c r="J1977" s="234"/>
      <c r="K1977" s="234"/>
      <c r="L1977" s="234"/>
      <c r="M1977" s="234"/>
      <c r="N1977" s="234" t="s">
        <v>6946</v>
      </c>
      <c r="O1977" s="249"/>
      <c r="P1977" s="249"/>
      <c r="Q1977" s="226"/>
      <c r="R1977" s="212" t="s">
        <v>2</v>
      </c>
      <c r="S1977" s="213" t="s">
        <v>6721</v>
      </c>
      <c r="T1977" s="236" t="s">
        <v>8996</v>
      </c>
      <c r="U1977" s="237" t="s">
        <v>6722</v>
      </c>
      <c r="V1977" s="236">
        <v>45548</v>
      </c>
      <c r="W1977" s="236" t="s">
        <v>6944</v>
      </c>
      <c r="X1977" s="237" t="s">
        <v>6721</v>
      </c>
      <c r="Y1977" s="237"/>
      <c r="Z1977" s="237"/>
      <c r="AA1977" s="241">
        <v>202409</v>
      </c>
      <c r="AB1977" s="246"/>
      <c r="AC1977" s="236" t="s">
        <v>7181</v>
      </c>
      <c r="AD1977" s="229" t="s">
        <v>3819</v>
      </c>
      <c r="AE1977" s="248">
        <v>0</v>
      </c>
      <c r="AF1977" s="229" t="s">
        <v>3819</v>
      </c>
      <c r="AG1977" s="242" t="str">
        <f>IFERROR(VLOOKUP(작성용!A:A,RM!A:D,4,0),"-")</f>
        <v>-</v>
      </c>
      <c r="AH1977" s="9" t="s">
        <v>6721</v>
      </c>
      <c r="AI1977" s="238" t="s">
        <v>6721</v>
      </c>
      <c r="AJ1977" s="238" t="s">
        <v>6721</v>
      </c>
      <c r="AK1977" s="238" t="s">
        <v>7182</v>
      </c>
      <c r="AL1977" s="238">
        <v>1976</v>
      </c>
    </row>
    <row r="1978" spans="1:38" x14ac:dyDescent="0.3">
      <c r="A1978" s="232">
        <v>6000578</v>
      </c>
      <c r="B1978" s="232" t="s">
        <v>8980</v>
      </c>
      <c r="C1978" s="244" t="s">
        <v>6717</v>
      </c>
      <c r="D1978" s="240" t="s">
        <v>9086</v>
      </c>
      <c r="E1978" s="239">
        <v>1101116419554</v>
      </c>
      <c r="F1978" s="243" t="s">
        <v>7044</v>
      </c>
      <c r="G1978" s="214">
        <v>0</v>
      </c>
      <c r="H1978" s="234" t="s">
        <v>6721</v>
      </c>
      <c r="I1978" s="234"/>
      <c r="J1978" s="234"/>
      <c r="K1978" s="234"/>
      <c r="L1978" s="234"/>
      <c r="M1978" s="234"/>
      <c r="N1978" s="234" t="s">
        <v>6946</v>
      </c>
      <c r="O1978" s="249"/>
      <c r="P1978" s="249"/>
      <c r="Q1978" s="226"/>
      <c r="R1978" s="212" t="s">
        <v>2</v>
      </c>
      <c r="S1978" s="213" t="s">
        <v>6721</v>
      </c>
      <c r="T1978" s="236" t="s">
        <v>8996</v>
      </c>
      <c r="U1978" s="237" t="s">
        <v>6722</v>
      </c>
      <c r="V1978" s="236">
        <v>45548</v>
      </c>
      <c r="W1978" s="236" t="s">
        <v>6944</v>
      </c>
      <c r="X1978" s="237" t="s">
        <v>6721</v>
      </c>
      <c r="Y1978" s="237"/>
      <c r="Z1978" s="237"/>
      <c r="AA1978" s="241">
        <v>202409</v>
      </c>
      <c r="AB1978" s="246"/>
      <c r="AC1978" s="236" t="s">
        <v>7181</v>
      </c>
      <c r="AD1978" s="229" t="s">
        <v>7115</v>
      </c>
      <c r="AE1978" s="248">
        <v>0</v>
      </c>
      <c r="AF1978" s="229" t="s">
        <v>7115</v>
      </c>
      <c r="AG1978" s="242" t="str">
        <f>IFERROR(VLOOKUP(작성용!A:A,RM!A:D,4,0),"-")</f>
        <v>-</v>
      </c>
      <c r="AH1978" s="9" t="s">
        <v>6721</v>
      </c>
      <c r="AI1978" s="238" t="s">
        <v>6721</v>
      </c>
      <c r="AJ1978" s="238" t="s">
        <v>6721</v>
      </c>
      <c r="AK1978" s="238" t="s">
        <v>7182</v>
      </c>
      <c r="AL1978" s="238">
        <v>1977</v>
      </c>
    </row>
    <row r="1979" spans="1:38" x14ac:dyDescent="0.3">
      <c r="A1979" s="232">
        <v>6000578</v>
      </c>
      <c r="B1979" s="232" t="s">
        <v>8980</v>
      </c>
      <c r="C1979" s="244" t="s">
        <v>6717</v>
      </c>
      <c r="D1979" s="240" t="s">
        <v>7651</v>
      </c>
      <c r="E1979" s="239" t="s">
        <v>4151</v>
      </c>
      <c r="F1979" s="243" t="s">
        <v>7062</v>
      </c>
      <c r="G1979" s="214">
        <v>0</v>
      </c>
      <c r="H1979" s="234" t="s">
        <v>6721</v>
      </c>
      <c r="I1979" s="234"/>
      <c r="J1979" s="234"/>
      <c r="K1979" s="234"/>
      <c r="L1979" s="234"/>
      <c r="M1979" s="234"/>
      <c r="N1979" s="234" t="s">
        <v>6946</v>
      </c>
      <c r="O1979" s="249"/>
      <c r="P1979" s="249"/>
      <c r="Q1979" s="226"/>
      <c r="R1979" s="212" t="s">
        <v>2</v>
      </c>
      <c r="S1979" s="213" t="s">
        <v>6721</v>
      </c>
      <c r="T1979" s="236" t="s">
        <v>8996</v>
      </c>
      <c r="U1979" s="237" t="s">
        <v>6722</v>
      </c>
      <c r="V1979" s="236">
        <v>45548</v>
      </c>
      <c r="W1979" s="236" t="s">
        <v>6944</v>
      </c>
      <c r="X1979" s="237" t="s">
        <v>6721</v>
      </c>
      <c r="Y1979" s="237"/>
      <c r="Z1979" s="237"/>
      <c r="AA1979" s="241">
        <v>202409</v>
      </c>
      <c r="AB1979" s="246"/>
      <c r="AC1979" s="236" t="s">
        <v>7181</v>
      </c>
      <c r="AD1979" s="229" t="s">
        <v>3831</v>
      </c>
      <c r="AE1979" s="248">
        <v>0</v>
      </c>
      <c r="AF1979" s="229" t="s">
        <v>3831</v>
      </c>
      <c r="AG1979" s="242" t="str">
        <f>IFERROR(VLOOKUP(작성용!A:A,RM!A:D,4,0),"-")</f>
        <v>-</v>
      </c>
      <c r="AH1979" s="9" t="s">
        <v>6721</v>
      </c>
      <c r="AI1979" s="238" t="s">
        <v>6721</v>
      </c>
      <c r="AJ1979" s="238" t="s">
        <v>6721</v>
      </c>
      <c r="AK1979" s="238" t="s">
        <v>7182</v>
      </c>
      <c r="AL1979" s="238">
        <v>1978</v>
      </c>
    </row>
    <row r="1980" spans="1:38" x14ac:dyDescent="0.3">
      <c r="A1980" s="232">
        <v>6000578</v>
      </c>
      <c r="B1980" s="232" t="s">
        <v>8980</v>
      </c>
      <c r="C1980" s="244" t="s">
        <v>6717</v>
      </c>
      <c r="D1980" s="231" t="s">
        <v>8218</v>
      </c>
      <c r="E1980" s="239">
        <v>2301110265867</v>
      </c>
      <c r="F1980" s="243" t="s">
        <v>6966</v>
      </c>
      <c r="G1980" s="214">
        <v>0</v>
      </c>
      <c r="H1980" s="234" t="s">
        <v>6721</v>
      </c>
      <c r="I1980" s="234"/>
      <c r="J1980" s="234"/>
      <c r="K1980" s="234"/>
      <c r="L1980" s="234"/>
      <c r="M1980" s="234"/>
      <c r="N1980" s="234" t="s">
        <v>6946</v>
      </c>
      <c r="O1980" s="249"/>
      <c r="P1980" s="249"/>
      <c r="Q1980" s="226"/>
      <c r="R1980" s="212" t="s">
        <v>2</v>
      </c>
      <c r="S1980" s="213" t="s">
        <v>6721</v>
      </c>
      <c r="T1980" s="236" t="s">
        <v>8996</v>
      </c>
      <c r="U1980" s="237" t="s">
        <v>6722</v>
      </c>
      <c r="V1980" s="236">
        <v>45548</v>
      </c>
      <c r="W1980" s="236" t="s">
        <v>6944</v>
      </c>
      <c r="X1980" s="237" t="s">
        <v>6721</v>
      </c>
      <c r="Y1980" s="237"/>
      <c r="Z1980" s="237"/>
      <c r="AA1980" s="241">
        <v>202409</v>
      </c>
      <c r="AB1980" s="246"/>
      <c r="AC1980" s="236" t="s">
        <v>7181</v>
      </c>
      <c r="AD1980" s="229" t="s">
        <v>3848</v>
      </c>
      <c r="AE1980" s="248">
        <v>0</v>
      </c>
      <c r="AF1980" s="229" t="s">
        <v>3848</v>
      </c>
      <c r="AG1980" s="242" t="str">
        <f>IFERROR(VLOOKUP(작성용!A:A,RM!A:D,4,0),"-")</f>
        <v>-</v>
      </c>
      <c r="AH1980" s="9" t="s">
        <v>6721</v>
      </c>
      <c r="AI1980" s="238" t="s">
        <v>6721</v>
      </c>
      <c r="AJ1980" s="238" t="s">
        <v>6721</v>
      </c>
      <c r="AK1980" s="238" t="s">
        <v>7182</v>
      </c>
      <c r="AL1980" s="238">
        <v>1979</v>
      </c>
    </row>
    <row r="1981" spans="1:38" x14ac:dyDescent="0.3">
      <c r="A1981" s="232">
        <v>6000578</v>
      </c>
      <c r="B1981" s="232" t="s">
        <v>8980</v>
      </c>
      <c r="C1981" s="244" t="s">
        <v>6717</v>
      </c>
      <c r="D1981" s="240" t="s">
        <v>8218</v>
      </c>
      <c r="E1981" s="239">
        <v>2301110265867</v>
      </c>
      <c r="F1981" s="243" t="s">
        <v>7044</v>
      </c>
      <c r="G1981" s="214">
        <v>0</v>
      </c>
      <c r="H1981" s="234" t="s">
        <v>6721</v>
      </c>
      <c r="I1981" s="234"/>
      <c r="J1981" s="234"/>
      <c r="K1981" s="234"/>
      <c r="L1981" s="234"/>
      <c r="M1981" s="234"/>
      <c r="N1981" s="234" t="s">
        <v>6946</v>
      </c>
      <c r="O1981" s="249"/>
      <c r="P1981" s="249"/>
      <c r="Q1981" s="226"/>
      <c r="R1981" s="212" t="s">
        <v>2</v>
      </c>
      <c r="S1981" s="213" t="s">
        <v>6721</v>
      </c>
      <c r="T1981" s="236" t="s">
        <v>8996</v>
      </c>
      <c r="U1981" s="237" t="s">
        <v>6722</v>
      </c>
      <c r="V1981" s="236">
        <v>45548</v>
      </c>
      <c r="W1981" s="236" t="s">
        <v>6944</v>
      </c>
      <c r="X1981" s="237" t="s">
        <v>6721</v>
      </c>
      <c r="Y1981" s="237"/>
      <c r="Z1981" s="237"/>
      <c r="AA1981" s="241">
        <v>202409</v>
      </c>
      <c r="AB1981" s="246"/>
      <c r="AC1981" s="236" t="s">
        <v>7181</v>
      </c>
      <c r="AD1981" s="229" t="s">
        <v>3848</v>
      </c>
      <c r="AE1981" s="248">
        <v>0</v>
      </c>
      <c r="AF1981" s="229" t="s">
        <v>3848</v>
      </c>
      <c r="AG1981" s="242" t="str">
        <f>IFERROR(VLOOKUP(작성용!A:A,RM!A:D,4,0),"-")</f>
        <v>-</v>
      </c>
      <c r="AH1981" s="9" t="s">
        <v>6721</v>
      </c>
      <c r="AI1981" s="238" t="s">
        <v>6721</v>
      </c>
      <c r="AJ1981" s="238" t="s">
        <v>6721</v>
      </c>
      <c r="AK1981" s="238" t="s">
        <v>7182</v>
      </c>
      <c r="AL1981" s="238">
        <v>1980</v>
      </c>
    </row>
    <row r="1982" spans="1:38" x14ac:dyDescent="0.3">
      <c r="A1982" s="232">
        <v>6000578</v>
      </c>
      <c r="B1982" s="232" t="s">
        <v>8980</v>
      </c>
      <c r="C1982" s="244" t="s">
        <v>6717</v>
      </c>
      <c r="D1982" s="240" t="s">
        <v>8218</v>
      </c>
      <c r="E1982" s="239">
        <v>2301110265867</v>
      </c>
      <c r="F1982" s="243" t="s">
        <v>7062</v>
      </c>
      <c r="G1982" s="214">
        <v>0</v>
      </c>
      <c r="H1982" s="234" t="s">
        <v>6721</v>
      </c>
      <c r="I1982" s="234"/>
      <c r="J1982" s="234"/>
      <c r="K1982" s="234"/>
      <c r="L1982" s="234"/>
      <c r="M1982" s="234"/>
      <c r="N1982" s="234" t="s">
        <v>6946</v>
      </c>
      <c r="O1982" s="249"/>
      <c r="P1982" s="249"/>
      <c r="Q1982" s="226"/>
      <c r="R1982" s="212" t="s">
        <v>2</v>
      </c>
      <c r="S1982" s="213" t="s">
        <v>6721</v>
      </c>
      <c r="T1982" s="236" t="s">
        <v>8996</v>
      </c>
      <c r="U1982" s="237" t="s">
        <v>6722</v>
      </c>
      <c r="V1982" s="236">
        <v>45548</v>
      </c>
      <c r="W1982" s="236" t="s">
        <v>6944</v>
      </c>
      <c r="X1982" s="237" t="s">
        <v>6721</v>
      </c>
      <c r="Y1982" s="237"/>
      <c r="Z1982" s="237"/>
      <c r="AA1982" s="241">
        <v>202409</v>
      </c>
      <c r="AB1982" s="246"/>
      <c r="AC1982" s="236" t="s">
        <v>7181</v>
      </c>
      <c r="AD1982" s="229" t="s">
        <v>3848</v>
      </c>
      <c r="AE1982" s="248">
        <v>0</v>
      </c>
      <c r="AF1982" s="229" t="s">
        <v>3848</v>
      </c>
      <c r="AG1982" s="242" t="str">
        <f>IFERROR(VLOOKUP(작성용!A:A,RM!A:D,4,0),"-")</f>
        <v>-</v>
      </c>
      <c r="AH1982" s="9" t="s">
        <v>6721</v>
      </c>
      <c r="AI1982" s="238" t="s">
        <v>6721</v>
      </c>
      <c r="AJ1982" s="238" t="s">
        <v>6721</v>
      </c>
      <c r="AK1982" s="238" t="s">
        <v>7182</v>
      </c>
      <c r="AL1982" s="238">
        <v>1981</v>
      </c>
    </row>
    <row r="1983" spans="1:38" x14ac:dyDescent="0.3">
      <c r="A1983" s="232">
        <v>6000578</v>
      </c>
      <c r="B1983" s="232" t="s">
        <v>8980</v>
      </c>
      <c r="C1983" s="244" t="s">
        <v>6717</v>
      </c>
      <c r="D1983" s="230" t="s">
        <v>9087</v>
      </c>
      <c r="E1983" s="239">
        <v>1601110397409</v>
      </c>
      <c r="F1983" s="243" t="s">
        <v>7062</v>
      </c>
      <c r="G1983" s="214">
        <v>0</v>
      </c>
      <c r="H1983" s="234" t="s">
        <v>6721</v>
      </c>
      <c r="I1983" s="234"/>
      <c r="J1983" s="234"/>
      <c r="K1983" s="234"/>
      <c r="L1983" s="234"/>
      <c r="M1983" s="234"/>
      <c r="N1983" s="234" t="s">
        <v>6946</v>
      </c>
      <c r="O1983" s="249"/>
      <c r="P1983" s="249"/>
      <c r="Q1983" s="226"/>
      <c r="R1983" s="212" t="s">
        <v>2</v>
      </c>
      <c r="S1983" s="213" t="s">
        <v>6721</v>
      </c>
      <c r="T1983" s="236" t="s">
        <v>8996</v>
      </c>
      <c r="U1983" s="237" t="s">
        <v>6722</v>
      </c>
      <c r="V1983" s="236">
        <v>45548</v>
      </c>
      <c r="W1983" s="236" t="s">
        <v>6944</v>
      </c>
      <c r="X1983" s="237" t="s">
        <v>6721</v>
      </c>
      <c r="Y1983" s="237"/>
      <c r="Z1983" s="237"/>
      <c r="AA1983" s="241">
        <v>202409</v>
      </c>
      <c r="AB1983" s="246"/>
      <c r="AC1983" s="236" t="s">
        <v>7181</v>
      </c>
      <c r="AD1983" s="229" t="s">
        <v>3823</v>
      </c>
      <c r="AE1983" s="248">
        <v>0.4</v>
      </c>
      <c r="AF1983" s="229" t="s">
        <v>3823</v>
      </c>
      <c r="AG1983" s="242" t="str">
        <f>IFERROR(VLOOKUP(작성용!A:A,RM!A:D,4,0),"-")</f>
        <v>-</v>
      </c>
      <c r="AH1983" s="9" t="s">
        <v>6721</v>
      </c>
      <c r="AI1983" s="238" t="s">
        <v>6721</v>
      </c>
      <c r="AJ1983" s="238" t="s">
        <v>6721</v>
      </c>
      <c r="AK1983" s="238" t="s">
        <v>7182</v>
      </c>
      <c r="AL1983" s="238">
        <v>1982</v>
      </c>
    </row>
    <row r="1984" spans="1:38" x14ac:dyDescent="0.3">
      <c r="A1984" s="232">
        <v>6000578</v>
      </c>
      <c r="B1984" s="232" t="s">
        <v>8980</v>
      </c>
      <c r="C1984" s="244" t="s">
        <v>6717</v>
      </c>
      <c r="D1984" s="240" t="s">
        <v>9087</v>
      </c>
      <c r="E1984" s="239">
        <v>1601110397409</v>
      </c>
      <c r="F1984" s="243" t="s">
        <v>7044</v>
      </c>
      <c r="G1984" s="214">
        <v>0</v>
      </c>
      <c r="H1984" s="234" t="s">
        <v>6721</v>
      </c>
      <c r="I1984" s="234"/>
      <c r="J1984" s="234"/>
      <c r="K1984" s="234"/>
      <c r="L1984" s="234"/>
      <c r="M1984" s="234"/>
      <c r="N1984" s="234" t="s">
        <v>6946</v>
      </c>
      <c r="O1984" s="249"/>
      <c r="P1984" s="249"/>
      <c r="Q1984" s="226"/>
      <c r="R1984" s="212" t="s">
        <v>2</v>
      </c>
      <c r="S1984" s="213" t="s">
        <v>6721</v>
      </c>
      <c r="T1984" s="236" t="s">
        <v>8996</v>
      </c>
      <c r="U1984" s="237" t="s">
        <v>6722</v>
      </c>
      <c r="V1984" s="236">
        <v>45548</v>
      </c>
      <c r="W1984" s="236" t="s">
        <v>6944</v>
      </c>
      <c r="X1984" s="237" t="s">
        <v>6721</v>
      </c>
      <c r="Y1984" s="237"/>
      <c r="Z1984" s="237"/>
      <c r="AA1984" s="241">
        <v>202409</v>
      </c>
      <c r="AB1984" s="246"/>
      <c r="AC1984" s="236" t="s">
        <v>7181</v>
      </c>
      <c r="AD1984" s="229" t="s">
        <v>3823</v>
      </c>
      <c r="AE1984" s="248">
        <v>0</v>
      </c>
      <c r="AF1984" s="229" t="s">
        <v>3823</v>
      </c>
      <c r="AG1984" s="242" t="str">
        <f>IFERROR(VLOOKUP(작성용!A:A,RM!A:D,4,0),"-")</f>
        <v>-</v>
      </c>
      <c r="AH1984" s="9" t="s">
        <v>6721</v>
      </c>
      <c r="AI1984" s="238" t="s">
        <v>6721</v>
      </c>
      <c r="AJ1984" s="238" t="s">
        <v>6721</v>
      </c>
      <c r="AK1984" s="238" t="s">
        <v>7182</v>
      </c>
      <c r="AL1984" s="238">
        <v>1983</v>
      </c>
    </row>
    <row r="1985" spans="1:38" x14ac:dyDescent="0.3">
      <c r="A1985" s="232">
        <v>6000578</v>
      </c>
      <c r="B1985" s="232" t="s">
        <v>8980</v>
      </c>
      <c r="C1985" s="244" t="s">
        <v>6717</v>
      </c>
      <c r="D1985" s="240" t="s">
        <v>9088</v>
      </c>
      <c r="E1985" s="239">
        <v>1311110657311</v>
      </c>
      <c r="F1985" s="243" t="s">
        <v>7044</v>
      </c>
      <c r="G1985" s="214">
        <v>0</v>
      </c>
      <c r="H1985" s="234" t="s">
        <v>6721</v>
      </c>
      <c r="I1985" s="234"/>
      <c r="J1985" s="234"/>
      <c r="K1985" s="234"/>
      <c r="L1985" s="234"/>
      <c r="M1985" s="234"/>
      <c r="N1985" s="234" t="s">
        <v>6946</v>
      </c>
      <c r="O1985" s="249"/>
      <c r="P1985" s="249"/>
      <c r="Q1985" s="226"/>
      <c r="R1985" s="212" t="s">
        <v>2</v>
      </c>
      <c r="S1985" s="213" t="s">
        <v>6721</v>
      </c>
      <c r="T1985" s="236" t="s">
        <v>8996</v>
      </c>
      <c r="U1985" s="237" t="s">
        <v>6722</v>
      </c>
      <c r="V1985" s="236">
        <v>45548</v>
      </c>
      <c r="W1985" s="236" t="s">
        <v>6944</v>
      </c>
      <c r="X1985" s="237" t="s">
        <v>6721</v>
      </c>
      <c r="Y1985" s="237"/>
      <c r="Z1985" s="237"/>
      <c r="AA1985" s="241">
        <v>202409</v>
      </c>
      <c r="AB1985" s="246"/>
      <c r="AC1985" s="236" t="s">
        <v>7181</v>
      </c>
      <c r="AD1985" s="229" t="s">
        <v>7133</v>
      </c>
      <c r="AE1985" s="248">
        <v>0</v>
      </c>
      <c r="AF1985" s="229" t="s">
        <v>7133</v>
      </c>
      <c r="AG1985" s="242" t="str">
        <f>IFERROR(VLOOKUP(작성용!A:A,RM!A:D,4,0),"-")</f>
        <v>-</v>
      </c>
      <c r="AH1985" s="9" t="s">
        <v>6721</v>
      </c>
      <c r="AI1985" s="238" t="s">
        <v>6721</v>
      </c>
      <c r="AJ1985" s="238" t="s">
        <v>6721</v>
      </c>
      <c r="AK1985" s="238" t="s">
        <v>7182</v>
      </c>
      <c r="AL1985" s="238">
        <v>1984</v>
      </c>
    </row>
    <row r="1986" spans="1:38" x14ac:dyDescent="0.3">
      <c r="A1986" s="232">
        <v>6000578</v>
      </c>
      <c r="B1986" s="232" t="s">
        <v>8980</v>
      </c>
      <c r="C1986" s="244" t="s">
        <v>6717</v>
      </c>
      <c r="D1986" s="240" t="s">
        <v>9089</v>
      </c>
      <c r="E1986" s="239">
        <v>1101111582653</v>
      </c>
      <c r="F1986" s="243" t="s">
        <v>7044</v>
      </c>
      <c r="G1986" s="214">
        <v>0</v>
      </c>
      <c r="H1986" s="234" t="s">
        <v>6721</v>
      </c>
      <c r="I1986" s="234"/>
      <c r="J1986" s="234"/>
      <c r="K1986" s="234"/>
      <c r="L1986" s="234"/>
      <c r="M1986" s="234"/>
      <c r="N1986" s="234" t="s">
        <v>6946</v>
      </c>
      <c r="O1986" s="249"/>
      <c r="P1986" s="249"/>
      <c r="Q1986" s="226"/>
      <c r="R1986" s="212" t="s">
        <v>2</v>
      </c>
      <c r="S1986" s="213" t="s">
        <v>6721</v>
      </c>
      <c r="T1986" s="236" t="s">
        <v>8996</v>
      </c>
      <c r="U1986" s="237" t="s">
        <v>6722</v>
      </c>
      <c r="V1986" s="236">
        <v>45548</v>
      </c>
      <c r="W1986" s="236" t="s">
        <v>6944</v>
      </c>
      <c r="X1986" s="237" t="s">
        <v>6721</v>
      </c>
      <c r="Y1986" s="237"/>
      <c r="Z1986" s="237"/>
      <c r="AA1986" s="241">
        <v>202409</v>
      </c>
      <c r="AB1986" s="246"/>
      <c r="AC1986" s="236" t="s">
        <v>7181</v>
      </c>
      <c r="AD1986" s="229" t="s">
        <v>7289</v>
      </c>
      <c r="AE1986" s="248">
        <v>0</v>
      </c>
      <c r="AF1986" s="229" t="s">
        <v>7289</v>
      </c>
      <c r="AG1986" s="242" t="str">
        <f>IFERROR(VLOOKUP(작성용!A:A,RM!A:D,4,0),"-")</f>
        <v>-</v>
      </c>
      <c r="AH1986" s="9" t="s">
        <v>6721</v>
      </c>
      <c r="AI1986" s="238" t="s">
        <v>6721</v>
      </c>
      <c r="AJ1986" s="238" t="s">
        <v>6721</v>
      </c>
      <c r="AK1986" s="238" t="s">
        <v>7182</v>
      </c>
      <c r="AL1986" s="238">
        <v>1985</v>
      </c>
    </row>
    <row r="1987" spans="1:38" x14ac:dyDescent="0.3">
      <c r="A1987" s="232">
        <v>6000578</v>
      </c>
      <c r="B1987" s="232" t="s">
        <v>8980</v>
      </c>
      <c r="C1987" s="244" t="s">
        <v>6717</v>
      </c>
      <c r="D1987" s="240" t="s">
        <v>9090</v>
      </c>
      <c r="E1987" s="239">
        <v>1801110514059</v>
      </c>
      <c r="F1987" s="243" t="s">
        <v>7044</v>
      </c>
      <c r="G1987" s="214">
        <v>0</v>
      </c>
      <c r="H1987" s="234" t="s">
        <v>6721</v>
      </c>
      <c r="I1987" s="234"/>
      <c r="J1987" s="234"/>
      <c r="K1987" s="234"/>
      <c r="L1987" s="234"/>
      <c r="M1987" s="234"/>
      <c r="N1987" s="234" t="s">
        <v>6946</v>
      </c>
      <c r="O1987" s="249"/>
      <c r="P1987" s="249"/>
      <c r="Q1987" s="226"/>
      <c r="R1987" s="212" t="s">
        <v>2</v>
      </c>
      <c r="S1987" s="213" t="s">
        <v>6721</v>
      </c>
      <c r="T1987" s="236" t="s">
        <v>8996</v>
      </c>
      <c r="U1987" s="237" t="s">
        <v>6722</v>
      </c>
      <c r="V1987" s="236">
        <v>45548</v>
      </c>
      <c r="W1987" s="236" t="s">
        <v>6944</v>
      </c>
      <c r="X1987" s="237" t="s">
        <v>6721</v>
      </c>
      <c r="Y1987" s="237"/>
      <c r="Z1987" s="237"/>
      <c r="AA1987" s="241">
        <v>202409</v>
      </c>
      <c r="AB1987" s="246"/>
      <c r="AC1987" s="236" t="s">
        <v>7181</v>
      </c>
      <c r="AD1987" s="229" t="s">
        <v>7155</v>
      </c>
      <c r="AE1987" s="248">
        <v>0</v>
      </c>
      <c r="AF1987" s="229" t="s">
        <v>7155</v>
      </c>
      <c r="AG1987" s="242" t="str">
        <f>IFERROR(VLOOKUP(작성용!A:A,RM!A:D,4,0),"-")</f>
        <v>-</v>
      </c>
      <c r="AH1987" s="9" t="s">
        <v>6721</v>
      </c>
      <c r="AI1987" s="238" t="s">
        <v>6721</v>
      </c>
      <c r="AJ1987" s="238" t="s">
        <v>6721</v>
      </c>
      <c r="AK1987" s="238" t="s">
        <v>7182</v>
      </c>
      <c r="AL1987" s="238">
        <v>1986</v>
      </c>
    </row>
    <row r="1988" spans="1:38" x14ac:dyDescent="0.3">
      <c r="A1988" s="232">
        <v>6000578</v>
      </c>
      <c r="B1988" s="232" t="s">
        <v>8980</v>
      </c>
      <c r="C1988" s="244" t="s">
        <v>6717</v>
      </c>
      <c r="D1988" s="240" t="s">
        <v>9090</v>
      </c>
      <c r="E1988" s="239">
        <v>1801110514059</v>
      </c>
      <c r="F1988" s="243" t="s">
        <v>7179</v>
      </c>
      <c r="G1988" s="214">
        <v>0</v>
      </c>
      <c r="H1988" s="234" t="s">
        <v>6721</v>
      </c>
      <c r="I1988" s="234"/>
      <c r="J1988" s="234"/>
      <c r="K1988" s="234"/>
      <c r="L1988" s="234"/>
      <c r="M1988" s="234"/>
      <c r="N1988" s="234" t="s">
        <v>6946</v>
      </c>
      <c r="O1988" s="249"/>
      <c r="P1988" s="249"/>
      <c r="Q1988" s="226"/>
      <c r="R1988" s="212" t="s">
        <v>2</v>
      </c>
      <c r="S1988" s="213" t="s">
        <v>6721</v>
      </c>
      <c r="T1988" s="236" t="s">
        <v>8996</v>
      </c>
      <c r="U1988" s="237" t="s">
        <v>6722</v>
      </c>
      <c r="V1988" s="236">
        <v>45548</v>
      </c>
      <c r="W1988" s="236" t="s">
        <v>6944</v>
      </c>
      <c r="X1988" s="237" t="s">
        <v>6721</v>
      </c>
      <c r="Y1988" s="237"/>
      <c r="Z1988" s="237"/>
      <c r="AA1988" s="241">
        <v>202409</v>
      </c>
      <c r="AB1988" s="246"/>
      <c r="AC1988" s="236" t="s">
        <v>7181</v>
      </c>
      <c r="AD1988" s="229" t="s">
        <v>7155</v>
      </c>
      <c r="AE1988" s="248">
        <v>0</v>
      </c>
      <c r="AF1988" s="229" t="s">
        <v>7155</v>
      </c>
      <c r="AG1988" s="242" t="str">
        <f>IFERROR(VLOOKUP(작성용!A:A,RM!A:D,4,0),"-")</f>
        <v>-</v>
      </c>
      <c r="AH1988" s="9" t="s">
        <v>6721</v>
      </c>
      <c r="AI1988" s="238" t="s">
        <v>6721</v>
      </c>
      <c r="AJ1988" s="238" t="s">
        <v>6721</v>
      </c>
      <c r="AK1988" s="238" t="s">
        <v>7182</v>
      </c>
      <c r="AL1988" s="238">
        <v>1987</v>
      </c>
    </row>
    <row r="1989" spans="1:38" x14ac:dyDescent="0.3">
      <c r="A1989" s="232">
        <v>6000578</v>
      </c>
      <c r="B1989" s="232" t="s">
        <v>8980</v>
      </c>
      <c r="C1989" s="244" t="s">
        <v>6717</v>
      </c>
      <c r="D1989" s="231" t="s">
        <v>7655</v>
      </c>
      <c r="E1989" s="239">
        <v>1101115812733</v>
      </c>
      <c r="F1989" s="243" t="s">
        <v>7179</v>
      </c>
      <c r="G1989" s="214">
        <v>0</v>
      </c>
      <c r="H1989" s="234" t="s">
        <v>6721</v>
      </c>
      <c r="I1989" s="234"/>
      <c r="J1989" s="234"/>
      <c r="K1989" s="234"/>
      <c r="L1989" s="234"/>
      <c r="M1989" s="234"/>
      <c r="N1989" s="234" t="s">
        <v>6946</v>
      </c>
      <c r="O1989" s="249"/>
      <c r="P1989" s="249"/>
      <c r="Q1989" s="226"/>
      <c r="R1989" s="212" t="s">
        <v>2</v>
      </c>
      <c r="S1989" s="213" t="s">
        <v>6721</v>
      </c>
      <c r="T1989" s="236" t="s">
        <v>8996</v>
      </c>
      <c r="U1989" s="237" t="s">
        <v>6722</v>
      </c>
      <c r="V1989" s="236">
        <v>45548</v>
      </c>
      <c r="W1989" s="236" t="s">
        <v>6944</v>
      </c>
      <c r="X1989" s="237" t="s">
        <v>6721</v>
      </c>
      <c r="Y1989" s="237"/>
      <c r="Z1989" s="237"/>
      <c r="AA1989" s="241">
        <v>202409</v>
      </c>
      <c r="AB1989" s="246"/>
      <c r="AC1989" s="236" t="s">
        <v>7181</v>
      </c>
      <c r="AD1989" s="229" t="s">
        <v>4163</v>
      </c>
      <c r="AE1989" s="248">
        <v>0</v>
      </c>
      <c r="AF1989" s="229" t="s">
        <v>4163</v>
      </c>
      <c r="AG1989" s="242" t="str">
        <f>IFERROR(VLOOKUP(작성용!A:A,RM!A:D,4,0),"-")</f>
        <v>-</v>
      </c>
      <c r="AH1989" s="9" t="s">
        <v>6721</v>
      </c>
      <c r="AI1989" s="238" t="s">
        <v>6721</v>
      </c>
      <c r="AJ1989" s="238" t="s">
        <v>6721</v>
      </c>
      <c r="AK1989" s="238" t="s">
        <v>7182</v>
      </c>
      <c r="AL1989" s="238">
        <v>1988</v>
      </c>
    </row>
    <row r="1990" spans="1:38" x14ac:dyDescent="0.3">
      <c r="A1990" s="232">
        <v>6000578</v>
      </c>
      <c r="B1990" s="232" t="s">
        <v>8980</v>
      </c>
      <c r="C1990" s="244" t="s">
        <v>6717</v>
      </c>
      <c r="D1990" s="240" t="s">
        <v>7655</v>
      </c>
      <c r="E1990" s="239">
        <v>1101115812733</v>
      </c>
      <c r="F1990" s="243" t="s">
        <v>7044</v>
      </c>
      <c r="G1990" s="214">
        <v>0</v>
      </c>
      <c r="H1990" s="234" t="s">
        <v>6721</v>
      </c>
      <c r="I1990" s="234"/>
      <c r="J1990" s="234"/>
      <c r="K1990" s="234"/>
      <c r="L1990" s="234"/>
      <c r="M1990" s="234"/>
      <c r="N1990" s="234" t="s">
        <v>6946</v>
      </c>
      <c r="O1990" s="249"/>
      <c r="P1990" s="249"/>
      <c r="Q1990" s="226"/>
      <c r="R1990" s="212" t="s">
        <v>2</v>
      </c>
      <c r="S1990" s="213" t="s">
        <v>6721</v>
      </c>
      <c r="T1990" s="236" t="s">
        <v>8996</v>
      </c>
      <c r="U1990" s="237" t="s">
        <v>6722</v>
      </c>
      <c r="V1990" s="236">
        <v>45548</v>
      </c>
      <c r="W1990" s="236" t="s">
        <v>6944</v>
      </c>
      <c r="X1990" s="237" t="s">
        <v>6721</v>
      </c>
      <c r="Y1990" s="237"/>
      <c r="Z1990" s="237"/>
      <c r="AA1990" s="241">
        <v>202409</v>
      </c>
      <c r="AB1990" s="246"/>
      <c r="AC1990" s="236" t="s">
        <v>7181</v>
      </c>
      <c r="AD1990" s="229" t="s">
        <v>4163</v>
      </c>
      <c r="AE1990" s="248">
        <v>0</v>
      </c>
      <c r="AF1990" s="229" t="s">
        <v>4163</v>
      </c>
      <c r="AG1990" s="242" t="str">
        <f>IFERROR(VLOOKUP(작성용!A:A,RM!A:D,4,0),"-")</f>
        <v>-</v>
      </c>
      <c r="AH1990" s="9" t="s">
        <v>6721</v>
      </c>
      <c r="AI1990" s="238" t="s">
        <v>6721</v>
      </c>
      <c r="AJ1990" s="238" t="s">
        <v>6721</v>
      </c>
      <c r="AK1990" s="238" t="s">
        <v>7182</v>
      </c>
      <c r="AL1990" s="238">
        <v>1989</v>
      </c>
    </row>
    <row r="1991" spans="1:38" x14ac:dyDescent="0.3">
      <c r="A1991" s="232">
        <v>6000578</v>
      </c>
      <c r="B1991" s="232" t="s">
        <v>8980</v>
      </c>
      <c r="C1991" s="244" t="s">
        <v>6717</v>
      </c>
      <c r="D1991" s="240" t="s">
        <v>9091</v>
      </c>
      <c r="E1991" s="239">
        <v>1101117238490</v>
      </c>
      <c r="F1991" s="243" t="s">
        <v>7044</v>
      </c>
      <c r="G1991" s="214">
        <v>0</v>
      </c>
      <c r="H1991" s="234" t="s">
        <v>6721</v>
      </c>
      <c r="I1991" s="234"/>
      <c r="J1991" s="234"/>
      <c r="K1991" s="234"/>
      <c r="L1991" s="234"/>
      <c r="M1991" s="234"/>
      <c r="N1991" s="234" t="s">
        <v>6946</v>
      </c>
      <c r="O1991" s="249"/>
      <c r="P1991" s="249"/>
      <c r="Q1991" s="226"/>
      <c r="R1991" s="212" t="s">
        <v>2</v>
      </c>
      <c r="S1991" s="213" t="s">
        <v>6721</v>
      </c>
      <c r="T1991" s="236" t="s">
        <v>8996</v>
      </c>
      <c r="U1991" s="237" t="s">
        <v>6722</v>
      </c>
      <c r="V1991" s="236">
        <v>45548</v>
      </c>
      <c r="W1991" s="236" t="s">
        <v>6944</v>
      </c>
      <c r="X1991" s="237" t="s">
        <v>6721</v>
      </c>
      <c r="Y1991" s="237"/>
      <c r="Z1991" s="237"/>
      <c r="AA1991" s="241">
        <v>202409</v>
      </c>
      <c r="AB1991" s="246"/>
      <c r="AC1991" s="236" t="s">
        <v>7181</v>
      </c>
      <c r="AD1991" s="229" t="s">
        <v>4167</v>
      </c>
      <c r="AE1991" s="248">
        <v>0</v>
      </c>
      <c r="AF1991" s="229" t="s">
        <v>4167</v>
      </c>
      <c r="AG1991" s="242" t="str">
        <f>IFERROR(VLOOKUP(작성용!A:A,RM!A:D,4,0),"-")</f>
        <v>-</v>
      </c>
      <c r="AH1991" s="9" t="s">
        <v>6721</v>
      </c>
      <c r="AI1991" s="238" t="s">
        <v>6721</v>
      </c>
      <c r="AJ1991" s="238" t="s">
        <v>6721</v>
      </c>
      <c r="AK1991" s="238" t="s">
        <v>7182</v>
      </c>
      <c r="AL1991" s="238">
        <v>1990</v>
      </c>
    </row>
    <row r="1992" spans="1:38" x14ac:dyDescent="0.3">
      <c r="A1992" s="232">
        <v>6000578</v>
      </c>
      <c r="B1992" s="232" t="s">
        <v>8980</v>
      </c>
      <c r="C1992" s="244" t="s">
        <v>6717</v>
      </c>
      <c r="D1992" s="240" t="s">
        <v>9091</v>
      </c>
      <c r="E1992" s="239">
        <v>1101117238490</v>
      </c>
      <c r="F1992" s="243" t="s">
        <v>7179</v>
      </c>
      <c r="G1992" s="214">
        <v>0</v>
      </c>
      <c r="H1992" s="234" t="s">
        <v>6721</v>
      </c>
      <c r="I1992" s="234"/>
      <c r="J1992" s="234"/>
      <c r="K1992" s="234"/>
      <c r="L1992" s="234"/>
      <c r="M1992" s="234"/>
      <c r="N1992" s="234" t="s">
        <v>6946</v>
      </c>
      <c r="O1992" s="249"/>
      <c r="P1992" s="249"/>
      <c r="Q1992" s="226"/>
      <c r="R1992" s="212" t="s">
        <v>2</v>
      </c>
      <c r="S1992" s="213" t="s">
        <v>6721</v>
      </c>
      <c r="T1992" s="236" t="s">
        <v>8996</v>
      </c>
      <c r="U1992" s="237" t="s">
        <v>6722</v>
      </c>
      <c r="V1992" s="236">
        <v>45548</v>
      </c>
      <c r="W1992" s="236" t="s">
        <v>6944</v>
      </c>
      <c r="X1992" s="237" t="s">
        <v>6721</v>
      </c>
      <c r="Y1992" s="237"/>
      <c r="Z1992" s="237"/>
      <c r="AA1992" s="241">
        <v>202409</v>
      </c>
      <c r="AB1992" s="246"/>
      <c r="AC1992" s="236" t="s">
        <v>7181</v>
      </c>
      <c r="AD1992" s="229" t="s">
        <v>4167</v>
      </c>
      <c r="AE1992" s="248">
        <v>0</v>
      </c>
      <c r="AF1992" s="229" t="s">
        <v>4167</v>
      </c>
      <c r="AG1992" s="242" t="str">
        <f>IFERROR(VLOOKUP(작성용!A:A,RM!A:D,4,0),"-")</f>
        <v>-</v>
      </c>
      <c r="AH1992" s="9" t="s">
        <v>6721</v>
      </c>
      <c r="AI1992" s="238" t="s">
        <v>6721</v>
      </c>
      <c r="AJ1992" s="238" t="s">
        <v>6721</v>
      </c>
      <c r="AK1992" s="238" t="s">
        <v>7182</v>
      </c>
      <c r="AL1992" s="238">
        <v>1991</v>
      </c>
    </row>
    <row r="1993" spans="1:38" x14ac:dyDescent="0.3">
      <c r="A1993" s="232">
        <v>6000541</v>
      </c>
      <c r="B1993" s="232" t="s">
        <v>8982</v>
      </c>
      <c r="C1993" s="244" t="s">
        <v>6717</v>
      </c>
      <c r="D1993" s="240" t="s">
        <v>9092</v>
      </c>
      <c r="E1993" s="239">
        <v>1101114922939</v>
      </c>
      <c r="F1993" s="243" t="s">
        <v>7179</v>
      </c>
      <c r="G1993" s="214">
        <v>0</v>
      </c>
      <c r="H1993" s="234" t="s">
        <v>6721</v>
      </c>
      <c r="I1993" s="234"/>
      <c r="J1993" s="234"/>
      <c r="K1993" s="234"/>
      <c r="L1993" s="234"/>
      <c r="M1993" s="234"/>
      <c r="N1993" s="234" t="s">
        <v>6946</v>
      </c>
      <c r="O1993" s="249"/>
      <c r="P1993" s="249"/>
      <c r="Q1993" s="226"/>
      <c r="R1993" s="212" t="s">
        <v>2</v>
      </c>
      <c r="S1993" s="213" t="s">
        <v>6721</v>
      </c>
      <c r="T1993" s="236" t="s">
        <v>8996</v>
      </c>
      <c r="U1993" s="237" t="s">
        <v>6722</v>
      </c>
      <c r="V1993" s="236">
        <v>45548</v>
      </c>
      <c r="W1993" s="236" t="s">
        <v>6944</v>
      </c>
      <c r="X1993" s="237" t="s">
        <v>6721</v>
      </c>
      <c r="Y1993" s="237"/>
      <c r="Z1993" s="237"/>
      <c r="AA1993" s="241">
        <v>202409</v>
      </c>
      <c r="AB1993" s="246"/>
      <c r="AC1993" s="236" t="s">
        <v>7181</v>
      </c>
      <c r="AD1993" s="247" t="s">
        <v>7221</v>
      </c>
      <c r="AE1993" s="248">
        <v>0.4</v>
      </c>
      <c r="AF1993" s="247" t="s">
        <v>7221</v>
      </c>
      <c r="AG1993" s="242" t="str">
        <f>IFERROR(VLOOKUP(작성용!A:A,RM!A:D,4,0),"-")</f>
        <v>-</v>
      </c>
      <c r="AH1993" s="9" t="s">
        <v>6721</v>
      </c>
      <c r="AI1993" s="238" t="s">
        <v>6721</v>
      </c>
      <c r="AJ1993" s="238" t="s">
        <v>6721</v>
      </c>
      <c r="AK1993" s="238" t="s">
        <v>7182</v>
      </c>
      <c r="AL1993" s="238">
        <v>1992</v>
      </c>
    </row>
    <row r="1994" spans="1:38" x14ac:dyDescent="0.3">
      <c r="A1994" s="232">
        <v>6000031</v>
      </c>
      <c r="B1994" s="232" t="s">
        <v>8983</v>
      </c>
      <c r="C1994" s="244" t="s">
        <v>6717</v>
      </c>
      <c r="D1994" s="240" t="s">
        <v>9093</v>
      </c>
      <c r="E1994" s="239">
        <v>1101113612375</v>
      </c>
      <c r="F1994" s="243" t="s">
        <v>7179</v>
      </c>
      <c r="G1994" s="214">
        <v>0</v>
      </c>
      <c r="H1994" s="234" t="s">
        <v>6721</v>
      </c>
      <c r="I1994" s="234"/>
      <c r="J1994" s="234"/>
      <c r="K1994" s="234"/>
      <c r="L1994" s="234"/>
      <c r="M1994" s="234"/>
      <c r="N1994" s="234" t="s">
        <v>6946</v>
      </c>
      <c r="O1994" s="249"/>
      <c r="P1994" s="249"/>
      <c r="Q1994" s="226"/>
      <c r="R1994" s="212" t="s">
        <v>2</v>
      </c>
      <c r="S1994" s="213" t="s">
        <v>6721</v>
      </c>
      <c r="T1994" s="236" t="s">
        <v>8996</v>
      </c>
      <c r="U1994" s="237" t="s">
        <v>6722</v>
      </c>
      <c r="V1994" s="236">
        <v>45548</v>
      </c>
      <c r="W1994" s="236" t="s">
        <v>6944</v>
      </c>
      <c r="X1994" s="237" t="s">
        <v>6721</v>
      </c>
      <c r="Y1994" s="237"/>
      <c r="Z1994" s="237"/>
      <c r="AA1994" s="241">
        <v>202409</v>
      </c>
      <c r="AB1994" s="246"/>
      <c r="AC1994" s="236" t="s">
        <v>7181</v>
      </c>
      <c r="AD1994" s="247" t="s">
        <v>7026</v>
      </c>
      <c r="AE1994" s="248">
        <v>0.4</v>
      </c>
      <c r="AF1994" s="247" t="s">
        <v>7026</v>
      </c>
      <c r="AG1994" s="242" t="str">
        <f>IFERROR(VLOOKUP(작성용!A:A,RM!A:D,4,0),"-")</f>
        <v>-</v>
      </c>
      <c r="AH1994" s="9" t="s">
        <v>6721</v>
      </c>
      <c r="AI1994" s="238" t="s">
        <v>6721</v>
      </c>
      <c r="AJ1994" s="238" t="s">
        <v>6721</v>
      </c>
      <c r="AK1994" s="238" t="s">
        <v>7182</v>
      </c>
      <c r="AL1994" s="238">
        <v>1993</v>
      </c>
    </row>
    <row r="1995" spans="1:38" x14ac:dyDescent="0.3">
      <c r="A1995" s="232">
        <v>6000031</v>
      </c>
      <c r="B1995" s="232" t="s">
        <v>8983</v>
      </c>
      <c r="C1995" s="244" t="s">
        <v>6717</v>
      </c>
      <c r="D1995" s="240" t="s">
        <v>9094</v>
      </c>
      <c r="E1995" s="239">
        <v>1913110017692</v>
      </c>
      <c r="F1995" s="243" t="s">
        <v>7044</v>
      </c>
      <c r="G1995" s="214">
        <v>0</v>
      </c>
      <c r="H1995" s="234" t="s">
        <v>6721</v>
      </c>
      <c r="I1995" s="234"/>
      <c r="J1995" s="234"/>
      <c r="K1995" s="234"/>
      <c r="L1995" s="234"/>
      <c r="M1995" s="234"/>
      <c r="N1995" s="234" t="s">
        <v>6946</v>
      </c>
      <c r="O1995" s="249"/>
      <c r="P1995" s="249"/>
      <c r="Q1995" s="226"/>
      <c r="R1995" s="212" t="s">
        <v>2</v>
      </c>
      <c r="S1995" s="213" t="s">
        <v>6721</v>
      </c>
      <c r="T1995" s="236" t="s">
        <v>8996</v>
      </c>
      <c r="U1995" s="237" t="s">
        <v>6722</v>
      </c>
      <c r="V1995" s="236">
        <v>45548</v>
      </c>
      <c r="W1995" s="236" t="s">
        <v>6944</v>
      </c>
      <c r="X1995" s="237" t="s">
        <v>6721</v>
      </c>
      <c r="Y1995" s="237"/>
      <c r="Z1995" s="237"/>
      <c r="AA1995" s="241">
        <v>202409</v>
      </c>
      <c r="AB1995" s="246"/>
      <c r="AC1995" s="236" t="s">
        <v>7181</v>
      </c>
      <c r="AD1995" s="247" t="s">
        <v>6989</v>
      </c>
      <c r="AE1995" s="248">
        <v>0.4</v>
      </c>
      <c r="AF1995" s="247" t="s">
        <v>7167</v>
      </c>
      <c r="AG1995" s="242" t="str">
        <f>IFERROR(VLOOKUP(작성용!A:A,RM!A:D,4,0),"-")</f>
        <v>-</v>
      </c>
      <c r="AH1995" s="9" t="s">
        <v>6721</v>
      </c>
      <c r="AI1995" s="238" t="s">
        <v>6721</v>
      </c>
      <c r="AJ1995" s="238" t="s">
        <v>6721</v>
      </c>
      <c r="AK1995" s="238" t="s">
        <v>7182</v>
      </c>
      <c r="AL1995" s="238">
        <v>1994</v>
      </c>
    </row>
    <row r="1996" spans="1:38" x14ac:dyDescent="0.3">
      <c r="A1996" s="232">
        <v>6000031</v>
      </c>
      <c r="B1996" s="232" t="s">
        <v>8983</v>
      </c>
      <c r="C1996" s="244" t="s">
        <v>6717</v>
      </c>
      <c r="D1996" s="240" t="s">
        <v>9094</v>
      </c>
      <c r="E1996" s="239">
        <v>1913110017692</v>
      </c>
      <c r="F1996" s="243" t="s">
        <v>6966</v>
      </c>
      <c r="G1996" s="214">
        <v>0</v>
      </c>
      <c r="H1996" s="234" t="s">
        <v>6721</v>
      </c>
      <c r="I1996" s="234"/>
      <c r="J1996" s="234"/>
      <c r="K1996" s="234"/>
      <c r="L1996" s="234"/>
      <c r="M1996" s="234"/>
      <c r="N1996" s="234" t="s">
        <v>6946</v>
      </c>
      <c r="O1996" s="249"/>
      <c r="P1996" s="249"/>
      <c r="Q1996" s="226"/>
      <c r="R1996" s="212" t="s">
        <v>2</v>
      </c>
      <c r="S1996" s="213" t="s">
        <v>6721</v>
      </c>
      <c r="T1996" s="236" t="s">
        <v>8996</v>
      </c>
      <c r="U1996" s="237" t="s">
        <v>6722</v>
      </c>
      <c r="V1996" s="236">
        <v>45548</v>
      </c>
      <c r="W1996" s="236" t="s">
        <v>6944</v>
      </c>
      <c r="X1996" s="237" t="s">
        <v>6721</v>
      </c>
      <c r="Y1996" s="237"/>
      <c r="Z1996" s="237"/>
      <c r="AA1996" s="241">
        <v>202409</v>
      </c>
      <c r="AB1996" s="246"/>
      <c r="AC1996" s="236" t="s">
        <v>7181</v>
      </c>
      <c r="AD1996" s="247" t="s">
        <v>6989</v>
      </c>
      <c r="AE1996" s="248">
        <v>0</v>
      </c>
      <c r="AF1996" s="247" t="s">
        <v>7167</v>
      </c>
      <c r="AG1996" s="242" t="str">
        <f>IFERROR(VLOOKUP(작성용!A:A,RM!A:D,4,0),"-")</f>
        <v>-</v>
      </c>
      <c r="AH1996" s="9" t="s">
        <v>6721</v>
      </c>
      <c r="AI1996" s="238" t="s">
        <v>6721</v>
      </c>
      <c r="AJ1996" s="238" t="s">
        <v>6721</v>
      </c>
      <c r="AK1996" s="238" t="s">
        <v>7182</v>
      </c>
      <c r="AL1996" s="238">
        <v>1995</v>
      </c>
    </row>
    <row r="1997" spans="1:38" x14ac:dyDescent="0.3">
      <c r="A1997" s="232">
        <v>6000031</v>
      </c>
      <c r="B1997" s="232" t="s">
        <v>8983</v>
      </c>
      <c r="C1997" s="244" t="s">
        <v>6717</v>
      </c>
      <c r="D1997" s="240" t="s">
        <v>7877</v>
      </c>
      <c r="E1997" s="239">
        <v>1101115957670</v>
      </c>
      <c r="F1997" s="243" t="s">
        <v>7179</v>
      </c>
      <c r="G1997" s="214">
        <v>0</v>
      </c>
      <c r="H1997" s="234" t="s">
        <v>6721</v>
      </c>
      <c r="I1997" s="234"/>
      <c r="J1997" s="234"/>
      <c r="K1997" s="234"/>
      <c r="L1997" s="234"/>
      <c r="M1997" s="234"/>
      <c r="N1997" s="234" t="s">
        <v>6946</v>
      </c>
      <c r="O1997" s="249"/>
      <c r="P1997" s="249"/>
      <c r="Q1997" s="226"/>
      <c r="R1997" s="212" t="s">
        <v>2</v>
      </c>
      <c r="S1997" s="213" t="s">
        <v>6721</v>
      </c>
      <c r="T1997" s="236" t="s">
        <v>8996</v>
      </c>
      <c r="U1997" s="237" t="s">
        <v>6722</v>
      </c>
      <c r="V1997" s="236">
        <v>45548</v>
      </c>
      <c r="W1997" s="236" t="s">
        <v>6944</v>
      </c>
      <c r="X1997" s="237" t="s">
        <v>6721</v>
      </c>
      <c r="Y1997" s="237"/>
      <c r="Z1997" s="237"/>
      <c r="AA1997" s="241">
        <v>202409</v>
      </c>
      <c r="AB1997" s="246"/>
      <c r="AC1997" s="236" t="s">
        <v>7181</v>
      </c>
      <c r="AD1997" s="247" t="s">
        <v>7606</v>
      </c>
      <c r="AE1997" s="248">
        <v>0</v>
      </c>
      <c r="AF1997" s="247" t="s">
        <v>7606</v>
      </c>
      <c r="AG1997" s="242" t="str">
        <f>IFERROR(VLOOKUP(작성용!A:A,RM!A:D,4,0),"-")</f>
        <v>-</v>
      </c>
      <c r="AH1997" s="9" t="s">
        <v>6721</v>
      </c>
      <c r="AI1997" s="238" t="s">
        <v>6721</v>
      </c>
      <c r="AJ1997" s="238" t="s">
        <v>6721</v>
      </c>
      <c r="AK1997" s="238" t="s">
        <v>7182</v>
      </c>
      <c r="AL1997" s="238">
        <v>1996</v>
      </c>
    </row>
    <row r="1998" spans="1:38" x14ac:dyDescent="0.3">
      <c r="A1998" s="232">
        <v>6000031</v>
      </c>
      <c r="B1998" s="232" t="s">
        <v>8983</v>
      </c>
      <c r="C1998" s="244" t="s">
        <v>6717</v>
      </c>
      <c r="D1998" s="240" t="s">
        <v>9095</v>
      </c>
      <c r="E1998" s="239">
        <v>1601110290728</v>
      </c>
      <c r="F1998" s="243" t="s">
        <v>7179</v>
      </c>
      <c r="G1998" s="214">
        <v>0</v>
      </c>
      <c r="H1998" s="234" t="s">
        <v>6721</v>
      </c>
      <c r="I1998" s="234"/>
      <c r="J1998" s="234"/>
      <c r="K1998" s="234"/>
      <c r="L1998" s="234"/>
      <c r="M1998" s="234"/>
      <c r="N1998" s="234" t="s">
        <v>6946</v>
      </c>
      <c r="O1998" s="249"/>
      <c r="P1998" s="249"/>
      <c r="Q1998" s="226"/>
      <c r="R1998" s="212" t="s">
        <v>2</v>
      </c>
      <c r="S1998" s="213" t="s">
        <v>6721</v>
      </c>
      <c r="T1998" s="236" t="s">
        <v>8996</v>
      </c>
      <c r="U1998" s="237" t="s">
        <v>6722</v>
      </c>
      <c r="V1998" s="236">
        <v>45548</v>
      </c>
      <c r="W1998" s="236" t="s">
        <v>6944</v>
      </c>
      <c r="X1998" s="237" t="s">
        <v>6721</v>
      </c>
      <c r="Y1998" s="237"/>
      <c r="Z1998" s="237"/>
      <c r="AA1998" s="241">
        <v>202409</v>
      </c>
      <c r="AB1998" s="246"/>
      <c r="AC1998" s="236" t="s">
        <v>7181</v>
      </c>
      <c r="AD1998" s="247" t="s">
        <v>7152</v>
      </c>
      <c r="AE1998" s="248">
        <v>0.4</v>
      </c>
      <c r="AF1998" s="247" t="s">
        <v>7152</v>
      </c>
      <c r="AG1998" s="242" t="str">
        <f>IFERROR(VLOOKUP(작성용!A:A,RM!A:D,4,0),"-")</f>
        <v>-</v>
      </c>
      <c r="AH1998" s="9" t="s">
        <v>6721</v>
      </c>
      <c r="AI1998" s="238" t="s">
        <v>6721</v>
      </c>
      <c r="AJ1998" s="238" t="s">
        <v>6721</v>
      </c>
      <c r="AK1998" s="238" t="s">
        <v>7182</v>
      </c>
      <c r="AL1998" s="238">
        <v>1997</v>
      </c>
    </row>
    <row r="1999" spans="1:38" x14ac:dyDescent="0.3">
      <c r="A1999" s="232">
        <v>6000031</v>
      </c>
      <c r="B1999" s="232" t="s">
        <v>8983</v>
      </c>
      <c r="C1999" s="244" t="s">
        <v>6717</v>
      </c>
      <c r="D1999" s="240" t="s">
        <v>9096</v>
      </c>
      <c r="E1999" s="239">
        <v>1101114188846</v>
      </c>
      <c r="F1999" s="243" t="s">
        <v>7044</v>
      </c>
      <c r="G1999" s="214">
        <v>0</v>
      </c>
      <c r="H1999" s="234" t="s">
        <v>6721</v>
      </c>
      <c r="I1999" s="234"/>
      <c r="J1999" s="234"/>
      <c r="K1999" s="234"/>
      <c r="L1999" s="234"/>
      <c r="M1999" s="234"/>
      <c r="N1999" s="234" t="s">
        <v>6946</v>
      </c>
      <c r="O1999" s="249"/>
      <c r="P1999" s="249"/>
      <c r="Q1999" s="226"/>
      <c r="R1999" s="212" t="s">
        <v>2</v>
      </c>
      <c r="S1999" s="213" t="s">
        <v>6721</v>
      </c>
      <c r="T1999" s="236" t="s">
        <v>8996</v>
      </c>
      <c r="U1999" s="237" t="s">
        <v>6722</v>
      </c>
      <c r="V1999" s="236">
        <v>45548</v>
      </c>
      <c r="W1999" s="236" t="s">
        <v>6944</v>
      </c>
      <c r="X1999" s="237" t="s">
        <v>6721</v>
      </c>
      <c r="Y1999" s="237"/>
      <c r="Z1999" s="237"/>
      <c r="AA1999" s="241">
        <v>202409</v>
      </c>
      <c r="AB1999" s="246"/>
      <c r="AC1999" s="236" t="s">
        <v>7181</v>
      </c>
      <c r="AD1999" s="247" t="s">
        <v>7110</v>
      </c>
      <c r="AE1999" s="248">
        <v>0.4</v>
      </c>
      <c r="AF1999" s="247" t="s">
        <v>7110</v>
      </c>
      <c r="AG1999" s="242" t="str">
        <f>IFERROR(VLOOKUP(작성용!A:A,RM!A:D,4,0),"-")</f>
        <v>-</v>
      </c>
      <c r="AH1999" s="9" t="s">
        <v>6721</v>
      </c>
      <c r="AI1999" s="238" t="s">
        <v>6721</v>
      </c>
      <c r="AJ1999" s="238" t="s">
        <v>6721</v>
      </c>
      <c r="AK1999" s="238" t="s">
        <v>7182</v>
      </c>
      <c r="AL1999" s="238">
        <v>1998</v>
      </c>
    </row>
    <row r="2000" spans="1:38" x14ac:dyDescent="0.3">
      <c r="A2000" s="232">
        <v>6000031</v>
      </c>
      <c r="B2000" s="232" t="s">
        <v>8983</v>
      </c>
      <c r="C2000" s="244" t="s">
        <v>6717</v>
      </c>
      <c r="D2000" s="240" t="s">
        <v>9096</v>
      </c>
      <c r="E2000" s="239">
        <v>1101114188846</v>
      </c>
      <c r="F2000" s="243" t="s">
        <v>7044</v>
      </c>
      <c r="G2000" s="214">
        <v>1</v>
      </c>
      <c r="H2000" s="234" t="s">
        <v>6721</v>
      </c>
      <c r="I2000" s="234"/>
      <c r="J2000" s="234"/>
      <c r="K2000" s="234"/>
      <c r="L2000" s="234"/>
      <c r="M2000" s="234"/>
      <c r="N2000" s="234" t="s">
        <v>6946</v>
      </c>
      <c r="O2000" s="249"/>
      <c r="P2000" s="249"/>
      <c r="Q2000" s="226"/>
      <c r="R2000" s="212" t="s">
        <v>2</v>
      </c>
      <c r="S2000" s="213" t="s">
        <v>6721</v>
      </c>
      <c r="T2000" s="236" t="s">
        <v>8996</v>
      </c>
      <c r="U2000" s="237" t="s">
        <v>6722</v>
      </c>
      <c r="V2000" s="236">
        <v>45548</v>
      </c>
      <c r="W2000" s="236" t="s">
        <v>6944</v>
      </c>
      <c r="X2000" s="237" t="s">
        <v>6721</v>
      </c>
      <c r="Y2000" s="237"/>
      <c r="Z2000" s="237"/>
      <c r="AA2000" s="241">
        <v>202409</v>
      </c>
      <c r="AB2000" s="246"/>
      <c r="AC2000" s="236" t="s">
        <v>7181</v>
      </c>
      <c r="AD2000" s="247" t="s">
        <v>7110</v>
      </c>
      <c r="AE2000" s="248">
        <v>0</v>
      </c>
      <c r="AF2000" s="247" t="s">
        <v>7110</v>
      </c>
      <c r="AG2000" s="242" t="str">
        <f>IFERROR(VLOOKUP(작성용!A:A,RM!A:D,4,0),"-")</f>
        <v>-</v>
      </c>
      <c r="AH2000" s="9" t="s">
        <v>6721</v>
      </c>
      <c r="AI2000" s="238" t="s">
        <v>6721</v>
      </c>
      <c r="AJ2000" s="238" t="s">
        <v>6721</v>
      </c>
      <c r="AK2000" s="238" t="s">
        <v>7182</v>
      </c>
      <c r="AL2000" s="238">
        <v>1999</v>
      </c>
    </row>
    <row r="2001" spans="1:38" x14ac:dyDescent="0.3">
      <c r="A2001" s="232">
        <v>6000031</v>
      </c>
      <c r="B2001" s="232" t="s">
        <v>8983</v>
      </c>
      <c r="C2001" s="244" t="s">
        <v>6717</v>
      </c>
      <c r="D2001" s="240" t="s">
        <v>9096</v>
      </c>
      <c r="E2001" s="239">
        <v>1101114188846</v>
      </c>
      <c r="F2001" s="243" t="s">
        <v>7179</v>
      </c>
      <c r="G2001" s="214">
        <v>0</v>
      </c>
      <c r="H2001" s="234" t="s">
        <v>6721</v>
      </c>
      <c r="I2001" s="234"/>
      <c r="J2001" s="234"/>
      <c r="K2001" s="234"/>
      <c r="L2001" s="234"/>
      <c r="M2001" s="234"/>
      <c r="N2001" s="234" t="s">
        <v>6946</v>
      </c>
      <c r="O2001" s="249"/>
      <c r="P2001" s="249"/>
      <c r="Q2001" s="226"/>
      <c r="R2001" s="212" t="s">
        <v>2</v>
      </c>
      <c r="S2001" s="213" t="s">
        <v>6721</v>
      </c>
      <c r="T2001" s="236" t="s">
        <v>8996</v>
      </c>
      <c r="U2001" s="237" t="s">
        <v>6722</v>
      </c>
      <c r="V2001" s="236">
        <v>45548</v>
      </c>
      <c r="W2001" s="236" t="s">
        <v>6944</v>
      </c>
      <c r="X2001" s="237" t="s">
        <v>6721</v>
      </c>
      <c r="Y2001" s="237"/>
      <c r="Z2001" s="237"/>
      <c r="AA2001" s="241">
        <v>202409</v>
      </c>
      <c r="AB2001" s="246"/>
      <c r="AC2001" s="236" t="s">
        <v>7181</v>
      </c>
      <c r="AD2001" s="247" t="s">
        <v>7110</v>
      </c>
      <c r="AE2001" s="248">
        <v>0</v>
      </c>
      <c r="AF2001" s="247" t="s">
        <v>7110</v>
      </c>
      <c r="AG2001" s="242" t="str">
        <f>IFERROR(VLOOKUP(작성용!A:A,RM!A:D,4,0),"-")</f>
        <v>-</v>
      </c>
      <c r="AH2001" s="9" t="s">
        <v>6721</v>
      </c>
      <c r="AI2001" s="238" t="s">
        <v>6721</v>
      </c>
      <c r="AJ2001" s="238" t="s">
        <v>6721</v>
      </c>
      <c r="AK2001" s="238" t="s">
        <v>7182</v>
      </c>
      <c r="AL2001" s="238">
        <v>2000</v>
      </c>
    </row>
    <row r="2002" spans="1:38" x14ac:dyDescent="0.3">
      <c r="A2002" s="232">
        <v>6000031</v>
      </c>
      <c r="B2002" s="232" t="s">
        <v>8983</v>
      </c>
      <c r="C2002" s="244" t="s">
        <v>6717</v>
      </c>
      <c r="D2002" s="240" t="s">
        <v>7619</v>
      </c>
      <c r="E2002" s="239">
        <v>1101114176734</v>
      </c>
      <c r="F2002" s="243" t="s">
        <v>7179</v>
      </c>
      <c r="G2002" s="214">
        <v>0</v>
      </c>
      <c r="H2002" s="234" t="s">
        <v>6721</v>
      </c>
      <c r="I2002" s="234"/>
      <c r="J2002" s="234"/>
      <c r="K2002" s="234"/>
      <c r="L2002" s="234"/>
      <c r="M2002" s="234"/>
      <c r="N2002" s="234" t="s">
        <v>6946</v>
      </c>
      <c r="O2002" s="249"/>
      <c r="P2002" s="249"/>
      <c r="Q2002" s="226"/>
      <c r="R2002" s="212" t="s">
        <v>2</v>
      </c>
      <c r="S2002" s="213" t="s">
        <v>6721</v>
      </c>
      <c r="T2002" s="236" t="s">
        <v>8996</v>
      </c>
      <c r="U2002" s="237" t="s">
        <v>6722</v>
      </c>
      <c r="V2002" s="236">
        <v>45548</v>
      </c>
      <c r="W2002" s="236" t="s">
        <v>6944</v>
      </c>
      <c r="X2002" s="237" t="s">
        <v>6721</v>
      </c>
      <c r="Y2002" s="237"/>
      <c r="Z2002" s="237"/>
      <c r="AA2002" s="241">
        <v>202409</v>
      </c>
      <c r="AB2002" s="246"/>
      <c r="AC2002" s="236" t="s">
        <v>7181</v>
      </c>
      <c r="AD2002" s="247" t="s">
        <v>7620</v>
      </c>
      <c r="AE2002" s="248">
        <v>0</v>
      </c>
      <c r="AF2002" s="247" t="s">
        <v>7620</v>
      </c>
      <c r="AG2002" s="242" t="str">
        <f>IFERROR(VLOOKUP(작성용!A:A,RM!A:D,4,0),"-")</f>
        <v>-</v>
      </c>
      <c r="AH2002" s="9" t="s">
        <v>6721</v>
      </c>
      <c r="AI2002" s="238" t="s">
        <v>6721</v>
      </c>
      <c r="AJ2002" s="238" t="s">
        <v>6721</v>
      </c>
      <c r="AK2002" s="238" t="s">
        <v>7182</v>
      </c>
      <c r="AL2002" s="238">
        <v>2001</v>
      </c>
    </row>
    <row r="2003" spans="1:38" x14ac:dyDescent="0.3">
      <c r="A2003" s="232">
        <v>6000031</v>
      </c>
      <c r="B2003" s="232" t="s">
        <v>8983</v>
      </c>
      <c r="C2003" s="244" t="s">
        <v>6717</v>
      </c>
      <c r="D2003" s="240" t="s">
        <v>9097</v>
      </c>
      <c r="E2003" s="239">
        <v>1101116259174</v>
      </c>
      <c r="F2003" s="243" t="s">
        <v>6966</v>
      </c>
      <c r="G2003" s="214">
        <v>0</v>
      </c>
      <c r="H2003" s="234" t="s">
        <v>6721</v>
      </c>
      <c r="I2003" s="234"/>
      <c r="J2003" s="234"/>
      <c r="K2003" s="234"/>
      <c r="L2003" s="234"/>
      <c r="M2003" s="234"/>
      <c r="N2003" s="234" t="s">
        <v>6946</v>
      </c>
      <c r="O2003" s="249"/>
      <c r="P2003" s="249"/>
      <c r="Q2003" s="226"/>
      <c r="R2003" s="212" t="s">
        <v>2</v>
      </c>
      <c r="S2003" s="213" t="s">
        <v>6721</v>
      </c>
      <c r="T2003" s="236" t="s">
        <v>8996</v>
      </c>
      <c r="U2003" s="237" t="s">
        <v>6722</v>
      </c>
      <c r="V2003" s="236">
        <v>45548</v>
      </c>
      <c r="W2003" s="236" t="s">
        <v>6944</v>
      </c>
      <c r="X2003" s="237" t="s">
        <v>6721</v>
      </c>
      <c r="Y2003" s="237"/>
      <c r="Z2003" s="237"/>
      <c r="AA2003" s="241">
        <v>202409</v>
      </c>
      <c r="AB2003" s="246"/>
      <c r="AC2003" s="236" t="s">
        <v>7181</v>
      </c>
      <c r="AD2003" s="247" t="s">
        <v>7620</v>
      </c>
      <c r="AE2003" s="248">
        <v>0.4</v>
      </c>
      <c r="AF2003" s="247" t="s">
        <v>7620</v>
      </c>
      <c r="AG2003" s="242" t="str">
        <f>IFERROR(VLOOKUP(작성용!A:A,RM!A:D,4,0),"-")</f>
        <v>-</v>
      </c>
      <c r="AH2003" s="9" t="s">
        <v>6721</v>
      </c>
      <c r="AI2003" s="238" t="s">
        <v>6721</v>
      </c>
      <c r="AJ2003" s="238" t="s">
        <v>6721</v>
      </c>
      <c r="AK2003" s="238" t="s">
        <v>7182</v>
      </c>
      <c r="AL2003" s="238">
        <v>2002</v>
      </c>
    </row>
    <row r="2004" spans="1:38" x14ac:dyDescent="0.3">
      <c r="A2004" s="232">
        <v>6000542</v>
      </c>
      <c r="B2004" s="232" t="s">
        <v>8984</v>
      </c>
      <c r="C2004" s="244" t="s">
        <v>6717</v>
      </c>
      <c r="D2004" s="240" t="s">
        <v>9098</v>
      </c>
      <c r="E2004" s="239" t="s">
        <v>5573</v>
      </c>
      <c r="F2004" s="243" t="s">
        <v>7044</v>
      </c>
      <c r="G2004" s="214">
        <v>0</v>
      </c>
      <c r="H2004" s="234" t="s">
        <v>6721</v>
      </c>
      <c r="I2004" s="234"/>
      <c r="J2004" s="234"/>
      <c r="K2004" s="234"/>
      <c r="L2004" s="234"/>
      <c r="M2004" s="234"/>
      <c r="N2004" s="234" t="s">
        <v>6946</v>
      </c>
      <c r="O2004" s="249"/>
      <c r="P2004" s="249"/>
      <c r="Q2004" s="226"/>
      <c r="R2004" s="212" t="s">
        <v>2</v>
      </c>
      <c r="S2004" s="213" t="s">
        <v>6721</v>
      </c>
      <c r="T2004" s="236" t="s">
        <v>8996</v>
      </c>
      <c r="U2004" s="237" t="s">
        <v>6722</v>
      </c>
      <c r="V2004" s="236">
        <v>45548</v>
      </c>
      <c r="W2004" s="236" t="s">
        <v>6944</v>
      </c>
      <c r="X2004" s="237" t="s">
        <v>6721</v>
      </c>
      <c r="Y2004" s="237"/>
      <c r="Z2004" s="237"/>
      <c r="AA2004" s="241">
        <v>202409</v>
      </c>
      <c r="AB2004" s="246"/>
      <c r="AC2004" s="236" t="s">
        <v>7181</v>
      </c>
      <c r="AD2004" s="247" t="s">
        <v>7620</v>
      </c>
      <c r="AE2004" s="248">
        <v>0</v>
      </c>
      <c r="AF2004" s="247" t="s">
        <v>7620</v>
      </c>
      <c r="AG2004" s="242" t="str">
        <f>IFERROR(VLOOKUP(작성용!A:A,RM!A:D,4,0),"-")</f>
        <v>-</v>
      </c>
      <c r="AH2004" s="9" t="s">
        <v>6721</v>
      </c>
      <c r="AI2004" s="238" t="s">
        <v>6721</v>
      </c>
      <c r="AJ2004" s="238" t="s">
        <v>6721</v>
      </c>
      <c r="AK2004" s="238" t="s">
        <v>7182</v>
      </c>
      <c r="AL2004" s="238">
        <v>2003</v>
      </c>
    </row>
    <row r="2005" spans="1:38" x14ac:dyDescent="0.3">
      <c r="A2005" s="232">
        <v>6000542</v>
      </c>
      <c r="B2005" s="232" t="s">
        <v>8984</v>
      </c>
      <c r="C2005" s="244" t="s">
        <v>6717</v>
      </c>
      <c r="D2005" s="240" t="s">
        <v>9099</v>
      </c>
      <c r="E2005" s="239" t="s">
        <v>5574</v>
      </c>
      <c r="F2005" s="243" t="s">
        <v>7044</v>
      </c>
      <c r="G2005" s="214">
        <v>0</v>
      </c>
      <c r="H2005" s="234" t="s">
        <v>6721</v>
      </c>
      <c r="I2005" s="234"/>
      <c r="J2005" s="234"/>
      <c r="K2005" s="234"/>
      <c r="L2005" s="234"/>
      <c r="M2005" s="234"/>
      <c r="N2005" s="234" t="s">
        <v>6946</v>
      </c>
      <c r="O2005" s="249"/>
      <c r="P2005" s="249"/>
      <c r="Q2005" s="226"/>
      <c r="R2005" s="212" t="s">
        <v>2</v>
      </c>
      <c r="S2005" s="213" t="s">
        <v>6721</v>
      </c>
      <c r="T2005" s="236" t="s">
        <v>8996</v>
      </c>
      <c r="U2005" s="237" t="s">
        <v>6722</v>
      </c>
      <c r="V2005" s="236">
        <v>45548</v>
      </c>
      <c r="W2005" s="236" t="s">
        <v>6944</v>
      </c>
      <c r="X2005" s="237" t="s">
        <v>6721</v>
      </c>
      <c r="Y2005" s="237"/>
      <c r="Z2005" s="237"/>
      <c r="AA2005" s="241">
        <v>202409</v>
      </c>
      <c r="AB2005" s="246"/>
      <c r="AC2005" s="236" t="s">
        <v>7181</v>
      </c>
      <c r="AD2005" s="247" t="s">
        <v>7117</v>
      </c>
      <c r="AE2005" s="248">
        <v>0</v>
      </c>
      <c r="AF2005" s="247" t="s">
        <v>7117</v>
      </c>
      <c r="AG2005" s="242" t="str">
        <f>IFERROR(VLOOKUP(작성용!A:A,RM!A:D,4,0),"-")</f>
        <v>-</v>
      </c>
      <c r="AH2005" s="9" t="s">
        <v>6721</v>
      </c>
      <c r="AI2005" s="238" t="s">
        <v>6721</v>
      </c>
      <c r="AJ2005" s="238" t="s">
        <v>6721</v>
      </c>
      <c r="AK2005" s="238" t="s">
        <v>7182</v>
      </c>
      <c r="AL2005" s="238">
        <v>2004</v>
      </c>
    </row>
    <row r="2006" spans="1:38" x14ac:dyDescent="0.3">
      <c r="A2006" s="232">
        <v>6000542</v>
      </c>
      <c r="B2006" s="232" t="s">
        <v>8984</v>
      </c>
      <c r="C2006" s="244" t="s">
        <v>6717</v>
      </c>
      <c r="D2006" s="240" t="s">
        <v>9100</v>
      </c>
      <c r="E2006" s="239">
        <v>1101115099357</v>
      </c>
      <c r="F2006" s="243" t="s">
        <v>7044</v>
      </c>
      <c r="G2006" s="214">
        <v>0</v>
      </c>
      <c r="H2006" s="234" t="s">
        <v>6721</v>
      </c>
      <c r="I2006" s="234"/>
      <c r="J2006" s="234"/>
      <c r="K2006" s="234"/>
      <c r="L2006" s="234"/>
      <c r="M2006" s="234"/>
      <c r="N2006" s="234" t="s">
        <v>6946</v>
      </c>
      <c r="O2006" s="249"/>
      <c r="P2006" s="249"/>
      <c r="Q2006" s="226"/>
      <c r="R2006" s="212" t="s">
        <v>2</v>
      </c>
      <c r="S2006" s="213" t="s">
        <v>6721</v>
      </c>
      <c r="T2006" s="236" t="s">
        <v>8996</v>
      </c>
      <c r="U2006" s="237" t="s">
        <v>6722</v>
      </c>
      <c r="V2006" s="236">
        <v>45548</v>
      </c>
      <c r="W2006" s="236" t="s">
        <v>6944</v>
      </c>
      <c r="X2006" s="237" t="s">
        <v>6721</v>
      </c>
      <c r="Y2006" s="237"/>
      <c r="Z2006" s="237"/>
      <c r="AA2006" s="241">
        <v>202409</v>
      </c>
      <c r="AB2006" s="246"/>
      <c r="AC2006" s="236" t="s">
        <v>7181</v>
      </c>
      <c r="AD2006" s="247" t="s">
        <v>7160</v>
      </c>
      <c r="AE2006" s="248">
        <v>0</v>
      </c>
      <c r="AF2006" s="247" t="s">
        <v>7160</v>
      </c>
      <c r="AG2006" s="242" t="str">
        <f>IFERROR(VLOOKUP(작성용!A:A,RM!A:D,4,0),"-")</f>
        <v>-</v>
      </c>
      <c r="AH2006" s="9" t="s">
        <v>6721</v>
      </c>
      <c r="AI2006" s="238" t="s">
        <v>6721</v>
      </c>
      <c r="AJ2006" s="238" t="s">
        <v>6721</v>
      </c>
      <c r="AK2006" s="238" t="s">
        <v>7182</v>
      </c>
      <c r="AL2006" s="238">
        <v>2005</v>
      </c>
    </row>
    <row r="2007" spans="1:38" x14ac:dyDescent="0.3">
      <c r="A2007" s="232">
        <v>6000542</v>
      </c>
      <c r="B2007" s="232" t="s">
        <v>8984</v>
      </c>
      <c r="C2007" s="244" t="s">
        <v>6717</v>
      </c>
      <c r="D2007" s="240" t="s">
        <v>9101</v>
      </c>
      <c r="E2007" s="239">
        <v>1601110373269</v>
      </c>
      <c r="F2007" s="243" t="s">
        <v>6931</v>
      </c>
      <c r="G2007" s="214">
        <v>0</v>
      </c>
      <c r="H2007" s="234" t="s">
        <v>6721</v>
      </c>
      <c r="I2007" s="234"/>
      <c r="J2007" s="234"/>
      <c r="K2007" s="234"/>
      <c r="L2007" s="234"/>
      <c r="M2007" s="234"/>
      <c r="N2007" s="234" t="s">
        <v>6946</v>
      </c>
      <c r="O2007" s="249"/>
      <c r="P2007" s="249"/>
      <c r="Q2007" s="226"/>
      <c r="R2007" s="212" t="s">
        <v>2</v>
      </c>
      <c r="S2007" s="213" t="s">
        <v>6721</v>
      </c>
      <c r="T2007" s="236" t="s">
        <v>8996</v>
      </c>
      <c r="U2007" s="237" t="s">
        <v>6722</v>
      </c>
      <c r="V2007" s="236">
        <v>45548</v>
      </c>
      <c r="W2007" s="236" t="s">
        <v>6944</v>
      </c>
      <c r="X2007" s="237" t="s">
        <v>6721</v>
      </c>
      <c r="Y2007" s="237"/>
      <c r="Z2007" s="237"/>
      <c r="AA2007" s="241">
        <v>202409</v>
      </c>
      <c r="AB2007" s="246"/>
      <c r="AC2007" s="236" t="s">
        <v>7181</v>
      </c>
      <c r="AD2007" s="247" t="s">
        <v>7606</v>
      </c>
      <c r="AE2007" s="248">
        <v>0</v>
      </c>
      <c r="AF2007" s="247" t="s">
        <v>7606</v>
      </c>
      <c r="AG2007" s="242" t="str">
        <f>IFERROR(VLOOKUP(작성용!A:A,RM!A:D,4,0),"-")</f>
        <v>-</v>
      </c>
      <c r="AH2007" s="9" t="s">
        <v>6721</v>
      </c>
      <c r="AI2007" s="238" t="s">
        <v>6721</v>
      </c>
      <c r="AJ2007" s="238" t="s">
        <v>6721</v>
      </c>
      <c r="AK2007" s="238" t="s">
        <v>7182</v>
      </c>
      <c r="AL2007" s="238">
        <v>2006</v>
      </c>
    </row>
    <row r="2008" spans="1:38" x14ac:dyDescent="0.3">
      <c r="A2008" s="232">
        <v>6000542</v>
      </c>
      <c r="B2008" s="232" t="s">
        <v>8984</v>
      </c>
      <c r="C2008" s="244" t="s">
        <v>6717</v>
      </c>
      <c r="D2008" s="230" t="s">
        <v>9102</v>
      </c>
      <c r="E2008" s="239">
        <v>1351110095426</v>
      </c>
      <c r="F2008" s="243" t="s">
        <v>7044</v>
      </c>
      <c r="G2008" s="214">
        <v>0</v>
      </c>
      <c r="H2008" s="234" t="s">
        <v>6721</v>
      </c>
      <c r="I2008" s="234"/>
      <c r="J2008" s="234"/>
      <c r="K2008" s="234"/>
      <c r="L2008" s="234"/>
      <c r="M2008" s="234"/>
      <c r="N2008" s="234" t="s">
        <v>6946</v>
      </c>
      <c r="O2008" s="249"/>
      <c r="P2008" s="249"/>
      <c r="Q2008" s="226"/>
      <c r="R2008" s="212" t="s">
        <v>2</v>
      </c>
      <c r="S2008" s="213" t="s">
        <v>6721</v>
      </c>
      <c r="T2008" s="236" t="s">
        <v>8996</v>
      </c>
      <c r="U2008" s="237" t="s">
        <v>6722</v>
      </c>
      <c r="V2008" s="236">
        <v>45548</v>
      </c>
      <c r="W2008" s="236" t="s">
        <v>6944</v>
      </c>
      <c r="X2008" s="237" t="s">
        <v>6721</v>
      </c>
      <c r="Y2008" s="237"/>
      <c r="Z2008" s="237"/>
      <c r="AA2008" s="241">
        <v>202409</v>
      </c>
      <c r="AB2008" s="246"/>
      <c r="AC2008" s="236" t="s">
        <v>7181</v>
      </c>
      <c r="AD2008" s="247" t="s">
        <v>7100</v>
      </c>
      <c r="AE2008" s="248">
        <v>0.4</v>
      </c>
      <c r="AF2008" s="247" t="s">
        <v>7100</v>
      </c>
      <c r="AG2008" s="242" t="str">
        <f>IFERROR(VLOOKUP(작성용!A:A,RM!A:D,4,0),"-")</f>
        <v>-</v>
      </c>
      <c r="AH2008" s="9" t="s">
        <v>6721</v>
      </c>
      <c r="AI2008" s="238" t="s">
        <v>6721</v>
      </c>
      <c r="AJ2008" s="238" t="s">
        <v>6721</v>
      </c>
      <c r="AK2008" s="238" t="s">
        <v>7182</v>
      </c>
      <c r="AL2008" s="238">
        <v>2007</v>
      </c>
    </row>
    <row r="2009" spans="1:38" x14ac:dyDescent="0.3">
      <c r="A2009" s="232">
        <v>6000542</v>
      </c>
      <c r="B2009" s="232" t="s">
        <v>8984</v>
      </c>
      <c r="C2009" s="244" t="s">
        <v>6717</v>
      </c>
      <c r="D2009" s="231" t="s">
        <v>9103</v>
      </c>
      <c r="E2009" s="239">
        <v>1101113838533</v>
      </c>
      <c r="F2009" s="243" t="s">
        <v>7044</v>
      </c>
      <c r="G2009" s="214">
        <v>0</v>
      </c>
      <c r="H2009" s="234" t="s">
        <v>6721</v>
      </c>
      <c r="I2009" s="234"/>
      <c r="J2009" s="234"/>
      <c r="K2009" s="234"/>
      <c r="L2009" s="234"/>
      <c r="M2009" s="234"/>
      <c r="N2009" s="234" t="s">
        <v>6946</v>
      </c>
      <c r="O2009" s="249"/>
      <c r="P2009" s="249"/>
      <c r="Q2009" s="226"/>
      <c r="R2009" s="212" t="s">
        <v>2</v>
      </c>
      <c r="S2009" s="213" t="s">
        <v>6721</v>
      </c>
      <c r="T2009" s="236" t="s">
        <v>8996</v>
      </c>
      <c r="U2009" s="237" t="s">
        <v>6722</v>
      </c>
      <c r="V2009" s="236">
        <v>45548</v>
      </c>
      <c r="W2009" s="236" t="s">
        <v>6944</v>
      </c>
      <c r="X2009" s="237" t="s">
        <v>6721</v>
      </c>
      <c r="Y2009" s="237"/>
      <c r="Z2009" s="237"/>
      <c r="AA2009" s="241">
        <v>202409</v>
      </c>
      <c r="AB2009" s="246"/>
      <c r="AC2009" s="236" t="s">
        <v>7181</v>
      </c>
      <c r="AD2009" s="247" t="s">
        <v>6989</v>
      </c>
      <c r="AE2009" s="248">
        <v>0.4</v>
      </c>
      <c r="AF2009" s="247" t="s">
        <v>7606</v>
      </c>
      <c r="AG2009" s="242" t="str">
        <f>IFERROR(VLOOKUP(작성용!A:A,RM!A:D,4,0),"-")</f>
        <v>-</v>
      </c>
      <c r="AH2009" s="9" t="s">
        <v>6721</v>
      </c>
      <c r="AI2009" s="238" t="s">
        <v>6721</v>
      </c>
      <c r="AJ2009" s="238" t="s">
        <v>6721</v>
      </c>
      <c r="AK2009" s="238" t="s">
        <v>7182</v>
      </c>
      <c r="AL2009" s="238">
        <v>2008</v>
      </c>
    </row>
    <row r="2010" spans="1:38" x14ac:dyDescent="0.3">
      <c r="A2010" s="232">
        <v>6000542</v>
      </c>
      <c r="B2010" s="232" t="s">
        <v>8984</v>
      </c>
      <c r="C2010" s="244" t="s">
        <v>6717</v>
      </c>
      <c r="D2010" s="231" t="s">
        <v>9104</v>
      </c>
      <c r="E2010" s="239">
        <v>1101114578394</v>
      </c>
      <c r="F2010" s="243" t="s">
        <v>7179</v>
      </c>
      <c r="G2010" s="214">
        <v>0</v>
      </c>
      <c r="H2010" s="234" t="s">
        <v>6721</v>
      </c>
      <c r="I2010" s="234"/>
      <c r="J2010" s="234"/>
      <c r="K2010" s="234"/>
      <c r="L2010" s="234"/>
      <c r="M2010" s="234"/>
      <c r="N2010" s="234" t="s">
        <v>6946</v>
      </c>
      <c r="O2010" s="249"/>
      <c r="P2010" s="249"/>
      <c r="Q2010" s="226"/>
      <c r="R2010" s="212" t="s">
        <v>2</v>
      </c>
      <c r="S2010" s="213" t="s">
        <v>6721</v>
      </c>
      <c r="T2010" s="236" t="s">
        <v>8996</v>
      </c>
      <c r="U2010" s="237" t="s">
        <v>6722</v>
      </c>
      <c r="V2010" s="236">
        <v>45548</v>
      </c>
      <c r="W2010" s="236" t="s">
        <v>6944</v>
      </c>
      <c r="X2010" s="237" t="s">
        <v>6721</v>
      </c>
      <c r="Y2010" s="237"/>
      <c r="Z2010" s="237"/>
      <c r="AA2010" s="241">
        <v>202409</v>
      </c>
      <c r="AB2010" s="246"/>
      <c r="AC2010" s="236" t="s">
        <v>7181</v>
      </c>
      <c r="AD2010" s="247" t="s">
        <v>9105</v>
      </c>
      <c r="AE2010" s="248">
        <v>0.4</v>
      </c>
      <c r="AF2010" s="247" t="s">
        <v>9105</v>
      </c>
      <c r="AG2010" s="242" t="str">
        <f>IFERROR(VLOOKUP(작성용!A:A,RM!A:D,4,0),"-")</f>
        <v>-</v>
      </c>
      <c r="AH2010" s="9" t="s">
        <v>6721</v>
      </c>
      <c r="AI2010" s="238" t="s">
        <v>6721</v>
      </c>
      <c r="AJ2010" s="238" t="s">
        <v>6721</v>
      </c>
      <c r="AK2010" s="238" t="s">
        <v>7182</v>
      </c>
      <c r="AL2010" s="238">
        <v>2009</v>
      </c>
    </row>
    <row r="2011" spans="1:38" x14ac:dyDescent="0.3">
      <c r="A2011" s="232">
        <v>6000542</v>
      </c>
      <c r="B2011" s="232" t="s">
        <v>8984</v>
      </c>
      <c r="C2011" s="244" t="s">
        <v>6717</v>
      </c>
      <c r="D2011" s="240" t="s">
        <v>9106</v>
      </c>
      <c r="E2011" s="239">
        <v>2301110117307</v>
      </c>
      <c r="F2011" s="243" t="s">
        <v>7044</v>
      </c>
      <c r="G2011" s="214">
        <v>0</v>
      </c>
      <c r="H2011" s="234" t="s">
        <v>6721</v>
      </c>
      <c r="I2011" s="234"/>
      <c r="J2011" s="234"/>
      <c r="K2011" s="234"/>
      <c r="L2011" s="234"/>
      <c r="M2011" s="234"/>
      <c r="N2011" s="234" t="s">
        <v>6946</v>
      </c>
      <c r="O2011" s="249"/>
      <c r="P2011" s="249"/>
      <c r="Q2011" s="226"/>
      <c r="R2011" s="212" t="s">
        <v>2</v>
      </c>
      <c r="S2011" s="213" t="s">
        <v>6721</v>
      </c>
      <c r="T2011" s="236" t="s">
        <v>8996</v>
      </c>
      <c r="U2011" s="237" t="s">
        <v>6722</v>
      </c>
      <c r="V2011" s="236">
        <v>45548</v>
      </c>
      <c r="W2011" s="236" t="s">
        <v>6944</v>
      </c>
      <c r="X2011" s="237" t="s">
        <v>6721</v>
      </c>
      <c r="Y2011" s="237"/>
      <c r="Z2011" s="237"/>
      <c r="AA2011" s="241">
        <v>202409</v>
      </c>
      <c r="AB2011" s="246"/>
      <c r="AC2011" s="236" t="s">
        <v>7181</v>
      </c>
      <c r="AD2011" s="247" t="s">
        <v>7131</v>
      </c>
      <c r="AE2011" s="248">
        <v>0</v>
      </c>
      <c r="AF2011" s="247" t="s">
        <v>7131</v>
      </c>
      <c r="AG2011" s="242" t="str">
        <f>IFERROR(VLOOKUP(작성용!A:A,RM!A:D,4,0),"-")</f>
        <v>-</v>
      </c>
      <c r="AH2011" s="9" t="s">
        <v>6721</v>
      </c>
      <c r="AI2011" s="238" t="s">
        <v>6721</v>
      </c>
      <c r="AJ2011" s="238" t="s">
        <v>6721</v>
      </c>
      <c r="AK2011" s="238" t="s">
        <v>7182</v>
      </c>
      <c r="AL2011" s="238">
        <v>2010</v>
      </c>
    </row>
    <row r="2012" spans="1:38" x14ac:dyDescent="0.3">
      <c r="A2012" s="232">
        <v>6000542</v>
      </c>
      <c r="B2012" s="232" t="s">
        <v>8984</v>
      </c>
      <c r="C2012" s="244" t="s">
        <v>6717</v>
      </c>
      <c r="D2012" s="231" t="s">
        <v>9107</v>
      </c>
      <c r="E2012" s="239">
        <v>1615110092167</v>
      </c>
      <c r="F2012" s="243" t="s">
        <v>7044</v>
      </c>
      <c r="G2012" s="214">
        <v>2</v>
      </c>
      <c r="H2012" s="234" t="s">
        <v>6721</v>
      </c>
      <c r="I2012" s="234"/>
      <c r="J2012" s="234"/>
      <c r="K2012" s="234"/>
      <c r="L2012" s="234"/>
      <c r="M2012" s="234"/>
      <c r="N2012" s="234" t="s">
        <v>6946</v>
      </c>
      <c r="O2012" s="249"/>
      <c r="P2012" s="249"/>
      <c r="Q2012" s="226"/>
      <c r="R2012" s="212" t="s">
        <v>2</v>
      </c>
      <c r="S2012" s="213" t="s">
        <v>6721</v>
      </c>
      <c r="T2012" s="236" t="s">
        <v>8996</v>
      </c>
      <c r="U2012" s="237" t="s">
        <v>6722</v>
      </c>
      <c r="V2012" s="236">
        <v>45548</v>
      </c>
      <c r="W2012" s="236" t="s">
        <v>6944</v>
      </c>
      <c r="X2012" s="237" t="s">
        <v>6721</v>
      </c>
      <c r="Y2012" s="237"/>
      <c r="Z2012" s="237"/>
      <c r="AA2012" s="241">
        <v>202409</v>
      </c>
      <c r="AB2012" s="246"/>
      <c r="AC2012" s="236" t="s">
        <v>7181</v>
      </c>
      <c r="AD2012" s="247" t="s">
        <v>7196</v>
      </c>
      <c r="AE2012" s="248">
        <v>0.4</v>
      </c>
      <c r="AF2012" s="247" t="s">
        <v>7196</v>
      </c>
      <c r="AG2012" s="242" t="str">
        <f>IFERROR(VLOOKUP(작성용!A:A,RM!A:D,4,0),"-")</f>
        <v>-</v>
      </c>
      <c r="AH2012" s="9" t="s">
        <v>6721</v>
      </c>
      <c r="AI2012" s="238" t="s">
        <v>6721</v>
      </c>
      <c r="AJ2012" s="238" t="s">
        <v>6721</v>
      </c>
      <c r="AK2012" s="238" t="s">
        <v>7182</v>
      </c>
      <c r="AL2012" s="238">
        <v>2011</v>
      </c>
    </row>
    <row r="2013" spans="1:38" x14ac:dyDescent="0.3">
      <c r="A2013" s="232">
        <v>6000542</v>
      </c>
      <c r="B2013" s="232" t="s">
        <v>8984</v>
      </c>
      <c r="C2013" s="244" t="s">
        <v>6717</v>
      </c>
      <c r="D2013" s="240" t="s">
        <v>9108</v>
      </c>
      <c r="E2013" s="239">
        <v>1101115585281</v>
      </c>
      <c r="F2013" s="243" t="s">
        <v>7044</v>
      </c>
      <c r="G2013" s="214">
        <v>2</v>
      </c>
      <c r="H2013" s="234" t="s">
        <v>6721</v>
      </c>
      <c r="I2013" s="234"/>
      <c r="J2013" s="234"/>
      <c r="K2013" s="234"/>
      <c r="L2013" s="234"/>
      <c r="M2013" s="234"/>
      <c r="N2013" s="234" t="s">
        <v>6946</v>
      </c>
      <c r="O2013" s="249"/>
      <c r="P2013" s="249"/>
      <c r="Q2013" s="226"/>
      <c r="R2013" s="212" t="s">
        <v>2</v>
      </c>
      <c r="S2013" s="213" t="s">
        <v>6721</v>
      </c>
      <c r="T2013" s="236" t="s">
        <v>8996</v>
      </c>
      <c r="U2013" s="237" t="s">
        <v>6722</v>
      </c>
      <c r="V2013" s="236">
        <v>45548</v>
      </c>
      <c r="W2013" s="236" t="s">
        <v>6944</v>
      </c>
      <c r="X2013" s="237" t="s">
        <v>6721</v>
      </c>
      <c r="Y2013" s="237"/>
      <c r="Z2013" s="237"/>
      <c r="AA2013" s="241">
        <v>202409</v>
      </c>
      <c r="AB2013" s="246"/>
      <c r="AC2013" s="236" t="s">
        <v>7181</v>
      </c>
      <c r="AD2013" s="247" t="s">
        <v>7026</v>
      </c>
      <c r="AE2013" s="248">
        <v>0</v>
      </c>
      <c r="AF2013" s="247" t="s">
        <v>7026</v>
      </c>
      <c r="AG2013" s="242" t="str">
        <f>IFERROR(VLOOKUP(작성용!A:A,RM!A:D,4,0),"-")</f>
        <v>-</v>
      </c>
      <c r="AH2013" s="9" t="s">
        <v>6721</v>
      </c>
      <c r="AI2013" s="238" t="s">
        <v>6721</v>
      </c>
      <c r="AJ2013" s="238" t="s">
        <v>6721</v>
      </c>
      <c r="AK2013" s="238" t="s">
        <v>7182</v>
      </c>
      <c r="AL2013" s="238">
        <v>2012</v>
      </c>
    </row>
    <row r="2014" spans="1:38" x14ac:dyDescent="0.3">
      <c r="A2014" s="232">
        <v>6000542</v>
      </c>
      <c r="B2014" s="232" t="s">
        <v>8984</v>
      </c>
      <c r="C2014" s="244" t="s">
        <v>6717</v>
      </c>
      <c r="D2014" s="240" t="s">
        <v>5575</v>
      </c>
      <c r="E2014" s="239">
        <v>1101116030441</v>
      </c>
      <c r="F2014" s="243" t="s">
        <v>7044</v>
      </c>
      <c r="G2014" s="214">
        <v>2</v>
      </c>
      <c r="H2014" s="234" t="s">
        <v>6721</v>
      </c>
      <c r="I2014" s="234"/>
      <c r="J2014" s="234"/>
      <c r="K2014" s="234"/>
      <c r="L2014" s="234"/>
      <c r="M2014" s="234"/>
      <c r="N2014" s="234" t="s">
        <v>6946</v>
      </c>
      <c r="O2014" s="249"/>
      <c r="P2014" s="249"/>
      <c r="Q2014" s="226"/>
      <c r="R2014" s="212" t="s">
        <v>2</v>
      </c>
      <c r="S2014" s="213" t="s">
        <v>6721</v>
      </c>
      <c r="T2014" s="236" t="s">
        <v>8996</v>
      </c>
      <c r="U2014" s="237" t="s">
        <v>6722</v>
      </c>
      <c r="V2014" s="236">
        <v>45548</v>
      </c>
      <c r="W2014" s="236" t="s">
        <v>6944</v>
      </c>
      <c r="X2014" s="237" t="s">
        <v>6721</v>
      </c>
      <c r="Y2014" s="237"/>
      <c r="Z2014" s="237"/>
      <c r="AA2014" s="241">
        <v>202409</v>
      </c>
      <c r="AB2014" s="246"/>
      <c r="AC2014" s="236" t="s">
        <v>7181</v>
      </c>
      <c r="AD2014" s="247" t="s">
        <v>7110</v>
      </c>
      <c r="AE2014" s="248">
        <v>0</v>
      </c>
      <c r="AF2014" s="247" t="s">
        <v>7110</v>
      </c>
      <c r="AG2014" s="242" t="str">
        <f>IFERROR(VLOOKUP(작성용!A:A,RM!A:D,4,0),"-")</f>
        <v>-</v>
      </c>
      <c r="AH2014" s="9" t="s">
        <v>6721</v>
      </c>
      <c r="AI2014" s="238" t="s">
        <v>6721</v>
      </c>
      <c r="AJ2014" s="238" t="s">
        <v>6721</v>
      </c>
      <c r="AK2014" s="238" t="s">
        <v>7182</v>
      </c>
      <c r="AL2014" s="238">
        <v>2013</v>
      </c>
    </row>
    <row r="2015" spans="1:38" x14ac:dyDescent="0.3">
      <c r="A2015" s="232">
        <v>6000542</v>
      </c>
      <c r="B2015" s="232" t="s">
        <v>8984</v>
      </c>
      <c r="C2015" s="244" t="s">
        <v>6717</v>
      </c>
      <c r="D2015" s="231" t="s">
        <v>5576</v>
      </c>
      <c r="E2015" s="239" t="s">
        <v>5577</v>
      </c>
      <c r="F2015" s="243" t="s">
        <v>7044</v>
      </c>
      <c r="G2015" s="214">
        <v>0</v>
      </c>
      <c r="H2015" s="234" t="s">
        <v>6721</v>
      </c>
      <c r="I2015" s="234"/>
      <c r="J2015" s="234"/>
      <c r="K2015" s="234"/>
      <c r="L2015" s="234"/>
      <c r="M2015" s="234"/>
      <c r="N2015" s="234" t="s">
        <v>6946</v>
      </c>
      <c r="O2015" s="249"/>
      <c r="P2015" s="249"/>
      <c r="Q2015" s="226"/>
      <c r="R2015" s="212" t="s">
        <v>2</v>
      </c>
      <c r="S2015" s="213" t="s">
        <v>6721</v>
      </c>
      <c r="T2015" s="236" t="s">
        <v>8996</v>
      </c>
      <c r="U2015" s="237" t="s">
        <v>6722</v>
      </c>
      <c r="V2015" s="236">
        <v>45548</v>
      </c>
      <c r="W2015" s="236" t="s">
        <v>6944</v>
      </c>
      <c r="X2015" s="237" t="s">
        <v>6721</v>
      </c>
      <c r="Y2015" s="237"/>
      <c r="Z2015" s="237"/>
      <c r="AA2015" s="241">
        <v>202409</v>
      </c>
      <c r="AB2015" s="246"/>
      <c r="AC2015" s="236" t="s">
        <v>7181</v>
      </c>
      <c r="AD2015" s="247" t="s">
        <v>7026</v>
      </c>
      <c r="AE2015" s="248">
        <v>0.4</v>
      </c>
      <c r="AF2015" s="247" t="s">
        <v>7026</v>
      </c>
      <c r="AG2015" s="242" t="str">
        <f>IFERROR(VLOOKUP(작성용!A:A,RM!A:D,4,0),"-")</f>
        <v>-</v>
      </c>
      <c r="AH2015" s="9" t="s">
        <v>6721</v>
      </c>
      <c r="AI2015" s="238" t="s">
        <v>6721</v>
      </c>
      <c r="AJ2015" s="238" t="s">
        <v>6721</v>
      </c>
      <c r="AK2015" s="238" t="s">
        <v>7182</v>
      </c>
      <c r="AL2015" s="238">
        <v>2014</v>
      </c>
    </row>
    <row r="2016" spans="1:38" x14ac:dyDescent="0.3">
      <c r="A2016" s="232">
        <v>6000542</v>
      </c>
      <c r="B2016" s="232" t="s">
        <v>8984</v>
      </c>
      <c r="C2016" s="244" t="s">
        <v>6717</v>
      </c>
      <c r="D2016" s="240" t="s">
        <v>9100</v>
      </c>
      <c r="E2016" s="239">
        <v>1101115099357</v>
      </c>
      <c r="F2016" s="243" t="s">
        <v>7179</v>
      </c>
      <c r="G2016" s="214">
        <v>0</v>
      </c>
      <c r="H2016" s="234" t="s">
        <v>6721</v>
      </c>
      <c r="I2016" s="234"/>
      <c r="J2016" s="234"/>
      <c r="K2016" s="234"/>
      <c r="L2016" s="234"/>
      <c r="M2016" s="234"/>
      <c r="N2016" s="234" t="s">
        <v>6946</v>
      </c>
      <c r="O2016" s="249"/>
      <c r="P2016" s="249"/>
      <c r="Q2016" s="226"/>
      <c r="R2016" s="212" t="s">
        <v>2</v>
      </c>
      <c r="S2016" s="213" t="s">
        <v>6721</v>
      </c>
      <c r="T2016" s="236" t="s">
        <v>8996</v>
      </c>
      <c r="U2016" s="237" t="s">
        <v>6722</v>
      </c>
      <c r="V2016" s="236">
        <v>45548</v>
      </c>
      <c r="W2016" s="236" t="s">
        <v>6944</v>
      </c>
      <c r="X2016" s="237" t="s">
        <v>6721</v>
      </c>
      <c r="Y2016" s="237"/>
      <c r="Z2016" s="237"/>
      <c r="AA2016" s="241">
        <v>202409</v>
      </c>
      <c r="AB2016" s="246"/>
      <c r="AC2016" s="236" t="s">
        <v>7181</v>
      </c>
      <c r="AD2016" s="247" t="s">
        <v>7160</v>
      </c>
      <c r="AE2016" s="248">
        <v>0</v>
      </c>
      <c r="AF2016" s="247" t="s">
        <v>7160</v>
      </c>
      <c r="AG2016" s="242" t="str">
        <f>IFERROR(VLOOKUP(작성용!A:A,RM!A:D,4,0),"-")</f>
        <v>-</v>
      </c>
      <c r="AH2016" s="9" t="s">
        <v>6721</v>
      </c>
      <c r="AI2016" s="238" t="s">
        <v>6721</v>
      </c>
      <c r="AJ2016" s="238" t="s">
        <v>6721</v>
      </c>
      <c r="AK2016" s="238" t="s">
        <v>7182</v>
      </c>
      <c r="AL2016" s="238">
        <v>2015</v>
      </c>
    </row>
    <row r="2017" spans="1:38" x14ac:dyDescent="0.3">
      <c r="A2017" s="232">
        <v>6000543</v>
      </c>
      <c r="B2017" s="232" t="s">
        <v>8985</v>
      </c>
      <c r="C2017" s="244" t="s">
        <v>6717</v>
      </c>
      <c r="D2017" s="231" t="s">
        <v>9109</v>
      </c>
      <c r="E2017" s="239">
        <v>1101115671171</v>
      </c>
      <c r="F2017" s="243" t="s">
        <v>6931</v>
      </c>
      <c r="G2017" s="214">
        <v>3</v>
      </c>
      <c r="H2017" s="234" t="s">
        <v>6721</v>
      </c>
      <c r="I2017" s="234"/>
      <c r="J2017" s="234"/>
      <c r="K2017" s="234"/>
      <c r="L2017" s="234"/>
      <c r="M2017" s="234"/>
      <c r="N2017" s="234" t="s">
        <v>6946</v>
      </c>
      <c r="O2017" s="249"/>
      <c r="P2017" s="249"/>
      <c r="Q2017" s="226"/>
      <c r="R2017" s="212" t="s">
        <v>2</v>
      </c>
      <c r="S2017" s="213" t="s">
        <v>6721</v>
      </c>
      <c r="T2017" s="236" t="s">
        <v>8996</v>
      </c>
      <c r="U2017" s="237" t="s">
        <v>6722</v>
      </c>
      <c r="V2017" s="236">
        <v>45548</v>
      </c>
      <c r="W2017" s="236" t="s">
        <v>6944</v>
      </c>
      <c r="X2017" s="237" t="s">
        <v>6721</v>
      </c>
      <c r="Y2017" s="237"/>
      <c r="Z2017" s="237"/>
      <c r="AA2017" s="241">
        <v>202409</v>
      </c>
      <c r="AB2017" s="246"/>
      <c r="AC2017" s="236" t="s">
        <v>7181</v>
      </c>
      <c r="AD2017" s="247" t="s">
        <v>6910</v>
      </c>
      <c r="AE2017" s="248">
        <v>0</v>
      </c>
      <c r="AF2017" s="247" t="s">
        <v>6910</v>
      </c>
      <c r="AG2017" s="242" t="str">
        <f>IFERROR(VLOOKUP(작성용!A:A,RM!A:D,4,0),"-")</f>
        <v>-</v>
      </c>
      <c r="AH2017" s="9" t="s">
        <v>6721</v>
      </c>
      <c r="AI2017" s="238" t="s">
        <v>6721</v>
      </c>
      <c r="AJ2017" s="238" t="s">
        <v>6721</v>
      </c>
      <c r="AK2017" s="238" t="s">
        <v>7182</v>
      </c>
      <c r="AL2017" s="238">
        <v>2016</v>
      </c>
    </row>
    <row r="2018" spans="1:38" x14ac:dyDescent="0.3">
      <c r="A2018" s="232">
        <v>6000543</v>
      </c>
      <c r="B2018" s="232" t="s">
        <v>8985</v>
      </c>
      <c r="C2018" s="244" t="s">
        <v>6717</v>
      </c>
      <c r="D2018" s="240" t="s">
        <v>9110</v>
      </c>
      <c r="E2018" s="239">
        <v>1311110419068</v>
      </c>
      <c r="F2018" s="243" t="s">
        <v>7179</v>
      </c>
      <c r="G2018" s="214">
        <v>0</v>
      </c>
      <c r="H2018" s="234" t="s">
        <v>6721</v>
      </c>
      <c r="I2018" s="234"/>
      <c r="J2018" s="234"/>
      <c r="K2018" s="234"/>
      <c r="L2018" s="234"/>
      <c r="M2018" s="234"/>
      <c r="N2018" s="234" t="s">
        <v>6946</v>
      </c>
      <c r="O2018" s="249"/>
      <c r="P2018" s="249"/>
      <c r="Q2018" s="226"/>
      <c r="R2018" s="212" t="s">
        <v>2</v>
      </c>
      <c r="S2018" s="213" t="s">
        <v>6721</v>
      </c>
      <c r="T2018" s="236" t="s">
        <v>8996</v>
      </c>
      <c r="U2018" s="237" t="s">
        <v>6722</v>
      </c>
      <c r="V2018" s="236">
        <v>45548</v>
      </c>
      <c r="W2018" s="236" t="s">
        <v>6944</v>
      </c>
      <c r="X2018" s="237" t="s">
        <v>6721</v>
      </c>
      <c r="Y2018" s="237"/>
      <c r="Z2018" s="237"/>
      <c r="AA2018" s="241">
        <v>202409</v>
      </c>
      <c r="AB2018" s="246"/>
      <c r="AC2018" s="236" t="s">
        <v>7181</v>
      </c>
      <c r="AD2018" s="247" t="s">
        <v>7133</v>
      </c>
      <c r="AE2018" s="248">
        <v>0.4</v>
      </c>
      <c r="AF2018" s="247" t="s">
        <v>7133</v>
      </c>
      <c r="AG2018" s="242" t="str">
        <f>IFERROR(VLOOKUP(작성용!A:A,RM!A:D,4,0),"-")</f>
        <v>-</v>
      </c>
      <c r="AH2018" s="9" t="s">
        <v>6721</v>
      </c>
      <c r="AI2018" s="238" t="s">
        <v>6721</v>
      </c>
      <c r="AJ2018" s="238" t="s">
        <v>6721</v>
      </c>
      <c r="AK2018" s="238" t="s">
        <v>7182</v>
      </c>
      <c r="AL2018" s="238">
        <v>2017</v>
      </c>
    </row>
    <row r="2019" spans="1:38" x14ac:dyDescent="0.3">
      <c r="A2019" s="232">
        <v>6000543</v>
      </c>
      <c r="B2019" s="232" t="s">
        <v>8985</v>
      </c>
      <c r="C2019" s="244" t="s">
        <v>6717</v>
      </c>
      <c r="D2019" s="230" t="s">
        <v>9111</v>
      </c>
      <c r="E2019" s="239">
        <v>1101116030441</v>
      </c>
      <c r="F2019" s="243" t="s">
        <v>7044</v>
      </c>
      <c r="G2019" s="214">
        <v>0</v>
      </c>
      <c r="H2019" s="234" t="s">
        <v>6721</v>
      </c>
      <c r="I2019" s="234"/>
      <c r="J2019" s="234"/>
      <c r="K2019" s="234"/>
      <c r="L2019" s="234"/>
      <c r="M2019" s="234"/>
      <c r="N2019" s="234" t="s">
        <v>6946</v>
      </c>
      <c r="O2019" s="249"/>
      <c r="P2019" s="249"/>
      <c r="Q2019" s="226"/>
      <c r="R2019" s="212" t="s">
        <v>2</v>
      </c>
      <c r="S2019" s="213" t="s">
        <v>6721</v>
      </c>
      <c r="T2019" s="236" t="s">
        <v>8996</v>
      </c>
      <c r="U2019" s="237" t="s">
        <v>6722</v>
      </c>
      <c r="V2019" s="236">
        <v>45548</v>
      </c>
      <c r="W2019" s="236" t="s">
        <v>6944</v>
      </c>
      <c r="X2019" s="237" t="s">
        <v>6721</v>
      </c>
      <c r="Y2019" s="237"/>
      <c r="Z2019" s="237"/>
      <c r="AA2019" s="241">
        <v>202409</v>
      </c>
      <c r="AB2019" s="246"/>
      <c r="AC2019" s="236" t="s">
        <v>7181</v>
      </c>
      <c r="AD2019" s="247" t="s">
        <v>7110</v>
      </c>
      <c r="AE2019" s="248">
        <v>0</v>
      </c>
      <c r="AF2019" s="247" t="s">
        <v>7110</v>
      </c>
      <c r="AG2019" s="242" t="str">
        <f>IFERROR(VLOOKUP(작성용!A:A,RM!A:D,4,0),"-")</f>
        <v>-</v>
      </c>
      <c r="AH2019" s="9" t="s">
        <v>6721</v>
      </c>
      <c r="AI2019" s="238" t="s">
        <v>6721</v>
      </c>
      <c r="AJ2019" s="238" t="s">
        <v>6721</v>
      </c>
      <c r="AK2019" s="238" t="s">
        <v>7182</v>
      </c>
      <c r="AL2019" s="238">
        <v>2018</v>
      </c>
    </row>
    <row r="2020" spans="1:38" x14ac:dyDescent="0.3">
      <c r="A2020" s="232">
        <v>6000543</v>
      </c>
      <c r="B2020" s="232" t="s">
        <v>8985</v>
      </c>
      <c r="C2020" s="244" t="s">
        <v>6717</v>
      </c>
      <c r="D2020" s="231" t="s">
        <v>9112</v>
      </c>
      <c r="E2020" s="239">
        <v>1101115843639</v>
      </c>
      <c r="F2020" s="243" t="s">
        <v>7179</v>
      </c>
      <c r="G2020" s="214">
        <v>0</v>
      </c>
      <c r="H2020" s="234" t="s">
        <v>6721</v>
      </c>
      <c r="I2020" s="234"/>
      <c r="J2020" s="234"/>
      <c r="K2020" s="234"/>
      <c r="L2020" s="234"/>
      <c r="M2020" s="234"/>
      <c r="N2020" s="234" t="s">
        <v>6946</v>
      </c>
      <c r="O2020" s="249"/>
      <c r="P2020" s="249"/>
      <c r="Q2020" s="226"/>
      <c r="R2020" s="212" t="s">
        <v>2</v>
      </c>
      <c r="S2020" s="213" t="s">
        <v>6721</v>
      </c>
      <c r="T2020" s="236" t="s">
        <v>8996</v>
      </c>
      <c r="U2020" s="237" t="s">
        <v>6722</v>
      </c>
      <c r="V2020" s="236">
        <v>45548</v>
      </c>
      <c r="W2020" s="236" t="s">
        <v>6944</v>
      </c>
      <c r="X2020" s="237" t="s">
        <v>6721</v>
      </c>
      <c r="Y2020" s="237"/>
      <c r="Z2020" s="237"/>
      <c r="AA2020" s="241">
        <v>202409</v>
      </c>
      <c r="AB2020" s="246"/>
      <c r="AC2020" s="236" t="s">
        <v>7181</v>
      </c>
      <c r="AD2020" s="247" t="s">
        <v>7110</v>
      </c>
      <c r="AE2020" s="248">
        <v>0</v>
      </c>
      <c r="AF2020" s="247" t="s">
        <v>7110</v>
      </c>
      <c r="AG2020" s="242" t="str">
        <f>IFERROR(VLOOKUP(작성용!A:A,RM!A:D,4,0),"-")</f>
        <v>-</v>
      </c>
      <c r="AH2020" s="9" t="s">
        <v>6721</v>
      </c>
      <c r="AI2020" s="238" t="s">
        <v>6721</v>
      </c>
      <c r="AJ2020" s="238" t="s">
        <v>6721</v>
      </c>
      <c r="AK2020" s="238" t="s">
        <v>7182</v>
      </c>
      <c r="AL2020" s="238">
        <v>2019</v>
      </c>
    </row>
    <row r="2021" spans="1:38" x14ac:dyDescent="0.3">
      <c r="A2021" s="232">
        <v>6000543</v>
      </c>
      <c r="B2021" s="232" t="s">
        <v>8985</v>
      </c>
      <c r="C2021" s="244" t="s">
        <v>6717</v>
      </c>
      <c r="D2021" s="230" t="s">
        <v>9113</v>
      </c>
      <c r="E2021" s="239" t="s">
        <v>5578</v>
      </c>
      <c r="F2021" s="243" t="s">
        <v>6966</v>
      </c>
      <c r="G2021" s="214">
        <v>0</v>
      </c>
      <c r="H2021" s="234" t="s">
        <v>6721</v>
      </c>
      <c r="I2021" s="234"/>
      <c r="J2021" s="234"/>
      <c r="K2021" s="234"/>
      <c r="L2021" s="234"/>
      <c r="M2021" s="234"/>
      <c r="N2021" s="234" t="s">
        <v>6946</v>
      </c>
      <c r="O2021" s="249"/>
      <c r="P2021" s="249"/>
      <c r="Q2021" s="226"/>
      <c r="R2021" s="212" t="s">
        <v>2</v>
      </c>
      <c r="S2021" s="213" t="s">
        <v>6721</v>
      </c>
      <c r="T2021" s="236" t="s">
        <v>8996</v>
      </c>
      <c r="U2021" s="237" t="s">
        <v>6722</v>
      </c>
      <c r="V2021" s="236">
        <v>45548</v>
      </c>
      <c r="W2021" s="236" t="s">
        <v>6944</v>
      </c>
      <c r="X2021" s="237" t="s">
        <v>6721</v>
      </c>
      <c r="Y2021" s="237"/>
      <c r="Z2021" s="237"/>
      <c r="AA2021" s="241">
        <v>202409</v>
      </c>
      <c r="AB2021" s="246"/>
      <c r="AC2021" s="236" t="s">
        <v>7181</v>
      </c>
      <c r="AD2021" s="247" t="s">
        <v>7158</v>
      </c>
      <c r="AE2021" s="248">
        <v>0</v>
      </c>
      <c r="AF2021" s="247" t="s">
        <v>7158</v>
      </c>
      <c r="AG2021" s="242" t="str">
        <f>IFERROR(VLOOKUP(작성용!A:A,RM!A:D,4,0),"-")</f>
        <v>-</v>
      </c>
      <c r="AH2021" s="9" t="s">
        <v>6721</v>
      </c>
      <c r="AI2021" s="238" t="s">
        <v>6721</v>
      </c>
      <c r="AJ2021" s="238" t="s">
        <v>6721</v>
      </c>
      <c r="AK2021" s="238" t="s">
        <v>7182</v>
      </c>
      <c r="AL2021" s="238">
        <v>2020</v>
      </c>
    </row>
    <row r="2022" spans="1:38" x14ac:dyDescent="0.3">
      <c r="A2022" s="232">
        <v>6000543</v>
      </c>
      <c r="B2022" s="232" t="s">
        <v>8985</v>
      </c>
      <c r="C2022" s="244" t="s">
        <v>6717</v>
      </c>
      <c r="D2022" s="240" t="s">
        <v>9114</v>
      </c>
      <c r="E2022" s="239" t="s">
        <v>5579</v>
      </c>
      <c r="F2022" s="243" t="s">
        <v>7044</v>
      </c>
      <c r="G2022" s="214">
        <v>1</v>
      </c>
      <c r="H2022" s="234" t="s">
        <v>6721</v>
      </c>
      <c r="I2022" s="234"/>
      <c r="J2022" s="234"/>
      <c r="K2022" s="234"/>
      <c r="L2022" s="234"/>
      <c r="M2022" s="234"/>
      <c r="N2022" s="234" t="s">
        <v>6946</v>
      </c>
      <c r="O2022" s="249"/>
      <c r="P2022" s="249"/>
      <c r="Q2022" s="226"/>
      <c r="R2022" s="212" t="s">
        <v>2</v>
      </c>
      <c r="S2022" s="213" t="s">
        <v>6721</v>
      </c>
      <c r="T2022" s="236" t="s">
        <v>8996</v>
      </c>
      <c r="U2022" s="237" t="s">
        <v>6722</v>
      </c>
      <c r="V2022" s="236">
        <v>45548</v>
      </c>
      <c r="W2022" s="236" t="s">
        <v>6944</v>
      </c>
      <c r="X2022" s="237" t="s">
        <v>6721</v>
      </c>
      <c r="Y2022" s="237"/>
      <c r="Z2022" s="237"/>
      <c r="AA2022" s="241">
        <v>202409</v>
      </c>
      <c r="AB2022" s="246"/>
      <c r="AC2022" s="236" t="s">
        <v>7181</v>
      </c>
      <c r="AD2022" s="247" t="s">
        <v>7606</v>
      </c>
      <c r="AE2022" s="248">
        <v>0.4</v>
      </c>
      <c r="AF2022" s="247" t="s">
        <v>7606</v>
      </c>
      <c r="AG2022" s="242" t="str">
        <f>IFERROR(VLOOKUP(작성용!A:A,RM!A:D,4,0),"-")</f>
        <v>-</v>
      </c>
      <c r="AH2022" s="9" t="s">
        <v>6721</v>
      </c>
      <c r="AI2022" s="238" t="s">
        <v>6721</v>
      </c>
      <c r="AJ2022" s="238" t="s">
        <v>6721</v>
      </c>
      <c r="AK2022" s="238" t="s">
        <v>7182</v>
      </c>
      <c r="AL2022" s="238">
        <v>2021</v>
      </c>
    </row>
    <row r="2023" spans="1:38" x14ac:dyDescent="0.3">
      <c r="A2023" s="232">
        <v>6000543</v>
      </c>
      <c r="B2023" s="232" t="s">
        <v>8985</v>
      </c>
      <c r="C2023" s="244" t="s">
        <v>6717</v>
      </c>
      <c r="D2023" s="231" t="s">
        <v>9115</v>
      </c>
      <c r="E2023" s="239">
        <v>1101115904845</v>
      </c>
      <c r="F2023" s="243" t="s">
        <v>7044</v>
      </c>
      <c r="G2023" s="214">
        <v>1</v>
      </c>
      <c r="H2023" s="234" t="s">
        <v>6721</v>
      </c>
      <c r="I2023" s="234"/>
      <c r="J2023" s="234"/>
      <c r="K2023" s="234"/>
      <c r="L2023" s="234"/>
      <c r="M2023" s="234"/>
      <c r="N2023" s="234" t="s">
        <v>6946</v>
      </c>
      <c r="O2023" s="249"/>
      <c r="P2023" s="249"/>
      <c r="Q2023" s="226"/>
      <c r="R2023" s="212" t="s">
        <v>2</v>
      </c>
      <c r="S2023" s="213" t="s">
        <v>6721</v>
      </c>
      <c r="T2023" s="236" t="s">
        <v>8996</v>
      </c>
      <c r="U2023" s="237" t="s">
        <v>6722</v>
      </c>
      <c r="V2023" s="236">
        <v>45548</v>
      </c>
      <c r="W2023" s="236" t="s">
        <v>6944</v>
      </c>
      <c r="X2023" s="237" t="s">
        <v>6721</v>
      </c>
      <c r="Y2023" s="237"/>
      <c r="Z2023" s="237"/>
      <c r="AA2023" s="241">
        <v>202409</v>
      </c>
      <c r="AB2023" s="246"/>
      <c r="AC2023" s="236" t="s">
        <v>7181</v>
      </c>
      <c r="AD2023" s="247" t="s">
        <v>7049</v>
      </c>
      <c r="AE2023" s="248">
        <v>0</v>
      </c>
      <c r="AF2023" s="247" t="s">
        <v>7049</v>
      </c>
      <c r="AG2023" s="242" t="str">
        <f>IFERROR(VLOOKUP(작성용!A:A,RM!A:D,4,0),"-")</f>
        <v>-</v>
      </c>
      <c r="AH2023" s="9" t="s">
        <v>6721</v>
      </c>
      <c r="AI2023" s="238" t="s">
        <v>6721</v>
      </c>
      <c r="AJ2023" s="238" t="s">
        <v>6721</v>
      </c>
      <c r="AK2023" s="238" t="s">
        <v>7182</v>
      </c>
      <c r="AL2023" s="238">
        <v>2022</v>
      </c>
    </row>
    <row r="2024" spans="1:38" x14ac:dyDescent="0.3">
      <c r="A2024" s="232">
        <v>6000543</v>
      </c>
      <c r="B2024" s="232" t="s">
        <v>8985</v>
      </c>
      <c r="C2024" s="244" t="s">
        <v>6717</v>
      </c>
      <c r="D2024" s="240" t="s">
        <v>9116</v>
      </c>
      <c r="E2024" s="239">
        <v>1101115623685</v>
      </c>
      <c r="F2024" s="243" t="s">
        <v>7044</v>
      </c>
      <c r="G2024" s="214">
        <v>1</v>
      </c>
      <c r="H2024" s="234" t="s">
        <v>6721</v>
      </c>
      <c r="I2024" s="234"/>
      <c r="J2024" s="234"/>
      <c r="K2024" s="234"/>
      <c r="L2024" s="234"/>
      <c r="M2024" s="234"/>
      <c r="N2024" s="234" t="s">
        <v>6946</v>
      </c>
      <c r="O2024" s="249"/>
      <c r="P2024" s="249"/>
      <c r="Q2024" s="226"/>
      <c r="R2024" s="212" t="s">
        <v>2</v>
      </c>
      <c r="S2024" s="213" t="s">
        <v>6721</v>
      </c>
      <c r="T2024" s="236" t="s">
        <v>8996</v>
      </c>
      <c r="U2024" s="237" t="s">
        <v>6722</v>
      </c>
      <c r="V2024" s="236">
        <v>45548</v>
      </c>
      <c r="W2024" s="236" t="s">
        <v>6944</v>
      </c>
      <c r="X2024" s="237" t="s">
        <v>6721</v>
      </c>
      <c r="Y2024" s="237"/>
      <c r="Z2024" s="237"/>
      <c r="AA2024" s="241">
        <v>202409</v>
      </c>
      <c r="AB2024" s="246"/>
      <c r="AC2024" s="236" t="s">
        <v>7181</v>
      </c>
      <c r="AD2024" s="247" t="s">
        <v>7196</v>
      </c>
      <c r="AE2024" s="248">
        <v>0.4</v>
      </c>
      <c r="AF2024" s="247" t="s">
        <v>7196</v>
      </c>
      <c r="AG2024" s="242" t="str">
        <f>IFERROR(VLOOKUP(작성용!A:A,RM!A:D,4,0),"-")</f>
        <v>-</v>
      </c>
      <c r="AH2024" s="9" t="s">
        <v>6721</v>
      </c>
      <c r="AI2024" s="238" t="s">
        <v>6721</v>
      </c>
      <c r="AJ2024" s="238" t="s">
        <v>6721</v>
      </c>
      <c r="AK2024" s="238" t="s">
        <v>7182</v>
      </c>
      <c r="AL2024" s="238">
        <v>2023</v>
      </c>
    </row>
    <row r="2025" spans="1:38" x14ac:dyDescent="0.3">
      <c r="A2025" s="232">
        <v>6000543</v>
      </c>
      <c r="B2025" s="232" t="s">
        <v>8985</v>
      </c>
      <c r="C2025" s="244" t="s">
        <v>6717</v>
      </c>
      <c r="D2025" s="231" t="s">
        <v>9108</v>
      </c>
      <c r="E2025" s="239">
        <v>1101115585281</v>
      </c>
      <c r="F2025" s="243" t="s">
        <v>7044</v>
      </c>
      <c r="G2025" s="214">
        <v>1</v>
      </c>
      <c r="H2025" s="234" t="s">
        <v>6721</v>
      </c>
      <c r="I2025" s="234"/>
      <c r="J2025" s="234"/>
      <c r="K2025" s="234"/>
      <c r="L2025" s="234"/>
      <c r="M2025" s="234"/>
      <c r="N2025" s="234" t="s">
        <v>6946</v>
      </c>
      <c r="O2025" s="249"/>
      <c r="P2025" s="249"/>
      <c r="Q2025" s="226"/>
      <c r="R2025" s="212" t="s">
        <v>2</v>
      </c>
      <c r="S2025" s="213" t="s">
        <v>6721</v>
      </c>
      <c r="T2025" s="236" t="s">
        <v>8996</v>
      </c>
      <c r="U2025" s="237" t="s">
        <v>6722</v>
      </c>
      <c r="V2025" s="236">
        <v>45548</v>
      </c>
      <c r="W2025" s="236" t="s">
        <v>6944</v>
      </c>
      <c r="X2025" s="237" t="s">
        <v>6721</v>
      </c>
      <c r="Y2025" s="237"/>
      <c r="Z2025" s="237"/>
      <c r="AA2025" s="241">
        <v>202409</v>
      </c>
      <c r="AB2025" s="246"/>
      <c r="AC2025" s="236" t="s">
        <v>7181</v>
      </c>
      <c r="AD2025" s="247" t="s">
        <v>7026</v>
      </c>
      <c r="AE2025" s="248">
        <v>0</v>
      </c>
      <c r="AF2025" s="247" t="s">
        <v>7026</v>
      </c>
      <c r="AG2025" s="242" t="str">
        <f>IFERROR(VLOOKUP(작성용!A:A,RM!A:D,4,0),"-")</f>
        <v>-</v>
      </c>
      <c r="AH2025" s="9" t="s">
        <v>6721</v>
      </c>
      <c r="AI2025" s="238" t="s">
        <v>6721</v>
      </c>
      <c r="AJ2025" s="238" t="s">
        <v>6721</v>
      </c>
      <c r="AK2025" s="238" t="s">
        <v>7182</v>
      </c>
      <c r="AL2025" s="238">
        <v>2024</v>
      </c>
    </row>
    <row r="2026" spans="1:38" x14ac:dyDescent="0.3">
      <c r="A2026" s="232">
        <v>6000543</v>
      </c>
      <c r="B2026" s="232" t="s">
        <v>8985</v>
      </c>
      <c r="C2026" s="244" t="s">
        <v>6717</v>
      </c>
      <c r="D2026" s="240" t="s">
        <v>9117</v>
      </c>
      <c r="E2026" s="239">
        <v>1358110218850</v>
      </c>
      <c r="F2026" s="243" t="s">
        <v>7044</v>
      </c>
      <c r="G2026" s="214">
        <v>3</v>
      </c>
      <c r="H2026" s="234" t="s">
        <v>6721</v>
      </c>
      <c r="I2026" s="234"/>
      <c r="J2026" s="234"/>
      <c r="K2026" s="234"/>
      <c r="L2026" s="234"/>
      <c r="M2026" s="234"/>
      <c r="N2026" s="234" t="s">
        <v>6946</v>
      </c>
      <c r="O2026" s="249"/>
      <c r="P2026" s="249"/>
      <c r="Q2026" s="226"/>
      <c r="R2026" s="212" t="s">
        <v>2</v>
      </c>
      <c r="S2026" s="213" t="s">
        <v>6721</v>
      </c>
      <c r="T2026" s="236" t="s">
        <v>8996</v>
      </c>
      <c r="U2026" s="237" t="s">
        <v>6722</v>
      </c>
      <c r="V2026" s="236">
        <v>45548</v>
      </c>
      <c r="W2026" s="236" t="s">
        <v>6944</v>
      </c>
      <c r="X2026" s="237" t="s">
        <v>6721</v>
      </c>
      <c r="Y2026" s="237"/>
      <c r="Z2026" s="237"/>
      <c r="AA2026" s="241">
        <v>202409</v>
      </c>
      <c r="AB2026" s="246"/>
      <c r="AC2026" s="236" t="s">
        <v>7181</v>
      </c>
      <c r="AD2026" s="247" t="s">
        <v>7026</v>
      </c>
      <c r="AE2026" s="248">
        <v>0.4</v>
      </c>
      <c r="AF2026" s="247" t="s">
        <v>7026</v>
      </c>
      <c r="AG2026" s="242" t="str">
        <f>IFERROR(VLOOKUP(작성용!A:A,RM!A:D,4,0),"-")</f>
        <v>-</v>
      </c>
      <c r="AH2026" s="9" t="s">
        <v>6721</v>
      </c>
      <c r="AI2026" s="238" t="s">
        <v>6721</v>
      </c>
      <c r="AJ2026" s="238" t="s">
        <v>6721</v>
      </c>
      <c r="AK2026" s="238" t="s">
        <v>7182</v>
      </c>
      <c r="AL2026" s="238">
        <v>2025</v>
      </c>
    </row>
    <row r="2027" spans="1:38" x14ac:dyDescent="0.3">
      <c r="A2027" s="232">
        <v>6000543</v>
      </c>
      <c r="B2027" s="232" t="s">
        <v>8985</v>
      </c>
      <c r="C2027" s="244" t="s">
        <v>6717</v>
      </c>
      <c r="D2027" s="240" t="s">
        <v>7947</v>
      </c>
      <c r="E2027" s="239">
        <v>1101115440104</v>
      </c>
      <c r="F2027" s="243" t="s">
        <v>7044</v>
      </c>
      <c r="G2027" s="214">
        <v>1</v>
      </c>
      <c r="H2027" s="234" t="s">
        <v>6721</v>
      </c>
      <c r="I2027" s="234"/>
      <c r="J2027" s="234"/>
      <c r="K2027" s="234"/>
      <c r="L2027" s="234"/>
      <c r="M2027" s="234"/>
      <c r="N2027" s="234" t="s">
        <v>6946</v>
      </c>
      <c r="O2027" s="249"/>
      <c r="P2027" s="249"/>
      <c r="Q2027" s="226"/>
      <c r="R2027" s="212" t="s">
        <v>2</v>
      </c>
      <c r="S2027" s="213" t="s">
        <v>6721</v>
      </c>
      <c r="T2027" s="236" t="s">
        <v>8996</v>
      </c>
      <c r="U2027" s="237" t="s">
        <v>6722</v>
      </c>
      <c r="V2027" s="236">
        <v>45548</v>
      </c>
      <c r="W2027" s="236" t="s">
        <v>6944</v>
      </c>
      <c r="X2027" s="237" t="s">
        <v>6721</v>
      </c>
      <c r="Y2027" s="237"/>
      <c r="Z2027" s="237"/>
      <c r="AA2027" s="241">
        <v>202409</v>
      </c>
      <c r="AB2027" s="246"/>
      <c r="AC2027" s="236" t="s">
        <v>7181</v>
      </c>
      <c r="AD2027" s="247" t="s">
        <v>7146</v>
      </c>
      <c r="AE2027" s="248">
        <v>0</v>
      </c>
      <c r="AF2027" s="247" t="s">
        <v>7146</v>
      </c>
      <c r="AG2027" s="242" t="str">
        <f>IFERROR(VLOOKUP(작성용!A:A,RM!A:D,4,0),"-")</f>
        <v>-</v>
      </c>
      <c r="AH2027" s="9" t="s">
        <v>6721</v>
      </c>
      <c r="AI2027" s="238" t="s">
        <v>6721</v>
      </c>
      <c r="AJ2027" s="238" t="s">
        <v>6721</v>
      </c>
      <c r="AK2027" s="238" t="s">
        <v>7182</v>
      </c>
      <c r="AL2027" s="238">
        <v>2026</v>
      </c>
    </row>
    <row r="2028" spans="1:38" x14ac:dyDescent="0.3">
      <c r="A2028" s="232">
        <v>6000543</v>
      </c>
      <c r="B2028" s="232" t="s">
        <v>8985</v>
      </c>
      <c r="C2028" s="244" t="s">
        <v>6717</v>
      </c>
      <c r="D2028" s="240" t="s">
        <v>9118</v>
      </c>
      <c r="E2028" s="239">
        <v>1101114357946</v>
      </c>
      <c r="F2028" s="243" t="s">
        <v>7044</v>
      </c>
      <c r="G2028" s="214">
        <v>6</v>
      </c>
      <c r="H2028" s="234" t="s">
        <v>6721</v>
      </c>
      <c r="I2028" s="234"/>
      <c r="J2028" s="234"/>
      <c r="K2028" s="234"/>
      <c r="L2028" s="234"/>
      <c r="M2028" s="234"/>
      <c r="N2028" s="234" t="s">
        <v>6946</v>
      </c>
      <c r="O2028" s="249"/>
      <c r="P2028" s="249"/>
      <c r="Q2028" s="226"/>
      <c r="R2028" s="212" t="s">
        <v>2</v>
      </c>
      <c r="S2028" s="213" t="s">
        <v>6721</v>
      </c>
      <c r="T2028" s="236" t="s">
        <v>8996</v>
      </c>
      <c r="U2028" s="237" t="s">
        <v>6722</v>
      </c>
      <c r="V2028" s="236">
        <v>45548</v>
      </c>
      <c r="W2028" s="236" t="s">
        <v>6944</v>
      </c>
      <c r="X2028" s="237" t="s">
        <v>6721</v>
      </c>
      <c r="Y2028" s="237"/>
      <c r="Z2028" s="237"/>
      <c r="AA2028" s="241">
        <v>202409</v>
      </c>
      <c r="AB2028" s="246"/>
      <c r="AC2028" s="236" t="s">
        <v>7181</v>
      </c>
      <c r="AD2028" s="247" t="s">
        <v>7026</v>
      </c>
      <c r="AE2028" s="248">
        <v>0.4</v>
      </c>
      <c r="AF2028" s="247" t="s">
        <v>7026</v>
      </c>
      <c r="AG2028" s="242" t="str">
        <f>IFERROR(VLOOKUP(작성용!A:A,RM!A:D,4,0),"-")</f>
        <v>-</v>
      </c>
      <c r="AH2028" s="9" t="s">
        <v>6721</v>
      </c>
      <c r="AI2028" s="238" t="s">
        <v>6721</v>
      </c>
      <c r="AJ2028" s="238" t="s">
        <v>6721</v>
      </c>
      <c r="AK2028" s="238" t="s">
        <v>7182</v>
      </c>
      <c r="AL2028" s="238">
        <v>2027</v>
      </c>
    </row>
    <row r="2029" spans="1:38" x14ac:dyDescent="0.3">
      <c r="A2029" s="232">
        <v>6000543</v>
      </c>
      <c r="B2029" s="232" t="s">
        <v>8985</v>
      </c>
      <c r="C2029" s="244" t="s">
        <v>6717</v>
      </c>
      <c r="D2029" s="240" t="s">
        <v>7912</v>
      </c>
      <c r="E2029" s="239">
        <v>1101115134319</v>
      </c>
      <c r="F2029" s="243" t="s">
        <v>6966</v>
      </c>
      <c r="G2029" s="214">
        <v>0</v>
      </c>
      <c r="H2029" s="234" t="s">
        <v>6721</v>
      </c>
      <c r="I2029" s="234"/>
      <c r="J2029" s="234"/>
      <c r="K2029" s="234"/>
      <c r="L2029" s="234"/>
      <c r="M2029" s="234"/>
      <c r="N2029" s="234" t="s">
        <v>6946</v>
      </c>
      <c r="O2029" s="249"/>
      <c r="P2029" s="249"/>
      <c r="Q2029" s="226"/>
      <c r="R2029" s="212" t="s">
        <v>2</v>
      </c>
      <c r="S2029" s="213" t="s">
        <v>6721</v>
      </c>
      <c r="T2029" s="236" t="s">
        <v>8996</v>
      </c>
      <c r="U2029" s="237" t="s">
        <v>6722</v>
      </c>
      <c r="V2029" s="236">
        <v>45548</v>
      </c>
      <c r="W2029" s="236" t="s">
        <v>6944</v>
      </c>
      <c r="X2029" s="237" t="s">
        <v>6721</v>
      </c>
      <c r="Y2029" s="237"/>
      <c r="Z2029" s="237"/>
      <c r="AA2029" s="241">
        <v>202409</v>
      </c>
      <c r="AB2029" s="246"/>
      <c r="AC2029" s="236" t="s">
        <v>7181</v>
      </c>
      <c r="AD2029" s="247" t="s">
        <v>7111</v>
      </c>
      <c r="AE2029" s="248">
        <v>0</v>
      </c>
      <c r="AF2029" s="247" t="s">
        <v>7111</v>
      </c>
      <c r="AG2029" s="242" t="str">
        <f>IFERROR(VLOOKUP(작성용!A:A,RM!A:D,4,0),"-")</f>
        <v>-</v>
      </c>
      <c r="AH2029" s="9" t="s">
        <v>6721</v>
      </c>
      <c r="AI2029" s="238" t="s">
        <v>6721</v>
      </c>
      <c r="AJ2029" s="238" t="s">
        <v>6721</v>
      </c>
      <c r="AK2029" s="238" t="s">
        <v>7182</v>
      </c>
      <c r="AL2029" s="238">
        <v>2028</v>
      </c>
    </row>
    <row r="2030" spans="1:38" x14ac:dyDescent="0.3">
      <c r="A2030" s="232">
        <v>6000543</v>
      </c>
      <c r="B2030" s="232" t="s">
        <v>8985</v>
      </c>
      <c r="C2030" s="244" t="s">
        <v>6717</v>
      </c>
      <c r="D2030" s="240" t="s">
        <v>9119</v>
      </c>
      <c r="E2030" s="239">
        <v>1801110613934</v>
      </c>
      <c r="F2030" s="243" t="s">
        <v>6966</v>
      </c>
      <c r="G2030" s="214">
        <v>0</v>
      </c>
      <c r="H2030" s="234" t="s">
        <v>6721</v>
      </c>
      <c r="I2030" s="234"/>
      <c r="J2030" s="234"/>
      <c r="K2030" s="234"/>
      <c r="L2030" s="234"/>
      <c r="M2030" s="234"/>
      <c r="N2030" s="234" t="s">
        <v>6946</v>
      </c>
      <c r="O2030" s="249"/>
      <c r="P2030" s="249"/>
      <c r="Q2030" s="226"/>
      <c r="R2030" s="212" t="s">
        <v>2</v>
      </c>
      <c r="S2030" s="213" t="s">
        <v>6721</v>
      </c>
      <c r="T2030" s="236" t="s">
        <v>8996</v>
      </c>
      <c r="U2030" s="237" t="s">
        <v>6722</v>
      </c>
      <c r="V2030" s="236">
        <v>45548</v>
      </c>
      <c r="W2030" s="236" t="s">
        <v>6944</v>
      </c>
      <c r="X2030" s="237" t="s">
        <v>6721</v>
      </c>
      <c r="Y2030" s="237"/>
      <c r="Z2030" s="237"/>
      <c r="AA2030" s="241">
        <v>202409</v>
      </c>
      <c r="AB2030" s="246"/>
      <c r="AC2030" s="236" t="s">
        <v>7181</v>
      </c>
      <c r="AD2030" s="247" t="s">
        <v>7026</v>
      </c>
      <c r="AE2030" s="248">
        <v>0.4</v>
      </c>
      <c r="AF2030" s="247" t="s">
        <v>7026</v>
      </c>
      <c r="AG2030" s="242" t="str">
        <f>IFERROR(VLOOKUP(작성용!A:A,RM!A:D,4,0),"-")</f>
        <v>-</v>
      </c>
      <c r="AH2030" s="9" t="s">
        <v>6721</v>
      </c>
      <c r="AI2030" s="238" t="s">
        <v>6721</v>
      </c>
      <c r="AJ2030" s="238" t="s">
        <v>6721</v>
      </c>
      <c r="AK2030" s="238" t="s">
        <v>7182</v>
      </c>
      <c r="AL2030" s="238">
        <v>2029</v>
      </c>
    </row>
    <row r="2031" spans="1:38" x14ac:dyDescent="0.3">
      <c r="A2031" s="232">
        <v>6000543</v>
      </c>
      <c r="B2031" s="232" t="s">
        <v>8985</v>
      </c>
      <c r="C2031" s="244" t="s">
        <v>6717</v>
      </c>
      <c r="D2031" s="240" t="s">
        <v>9023</v>
      </c>
      <c r="E2031" s="239">
        <v>1101115723146</v>
      </c>
      <c r="F2031" s="243" t="s">
        <v>7044</v>
      </c>
      <c r="G2031" s="214">
        <v>0</v>
      </c>
      <c r="H2031" s="234" t="s">
        <v>6721</v>
      </c>
      <c r="I2031" s="234"/>
      <c r="J2031" s="234"/>
      <c r="K2031" s="234"/>
      <c r="L2031" s="234"/>
      <c r="M2031" s="234"/>
      <c r="N2031" s="234" t="s">
        <v>6946</v>
      </c>
      <c r="O2031" s="249"/>
      <c r="P2031" s="249"/>
      <c r="Q2031" s="226"/>
      <c r="R2031" s="212" t="s">
        <v>2</v>
      </c>
      <c r="S2031" s="213" t="s">
        <v>6721</v>
      </c>
      <c r="T2031" s="236" t="s">
        <v>8996</v>
      </c>
      <c r="U2031" s="237" t="s">
        <v>6722</v>
      </c>
      <c r="V2031" s="236">
        <v>45548</v>
      </c>
      <c r="W2031" s="236" t="s">
        <v>6944</v>
      </c>
      <c r="X2031" s="237" t="s">
        <v>6721</v>
      </c>
      <c r="Y2031" s="237"/>
      <c r="Z2031" s="237"/>
      <c r="AA2031" s="241">
        <v>202409</v>
      </c>
      <c r="AB2031" s="246"/>
      <c r="AC2031" s="236" t="s">
        <v>7181</v>
      </c>
      <c r="AD2031" s="247" t="s">
        <v>7077</v>
      </c>
      <c r="AE2031" s="248">
        <v>0</v>
      </c>
      <c r="AF2031" s="247" t="s">
        <v>7077</v>
      </c>
      <c r="AG2031" s="242" t="str">
        <f>IFERROR(VLOOKUP(작성용!A:A,RM!A:D,4,0),"-")</f>
        <v>-</v>
      </c>
      <c r="AH2031" s="9" t="s">
        <v>6721</v>
      </c>
      <c r="AI2031" s="238" t="s">
        <v>6721</v>
      </c>
      <c r="AJ2031" s="238" t="s">
        <v>6721</v>
      </c>
      <c r="AK2031" s="238" t="s">
        <v>7182</v>
      </c>
      <c r="AL2031" s="238">
        <v>2030</v>
      </c>
    </row>
    <row r="2032" spans="1:38" x14ac:dyDescent="0.3">
      <c r="A2032" s="232">
        <v>6000543</v>
      </c>
      <c r="B2032" s="232" t="s">
        <v>8985</v>
      </c>
      <c r="C2032" s="244" t="s">
        <v>6717</v>
      </c>
      <c r="D2032" s="240" t="s">
        <v>7917</v>
      </c>
      <c r="E2032" s="239">
        <v>1101114898916</v>
      </c>
      <c r="F2032" s="243" t="s">
        <v>7044</v>
      </c>
      <c r="G2032" s="214">
        <v>0</v>
      </c>
      <c r="H2032" s="234" t="s">
        <v>6721</v>
      </c>
      <c r="I2032" s="234"/>
      <c r="J2032" s="234"/>
      <c r="K2032" s="234"/>
      <c r="L2032" s="234"/>
      <c r="M2032" s="234"/>
      <c r="N2032" s="234" t="s">
        <v>6946</v>
      </c>
      <c r="O2032" s="249"/>
      <c r="P2032" s="249"/>
      <c r="Q2032" s="226"/>
      <c r="R2032" s="212" t="s">
        <v>2</v>
      </c>
      <c r="S2032" s="213" t="s">
        <v>6721</v>
      </c>
      <c r="T2032" s="236" t="s">
        <v>8996</v>
      </c>
      <c r="U2032" s="237" t="s">
        <v>6722</v>
      </c>
      <c r="V2032" s="236">
        <v>45548</v>
      </c>
      <c r="W2032" s="236" t="s">
        <v>6944</v>
      </c>
      <c r="X2032" s="237" t="s">
        <v>6721</v>
      </c>
      <c r="Y2032" s="237"/>
      <c r="Z2032" s="237"/>
      <c r="AA2032" s="241">
        <v>202409</v>
      </c>
      <c r="AB2032" s="246"/>
      <c r="AC2032" s="236" t="s">
        <v>7181</v>
      </c>
      <c r="AD2032" s="247" t="s">
        <v>7221</v>
      </c>
      <c r="AE2032" s="248">
        <v>0</v>
      </c>
      <c r="AF2032" s="247" t="s">
        <v>7221</v>
      </c>
      <c r="AG2032" s="242" t="str">
        <f>IFERROR(VLOOKUP(작성용!A:A,RM!A:D,4,0),"-")</f>
        <v>-</v>
      </c>
      <c r="AH2032" s="9" t="s">
        <v>6721</v>
      </c>
      <c r="AI2032" s="238" t="s">
        <v>6721</v>
      </c>
      <c r="AJ2032" s="238" t="s">
        <v>6721</v>
      </c>
      <c r="AK2032" s="238" t="s">
        <v>7182</v>
      </c>
      <c r="AL2032" s="238">
        <v>2031</v>
      </c>
    </row>
    <row r="2033" spans="1:38" x14ac:dyDescent="0.3">
      <c r="A2033" s="232">
        <v>6000543</v>
      </c>
      <c r="B2033" s="232" t="s">
        <v>8985</v>
      </c>
      <c r="C2033" s="244" t="s">
        <v>6717</v>
      </c>
      <c r="D2033" s="230" t="s">
        <v>9120</v>
      </c>
      <c r="E2033" s="239" t="s">
        <v>5580</v>
      </c>
      <c r="F2033" s="243" t="s">
        <v>7179</v>
      </c>
      <c r="G2033" s="214">
        <v>0</v>
      </c>
      <c r="H2033" s="234" t="s">
        <v>6721</v>
      </c>
      <c r="I2033" s="234"/>
      <c r="J2033" s="234"/>
      <c r="K2033" s="234"/>
      <c r="L2033" s="234"/>
      <c r="M2033" s="234"/>
      <c r="N2033" s="234" t="s">
        <v>6946</v>
      </c>
      <c r="O2033" s="249"/>
      <c r="P2033" s="249"/>
      <c r="Q2033" s="226"/>
      <c r="R2033" s="212" t="s">
        <v>2</v>
      </c>
      <c r="S2033" s="213" t="s">
        <v>6721</v>
      </c>
      <c r="T2033" s="236" t="s">
        <v>8996</v>
      </c>
      <c r="U2033" s="237" t="s">
        <v>6722</v>
      </c>
      <c r="V2033" s="236">
        <v>45548</v>
      </c>
      <c r="W2033" s="236" t="s">
        <v>6944</v>
      </c>
      <c r="X2033" s="237" t="s">
        <v>6721</v>
      </c>
      <c r="Y2033" s="237"/>
      <c r="Z2033" s="237"/>
      <c r="AA2033" s="241">
        <v>202409</v>
      </c>
      <c r="AB2033" s="246"/>
      <c r="AC2033" s="236" t="s">
        <v>7181</v>
      </c>
      <c r="AD2033" s="247" t="s">
        <v>7196</v>
      </c>
      <c r="AE2033" s="248">
        <v>0</v>
      </c>
      <c r="AF2033" s="247" t="s">
        <v>7196</v>
      </c>
      <c r="AG2033" s="242" t="str">
        <f>IFERROR(VLOOKUP(작성용!A:A,RM!A:D,4,0),"-")</f>
        <v>-</v>
      </c>
      <c r="AH2033" s="9" t="s">
        <v>6721</v>
      </c>
      <c r="AI2033" s="238" t="s">
        <v>6721</v>
      </c>
      <c r="AJ2033" s="238" t="s">
        <v>6721</v>
      </c>
      <c r="AK2033" s="238" t="s">
        <v>7182</v>
      </c>
      <c r="AL2033" s="238">
        <v>2032</v>
      </c>
    </row>
    <row r="2034" spans="1:38" x14ac:dyDescent="0.3">
      <c r="A2034" s="232">
        <v>6000543</v>
      </c>
      <c r="B2034" s="232" t="s">
        <v>8985</v>
      </c>
      <c r="C2034" s="244" t="s">
        <v>6717</v>
      </c>
      <c r="D2034" s="231" t="s">
        <v>9121</v>
      </c>
      <c r="E2034" s="239">
        <v>1311110667229</v>
      </c>
      <c r="F2034" s="243" t="s">
        <v>7179</v>
      </c>
      <c r="G2034" s="214">
        <v>0</v>
      </c>
      <c r="H2034" s="234" t="s">
        <v>6721</v>
      </c>
      <c r="I2034" s="234"/>
      <c r="J2034" s="234"/>
      <c r="K2034" s="234"/>
      <c r="L2034" s="234"/>
      <c r="M2034" s="234"/>
      <c r="N2034" s="234" t="s">
        <v>6946</v>
      </c>
      <c r="O2034" s="249"/>
      <c r="P2034" s="249"/>
      <c r="Q2034" s="226"/>
      <c r="R2034" s="212" t="s">
        <v>2</v>
      </c>
      <c r="S2034" s="213" t="s">
        <v>6721</v>
      </c>
      <c r="T2034" s="236" t="s">
        <v>8996</v>
      </c>
      <c r="U2034" s="237" t="s">
        <v>6722</v>
      </c>
      <c r="V2034" s="236">
        <v>45548</v>
      </c>
      <c r="W2034" s="236" t="s">
        <v>6944</v>
      </c>
      <c r="X2034" s="237" t="s">
        <v>6721</v>
      </c>
      <c r="Y2034" s="237"/>
      <c r="Z2034" s="237"/>
      <c r="AA2034" s="241">
        <v>202409</v>
      </c>
      <c r="AB2034" s="246"/>
      <c r="AC2034" s="236" t="s">
        <v>7181</v>
      </c>
      <c r="AD2034" s="247" t="s">
        <v>7110</v>
      </c>
      <c r="AE2034" s="248">
        <v>0</v>
      </c>
      <c r="AF2034" s="247" t="s">
        <v>7110</v>
      </c>
      <c r="AG2034" s="242" t="str">
        <f>IFERROR(VLOOKUP(작성용!A:A,RM!A:D,4,0),"-")</f>
        <v>-</v>
      </c>
      <c r="AH2034" s="9" t="s">
        <v>6721</v>
      </c>
      <c r="AI2034" s="238" t="s">
        <v>6721</v>
      </c>
      <c r="AJ2034" s="238" t="s">
        <v>6721</v>
      </c>
      <c r="AK2034" s="238" t="s">
        <v>7182</v>
      </c>
      <c r="AL2034" s="238">
        <v>2033</v>
      </c>
    </row>
    <row r="2035" spans="1:38" x14ac:dyDescent="0.3">
      <c r="A2035" s="232">
        <v>6000543</v>
      </c>
      <c r="B2035" s="232" t="s">
        <v>8985</v>
      </c>
      <c r="C2035" s="244" t="s">
        <v>6717</v>
      </c>
      <c r="D2035" s="240" t="s">
        <v>7917</v>
      </c>
      <c r="E2035" s="239">
        <v>1101114898916</v>
      </c>
      <c r="F2035" s="243" t="s">
        <v>7044</v>
      </c>
      <c r="G2035" s="214">
        <v>1</v>
      </c>
      <c r="H2035" s="234" t="s">
        <v>6721</v>
      </c>
      <c r="I2035" s="234"/>
      <c r="J2035" s="234"/>
      <c r="K2035" s="234"/>
      <c r="L2035" s="234"/>
      <c r="M2035" s="234"/>
      <c r="N2035" s="234" t="s">
        <v>6946</v>
      </c>
      <c r="O2035" s="249"/>
      <c r="P2035" s="249"/>
      <c r="Q2035" s="226"/>
      <c r="R2035" s="212" t="s">
        <v>2</v>
      </c>
      <c r="S2035" s="213" t="s">
        <v>6721</v>
      </c>
      <c r="T2035" s="236" t="s">
        <v>8996</v>
      </c>
      <c r="U2035" s="237" t="s">
        <v>6722</v>
      </c>
      <c r="V2035" s="236">
        <v>45548</v>
      </c>
      <c r="W2035" s="236" t="s">
        <v>6944</v>
      </c>
      <c r="X2035" s="237" t="s">
        <v>6721</v>
      </c>
      <c r="Y2035" s="237"/>
      <c r="Z2035" s="237"/>
      <c r="AA2035" s="241">
        <v>202409</v>
      </c>
      <c r="AB2035" s="246"/>
      <c r="AC2035" s="236" t="s">
        <v>7181</v>
      </c>
      <c r="AD2035" s="247" t="s">
        <v>7221</v>
      </c>
      <c r="AE2035" s="248">
        <v>0</v>
      </c>
      <c r="AF2035" s="247" t="s">
        <v>7221</v>
      </c>
      <c r="AG2035" s="242" t="str">
        <f>IFERROR(VLOOKUP(작성용!A:A,RM!A:D,4,0),"-")</f>
        <v>-</v>
      </c>
      <c r="AH2035" s="9" t="s">
        <v>6721</v>
      </c>
      <c r="AI2035" s="238" t="s">
        <v>6721</v>
      </c>
      <c r="AJ2035" s="238" t="s">
        <v>6721</v>
      </c>
      <c r="AK2035" s="238" t="s">
        <v>7182</v>
      </c>
      <c r="AL2035" s="238">
        <v>2034</v>
      </c>
    </row>
    <row r="2036" spans="1:38" x14ac:dyDescent="0.3">
      <c r="A2036" s="232">
        <v>6000544</v>
      </c>
      <c r="B2036" s="232" t="s">
        <v>8987</v>
      </c>
      <c r="C2036" s="244" t="s">
        <v>6717</v>
      </c>
      <c r="D2036" s="240" t="s">
        <v>9122</v>
      </c>
      <c r="E2036" s="239">
        <v>1101114691667</v>
      </c>
      <c r="F2036" s="243" t="s">
        <v>7179</v>
      </c>
      <c r="G2036" s="214">
        <v>0</v>
      </c>
      <c r="H2036" s="234" t="s">
        <v>6721</v>
      </c>
      <c r="I2036" s="234"/>
      <c r="J2036" s="234"/>
      <c r="K2036" s="234"/>
      <c r="L2036" s="234"/>
      <c r="M2036" s="234"/>
      <c r="N2036" s="234" t="s">
        <v>6946</v>
      </c>
      <c r="O2036" s="249"/>
      <c r="P2036" s="249"/>
      <c r="Q2036" s="226"/>
      <c r="R2036" s="212" t="s">
        <v>2</v>
      </c>
      <c r="S2036" s="213" t="s">
        <v>6721</v>
      </c>
      <c r="T2036" s="236" t="s">
        <v>8997</v>
      </c>
      <c r="U2036" s="237" t="s">
        <v>6722</v>
      </c>
      <c r="V2036" s="236">
        <v>45548</v>
      </c>
      <c r="W2036" s="236" t="s">
        <v>6944</v>
      </c>
      <c r="X2036" s="237" t="s">
        <v>6721</v>
      </c>
      <c r="Y2036" s="237"/>
      <c r="Z2036" s="237"/>
      <c r="AA2036" s="241">
        <v>202409</v>
      </c>
      <c r="AB2036" s="246"/>
      <c r="AC2036" s="236" t="s">
        <v>7181</v>
      </c>
      <c r="AD2036" s="247" t="s">
        <v>7117</v>
      </c>
      <c r="AE2036" s="248">
        <v>0</v>
      </c>
      <c r="AF2036" s="247" t="s">
        <v>7167</v>
      </c>
      <c r="AG2036" s="242" t="str">
        <f>IFERROR(VLOOKUP(작성용!A:A,RM!A:D,4,0),"-")</f>
        <v>-</v>
      </c>
      <c r="AH2036" s="9" t="s">
        <v>6721</v>
      </c>
      <c r="AI2036" s="238" t="s">
        <v>6721</v>
      </c>
      <c r="AJ2036" s="238" t="s">
        <v>6721</v>
      </c>
      <c r="AK2036" s="238" t="s">
        <v>7182</v>
      </c>
      <c r="AL2036" s="238">
        <v>2035</v>
      </c>
    </row>
    <row r="2037" spans="1:38" x14ac:dyDescent="0.3">
      <c r="A2037" s="232">
        <v>6000544</v>
      </c>
      <c r="B2037" s="232" t="s">
        <v>8987</v>
      </c>
      <c r="C2037" s="244" t="s">
        <v>6717</v>
      </c>
      <c r="D2037" s="240" t="s">
        <v>9123</v>
      </c>
      <c r="E2037" s="239">
        <v>1101116044236</v>
      </c>
      <c r="F2037" s="243" t="s">
        <v>7179</v>
      </c>
      <c r="G2037" s="214">
        <v>0</v>
      </c>
      <c r="H2037" s="234" t="s">
        <v>6721</v>
      </c>
      <c r="I2037" s="234"/>
      <c r="J2037" s="234"/>
      <c r="K2037" s="234"/>
      <c r="L2037" s="234"/>
      <c r="M2037" s="234"/>
      <c r="N2037" s="234" t="s">
        <v>6946</v>
      </c>
      <c r="O2037" s="249"/>
      <c r="P2037" s="249"/>
      <c r="Q2037" s="226"/>
      <c r="R2037" s="212" t="s">
        <v>2</v>
      </c>
      <c r="S2037" s="213" t="s">
        <v>6721</v>
      </c>
      <c r="T2037" s="236" t="s">
        <v>8997</v>
      </c>
      <c r="U2037" s="237" t="s">
        <v>6722</v>
      </c>
      <c r="V2037" s="236">
        <v>45548</v>
      </c>
      <c r="W2037" s="236" t="s">
        <v>6944</v>
      </c>
      <c r="X2037" s="237" t="s">
        <v>6721</v>
      </c>
      <c r="Y2037" s="237"/>
      <c r="Z2037" s="237"/>
      <c r="AA2037" s="241">
        <v>202409</v>
      </c>
      <c r="AB2037" s="246"/>
      <c r="AC2037" s="236" t="s">
        <v>7181</v>
      </c>
      <c r="AD2037" s="247" t="s">
        <v>7124</v>
      </c>
      <c r="AE2037" s="248">
        <v>0.4</v>
      </c>
      <c r="AF2037" s="247" t="s">
        <v>7124</v>
      </c>
      <c r="AG2037" s="242" t="str">
        <f>IFERROR(VLOOKUP(작성용!A:A,RM!A:D,4,0),"-")</f>
        <v>-</v>
      </c>
      <c r="AH2037" s="9" t="s">
        <v>6721</v>
      </c>
      <c r="AI2037" s="238" t="s">
        <v>6721</v>
      </c>
      <c r="AJ2037" s="238" t="s">
        <v>6721</v>
      </c>
      <c r="AK2037" s="238" t="s">
        <v>7182</v>
      </c>
      <c r="AL2037" s="238">
        <v>2036</v>
      </c>
    </row>
    <row r="2038" spans="1:38" x14ac:dyDescent="0.3">
      <c r="A2038" s="232">
        <v>6000544</v>
      </c>
      <c r="B2038" s="232" t="s">
        <v>8987</v>
      </c>
      <c r="C2038" s="244" t="s">
        <v>6717</v>
      </c>
      <c r="D2038" s="240" t="s">
        <v>9123</v>
      </c>
      <c r="E2038" s="239">
        <v>1101116044236</v>
      </c>
      <c r="F2038" s="243" t="s">
        <v>6966</v>
      </c>
      <c r="G2038" s="214">
        <v>0</v>
      </c>
      <c r="H2038" s="234" t="s">
        <v>6721</v>
      </c>
      <c r="I2038" s="234"/>
      <c r="J2038" s="234"/>
      <c r="K2038" s="234"/>
      <c r="L2038" s="234"/>
      <c r="M2038" s="234"/>
      <c r="N2038" s="234" t="s">
        <v>6946</v>
      </c>
      <c r="O2038" s="249"/>
      <c r="P2038" s="249"/>
      <c r="Q2038" s="226"/>
      <c r="R2038" s="212" t="s">
        <v>2</v>
      </c>
      <c r="S2038" s="213" t="s">
        <v>6721</v>
      </c>
      <c r="T2038" s="236" t="s">
        <v>8997</v>
      </c>
      <c r="U2038" s="237" t="s">
        <v>6722</v>
      </c>
      <c r="V2038" s="236">
        <v>45548</v>
      </c>
      <c r="W2038" s="236" t="s">
        <v>6944</v>
      </c>
      <c r="X2038" s="237" t="s">
        <v>6721</v>
      </c>
      <c r="Y2038" s="237"/>
      <c r="Z2038" s="237"/>
      <c r="AA2038" s="241">
        <v>202409</v>
      </c>
      <c r="AB2038" s="246"/>
      <c r="AC2038" s="236" t="s">
        <v>7181</v>
      </c>
      <c r="AD2038" s="247" t="s">
        <v>7124</v>
      </c>
      <c r="AE2038" s="248">
        <v>0</v>
      </c>
      <c r="AF2038" s="247" t="s">
        <v>7124</v>
      </c>
      <c r="AG2038" s="242" t="str">
        <f>IFERROR(VLOOKUP(작성용!A:A,RM!A:D,4,0),"-")</f>
        <v>-</v>
      </c>
      <c r="AH2038" s="9" t="s">
        <v>6721</v>
      </c>
      <c r="AI2038" s="238" t="s">
        <v>6721</v>
      </c>
      <c r="AJ2038" s="238" t="s">
        <v>6721</v>
      </c>
      <c r="AK2038" s="238" t="s">
        <v>7182</v>
      </c>
      <c r="AL2038" s="238">
        <v>2037</v>
      </c>
    </row>
    <row r="2039" spans="1:38" x14ac:dyDescent="0.3">
      <c r="A2039" s="232">
        <v>6000544</v>
      </c>
      <c r="B2039" s="232" t="s">
        <v>8987</v>
      </c>
      <c r="C2039" s="244" t="s">
        <v>6717</v>
      </c>
      <c r="D2039" s="230" t="s">
        <v>9124</v>
      </c>
      <c r="E2039" s="239">
        <v>1101116543501</v>
      </c>
      <c r="F2039" s="243" t="s">
        <v>6966</v>
      </c>
      <c r="G2039" s="214">
        <v>0</v>
      </c>
      <c r="H2039" s="234" t="s">
        <v>6721</v>
      </c>
      <c r="I2039" s="234"/>
      <c r="J2039" s="234"/>
      <c r="K2039" s="234"/>
      <c r="L2039" s="234"/>
      <c r="M2039" s="234"/>
      <c r="N2039" s="234" t="s">
        <v>6946</v>
      </c>
      <c r="O2039" s="249"/>
      <c r="P2039" s="249"/>
      <c r="Q2039" s="226"/>
      <c r="R2039" s="212" t="s">
        <v>2</v>
      </c>
      <c r="S2039" s="213" t="s">
        <v>6721</v>
      </c>
      <c r="T2039" s="236" t="s">
        <v>8997</v>
      </c>
      <c r="U2039" s="237" t="s">
        <v>6722</v>
      </c>
      <c r="V2039" s="236">
        <v>45548</v>
      </c>
      <c r="W2039" s="236" t="s">
        <v>6944</v>
      </c>
      <c r="X2039" s="237" t="s">
        <v>6721</v>
      </c>
      <c r="Y2039" s="237"/>
      <c r="Z2039" s="237"/>
      <c r="AA2039" s="241">
        <v>202409</v>
      </c>
      <c r="AB2039" s="246"/>
      <c r="AC2039" s="236" t="s">
        <v>7181</v>
      </c>
      <c r="AD2039" s="247" t="s">
        <v>7160</v>
      </c>
      <c r="AE2039" s="248">
        <v>0</v>
      </c>
      <c r="AF2039" s="247" t="s">
        <v>7160</v>
      </c>
      <c r="AG2039" s="242" t="str">
        <f>IFERROR(VLOOKUP(작성용!A:A,RM!A:D,4,0),"-")</f>
        <v>-</v>
      </c>
      <c r="AH2039" s="9" t="s">
        <v>6721</v>
      </c>
      <c r="AI2039" s="238" t="s">
        <v>6721</v>
      </c>
      <c r="AJ2039" s="238" t="s">
        <v>6721</v>
      </c>
      <c r="AK2039" s="238" t="s">
        <v>7182</v>
      </c>
      <c r="AL2039" s="238">
        <v>2038</v>
      </c>
    </row>
    <row r="2040" spans="1:38" x14ac:dyDescent="0.3">
      <c r="A2040" s="232">
        <v>6000544</v>
      </c>
      <c r="B2040" s="232" t="s">
        <v>8987</v>
      </c>
      <c r="C2040" s="244" t="s">
        <v>6717</v>
      </c>
      <c r="D2040" s="240" t="s">
        <v>7611</v>
      </c>
      <c r="E2040" s="239">
        <v>1101115715903</v>
      </c>
      <c r="F2040" s="243" t="s">
        <v>7179</v>
      </c>
      <c r="G2040" s="214">
        <v>0</v>
      </c>
      <c r="H2040" s="234" t="s">
        <v>6721</v>
      </c>
      <c r="I2040" s="234"/>
      <c r="J2040" s="234"/>
      <c r="K2040" s="234"/>
      <c r="L2040" s="234"/>
      <c r="M2040" s="234"/>
      <c r="N2040" s="234" t="s">
        <v>6946</v>
      </c>
      <c r="O2040" s="249"/>
      <c r="P2040" s="249"/>
      <c r="Q2040" s="226"/>
      <c r="R2040" s="212" t="s">
        <v>2</v>
      </c>
      <c r="S2040" s="213" t="s">
        <v>6721</v>
      </c>
      <c r="T2040" s="236" t="s">
        <v>8997</v>
      </c>
      <c r="U2040" s="237" t="s">
        <v>6722</v>
      </c>
      <c r="V2040" s="236">
        <v>45548</v>
      </c>
      <c r="W2040" s="236" t="s">
        <v>6944</v>
      </c>
      <c r="X2040" s="237" t="s">
        <v>6721</v>
      </c>
      <c r="Y2040" s="237"/>
      <c r="Z2040" s="237"/>
      <c r="AA2040" s="241">
        <v>202409</v>
      </c>
      <c r="AB2040" s="246"/>
      <c r="AC2040" s="236" t="s">
        <v>7181</v>
      </c>
      <c r="AD2040" s="247" t="s">
        <v>7026</v>
      </c>
      <c r="AE2040" s="248">
        <v>0</v>
      </c>
      <c r="AF2040" s="247" t="s">
        <v>7026</v>
      </c>
      <c r="AG2040" s="242" t="str">
        <f>IFERROR(VLOOKUP(작성용!A:A,RM!A:D,4,0),"-")</f>
        <v>-</v>
      </c>
      <c r="AH2040" s="9" t="s">
        <v>6721</v>
      </c>
      <c r="AI2040" s="238" t="s">
        <v>6721</v>
      </c>
      <c r="AJ2040" s="238" t="s">
        <v>6721</v>
      </c>
      <c r="AK2040" s="238" t="s">
        <v>7182</v>
      </c>
      <c r="AL2040" s="238">
        <v>2039</v>
      </c>
    </row>
    <row r="2041" spans="1:38" x14ac:dyDescent="0.3">
      <c r="A2041" s="232">
        <v>6000544</v>
      </c>
      <c r="B2041" s="232" t="s">
        <v>8987</v>
      </c>
      <c r="C2041" s="244" t="s">
        <v>6717</v>
      </c>
      <c r="D2041" s="240" t="s">
        <v>9010</v>
      </c>
      <c r="E2041" s="239">
        <v>1101116254041</v>
      </c>
      <c r="F2041" s="243" t="s">
        <v>7044</v>
      </c>
      <c r="G2041" s="214">
        <v>3</v>
      </c>
      <c r="H2041" s="234" t="s">
        <v>6721</v>
      </c>
      <c r="I2041" s="234"/>
      <c r="J2041" s="234"/>
      <c r="K2041" s="234"/>
      <c r="L2041" s="234"/>
      <c r="M2041" s="234"/>
      <c r="N2041" s="234" t="s">
        <v>6946</v>
      </c>
      <c r="O2041" s="249"/>
      <c r="P2041" s="249"/>
      <c r="Q2041" s="226"/>
      <c r="R2041" s="212" t="s">
        <v>2</v>
      </c>
      <c r="S2041" s="213" t="s">
        <v>6721</v>
      </c>
      <c r="T2041" s="236" t="s">
        <v>8997</v>
      </c>
      <c r="U2041" s="237" t="s">
        <v>6722</v>
      </c>
      <c r="V2041" s="236">
        <v>45548</v>
      </c>
      <c r="W2041" s="236" t="s">
        <v>6944</v>
      </c>
      <c r="X2041" s="237" t="s">
        <v>6721</v>
      </c>
      <c r="Y2041" s="237"/>
      <c r="Z2041" s="237"/>
      <c r="AA2041" s="241">
        <v>202409</v>
      </c>
      <c r="AB2041" s="246"/>
      <c r="AC2041" s="236" t="s">
        <v>7181</v>
      </c>
      <c r="AD2041" s="247" t="s">
        <v>7137</v>
      </c>
      <c r="AE2041" s="248">
        <v>0</v>
      </c>
      <c r="AF2041" s="247" t="s">
        <v>7137</v>
      </c>
      <c r="AG2041" s="242" t="str">
        <f>IFERROR(VLOOKUP(작성용!A:A,RM!A:D,4,0),"-")</f>
        <v>-</v>
      </c>
      <c r="AH2041" s="9" t="s">
        <v>6721</v>
      </c>
      <c r="AI2041" s="238" t="s">
        <v>6721</v>
      </c>
      <c r="AJ2041" s="238" t="s">
        <v>6721</v>
      </c>
      <c r="AK2041" s="238" t="s">
        <v>7182</v>
      </c>
      <c r="AL2041" s="238">
        <v>2040</v>
      </c>
    </row>
    <row r="2042" spans="1:38" x14ac:dyDescent="0.3">
      <c r="A2042" s="232">
        <v>6000544</v>
      </c>
      <c r="B2042" s="232" t="s">
        <v>8987</v>
      </c>
      <c r="C2042" s="244" t="s">
        <v>6717</v>
      </c>
      <c r="D2042" s="240" t="s">
        <v>7582</v>
      </c>
      <c r="E2042" s="239">
        <v>1101115714757</v>
      </c>
      <c r="F2042" s="243" t="s">
        <v>7044</v>
      </c>
      <c r="G2042" s="214">
        <v>3</v>
      </c>
      <c r="H2042" s="234" t="s">
        <v>6721</v>
      </c>
      <c r="I2042" s="234"/>
      <c r="J2042" s="234"/>
      <c r="K2042" s="234"/>
      <c r="L2042" s="234"/>
      <c r="M2042" s="234"/>
      <c r="N2042" s="234" t="s">
        <v>6946</v>
      </c>
      <c r="O2042" s="249"/>
      <c r="P2042" s="249"/>
      <c r="Q2042" s="226"/>
      <c r="R2042" s="212" t="s">
        <v>2</v>
      </c>
      <c r="S2042" s="213" t="s">
        <v>6721</v>
      </c>
      <c r="T2042" s="236" t="s">
        <v>8997</v>
      </c>
      <c r="U2042" s="237" t="s">
        <v>6722</v>
      </c>
      <c r="V2042" s="236">
        <v>45548</v>
      </c>
      <c r="W2042" s="236" t="s">
        <v>6944</v>
      </c>
      <c r="X2042" s="237" t="s">
        <v>6721</v>
      </c>
      <c r="Y2042" s="237"/>
      <c r="Z2042" s="237"/>
      <c r="AA2042" s="241">
        <v>202409</v>
      </c>
      <c r="AB2042" s="246"/>
      <c r="AC2042" s="236" t="s">
        <v>7181</v>
      </c>
      <c r="AD2042" s="247" t="s">
        <v>7289</v>
      </c>
      <c r="AE2042" s="248">
        <v>0</v>
      </c>
      <c r="AF2042" s="247" t="s">
        <v>7289</v>
      </c>
      <c r="AG2042" s="242" t="str">
        <f>IFERROR(VLOOKUP(작성용!A:A,RM!A:D,4,0),"-")</f>
        <v>-</v>
      </c>
      <c r="AH2042" s="9" t="s">
        <v>6721</v>
      </c>
      <c r="AI2042" s="238" t="s">
        <v>6721</v>
      </c>
      <c r="AJ2042" s="238" t="s">
        <v>6721</v>
      </c>
      <c r="AK2042" s="238" t="s">
        <v>7182</v>
      </c>
      <c r="AL2042" s="238">
        <v>2041</v>
      </c>
    </row>
    <row r="2043" spans="1:38" x14ac:dyDescent="0.3">
      <c r="A2043" s="232">
        <v>6000544</v>
      </c>
      <c r="B2043" s="232" t="s">
        <v>8987</v>
      </c>
      <c r="C2043" s="244" t="s">
        <v>6717</v>
      </c>
      <c r="D2043" s="240" t="s">
        <v>9125</v>
      </c>
      <c r="E2043" s="239" t="s">
        <v>5581</v>
      </c>
      <c r="F2043" s="243" t="s">
        <v>7044</v>
      </c>
      <c r="G2043" s="214">
        <v>5</v>
      </c>
      <c r="H2043" s="234" t="s">
        <v>6721</v>
      </c>
      <c r="I2043" s="234"/>
      <c r="J2043" s="234"/>
      <c r="K2043" s="234"/>
      <c r="L2043" s="234"/>
      <c r="M2043" s="234"/>
      <c r="N2043" s="234" t="s">
        <v>6946</v>
      </c>
      <c r="O2043" s="249"/>
      <c r="P2043" s="249"/>
      <c r="Q2043" s="226"/>
      <c r="R2043" s="212" t="s">
        <v>2</v>
      </c>
      <c r="S2043" s="213" t="s">
        <v>6721</v>
      </c>
      <c r="T2043" s="236" t="s">
        <v>8997</v>
      </c>
      <c r="U2043" s="237" t="s">
        <v>6722</v>
      </c>
      <c r="V2043" s="236">
        <v>45548</v>
      </c>
      <c r="W2043" s="236" t="s">
        <v>6944</v>
      </c>
      <c r="X2043" s="237" t="s">
        <v>6721</v>
      </c>
      <c r="Y2043" s="237"/>
      <c r="Z2043" s="237"/>
      <c r="AA2043" s="241">
        <v>202409</v>
      </c>
      <c r="AB2043" s="246"/>
      <c r="AC2043" s="236" t="s">
        <v>7181</v>
      </c>
      <c r="AD2043" s="247" t="s">
        <v>7158</v>
      </c>
      <c r="AE2043" s="248">
        <v>0.4</v>
      </c>
      <c r="AF2043" s="247" t="s">
        <v>7158</v>
      </c>
      <c r="AG2043" s="242" t="str">
        <f>IFERROR(VLOOKUP(작성용!A:A,RM!A:D,4,0),"-")</f>
        <v>-</v>
      </c>
      <c r="AH2043" s="9" t="s">
        <v>6721</v>
      </c>
      <c r="AI2043" s="238" t="s">
        <v>6721</v>
      </c>
      <c r="AJ2043" s="238" t="s">
        <v>6721</v>
      </c>
      <c r="AK2043" s="238" t="s">
        <v>7182</v>
      </c>
      <c r="AL2043" s="238">
        <v>2042</v>
      </c>
    </row>
    <row r="2044" spans="1:38" x14ac:dyDescent="0.3">
      <c r="A2044" s="232">
        <v>6000544</v>
      </c>
      <c r="B2044" s="232" t="s">
        <v>8987</v>
      </c>
      <c r="C2044" s="244" t="s">
        <v>6717</v>
      </c>
      <c r="D2044" s="231" t="s">
        <v>9126</v>
      </c>
      <c r="E2044" s="239">
        <v>1101116925874</v>
      </c>
      <c r="F2044" s="243" t="s">
        <v>6966</v>
      </c>
      <c r="G2044" s="214">
        <v>0</v>
      </c>
      <c r="H2044" s="234" t="s">
        <v>6721</v>
      </c>
      <c r="I2044" s="234"/>
      <c r="J2044" s="234"/>
      <c r="K2044" s="234"/>
      <c r="L2044" s="234"/>
      <c r="M2044" s="234"/>
      <c r="N2044" s="234" t="s">
        <v>6946</v>
      </c>
      <c r="O2044" s="249"/>
      <c r="P2044" s="249"/>
      <c r="Q2044" s="226"/>
      <c r="R2044" s="212" t="s">
        <v>2</v>
      </c>
      <c r="S2044" s="213" t="s">
        <v>6721</v>
      </c>
      <c r="T2044" s="236" t="s">
        <v>8997</v>
      </c>
      <c r="U2044" s="237" t="s">
        <v>6722</v>
      </c>
      <c r="V2044" s="236">
        <v>45548</v>
      </c>
      <c r="W2044" s="236" t="s">
        <v>6944</v>
      </c>
      <c r="X2044" s="237" t="s">
        <v>6721</v>
      </c>
      <c r="Y2044" s="237"/>
      <c r="Z2044" s="237"/>
      <c r="AA2044" s="241">
        <v>202409</v>
      </c>
      <c r="AB2044" s="246"/>
      <c r="AC2044" s="236" t="s">
        <v>7181</v>
      </c>
      <c r="AD2044" s="247" t="s">
        <v>7133</v>
      </c>
      <c r="AE2044" s="248">
        <v>0</v>
      </c>
      <c r="AF2044" s="247" t="s">
        <v>7133</v>
      </c>
      <c r="AG2044" s="242" t="str">
        <f>IFERROR(VLOOKUP(작성용!A:A,RM!A:D,4,0),"-")</f>
        <v>-</v>
      </c>
      <c r="AH2044" s="9" t="s">
        <v>6721</v>
      </c>
      <c r="AI2044" s="238" t="s">
        <v>6721</v>
      </c>
      <c r="AJ2044" s="238" t="s">
        <v>6721</v>
      </c>
      <c r="AK2044" s="238" t="s">
        <v>7182</v>
      </c>
      <c r="AL2044" s="238">
        <v>2043</v>
      </c>
    </row>
    <row r="2045" spans="1:38" x14ac:dyDescent="0.3">
      <c r="A2045" s="232">
        <v>6000544</v>
      </c>
      <c r="B2045" s="232" t="s">
        <v>8987</v>
      </c>
      <c r="C2045" s="244" t="s">
        <v>6717</v>
      </c>
      <c r="D2045" s="240" t="s">
        <v>7938</v>
      </c>
      <c r="E2045" s="239">
        <v>1101115782150</v>
      </c>
      <c r="F2045" s="243" t="s">
        <v>7044</v>
      </c>
      <c r="G2045" s="214">
        <v>2</v>
      </c>
      <c r="H2045" s="234" t="s">
        <v>6721</v>
      </c>
      <c r="I2045" s="234"/>
      <c r="J2045" s="234"/>
      <c r="K2045" s="234"/>
      <c r="L2045" s="234"/>
      <c r="M2045" s="234"/>
      <c r="N2045" s="234" t="s">
        <v>6946</v>
      </c>
      <c r="O2045" s="249"/>
      <c r="P2045" s="249"/>
      <c r="Q2045" s="226"/>
      <c r="R2045" s="212" t="s">
        <v>2</v>
      </c>
      <c r="S2045" s="213" t="s">
        <v>6721</v>
      </c>
      <c r="T2045" s="236" t="s">
        <v>8997</v>
      </c>
      <c r="U2045" s="237" t="s">
        <v>6722</v>
      </c>
      <c r="V2045" s="236">
        <v>45548</v>
      </c>
      <c r="W2045" s="236" t="s">
        <v>6944</v>
      </c>
      <c r="X2045" s="237" t="s">
        <v>6721</v>
      </c>
      <c r="Y2045" s="237"/>
      <c r="Z2045" s="237"/>
      <c r="AA2045" s="241">
        <v>202409</v>
      </c>
      <c r="AB2045" s="246"/>
      <c r="AC2045" s="236" t="s">
        <v>7181</v>
      </c>
      <c r="AD2045" s="247" t="s">
        <v>3822</v>
      </c>
      <c r="AE2045" s="248">
        <v>0</v>
      </c>
      <c r="AF2045" s="247" t="s">
        <v>7167</v>
      </c>
      <c r="AG2045" s="242" t="str">
        <f>IFERROR(VLOOKUP(작성용!A:A,RM!A:D,4,0),"-")</f>
        <v>-</v>
      </c>
      <c r="AH2045" s="9" t="s">
        <v>6721</v>
      </c>
      <c r="AI2045" s="238" t="s">
        <v>6721</v>
      </c>
      <c r="AJ2045" s="238" t="s">
        <v>6721</v>
      </c>
      <c r="AK2045" s="238" t="s">
        <v>7182</v>
      </c>
      <c r="AL2045" s="238">
        <v>2044</v>
      </c>
    </row>
    <row r="2046" spans="1:38" x14ac:dyDescent="0.3">
      <c r="A2046" s="232">
        <v>6000544</v>
      </c>
      <c r="B2046" s="232" t="s">
        <v>8987</v>
      </c>
      <c r="C2046" s="244" t="s">
        <v>6717</v>
      </c>
      <c r="D2046" s="240" t="s">
        <v>9122</v>
      </c>
      <c r="E2046" s="239">
        <v>1101114691667</v>
      </c>
      <c r="F2046" s="243" t="s">
        <v>6931</v>
      </c>
      <c r="G2046" s="214">
        <v>0</v>
      </c>
      <c r="H2046" s="234" t="s">
        <v>6721</v>
      </c>
      <c r="I2046" s="234"/>
      <c r="J2046" s="234"/>
      <c r="K2046" s="234"/>
      <c r="L2046" s="234"/>
      <c r="M2046" s="234"/>
      <c r="N2046" s="234" t="s">
        <v>6946</v>
      </c>
      <c r="O2046" s="249"/>
      <c r="P2046" s="249"/>
      <c r="Q2046" s="226"/>
      <c r="R2046" s="212" t="s">
        <v>2</v>
      </c>
      <c r="S2046" s="213" t="s">
        <v>6721</v>
      </c>
      <c r="T2046" s="236" t="s">
        <v>8997</v>
      </c>
      <c r="U2046" s="237" t="s">
        <v>6722</v>
      </c>
      <c r="V2046" s="236">
        <v>45548</v>
      </c>
      <c r="W2046" s="236" t="s">
        <v>6944</v>
      </c>
      <c r="X2046" s="237" t="s">
        <v>6721</v>
      </c>
      <c r="Y2046" s="237"/>
      <c r="Z2046" s="237"/>
      <c r="AA2046" s="241">
        <v>202409</v>
      </c>
      <c r="AB2046" s="246"/>
      <c r="AC2046" s="236" t="s">
        <v>7181</v>
      </c>
      <c r="AD2046" s="247" t="s">
        <v>7117</v>
      </c>
      <c r="AE2046" s="248">
        <v>0</v>
      </c>
      <c r="AF2046" s="247" t="s">
        <v>7167</v>
      </c>
      <c r="AG2046" s="242" t="str">
        <f>IFERROR(VLOOKUP(작성용!A:A,RM!A:D,4,0),"-")</f>
        <v>-</v>
      </c>
      <c r="AH2046" s="9" t="s">
        <v>6721</v>
      </c>
      <c r="AI2046" s="238" t="s">
        <v>6721</v>
      </c>
      <c r="AJ2046" s="238" t="s">
        <v>6721</v>
      </c>
      <c r="AK2046" s="238" t="s">
        <v>7182</v>
      </c>
      <c r="AL2046" s="238">
        <v>2045</v>
      </c>
    </row>
    <row r="2047" spans="1:38" x14ac:dyDescent="0.3">
      <c r="A2047" s="232">
        <v>6000544</v>
      </c>
      <c r="B2047" s="232" t="s">
        <v>8987</v>
      </c>
      <c r="C2047" s="244" t="s">
        <v>6717</v>
      </c>
      <c r="D2047" s="240" t="s">
        <v>8022</v>
      </c>
      <c r="E2047" s="239">
        <v>1101116635530</v>
      </c>
      <c r="F2047" s="243" t="s">
        <v>7179</v>
      </c>
      <c r="G2047" s="214">
        <v>0</v>
      </c>
      <c r="H2047" s="234" t="s">
        <v>6721</v>
      </c>
      <c r="I2047" s="234"/>
      <c r="J2047" s="234"/>
      <c r="K2047" s="234"/>
      <c r="L2047" s="234"/>
      <c r="M2047" s="234"/>
      <c r="N2047" s="234" t="s">
        <v>6946</v>
      </c>
      <c r="O2047" s="249"/>
      <c r="P2047" s="249"/>
      <c r="Q2047" s="226"/>
      <c r="R2047" s="212" t="s">
        <v>2</v>
      </c>
      <c r="S2047" s="213" t="s">
        <v>6721</v>
      </c>
      <c r="T2047" s="236" t="s">
        <v>8997</v>
      </c>
      <c r="U2047" s="237" t="s">
        <v>6722</v>
      </c>
      <c r="V2047" s="236">
        <v>45548</v>
      </c>
      <c r="W2047" s="236" t="s">
        <v>6944</v>
      </c>
      <c r="X2047" s="237" t="s">
        <v>6721</v>
      </c>
      <c r="Y2047" s="237"/>
      <c r="Z2047" s="237"/>
      <c r="AA2047" s="241">
        <v>202409</v>
      </c>
      <c r="AB2047" s="246"/>
      <c r="AC2047" s="236" t="s">
        <v>7181</v>
      </c>
      <c r="AD2047" s="247" t="s">
        <v>7137</v>
      </c>
      <c r="AE2047" s="248">
        <v>0</v>
      </c>
      <c r="AF2047" s="247" t="s">
        <v>7137</v>
      </c>
      <c r="AG2047" s="242" t="str">
        <f>IFERROR(VLOOKUP(작성용!A:A,RM!A:D,4,0),"-")</f>
        <v>-</v>
      </c>
      <c r="AH2047" s="9" t="s">
        <v>6721</v>
      </c>
      <c r="AI2047" s="238" t="s">
        <v>6721</v>
      </c>
      <c r="AJ2047" s="238" t="s">
        <v>6721</v>
      </c>
      <c r="AK2047" s="238" t="s">
        <v>7182</v>
      </c>
      <c r="AL2047" s="238">
        <v>2046</v>
      </c>
    </row>
    <row r="2048" spans="1:38" x14ac:dyDescent="0.3">
      <c r="A2048" s="232">
        <v>6000544</v>
      </c>
      <c r="B2048" s="232" t="s">
        <v>8987</v>
      </c>
      <c r="C2048" s="244" t="s">
        <v>6717</v>
      </c>
      <c r="D2048" s="240" t="s">
        <v>8022</v>
      </c>
      <c r="E2048" s="239">
        <v>1101116635530</v>
      </c>
      <c r="F2048" s="243" t="s">
        <v>7044</v>
      </c>
      <c r="G2048" s="214">
        <v>1</v>
      </c>
      <c r="H2048" s="234" t="s">
        <v>6721</v>
      </c>
      <c r="I2048" s="234"/>
      <c r="J2048" s="234"/>
      <c r="K2048" s="234"/>
      <c r="L2048" s="234"/>
      <c r="M2048" s="234"/>
      <c r="N2048" s="234" t="s">
        <v>6946</v>
      </c>
      <c r="O2048" s="249"/>
      <c r="P2048" s="249"/>
      <c r="Q2048" s="226"/>
      <c r="R2048" s="212" t="s">
        <v>2</v>
      </c>
      <c r="S2048" s="213" t="s">
        <v>6721</v>
      </c>
      <c r="T2048" s="236" t="s">
        <v>8997</v>
      </c>
      <c r="U2048" s="237" t="s">
        <v>6722</v>
      </c>
      <c r="V2048" s="236">
        <v>45548</v>
      </c>
      <c r="W2048" s="236" t="s">
        <v>6944</v>
      </c>
      <c r="X2048" s="237" t="s">
        <v>6721</v>
      </c>
      <c r="Y2048" s="237"/>
      <c r="Z2048" s="237"/>
      <c r="AA2048" s="241">
        <v>202409</v>
      </c>
      <c r="AB2048" s="246"/>
      <c r="AC2048" s="236" t="s">
        <v>7181</v>
      </c>
      <c r="AD2048" s="247" t="s">
        <v>7137</v>
      </c>
      <c r="AE2048" s="248">
        <v>0</v>
      </c>
      <c r="AF2048" s="247" t="s">
        <v>7137</v>
      </c>
      <c r="AG2048" s="242" t="str">
        <f>IFERROR(VLOOKUP(작성용!A:A,RM!A:D,4,0),"-")</f>
        <v>-</v>
      </c>
      <c r="AH2048" s="9" t="s">
        <v>6721</v>
      </c>
      <c r="AI2048" s="238" t="s">
        <v>6721</v>
      </c>
      <c r="AJ2048" s="238" t="s">
        <v>6721</v>
      </c>
      <c r="AK2048" s="238" t="s">
        <v>7182</v>
      </c>
      <c r="AL2048" s="238">
        <v>2047</v>
      </c>
    </row>
    <row r="2049" spans="1:38" x14ac:dyDescent="0.3">
      <c r="A2049" s="232">
        <v>6000544</v>
      </c>
      <c r="B2049" s="232" t="s">
        <v>8987</v>
      </c>
      <c r="C2049" s="244" t="s">
        <v>6717</v>
      </c>
      <c r="D2049" s="240" t="s">
        <v>7938</v>
      </c>
      <c r="E2049" s="239">
        <v>1101115782150</v>
      </c>
      <c r="F2049" s="243" t="s">
        <v>7179</v>
      </c>
      <c r="G2049" s="214">
        <v>0</v>
      </c>
      <c r="H2049" s="234" t="s">
        <v>6721</v>
      </c>
      <c r="I2049" s="234"/>
      <c r="J2049" s="234"/>
      <c r="K2049" s="234"/>
      <c r="L2049" s="234"/>
      <c r="M2049" s="234"/>
      <c r="N2049" s="234" t="s">
        <v>6946</v>
      </c>
      <c r="O2049" s="249"/>
      <c r="P2049" s="249"/>
      <c r="Q2049" s="226"/>
      <c r="R2049" s="212" t="s">
        <v>2</v>
      </c>
      <c r="S2049" s="213" t="s">
        <v>6721</v>
      </c>
      <c r="T2049" s="236" t="s">
        <v>8997</v>
      </c>
      <c r="U2049" s="237" t="s">
        <v>6722</v>
      </c>
      <c r="V2049" s="236">
        <v>45548</v>
      </c>
      <c r="W2049" s="236" t="s">
        <v>6944</v>
      </c>
      <c r="X2049" s="237" t="s">
        <v>6721</v>
      </c>
      <c r="Y2049" s="237"/>
      <c r="Z2049" s="237"/>
      <c r="AA2049" s="241">
        <v>202409</v>
      </c>
      <c r="AB2049" s="246"/>
      <c r="AC2049" s="236" t="s">
        <v>7181</v>
      </c>
      <c r="AD2049" s="247" t="s">
        <v>3822</v>
      </c>
      <c r="AE2049" s="248">
        <v>0</v>
      </c>
      <c r="AF2049" s="247" t="s">
        <v>7167</v>
      </c>
      <c r="AG2049" s="242" t="str">
        <f>IFERROR(VLOOKUP(작성용!A:A,RM!A:D,4,0),"-")</f>
        <v>-</v>
      </c>
      <c r="AH2049" s="9" t="s">
        <v>6721</v>
      </c>
      <c r="AI2049" s="238" t="s">
        <v>6721</v>
      </c>
      <c r="AJ2049" s="238" t="s">
        <v>6721</v>
      </c>
      <c r="AK2049" s="238" t="s">
        <v>7182</v>
      </c>
      <c r="AL2049" s="238">
        <v>2048</v>
      </c>
    </row>
    <row r="2050" spans="1:38" x14ac:dyDescent="0.3">
      <c r="A2050" s="232">
        <v>6000544</v>
      </c>
      <c r="B2050" s="232" t="s">
        <v>8987</v>
      </c>
      <c r="C2050" s="244" t="s">
        <v>6717</v>
      </c>
      <c r="D2050" s="240" t="s">
        <v>9127</v>
      </c>
      <c r="E2050" s="239">
        <v>1601110480535</v>
      </c>
      <c r="F2050" s="243" t="s">
        <v>7044</v>
      </c>
      <c r="G2050" s="214">
        <v>0</v>
      </c>
      <c r="H2050" s="234" t="s">
        <v>6721</v>
      </c>
      <c r="I2050" s="234"/>
      <c r="J2050" s="234"/>
      <c r="K2050" s="234"/>
      <c r="L2050" s="234"/>
      <c r="M2050" s="234"/>
      <c r="N2050" s="234" t="s">
        <v>6946</v>
      </c>
      <c r="O2050" s="249"/>
      <c r="P2050" s="249"/>
      <c r="Q2050" s="226"/>
      <c r="R2050" s="212" t="s">
        <v>2</v>
      </c>
      <c r="S2050" s="213" t="s">
        <v>6721</v>
      </c>
      <c r="T2050" s="236" t="s">
        <v>8997</v>
      </c>
      <c r="U2050" s="237" t="s">
        <v>6722</v>
      </c>
      <c r="V2050" s="236">
        <v>45548</v>
      </c>
      <c r="W2050" s="236" t="s">
        <v>6944</v>
      </c>
      <c r="X2050" s="237" t="s">
        <v>6721</v>
      </c>
      <c r="Y2050" s="237"/>
      <c r="Z2050" s="237"/>
      <c r="AA2050" s="241">
        <v>202409</v>
      </c>
      <c r="AB2050" s="246"/>
      <c r="AC2050" s="236" t="s">
        <v>7181</v>
      </c>
      <c r="AD2050" s="247" t="s">
        <v>7117</v>
      </c>
      <c r="AE2050" s="248">
        <v>0.4</v>
      </c>
      <c r="AF2050" s="247" t="s">
        <v>7117</v>
      </c>
      <c r="AG2050" s="242" t="str">
        <f>IFERROR(VLOOKUP(작성용!A:A,RM!A:D,4,0),"-")</f>
        <v>-</v>
      </c>
      <c r="AH2050" s="9" t="s">
        <v>6721</v>
      </c>
      <c r="AI2050" s="238" t="s">
        <v>6721</v>
      </c>
      <c r="AJ2050" s="238" t="s">
        <v>6721</v>
      </c>
      <c r="AK2050" s="238" t="s">
        <v>7182</v>
      </c>
      <c r="AL2050" s="238">
        <v>2049</v>
      </c>
    </row>
    <row r="2051" spans="1:38" x14ac:dyDescent="0.3">
      <c r="A2051" s="232">
        <v>6000544</v>
      </c>
      <c r="B2051" s="232" t="s">
        <v>8987</v>
      </c>
      <c r="C2051" s="244" t="s">
        <v>6717</v>
      </c>
      <c r="D2051" s="231" t="s">
        <v>9128</v>
      </c>
      <c r="E2051" s="239">
        <v>1101117490214</v>
      </c>
      <c r="F2051" s="243" t="s">
        <v>7179</v>
      </c>
      <c r="G2051" s="214">
        <v>0</v>
      </c>
      <c r="H2051" s="234" t="s">
        <v>6721</v>
      </c>
      <c r="I2051" s="234"/>
      <c r="J2051" s="234"/>
      <c r="K2051" s="234"/>
      <c r="L2051" s="234"/>
      <c r="M2051" s="234"/>
      <c r="N2051" s="234" t="s">
        <v>6946</v>
      </c>
      <c r="O2051" s="249"/>
      <c r="P2051" s="249"/>
      <c r="Q2051" s="226"/>
      <c r="R2051" s="212" t="s">
        <v>2</v>
      </c>
      <c r="S2051" s="213" t="s">
        <v>6721</v>
      </c>
      <c r="T2051" s="236" t="s">
        <v>8997</v>
      </c>
      <c r="U2051" s="237" t="s">
        <v>6722</v>
      </c>
      <c r="V2051" s="236">
        <v>45548</v>
      </c>
      <c r="W2051" s="236" t="s">
        <v>6944</v>
      </c>
      <c r="X2051" s="237" t="s">
        <v>6721</v>
      </c>
      <c r="Y2051" s="237"/>
      <c r="Z2051" s="237"/>
      <c r="AA2051" s="241">
        <v>202409</v>
      </c>
      <c r="AB2051" s="246"/>
      <c r="AC2051" s="236" t="s">
        <v>7181</v>
      </c>
      <c r="AD2051" s="247" t="s">
        <v>7131</v>
      </c>
      <c r="AE2051" s="248">
        <v>0</v>
      </c>
      <c r="AF2051" s="247" t="s">
        <v>7131</v>
      </c>
      <c r="AG2051" s="242" t="str">
        <f>IFERROR(VLOOKUP(작성용!A:A,RM!A:D,4,0),"-")</f>
        <v>-</v>
      </c>
      <c r="AH2051" s="9" t="s">
        <v>6721</v>
      </c>
      <c r="AI2051" s="238" t="s">
        <v>6721</v>
      </c>
      <c r="AJ2051" s="238" t="s">
        <v>6721</v>
      </c>
      <c r="AK2051" s="238" t="s">
        <v>7182</v>
      </c>
      <c r="AL2051" s="238">
        <v>2050</v>
      </c>
    </row>
    <row r="2052" spans="1:38" x14ac:dyDescent="0.3">
      <c r="A2052" s="232">
        <v>6000544</v>
      </c>
      <c r="B2052" s="232" t="s">
        <v>8987</v>
      </c>
      <c r="C2052" s="244" t="s">
        <v>6717</v>
      </c>
      <c r="D2052" s="240" t="s">
        <v>9129</v>
      </c>
      <c r="E2052" s="239">
        <v>1101116536209</v>
      </c>
      <c r="F2052" s="243" t="s">
        <v>7044</v>
      </c>
      <c r="G2052" s="214">
        <v>1</v>
      </c>
      <c r="H2052" s="234" t="s">
        <v>6721</v>
      </c>
      <c r="I2052" s="234"/>
      <c r="J2052" s="234"/>
      <c r="K2052" s="234"/>
      <c r="L2052" s="234"/>
      <c r="M2052" s="234"/>
      <c r="N2052" s="234" t="s">
        <v>6946</v>
      </c>
      <c r="O2052" s="249"/>
      <c r="P2052" s="249"/>
      <c r="Q2052" s="226"/>
      <c r="R2052" s="212" t="s">
        <v>2</v>
      </c>
      <c r="S2052" s="213" t="s">
        <v>6721</v>
      </c>
      <c r="T2052" s="236" t="s">
        <v>8997</v>
      </c>
      <c r="U2052" s="237" t="s">
        <v>6722</v>
      </c>
      <c r="V2052" s="236">
        <v>45548</v>
      </c>
      <c r="W2052" s="236" t="s">
        <v>6944</v>
      </c>
      <c r="X2052" s="237" t="s">
        <v>6721</v>
      </c>
      <c r="Y2052" s="237"/>
      <c r="Z2052" s="237"/>
      <c r="AA2052" s="241">
        <v>202409</v>
      </c>
      <c r="AB2052" s="246"/>
      <c r="AC2052" s="236" t="s">
        <v>7181</v>
      </c>
      <c r="AD2052" s="247" t="s">
        <v>7100</v>
      </c>
      <c r="AE2052" s="248">
        <v>0.4</v>
      </c>
      <c r="AF2052" s="247" t="s">
        <v>7100</v>
      </c>
      <c r="AG2052" s="242" t="str">
        <f>IFERROR(VLOOKUP(작성용!A:A,RM!A:D,4,0),"-")</f>
        <v>-</v>
      </c>
      <c r="AH2052" s="9" t="s">
        <v>6721</v>
      </c>
      <c r="AI2052" s="238" t="s">
        <v>6721</v>
      </c>
      <c r="AJ2052" s="238" t="s">
        <v>6721</v>
      </c>
      <c r="AK2052" s="238" t="s">
        <v>7182</v>
      </c>
      <c r="AL2052" s="238">
        <v>2051</v>
      </c>
    </row>
    <row r="2053" spans="1:38" x14ac:dyDescent="0.3">
      <c r="A2053" s="232">
        <v>6000544</v>
      </c>
      <c r="B2053" s="232" t="s">
        <v>8987</v>
      </c>
      <c r="C2053" s="244" t="s">
        <v>6717</v>
      </c>
      <c r="D2053" s="240" t="s">
        <v>9130</v>
      </c>
      <c r="E2053" s="239">
        <v>1101116095536</v>
      </c>
      <c r="F2053" s="243" t="s">
        <v>7044</v>
      </c>
      <c r="G2053" s="214">
        <v>0</v>
      </c>
      <c r="H2053" s="234" t="s">
        <v>6721</v>
      </c>
      <c r="I2053" s="234"/>
      <c r="J2053" s="234"/>
      <c r="K2053" s="234"/>
      <c r="L2053" s="234"/>
      <c r="M2053" s="234"/>
      <c r="N2053" s="234" t="s">
        <v>6946</v>
      </c>
      <c r="O2053" s="249"/>
      <c r="P2053" s="249"/>
      <c r="Q2053" s="226"/>
      <c r="R2053" s="212" t="s">
        <v>2</v>
      </c>
      <c r="S2053" s="213" t="s">
        <v>6721</v>
      </c>
      <c r="T2053" s="236" t="s">
        <v>8997</v>
      </c>
      <c r="U2053" s="237" t="s">
        <v>6722</v>
      </c>
      <c r="V2053" s="236">
        <v>45548</v>
      </c>
      <c r="W2053" s="236" t="s">
        <v>6944</v>
      </c>
      <c r="X2053" s="237" t="s">
        <v>6721</v>
      </c>
      <c r="Y2053" s="237"/>
      <c r="Z2053" s="237"/>
      <c r="AA2053" s="241">
        <v>202409</v>
      </c>
      <c r="AB2053" s="246"/>
      <c r="AC2053" s="236" t="s">
        <v>7181</v>
      </c>
      <c r="AD2053" s="247" t="s">
        <v>7158</v>
      </c>
      <c r="AE2053" s="248">
        <v>0.4</v>
      </c>
      <c r="AF2053" s="247" t="s">
        <v>7158</v>
      </c>
      <c r="AG2053" s="242" t="str">
        <f>IFERROR(VLOOKUP(작성용!A:A,RM!A:D,4,0),"-")</f>
        <v>-</v>
      </c>
      <c r="AH2053" s="9" t="s">
        <v>6721</v>
      </c>
      <c r="AI2053" s="238" t="s">
        <v>6721</v>
      </c>
      <c r="AJ2053" s="238" t="s">
        <v>6721</v>
      </c>
      <c r="AK2053" s="238" t="s">
        <v>7182</v>
      </c>
      <c r="AL2053" s="238">
        <v>2052</v>
      </c>
    </row>
    <row r="2054" spans="1:38" x14ac:dyDescent="0.3">
      <c r="A2054" s="232">
        <v>6000544</v>
      </c>
      <c r="B2054" s="232" t="s">
        <v>8987</v>
      </c>
      <c r="C2054" s="244" t="s">
        <v>6717</v>
      </c>
      <c r="D2054" s="240" t="s">
        <v>9130</v>
      </c>
      <c r="E2054" s="239">
        <v>1101116095536</v>
      </c>
      <c r="F2054" s="243" t="s">
        <v>7179</v>
      </c>
      <c r="G2054" s="214">
        <v>0</v>
      </c>
      <c r="H2054" s="234" t="s">
        <v>6721</v>
      </c>
      <c r="I2054" s="234"/>
      <c r="J2054" s="234"/>
      <c r="K2054" s="234"/>
      <c r="L2054" s="234"/>
      <c r="M2054" s="234"/>
      <c r="N2054" s="234" t="s">
        <v>6946</v>
      </c>
      <c r="O2054" s="249"/>
      <c r="P2054" s="249"/>
      <c r="Q2054" s="226"/>
      <c r="R2054" s="212" t="s">
        <v>2</v>
      </c>
      <c r="S2054" s="213" t="s">
        <v>6721</v>
      </c>
      <c r="T2054" s="236" t="s">
        <v>8997</v>
      </c>
      <c r="U2054" s="237" t="s">
        <v>6722</v>
      </c>
      <c r="V2054" s="236">
        <v>45548</v>
      </c>
      <c r="W2054" s="236" t="s">
        <v>6944</v>
      </c>
      <c r="X2054" s="237" t="s">
        <v>6721</v>
      </c>
      <c r="Y2054" s="237"/>
      <c r="Z2054" s="237"/>
      <c r="AA2054" s="241">
        <v>202409</v>
      </c>
      <c r="AB2054" s="246"/>
      <c r="AC2054" s="236" t="s">
        <v>7181</v>
      </c>
      <c r="AD2054" s="247" t="s">
        <v>7158</v>
      </c>
      <c r="AE2054" s="248">
        <v>0</v>
      </c>
      <c r="AF2054" s="247" t="s">
        <v>7158</v>
      </c>
      <c r="AG2054" s="242" t="str">
        <f>IFERROR(VLOOKUP(작성용!A:A,RM!A:D,4,0),"-")</f>
        <v>-</v>
      </c>
      <c r="AH2054" s="9" t="s">
        <v>6721</v>
      </c>
      <c r="AI2054" s="238" t="s">
        <v>6721</v>
      </c>
      <c r="AJ2054" s="238" t="s">
        <v>6721</v>
      </c>
      <c r="AK2054" s="238" t="s">
        <v>7182</v>
      </c>
      <c r="AL2054" s="238">
        <v>2053</v>
      </c>
    </row>
    <row r="2055" spans="1:38" x14ac:dyDescent="0.3">
      <c r="A2055" s="232">
        <v>6000544</v>
      </c>
      <c r="B2055" s="232" t="s">
        <v>8987</v>
      </c>
      <c r="C2055" s="244" t="s">
        <v>6717</v>
      </c>
      <c r="D2055" s="231" t="s">
        <v>9131</v>
      </c>
      <c r="E2055" s="239">
        <v>1311110595933</v>
      </c>
      <c r="F2055" s="243" t="s">
        <v>6966</v>
      </c>
      <c r="G2055" s="214">
        <v>0</v>
      </c>
      <c r="H2055" s="234" t="s">
        <v>6721</v>
      </c>
      <c r="I2055" s="234"/>
      <c r="J2055" s="234"/>
      <c r="K2055" s="234"/>
      <c r="L2055" s="234"/>
      <c r="M2055" s="234"/>
      <c r="N2055" s="234" t="s">
        <v>6946</v>
      </c>
      <c r="O2055" s="249"/>
      <c r="P2055" s="249"/>
      <c r="Q2055" s="226"/>
      <c r="R2055" s="212" t="s">
        <v>2</v>
      </c>
      <c r="S2055" s="213" t="s">
        <v>6721</v>
      </c>
      <c r="T2055" s="236" t="s">
        <v>8997</v>
      </c>
      <c r="U2055" s="237" t="s">
        <v>6722</v>
      </c>
      <c r="V2055" s="236">
        <v>45548</v>
      </c>
      <c r="W2055" s="236" t="s">
        <v>6944</v>
      </c>
      <c r="X2055" s="237" t="s">
        <v>6721</v>
      </c>
      <c r="Y2055" s="237"/>
      <c r="Z2055" s="237"/>
      <c r="AA2055" s="241">
        <v>202409</v>
      </c>
      <c r="AB2055" s="246"/>
      <c r="AC2055" s="236" t="s">
        <v>7181</v>
      </c>
      <c r="AD2055" s="247" t="s">
        <v>7115</v>
      </c>
      <c r="AE2055" s="248">
        <v>0.4</v>
      </c>
      <c r="AF2055" s="247" t="s">
        <v>7115</v>
      </c>
      <c r="AG2055" s="242" t="str">
        <f>IFERROR(VLOOKUP(작성용!A:A,RM!A:D,4,0),"-")</f>
        <v>-</v>
      </c>
      <c r="AH2055" s="9" t="s">
        <v>6721</v>
      </c>
      <c r="AI2055" s="238" t="s">
        <v>6721</v>
      </c>
      <c r="AJ2055" s="238" t="s">
        <v>6721</v>
      </c>
      <c r="AK2055" s="238" t="s">
        <v>7182</v>
      </c>
      <c r="AL2055" s="238">
        <v>2054</v>
      </c>
    </row>
    <row r="2056" spans="1:38" x14ac:dyDescent="0.3">
      <c r="A2056" s="232">
        <v>6000544</v>
      </c>
      <c r="B2056" s="232" t="s">
        <v>8987</v>
      </c>
      <c r="C2056" s="244" t="s">
        <v>6717</v>
      </c>
      <c r="D2056" s="240" t="s">
        <v>9130</v>
      </c>
      <c r="E2056" s="239">
        <v>1101116095536</v>
      </c>
      <c r="F2056" s="243" t="s">
        <v>7044</v>
      </c>
      <c r="G2056" s="214">
        <v>1</v>
      </c>
      <c r="H2056" s="234" t="s">
        <v>6721</v>
      </c>
      <c r="I2056" s="234"/>
      <c r="J2056" s="234"/>
      <c r="K2056" s="234"/>
      <c r="L2056" s="234"/>
      <c r="M2056" s="234"/>
      <c r="N2056" s="234" t="s">
        <v>6946</v>
      </c>
      <c r="O2056" s="249"/>
      <c r="P2056" s="249"/>
      <c r="Q2056" s="226"/>
      <c r="R2056" s="212" t="s">
        <v>2</v>
      </c>
      <c r="S2056" s="213" t="s">
        <v>6721</v>
      </c>
      <c r="T2056" s="236" t="s">
        <v>8997</v>
      </c>
      <c r="U2056" s="237" t="s">
        <v>6722</v>
      </c>
      <c r="V2056" s="236">
        <v>45548</v>
      </c>
      <c r="W2056" s="236" t="s">
        <v>6944</v>
      </c>
      <c r="X2056" s="237" t="s">
        <v>6721</v>
      </c>
      <c r="Y2056" s="237"/>
      <c r="Z2056" s="237"/>
      <c r="AA2056" s="241">
        <v>202409</v>
      </c>
      <c r="AB2056" s="246"/>
      <c r="AC2056" s="236" t="s">
        <v>7181</v>
      </c>
      <c r="AD2056" s="247" t="s">
        <v>7158</v>
      </c>
      <c r="AE2056" s="248">
        <v>0</v>
      </c>
      <c r="AF2056" s="247" t="s">
        <v>7158</v>
      </c>
      <c r="AG2056" s="242" t="str">
        <f>IFERROR(VLOOKUP(작성용!A:A,RM!A:D,4,0),"-")</f>
        <v>-</v>
      </c>
      <c r="AH2056" s="9" t="s">
        <v>6721</v>
      </c>
      <c r="AI2056" s="238" t="s">
        <v>6721</v>
      </c>
      <c r="AJ2056" s="238" t="s">
        <v>6721</v>
      </c>
      <c r="AK2056" s="238" t="s">
        <v>7182</v>
      </c>
      <c r="AL2056" s="238">
        <v>2055</v>
      </c>
    </row>
    <row r="2057" spans="1:38" x14ac:dyDescent="0.3">
      <c r="A2057" s="232">
        <v>6000544</v>
      </c>
      <c r="B2057" s="232" t="s">
        <v>8987</v>
      </c>
      <c r="C2057" s="244" t="s">
        <v>6717</v>
      </c>
      <c r="D2057" s="231" t="s">
        <v>9049</v>
      </c>
      <c r="E2057" s="239">
        <v>1311110596452</v>
      </c>
      <c r="F2057" s="243" t="s">
        <v>7044</v>
      </c>
      <c r="G2057" s="214">
        <v>0</v>
      </c>
      <c r="H2057" s="234" t="s">
        <v>6721</v>
      </c>
      <c r="I2057" s="234"/>
      <c r="J2057" s="234"/>
      <c r="K2057" s="234"/>
      <c r="L2057" s="234"/>
      <c r="M2057" s="234"/>
      <c r="N2057" s="234" t="s">
        <v>6946</v>
      </c>
      <c r="O2057" s="249"/>
      <c r="P2057" s="249"/>
      <c r="Q2057" s="226"/>
      <c r="R2057" s="212" t="s">
        <v>2</v>
      </c>
      <c r="S2057" s="213" t="s">
        <v>6721</v>
      </c>
      <c r="T2057" s="236" t="s">
        <v>8997</v>
      </c>
      <c r="U2057" s="237" t="s">
        <v>6722</v>
      </c>
      <c r="V2057" s="236">
        <v>45548</v>
      </c>
      <c r="W2057" s="236" t="s">
        <v>6944</v>
      </c>
      <c r="X2057" s="237" t="s">
        <v>6721</v>
      </c>
      <c r="Y2057" s="237"/>
      <c r="Z2057" s="237"/>
      <c r="AA2057" s="241">
        <v>202409</v>
      </c>
      <c r="AB2057" s="246"/>
      <c r="AC2057" s="236" t="s">
        <v>7181</v>
      </c>
      <c r="AD2057" s="247" t="s">
        <v>7221</v>
      </c>
      <c r="AE2057" s="248">
        <v>0</v>
      </c>
      <c r="AF2057" s="247" t="s">
        <v>7221</v>
      </c>
      <c r="AG2057" s="242" t="str">
        <f>IFERROR(VLOOKUP(작성용!A:A,RM!A:D,4,0),"-")</f>
        <v>-</v>
      </c>
      <c r="AH2057" s="9" t="s">
        <v>6721</v>
      </c>
      <c r="AI2057" s="238" t="s">
        <v>6721</v>
      </c>
      <c r="AJ2057" s="238" t="s">
        <v>6721</v>
      </c>
      <c r="AK2057" s="238" t="s">
        <v>7182</v>
      </c>
      <c r="AL2057" s="238">
        <v>2056</v>
      </c>
    </row>
    <row r="2058" spans="1:38" x14ac:dyDescent="0.3">
      <c r="A2058" s="232">
        <v>6000544</v>
      </c>
      <c r="B2058" s="232" t="s">
        <v>8987</v>
      </c>
      <c r="C2058" s="244" t="s">
        <v>6717</v>
      </c>
      <c r="D2058" s="240" t="s">
        <v>9132</v>
      </c>
      <c r="E2058" s="239">
        <v>1601110500721</v>
      </c>
      <c r="F2058" s="243" t="s">
        <v>7044</v>
      </c>
      <c r="G2058" s="214">
        <v>0</v>
      </c>
      <c r="H2058" s="234" t="s">
        <v>6721</v>
      </c>
      <c r="I2058" s="234"/>
      <c r="J2058" s="234"/>
      <c r="K2058" s="234"/>
      <c r="L2058" s="234"/>
      <c r="M2058" s="234"/>
      <c r="N2058" s="234" t="s">
        <v>6946</v>
      </c>
      <c r="O2058" s="249"/>
      <c r="P2058" s="249"/>
      <c r="Q2058" s="226"/>
      <c r="R2058" s="212" t="s">
        <v>2</v>
      </c>
      <c r="S2058" s="213" t="s">
        <v>6721</v>
      </c>
      <c r="T2058" s="236" t="s">
        <v>8997</v>
      </c>
      <c r="U2058" s="237" t="s">
        <v>6722</v>
      </c>
      <c r="V2058" s="236">
        <v>45548</v>
      </c>
      <c r="W2058" s="236" t="s">
        <v>6944</v>
      </c>
      <c r="X2058" s="237" t="s">
        <v>6721</v>
      </c>
      <c r="Y2058" s="237"/>
      <c r="Z2058" s="237"/>
      <c r="AA2058" s="241">
        <v>202409</v>
      </c>
      <c r="AB2058" s="246"/>
      <c r="AC2058" s="236" t="s">
        <v>7181</v>
      </c>
      <c r="AD2058" s="247" t="s">
        <v>7049</v>
      </c>
      <c r="AE2058" s="248">
        <v>0.4</v>
      </c>
      <c r="AF2058" s="247" t="s">
        <v>7049</v>
      </c>
      <c r="AG2058" s="242" t="str">
        <f>IFERROR(VLOOKUP(작성용!A:A,RM!A:D,4,0),"-")</f>
        <v>-</v>
      </c>
      <c r="AH2058" s="9" t="s">
        <v>6721</v>
      </c>
      <c r="AI2058" s="238" t="s">
        <v>6721</v>
      </c>
      <c r="AJ2058" s="238" t="s">
        <v>6721</v>
      </c>
      <c r="AK2058" s="238" t="s">
        <v>7182</v>
      </c>
      <c r="AL2058" s="238">
        <v>2057</v>
      </c>
    </row>
    <row r="2059" spans="1:38" x14ac:dyDescent="0.3">
      <c r="A2059" s="232">
        <v>6000544</v>
      </c>
      <c r="B2059" s="232" t="s">
        <v>8987</v>
      </c>
      <c r="C2059" s="244" t="s">
        <v>6717</v>
      </c>
      <c r="D2059" s="240" t="s">
        <v>9122</v>
      </c>
      <c r="E2059" s="239">
        <v>1101114691667</v>
      </c>
      <c r="F2059" s="243" t="s">
        <v>6966</v>
      </c>
      <c r="G2059" s="214">
        <v>0</v>
      </c>
      <c r="H2059" s="234" t="s">
        <v>6721</v>
      </c>
      <c r="I2059" s="234"/>
      <c r="J2059" s="234"/>
      <c r="K2059" s="234"/>
      <c r="L2059" s="234"/>
      <c r="M2059" s="234"/>
      <c r="N2059" s="234" t="s">
        <v>6946</v>
      </c>
      <c r="O2059" s="249"/>
      <c r="P2059" s="249"/>
      <c r="Q2059" s="226"/>
      <c r="R2059" s="212" t="s">
        <v>2</v>
      </c>
      <c r="S2059" s="213" t="s">
        <v>6721</v>
      </c>
      <c r="T2059" s="236" t="s">
        <v>8997</v>
      </c>
      <c r="U2059" s="237" t="s">
        <v>6722</v>
      </c>
      <c r="V2059" s="236">
        <v>45548</v>
      </c>
      <c r="W2059" s="236" t="s">
        <v>6944</v>
      </c>
      <c r="X2059" s="237" t="s">
        <v>6721</v>
      </c>
      <c r="Y2059" s="237"/>
      <c r="Z2059" s="237"/>
      <c r="AA2059" s="241">
        <v>202409</v>
      </c>
      <c r="AB2059" s="246"/>
      <c r="AC2059" s="236" t="s">
        <v>7181</v>
      </c>
      <c r="AD2059" s="247" t="s">
        <v>7117</v>
      </c>
      <c r="AE2059" s="248">
        <v>0</v>
      </c>
      <c r="AF2059" s="247" t="s">
        <v>7167</v>
      </c>
      <c r="AG2059" s="242" t="str">
        <f>IFERROR(VLOOKUP(작성용!A:A,RM!A:D,4,0),"-")</f>
        <v>-</v>
      </c>
      <c r="AH2059" s="9" t="s">
        <v>6721</v>
      </c>
      <c r="AI2059" s="238" t="s">
        <v>6721</v>
      </c>
      <c r="AJ2059" s="238" t="s">
        <v>6721</v>
      </c>
      <c r="AK2059" s="238" t="s">
        <v>7182</v>
      </c>
      <c r="AL2059" s="238">
        <v>2058</v>
      </c>
    </row>
    <row r="2060" spans="1:38" x14ac:dyDescent="0.3">
      <c r="A2060" s="232">
        <v>6000544</v>
      </c>
      <c r="B2060" s="232" t="s">
        <v>8987</v>
      </c>
      <c r="C2060" s="244" t="s">
        <v>6717</v>
      </c>
      <c r="D2060" s="240" t="s">
        <v>9124</v>
      </c>
      <c r="E2060" s="239">
        <v>1101116543501</v>
      </c>
      <c r="F2060" s="243" t="s">
        <v>6966</v>
      </c>
      <c r="G2060" s="214">
        <v>1</v>
      </c>
      <c r="H2060" s="234" t="s">
        <v>6721</v>
      </c>
      <c r="I2060" s="234"/>
      <c r="J2060" s="234"/>
      <c r="K2060" s="234"/>
      <c r="L2060" s="234"/>
      <c r="M2060" s="234"/>
      <c r="N2060" s="234" t="s">
        <v>6946</v>
      </c>
      <c r="O2060" s="249"/>
      <c r="P2060" s="249"/>
      <c r="Q2060" s="226"/>
      <c r="R2060" s="212" t="s">
        <v>2</v>
      </c>
      <c r="S2060" s="213" t="s">
        <v>6721</v>
      </c>
      <c r="T2060" s="236" t="s">
        <v>8997</v>
      </c>
      <c r="U2060" s="237" t="s">
        <v>6722</v>
      </c>
      <c r="V2060" s="236">
        <v>45548</v>
      </c>
      <c r="W2060" s="236" t="s">
        <v>6944</v>
      </c>
      <c r="X2060" s="237" t="s">
        <v>6721</v>
      </c>
      <c r="Y2060" s="237"/>
      <c r="Z2060" s="237"/>
      <c r="AA2060" s="241">
        <v>202409</v>
      </c>
      <c r="AB2060" s="246"/>
      <c r="AC2060" s="236" t="s">
        <v>7181</v>
      </c>
      <c r="AD2060" s="247" t="s">
        <v>7160</v>
      </c>
      <c r="AE2060" s="248">
        <v>0.4</v>
      </c>
      <c r="AF2060" s="247" t="s">
        <v>7160</v>
      </c>
      <c r="AG2060" s="242" t="str">
        <f>IFERROR(VLOOKUP(작성용!A:A,RM!A:D,4,0),"-")</f>
        <v>-</v>
      </c>
      <c r="AH2060" s="9" t="s">
        <v>6721</v>
      </c>
      <c r="AI2060" s="238" t="s">
        <v>6721</v>
      </c>
      <c r="AJ2060" s="238" t="s">
        <v>6721</v>
      </c>
      <c r="AK2060" s="238" t="s">
        <v>7182</v>
      </c>
      <c r="AL2060" s="238">
        <v>2059</v>
      </c>
    </row>
    <row r="2061" spans="1:38" x14ac:dyDescent="0.3">
      <c r="A2061" s="232">
        <v>6000712</v>
      </c>
      <c r="B2061" s="232" t="s">
        <v>8988</v>
      </c>
      <c r="C2061" s="244" t="s">
        <v>6717</v>
      </c>
      <c r="D2061" s="240" t="s">
        <v>7960</v>
      </c>
      <c r="E2061" s="239">
        <v>1341110432116</v>
      </c>
      <c r="F2061" s="243" t="s">
        <v>6966</v>
      </c>
      <c r="G2061" s="214">
        <v>4</v>
      </c>
      <c r="H2061" s="234" t="s">
        <v>6721</v>
      </c>
      <c r="I2061" s="234"/>
      <c r="J2061" s="234"/>
      <c r="K2061" s="234"/>
      <c r="L2061" s="234"/>
      <c r="M2061" s="234"/>
      <c r="N2061" s="234" t="s">
        <v>6946</v>
      </c>
      <c r="O2061" s="249"/>
      <c r="P2061" s="249"/>
      <c r="Q2061" s="226"/>
      <c r="R2061" s="212" t="s">
        <v>2</v>
      </c>
      <c r="S2061" s="213" t="s">
        <v>6721</v>
      </c>
      <c r="T2061" s="236" t="s">
        <v>8996</v>
      </c>
      <c r="U2061" s="237" t="s">
        <v>6722</v>
      </c>
      <c r="V2061" s="236">
        <v>45548</v>
      </c>
      <c r="W2061" s="236" t="s">
        <v>6944</v>
      </c>
      <c r="X2061" s="237" t="s">
        <v>6721</v>
      </c>
      <c r="Y2061" s="237"/>
      <c r="Z2061" s="237"/>
      <c r="AA2061" s="241">
        <v>202409</v>
      </c>
      <c r="AB2061" s="246"/>
      <c r="AC2061" s="236" t="s">
        <v>7181</v>
      </c>
      <c r="AD2061" s="247" t="s">
        <v>7131</v>
      </c>
      <c r="AE2061" s="248">
        <v>0</v>
      </c>
      <c r="AF2061" s="247" t="s">
        <v>7131</v>
      </c>
      <c r="AG2061" s="242" t="str">
        <f>IFERROR(VLOOKUP(작성용!A:A,RM!A:D,4,0),"-")</f>
        <v>-</v>
      </c>
      <c r="AH2061" s="9" t="s">
        <v>6721</v>
      </c>
      <c r="AI2061" s="238" t="s">
        <v>6721</v>
      </c>
      <c r="AJ2061" s="238" t="s">
        <v>6721</v>
      </c>
      <c r="AK2061" s="238" t="s">
        <v>7182</v>
      </c>
      <c r="AL2061" s="238">
        <v>2060</v>
      </c>
    </row>
    <row r="2062" spans="1:38" x14ac:dyDescent="0.3">
      <c r="A2062" s="232">
        <v>6000712</v>
      </c>
      <c r="B2062" s="232" t="s">
        <v>8988</v>
      </c>
      <c r="C2062" s="244" t="s">
        <v>6717</v>
      </c>
      <c r="D2062" s="240" t="s">
        <v>7938</v>
      </c>
      <c r="E2062" s="239">
        <v>1101115782150</v>
      </c>
      <c r="F2062" s="243" t="s">
        <v>7044</v>
      </c>
      <c r="G2062" s="214">
        <v>2</v>
      </c>
      <c r="H2062" s="234" t="s">
        <v>6721</v>
      </c>
      <c r="I2062" s="234"/>
      <c r="J2062" s="234"/>
      <c r="K2062" s="234"/>
      <c r="L2062" s="234"/>
      <c r="M2062" s="234"/>
      <c r="N2062" s="234" t="s">
        <v>6946</v>
      </c>
      <c r="O2062" s="249"/>
      <c r="P2062" s="249"/>
      <c r="Q2062" s="226"/>
      <c r="R2062" s="212" t="s">
        <v>2</v>
      </c>
      <c r="S2062" s="213" t="s">
        <v>6721</v>
      </c>
      <c r="T2062" s="236" t="s">
        <v>8996</v>
      </c>
      <c r="U2062" s="237" t="s">
        <v>6722</v>
      </c>
      <c r="V2062" s="236">
        <v>45548</v>
      </c>
      <c r="W2062" s="236" t="s">
        <v>6944</v>
      </c>
      <c r="X2062" s="237" t="s">
        <v>6721</v>
      </c>
      <c r="Y2062" s="237"/>
      <c r="Z2062" s="237"/>
      <c r="AA2062" s="241">
        <v>202409</v>
      </c>
      <c r="AB2062" s="246"/>
      <c r="AC2062" s="236" t="s">
        <v>7181</v>
      </c>
      <c r="AD2062" s="247" t="s">
        <v>3822</v>
      </c>
      <c r="AE2062" s="248">
        <v>0</v>
      </c>
      <c r="AF2062" s="247" t="s">
        <v>7167</v>
      </c>
      <c r="AG2062" s="242" t="str">
        <f>IFERROR(VLOOKUP(작성용!A:A,RM!A:D,4,0),"-")</f>
        <v>-</v>
      </c>
      <c r="AH2062" s="9" t="s">
        <v>6721</v>
      </c>
      <c r="AI2062" s="238" t="s">
        <v>6721</v>
      </c>
      <c r="AJ2062" s="238" t="s">
        <v>6721</v>
      </c>
      <c r="AK2062" s="238" t="s">
        <v>7182</v>
      </c>
      <c r="AL2062" s="238">
        <v>2061</v>
      </c>
    </row>
    <row r="2063" spans="1:38" x14ac:dyDescent="0.3">
      <c r="A2063" s="232">
        <v>6000619</v>
      </c>
      <c r="B2063" s="232" t="s">
        <v>8989</v>
      </c>
      <c r="C2063" s="244" t="s">
        <v>6717</v>
      </c>
      <c r="D2063" s="230" t="s">
        <v>9133</v>
      </c>
      <c r="E2063" s="239">
        <v>1348110182973</v>
      </c>
      <c r="F2063" s="243" t="s">
        <v>7179</v>
      </c>
      <c r="G2063" s="214">
        <v>0</v>
      </c>
      <c r="H2063" s="234" t="s">
        <v>6721</v>
      </c>
      <c r="I2063" s="234"/>
      <c r="J2063" s="234"/>
      <c r="K2063" s="234"/>
      <c r="L2063" s="234"/>
      <c r="M2063" s="234"/>
      <c r="N2063" s="234" t="s">
        <v>6946</v>
      </c>
      <c r="O2063" s="249"/>
      <c r="P2063" s="249"/>
      <c r="Q2063" s="226"/>
      <c r="R2063" s="212" t="s">
        <v>2</v>
      </c>
      <c r="S2063" s="213" t="s">
        <v>6721</v>
      </c>
      <c r="T2063" s="236" t="s">
        <v>8997</v>
      </c>
      <c r="U2063" s="237" t="s">
        <v>6722</v>
      </c>
      <c r="V2063" s="236">
        <v>45548</v>
      </c>
      <c r="W2063" s="236" t="s">
        <v>6944</v>
      </c>
      <c r="X2063" s="237" t="s">
        <v>6721</v>
      </c>
      <c r="Y2063" s="237"/>
      <c r="Z2063" s="237"/>
      <c r="AA2063" s="241">
        <v>202409</v>
      </c>
      <c r="AB2063" s="246"/>
      <c r="AC2063" s="236" t="s">
        <v>7181</v>
      </c>
      <c r="AD2063" s="247" t="s">
        <v>7115</v>
      </c>
      <c r="AE2063" s="248">
        <v>0.4</v>
      </c>
      <c r="AF2063" s="247" t="s">
        <v>7115</v>
      </c>
      <c r="AG2063" s="242" t="str">
        <f>IFERROR(VLOOKUP(작성용!A:A,RM!A:D,4,0),"-")</f>
        <v>-</v>
      </c>
      <c r="AH2063" s="9" t="s">
        <v>6721</v>
      </c>
      <c r="AI2063" s="238" t="s">
        <v>9062</v>
      </c>
      <c r="AJ2063" s="238" t="s">
        <v>6721</v>
      </c>
      <c r="AK2063" s="238" t="s">
        <v>7182</v>
      </c>
      <c r="AL2063" s="238">
        <v>2062</v>
      </c>
    </row>
    <row r="2064" spans="1:38" x14ac:dyDescent="0.3">
      <c r="A2064" s="232">
        <v>6000619</v>
      </c>
      <c r="B2064" s="232" t="s">
        <v>8989</v>
      </c>
      <c r="C2064" s="244" t="s">
        <v>6717</v>
      </c>
      <c r="D2064" s="230" t="s">
        <v>8205</v>
      </c>
      <c r="E2064" s="239">
        <v>1101117095262</v>
      </c>
      <c r="F2064" s="243" t="s">
        <v>7044</v>
      </c>
      <c r="G2064" s="214">
        <v>0</v>
      </c>
      <c r="H2064" s="234" t="s">
        <v>6721</v>
      </c>
      <c r="I2064" s="234"/>
      <c r="J2064" s="234"/>
      <c r="K2064" s="234"/>
      <c r="L2064" s="234"/>
      <c r="M2064" s="234"/>
      <c r="N2064" s="234" t="s">
        <v>6946</v>
      </c>
      <c r="O2064" s="249"/>
      <c r="P2064" s="249"/>
      <c r="Q2064" s="226"/>
      <c r="R2064" s="212" t="s">
        <v>2</v>
      </c>
      <c r="S2064" s="213" t="s">
        <v>6721</v>
      </c>
      <c r="T2064" s="236" t="s">
        <v>8997</v>
      </c>
      <c r="U2064" s="237" t="s">
        <v>6722</v>
      </c>
      <c r="V2064" s="236">
        <v>45548</v>
      </c>
      <c r="W2064" s="236" t="s">
        <v>6944</v>
      </c>
      <c r="X2064" s="237" t="s">
        <v>6721</v>
      </c>
      <c r="Y2064" s="237"/>
      <c r="Z2064" s="237"/>
      <c r="AA2064" s="241">
        <v>202409</v>
      </c>
      <c r="AB2064" s="246"/>
      <c r="AC2064" s="236" t="s">
        <v>7181</v>
      </c>
      <c r="AD2064" s="247" t="s">
        <v>7111</v>
      </c>
      <c r="AE2064" s="248">
        <v>0</v>
      </c>
      <c r="AF2064" s="247" t="s">
        <v>7111</v>
      </c>
      <c r="AG2064" s="242" t="str">
        <f>IFERROR(VLOOKUP(작성용!A:A,RM!A:D,4,0),"-")</f>
        <v>-</v>
      </c>
      <c r="AH2064" s="9" t="s">
        <v>6721</v>
      </c>
      <c r="AI2064" s="238" t="s">
        <v>9062</v>
      </c>
      <c r="AJ2064" s="238" t="s">
        <v>6721</v>
      </c>
      <c r="AK2064" s="238" t="s">
        <v>7182</v>
      </c>
      <c r="AL2064" s="238">
        <v>2063</v>
      </c>
    </row>
    <row r="2065" spans="1:38" x14ac:dyDescent="0.3">
      <c r="A2065" s="232">
        <v>6000619</v>
      </c>
      <c r="B2065" s="232" t="s">
        <v>8989</v>
      </c>
      <c r="C2065" s="244" t="s">
        <v>6717</v>
      </c>
      <c r="D2065" s="240" t="s">
        <v>9134</v>
      </c>
      <c r="E2065" s="239">
        <v>1601110480618</v>
      </c>
      <c r="F2065" s="243" t="s">
        <v>7179</v>
      </c>
      <c r="G2065" s="214">
        <v>0</v>
      </c>
      <c r="H2065" s="234" t="s">
        <v>6721</v>
      </c>
      <c r="I2065" s="234"/>
      <c r="J2065" s="234"/>
      <c r="K2065" s="234"/>
      <c r="L2065" s="234"/>
      <c r="M2065" s="234"/>
      <c r="N2065" s="234" t="s">
        <v>6946</v>
      </c>
      <c r="O2065" s="249"/>
      <c r="P2065" s="249"/>
      <c r="Q2065" s="226"/>
      <c r="R2065" s="212" t="s">
        <v>2</v>
      </c>
      <c r="S2065" s="213" t="s">
        <v>6721</v>
      </c>
      <c r="T2065" s="236" t="s">
        <v>8997</v>
      </c>
      <c r="U2065" s="237" t="s">
        <v>6722</v>
      </c>
      <c r="V2065" s="236">
        <v>45548</v>
      </c>
      <c r="W2065" s="236" t="s">
        <v>6944</v>
      </c>
      <c r="X2065" s="237" t="s">
        <v>6721</v>
      </c>
      <c r="Y2065" s="237"/>
      <c r="Z2065" s="237"/>
      <c r="AA2065" s="241">
        <v>202409</v>
      </c>
      <c r="AB2065" s="246"/>
      <c r="AC2065" s="236" t="s">
        <v>7181</v>
      </c>
      <c r="AD2065" s="247" t="s">
        <v>7049</v>
      </c>
      <c r="AE2065" s="248">
        <v>0</v>
      </c>
      <c r="AF2065" s="247" t="s">
        <v>7049</v>
      </c>
      <c r="AG2065" s="242" t="str">
        <f>IFERROR(VLOOKUP(작성용!A:A,RM!A:D,4,0),"-")</f>
        <v>-</v>
      </c>
      <c r="AH2065" s="9" t="s">
        <v>6721</v>
      </c>
      <c r="AI2065" s="238" t="s">
        <v>9062</v>
      </c>
      <c r="AJ2065" s="238" t="s">
        <v>6721</v>
      </c>
      <c r="AK2065" s="238" t="s">
        <v>7182</v>
      </c>
      <c r="AL2065" s="238">
        <v>2064</v>
      </c>
    </row>
    <row r="2066" spans="1:38" x14ac:dyDescent="0.3">
      <c r="A2066" s="232">
        <v>6000619</v>
      </c>
      <c r="B2066" s="232" t="s">
        <v>8989</v>
      </c>
      <c r="C2066" s="244" t="s">
        <v>6717</v>
      </c>
      <c r="D2066" s="230" t="s">
        <v>9135</v>
      </c>
      <c r="E2066" s="239">
        <v>1101115501550</v>
      </c>
      <c r="F2066" s="243" t="s">
        <v>7179</v>
      </c>
      <c r="G2066" s="214">
        <v>0</v>
      </c>
      <c r="H2066" s="234" t="s">
        <v>6721</v>
      </c>
      <c r="I2066" s="234"/>
      <c r="J2066" s="234"/>
      <c r="K2066" s="234"/>
      <c r="L2066" s="234"/>
      <c r="M2066" s="234"/>
      <c r="N2066" s="234" t="s">
        <v>6946</v>
      </c>
      <c r="O2066" s="249"/>
      <c r="P2066" s="249"/>
      <c r="Q2066" s="226"/>
      <c r="R2066" s="212" t="s">
        <v>2</v>
      </c>
      <c r="S2066" s="213" t="s">
        <v>6721</v>
      </c>
      <c r="T2066" s="236" t="s">
        <v>8997</v>
      </c>
      <c r="U2066" s="237" t="s">
        <v>6722</v>
      </c>
      <c r="V2066" s="236">
        <v>45548</v>
      </c>
      <c r="W2066" s="236" t="s">
        <v>6944</v>
      </c>
      <c r="X2066" s="237" t="s">
        <v>6721</v>
      </c>
      <c r="Y2066" s="237"/>
      <c r="Z2066" s="237"/>
      <c r="AA2066" s="241">
        <v>202409</v>
      </c>
      <c r="AB2066" s="246"/>
      <c r="AC2066" s="236" t="s">
        <v>7181</v>
      </c>
      <c r="AD2066" s="247" t="s">
        <v>7026</v>
      </c>
      <c r="AE2066" s="248">
        <v>0.4</v>
      </c>
      <c r="AF2066" s="247" t="s">
        <v>7026</v>
      </c>
      <c r="AG2066" s="242" t="str">
        <f>IFERROR(VLOOKUP(작성용!A:A,RM!A:D,4,0),"-")</f>
        <v>-</v>
      </c>
      <c r="AH2066" s="9" t="s">
        <v>6721</v>
      </c>
      <c r="AI2066" s="238" t="s">
        <v>9062</v>
      </c>
      <c r="AJ2066" s="238" t="s">
        <v>6721</v>
      </c>
      <c r="AK2066" s="238" t="s">
        <v>7182</v>
      </c>
      <c r="AL2066" s="238">
        <v>2065</v>
      </c>
    </row>
    <row r="2067" spans="1:38" x14ac:dyDescent="0.3">
      <c r="A2067" s="232">
        <v>6000619</v>
      </c>
      <c r="B2067" s="232" t="s">
        <v>8989</v>
      </c>
      <c r="C2067" s="244" t="s">
        <v>6717</v>
      </c>
      <c r="D2067" s="230" t="s">
        <v>9136</v>
      </c>
      <c r="E2067" s="239">
        <v>1101113017385</v>
      </c>
      <c r="F2067" s="243" t="s">
        <v>7044</v>
      </c>
      <c r="G2067" s="214">
        <v>0</v>
      </c>
      <c r="H2067" s="234" t="s">
        <v>6721</v>
      </c>
      <c r="I2067" s="234"/>
      <c r="J2067" s="234"/>
      <c r="K2067" s="234"/>
      <c r="L2067" s="234"/>
      <c r="M2067" s="234"/>
      <c r="N2067" s="234" t="s">
        <v>6946</v>
      </c>
      <c r="O2067" s="249"/>
      <c r="P2067" s="249"/>
      <c r="Q2067" s="226"/>
      <c r="R2067" s="212" t="s">
        <v>2</v>
      </c>
      <c r="S2067" s="213" t="s">
        <v>6721</v>
      </c>
      <c r="T2067" s="236" t="s">
        <v>8997</v>
      </c>
      <c r="U2067" s="237" t="s">
        <v>6722</v>
      </c>
      <c r="V2067" s="236">
        <v>45548</v>
      </c>
      <c r="W2067" s="236" t="s">
        <v>6944</v>
      </c>
      <c r="X2067" s="237" t="s">
        <v>6721</v>
      </c>
      <c r="Y2067" s="237"/>
      <c r="Z2067" s="237"/>
      <c r="AA2067" s="241">
        <v>202409</v>
      </c>
      <c r="AB2067" s="246"/>
      <c r="AC2067" s="236" t="s">
        <v>7181</v>
      </c>
      <c r="AD2067" s="247" t="s">
        <v>7129</v>
      </c>
      <c r="AE2067" s="248">
        <v>0.4</v>
      </c>
      <c r="AF2067" s="247" t="s">
        <v>7129</v>
      </c>
      <c r="AG2067" s="242" t="str">
        <f>IFERROR(VLOOKUP(작성용!A:A,RM!A:D,4,0),"-")</f>
        <v>-</v>
      </c>
      <c r="AH2067" s="9" t="s">
        <v>6721</v>
      </c>
      <c r="AI2067" s="238" t="s">
        <v>9062</v>
      </c>
      <c r="AJ2067" s="238" t="s">
        <v>6721</v>
      </c>
      <c r="AK2067" s="238" t="s">
        <v>7182</v>
      </c>
      <c r="AL2067" s="238">
        <v>2066</v>
      </c>
    </row>
    <row r="2068" spans="1:38" x14ac:dyDescent="0.3">
      <c r="A2068" s="232">
        <v>6000619</v>
      </c>
      <c r="B2068" s="232" t="s">
        <v>8989</v>
      </c>
      <c r="C2068" s="244" t="s">
        <v>6717</v>
      </c>
      <c r="D2068" s="230" t="s">
        <v>9137</v>
      </c>
      <c r="E2068" s="239">
        <v>1346110111637</v>
      </c>
      <c r="F2068" s="243" t="s">
        <v>7179</v>
      </c>
      <c r="G2068" s="214">
        <v>0</v>
      </c>
      <c r="H2068" s="234" t="s">
        <v>6721</v>
      </c>
      <c r="I2068" s="234"/>
      <c r="J2068" s="234"/>
      <c r="K2068" s="234"/>
      <c r="L2068" s="234"/>
      <c r="M2068" s="234"/>
      <c r="N2068" s="234" t="s">
        <v>6946</v>
      </c>
      <c r="O2068" s="249"/>
      <c r="P2068" s="249"/>
      <c r="Q2068" s="226"/>
      <c r="R2068" s="212" t="s">
        <v>2</v>
      </c>
      <c r="S2068" s="213" t="s">
        <v>6721</v>
      </c>
      <c r="T2068" s="236" t="s">
        <v>8997</v>
      </c>
      <c r="U2068" s="237" t="s">
        <v>6722</v>
      </c>
      <c r="V2068" s="236">
        <v>45548</v>
      </c>
      <c r="W2068" s="236" t="s">
        <v>6944</v>
      </c>
      <c r="X2068" s="237" t="s">
        <v>6721</v>
      </c>
      <c r="Y2068" s="237"/>
      <c r="Z2068" s="237"/>
      <c r="AA2068" s="241">
        <v>202409</v>
      </c>
      <c r="AB2068" s="246"/>
      <c r="AC2068" s="236" t="s">
        <v>7181</v>
      </c>
      <c r="AD2068" s="247" t="s">
        <v>7077</v>
      </c>
      <c r="AE2068" s="248">
        <v>0.4</v>
      </c>
      <c r="AF2068" s="247" t="s">
        <v>7077</v>
      </c>
      <c r="AG2068" s="242" t="str">
        <f>IFERROR(VLOOKUP(작성용!A:A,RM!A:D,4,0),"-")</f>
        <v>-</v>
      </c>
      <c r="AH2068" s="9" t="s">
        <v>6721</v>
      </c>
      <c r="AI2068" s="238" t="s">
        <v>9062</v>
      </c>
      <c r="AJ2068" s="238" t="s">
        <v>6721</v>
      </c>
      <c r="AK2068" s="238" t="s">
        <v>7182</v>
      </c>
      <c r="AL2068" s="238">
        <v>2067</v>
      </c>
    </row>
    <row r="2069" spans="1:38" x14ac:dyDescent="0.3">
      <c r="A2069" s="232">
        <v>6000619</v>
      </c>
      <c r="B2069" s="232" t="s">
        <v>8989</v>
      </c>
      <c r="C2069" s="244" t="s">
        <v>6717</v>
      </c>
      <c r="D2069" s="230" t="s">
        <v>9138</v>
      </c>
      <c r="E2069" s="239">
        <v>1101116451530</v>
      </c>
      <c r="F2069" s="243" t="s">
        <v>6966</v>
      </c>
      <c r="G2069" s="214">
        <v>0</v>
      </c>
      <c r="H2069" s="234" t="s">
        <v>6721</v>
      </c>
      <c r="I2069" s="234"/>
      <c r="J2069" s="234"/>
      <c r="K2069" s="234"/>
      <c r="L2069" s="234"/>
      <c r="M2069" s="234"/>
      <c r="N2069" s="234" t="s">
        <v>6946</v>
      </c>
      <c r="O2069" s="249"/>
      <c r="P2069" s="249"/>
      <c r="Q2069" s="226"/>
      <c r="R2069" s="212" t="s">
        <v>2</v>
      </c>
      <c r="S2069" s="213" t="s">
        <v>6721</v>
      </c>
      <c r="T2069" s="236" t="s">
        <v>8997</v>
      </c>
      <c r="U2069" s="237" t="s">
        <v>6722</v>
      </c>
      <c r="V2069" s="236">
        <v>45548</v>
      </c>
      <c r="W2069" s="236" t="s">
        <v>6944</v>
      </c>
      <c r="X2069" s="237" t="s">
        <v>6721</v>
      </c>
      <c r="Y2069" s="237"/>
      <c r="Z2069" s="237"/>
      <c r="AA2069" s="241">
        <v>202409</v>
      </c>
      <c r="AB2069" s="246"/>
      <c r="AC2069" s="236" t="s">
        <v>7181</v>
      </c>
      <c r="AD2069" s="247" t="s">
        <v>7111</v>
      </c>
      <c r="AE2069" s="248">
        <v>0.4</v>
      </c>
      <c r="AF2069" s="247" t="s">
        <v>7111</v>
      </c>
      <c r="AG2069" s="242" t="str">
        <f>IFERROR(VLOOKUP(작성용!A:A,RM!A:D,4,0),"-")</f>
        <v>-</v>
      </c>
      <c r="AH2069" s="9" t="s">
        <v>6721</v>
      </c>
      <c r="AI2069" s="238" t="s">
        <v>9139</v>
      </c>
      <c r="AJ2069" s="238" t="s">
        <v>6721</v>
      </c>
      <c r="AK2069" s="238" t="s">
        <v>7182</v>
      </c>
      <c r="AL2069" s="238">
        <v>2068</v>
      </c>
    </row>
    <row r="2070" spans="1:38" x14ac:dyDescent="0.3">
      <c r="A2070" s="232">
        <v>6000619</v>
      </c>
      <c r="B2070" s="232" t="s">
        <v>8989</v>
      </c>
      <c r="C2070" s="244" t="s">
        <v>6717</v>
      </c>
      <c r="D2070" s="240" t="s">
        <v>9140</v>
      </c>
      <c r="E2070" s="239">
        <v>2849110145837</v>
      </c>
      <c r="F2070" s="243" t="s">
        <v>7044</v>
      </c>
      <c r="G2070" s="214">
        <v>0</v>
      </c>
      <c r="H2070" s="234" t="s">
        <v>6721</v>
      </c>
      <c r="I2070" s="234"/>
      <c r="J2070" s="234"/>
      <c r="K2070" s="234"/>
      <c r="L2070" s="234"/>
      <c r="M2070" s="234"/>
      <c r="N2070" s="234" t="s">
        <v>6946</v>
      </c>
      <c r="O2070" s="249"/>
      <c r="P2070" s="249"/>
      <c r="Q2070" s="226"/>
      <c r="R2070" s="212" t="s">
        <v>2</v>
      </c>
      <c r="S2070" s="213" t="s">
        <v>6721</v>
      </c>
      <c r="T2070" s="236" t="s">
        <v>8997</v>
      </c>
      <c r="U2070" s="237" t="s">
        <v>6722</v>
      </c>
      <c r="V2070" s="236">
        <v>45548</v>
      </c>
      <c r="W2070" s="236" t="s">
        <v>6944</v>
      </c>
      <c r="X2070" s="237" t="s">
        <v>6721</v>
      </c>
      <c r="Y2070" s="237"/>
      <c r="Z2070" s="237"/>
      <c r="AA2070" s="241">
        <v>202409</v>
      </c>
      <c r="AB2070" s="246"/>
      <c r="AC2070" s="236" t="s">
        <v>7181</v>
      </c>
      <c r="AD2070" s="247" t="s">
        <v>7119</v>
      </c>
      <c r="AE2070" s="248">
        <v>0</v>
      </c>
      <c r="AF2070" s="247" t="s">
        <v>7119</v>
      </c>
      <c r="AG2070" s="242" t="str">
        <f>IFERROR(VLOOKUP(작성용!A:A,RM!A:D,4,0),"-")</f>
        <v>-</v>
      </c>
      <c r="AH2070" s="9" t="s">
        <v>6721</v>
      </c>
      <c r="AI2070" s="238" t="s">
        <v>9139</v>
      </c>
      <c r="AJ2070" s="238" t="s">
        <v>6721</v>
      </c>
      <c r="AK2070" s="238" t="s">
        <v>7182</v>
      </c>
      <c r="AL2070" s="238">
        <v>2069</v>
      </c>
    </row>
    <row r="2071" spans="1:38" x14ac:dyDescent="0.3">
      <c r="A2071" s="232">
        <v>6000619</v>
      </c>
      <c r="B2071" s="232" t="s">
        <v>8989</v>
      </c>
      <c r="C2071" s="244" t="s">
        <v>6717</v>
      </c>
      <c r="D2071" s="240" t="s">
        <v>9140</v>
      </c>
      <c r="E2071" s="239">
        <v>2849110145837</v>
      </c>
      <c r="F2071" s="243" t="s">
        <v>7044</v>
      </c>
      <c r="G2071" s="214">
        <v>1</v>
      </c>
      <c r="H2071" s="234" t="s">
        <v>6721</v>
      </c>
      <c r="I2071" s="234"/>
      <c r="J2071" s="234"/>
      <c r="K2071" s="234"/>
      <c r="L2071" s="234"/>
      <c r="M2071" s="234"/>
      <c r="N2071" s="234" t="s">
        <v>6946</v>
      </c>
      <c r="O2071" s="249"/>
      <c r="P2071" s="249"/>
      <c r="Q2071" s="226"/>
      <c r="R2071" s="212" t="s">
        <v>2</v>
      </c>
      <c r="S2071" s="213" t="s">
        <v>6721</v>
      </c>
      <c r="T2071" s="236" t="s">
        <v>8997</v>
      </c>
      <c r="U2071" s="237" t="s">
        <v>6722</v>
      </c>
      <c r="V2071" s="236">
        <v>45548</v>
      </c>
      <c r="W2071" s="236" t="s">
        <v>6944</v>
      </c>
      <c r="X2071" s="237" t="s">
        <v>6721</v>
      </c>
      <c r="Y2071" s="237"/>
      <c r="Z2071" s="237"/>
      <c r="AA2071" s="241">
        <v>202409</v>
      </c>
      <c r="AB2071" s="246"/>
      <c r="AC2071" s="236" t="s">
        <v>7181</v>
      </c>
      <c r="AD2071" s="247" t="s">
        <v>7119</v>
      </c>
      <c r="AE2071" s="248">
        <v>0</v>
      </c>
      <c r="AF2071" s="247" t="s">
        <v>7119</v>
      </c>
      <c r="AG2071" s="242" t="str">
        <f>IFERROR(VLOOKUP(작성용!A:A,RM!A:D,4,0),"-")</f>
        <v>-</v>
      </c>
      <c r="AH2071" s="9" t="s">
        <v>6721</v>
      </c>
      <c r="AI2071" s="238" t="s">
        <v>9139</v>
      </c>
      <c r="AJ2071" s="238" t="s">
        <v>6721</v>
      </c>
      <c r="AK2071" s="238" t="s">
        <v>7182</v>
      </c>
      <c r="AL2071" s="238">
        <v>2070</v>
      </c>
    </row>
    <row r="2072" spans="1:38" x14ac:dyDescent="0.3">
      <c r="A2072" s="232">
        <v>6000619</v>
      </c>
      <c r="B2072" s="232" t="s">
        <v>8989</v>
      </c>
      <c r="C2072" s="244" t="s">
        <v>6717</v>
      </c>
      <c r="D2072" s="240" t="s">
        <v>9140</v>
      </c>
      <c r="E2072" s="239">
        <v>2849110145837</v>
      </c>
      <c r="F2072" s="243" t="s">
        <v>7179</v>
      </c>
      <c r="G2072" s="214">
        <v>0</v>
      </c>
      <c r="H2072" s="234" t="s">
        <v>6721</v>
      </c>
      <c r="I2072" s="234"/>
      <c r="J2072" s="234"/>
      <c r="K2072" s="234"/>
      <c r="L2072" s="234"/>
      <c r="M2072" s="234"/>
      <c r="N2072" s="234" t="s">
        <v>6946</v>
      </c>
      <c r="O2072" s="249"/>
      <c r="P2072" s="249"/>
      <c r="Q2072" s="226"/>
      <c r="R2072" s="212" t="s">
        <v>2</v>
      </c>
      <c r="S2072" s="213" t="s">
        <v>6721</v>
      </c>
      <c r="T2072" s="236" t="s">
        <v>8997</v>
      </c>
      <c r="U2072" s="237" t="s">
        <v>6722</v>
      </c>
      <c r="V2072" s="236">
        <v>45548</v>
      </c>
      <c r="W2072" s="236" t="s">
        <v>6944</v>
      </c>
      <c r="X2072" s="237" t="s">
        <v>6721</v>
      </c>
      <c r="Y2072" s="237"/>
      <c r="Z2072" s="237"/>
      <c r="AA2072" s="241">
        <v>202409</v>
      </c>
      <c r="AB2072" s="246"/>
      <c r="AC2072" s="236" t="s">
        <v>7181</v>
      </c>
      <c r="AD2072" s="247" t="s">
        <v>7119</v>
      </c>
      <c r="AE2072" s="248">
        <v>0</v>
      </c>
      <c r="AF2072" s="247" t="s">
        <v>7119</v>
      </c>
      <c r="AG2072" s="242" t="str">
        <f>IFERROR(VLOOKUP(작성용!A:A,RM!A:D,4,0),"-")</f>
        <v>-</v>
      </c>
      <c r="AH2072" s="9" t="s">
        <v>6721</v>
      </c>
      <c r="AI2072" s="238" t="s">
        <v>9139</v>
      </c>
      <c r="AJ2072" s="238" t="s">
        <v>6721</v>
      </c>
      <c r="AK2072" s="238" t="s">
        <v>7182</v>
      </c>
      <c r="AL2072" s="238">
        <v>2071</v>
      </c>
    </row>
    <row r="2073" spans="1:38" x14ac:dyDescent="0.3">
      <c r="A2073" s="232">
        <v>6000619</v>
      </c>
      <c r="B2073" s="232" t="s">
        <v>8989</v>
      </c>
      <c r="C2073" s="244" t="s">
        <v>6717</v>
      </c>
      <c r="D2073" s="230" t="s">
        <v>7642</v>
      </c>
      <c r="E2073" s="239">
        <v>1101115599050</v>
      </c>
      <c r="F2073" s="243" t="s">
        <v>7044</v>
      </c>
      <c r="G2073" s="214">
        <v>0</v>
      </c>
      <c r="H2073" s="234" t="s">
        <v>6721</v>
      </c>
      <c r="I2073" s="234"/>
      <c r="J2073" s="234"/>
      <c r="K2073" s="234"/>
      <c r="L2073" s="234"/>
      <c r="M2073" s="234"/>
      <c r="N2073" s="234" t="s">
        <v>6946</v>
      </c>
      <c r="O2073" s="249"/>
      <c r="P2073" s="249"/>
      <c r="Q2073" s="226"/>
      <c r="R2073" s="212" t="s">
        <v>2</v>
      </c>
      <c r="S2073" s="213" t="s">
        <v>6721</v>
      </c>
      <c r="T2073" s="236" t="s">
        <v>8997</v>
      </c>
      <c r="U2073" s="237" t="s">
        <v>6722</v>
      </c>
      <c r="V2073" s="236">
        <v>45548</v>
      </c>
      <c r="W2073" s="236" t="s">
        <v>6944</v>
      </c>
      <c r="X2073" s="237" t="s">
        <v>6721</v>
      </c>
      <c r="Y2073" s="237"/>
      <c r="Z2073" s="237"/>
      <c r="AA2073" s="241">
        <v>202409</v>
      </c>
      <c r="AB2073" s="246"/>
      <c r="AC2073" s="236" t="s">
        <v>7181</v>
      </c>
      <c r="AD2073" s="247" t="s">
        <v>7049</v>
      </c>
      <c r="AE2073" s="248">
        <v>0.4</v>
      </c>
      <c r="AF2073" s="247" t="s">
        <v>7049</v>
      </c>
      <c r="AG2073" s="242" t="str">
        <f>IFERROR(VLOOKUP(작성용!A:A,RM!A:D,4,0),"-")</f>
        <v>-</v>
      </c>
      <c r="AH2073" s="9" t="s">
        <v>6721</v>
      </c>
      <c r="AI2073" s="238" t="s">
        <v>9139</v>
      </c>
      <c r="AJ2073" s="238" t="s">
        <v>6721</v>
      </c>
      <c r="AK2073" s="238" t="s">
        <v>7182</v>
      </c>
      <c r="AL2073" s="238">
        <v>2072</v>
      </c>
    </row>
    <row r="2074" spans="1:38" x14ac:dyDescent="0.3">
      <c r="A2074" s="232">
        <v>6000619</v>
      </c>
      <c r="B2074" s="232" t="s">
        <v>8989</v>
      </c>
      <c r="C2074" s="244" t="s">
        <v>6717</v>
      </c>
      <c r="D2074" s="230" t="s">
        <v>9141</v>
      </c>
      <c r="E2074" s="239">
        <v>1101117324439</v>
      </c>
      <c r="F2074" s="243" t="s">
        <v>7044</v>
      </c>
      <c r="G2074" s="214">
        <v>0</v>
      </c>
      <c r="H2074" s="234" t="s">
        <v>6721</v>
      </c>
      <c r="I2074" s="234"/>
      <c r="J2074" s="234"/>
      <c r="K2074" s="234"/>
      <c r="L2074" s="234"/>
      <c r="M2074" s="234"/>
      <c r="N2074" s="234" t="s">
        <v>6946</v>
      </c>
      <c r="O2074" s="249"/>
      <c r="P2074" s="249"/>
      <c r="Q2074" s="226"/>
      <c r="R2074" s="212" t="s">
        <v>2</v>
      </c>
      <c r="S2074" s="213" t="s">
        <v>6721</v>
      </c>
      <c r="T2074" s="236" t="s">
        <v>8997</v>
      </c>
      <c r="U2074" s="237" t="s">
        <v>6722</v>
      </c>
      <c r="V2074" s="236">
        <v>45548</v>
      </c>
      <c r="W2074" s="236" t="s">
        <v>6944</v>
      </c>
      <c r="X2074" s="237" t="s">
        <v>6721</v>
      </c>
      <c r="Y2074" s="237"/>
      <c r="Z2074" s="237"/>
      <c r="AA2074" s="241">
        <v>202409</v>
      </c>
      <c r="AB2074" s="246"/>
      <c r="AC2074" s="236" t="s">
        <v>7181</v>
      </c>
      <c r="AD2074" s="247" t="s">
        <v>7158</v>
      </c>
      <c r="AE2074" s="248">
        <v>0.4</v>
      </c>
      <c r="AF2074" s="247" t="s">
        <v>7158</v>
      </c>
      <c r="AG2074" s="242" t="str">
        <f>IFERROR(VLOOKUP(작성용!A:A,RM!A:D,4,0),"-")</f>
        <v>-</v>
      </c>
      <c r="AH2074" s="9" t="s">
        <v>6721</v>
      </c>
      <c r="AI2074" s="238" t="s">
        <v>9139</v>
      </c>
      <c r="AJ2074" s="238" t="s">
        <v>6721</v>
      </c>
      <c r="AK2074" s="238" t="s">
        <v>7182</v>
      </c>
      <c r="AL2074" s="238">
        <v>2073</v>
      </c>
    </row>
    <row r="2075" spans="1:38" x14ac:dyDescent="0.3">
      <c r="A2075" s="232">
        <v>6000619</v>
      </c>
      <c r="B2075" s="232" t="s">
        <v>8989</v>
      </c>
      <c r="C2075" s="244" t="s">
        <v>6717</v>
      </c>
      <c r="D2075" s="240" t="s">
        <v>9046</v>
      </c>
      <c r="E2075" s="239">
        <v>1101115800986</v>
      </c>
      <c r="F2075" s="243" t="s">
        <v>7044</v>
      </c>
      <c r="G2075" s="214">
        <v>3</v>
      </c>
      <c r="H2075" s="234" t="s">
        <v>6721</v>
      </c>
      <c r="I2075" s="234"/>
      <c r="J2075" s="234"/>
      <c r="K2075" s="234"/>
      <c r="L2075" s="234"/>
      <c r="M2075" s="234"/>
      <c r="N2075" s="234" t="s">
        <v>6946</v>
      </c>
      <c r="O2075" s="249"/>
      <c r="P2075" s="249"/>
      <c r="Q2075" s="226"/>
      <c r="R2075" s="212" t="s">
        <v>2</v>
      </c>
      <c r="S2075" s="213" t="s">
        <v>6721</v>
      </c>
      <c r="T2075" s="236" t="s">
        <v>8997</v>
      </c>
      <c r="U2075" s="237" t="s">
        <v>6722</v>
      </c>
      <c r="V2075" s="236">
        <v>45548</v>
      </c>
      <c r="W2075" s="236" t="s">
        <v>6944</v>
      </c>
      <c r="X2075" s="237" t="s">
        <v>6721</v>
      </c>
      <c r="Y2075" s="237"/>
      <c r="Z2075" s="237"/>
      <c r="AA2075" s="241">
        <v>202409</v>
      </c>
      <c r="AB2075" s="246"/>
      <c r="AC2075" s="236" t="s">
        <v>7181</v>
      </c>
      <c r="AD2075" s="247" t="s">
        <v>7160</v>
      </c>
      <c r="AE2075" s="248">
        <v>0</v>
      </c>
      <c r="AF2075" s="247" t="s">
        <v>7160</v>
      </c>
      <c r="AG2075" s="242" t="str">
        <f>IFERROR(VLOOKUP(작성용!A:A,RM!A:D,4,0),"-")</f>
        <v>-</v>
      </c>
      <c r="AH2075" s="9" t="s">
        <v>6721</v>
      </c>
      <c r="AI2075" s="238" t="s">
        <v>9139</v>
      </c>
      <c r="AJ2075" s="238" t="s">
        <v>6721</v>
      </c>
      <c r="AK2075" s="238" t="s">
        <v>7182</v>
      </c>
      <c r="AL2075" s="238">
        <v>2074</v>
      </c>
    </row>
    <row r="2076" spans="1:38" x14ac:dyDescent="0.3">
      <c r="A2076" s="232">
        <v>6000619</v>
      </c>
      <c r="B2076" s="232" t="s">
        <v>8989</v>
      </c>
      <c r="C2076" s="244" t="s">
        <v>6717</v>
      </c>
      <c r="D2076" s="230" t="s">
        <v>9142</v>
      </c>
      <c r="E2076" s="239">
        <v>1358110307520</v>
      </c>
      <c r="F2076" s="243" t="s">
        <v>7044</v>
      </c>
      <c r="G2076" s="214">
        <v>0</v>
      </c>
      <c r="H2076" s="234" t="s">
        <v>6721</v>
      </c>
      <c r="I2076" s="234"/>
      <c r="J2076" s="234"/>
      <c r="K2076" s="234"/>
      <c r="L2076" s="234"/>
      <c r="M2076" s="234"/>
      <c r="N2076" s="234" t="s">
        <v>6946</v>
      </c>
      <c r="O2076" s="249"/>
      <c r="P2076" s="249"/>
      <c r="Q2076" s="226"/>
      <c r="R2076" s="212" t="s">
        <v>2</v>
      </c>
      <c r="S2076" s="213" t="s">
        <v>6721</v>
      </c>
      <c r="T2076" s="236" t="s">
        <v>8997</v>
      </c>
      <c r="U2076" s="237" t="s">
        <v>6722</v>
      </c>
      <c r="V2076" s="236">
        <v>45548</v>
      </c>
      <c r="W2076" s="236" t="s">
        <v>6944</v>
      </c>
      <c r="X2076" s="237" t="s">
        <v>6721</v>
      </c>
      <c r="Y2076" s="237"/>
      <c r="Z2076" s="237"/>
      <c r="AA2076" s="241">
        <v>202409</v>
      </c>
      <c r="AB2076" s="246"/>
      <c r="AC2076" s="236" t="s">
        <v>7181</v>
      </c>
      <c r="AD2076" s="247" t="s">
        <v>7124</v>
      </c>
      <c r="AE2076" s="248">
        <v>0.4</v>
      </c>
      <c r="AF2076" s="247" t="s">
        <v>7124</v>
      </c>
      <c r="AG2076" s="242" t="str">
        <f>IFERROR(VLOOKUP(작성용!A:A,RM!A:D,4,0),"-")</f>
        <v>-</v>
      </c>
      <c r="AH2076" s="9" t="s">
        <v>6721</v>
      </c>
      <c r="AI2076" s="238" t="s">
        <v>9139</v>
      </c>
      <c r="AJ2076" s="238" t="s">
        <v>6721</v>
      </c>
      <c r="AK2076" s="238" t="s">
        <v>7182</v>
      </c>
      <c r="AL2076" s="238">
        <v>2075</v>
      </c>
    </row>
    <row r="2077" spans="1:38" x14ac:dyDescent="0.3">
      <c r="A2077" s="232">
        <v>6000619</v>
      </c>
      <c r="B2077" s="232" t="s">
        <v>8989</v>
      </c>
      <c r="C2077" s="244" t="s">
        <v>6717</v>
      </c>
      <c r="D2077" s="230" t="s">
        <v>9143</v>
      </c>
      <c r="E2077" s="239">
        <v>1342110027733</v>
      </c>
      <c r="F2077" s="243" t="s">
        <v>7044</v>
      </c>
      <c r="G2077" s="214">
        <v>0</v>
      </c>
      <c r="H2077" s="234" t="s">
        <v>6721</v>
      </c>
      <c r="I2077" s="234"/>
      <c r="J2077" s="234"/>
      <c r="K2077" s="234"/>
      <c r="L2077" s="234"/>
      <c r="M2077" s="234"/>
      <c r="N2077" s="234" t="s">
        <v>6946</v>
      </c>
      <c r="O2077" s="249"/>
      <c r="P2077" s="249"/>
      <c r="Q2077" s="226"/>
      <c r="R2077" s="212" t="s">
        <v>2</v>
      </c>
      <c r="S2077" s="213" t="s">
        <v>6721</v>
      </c>
      <c r="T2077" s="236" t="s">
        <v>8997</v>
      </c>
      <c r="U2077" s="237" t="s">
        <v>6722</v>
      </c>
      <c r="V2077" s="236">
        <v>45548</v>
      </c>
      <c r="W2077" s="236" t="s">
        <v>6944</v>
      </c>
      <c r="X2077" s="237" t="s">
        <v>6721</v>
      </c>
      <c r="Y2077" s="237"/>
      <c r="Z2077" s="237"/>
      <c r="AA2077" s="241">
        <v>202409</v>
      </c>
      <c r="AB2077" s="246"/>
      <c r="AC2077" s="236" t="s">
        <v>7181</v>
      </c>
      <c r="AD2077" s="247" t="s">
        <v>7158</v>
      </c>
      <c r="AE2077" s="248">
        <v>0.4</v>
      </c>
      <c r="AF2077" s="247" t="s">
        <v>7158</v>
      </c>
      <c r="AG2077" s="242" t="str">
        <f>IFERROR(VLOOKUP(작성용!A:A,RM!A:D,4,0),"-")</f>
        <v>-</v>
      </c>
      <c r="AH2077" s="9" t="s">
        <v>6721</v>
      </c>
      <c r="AI2077" s="238" t="s">
        <v>9139</v>
      </c>
      <c r="AJ2077" s="238" t="s">
        <v>6721</v>
      </c>
      <c r="AK2077" s="238" t="s">
        <v>7182</v>
      </c>
      <c r="AL2077" s="238">
        <v>2076</v>
      </c>
    </row>
    <row r="2078" spans="1:38" x14ac:dyDescent="0.3">
      <c r="A2078" s="232">
        <v>6000619</v>
      </c>
      <c r="B2078" s="232" t="s">
        <v>8989</v>
      </c>
      <c r="C2078" s="244" t="s">
        <v>6717</v>
      </c>
      <c r="D2078" s="240" t="s">
        <v>9143</v>
      </c>
      <c r="E2078" s="239">
        <v>1342110027733</v>
      </c>
      <c r="F2078" s="243" t="s">
        <v>7044</v>
      </c>
      <c r="G2078" s="214">
        <v>1</v>
      </c>
      <c r="H2078" s="234" t="s">
        <v>6721</v>
      </c>
      <c r="I2078" s="234"/>
      <c r="J2078" s="234"/>
      <c r="K2078" s="234"/>
      <c r="L2078" s="234"/>
      <c r="M2078" s="234"/>
      <c r="N2078" s="234" t="s">
        <v>6946</v>
      </c>
      <c r="O2078" s="249"/>
      <c r="P2078" s="249"/>
      <c r="Q2078" s="226"/>
      <c r="R2078" s="212" t="s">
        <v>2</v>
      </c>
      <c r="S2078" s="213" t="s">
        <v>6721</v>
      </c>
      <c r="T2078" s="236" t="s">
        <v>8997</v>
      </c>
      <c r="U2078" s="237" t="s">
        <v>6722</v>
      </c>
      <c r="V2078" s="236">
        <v>45548</v>
      </c>
      <c r="W2078" s="236" t="s">
        <v>6944</v>
      </c>
      <c r="X2078" s="237" t="s">
        <v>6721</v>
      </c>
      <c r="Y2078" s="237"/>
      <c r="Z2078" s="237"/>
      <c r="AA2078" s="241">
        <v>202409</v>
      </c>
      <c r="AB2078" s="246"/>
      <c r="AC2078" s="236" t="s">
        <v>7181</v>
      </c>
      <c r="AD2078" s="247" t="s">
        <v>7158</v>
      </c>
      <c r="AE2078" s="248">
        <v>0</v>
      </c>
      <c r="AF2078" s="247" t="s">
        <v>7158</v>
      </c>
      <c r="AG2078" s="242" t="str">
        <f>IFERROR(VLOOKUP(작성용!A:A,RM!A:D,4,0),"-")</f>
        <v>-</v>
      </c>
      <c r="AH2078" s="9" t="s">
        <v>6721</v>
      </c>
      <c r="AI2078" s="238" t="s">
        <v>9139</v>
      </c>
      <c r="AJ2078" s="238" t="s">
        <v>6721</v>
      </c>
      <c r="AK2078" s="238" t="s">
        <v>7182</v>
      </c>
      <c r="AL2078" s="238">
        <v>2077</v>
      </c>
    </row>
    <row r="2079" spans="1:38" x14ac:dyDescent="0.3">
      <c r="A2079" s="232">
        <v>6000619</v>
      </c>
      <c r="B2079" s="232" t="s">
        <v>8989</v>
      </c>
      <c r="C2079" s="244" t="s">
        <v>6717</v>
      </c>
      <c r="D2079" s="230" t="s">
        <v>9144</v>
      </c>
      <c r="E2079" s="239">
        <v>2201110171305</v>
      </c>
      <c r="F2079" s="243" t="s">
        <v>7044</v>
      </c>
      <c r="G2079" s="214">
        <v>0</v>
      </c>
      <c r="H2079" s="234" t="s">
        <v>6721</v>
      </c>
      <c r="I2079" s="234"/>
      <c r="J2079" s="234"/>
      <c r="K2079" s="234"/>
      <c r="L2079" s="234"/>
      <c r="M2079" s="234"/>
      <c r="N2079" s="234" t="s">
        <v>6946</v>
      </c>
      <c r="O2079" s="249"/>
      <c r="P2079" s="249"/>
      <c r="Q2079" s="226"/>
      <c r="R2079" s="212" t="s">
        <v>2</v>
      </c>
      <c r="S2079" s="213" t="s">
        <v>6721</v>
      </c>
      <c r="T2079" s="236" t="s">
        <v>8997</v>
      </c>
      <c r="U2079" s="237" t="s">
        <v>6722</v>
      </c>
      <c r="V2079" s="236">
        <v>45548</v>
      </c>
      <c r="W2079" s="236" t="s">
        <v>6944</v>
      </c>
      <c r="X2079" s="237" t="s">
        <v>6721</v>
      </c>
      <c r="Y2079" s="237"/>
      <c r="Z2079" s="237"/>
      <c r="AA2079" s="241">
        <v>202409</v>
      </c>
      <c r="AB2079" s="246"/>
      <c r="AC2079" s="236" t="s">
        <v>7181</v>
      </c>
      <c r="AD2079" s="247" t="s">
        <v>7137</v>
      </c>
      <c r="AE2079" s="248">
        <v>0.4</v>
      </c>
      <c r="AF2079" s="247" t="s">
        <v>7137</v>
      </c>
      <c r="AG2079" s="242" t="str">
        <f>IFERROR(VLOOKUP(작성용!A:A,RM!A:D,4,0),"-")</f>
        <v>-</v>
      </c>
      <c r="AH2079" s="9" t="s">
        <v>6721</v>
      </c>
      <c r="AI2079" s="238" t="s">
        <v>9139</v>
      </c>
      <c r="AJ2079" s="238" t="s">
        <v>6721</v>
      </c>
      <c r="AK2079" s="238" t="s">
        <v>7182</v>
      </c>
      <c r="AL2079" s="238">
        <v>2078</v>
      </c>
    </row>
    <row r="2080" spans="1:38" x14ac:dyDescent="0.3">
      <c r="A2080" s="232">
        <v>6000619</v>
      </c>
      <c r="B2080" s="232" t="s">
        <v>8989</v>
      </c>
      <c r="C2080" s="244" t="s">
        <v>6717</v>
      </c>
      <c r="D2080" s="230" t="s">
        <v>9145</v>
      </c>
      <c r="E2080" s="239">
        <v>1601110467848</v>
      </c>
      <c r="F2080" s="243" t="s">
        <v>7044</v>
      </c>
      <c r="G2080" s="214">
        <v>0</v>
      </c>
      <c r="H2080" s="234" t="s">
        <v>6721</v>
      </c>
      <c r="I2080" s="234"/>
      <c r="J2080" s="234"/>
      <c r="K2080" s="234"/>
      <c r="L2080" s="234"/>
      <c r="M2080" s="234"/>
      <c r="N2080" s="234" t="s">
        <v>6946</v>
      </c>
      <c r="O2080" s="249"/>
      <c r="P2080" s="249"/>
      <c r="Q2080" s="226"/>
      <c r="R2080" s="212" t="s">
        <v>2</v>
      </c>
      <c r="S2080" s="213" t="s">
        <v>6721</v>
      </c>
      <c r="T2080" s="236" t="s">
        <v>8997</v>
      </c>
      <c r="U2080" s="237" t="s">
        <v>6722</v>
      </c>
      <c r="V2080" s="236">
        <v>45548</v>
      </c>
      <c r="W2080" s="236" t="s">
        <v>6944</v>
      </c>
      <c r="X2080" s="237" t="s">
        <v>6721</v>
      </c>
      <c r="Y2080" s="237"/>
      <c r="Z2080" s="237"/>
      <c r="AA2080" s="241">
        <v>202409</v>
      </c>
      <c r="AB2080" s="246"/>
      <c r="AC2080" s="236" t="s">
        <v>7181</v>
      </c>
      <c r="AD2080" s="247" t="s">
        <v>7152</v>
      </c>
      <c r="AE2080" s="248">
        <v>0.4</v>
      </c>
      <c r="AF2080" s="247" t="s">
        <v>7152</v>
      </c>
      <c r="AG2080" s="242" t="str">
        <f>IFERROR(VLOOKUP(작성용!A:A,RM!A:D,4,0),"-")</f>
        <v>-</v>
      </c>
      <c r="AH2080" s="9" t="s">
        <v>6721</v>
      </c>
      <c r="AI2080" s="238" t="s">
        <v>9139</v>
      </c>
      <c r="AJ2080" s="238" t="s">
        <v>6721</v>
      </c>
      <c r="AK2080" s="238" t="s">
        <v>7182</v>
      </c>
      <c r="AL2080" s="238">
        <v>2079</v>
      </c>
    </row>
    <row r="2081" spans="1:38" x14ac:dyDescent="0.3">
      <c r="A2081" s="232">
        <v>6000619</v>
      </c>
      <c r="B2081" s="232" t="s">
        <v>8989</v>
      </c>
      <c r="C2081" s="244" t="s">
        <v>6717</v>
      </c>
      <c r="D2081" s="240" t="s">
        <v>9146</v>
      </c>
      <c r="E2081" s="239">
        <v>1101115596923</v>
      </c>
      <c r="F2081" s="243" t="s">
        <v>7044</v>
      </c>
      <c r="G2081" s="214">
        <v>0</v>
      </c>
      <c r="H2081" s="234" t="s">
        <v>6721</v>
      </c>
      <c r="I2081" s="234"/>
      <c r="J2081" s="234"/>
      <c r="K2081" s="234"/>
      <c r="L2081" s="234"/>
      <c r="M2081" s="234"/>
      <c r="N2081" s="234" t="s">
        <v>6946</v>
      </c>
      <c r="O2081" s="249"/>
      <c r="P2081" s="249"/>
      <c r="Q2081" s="226"/>
      <c r="R2081" s="212" t="s">
        <v>2</v>
      </c>
      <c r="S2081" s="213" t="s">
        <v>6721</v>
      </c>
      <c r="T2081" s="236" t="s">
        <v>8997</v>
      </c>
      <c r="U2081" s="237" t="s">
        <v>6722</v>
      </c>
      <c r="V2081" s="236">
        <v>45548</v>
      </c>
      <c r="W2081" s="236" t="s">
        <v>6944</v>
      </c>
      <c r="X2081" s="237" t="s">
        <v>6721</v>
      </c>
      <c r="Y2081" s="237"/>
      <c r="Z2081" s="237"/>
      <c r="AA2081" s="241">
        <v>202409</v>
      </c>
      <c r="AB2081" s="246"/>
      <c r="AC2081" s="236" t="s">
        <v>7181</v>
      </c>
      <c r="AD2081" s="247" t="s">
        <v>7221</v>
      </c>
      <c r="AE2081" s="248">
        <v>0</v>
      </c>
      <c r="AF2081" s="247" t="s">
        <v>7221</v>
      </c>
      <c r="AG2081" s="242" t="str">
        <f>IFERROR(VLOOKUP(작성용!A:A,RM!A:D,4,0),"-")</f>
        <v>-</v>
      </c>
      <c r="AH2081" s="9" t="s">
        <v>6721</v>
      </c>
      <c r="AI2081" s="238" t="s">
        <v>9147</v>
      </c>
      <c r="AJ2081" s="238" t="s">
        <v>6721</v>
      </c>
      <c r="AK2081" s="238" t="s">
        <v>7182</v>
      </c>
      <c r="AL2081" s="238">
        <v>2080</v>
      </c>
    </row>
    <row r="2082" spans="1:38" x14ac:dyDescent="0.3">
      <c r="A2082" s="232">
        <v>6000619</v>
      </c>
      <c r="B2082" s="232" t="s">
        <v>8989</v>
      </c>
      <c r="C2082" s="244" t="s">
        <v>6717</v>
      </c>
      <c r="D2082" s="230" t="s">
        <v>9148</v>
      </c>
      <c r="E2082" s="239">
        <v>1101117224887</v>
      </c>
      <c r="F2082" s="243" t="s">
        <v>7044</v>
      </c>
      <c r="G2082" s="214">
        <v>0</v>
      </c>
      <c r="H2082" s="234" t="s">
        <v>6721</v>
      </c>
      <c r="I2082" s="234"/>
      <c r="J2082" s="234"/>
      <c r="K2082" s="234"/>
      <c r="L2082" s="234"/>
      <c r="M2082" s="234"/>
      <c r="N2082" s="234" t="s">
        <v>6946</v>
      </c>
      <c r="O2082" s="249"/>
      <c r="P2082" s="249"/>
      <c r="Q2082" s="226"/>
      <c r="R2082" s="212" t="s">
        <v>2</v>
      </c>
      <c r="S2082" s="213" t="s">
        <v>6721</v>
      </c>
      <c r="T2082" s="236" t="s">
        <v>8997</v>
      </c>
      <c r="U2082" s="237" t="s">
        <v>6722</v>
      </c>
      <c r="V2082" s="236">
        <v>45548</v>
      </c>
      <c r="W2082" s="236" t="s">
        <v>6944</v>
      </c>
      <c r="X2082" s="237" t="s">
        <v>6721</v>
      </c>
      <c r="Y2082" s="237"/>
      <c r="Z2082" s="237"/>
      <c r="AA2082" s="241">
        <v>202409</v>
      </c>
      <c r="AB2082" s="246"/>
      <c r="AC2082" s="236" t="s">
        <v>7181</v>
      </c>
      <c r="AD2082" s="247" t="s">
        <v>7100</v>
      </c>
      <c r="AE2082" s="248">
        <v>0.4</v>
      </c>
      <c r="AF2082" s="247" t="s">
        <v>7167</v>
      </c>
      <c r="AG2082" s="242" t="str">
        <f>IFERROR(VLOOKUP(작성용!A:A,RM!A:D,4,0),"-")</f>
        <v>-</v>
      </c>
      <c r="AH2082" s="9" t="s">
        <v>6721</v>
      </c>
      <c r="AI2082" s="238" t="s">
        <v>9147</v>
      </c>
      <c r="AJ2082" s="238" t="s">
        <v>6721</v>
      </c>
      <c r="AK2082" s="238" t="s">
        <v>7182</v>
      </c>
      <c r="AL2082" s="238">
        <v>2081</v>
      </c>
    </row>
    <row r="2083" spans="1:38" x14ac:dyDescent="0.3">
      <c r="A2083" s="232">
        <v>6000619</v>
      </c>
      <c r="B2083" s="232" t="s">
        <v>8989</v>
      </c>
      <c r="C2083" s="244" t="s">
        <v>6717</v>
      </c>
      <c r="D2083" s="240" t="s">
        <v>9149</v>
      </c>
      <c r="E2083" s="239">
        <v>1101117067097</v>
      </c>
      <c r="F2083" s="243" t="s">
        <v>7044</v>
      </c>
      <c r="G2083" s="214">
        <v>0</v>
      </c>
      <c r="H2083" s="234" t="s">
        <v>6721</v>
      </c>
      <c r="I2083" s="234"/>
      <c r="J2083" s="234"/>
      <c r="K2083" s="234"/>
      <c r="L2083" s="234"/>
      <c r="M2083" s="234"/>
      <c r="N2083" s="234" t="s">
        <v>6946</v>
      </c>
      <c r="O2083" s="249"/>
      <c r="P2083" s="249"/>
      <c r="Q2083" s="226"/>
      <c r="R2083" s="212" t="s">
        <v>2</v>
      </c>
      <c r="S2083" s="213" t="s">
        <v>6721</v>
      </c>
      <c r="T2083" s="236" t="s">
        <v>8997</v>
      </c>
      <c r="U2083" s="237" t="s">
        <v>6722</v>
      </c>
      <c r="V2083" s="236">
        <v>45548</v>
      </c>
      <c r="W2083" s="236" t="s">
        <v>6944</v>
      </c>
      <c r="X2083" s="237" t="s">
        <v>6721</v>
      </c>
      <c r="Y2083" s="237"/>
      <c r="Z2083" s="237"/>
      <c r="AA2083" s="241">
        <v>202409</v>
      </c>
      <c r="AB2083" s="246"/>
      <c r="AC2083" s="236" t="s">
        <v>7181</v>
      </c>
      <c r="AD2083" s="247" t="s">
        <v>7049</v>
      </c>
      <c r="AE2083" s="248">
        <v>0</v>
      </c>
      <c r="AF2083" s="247" t="s">
        <v>7049</v>
      </c>
      <c r="AG2083" s="242" t="str">
        <f>IFERROR(VLOOKUP(작성용!A:A,RM!A:D,4,0),"-")</f>
        <v>-</v>
      </c>
      <c r="AH2083" s="9" t="s">
        <v>6721</v>
      </c>
      <c r="AI2083" s="238" t="s">
        <v>9147</v>
      </c>
      <c r="AJ2083" s="238" t="s">
        <v>6721</v>
      </c>
      <c r="AK2083" s="238" t="s">
        <v>7182</v>
      </c>
      <c r="AL2083" s="238">
        <v>2082</v>
      </c>
    </row>
    <row r="2084" spans="1:38" x14ac:dyDescent="0.3">
      <c r="A2084" s="232">
        <v>6000619</v>
      </c>
      <c r="B2084" s="232" t="s">
        <v>8989</v>
      </c>
      <c r="C2084" s="244" t="s">
        <v>6717</v>
      </c>
      <c r="D2084" s="230" t="s">
        <v>9150</v>
      </c>
      <c r="E2084" s="239">
        <v>1101116628717</v>
      </c>
      <c r="F2084" s="243" t="s">
        <v>7044</v>
      </c>
      <c r="G2084" s="214">
        <v>0</v>
      </c>
      <c r="H2084" s="234" t="s">
        <v>6721</v>
      </c>
      <c r="I2084" s="234"/>
      <c r="J2084" s="234"/>
      <c r="K2084" s="234"/>
      <c r="L2084" s="234"/>
      <c r="M2084" s="234"/>
      <c r="N2084" s="234" t="s">
        <v>6946</v>
      </c>
      <c r="O2084" s="249"/>
      <c r="P2084" s="249"/>
      <c r="Q2084" s="226"/>
      <c r="R2084" s="212" t="s">
        <v>2</v>
      </c>
      <c r="S2084" s="213" t="s">
        <v>6721</v>
      </c>
      <c r="T2084" s="236" t="s">
        <v>8997</v>
      </c>
      <c r="U2084" s="237" t="s">
        <v>6722</v>
      </c>
      <c r="V2084" s="236">
        <v>45548</v>
      </c>
      <c r="W2084" s="236" t="s">
        <v>6944</v>
      </c>
      <c r="X2084" s="237" t="s">
        <v>6721</v>
      </c>
      <c r="Y2084" s="237"/>
      <c r="Z2084" s="237"/>
      <c r="AA2084" s="241">
        <v>202409</v>
      </c>
      <c r="AB2084" s="246"/>
      <c r="AC2084" s="236" t="s">
        <v>7181</v>
      </c>
      <c r="AD2084" s="247" t="s">
        <v>7124</v>
      </c>
      <c r="AE2084" s="248">
        <v>0.4</v>
      </c>
      <c r="AF2084" s="247" t="s">
        <v>7124</v>
      </c>
      <c r="AG2084" s="242" t="str">
        <f>IFERROR(VLOOKUP(작성용!A:A,RM!A:D,4,0),"-")</f>
        <v>-</v>
      </c>
      <c r="AH2084" s="9" t="s">
        <v>6721</v>
      </c>
      <c r="AI2084" s="238" t="s">
        <v>9147</v>
      </c>
      <c r="AJ2084" s="238" t="s">
        <v>6721</v>
      </c>
      <c r="AK2084" s="238" t="s">
        <v>7182</v>
      </c>
      <c r="AL2084" s="238">
        <v>2083</v>
      </c>
    </row>
    <row r="2085" spans="1:38" x14ac:dyDescent="0.3">
      <c r="A2085" s="232">
        <v>6000619</v>
      </c>
      <c r="B2085" s="232" t="s">
        <v>8989</v>
      </c>
      <c r="C2085" s="244" t="s">
        <v>6717</v>
      </c>
      <c r="D2085" s="240" t="s">
        <v>9038</v>
      </c>
      <c r="E2085" s="239">
        <v>1101117261558</v>
      </c>
      <c r="F2085" s="243" t="s">
        <v>7044</v>
      </c>
      <c r="G2085" s="214">
        <v>0</v>
      </c>
      <c r="H2085" s="234" t="s">
        <v>6721</v>
      </c>
      <c r="I2085" s="234"/>
      <c r="J2085" s="234"/>
      <c r="K2085" s="234"/>
      <c r="L2085" s="234"/>
      <c r="M2085" s="234"/>
      <c r="N2085" s="234" t="s">
        <v>6946</v>
      </c>
      <c r="O2085" s="249"/>
      <c r="P2085" s="249"/>
      <c r="Q2085" s="226"/>
      <c r="R2085" s="212" t="s">
        <v>2</v>
      </c>
      <c r="S2085" s="213" t="s">
        <v>6721</v>
      </c>
      <c r="T2085" s="236" t="s">
        <v>8997</v>
      </c>
      <c r="U2085" s="237" t="s">
        <v>6722</v>
      </c>
      <c r="V2085" s="236">
        <v>45548</v>
      </c>
      <c r="W2085" s="236" t="s">
        <v>6944</v>
      </c>
      <c r="X2085" s="237" t="s">
        <v>6721</v>
      </c>
      <c r="Y2085" s="237"/>
      <c r="Z2085" s="237"/>
      <c r="AA2085" s="241">
        <v>202409</v>
      </c>
      <c r="AB2085" s="246"/>
      <c r="AC2085" s="236" t="s">
        <v>7181</v>
      </c>
      <c r="AD2085" s="247" t="s">
        <v>7110</v>
      </c>
      <c r="AE2085" s="248">
        <v>0</v>
      </c>
      <c r="AF2085" s="247" t="s">
        <v>7110</v>
      </c>
      <c r="AG2085" s="242" t="str">
        <f>IFERROR(VLOOKUP(작성용!A:A,RM!A:D,4,0),"-")</f>
        <v>-</v>
      </c>
      <c r="AH2085" s="9" t="s">
        <v>6721</v>
      </c>
      <c r="AI2085" s="238" t="s">
        <v>9147</v>
      </c>
      <c r="AJ2085" s="238" t="s">
        <v>6721</v>
      </c>
      <c r="AK2085" s="238" t="s">
        <v>7182</v>
      </c>
      <c r="AL2085" s="238">
        <v>2084</v>
      </c>
    </row>
    <row r="2086" spans="1:38" x14ac:dyDescent="0.3">
      <c r="A2086" s="232">
        <v>6000619</v>
      </c>
      <c r="B2086" s="232" t="s">
        <v>8989</v>
      </c>
      <c r="C2086" s="244" t="s">
        <v>6717</v>
      </c>
      <c r="D2086" s="230" t="s">
        <v>9151</v>
      </c>
      <c r="E2086" s="239">
        <v>1101116845775</v>
      </c>
      <c r="F2086" s="243" t="s">
        <v>7179</v>
      </c>
      <c r="G2086" s="214">
        <v>0</v>
      </c>
      <c r="H2086" s="234" t="s">
        <v>6721</v>
      </c>
      <c r="I2086" s="234"/>
      <c r="J2086" s="234"/>
      <c r="K2086" s="234"/>
      <c r="L2086" s="234"/>
      <c r="M2086" s="234"/>
      <c r="N2086" s="234" t="s">
        <v>6946</v>
      </c>
      <c r="O2086" s="249"/>
      <c r="P2086" s="249"/>
      <c r="Q2086" s="226"/>
      <c r="R2086" s="212" t="s">
        <v>2</v>
      </c>
      <c r="S2086" s="213" t="s">
        <v>6721</v>
      </c>
      <c r="T2086" s="236" t="s">
        <v>8997</v>
      </c>
      <c r="U2086" s="237" t="s">
        <v>6722</v>
      </c>
      <c r="V2086" s="236">
        <v>45548</v>
      </c>
      <c r="W2086" s="236" t="s">
        <v>6944</v>
      </c>
      <c r="X2086" s="237" t="s">
        <v>6721</v>
      </c>
      <c r="Y2086" s="237"/>
      <c r="Z2086" s="237"/>
      <c r="AA2086" s="241">
        <v>202409</v>
      </c>
      <c r="AB2086" s="246"/>
      <c r="AC2086" s="236" t="s">
        <v>7181</v>
      </c>
      <c r="AD2086" s="247" t="s">
        <v>7124</v>
      </c>
      <c r="AE2086" s="248">
        <v>0.4</v>
      </c>
      <c r="AF2086" s="247" t="s">
        <v>7124</v>
      </c>
      <c r="AG2086" s="242" t="str">
        <f>IFERROR(VLOOKUP(작성용!A:A,RM!A:D,4,0),"-")</f>
        <v>-</v>
      </c>
      <c r="AH2086" s="9" t="s">
        <v>6721</v>
      </c>
      <c r="AI2086" s="238" t="s">
        <v>9147</v>
      </c>
      <c r="AJ2086" s="238" t="s">
        <v>6721</v>
      </c>
      <c r="AK2086" s="238" t="s">
        <v>7182</v>
      </c>
      <c r="AL2086" s="238">
        <v>2085</v>
      </c>
    </row>
    <row r="2087" spans="1:38" x14ac:dyDescent="0.3">
      <c r="A2087" s="232">
        <v>6000619</v>
      </c>
      <c r="B2087" s="232" t="s">
        <v>8989</v>
      </c>
      <c r="C2087" s="244" t="s">
        <v>6717</v>
      </c>
      <c r="D2087" s="230" t="s">
        <v>9039</v>
      </c>
      <c r="E2087" s="239">
        <v>1101117269370</v>
      </c>
      <c r="F2087" s="243" t="s">
        <v>7179</v>
      </c>
      <c r="G2087" s="214">
        <v>0</v>
      </c>
      <c r="H2087" s="234" t="s">
        <v>6721</v>
      </c>
      <c r="I2087" s="234"/>
      <c r="J2087" s="234"/>
      <c r="K2087" s="234"/>
      <c r="L2087" s="234"/>
      <c r="M2087" s="234"/>
      <c r="N2087" s="234" t="s">
        <v>6946</v>
      </c>
      <c r="O2087" s="249"/>
      <c r="P2087" s="249"/>
      <c r="Q2087" s="226"/>
      <c r="R2087" s="212" t="s">
        <v>2</v>
      </c>
      <c r="S2087" s="213" t="s">
        <v>6721</v>
      </c>
      <c r="T2087" s="236" t="s">
        <v>8997</v>
      </c>
      <c r="U2087" s="237" t="s">
        <v>6722</v>
      </c>
      <c r="V2087" s="236">
        <v>45548</v>
      </c>
      <c r="W2087" s="236" t="s">
        <v>6944</v>
      </c>
      <c r="X2087" s="237" t="s">
        <v>6721</v>
      </c>
      <c r="Y2087" s="237"/>
      <c r="Z2087" s="237"/>
      <c r="AA2087" s="241">
        <v>202409</v>
      </c>
      <c r="AB2087" s="246"/>
      <c r="AC2087" s="236" t="s">
        <v>7181</v>
      </c>
      <c r="AD2087" s="247" t="s">
        <v>7158</v>
      </c>
      <c r="AE2087" s="248">
        <v>0</v>
      </c>
      <c r="AF2087" s="247" t="s">
        <v>7158</v>
      </c>
      <c r="AG2087" s="242" t="str">
        <f>IFERROR(VLOOKUP(작성용!A:A,RM!A:D,4,0),"-")</f>
        <v>-</v>
      </c>
      <c r="AH2087" s="9" t="s">
        <v>6721</v>
      </c>
      <c r="AI2087" s="238" t="s">
        <v>9147</v>
      </c>
      <c r="AJ2087" s="238" t="s">
        <v>6721</v>
      </c>
      <c r="AK2087" s="238" t="s">
        <v>7182</v>
      </c>
      <c r="AL2087" s="238">
        <v>2086</v>
      </c>
    </row>
    <row r="2088" spans="1:38" x14ac:dyDescent="0.3">
      <c r="A2088" s="232">
        <v>6000619</v>
      </c>
      <c r="B2088" s="232" t="s">
        <v>8989</v>
      </c>
      <c r="C2088" s="244" t="s">
        <v>6717</v>
      </c>
      <c r="D2088" s="240" t="s">
        <v>9152</v>
      </c>
      <c r="E2088" s="239">
        <v>1358110379462</v>
      </c>
      <c r="F2088" s="243" t="s">
        <v>6966</v>
      </c>
      <c r="G2088" s="214">
        <v>0</v>
      </c>
      <c r="H2088" s="234" t="s">
        <v>6721</v>
      </c>
      <c r="I2088" s="234"/>
      <c r="J2088" s="234"/>
      <c r="K2088" s="234"/>
      <c r="L2088" s="234"/>
      <c r="M2088" s="234"/>
      <c r="N2088" s="234" t="s">
        <v>6946</v>
      </c>
      <c r="O2088" s="249"/>
      <c r="P2088" s="249"/>
      <c r="Q2088" s="226"/>
      <c r="R2088" s="212" t="s">
        <v>2</v>
      </c>
      <c r="S2088" s="213" t="s">
        <v>6721</v>
      </c>
      <c r="T2088" s="236" t="s">
        <v>8997</v>
      </c>
      <c r="U2088" s="237" t="s">
        <v>6722</v>
      </c>
      <c r="V2088" s="236">
        <v>45548</v>
      </c>
      <c r="W2088" s="236" t="s">
        <v>6944</v>
      </c>
      <c r="X2088" s="237" t="s">
        <v>6721</v>
      </c>
      <c r="Y2088" s="237"/>
      <c r="Z2088" s="237"/>
      <c r="AA2088" s="241">
        <v>202409</v>
      </c>
      <c r="AB2088" s="246"/>
      <c r="AC2088" s="236" t="s">
        <v>7181</v>
      </c>
      <c r="AD2088" s="247" t="s">
        <v>7111</v>
      </c>
      <c r="AE2088" s="248">
        <v>0</v>
      </c>
      <c r="AF2088" s="247" t="s">
        <v>7111</v>
      </c>
      <c r="AG2088" s="242" t="str">
        <f>IFERROR(VLOOKUP(작성용!A:A,RM!A:D,4,0),"-")</f>
        <v>-</v>
      </c>
      <c r="AH2088" s="9" t="s">
        <v>6721</v>
      </c>
      <c r="AI2088" s="238" t="s">
        <v>9147</v>
      </c>
      <c r="AJ2088" s="238" t="s">
        <v>6721</v>
      </c>
      <c r="AK2088" s="238" t="s">
        <v>7182</v>
      </c>
      <c r="AL2088" s="238">
        <v>2087</v>
      </c>
    </row>
    <row r="2089" spans="1:38" x14ac:dyDescent="0.3">
      <c r="A2089" s="232">
        <v>6000619</v>
      </c>
      <c r="B2089" s="232" t="s">
        <v>8989</v>
      </c>
      <c r="C2089" s="244" t="s">
        <v>6717</v>
      </c>
      <c r="D2089" s="230" t="s">
        <v>9153</v>
      </c>
      <c r="E2089" s="239">
        <v>1358110358846</v>
      </c>
      <c r="F2089" s="243" t="s">
        <v>7179</v>
      </c>
      <c r="G2089" s="214">
        <v>0</v>
      </c>
      <c r="H2089" s="234" t="s">
        <v>6721</v>
      </c>
      <c r="I2089" s="234"/>
      <c r="J2089" s="234"/>
      <c r="K2089" s="234"/>
      <c r="L2089" s="234"/>
      <c r="M2089" s="234"/>
      <c r="N2089" s="234" t="s">
        <v>6946</v>
      </c>
      <c r="O2089" s="249"/>
      <c r="P2089" s="249"/>
      <c r="Q2089" s="226"/>
      <c r="R2089" s="212" t="s">
        <v>2</v>
      </c>
      <c r="S2089" s="213" t="s">
        <v>6721</v>
      </c>
      <c r="T2089" s="236" t="s">
        <v>8997</v>
      </c>
      <c r="U2089" s="237" t="s">
        <v>6722</v>
      </c>
      <c r="V2089" s="236">
        <v>45548</v>
      </c>
      <c r="W2089" s="236" t="s">
        <v>6944</v>
      </c>
      <c r="X2089" s="237" t="s">
        <v>6721</v>
      </c>
      <c r="Y2089" s="237"/>
      <c r="Z2089" s="237"/>
      <c r="AA2089" s="241">
        <v>202409</v>
      </c>
      <c r="AB2089" s="246"/>
      <c r="AC2089" s="236" t="s">
        <v>7181</v>
      </c>
      <c r="AD2089" s="247" t="s">
        <v>7100</v>
      </c>
      <c r="AE2089" s="248">
        <v>0.4</v>
      </c>
      <c r="AF2089" s="247" t="s">
        <v>7100</v>
      </c>
      <c r="AG2089" s="242" t="str">
        <f>IFERROR(VLOOKUP(작성용!A:A,RM!A:D,4,0),"-")</f>
        <v>-</v>
      </c>
      <c r="AH2089" s="9" t="s">
        <v>6721</v>
      </c>
      <c r="AI2089" s="238" t="s">
        <v>9147</v>
      </c>
      <c r="AJ2089" s="238" t="s">
        <v>6721</v>
      </c>
      <c r="AK2089" s="238" t="s">
        <v>7182</v>
      </c>
      <c r="AL2089" s="238">
        <v>2088</v>
      </c>
    </row>
    <row r="2090" spans="1:38" x14ac:dyDescent="0.3">
      <c r="A2090" s="232">
        <v>6000619</v>
      </c>
      <c r="B2090" s="232" t="s">
        <v>8989</v>
      </c>
      <c r="C2090" s="244" t="s">
        <v>6717</v>
      </c>
      <c r="D2090" s="240" t="s">
        <v>9154</v>
      </c>
      <c r="E2090" s="239">
        <v>2850110181903</v>
      </c>
      <c r="F2090" s="243" t="s">
        <v>7179</v>
      </c>
      <c r="G2090" s="214">
        <v>0</v>
      </c>
      <c r="H2090" s="234" t="s">
        <v>6721</v>
      </c>
      <c r="I2090" s="234"/>
      <c r="J2090" s="234"/>
      <c r="K2090" s="234"/>
      <c r="L2090" s="234"/>
      <c r="M2090" s="234"/>
      <c r="N2090" s="234" t="s">
        <v>6946</v>
      </c>
      <c r="O2090" s="249"/>
      <c r="P2090" s="249"/>
      <c r="Q2090" s="226"/>
      <c r="R2090" s="212" t="s">
        <v>2</v>
      </c>
      <c r="S2090" s="213" t="s">
        <v>6721</v>
      </c>
      <c r="T2090" s="236" t="s">
        <v>8997</v>
      </c>
      <c r="U2090" s="237" t="s">
        <v>6722</v>
      </c>
      <c r="V2090" s="236">
        <v>45548</v>
      </c>
      <c r="W2090" s="236" t="s">
        <v>6944</v>
      </c>
      <c r="X2090" s="237" t="s">
        <v>6721</v>
      </c>
      <c r="Y2090" s="237"/>
      <c r="Z2090" s="237"/>
      <c r="AA2090" s="241">
        <v>202409</v>
      </c>
      <c r="AB2090" s="246"/>
      <c r="AC2090" s="236" t="s">
        <v>7181</v>
      </c>
      <c r="AD2090" s="247" t="s">
        <v>7160</v>
      </c>
      <c r="AE2090" s="248">
        <v>0</v>
      </c>
      <c r="AF2090" s="247" t="s">
        <v>7160</v>
      </c>
      <c r="AG2090" s="242" t="str">
        <f>IFERROR(VLOOKUP(작성용!A:A,RM!A:D,4,0),"-")</f>
        <v>-</v>
      </c>
      <c r="AH2090" s="9" t="s">
        <v>6721</v>
      </c>
      <c r="AI2090" s="238" t="s">
        <v>7999</v>
      </c>
      <c r="AJ2090" s="238" t="s">
        <v>6721</v>
      </c>
      <c r="AK2090" s="238" t="s">
        <v>7182</v>
      </c>
      <c r="AL2090" s="238">
        <v>2089</v>
      </c>
    </row>
    <row r="2091" spans="1:38" x14ac:dyDescent="0.3">
      <c r="A2091" s="232">
        <v>6000619</v>
      </c>
      <c r="B2091" s="232" t="s">
        <v>8989</v>
      </c>
      <c r="C2091" s="244" t="s">
        <v>6717</v>
      </c>
      <c r="D2091" s="240" t="s">
        <v>9155</v>
      </c>
      <c r="E2091" s="239">
        <v>1101117219268</v>
      </c>
      <c r="F2091" s="243" t="s">
        <v>7044</v>
      </c>
      <c r="G2091" s="214">
        <v>0</v>
      </c>
      <c r="H2091" s="234" t="s">
        <v>6721</v>
      </c>
      <c r="I2091" s="234"/>
      <c r="J2091" s="234"/>
      <c r="K2091" s="234"/>
      <c r="L2091" s="234"/>
      <c r="M2091" s="234"/>
      <c r="N2091" s="234" t="s">
        <v>6946</v>
      </c>
      <c r="O2091" s="249"/>
      <c r="P2091" s="249"/>
      <c r="Q2091" s="226"/>
      <c r="R2091" s="212" t="s">
        <v>2</v>
      </c>
      <c r="S2091" s="213" t="s">
        <v>6721</v>
      </c>
      <c r="T2091" s="236" t="s">
        <v>8997</v>
      </c>
      <c r="U2091" s="237" t="s">
        <v>6722</v>
      </c>
      <c r="V2091" s="236">
        <v>45548</v>
      </c>
      <c r="W2091" s="236" t="s">
        <v>6944</v>
      </c>
      <c r="X2091" s="237" t="s">
        <v>6721</v>
      </c>
      <c r="Y2091" s="237"/>
      <c r="Z2091" s="237"/>
      <c r="AA2091" s="241">
        <v>202409</v>
      </c>
      <c r="AB2091" s="246"/>
      <c r="AC2091" s="236" t="s">
        <v>7181</v>
      </c>
      <c r="AD2091" s="247" t="s">
        <v>7117</v>
      </c>
      <c r="AE2091" s="248">
        <v>0</v>
      </c>
      <c r="AF2091" s="247" t="s">
        <v>7117</v>
      </c>
      <c r="AG2091" s="242" t="str">
        <f>IFERROR(VLOOKUP(작성용!A:A,RM!A:D,4,0),"-")</f>
        <v>-</v>
      </c>
      <c r="AH2091" s="9" t="s">
        <v>6721</v>
      </c>
      <c r="AI2091" s="238" t="s">
        <v>7999</v>
      </c>
      <c r="AJ2091" s="238" t="s">
        <v>6721</v>
      </c>
      <c r="AK2091" s="238" t="s">
        <v>7182</v>
      </c>
      <c r="AL2091" s="238">
        <v>2090</v>
      </c>
    </row>
    <row r="2092" spans="1:38" x14ac:dyDescent="0.3">
      <c r="A2092" s="232">
        <v>6000619</v>
      </c>
      <c r="B2092" s="232" t="s">
        <v>8989</v>
      </c>
      <c r="C2092" s="244" t="s">
        <v>6717</v>
      </c>
      <c r="D2092" s="230" t="s">
        <v>9156</v>
      </c>
      <c r="E2092" s="239">
        <v>1101115707778</v>
      </c>
      <c r="F2092" s="243" t="s">
        <v>7044</v>
      </c>
      <c r="G2092" s="214">
        <v>0</v>
      </c>
      <c r="H2092" s="234" t="s">
        <v>6721</v>
      </c>
      <c r="I2092" s="234"/>
      <c r="J2092" s="234"/>
      <c r="K2092" s="234"/>
      <c r="L2092" s="234"/>
      <c r="M2092" s="234"/>
      <c r="N2092" s="234" t="s">
        <v>6946</v>
      </c>
      <c r="O2092" s="249"/>
      <c r="P2092" s="249"/>
      <c r="Q2092" s="226"/>
      <c r="R2092" s="212" t="s">
        <v>2</v>
      </c>
      <c r="S2092" s="213" t="s">
        <v>6721</v>
      </c>
      <c r="T2092" s="236" t="s">
        <v>8997</v>
      </c>
      <c r="U2092" s="237" t="s">
        <v>6722</v>
      </c>
      <c r="V2092" s="236">
        <v>45548</v>
      </c>
      <c r="W2092" s="236" t="s">
        <v>6944</v>
      </c>
      <c r="X2092" s="237" t="s">
        <v>6721</v>
      </c>
      <c r="Y2092" s="237"/>
      <c r="Z2092" s="237"/>
      <c r="AA2092" s="241">
        <v>202409</v>
      </c>
      <c r="AB2092" s="246"/>
      <c r="AC2092" s="236" t="s">
        <v>7181</v>
      </c>
      <c r="AD2092" s="247" t="s">
        <v>7137</v>
      </c>
      <c r="AE2092" s="248">
        <v>0.4</v>
      </c>
      <c r="AF2092" s="247" t="s">
        <v>7137</v>
      </c>
      <c r="AG2092" s="242" t="str">
        <f>IFERROR(VLOOKUP(작성용!A:A,RM!A:D,4,0),"-")</f>
        <v>-</v>
      </c>
      <c r="AH2092" s="9" t="s">
        <v>6721</v>
      </c>
      <c r="AI2092" s="238" t="s">
        <v>7999</v>
      </c>
      <c r="AJ2092" s="238" t="s">
        <v>6721</v>
      </c>
      <c r="AK2092" s="238" t="s">
        <v>7182</v>
      </c>
      <c r="AL2092" s="238">
        <v>2091</v>
      </c>
    </row>
    <row r="2093" spans="1:38" x14ac:dyDescent="0.3">
      <c r="A2093" s="232">
        <v>6000619</v>
      </c>
      <c r="B2093" s="232" t="s">
        <v>8989</v>
      </c>
      <c r="C2093" s="244" t="s">
        <v>6717</v>
      </c>
      <c r="D2093" s="240" t="s">
        <v>9156</v>
      </c>
      <c r="E2093" s="239">
        <v>1101115707778</v>
      </c>
      <c r="F2093" s="243" t="s">
        <v>7179</v>
      </c>
      <c r="G2093" s="214">
        <v>0</v>
      </c>
      <c r="H2093" s="234" t="s">
        <v>6721</v>
      </c>
      <c r="I2093" s="234"/>
      <c r="J2093" s="234"/>
      <c r="K2093" s="234"/>
      <c r="L2093" s="234"/>
      <c r="M2093" s="234"/>
      <c r="N2093" s="234" t="s">
        <v>6946</v>
      </c>
      <c r="O2093" s="249"/>
      <c r="P2093" s="249"/>
      <c r="Q2093" s="226"/>
      <c r="R2093" s="212" t="s">
        <v>2</v>
      </c>
      <c r="S2093" s="213" t="s">
        <v>6721</v>
      </c>
      <c r="T2093" s="236" t="s">
        <v>8997</v>
      </c>
      <c r="U2093" s="237" t="s">
        <v>6722</v>
      </c>
      <c r="V2093" s="236">
        <v>45548</v>
      </c>
      <c r="W2093" s="236" t="s">
        <v>6944</v>
      </c>
      <c r="X2093" s="237" t="s">
        <v>6721</v>
      </c>
      <c r="Y2093" s="237"/>
      <c r="Z2093" s="237"/>
      <c r="AA2093" s="241">
        <v>202409</v>
      </c>
      <c r="AB2093" s="246"/>
      <c r="AC2093" s="236" t="s">
        <v>7181</v>
      </c>
      <c r="AD2093" s="247" t="s">
        <v>7137</v>
      </c>
      <c r="AE2093" s="248">
        <v>0</v>
      </c>
      <c r="AF2093" s="247" t="s">
        <v>7137</v>
      </c>
      <c r="AG2093" s="242" t="str">
        <f>IFERROR(VLOOKUP(작성용!A:A,RM!A:D,4,0),"-")</f>
        <v>-</v>
      </c>
      <c r="AH2093" s="9" t="s">
        <v>6721</v>
      </c>
      <c r="AI2093" s="238" t="s">
        <v>7999</v>
      </c>
      <c r="AJ2093" s="238" t="s">
        <v>6721</v>
      </c>
      <c r="AK2093" s="238" t="s">
        <v>7182</v>
      </c>
      <c r="AL2093" s="238">
        <v>2092</v>
      </c>
    </row>
    <row r="2094" spans="1:38" x14ac:dyDescent="0.3">
      <c r="A2094" s="232">
        <v>6000619</v>
      </c>
      <c r="B2094" s="232" t="s">
        <v>8989</v>
      </c>
      <c r="C2094" s="244" t="s">
        <v>6717</v>
      </c>
      <c r="D2094" s="240" t="s">
        <v>9063</v>
      </c>
      <c r="E2094" s="239">
        <v>1101117039682</v>
      </c>
      <c r="F2094" s="243" t="s">
        <v>7044</v>
      </c>
      <c r="G2094" s="214">
        <v>0</v>
      </c>
      <c r="H2094" s="234" t="s">
        <v>6721</v>
      </c>
      <c r="I2094" s="234"/>
      <c r="J2094" s="234"/>
      <c r="K2094" s="234"/>
      <c r="L2094" s="234"/>
      <c r="M2094" s="234"/>
      <c r="N2094" s="234" t="s">
        <v>6946</v>
      </c>
      <c r="O2094" s="249"/>
      <c r="P2094" s="249"/>
      <c r="Q2094" s="226"/>
      <c r="R2094" s="212" t="s">
        <v>2</v>
      </c>
      <c r="S2094" s="213" t="s">
        <v>6721</v>
      </c>
      <c r="T2094" s="236" t="s">
        <v>8997</v>
      </c>
      <c r="U2094" s="237" t="s">
        <v>6722</v>
      </c>
      <c r="V2094" s="236">
        <v>45548</v>
      </c>
      <c r="W2094" s="236" t="s">
        <v>6944</v>
      </c>
      <c r="X2094" s="237" t="s">
        <v>6721</v>
      </c>
      <c r="Y2094" s="237"/>
      <c r="Z2094" s="237"/>
      <c r="AA2094" s="241">
        <v>202409</v>
      </c>
      <c r="AB2094" s="246"/>
      <c r="AC2094" s="236" t="s">
        <v>7181</v>
      </c>
      <c r="AD2094" s="247" t="s">
        <v>7119</v>
      </c>
      <c r="AE2094" s="248">
        <v>0</v>
      </c>
      <c r="AF2094" s="247" t="s">
        <v>7119</v>
      </c>
      <c r="AG2094" s="242" t="str">
        <f>IFERROR(VLOOKUP(작성용!A:A,RM!A:D,4,0),"-")</f>
        <v>-</v>
      </c>
      <c r="AH2094" s="9" t="s">
        <v>6721</v>
      </c>
      <c r="AI2094" s="238" t="s">
        <v>7999</v>
      </c>
      <c r="AJ2094" s="238" t="s">
        <v>6721</v>
      </c>
      <c r="AK2094" s="238" t="s">
        <v>7182</v>
      </c>
      <c r="AL2094" s="238">
        <v>2093</v>
      </c>
    </row>
    <row r="2095" spans="1:38" x14ac:dyDescent="0.3">
      <c r="A2095" s="232">
        <v>6000619</v>
      </c>
      <c r="B2095" s="232" t="s">
        <v>8989</v>
      </c>
      <c r="C2095" s="244" t="s">
        <v>6717</v>
      </c>
      <c r="D2095" s="230" t="s">
        <v>9157</v>
      </c>
      <c r="E2095" s="239">
        <v>1311110472941</v>
      </c>
      <c r="F2095" s="243" t="s">
        <v>7044</v>
      </c>
      <c r="G2095" s="214">
        <v>2</v>
      </c>
      <c r="H2095" s="234" t="s">
        <v>6721</v>
      </c>
      <c r="I2095" s="234"/>
      <c r="J2095" s="234"/>
      <c r="K2095" s="234"/>
      <c r="L2095" s="234"/>
      <c r="M2095" s="234"/>
      <c r="N2095" s="234" t="s">
        <v>6946</v>
      </c>
      <c r="O2095" s="249"/>
      <c r="P2095" s="249"/>
      <c r="Q2095" s="226"/>
      <c r="R2095" s="212" t="s">
        <v>2</v>
      </c>
      <c r="S2095" s="213" t="s">
        <v>6721</v>
      </c>
      <c r="T2095" s="236" t="s">
        <v>8997</v>
      </c>
      <c r="U2095" s="237" t="s">
        <v>6722</v>
      </c>
      <c r="V2095" s="236">
        <v>45548</v>
      </c>
      <c r="W2095" s="236" t="s">
        <v>6944</v>
      </c>
      <c r="X2095" s="237" t="s">
        <v>6721</v>
      </c>
      <c r="Y2095" s="237"/>
      <c r="Z2095" s="237"/>
      <c r="AA2095" s="241">
        <v>202409</v>
      </c>
      <c r="AB2095" s="246"/>
      <c r="AC2095" s="236" t="s">
        <v>7181</v>
      </c>
      <c r="AD2095" s="247" t="s">
        <v>7100</v>
      </c>
      <c r="AE2095" s="248">
        <v>0.4</v>
      </c>
      <c r="AF2095" s="247" t="s">
        <v>7100</v>
      </c>
      <c r="AG2095" s="242" t="str">
        <f>IFERROR(VLOOKUP(작성용!A:A,RM!A:D,4,0),"-")</f>
        <v>-</v>
      </c>
      <c r="AH2095" s="9" t="s">
        <v>6721</v>
      </c>
      <c r="AI2095" s="238" t="s">
        <v>7999</v>
      </c>
      <c r="AJ2095" s="238" t="s">
        <v>6721</v>
      </c>
      <c r="AK2095" s="238" t="s">
        <v>7182</v>
      </c>
      <c r="AL2095" s="238">
        <v>2094</v>
      </c>
    </row>
    <row r="2096" spans="1:38" x14ac:dyDescent="0.3">
      <c r="A2096" s="232">
        <v>6000619</v>
      </c>
      <c r="B2096" s="232" t="s">
        <v>8989</v>
      </c>
      <c r="C2096" s="244" t="s">
        <v>6717</v>
      </c>
      <c r="D2096" s="240" t="s">
        <v>9158</v>
      </c>
      <c r="E2096" s="239">
        <v>2301110323251</v>
      </c>
      <c r="F2096" s="243" t="s">
        <v>7044</v>
      </c>
      <c r="G2096" s="214">
        <v>0</v>
      </c>
      <c r="H2096" s="234" t="s">
        <v>6721</v>
      </c>
      <c r="I2096" s="234"/>
      <c r="J2096" s="234"/>
      <c r="K2096" s="234"/>
      <c r="L2096" s="234"/>
      <c r="M2096" s="234"/>
      <c r="N2096" s="234" t="s">
        <v>6946</v>
      </c>
      <c r="O2096" s="249"/>
      <c r="P2096" s="249"/>
      <c r="Q2096" s="226"/>
      <c r="R2096" s="212" t="s">
        <v>2</v>
      </c>
      <c r="S2096" s="213" t="s">
        <v>6721</v>
      </c>
      <c r="T2096" s="236" t="s">
        <v>8997</v>
      </c>
      <c r="U2096" s="237" t="s">
        <v>6722</v>
      </c>
      <c r="V2096" s="236">
        <v>45548</v>
      </c>
      <c r="W2096" s="236" t="s">
        <v>6944</v>
      </c>
      <c r="X2096" s="237" t="s">
        <v>6721</v>
      </c>
      <c r="Y2096" s="237"/>
      <c r="Z2096" s="237"/>
      <c r="AA2096" s="241">
        <v>202409</v>
      </c>
      <c r="AB2096" s="246"/>
      <c r="AC2096" s="236" t="s">
        <v>7181</v>
      </c>
      <c r="AD2096" s="247" t="s">
        <v>7129</v>
      </c>
      <c r="AE2096" s="248">
        <v>0</v>
      </c>
      <c r="AF2096" s="247" t="s">
        <v>7129</v>
      </c>
      <c r="AG2096" s="242" t="str">
        <f>IFERROR(VLOOKUP(작성용!A:A,RM!A:D,4,0),"-")</f>
        <v>-</v>
      </c>
      <c r="AH2096" s="9" t="s">
        <v>6721</v>
      </c>
      <c r="AI2096" s="238" t="s">
        <v>8686</v>
      </c>
      <c r="AJ2096" s="238" t="s">
        <v>6721</v>
      </c>
      <c r="AK2096" s="238" t="s">
        <v>7182</v>
      </c>
      <c r="AL2096" s="238">
        <v>2095</v>
      </c>
    </row>
    <row r="2097" spans="1:38" x14ac:dyDescent="0.3">
      <c r="A2097" s="232">
        <v>6000619</v>
      </c>
      <c r="B2097" s="232" t="s">
        <v>8989</v>
      </c>
      <c r="C2097" s="244" t="s">
        <v>6717</v>
      </c>
      <c r="D2097" s="240" t="s">
        <v>9158</v>
      </c>
      <c r="E2097" s="239">
        <v>2301110323251</v>
      </c>
      <c r="F2097" s="243" t="s">
        <v>6931</v>
      </c>
      <c r="G2097" s="214">
        <v>0</v>
      </c>
      <c r="H2097" s="234" t="s">
        <v>6721</v>
      </c>
      <c r="I2097" s="234"/>
      <c r="J2097" s="234"/>
      <c r="K2097" s="234"/>
      <c r="L2097" s="234"/>
      <c r="M2097" s="234"/>
      <c r="N2097" s="234" t="s">
        <v>6946</v>
      </c>
      <c r="O2097" s="249"/>
      <c r="P2097" s="249"/>
      <c r="Q2097" s="226"/>
      <c r="R2097" s="212" t="s">
        <v>2</v>
      </c>
      <c r="S2097" s="213" t="s">
        <v>6721</v>
      </c>
      <c r="T2097" s="236" t="s">
        <v>8997</v>
      </c>
      <c r="U2097" s="237" t="s">
        <v>6722</v>
      </c>
      <c r="V2097" s="236">
        <v>45548</v>
      </c>
      <c r="W2097" s="236" t="s">
        <v>6944</v>
      </c>
      <c r="X2097" s="237" t="s">
        <v>6721</v>
      </c>
      <c r="Y2097" s="237"/>
      <c r="Z2097" s="237"/>
      <c r="AA2097" s="241">
        <v>202409</v>
      </c>
      <c r="AB2097" s="246"/>
      <c r="AC2097" s="236" t="s">
        <v>7181</v>
      </c>
      <c r="AD2097" s="247" t="s">
        <v>7129</v>
      </c>
      <c r="AE2097" s="248">
        <v>0</v>
      </c>
      <c r="AF2097" s="247" t="s">
        <v>7129</v>
      </c>
      <c r="AG2097" s="242" t="str">
        <f>IFERROR(VLOOKUP(작성용!A:A,RM!A:D,4,0),"-")</f>
        <v>-</v>
      </c>
      <c r="AH2097" s="9" t="s">
        <v>6721</v>
      </c>
      <c r="AI2097" s="238" t="s">
        <v>8686</v>
      </c>
      <c r="AJ2097" s="238" t="s">
        <v>6721</v>
      </c>
      <c r="AK2097" s="238" t="s">
        <v>7182</v>
      </c>
      <c r="AL2097" s="238">
        <v>2096</v>
      </c>
    </row>
    <row r="2098" spans="1:38" x14ac:dyDescent="0.3">
      <c r="A2098" s="232">
        <v>6000619</v>
      </c>
      <c r="B2098" s="232" t="s">
        <v>8989</v>
      </c>
      <c r="C2098" s="244" t="s">
        <v>6717</v>
      </c>
      <c r="D2098" s="240" t="s">
        <v>9159</v>
      </c>
      <c r="E2098" s="239">
        <v>1601110269020</v>
      </c>
      <c r="F2098" s="243" t="s">
        <v>7044</v>
      </c>
      <c r="G2098" s="214">
        <v>0</v>
      </c>
      <c r="H2098" s="234" t="s">
        <v>6721</v>
      </c>
      <c r="I2098" s="234"/>
      <c r="J2098" s="234"/>
      <c r="K2098" s="234"/>
      <c r="L2098" s="234"/>
      <c r="M2098" s="234"/>
      <c r="N2098" s="234" t="s">
        <v>6946</v>
      </c>
      <c r="O2098" s="249"/>
      <c r="P2098" s="249"/>
      <c r="Q2098" s="226"/>
      <c r="R2098" s="212" t="s">
        <v>2</v>
      </c>
      <c r="S2098" s="213" t="s">
        <v>6721</v>
      </c>
      <c r="T2098" s="236" t="s">
        <v>8997</v>
      </c>
      <c r="U2098" s="237" t="s">
        <v>6722</v>
      </c>
      <c r="V2098" s="236">
        <v>45548</v>
      </c>
      <c r="W2098" s="236" t="s">
        <v>6944</v>
      </c>
      <c r="X2098" s="237" t="s">
        <v>6721</v>
      </c>
      <c r="Y2098" s="237"/>
      <c r="Z2098" s="237"/>
      <c r="AA2098" s="241">
        <v>202409</v>
      </c>
      <c r="AB2098" s="246"/>
      <c r="AC2098" s="236" t="s">
        <v>7181</v>
      </c>
      <c r="AD2098" s="247" t="s">
        <v>7111</v>
      </c>
      <c r="AE2098" s="248">
        <v>0</v>
      </c>
      <c r="AF2098" s="247" t="s">
        <v>7111</v>
      </c>
      <c r="AG2098" s="242" t="str">
        <f>IFERROR(VLOOKUP(작성용!A:A,RM!A:D,4,0),"-")</f>
        <v>-</v>
      </c>
      <c r="AH2098" s="9" t="s">
        <v>6721</v>
      </c>
      <c r="AI2098" s="238" t="s">
        <v>6721</v>
      </c>
      <c r="AJ2098" s="238" t="s">
        <v>6721</v>
      </c>
      <c r="AK2098" s="238" t="s">
        <v>7182</v>
      </c>
      <c r="AL2098" s="238">
        <v>2097</v>
      </c>
    </row>
    <row r="2099" spans="1:38" x14ac:dyDescent="0.3">
      <c r="A2099" s="232">
        <v>6000619</v>
      </c>
      <c r="B2099" s="232" t="s">
        <v>8989</v>
      </c>
      <c r="C2099" s="244" t="s">
        <v>6717</v>
      </c>
      <c r="D2099" s="240" t="s">
        <v>9160</v>
      </c>
      <c r="E2099" s="239">
        <v>1201110229626</v>
      </c>
      <c r="F2099" s="243" t="s">
        <v>7044</v>
      </c>
      <c r="G2099" s="214">
        <v>0</v>
      </c>
      <c r="H2099" s="234" t="s">
        <v>6721</v>
      </c>
      <c r="I2099" s="234"/>
      <c r="J2099" s="234"/>
      <c r="K2099" s="234"/>
      <c r="L2099" s="234"/>
      <c r="M2099" s="234"/>
      <c r="N2099" s="234" t="s">
        <v>6946</v>
      </c>
      <c r="O2099" s="249"/>
      <c r="P2099" s="249"/>
      <c r="Q2099" s="226"/>
      <c r="R2099" s="212" t="s">
        <v>2</v>
      </c>
      <c r="S2099" s="213" t="s">
        <v>6721</v>
      </c>
      <c r="T2099" s="236" t="s">
        <v>8997</v>
      </c>
      <c r="U2099" s="237" t="s">
        <v>6722</v>
      </c>
      <c r="V2099" s="236">
        <v>45548</v>
      </c>
      <c r="W2099" s="236" t="s">
        <v>6944</v>
      </c>
      <c r="X2099" s="237" t="s">
        <v>6721</v>
      </c>
      <c r="Y2099" s="237"/>
      <c r="Z2099" s="237"/>
      <c r="AA2099" s="241">
        <v>202409</v>
      </c>
      <c r="AB2099" s="246"/>
      <c r="AC2099" s="236" t="s">
        <v>7181</v>
      </c>
      <c r="AD2099" s="247" t="s">
        <v>7221</v>
      </c>
      <c r="AE2099" s="248">
        <v>0</v>
      </c>
      <c r="AF2099" s="247" t="s">
        <v>7221</v>
      </c>
      <c r="AG2099" s="242" t="str">
        <f>IFERROR(VLOOKUP(작성용!A:A,RM!A:D,4,0),"-")</f>
        <v>-</v>
      </c>
      <c r="AH2099" s="9" t="s">
        <v>6721</v>
      </c>
      <c r="AI2099" s="238" t="s">
        <v>6721</v>
      </c>
      <c r="AJ2099" s="238" t="s">
        <v>6721</v>
      </c>
      <c r="AK2099" s="238" t="s">
        <v>7182</v>
      </c>
      <c r="AL2099" s="238">
        <v>2098</v>
      </c>
    </row>
    <row r="2100" spans="1:38" x14ac:dyDescent="0.3">
      <c r="A2100" s="232">
        <v>6000619</v>
      </c>
      <c r="B2100" s="232" t="s">
        <v>8989</v>
      </c>
      <c r="C2100" s="244" t="s">
        <v>6717</v>
      </c>
      <c r="D2100" s="240" t="s">
        <v>9161</v>
      </c>
      <c r="E2100" s="239">
        <v>1752110036727</v>
      </c>
      <c r="F2100" s="243" t="s">
        <v>7044</v>
      </c>
      <c r="G2100" s="214">
        <v>2</v>
      </c>
      <c r="H2100" s="234" t="s">
        <v>6721</v>
      </c>
      <c r="I2100" s="234"/>
      <c r="J2100" s="234"/>
      <c r="K2100" s="234"/>
      <c r="L2100" s="234"/>
      <c r="M2100" s="234"/>
      <c r="N2100" s="234" t="s">
        <v>6946</v>
      </c>
      <c r="O2100" s="249"/>
      <c r="P2100" s="249"/>
      <c r="Q2100" s="226"/>
      <c r="R2100" s="212" t="s">
        <v>2</v>
      </c>
      <c r="S2100" s="213" t="s">
        <v>6721</v>
      </c>
      <c r="T2100" s="236" t="s">
        <v>8997</v>
      </c>
      <c r="U2100" s="237" t="s">
        <v>6722</v>
      </c>
      <c r="V2100" s="236">
        <v>45548</v>
      </c>
      <c r="W2100" s="236" t="s">
        <v>6944</v>
      </c>
      <c r="X2100" s="237" t="s">
        <v>6721</v>
      </c>
      <c r="Y2100" s="237"/>
      <c r="Z2100" s="237"/>
      <c r="AA2100" s="241">
        <v>202409</v>
      </c>
      <c r="AB2100" s="246"/>
      <c r="AC2100" s="236" t="s">
        <v>7181</v>
      </c>
      <c r="AD2100" s="247" t="s">
        <v>7196</v>
      </c>
      <c r="AE2100" s="248">
        <v>0</v>
      </c>
      <c r="AF2100" s="247" t="s">
        <v>7196</v>
      </c>
      <c r="AG2100" s="242" t="str">
        <f>IFERROR(VLOOKUP(작성용!A:A,RM!A:D,4,0),"-")</f>
        <v>-</v>
      </c>
      <c r="AH2100" s="9" t="s">
        <v>6721</v>
      </c>
      <c r="AI2100" s="238" t="s">
        <v>6721</v>
      </c>
      <c r="AJ2100" s="238" t="s">
        <v>6721</v>
      </c>
      <c r="AK2100" s="238" t="s">
        <v>7182</v>
      </c>
      <c r="AL2100" s="238">
        <v>2099</v>
      </c>
    </row>
    <row r="2101" spans="1:38" x14ac:dyDescent="0.3">
      <c r="A2101" s="232">
        <v>6000619</v>
      </c>
      <c r="B2101" s="232" t="s">
        <v>8989</v>
      </c>
      <c r="C2101" s="244" t="s">
        <v>6717</v>
      </c>
      <c r="D2101" s="240" t="s">
        <v>9056</v>
      </c>
      <c r="E2101" s="239">
        <v>1341110519279</v>
      </c>
      <c r="F2101" s="243" t="s">
        <v>7044</v>
      </c>
      <c r="G2101" s="214">
        <v>0</v>
      </c>
      <c r="H2101" s="234" t="s">
        <v>6721</v>
      </c>
      <c r="I2101" s="234"/>
      <c r="J2101" s="234"/>
      <c r="K2101" s="234"/>
      <c r="L2101" s="234"/>
      <c r="M2101" s="234"/>
      <c r="N2101" s="234" t="s">
        <v>6946</v>
      </c>
      <c r="O2101" s="249"/>
      <c r="P2101" s="249"/>
      <c r="Q2101" s="226"/>
      <c r="R2101" s="212" t="s">
        <v>2</v>
      </c>
      <c r="S2101" s="213" t="s">
        <v>6721</v>
      </c>
      <c r="T2101" s="236" t="s">
        <v>8997</v>
      </c>
      <c r="U2101" s="237" t="s">
        <v>6722</v>
      </c>
      <c r="V2101" s="236">
        <v>45548</v>
      </c>
      <c r="W2101" s="236" t="s">
        <v>6944</v>
      </c>
      <c r="X2101" s="237" t="s">
        <v>6721</v>
      </c>
      <c r="Y2101" s="237"/>
      <c r="Z2101" s="237"/>
      <c r="AA2101" s="241">
        <v>202409</v>
      </c>
      <c r="AB2101" s="246"/>
      <c r="AC2101" s="236" t="s">
        <v>7181</v>
      </c>
      <c r="AD2101" s="247" t="s">
        <v>7158</v>
      </c>
      <c r="AE2101" s="248">
        <v>0</v>
      </c>
      <c r="AF2101" s="247" t="s">
        <v>7158</v>
      </c>
      <c r="AG2101" s="242" t="str">
        <f>IFERROR(VLOOKUP(작성용!A:A,RM!A:D,4,0),"-")</f>
        <v>-</v>
      </c>
      <c r="AH2101" s="9" t="s">
        <v>6721</v>
      </c>
      <c r="AI2101" s="238" t="s">
        <v>6721</v>
      </c>
      <c r="AJ2101" s="238" t="s">
        <v>6721</v>
      </c>
      <c r="AK2101" s="238" t="s">
        <v>7182</v>
      </c>
      <c r="AL2101" s="238">
        <v>2100</v>
      </c>
    </row>
    <row r="2102" spans="1:38" x14ac:dyDescent="0.3">
      <c r="A2102" s="232">
        <v>6000619</v>
      </c>
      <c r="B2102" s="232" t="s">
        <v>8989</v>
      </c>
      <c r="C2102" s="244" t="s">
        <v>6717</v>
      </c>
      <c r="D2102" s="240" t="s">
        <v>9140</v>
      </c>
      <c r="E2102" s="239">
        <v>2849110145837</v>
      </c>
      <c r="F2102" s="243" t="s">
        <v>7044</v>
      </c>
      <c r="G2102" s="214">
        <v>2</v>
      </c>
      <c r="H2102" s="234" t="s">
        <v>6721</v>
      </c>
      <c r="I2102" s="234"/>
      <c r="J2102" s="234"/>
      <c r="K2102" s="234"/>
      <c r="L2102" s="234"/>
      <c r="M2102" s="234"/>
      <c r="N2102" s="234" t="s">
        <v>6946</v>
      </c>
      <c r="O2102" s="249"/>
      <c r="P2102" s="249"/>
      <c r="Q2102" s="226"/>
      <c r="R2102" s="212" t="s">
        <v>2</v>
      </c>
      <c r="S2102" s="213" t="s">
        <v>6721</v>
      </c>
      <c r="T2102" s="236" t="s">
        <v>8997</v>
      </c>
      <c r="U2102" s="237" t="s">
        <v>6722</v>
      </c>
      <c r="V2102" s="236">
        <v>45548</v>
      </c>
      <c r="W2102" s="236" t="s">
        <v>6944</v>
      </c>
      <c r="X2102" s="237" t="s">
        <v>6721</v>
      </c>
      <c r="Y2102" s="237"/>
      <c r="Z2102" s="237"/>
      <c r="AA2102" s="241">
        <v>202409</v>
      </c>
      <c r="AB2102" s="246"/>
      <c r="AC2102" s="236" t="s">
        <v>7181</v>
      </c>
      <c r="AD2102" s="247" t="s">
        <v>7119</v>
      </c>
      <c r="AE2102" s="248">
        <v>0</v>
      </c>
      <c r="AF2102" s="247" t="s">
        <v>7119</v>
      </c>
      <c r="AG2102" s="242" t="str">
        <f>IFERROR(VLOOKUP(작성용!A:A,RM!A:D,4,0),"-")</f>
        <v>-</v>
      </c>
      <c r="AH2102" s="9" t="s">
        <v>6721</v>
      </c>
      <c r="AI2102" s="238" t="s">
        <v>6721</v>
      </c>
      <c r="AJ2102" s="238" t="s">
        <v>6721</v>
      </c>
      <c r="AK2102" s="238" t="s">
        <v>7182</v>
      </c>
      <c r="AL2102" s="238">
        <v>2101</v>
      </c>
    </row>
    <row r="2103" spans="1:38" x14ac:dyDescent="0.3">
      <c r="A2103" s="232">
        <v>6000619</v>
      </c>
      <c r="B2103" s="232" t="s">
        <v>8989</v>
      </c>
      <c r="C2103" s="244" t="s">
        <v>6717</v>
      </c>
      <c r="D2103" s="240" t="s">
        <v>9162</v>
      </c>
      <c r="E2103" s="239">
        <v>1601110094576</v>
      </c>
      <c r="F2103" s="243" t="s">
        <v>7179</v>
      </c>
      <c r="G2103" s="214">
        <v>0</v>
      </c>
      <c r="H2103" s="234" t="s">
        <v>6721</v>
      </c>
      <c r="I2103" s="234"/>
      <c r="J2103" s="234"/>
      <c r="K2103" s="234"/>
      <c r="L2103" s="234"/>
      <c r="M2103" s="234"/>
      <c r="N2103" s="234" t="s">
        <v>6946</v>
      </c>
      <c r="O2103" s="249"/>
      <c r="P2103" s="249"/>
      <c r="Q2103" s="226"/>
      <c r="R2103" s="212" t="s">
        <v>2</v>
      </c>
      <c r="S2103" s="213" t="s">
        <v>6721</v>
      </c>
      <c r="T2103" s="236" t="s">
        <v>8997</v>
      </c>
      <c r="U2103" s="237" t="s">
        <v>6722</v>
      </c>
      <c r="V2103" s="236">
        <v>45548</v>
      </c>
      <c r="W2103" s="236" t="s">
        <v>6944</v>
      </c>
      <c r="X2103" s="237" t="s">
        <v>6721</v>
      </c>
      <c r="Y2103" s="237"/>
      <c r="Z2103" s="237"/>
      <c r="AA2103" s="241">
        <v>202409</v>
      </c>
      <c r="AB2103" s="246"/>
      <c r="AC2103" s="236" t="s">
        <v>7181</v>
      </c>
      <c r="AD2103" s="247" t="s">
        <v>7077</v>
      </c>
      <c r="AE2103" s="248">
        <v>0</v>
      </c>
      <c r="AF2103" s="247" t="s">
        <v>7077</v>
      </c>
      <c r="AG2103" s="242" t="str">
        <f>IFERROR(VLOOKUP(작성용!A:A,RM!A:D,4,0),"-")</f>
        <v>-</v>
      </c>
      <c r="AH2103" s="9" t="s">
        <v>6721</v>
      </c>
      <c r="AI2103" s="238" t="s">
        <v>6721</v>
      </c>
      <c r="AJ2103" s="238" t="s">
        <v>6721</v>
      </c>
      <c r="AK2103" s="238" t="s">
        <v>7182</v>
      </c>
      <c r="AL2103" s="238">
        <v>2102</v>
      </c>
    </row>
    <row r="2104" spans="1:38" x14ac:dyDescent="0.3">
      <c r="A2104" s="232">
        <v>6000619</v>
      </c>
      <c r="B2104" s="232" t="s">
        <v>8989</v>
      </c>
      <c r="C2104" s="244" t="s">
        <v>6717</v>
      </c>
      <c r="D2104" s="240" t="s">
        <v>9163</v>
      </c>
      <c r="E2104" s="239">
        <v>1201110755423</v>
      </c>
      <c r="F2104" s="243" t="s">
        <v>7044</v>
      </c>
      <c r="G2104" s="214">
        <v>0</v>
      </c>
      <c r="H2104" s="234" t="s">
        <v>6721</v>
      </c>
      <c r="I2104" s="234"/>
      <c r="J2104" s="234"/>
      <c r="K2104" s="234"/>
      <c r="L2104" s="234"/>
      <c r="M2104" s="234"/>
      <c r="N2104" s="234" t="s">
        <v>6946</v>
      </c>
      <c r="O2104" s="249"/>
      <c r="P2104" s="249"/>
      <c r="Q2104" s="226"/>
      <c r="R2104" s="212" t="s">
        <v>2</v>
      </c>
      <c r="S2104" s="213" t="s">
        <v>6721</v>
      </c>
      <c r="T2104" s="236" t="s">
        <v>8997</v>
      </c>
      <c r="U2104" s="237" t="s">
        <v>6722</v>
      </c>
      <c r="V2104" s="236">
        <v>45548</v>
      </c>
      <c r="W2104" s="236" t="s">
        <v>6944</v>
      </c>
      <c r="X2104" s="237" t="s">
        <v>6721</v>
      </c>
      <c r="Y2104" s="237"/>
      <c r="Z2104" s="237"/>
      <c r="AA2104" s="241">
        <v>202409</v>
      </c>
      <c r="AB2104" s="246"/>
      <c r="AC2104" s="236" t="s">
        <v>7181</v>
      </c>
      <c r="AD2104" s="247" t="s">
        <v>7152</v>
      </c>
      <c r="AE2104" s="248">
        <v>0</v>
      </c>
      <c r="AF2104" s="247" t="s">
        <v>7152</v>
      </c>
      <c r="AG2104" s="242" t="str">
        <f>IFERROR(VLOOKUP(작성용!A:A,RM!A:D,4,0),"-")</f>
        <v>-</v>
      </c>
      <c r="AH2104" s="9" t="s">
        <v>6721</v>
      </c>
      <c r="AI2104" s="238" t="s">
        <v>6721</v>
      </c>
      <c r="AJ2104" s="238" t="s">
        <v>6721</v>
      </c>
      <c r="AK2104" s="238" t="s">
        <v>7182</v>
      </c>
      <c r="AL2104" s="238">
        <v>2103</v>
      </c>
    </row>
    <row r="2105" spans="1:38" x14ac:dyDescent="0.3">
      <c r="A2105" s="232">
        <v>6000619</v>
      </c>
      <c r="B2105" s="232" t="s">
        <v>9164</v>
      </c>
      <c r="C2105" s="244" t="s">
        <v>9165</v>
      </c>
      <c r="D2105" s="240" t="s">
        <v>9166</v>
      </c>
      <c r="E2105" s="239">
        <v>1101115527431</v>
      </c>
      <c r="F2105" s="243" t="s">
        <v>9167</v>
      </c>
      <c r="G2105" s="214">
        <v>0</v>
      </c>
      <c r="H2105" s="234" t="s">
        <v>9168</v>
      </c>
      <c r="I2105" s="234"/>
      <c r="J2105" s="234"/>
      <c r="K2105" s="234"/>
      <c r="L2105" s="234"/>
      <c r="M2105" s="234"/>
      <c r="N2105" s="234" t="s">
        <v>9169</v>
      </c>
      <c r="O2105" s="249"/>
      <c r="P2105" s="249"/>
      <c r="Q2105" s="226"/>
      <c r="R2105" s="212" t="s">
        <v>2</v>
      </c>
      <c r="S2105" s="213" t="s">
        <v>9168</v>
      </c>
      <c r="T2105" s="236" t="s">
        <v>9170</v>
      </c>
      <c r="U2105" s="237" t="s">
        <v>9171</v>
      </c>
      <c r="V2105" s="236">
        <v>45548</v>
      </c>
      <c r="W2105" s="236" t="s">
        <v>9172</v>
      </c>
      <c r="X2105" s="237" t="s">
        <v>9173</v>
      </c>
      <c r="Y2105" s="237"/>
      <c r="Z2105" s="237"/>
      <c r="AA2105" s="241">
        <v>202409</v>
      </c>
      <c r="AB2105" s="246"/>
      <c r="AC2105" s="236" t="s">
        <v>9174</v>
      </c>
      <c r="AD2105" s="247" t="s">
        <v>9175</v>
      </c>
      <c r="AE2105" s="248">
        <v>0</v>
      </c>
      <c r="AF2105" s="247" t="s">
        <v>9175</v>
      </c>
      <c r="AG2105" s="242" t="str">
        <f>IFERROR(VLOOKUP(작성용!A:A,RM!A:D,4,0),"-")</f>
        <v>-</v>
      </c>
      <c r="AH2105" s="9" t="s">
        <v>9173</v>
      </c>
      <c r="AI2105" s="238" t="s">
        <v>9176</v>
      </c>
      <c r="AJ2105" s="238" t="s">
        <v>9173</v>
      </c>
      <c r="AK2105" s="238" t="s">
        <v>9177</v>
      </c>
      <c r="AL2105" s="238">
        <v>2104</v>
      </c>
    </row>
    <row r="2106" spans="1:38" x14ac:dyDescent="0.3">
      <c r="A2106" s="232">
        <v>6000619</v>
      </c>
      <c r="B2106" s="232" t="s">
        <v>9178</v>
      </c>
      <c r="C2106" s="244" t="s">
        <v>9179</v>
      </c>
      <c r="D2106" s="240" t="s">
        <v>9180</v>
      </c>
      <c r="E2106" s="239">
        <v>1101115270220</v>
      </c>
      <c r="F2106" s="243" t="s">
        <v>9181</v>
      </c>
      <c r="G2106" s="214">
        <v>0</v>
      </c>
      <c r="H2106" s="234" t="s">
        <v>9173</v>
      </c>
      <c r="I2106" s="234"/>
      <c r="J2106" s="234"/>
      <c r="K2106" s="234"/>
      <c r="L2106" s="234"/>
      <c r="M2106" s="234"/>
      <c r="N2106" s="234" t="s">
        <v>6946</v>
      </c>
      <c r="O2106" s="249"/>
      <c r="P2106" s="249"/>
      <c r="Q2106" s="226"/>
      <c r="R2106" s="212" t="s">
        <v>2</v>
      </c>
      <c r="S2106" s="213" t="s">
        <v>9173</v>
      </c>
      <c r="T2106" s="236" t="s">
        <v>8997</v>
      </c>
      <c r="U2106" s="237" t="s">
        <v>6722</v>
      </c>
      <c r="V2106" s="236">
        <v>45548</v>
      </c>
      <c r="W2106" s="236" t="s">
        <v>6944</v>
      </c>
      <c r="X2106" s="237" t="s">
        <v>9173</v>
      </c>
      <c r="Y2106" s="237"/>
      <c r="Z2106" s="237"/>
      <c r="AA2106" s="241">
        <v>202409</v>
      </c>
      <c r="AB2106" s="246"/>
      <c r="AC2106" s="236" t="s">
        <v>7181</v>
      </c>
      <c r="AD2106" s="247" t="s">
        <v>9182</v>
      </c>
      <c r="AE2106" s="248">
        <v>0</v>
      </c>
      <c r="AF2106" s="247" t="s">
        <v>9182</v>
      </c>
      <c r="AG2106" s="242" t="str">
        <f>IFERROR(VLOOKUP(작성용!A:A,RM!A:D,4,0),"-")</f>
        <v>-</v>
      </c>
      <c r="AH2106" s="9" t="s">
        <v>9168</v>
      </c>
      <c r="AI2106" s="238" t="s">
        <v>9183</v>
      </c>
      <c r="AJ2106" s="238" t="s">
        <v>9168</v>
      </c>
      <c r="AK2106" s="238" t="s">
        <v>7182</v>
      </c>
      <c r="AL2106" s="238">
        <v>2105</v>
      </c>
    </row>
    <row r="2107" spans="1:38" x14ac:dyDescent="0.3">
      <c r="A2107" s="232">
        <v>6000619</v>
      </c>
      <c r="B2107" s="232" t="s">
        <v>8989</v>
      </c>
      <c r="C2107" s="244" t="s">
        <v>6717</v>
      </c>
      <c r="D2107" s="240" t="s">
        <v>9184</v>
      </c>
      <c r="E2107" s="239">
        <v>1101115270220</v>
      </c>
      <c r="F2107" s="243" t="s">
        <v>7044</v>
      </c>
      <c r="G2107" s="214">
        <v>1</v>
      </c>
      <c r="H2107" s="234" t="s">
        <v>9168</v>
      </c>
      <c r="I2107" s="234"/>
      <c r="J2107" s="234"/>
      <c r="K2107" s="234"/>
      <c r="L2107" s="234"/>
      <c r="M2107" s="234"/>
      <c r="N2107" s="234" t="s">
        <v>6946</v>
      </c>
      <c r="O2107" s="249"/>
      <c r="P2107" s="249"/>
      <c r="Q2107" s="226"/>
      <c r="R2107" s="212" t="s">
        <v>2</v>
      </c>
      <c r="S2107" s="213" t="s">
        <v>9168</v>
      </c>
      <c r="T2107" s="236" t="s">
        <v>8997</v>
      </c>
      <c r="U2107" s="237" t="s">
        <v>9185</v>
      </c>
      <c r="V2107" s="236">
        <v>45548</v>
      </c>
      <c r="W2107" s="236" t="s">
        <v>6944</v>
      </c>
      <c r="X2107" s="237" t="s">
        <v>9168</v>
      </c>
      <c r="Y2107" s="237"/>
      <c r="Z2107" s="237"/>
      <c r="AA2107" s="241">
        <v>202409</v>
      </c>
      <c r="AB2107" s="246"/>
      <c r="AC2107" s="236" t="s">
        <v>7181</v>
      </c>
      <c r="AD2107" s="247" t="s">
        <v>7129</v>
      </c>
      <c r="AE2107" s="248">
        <v>0</v>
      </c>
      <c r="AF2107" s="247" t="s">
        <v>7129</v>
      </c>
      <c r="AG2107" s="242" t="str">
        <f>IFERROR(VLOOKUP(작성용!A:A,RM!A:D,4,0),"-")</f>
        <v>-</v>
      </c>
      <c r="AH2107" s="9" t="s">
        <v>9168</v>
      </c>
      <c r="AI2107" s="238" t="s">
        <v>9186</v>
      </c>
      <c r="AJ2107" s="238" t="s">
        <v>9168</v>
      </c>
      <c r="AK2107" s="238" t="s">
        <v>7182</v>
      </c>
      <c r="AL2107" s="238">
        <v>2106</v>
      </c>
    </row>
    <row r="2108" spans="1:38" x14ac:dyDescent="0.3">
      <c r="A2108" s="232">
        <v>6000619</v>
      </c>
      <c r="B2108" s="232" t="s">
        <v>8989</v>
      </c>
      <c r="C2108" s="244" t="s">
        <v>6717</v>
      </c>
      <c r="D2108" s="230" t="s">
        <v>9187</v>
      </c>
      <c r="E2108" s="239">
        <v>1358110168906</v>
      </c>
      <c r="F2108" s="243" t="s">
        <v>6931</v>
      </c>
      <c r="G2108" s="214">
        <v>0</v>
      </c>
      <c r="H2108" s="234" t="s">
        <v>9168</v>
      </c>
      <c r="I2108" s="234"/>
      <c r="J2108" s="234"/>
      <c r="K2108" s="234"/>
      <c r="L2108" s="234"/>
      <c r="M2108" s="234"/>
      <c r="N2108" s="234" t="s">
        <v>6946</v>
      </c>
      <c r="O2108" s="249"/>
      <c r="P2108" s="249"/>
      <c r="Q2108" s="226"/>
      <c r="R2108" s="212" t="s">
        <v>2</v>
      </c>
      <c r="S2108" s="213" t="s">
        <v>9168</v>
      </c>
      <c r="T2108" s="236" t="s">
        <v>8997</v>
      </c>
      <c r="U2108" s="237" t="s">
        <v>6722</v>
      </c>
      <c r="V2108" s="236">
        <v>45548</v>
      </c>
      <c r="W2108" s="236" t="s">
        <v>6944</v>
      </c>
      <c r="X2108" s="237" t="s">
        <v>9168</v>
      </c>
      <c r="Y2108" s="237"/>
      <c r="Z2108" s="237"/>
      <c r="AA2108" s="241">
        <v>202409</v>
      </c>
      <c r="AB2108" s="246"/>
      <c r="AC2108" s="236" t="s">
        <v>7181</v>
      </c>
      <c r="AD2108" s="247" t="s">
        <v>6910</v>
      </c>
      <c r="AE2108" s="248">
        <v>0</v>
      </c>
      <c r="AF2108" s="247" t="s">
        <v>6910</v>
      </c>
      <c r="AG2108" s="242" t="str">
        <f>IFERROR(VLOOKUP(작성용!A:A,RM!A:D,4,0),"-")</f>
        <v>-</v>
      </c>
      <c r="AH2108" s="9" t="s">
        <v>9168</v>
      </c>
      <c r="AI2108" s="238" t="s">
        <v>9186</v>
      </c>
      <c r="AJ2108" s="238" t="s">
        <v>9168</v>
      </c>
      <c r="AK2108" s="238" t="s">
        <v>7182</v>
      </c>
      <c r="AL2108" s="238">
        <v>2107</v>
      </c>
    </row>
    <row r="2109" spans="1:38" x14ac:dyDescent="0.3">
      <c r="A2109" s="232">
        <v>6000619</v>
      </c>
      <c r="B2109" s="232" t="s">
        <v>8989</v>
      </c>
      <c r="C2109" s="244" t="s">
        <v>6717</v>
      </c>
      <c r="D2109" s="240" t="s">
        <v>9187</v>
      </c>
      <c r="E2109" s="239">
        <v>1358110168906</v>
      </c>
      <c r="F2109" s="243" t="s">
        <v>6966</v>
      </c>
      <c r="G2109" s="214">
        <v>0</v>
      </c>
      <c r="H2109" s="234" t="s">
        <v>9168</v>
      </c>
      <c r="I2109" s="234"/>
      <c r="J2109" s="234"/>
      <c r="K2109" s="234"/>
      <c r="L2109" s="234"/>
      <c r="M2109" s="234"/>
      <c r="N2109" s="234" t="s">
        <v>6946</v>
      </c>
      <c r="O2109" s="249"/>
      <c r="P2109" s="249"/>
      <c r="Q2109" s="226"/>
      <c r="R2109" s="212" t="s">
        <v>2</v>
      </c>
      <c r="S2109" s="213" t="s">
        <v>9168</v>
      </c>
      <c r="T2109" s="236" t="s">
        <v>8997</v>
      </c>
      <c r="U2109" s="237" t="s">
        <v>6722</v>
      </c>
      <c r="V2109" s="236">
        <v>45548</v>
      </c>
      <c r="W2109" s="236" t="s">
        <v>6944</v>
      </c>
      <c r="X2109" s="237" t="s">
        <v>9168</v>
      </c>
      <c r="Y2109" s="237"/>
      <c r="Z2109" s="237"/>
      <c r="AA2109" s="241">
        <v>202409</v>
      </c>
      <c r="AB2109" s="246"/>
      <c r="AC2109" s="236" t="s">
        <v>7181</v>
      </c>
      <c r="AD2109" s="247" t="s">
        <v>6910</v>
      </c>
      <c r="AE2109" s="248">
        <v>0</v>
      </c>
      <c r="AF2109" s="247" t="s">
        <v>6910</v>
      </c>
      <c r="AG2109" s="242" t="str">
        <f>IFERROR(VLOOKUP(작성용!A:A,RM!A:D,4,0),"-")</f>
        <v>-</v>
      </c>
      <c r="AH2109" s="9" t="s">
        <v>9168</v>
      </c>
      <c r="AI2109" s="238" t="s">
        <v>9186</v>
      </c>
      <c r="AJ2109" s="238" t="s">
        <v>9168</v>
      </c>
      <c r="AK2109" s="238" t="s">
        <v>7182</v>
      </c>
      <c r="AL2109" s="238">
        <v>2108</v>
      </c>
    </row>
    <row r="2110" spans="1:38" x14ac:dyDescent="0.3">
      <c r="A2110" s="232">
        <v>6000619</v>
      </c>
      <c r="B2110" s="232" t="s">
        <v>8989</v>
      </c>
      <c r="C2110" s="244" t="s">
        <v>6717</v>
      </c>
      <c r="D2110" s="240" t="s">
        <v>9188</v>
      </c>
      <c r="E2110" s="239">
        <v>1101117700407</v>
      </c>
      <c r="F2110" s="243" t="s">
        <v>7179</v>
      </c>
      <c r="G2110" s="214">
        <v>0</v>
      </c>
      <c r="H2110" s="234" t="s">
        <v>9168</v>
      </c>
      <c r="I2110" s="234"/>
      <c r="J2110" s="234"/>
      <c r="K2110" s="234"/>
      <c r="L2110" s="234"/>
      <c r="M2110" s="234"/>
      <c r="N2110" s="234" t="s">
        <v>6946</v>
      </c>
      <c r="O2110" s="249"/>
      <c r="P2110" s="249"/>
      <c r="Q2110" s="226"/>
      <c r="R2110" s="212" t="s">
        <v>2</v>
      </c>
      <c r="S2110" s="213" t="s">
        <v>9168</v>
      </c>
      <c r="T2110" s="236" t="s">
        <v>8997</v>
      </c>
      <c r="U2110" s="237" t="s">
        <v>6722</v>
      </c>
      <c r="V2110" s="236">
        <v>45548</v>
      </c>
      <c r="W2110" s="236" t="s">
        <v>6944</v>
      </c>
      <c r="X2110" s="237" t="s">
        <v>9168</v>
      </c>
      <c r="Y2110" s="237"/>
      <c r="Z2110" s="237"/>
      <c r="AA2110" s="241">
        <v>202409</v>
      </c>
      <c r="AB2110" s="246"/>
      <c r="AC2110" s="236" t="s">
        <v>7181</v>
      </c>
      <c r="AD2110" s="247" t="s">
        <v>7158</v>
      </c>
      <c r="AE2110" s="248">
        <v>0</v>
      </c>
      <c r="AF2110" s="247" t="s">
        <v>7158</v>
      </c>
      <c r="AG2110" s="242" t="str">
        <f>IFERROR(VLOOKUP(작성용!A:A,RM!A:D,4,0),"-")</f>
        <v>-</v>
      </c>
      <c r="AH2110" s="9" t="s">
        <v>9168</v>
      </c>
      <c r="AI2110" s="238" t="s">
        <v>9168</v>
      </c>
      <c r="AJ2110" s="238" t="s">
        <v>9168</v>
      </c>
      <c r="AK2110" s="238" t="s">
        <v>7182</v>
      </c>
      <c r="AL2110" s="238">
        <v>2109</v>
      </c>
    </row>
    <row r="2111" spans="1:38" x14ac:dyDescent="0.3">
      <c r="A2111" s="232">
        <v>6000619</v>
      </c>
      <c r="B2111" s="232" t="s">
        <v>8989</v>
      </c>
      <c r="C2111" s="244" t="s">
        <v>6717</v>
      </c>
      <c r="D2111" s="240" t="s">
        <v>9188</v>
      </c>
      <c r="E2111" s="239">
        <v>1101117700407</v>
      </c>
      <c r="F2111" s="243" t="s">
        <v>7044</v>
      </c>
      <c r="G2111" s="214">
        <v>0</v>
      </c>
      <c r="H2111" s="234" t="s">
        <v>9168</v>
      </c>
      <c r="I2111" s="234"/>
      <c r="J2111" s="234"/>
      <c r="K2111" s="234"/>
      <c r="L2111" s="234"/>
      <c r="M2111" s="234"/>
      <c r="N2111" s="234" t="s">
        <v>6946</v>
      </c>
      <c r="O2111" s="249"/>
      <c r="P2111" s="249"/>
      <c r="Q2111" s="226"/>
      <c r="R2111" s="212" t="s">
        <v>2</v>
      </c>
      <c r="S2111" s="213" t="s">
        <v>9168</v>
      </c>
      <c r="T2111" s="236" t="s">
        <v>8997</v>
      </c>
      <c r="U2111" s="237" t="s">
        <v>6722</v>
      </c>
      <c r="V2111" s="236">
        <v>45548</v>
      </c>
      <c r="W2111" s="236" t="s">
        <v>6944</v>
      </c>
      <c r="X2111" s="237" t="s">
        <v>9168</v>
      </c>
      <c r="Y2111" s="237"/>
      <c r="Z2111" s="237"/>
      <c r="AA2111" s="241">
        <v>202409</v>
      </c>
      <c r="AB2111" s="246"/>
      <c r="AC2111" s="236" t="s">
        <v>7181</v>
      </c>
      <c r="AD2111" s="247" t="s">
        <v>7158</v>
      </c>
      <c r="AE2111" s="248">
        <v>0</v>
      </c>
      <c r="AF2111" s="247" t="s">
        <v>7158</v>
      </c>
      <c r="AG2111" s="242" t="str">
        <f>IFERROR(VLOOKUP(작성용!A:A,RM!A:D,4,0),"-")</f>
        <v>-</v>
      </c>
      <c r="AH2111" s="9" t="s">
        <v>9168</v>
      </c>
      <c r="AI2111" s="238" t="s">
        <v>9168</v>
      </c>
      <c r="AJ2111" s="238" t="s">
        <v>9168</v>
      </c>
      <c r="AK2111" s="238" t="s">
        <v>7182</v>
      </c>
      <c r="AL2111" s="238">
        <v>2110</v>
      </c>
    </row>
    <row r="2112" spans="1:38" x14ac:dyDescent="0.3">
      <c r="A2112" s="232">
        <v>6000619</v>
      </c>
      <c r="B2112" s="232" t="s">
        <v>8989</v>
      </c>
      <c r="C2112" s="244" t="s">
        <v>6717</v>
      </c>
      <c r="D2112" s="240" t="s">
        <v>9189</v>
      </c>
      <c r="E2112" s="239">
        <v>2001110455472</v>
      </c>
      <c r="F2112" s="243" t="s">
        <v>7044</v>
      </c>
      <c r="G2112" s="214">
        <v>0</v>
      </c>
      <c r="H2112" s="234" t="s">
        <v>9168</v>
      </c>
      <c r="I2112" s="234"/>
      <c r="J2112" s="234"/>
      <c r="K2112" s="234"/>
      <c r="L2112" s="234"/>
      <c r="M2112" s="234"/>
      <c r="N2112" s="234" t="s">
        <v>6946</v>
      </c>
      <c r="O2112" s="249"/>
      <c r="P2112" s="249"/>
      <c r="Q2112" s="226"/>
      <c r="R2112" s="212" t="s">
        <v>2</v>
      </c>
      <c r="S2112" s="213" t="s">
        <v>9168</v>
      </c>
      <c r="T2112" s="236" t="s">
        <v>8997</v>
      </c>
      <c r="U2112" s="237" t="s">
        <v>6722</v>
      </c>
      <c r="V2112" s="236">
        <v>45548</v>
      </c>
      <c r="W2112" s="236" t="s">
        <v>6944</v>
      </c>
      <c r="X2112" s="237" t="s">
        <v>9168</v>
      </c>
      <c r="Y2112" s="237"/>
      <c r="Z2112" s="237"/>
      <c r="AA2112" s="241">
        <v>202409</v>
      </c>
      <c r="AB2112" s="246"/>
      <c r="AC2112" s="236" t="s">
        <v>7181</v>
      </c>
      <c r="AD2112" s="247" t="s">
        <v>7117</v>
      </c>
      <c r="AE2112" s="248">
        <v>0</v>
      </c>
      <c r="AF2112" s="247" t="s">
        <v>7117</v>
      </c>
      <c r="AG2112" s="242" t="str">
        <f>IFERROR(VLOOKUP(작성용!A:A,RM!A:D,4,0),"-")</f>
        <v>-</v>
      </c>
      <c r="AH2112" s="9" t="s">
        <v>9168</v>
      </c>
      <c r="AI2112" s="238" t="s">
        <v>9168</v>
      </c>
      <c r="AJ2112" s="238" t="s">
        <v>9168</v>
      </c>
      <c r="AK2112" s="238" t="s">
        <v>7182</v>
      </c>
      <c r="AL2112" s="238">
        <v>2111</v>
      </c>
    </row>
    <row r="2113" spans="1:38" x14ac:dyDescent="0.3">
      <c r="A2113" s="232">
        <v>6000619</v>
      </c>
      <c r="B2113" s="232" t="s">
        <v>8989</v>
      </c>
      <c r="C2113" s="244" t="s">
        <v>6717</v>
      </c>
      <c r="D2113" s="240" t="s">
        <v>9190</v>
      </c>
      <c r="E2113" s="239">
        <v>1358110251256</v>
      </c>
      <c r="F2113" s="243" t="s">
        <v>7044</v>
      </c>
      <c r="G2113" s="214">
        <v>0</v>
      </c>
      <c r="H2113" s="234" t="s">
        <v>9168</v>
      </c>
      <c r="I2113" s="234"/>
      <c r="J2113" s="234"/>
      <c r="K2113" s="234"/>
      <c r="L2113" s="234"/>
      <c r="M2113" s="234"/>
      <c r="N2113" s="234" t="s">
        <v>6946</v>
      </c>
      <c r="O2113" s="249"/>
      <c r="P2113" s="249"/>
      <c r="Q2113" s="226"/>
      <c r="R2113" s="212" t="s">
        <v>2</v>
      </c>
      <c r="S2113" s="213" t="s">
        <v>9168</v>
      </c>
      <c r="T2113" s="236" t="s">
        <v>8997</v>
      </c>
      <c r="U2113" s="237" t="s">
        <v>6722</v>
      </c>
      <c r="V2113" s="236">
        <v>45548</v>
      </c>
      <c r="W2113" s="236" t="s">
        <v>6944</v>
      </c>
      <c r="X2113" s="237" t="s">
        <v>9168</v>
      </c>
      <c r="Y2113" s="237"/>
      <c r="Z2113" s="237"/>
      <c r="AA2113" s="241">
        <v>202409</v>
      </c>
      <c r="AB2113" s="246"/>
      <c r="AC2113" s="236" t="s">
        <v>7181</v>
      </c>
      <c r="AD2113" s="247" t="s">
        <v>7289</v>
      </c>
      <c r="AE2113" s="248">
        <v>0</v>
      </c>
      <c r="AF2113" s="247" t="s">
        <v>7289</v>
      </c>
      <c r="AG2113" s="242" t="str">
        <f>IFERROR(VLOOKUP(작성용!A:A,RM!A:D,4,0),"-")</f>
        <v>-</v>
      </c>
      <c r="AH2113" s="9" t="s">
        <v>9168</v>
      </c>
      <c r="AI2113" s="238" t="s">
        <v>9168</v>
      </c>
      <c r="AJ2113" s="238" t="s">
        <v>9168</v>
      </c>
      <c r="AK2113" s="238" t="s">
        <v>7182</v>
      </c>
      <c r="AL2113" s="238">
        <v>2112</v>
      </c>
    </row>
    <row r="2114" spans="1:38" x14ac:dyDescent="0.3">
      <c r="A2114" s="232">
        <v>6000619</v>
      </c>
      <c r="B2114" s="232" t="s">
        <v>8989</v>
      </c>
      <c r="C2114" s="244" t="s">
        <v>6717</v>
      </c>
      <c r="D2114" s="230" t="s">
        <v>9191</v>
      </c>
      <c r="E2114" s="239">
        <v>1342110213952</v>
      </c>
      <c r="F2114" s="243" t="s">
        <v>6931</v>
      </c>
      <c r="G2114" s="214">
        <v>0</v>
      </c>
      <c r="H2114" s="234" t="s">
        <v>9168</v>
      </c>
      <c r="I2114" s="234"/>
      <c r="J2114" s="234"/>
      <c r="K2114" s="234"/>
      <c r="L2114" s="234"/>
      <c r="M2114" s="234"/>
      <c r="N2114" s="234" t="s">
        <v>6946</v>
      </c>
      <c r="O2114" s="249"/>
      <c r="P2114" s="249"/>
      <c r="Q2114" s="226"/>
      <c r="R2114" s="212" t="s">
        <v>2</v>
      </c>
      <c r="S2114" s="213" t="s">
        <v>9168</v>
      </c>
      <c r="T2114" s="236" t="s">
        <v>8997</v>
      </c>
      <c r="U2114" s="237" t="s">
        <v>6722</v>
      </c>
      <c r="V2114" s="236">
        <v>45548</v>
      </c>
      <c r="W2114" s="236" t="s">
        <v>6944</v>
      </c>
      <c r="X2114" s="237" t="s">
        <v>9168</v>
      </c>
      <c r="Y2114" s="237"/>
      <c r="Z2114" s="237"/>
      <c r="AA2114" s="241">
        <v>202409</v>
      </c>
      <c r="AB2114" s="246"/>
      <c r="AC2114" s="236" t="s">
        <v>7181</v>
      </c>
      <c r="AD2114" s="247" t="s">
        <v>7111</v>
      </c>
      <c r="AE2114" s="248">
        <v>0.4</v>
      </c>
      <c r="AF2114" s="247" t="s">
        <v>7111</v>
      </c>
      <c r="AG2114" s="242" t="str">
        <f>IFERROR(VLOOKUP(작성용!A:A,RM!A:D,4,0),"-")</f>
        <v>-</v>
      </c>
      <c r="AH2114" s="9" t="s">
        <v>9168</v>
      </c>
      <c r="AI2114" s="238" t="s">
        <v>9168</v>
      </c>
      <c r="AJ2114" s="238" t="s">
        <v>9168</v>
      </c>
      <c r="AK2114" s="238" t="s">
        <v>7182</v>
      </c>
      <c r="AL2114" s="238">
        <v>2113</v>
      </c>
    </row>
    <row r="2115" spans="1:38" x14ac:dyDescent="0.3">
      <c r="A2115" s="232">
        <v>6000619</v>
      </c>
      <c r="B2115" s="232" t="s">
        <v>8989</v>
      </c>
      <c r="C2115" s="244" t="s">
        <v>6717</v>
      </c>
      <c r="D2115" s="240" t="s">
        <v>9192</v>
      </c>
      <c r="E2115" s="239">
        <v>1701110519316</v>
      </c>
      <c r="F2115" s="243" t="s">
        <v>6966</v>
      </c>
      <c r="G2115" s="214">
        <v>0</v>
      </c>
      <c r="H2115" s="234" t="s">
        <v>9168</v>
      </c>
      <c r="I2115" s="234"/>
      <c r="J2115" s="234"/>
      <c r="K2115" s="234"/>
      <c r="L2115" s="234"/>
      <c r="M2115" s="234"/>
      <c r="N2115" s="234" t="s">
        <v>6946</v>
      </c>
      <c r="O2115" s="249"/>
      <c r="P2115" s="249"/>
      <c r="Q2115" s="226"/>
      <c r="R2115" s="212" t="s">
        <v>2</v>
      </c>
      <c r="S2115" s="213" t="s">
        <v>9168</v>
      </c>
      <c r="T2115" s="236" t="s">
        <v>8997</v>
      </c>
      <c r="U2115" s="237" t="s">
        <v>6722</v>
      </c>
      <c r="V2115" s="236">
        <v>45548</v>
      </c>
      <c r="W2115" s="236" t="s">
        <v>6944</v>
      </c>
      <c r="X2115" s="237" t="s">
        <v>9168</v>
      </c>
      <c r="Y2115" s="237"/>
      <c r="Z2115" s="237"/>
      <c r="AA2115" s="241">
        <v>202409</v>
      </c>
      <c r="AB2115" s="246"/>
      <c r="AC2115" s="236" t="s">
        <v>7181</v>
      </c>
      <c r="AD2115" s="247" t="s">
        <v>7115</v>
      </c>
      <c r="AE2115" s="248">
        <v>0</v>
      </c>
      <c r="AF2115" s="247" t="s">
        <v>7115</v>
      </c>
      <c r="AG2115" s="242" t="str">
        <f>IFERROR(VLOOKUP(작성용!A:A,RM!A:D,4,0),"-")</f>
        <v>-</v>
      </c>
      <c r="AH2115" s="9" t="s">
        <v>9168</v>
      </c>
      <c r="AI2115" s="238" t="s">
        <v>9168</v>
      </c>
      <c r="AJ2115" s="238" t="s">
        <v>9168</v>
      </c>
      <c r="AK2115" s="238" t="s">
        <v>7182</v>
      </c>
      <c r="AL2115" s="238">
        <v>2114</v>
      </c>
    </row>
    <row r="2116" spans="1:38" x14ac:dyDescent="0.3">
      <c r="A2116" s="232">
        <v>6000619</v>
      </c>
      <c r="B2116" s="232" t="s">
        <v>8989</v>
      </c>
      <c r="C2116" s="244" t="s">
        <v>6717</v>
      </c>
      <c r="D2116" s="240" t="s">
        <v>9193</v>
      </c>
      <c r="E2116" s="239">
        <v>1101115921279</v>
      </c>
      <c r="F2116" s="243" t="s">
        <v>7044</v>
      </c>
      <c r="G2116" s="214">
        <v>0</v>
      </c>
      <c r="H2116" s="234" t="s">
        <v>9168</v>
      </c>
      <c r="I2116" s="234"/>
      <c r="J2116" s="234"/>
      <c r="K2116" s="234"/>
      <c r="L2116" s="234"/>
      <c r="M2116" s="234"/>
      <c r="N2116" s="234" t="s">
        <v>6946</v>
      </c>
      <c r="O2116" s="249"/>
      <c r="P2116" s="249"/>
      <c r="Q2116" s="226"/>
      <c r="R2116" s="212" t="s">
        <v>2</v>
      </c>
      <c r="S2116" s="213" t="s">
        <v>9168</v>
      </c>
      <c r="T2116" s="236" t="s">
        <v>8997</v>
      </c>
      <c r="U2116" s="237" t="s">
        <v>6722</v>
      </c>
      <c r="V2116" s="236">
        <v>45548</v>
      </c>
      <c r="W2116" s="236" t="s">
        <v>6944</v>
      </c>
      <c r="X2116" s="237" t="s">
        <v>9168</v>
      </c>
      <c r="Y2116" s="237"/>
      <c r="Z2116" s="237"/>
      <c r="AA2116" s="241">
        <v>202409</v>
      </c>
      <c r="AB2116" s="246"/>
      <c r="AC2116" s="236" t="s">
        <v>7181</v>
      </c>
      <c r="AD2116" s="247" t="s">
        <v>7135</v>
      </c>
      <c r="AE2116" s="248">
        <v>0</v>
      </c>
      <c r="AF2116" s="247" t="s">
        <v>7135</v>
      </c>
      <c r="AG2116" s="242" t="str">
        <f>IFERROR(VLOOKUP(작성용!A:A,RM!A:D,4,0),"-")</f>
        <v>-</v>
      </c>
      <c r="AH2116" s="9" t="s">
        <v>9168</v>
      </c>
      <c r="AI2116" s="238" t="s">
        <v>9168</v>
      </c>
      <c r="AJ2116" s="238" t="s">
        <v>9168</v>
      </c>
      <c r="AK2116" s="238" t="s">
        <v>7182</v>
      </c>
      <c r="AL2116" s="238">
        <v>2115</v>
      </c>
    </row>
    <row r="2117" spans="1:38" x14ac:dyDescent="0.3">
      <c r="A2117" s="232">
        <v>6000619</v>
      </c>
      <c r="B2117" s="232" t="s">
        <v>8989</v>
      </c>
      <c r="C2117" s="244" t="s">
        <v>6717</v>
      </c>
      <c r="D2117" s="230" t="s">
        <v>9194</v>
      </c>
      <c r="E2117" s="239">
        <v>1101113175167</v>
      </c>
      <c r="F2117" s="243" t="s">
        <v>7179</v>
      </c>
      <c r="G2117" s="214">
        <v>0</v>
      </c>
      <c r="H2117" s="234" t="s">
        <v>9168</v>
      </c>
      <c r="I2117" s="234"/>
      <c r="J2117" s="234"/>
      <c r="K2117" s="234"/>
      <c r="L2117" s="234"/>
      <c r="M2117" s="234"/>
      <c r="N2117" s="234" t="s">
        <v>6946</v>
      </c>
      <c r="O2117" s="249"/>
      <c r="P2117" s="249"/>
      <c r="Q2117" s="226"/>
      <c r="R2117" s="212" t="s">
        <v>2</v>
      </c>
      <c r="S2117" s="213" t="s">
        <v>9168</v>
      </c>
      <c r="T2117" s="236" t="s">
        <v>8997</v>
      </c>
      <c r="U2117" s="237" t="s">
        <v>6722</v>
      </c>
      <c r="V2117" s="236">
        <v>45548</v>
      </c>
      <c r="W2117" s="236" t="s">
        <v>6944</v>
      </c>
      <c r="X2117" s="237" t="s">
        <v>9168</v>
      </c>
      <c r="Y2117" s="237"/>
      <c r="Z2117" s="237"/>
      <c r="AA2117" s="241">
        <v>202409</v>
      </c>
      <c r="AB2117" s="246"/>
      <c r="AC2117" s="236" t="s">
        <v>7181</v>
      </c>
      <c r="AD2117" s="247" t="s">
        <v>7131</v>
      </c>
      <c r="AE2117" s="248">
        <v>0.4</v>
      </c>
      <c r="AF2117" s="247" t="s">
        <v>7131</v>
      </c>
      <c r="AG2117" s="242" t="str">
        <f>IFERROR(VLOOKUP(작성용!A:A,RM!A:D,4,0),"-")</f>
        <v>-</v>
      </c>
      <c r="AH2117" s="9" t="s">
        <v>9168</v>
      </c>
      <c r="AI2117" s="238" t="s">
        <v>9168</v>
      </c>
      <c r="AJ2117" s="238" t="s">
        <v>9168</v>
      </c>
      <c r="AK2117" s="238" t="s">
        <v>7182</v>
      </c>
      <c r="AL2117" s="238">
        <v>2116</v>
      </c>
    </row>
    <row r="2118" spans="1:38" x14ac:dyDescent="0.3">
      <c r="A2118" s="232">
        <v>6000619</v>
      </c>
      <c r="B2118" s="232" t="s">
        <v>8989</v>
      </c>
      <c r="C2118" s="244" t="s">
        <v>6717</v>
      </c>
      <c r="D2118" s="240" t="s">
        <v>9195</v>
      </c>
      <c r="E2118" s="239">
        <v>1311110709055</v>
      </c>
      <c r="F2118" s="243" t="s">
        <v>7044</v>
      </c>
      <c r="G2118" s="214">
        <v>0</v>
      </c>
      <c r="H2118" s="234" t="s">
        <v>9168</v>
      </c>
      <c r="I2118" s="234"/>
      <c r="J2118" s="234"/>
      <c r="K2118" s="234"/>
      <c r="L2118" s="234"/>
      <c r="M2118" s="234"/>
      <c r="N2118" s="234" t="s">
        <v>6946</v>
      </c>
      <c r="O2118" s="249"/>
      <c r="P2118" s="249"/>
      <c r="Q2118" s="226"/>
      <c r="R2118" s="212" t="s">
        <v>2</v>
      </c>
      <c r="S2118" s="213" t="s">
        <v>9168</v>
      </c>
      <c r="T2118" s="236" t="s">
        <v>8997</v>
      </c>
      <c r="U2118" s="237" t="s">
        <v>6722</v>
      </c>
      <c r="V2118" s="236">
        <v>45548</v>
      </c>
      <c r="W2118" s="236" t="s">
        <v>6944</v>
      </c>
      <c r="X2118" s="237" t="s">
        <v>9168</v>
      </c>
      <c r="Y2118" s="237"/>
      <c r="Z2118" s="237"/>
      <c r="AA2118" s="241">
        <v>202409</v>
      </c>
      <c r="AB2118" s="246"/>
      <c r="AC2118" s="236" t="s">
        <v>7181</v>
      </c>
      <c r="AD2118" s="247" t="s">
        <v>7146</v>
      </c>
      <c r="AE2118" s="248">
        <v>0</v>
      </c>
      <c r="AF2118" s="247" t="s">
        <v>7146</v>
      </c>
      <c r="AG2118" s="242" t="str">
        <f>IFERROR(VLOOKUP(작성용!A:A,RM!A:D,4,0),"-")</f>
        <v>-</v>
      </c>
      <c r="AH2118" s="9" t="s">
        <v>9168</v>
      </c>
      <c r="AI2118" s="238" t="s">
        <v>9168</v>
      </c>
      <c r="AJ2118" s="238" t="s">
        <v>9168</v>
      </c>
      <c r="AK2118" s="238" t="s">
        <v>7182</v>
      </c>
      <c r="AL2118" s="238">
        <v>2117</v>
      </c>
    </row>
    <row r="2119" spans="1:38" x14ac:dyDescent="0.3">
      <c r="A2119" s="232">
        <v>6000619</v>
      </c>
      <c r="B2119" s="232" t="s">
        <v>8989</v>
      </c>
      <c r="C2119" s="244" t="s">
        <v>6717</v>
      </c>
      <c r="D2119" s="240" t="s">
        <v>9196</v>
      </c>
      <c r="E2119" s="239">
        <v>1601110177281</v>
      </c>
      <c r="F2119" s="243" t="s">
        <v>7044</v>
      </c>
      <c r="G2119" s="214">
        <v>0</v>
      </c>
      <c r="H2119" s="234" t="s">
        <v>9168</v>
      </c>
      <c r="I2119" s="234"/>
      <c r="J2119" s="234"/>
      <c r="K2119" s="234"/>
      <c r="L2119" s="234"/>
      <c r="M2119" s="234"/>
      <c r="N2119" s="234" t="s">
        <v>6946</v>
      </c>
      <c r="O2119" s="249"/>
      <c r="P2119" s="249"/>
      <c r="Q2119" s="226"/>
      <c r="R2119" s="212" t="s">
        <v>2</v>
      </c>
      <c r="S2119" s="213" t="s">
        <v>9168</v>
      </c>
      <c r="T2119" s="236" t="s">
        <v>8997</v>
      </c>
      <c r="U2119" s="237" t="s">
        <v>6722</v>
      </c>
      <c r="V2119" s="236">
        <v>45548</v>
      </c>
      <c r="W2119" s="236" t="s">
        <v>6944</v>
      </c>
      <c r="X2119" s="237" t="s">
        <v>9168</v>
      </c>
      <c r="Y2119" s="237"/>
      <c r="Z2119" s="237"/>
      <c r="AA2119" s="241">
        <v>202409</v>
      </c>
      <c r="AB2119" s="246"/>
      <c r="AC2119" s="236" t="s">
        <v>7181</v>
      </c>
      <c r="AD2119" s="247" t="s">
        <v>7289</v>
      </c>
      <c r="AE2119" s="248">
        <v>0</v>
      </c>
      <c r="AF2119" s="247" t="s">
        <v>7289</v>
      </c>
      <c r="AG2119" s="242" t="str">
        <f>IFERROR(VLOOKUP(작성용!A:A,RM!A:D,4,0),"-")</f>
        <v>-</v>
      </c>
      <c r="AH2119" s="9" t="s">
        <v>9168</v>
      </c>
      <c r="AI2119" s="238" t="s">
        <v>9168</v>
      </c>
      <c r="AJ2119" s="238" t="s">
        <v>9168</v>
      </c>
      <c r="AK2119" s="238" t="s">
        <v>7182</v>
      </c>
      <c r="AL2119" s="238">
        <v>2118</v>
      </c>
    </row>
    <row r="2120" spans="1:38" x14ac:dyDescent="0.3">
      <c r="A2120" s="232">
        <v>6000619</v>
      </c>
      <c r="B2120" s="232" t="s">
        <v>8989</v>
      </c>
      <c r="C2120" s="244" t="s">
        <v>6717</v>
      </c>
      <c r="D2120" s="240" t="s">
        <v>9197</v>
      </c>
      <c r="E2120" s="239">
        <v>1314110566904</v>
      </c>
      <c r="F2120" s="243" t="s">
        <v>7044</v>
      </c>
      <c r="G2120" s="214">
        <v>0</v>
      </c>
      <c r="H2120" s="234" t="s">
        <v>9168</v>
      </c>
      <c r="I2120" s="234"/>
      <c r="J2120" s="234"/>
      <c r="K2120" s="234"/>
      <c r="L2120" s="234"/>
      <c r="M2120" s="234"/>
      <c r="N2120" s="234" t="s">
        <v>6946</v>
      </c>
      <c r="O2120" s="249"/>
      <c r="P2120" s="249"/>
      <c r="Q2120" s="226"/>
      <c r="R2120" s="212" t="s">
        <v>2</v>
      </c>
      <c r="S2120" s="213" t="s">
        <v>9168</v>
      </c>
      <c r="T2120" s="236" t="s">
        <v>8997</v>
      </c>
      <c r="U2120" s="237" t="s">
        <v>6722</v>
      </c>
      <c r="V2120" s="236">
        <v>45548</v>
      </c>
      <c r="W2120" s="236" t="s">
        <v>6944</v>
      </c>
      <c r="X2120" s="237" t="s">
        <v>9168</v>
      </c>
      <c r="Y2120" s="237"/>
      <c r="Z2120" s="237"/>
      <c r="AA2120" s="241">
        <v>202409</v>
      </c>
      <c r="AB2120" s="246"/>
      <c r="AC2120" s="236" t="s">
        <v>7181</v>
      </c>
      <c r="AD2120" s="247" t="s">
        <v>6989</v>
      </c>
      <c r="AE2120" s="248">
        <v>0</v>
      </c>
      <c r="AF2120" s="247" t="s">
        <v>6989</v>
      </c>
      <c r="AG2120" s="242" t="str">
        <f>IFERROR(VLOOKUP(작성용!A:A,RM!A:D,4,0),"-")</f>
        <v>-</v>
      </c>
      <c r="AH2120" s="9" t="s">
        <v>9168</v>
      </c>
      <c r="AI2120" s="238" t="s">
        <v>9168</v>
      </c>
      <c r="AJ2120" s="238" t="s">
        <v>9168</v>
      </c>
      <c r="AK2120" s="238" t="s">
        <v>7182</v>
      </c>
      <c r="AL2120" s="238">
        <v>2119</v>
      </c>
    </row>
    <row r="2121" spans="1:38" x14ac:dyDescent="0.3">
      <c r="A2121" s="232">
        <v>6000619</v>
      </c>
      <c r="B2121" s="232" t="s">
        <v>8989</v>
      </c>
      <c r="C2121" s="244" t="s">
        <v>6717</v>
      </c>
      <c r="D2121" s="240" t="s">
        <v>9198</v>
      </c>
      <c r="E2121" s="239">
        <v>1348110147414</v>
      </c>
      <c r="F2121" s="243" t="s">
        <v>7044</v>
      </c>
      <c r="G2121" s="214">
        <v>0</v>
      </c>
      <c r="H2121" s="234" t="s">
        <v>9168</v>
      </c>
      <c r="I2121" s="234"/>
      <c r="J2121" s="234"/>
      <c r="K2121" s="234"/>
      <c r="L2121" s="234"/>
      <c r="M2121" s="234"/>
      <c r="N2121" s="234" t="s">
        <v>6946</v>
      </c>
      <c r="O2121" s="249"/>
      <c r="P2121" s="249"/>
      <c r="Q2121" s="226"/>
      <c r="R2121" s="212" t="s">
        <v>2</v>
      </c>
      <c r="S2121" s="213" t="s">
        <v>9168</v>
      </c>
      <c r="T2121" s="236" t="s">
        <v>8997</v>
      </c>
      <c r="U2121" s="237" t="s">
        <v>6722</v>
      </c>
      <c r="V2121" s="236">
        <v>45548</v>
      </c>
      <c r="W2121" s="236" t="s">
        <v>6944</v>
      </c>
      <c r="X2121" s="237" t="s">
        <v>9168</v>
      </c>
      <c r="Y2121" s="237"/>
      <c r="Z2121" s="237"/>
      <c r="AA2121" s="241">
        <v>202409</v>
      </c>
      <c r="AB2121" s="246"/>
      <c r="AC2121" s="236" t="s">
        <v>7181</v>
      </c>
      <c r="AD2121" s="247" t="s">
        <v>7077</v>
      </c>
      <c r="AE2121" s="248">
        <v>0</v>
      </c>
      <c r="AF2121" s="247" t="s">
        <v>7077</v>
      </c>
      <c r="AG2121" s="242" t="str">
        <f>IFERROR(VLOOKUP(작성용!A:A,RM!A:D,4,0),"-")</f>
        <v>-</v>
      </c>
      <c r="AH2121" s="9" t="s">
        <v>9168</v>
      </c>
      <c r="AI2121" s="238" t="s">
        <v>9168</v>
      </c>
      <c r="AJ2121" s="238" t="s">
        <v>9168</v>
      </c>
      <c r="AK2121" s="238" t="s">
        <v>7182</v>
      </c>
      <c r="AL2121" s="238">
        <v>2120</v>
      </c>
    </row>
    <row r="2122" spans="1:38" x14ac:dyDescent="0.3">
      <c r="A2122" s="232">
        <v>6000619</v>
      </c>
      <c r="B2122" s="232" t="s">
        <v>8989</v>
      </c>
      <c r="C2122" s="244" t="s">
        <v>6717</v>
      </c>
      <c r="D2122" s="230" t="s">
        <v>9199</v>
      </c>
      <c r="E2122" s="239">
        <v>1701110488800</v>
      </c>
      <c r="F2122" s="243" t="s">
        <v>7044</v>
      </c>
      <c r="G2122" s="214">
        <v>0</v>
      </c>
      <c r="H2122" s="234" t="s">
        <v>9168</v>
      </c>
      <c r="I2122" s="234"/>
      <c r="J2122" s="234"/>
      <c r="K2122" s="234"/>
      <c r="L2122" s="234"/>
      <c r="M2122" s="234"/>
      <c r="N2122" s="234" t="s">
        <v>6946</v>
      </c>
      <c r="O2122" s="249"/>
      <c r="P2122" s="249"/>
      <c r="Q2122" s="226"/>
      <c r="R2122" s="212" t="s">
        <v>2</v>
      </c>
      <c r="S2122" s="213" t="s">
        <v>9168</v>
      </c>
      <c r="T2122" s="236" t="s">
        <v>8997</v>
      </c>
      <c r="U2122" s="237" t="s">
        <v>6722</v>
      </c>
      <c r="V2122" s="236">
        <v>45548</v>
      </c>
      <c r="W2122" s="236" t="s">
        <v>6944</v>
      </c>
      <c r="X2122" s="237" t="s">
        <v>9168</v>
      </c>
      <c r="Y2122" s="237"/>
      <c r="Z2122" s="237"/>
      <c r="AA2122" s="241">
        <v>202409</v>
      </c>
      <c r="AB2122" s="246"/>
      <c r="AC2122" s="236" t="s">
        <v>7181</v>
      </c>
      <c r="AD2122" s="247" t="s">
        <v>7137</v>
      </c>
      <c r="AE2122" s="248">
        <v>0.4</v>
      </c>
      <c r="AF2122" s="247" t="s">
        <v>7137</v>
      </c>
      <c r="AG2122" s="242" t="str">
        <f>IFERROR(VLOOKUP(작성용!A:A,RM!A:D,4,0),"-")</f>
        <v>-</v>
      </c>
      <c r="AH2122" s="9" t="s">
        <v>9168</v>
      </c>
      <c r="AI2122" s="238" t="s">
        <v>9168</v>
      </c>
      <c r="AJ2122" s="238" t="s">
        <v>9168</v>
      </c>
      <c r="AK2122" s="238" t="s">
        <v>7182</v>
      </c>
      <c r="AL2122" s="238">
        <v>2121</v>
      </c>
    </row>
    <row r="2123" spans="1:38" x14ac:dyDescent="0.3">
      <c r="A2123" s="232">
        <v>6000545</v>
      </c>
      <c r="B2123" s="232" t="s">
        <v>8992</v>
      </c>
      <c r="C2123" s="244" t="s">
        <v>6717</v>
      </c>
      <c r="D2123" s="231" t="s">
        <v>9200</v>
      </c>
      <c r="E2123" s="239">
        <v>1101115784396</v>
      </c>
      <c r="F2123" s="243" t="s">
        <v>7044</v>
      </c>
      <c r="G2123" s="214">
        <v>0</v>
      </c>
      <c r="H2123" s="234" t="s">
        <v>9168</v>
      </c>
      <c r="I2123" s="234"/>
      <c r="J2123" s="234"/>
      <c r="K2123" s="234"/>
      <c r="L2123" s="234"/>
      <c r="M2123" s="234"/>
      <c r="N2123" s="234" t="s">
        <v>6946</v>
      </c>
      <c r="O2123" s="249"/>
      <c r="P2123" s="249"/>
      <c r="Q2123" s="226"/>
      <c r="R2123" s="212" t="s">
        <v>2</v>
      </c>
      <c r="S2123" s="213" t="s">
        <v>9168</v>
      </c>
      <c r="T2123" s="236" t="s">
        <v>8996</v>
      </c>
      <c r="U2123" s="237" t="s">
        <v>6722</v>
      </c>
      <c r="V2123" s="236">
        <v>45548</v>
      </c>
      <c r="W2123" s="236" t="s">
        <v>6944</v>
      </c>
      <c r="X2123" s="237" t="s">
        <v>9168</v>
      </c>
      <c r="Y2123" s="237"/>
      <c r="Z2123" s="237"/>
      <c r="AA2123" s="241">
        <v>202409</v>
      </c>
      <c r="AB2123" s="246"/>
      <c r="AC2123" s="236" t="s">
        <v>7181</v>
      </c>
      <c r="AD2123" s="247" t="s">
        <v>7129</v>
      </c>
      <c r="AE2123" s="248">
        <v>0.4</v>
      </c>
      <c r="AF2123" s="247" t="s">
        <v>7129</v>
      </c>
      <c r="AG2123" s="242" t="str">
        <f>IFERROR(VLOOKUP(작성용!A:A,RM!A:D,4,0),"-")</f>
        <v>-</v>
      </c>
      <c r="AH2123" s="9" t="s">
        <v>9168</v>
      </c>
      <c r="AI2123" s="238" t="s">
        <v>9168</v>
      </c>
      <c r="AJ2123" s="238" t="s">
        <v>9168</v>
      </c>
      <c r="AK2123" s="238" t="s">
        <v>7182</v>
      </c>
      <c r="AL2123" s="238">
        <v>2122</v>
      </c>
    </row>
    <row r="2124" spans="1:38" x14ac:dyDescent="0.3">
      <c r="A2124" s="232">
        <v>6000545</v>
      </c>
      <c r="B2124" s="232" t="s">
        <v>8992</v>
      </c>
      <c r="C2124" s="244" t="s">
        <v>6717</v>
      </c>
      <c r="D2124" s="240" t="s">
        <v>9201</v>
      </c>
      <c r="E2124" s="239" t="s">
        <v>5582</v>
      </c>
      <c r="F2124" s="243" t="s">
        <v>7179</v>
      </c>
      <c r="G2124" s="214">
        <v>0</v>
      </c>
      <c r="H2124" s="234" t="s">
        <v>9168</v>
      </c>
      <c r="I2124" s="234"/>
      <c r="J2124" s="234"/>
      <c r="K2124" s="234"/>
      <c r="L2124" s="234"/>
      <c r="M2124" s="234"/>
      <c r="N2124" s="234" t="s">
        <v>6946</v>
      </c>
      <c r="O2124" s="249"/>
      <c r="P2124" s="249"/>
      <c r="Q2124" s="226"/>
      <c r="R2124" s="212" t="s">
        <v>2</v>
      </c>
      <c r="S2124" s="213" t="s">
        <v>9168</v>
      </c>
      <c r="T2124" s="236" t="s">
        <v>8996</v>
      </c>
      <c r="U2124" s="237" t="s">
        <v>6722</v>
      </c>
      <c r="V2124" s="236">
        <v>45548</v>
      </c>
      <c r="W2124" s="236" t="s">
        <v>6944</v>
      </c>
      <c r="X2124" s="237" t="s">
        <v>9168</v>
      </c>
      <c r="Y2124" s="237"/>
      <c r="Z2124" s="237"/>
      <c r="AA2124" s="241">
        <v>202409</v>
      </c>
      <c r="AB2124" s="246"/>
      <c r="AC2124" s="236" t="s">
        <v>7181</v>
      </c>
      <c r="AD2124" s="247" t="s">
        <v>7117</v>
      </c>
      <c r="AE2124" s="248">
        <v>0</v>
      </c>
      <c r="AF2124" s="247" t="s">
        <v>7117</v>
      </c>
      <c r="AG2124" s="242" t="str">
        <f>IFERROR(VLOOKUP(작성용!A:A,RM!A:D,4,0),"-")</f>
        <v>-</v>
      </c>
      <c r="AH2124" s="9" t="s">
        <v>9168</v>
      </c>
      <c r="AI2124" s="238" t="s">
        <v>9168</v>
      </c>
      <c r="AJ2124" s="238" t="s">
        <v>9168</v>
      </c>
      <c r="AK2124" s="238" t="s">
        <v>7182</v>
      </c>
      <c r="AL2124" s="238">
        <v>2123</v>
      </c>
    </row>
    <row r="2125" spans="1:38" x14ac:dyDescent="0.3">
      <c r="A2125" s="232">
        <v>6000545</v>
      </c>
      <c r="B2125" s="232" t="s">
        <v>8992</v>
      </c>
      <c r="C2125" s="244" t="s">
        <v>6717</v>
      </c>
      <c r="D2125" s="231" t="s">
        <v>9202</v>
      </c>
      <c r="E2125" s="239" t="s">
        <v>5583</v>
      </c>
      <c r="F2125" s="243" t="s">
        <v>6966</v>
      </c>
      <c r="G2125" s="214">
        <v>0</v>
      </c>
      <c r="H2125" s="234" t="s">
        <v>9168</v>
      </c>
      <c r="I2125" s="234"/>
      <c r="J2125" s="234"/>
      <c r="K2125" s="234"/>
      <c r="L2125" s="234"/>
      <c r="M2125" s="234"/>
      <c r="N2125" s="234" t="s">
        <v>6946</v>
      </c>
      <c r="O2125" s="249"/>
      <c r="P2125" s="249"/>
      <c r="Q2125" s="226"/>
      <c r="R2125" s="212" t="s">
        <v>2</v>
      </c>
      <c r="S2125" s="213" t="s">
        <v>9168</v>
      </c>
      <c r="T2125" s="236" t="s">
        <v>8996</v>
      </c>
      <c r="U2125" s="237" t="s">
        <v>6722</v>
      </c>
      <c r="V2125" s="236">
        <v>45548</v>
      </c>
      <c r="W2125" s="236" t="s">
        <v>6944</v>
      </c>
      <c r="X2125" s="237" t="s">
        <v>9168</v>
      </c>
      <c r="Y2125" s="237"/>
      <c r="Z2125" s="237"/>
      <c r="AA2125" s="241">
        <v>202409</v>
      </c>
      <c r="AB2125" s="246"/>
      <c r="AC2125" s="236" t="s">
        <v>7181</v>
      </c>
      <c r="AD2125" s="247" t="s">
        <v>7026</v>
      </c>
      <c r="AE2125" s="248">
        <v>0.4</v>
      </c>
      <c r="AF2125" s="247" t="s">
        <v>7026</v>
      </c>
      <c r="AG2125" s="242" t="str">
        <f>IFERROR(VLOOKUP(작성용!A:A,RM!A:D,4,0),"-")</f>
        <v>-</v>
      </c>
      <c r="AH2125" s="9" t="s">
        <v>9168</v>
      </c>
      <c r="AI2125" s="238" t="s">
        <v>9168</v>
      </c>
      <c r="AJ2125" s="238" t="s">
        <v>9168</v>
      </c>
      <c r="AK2125" s="238" t="s">
        <v>7182</v>
      </c>
      <c r="AL2125" s="238">
        <v>2124</v>
      </c>
    </row>
    <row r="2126" spans="1:38" x14ac:dyDescent="0.3">
      <c r="A2126" s="232">
        <v>6000545</v>
      </c>
      <c r="B2126" s="232" t="s">
        <v>8992</v>
      </c>
      <c r="C2126" s="244" t="s">
        <v>6717</v>
      </c>
      <c r="D2126" s="231" t="s">
        <v>9028</v>
      </c>
      <c r="E2126" s="239">
        <v>1801110925248</v>
      </c>
      <c r="F2126" s="243" t="s">
        <v>7044</v>
      </c>
      <c r="G2126" s="214">
        <v>1</v>
      </c>
      <c r="H2126" s="234" t="s">
        <v>9168</v>
      </c>
      <c r="I2126" s="234"/>
      <c r="J2126" s="234"/>
      <c r="K2126" s="234"/>
      <c r="L2126" s="234"/>
      <c r="M2126" s="234"/>
      <c r="N2126" s="234" t="s">
        <v>6946</v>
      </c>
      <c r="O2126" s="249"/>
      <c r="P2126" s="249"/>
      <c r="Q2126" s="226"/>
      <c r="R2126" s="212" t="s">
        <v>2</v>
      </c>
      <c r="S2126" s="213" t="s">
        <v>9168</v>
      </c>
      <c r="T2126" s="236" t="s">
        <v>8996</v>
      </c>
      <c r="U2126" s="237" t="s">
        <v>6722</v>
      </c>
      <c r="V2126" s="236">
        <v>45548</v>
      </c>
      <c r="W2126" s="236" t="s">
        <v>6944</v>
      </c>
      <c r="X2126" s="237" t="s">
        <v>9168</v>
      </c>
      <c r="Y2126" s="237"/>
      <c r="Z2126" s="237"/>
      <c r="AA2126" s="241">
        <v>202409</v>
      </c>
      <c r="AB2126" s="246"/>
      <c r="AC2126" s="236" t="s">
        <v>7181</v>
      </c>
      <c r="AD2126" s="247" t="s">
        <v>7158</v>
      </c>
      <c r="AE2126" s="248">
        <v>0</v>
      </c>
      <c r="AF2126" s="247" t="s">
        <v>7158</v>
      </c>
      <c r="AG2126" s="242" t="str">
        <f>IFERROR(VLOOKUP(작성용!A:A,RM!A:D,4,0),"-")</f>
        <v>-</v>
      </c>
      <c r="AH2126" s="9" t="s">
        <v>9168</v>
      </c>
      <c r="AI2126" s="238" t="s">
        <v>9168</v>
      </c>
      <c r="AJ2126" s="238" t="s">
        <v>9168</v>
      </c>
      <c r="AK2126" s="238" t="s">
        <v>7182</v>
      </c>
      <c r="AL2126" s="238">
        <v>2125</v>
      </c>
    </row>
    <row r="2127" spans="1:38" x14ac:dyDescent="0.3">
      <c r="A2127" s="232">
        <v>6000545</v>
      </c>
      <c r="B2127" s="232" t="s">
        <v>8992</v>
      </c>
      <c r="C2127" s="244" t="s">
        <v>6717</v>
      </c>
      <c r="D2127" s="230" t="s">
        <v>9203</v>
      </c>
      <c r="E2127" s="239">
        <v>1101115638717</v>
      </c>
      <c r="F2127" s="243" t="s">
        <v>6931</v>
      </c>
      <c r="G2127" s="214">
        <v>0</v>
      </c>
      <c r="H2127" s="234" t="s">
        <v>9168</v>
      </c>
      <c r="I2127" s="234"/>
      <c r="J2127" s="234"/>
      <c r="K2127" s="234"/>
      <c r="L2127" s="234"/>
      <c r="M2127" s="234"/>
      <c r="N2127" s="234" t="s">
        <v>6946</v>
      </c>
      <c r="O2127" s="249"/>
      <c r="P2127" s="249"/>
      <c r="Q2127" s="226"/>
      <c r="R2127" s="212" t="s">
        <v>2</v>
      </c>
      <c r="S2127" s="213" t="s">
        <v>9168</v>
      </c>
      <c r="T2127" s="236" t="s">
        <v>8996</v>
      </c>
      <c r="U2127" s="237" t="s">
        <v>6722</v>
      </c>
      <c r="V2127" s="236">
        <v>45548</v>
      </c>
      <c r="W2127" s="236" t="s">
        <v>6944</v>
      </c>
      <c r="X2127" s="237" t="s">
        <v>9168</v>
      </c>
      <c r="Y2127" s="237"/>
      <c r="Z2127" s="237"/>
      <c r="AA2127" s="241">
        <v>202409</v>
      </c>
      <c r="AB2127" s="246"/>
      <c r="AC2127" s="236" t="s">
        <v>7181</v>
      </c>
      <c r="AD2127" s="247" t="s">
        <v>7155</v>
      </c>
      <c r="AE2127" s="248">
        <v>0.4</v>
      </c>
      <c r="AF2127" s="247" t="s">
        <v>7167</v>
      </c>
      <c r="AG2127" s="242" t="str">
        <f>IFERROR(VLOOKUP(작성용!A:A,RM!A:D,4,0),"-")</f>
        <v>-</v>
      </c>
      <c r="AH2127" s="9" t="s">
        <v>9168</v>
      </c>
      <c r="AI2127" s="238" t="s">
        <v>9168</v>
      </c>
      <c r="AJ2127" s="238" t="s">
        <v>9168</v>
      </c>
      <c r="AK2127" s="238" t="s">
        <v>7182</v>
      </c>
      <c r="AL2127" s="238">
        <v>2126</v>
      </c>
    </row>
    <row r="2128" spans="1:38" x14ac:dyDescent="0.3">
      <c r="A2128" s="232">
        <v>6000545</v>
      </c>
      <c r="B2128" s="232" t="s">
        <v>8992</v>
      </c>
      <c r="C2128" s="244" t="s">
        <v>6717</v>
      </c>
      <c r="D2128" s="240" t="s">
        <v>9204</v>
      </c>
      <c r="E2128" s="239">
        <v>1311110652973</v>
      </c>
      <c r="F2128" s="243" t="s">
        <v>7179</v>
      </c>
      <c r="G2128" s="214">
        <v>0</v>
      </c>
      <c r="H2128" s="234" t="s">
        <v>9168</v>
      </c>
      <c r="I2128" s="234"/>
      <c r="J2128" s="234"/>
      <c r="K2128" s="234"/>
      <c r="L2128" s="234"/>
      <c r="M2128" s="234"/>
      <c r="N2128" s="234" t="s">
        <v>6946</v>
      </c>
      <c r="O2128" s="249"/>
      <c r="P2128" s="249"/>
      <c r="Q2128" s="226"/>
      <c r="R2128" s="212" t="s">
        <v>2</v>
      </c>
      <c r="S2128" s="213" t="s">
        <v>9168</v>
      </c>
      <c r="T2128" s="236" t="s">
        <v>8996</v>
      </c>
      <c r="U2128" s="237" t="s">
        <v>6722</v>
      </c>
      <c r="V2128" s="236">
        <v>45548</v>
      </c>
      <c r="W2128" s="236" t="s">
        <v>6944</v>
      </c>
      <c r="X2128" s="237" t="s">
        <v>9168</v>
      </c>
      <c r="Y2128" s="237"/>
      <c r="Z2128" s="237"/>
      <c r="AA2128" s="241">
        <v>202409</v>
      </c>
      <c r="AB2128" s="246"/>
      <c r="AC2128" s="236" t="s">
        <v>7181</v>
      </c>
      <c r="AD2128" s="247" t="s">
        <v>7221</v>
      </c>
      <c r="AE2128" s="248">
        <v>0</v>
      </c>
      <c r="AF2128" s="247" t="s">
        <v>7221</v>
      </c>
      <c r="AG2128" s="242" t="str">
        <f>IFERROR(VLOOKUP(작성용!A:A,RM!A:D,4,0),"-")</f>
        <v>-</v>
      </c>
      <c r="AH2128" s="9" t="s">
        <v>9168</v>
      </c>
      <c r="AI2128" s="238" t="s">
        <v>9168</v>
      </c>
      <c r="AJ2128" s="238" t="s">
        <v>9168</v>
      </c>
      <c r="AK2128" s="238" t="s">
        <v>7182</v>
      </c>
      <c r="AL2128" s="238">
        <v>2127</v>
      </c>
    </row>
    <row r="2129" spans="1:38" x14ac:dyDescent="0.3">
      <c r="A2129" s="232">
        <v>6000545</v>
      </c>
      <c r="B2129" s="232" t="s">
        <v>8992</v>
      </c>
      <c r="C2129" s="244" t="s">
        <v>6717</v>
      </c>
      <c r="D2129" s="240" t="s">
        <v>9205</v>
      </c>
      <c r="E2129" s="239">
        <v>1311110631787</v>
      </c>
      <c r="F2129" s="243" t="s">
        <v>6966</v>
      </c>
      <c r="G2129" s="214">
        <v>0</v>
      </c>
      <c r="H2129" s="234" t="s">
        <v>9168</v>
      </c>
      <c r="I2129" s="234"/>
      <c r="J2129" s="234"/>
      <c r="K2129" s="234"/>
      <c r="L2129" s="234"/>
      <c r="M2129" s="234"/>
      <c r="N2129" s="234" t="s">
        <v>6946</v>
      </c>
      <c r="O2129" s="249"/>
      <c r="P2129" s="249"/>
      <c r="Q2129" s="226"/>
      <c r="R2129" s="212" t="s">
        <v>2</v>
      </c>
      <c r="S2129" s="213" t="s">
        <v>9168</v>
      </c>
      <c r="T2129" s="236" t="s">
        <v>8996</v>
      </c>
      <c r="U2129" s="237" t="s">
        <v>6722</v>
      </c>
      <c r="V2129" s="236">
        <v>45548</v>
      </c>
      <c r="W2129" s="236" t="s">
        <v>6944</v>
      </c>
      <c r="X2129" s="237" t="s">
        <v>9168</v>
      </c>
      <c r="Y2129" s="237"/>
      <c r="Z2129" s="237"/>
      <c r="AA2129" s="241">
        <v>202409</v>
      </c>
      <c r="AB2129" s="246"/>
      <c r="AC2129" s="236" t="s">
        <v>7181</v>
      </c>
      <c r="AD2129" s="247" t="s">
        <v>7152</v>
      </c>
      <c r="AE2129" s="248">
        <v>0</v>
      </c>
      <c r="AF2129" s="247" t="s">
        <v>7152</v>
      </c>
      <c r="AG2129" s="242" t="str">
        <f>IFERROR(VLOOKUP(작성용!A:A,RM!A:D,4,0),"-")</f>
        <v>-</v>
      </c>
      <c r="AH2129" s="9" t="s">
        <v>9168</v>
      </c>
      <c r="AI2129" s="238" t="s">
        <v>9168</v>
      </c>
      <c r="AJ2129" s="238" t="s">
        <v>9168</v>
      </c>
      <c r="AK2129" s="238" t="s">
        <v>7182</v>
      </c>
      <c r="AL2129" s="238">
        <v>2128</v>
      </c>
    </row>
    <row r="2130" spans="1:38" x14ac:dyDescent="0.3">
      <c r="A2130" s="232">
        <v>6000545</v>
      </c>
      <c r="B2130" s="232" t="s">
        <v>8992</v>
      </c>
      <c r="C2130" s="244" t="s">
        <v>6717</v>
      </c>
      <c r="D2130" s="240" t="s">
        <v>9206</v>
      </c>
      <c r="E2130" s="239">
        <v>1101118089777</v>
      </c>
      <c r="F2130" s="243" t="s">
        <v>6966</v>
      </c>
      <c r="G2130" s="214">
        <v>0</v>
      </c>
      <c r="H2130" s="234" t="s">
        <v>9168</v>
      </c>
      <c r="I2130" s="234"/>
      <c r="J2130" s="234"/>
      <c r="K2130" s="234"/>
      <c r="L2130" s="234"/>
      <c r="M2130" s="234"/>
      <c r="N2130" s="234" t="s">
        <v>6946</v>
      </c>
      <c r="O2130" s="249"/>
      <c r="P2130" s="249"/>
      <c r="Q2130" s="226"/>
      <c r="R2130" s="212" t="s">
        <v>2</v>
      </c>
      <c r="S2130" s="213" t="s">
        <v>9168</v>
      </c>
      <c r="T2130" s="236" t="s">
        <v>8996</v>
      </c>
      <c r="U2130" s="237" t="s">
        <v>6722</v>
      </c>
      <c r="V2130" s="236">
        <v>45548</v>
      </c>
      <c r="W2130" s="236" t="s">
        <v>6944</v>
      </c>
      <c r="X2130" s="237" t="s">
        <v>9168</v>
      </c>
      <c r="Y2130" s="237"/>
      <c r="Z2130" s="237"/>
      <c r="AA2130" s="241">
        <v>202409</v>
      </c>
      <c r="AB2130" s="246"/>
      <c r="AC2130" s="236" t="s">
        <v>7181</v>
      </c>
      <c r="AD2130" s="247" t="s">
        <v>7049</v>
      </c>
      <c r="AE2130" s="248">
        <v>0</v>
      </c>
      <c r="AF2130" s="247" t="s">
        <v>7049</v>
      </c>
      <c r="AG2130" s="242" t="str">
        <f>IFERROR(VLOOKUP(작성용!A:A,RM!A:D,4,0),"-")</f>
        <v>-</v>
      </c>
      <c r="AH2130" s="9" t="s">
        <v>9168</v>
      </c>
      <c r="AI2130" s="238" t="s">
        <v>9168</v>
      </c>
      <c r="AJ2130" s="238" t="s">
        <v>9168</v>
      </c>
      <c r="AK2130" s="238" t="s">
        <v>7182</v>
      </c>
      <c r="AL2130" s="238">
        <v>2129</v>
      </c>
    </row>
    <row r="2131" spans="1:38" x14ac:dyDescent="0.3">
      <c r="A2131" s="232">
        <v>6000545</v>
      </c>
      <c r="B2131" s="232" t="s">
        <v>8992</v>
      </c>
      <c r="C2131" s="244" t="s">
        <v>6717</v>
      </c>
      <c r="D2131" s="240" t="s">
        <v>9207</v>
      </c>
      <c r="E2131" s="239">
        <v>1311110559145</v>
      </c>
      <c r="F2131" s="243" t="s">
        <v>7044</v>
      </c>
      <c r="G2131" s="214">
        <v>0</v>
      </c>
      <c r="H2131" s="234" t="s">
        <v>9168</v>
      </c>
      <c r="I2131" s="234"/>
      <c r="J2131" s="234"/>
      <c r="K2131" s="234"/>
      <c r="L2131" s="234"/>
      <c r="M2131" s="234"/>
      <c r="N2131" s="234" t="s">
        <v>6946</v>
      </c>
      <c r="O2131" s="249"/>
      <c r="P2131" s="249"/>
      <c r="Q2131" s="226"/>
      <c r="R2131" s="212" t="s">
        <v>2</v>
      </c>
      <c r="S2131" s="213" t="s">
        <v>9168</v>
      </c>
      <c r="T2131" s="236" t="s">
        <v>8996</v>
      </c>
      <c r="U2131" s="237" t="s">
        <v>6722</v>
      </c>
      <c r="V2131" s="236">
        <v>45548</v>
      </c>
      <c r="W2131" s="236" t="s">
        <v>6944</v>
      </c>
      <c r="X2131" s="237" t="s">
        <v>9168</v>
      </c>
      <c r="Y2131" s="237"/>
      <c r="Z2131" s="237"/>
      <c r="AA2131" s="241">
        <v>202409</v>
      </c>
      <c r="AB2131" s="246"/>
      <c r="AC2131" s="236" t="s">
        <v>7181</v>
      </c>
      <c r="AD2131" s="247" t="s">
        <v>7289</v>
      </c>
      <c r="AE2131" s="248">
        <v>0</v>
      </c>
      <c r="AF2131" s="247" t="s">
        <v>7167</v>
      </c>
      <c r="AG2131" s="242" t="str">
        <f>IFERROR(VLOOKUP(작성용!A:A,RM!A:D,4,0),"-")</f>
        <v>-</v>
      </c>
      <c r="AH2131" s="9" t="s">
        <v>9168</v>
      </c>
      <c r="AI2131" s="238" t="s">
        <v>9168</v>
      </c>
      <c r="AJ2131" s="238" t="s">
        <v>9168</v>
      </c>
      <c r="AK2131" s="238" t="s">
        <v>7182</v>
      </c>
      <c r="AL2131" s="238">
        <v>2130</v>
      </c>
    </row>
    <row r="2132" spans="1:38" x14ac:dyDescent="0.3">
      <c r="A2132" s="232">
        <v>6000545</v>
      </c>
      <c r="B2132" s="232" t="s">
        <v>8992</v>
      </c>
      <c r="C2132" s="244" t="s">
        <v>6717</v>
      </c>
      <c r="D2132" s="240" t="s">
        <v>9208</v>
      </c>
      <c r="E2132" s="239">
        <v>1244110230186</v>
      </c>
      <c r="F2132" s="243" t="s">
        <v>6966</v>
      </c>
      <c r="G2132" s="214">
        <v>0</v>
      </c>
      <c r="H2132" s="234" t="s">
        <v>9168</v>
      </c>
      <c r="I2132" s="234"/>
      <c r="J2132" s="234"/>
      <c r="K2132" s="234"/>
      <c r="L2132" s="234"/>
      <c r="M2132" s="234"/>
      <c r="N2132" s="234" t="s">
        <v>6946</v>
      </c>
      <c r="O2132" s="249"/>
      <c r="P2132" s="249"/>
      <c r="Q2132" s="226"/>
      <c r="R2132" s="212" t="s">
        <v>2</v>
      </c>
      <c r="S2132" s="213" t="s">
        <v>9168</v>
      </c>
      <c r="T2132" s="236" t="s">
        <v>8996</v>
      </c>
      <c r="U2132" s="237" t="s">
        <v>6722</v>
      </c>
      <c r="V2132" s="236">
        <v>45548</v>
      </c>
      <c r="W2132" s="236" t="s">
        <v>6944</v>
      </c>
      <c r="X2132" s="237" t="s">
        <v>9168</v>
      </c>
      <c r="Y2132" s="237"/>
      <c r="Z2132" s="237"/>
      <c r="AA2132" s="241">
        <v>202409</v>
      </c>
      <c r="AB2132" s="246"/>
      <c r="AC2132" s="236" t="s">
        <v>7181</v>
      </c>
      <c r="AD2132" s="247" t="s">
        <v>7221</v>
      </c>
      <c r="AE2132" s="248">
        <v>0</v>
      </c>
      <c r="AF2132" s="247" t="s">
        <v>7221</v>
      </c>
      <c r="AG2132" s="242" t="str">
        <f>IFERROR(VLOOKUP(작성용!A:A,RM!A:D,4,0),"-")</f>
        <v>-</v>
      </c>
      <c r="AH2132" s="9" t="s">
        <v>9168</v>
      </c>
      <c r="AI2132" s="238" t="s">
        <v>9168</v>
      </c>
      <c r="AJ2132" s="238" t="s">
        <v>9168</v>
      </c>
      <c r="AK2132" s="238" t="s">
        <v>7182</v>
      </c>
      <c r="AL2132" s="238">
        <v>2131</v>
      </c>
    </row>
    <row r="2133" spans="1:38" x14ac:dyDescent="0.3">
      <c r="A2133" s="232">
        <v>6000545</v>
      </c>
      <c r="B2133" s="232" t="s">
        <v>8992</v>
      </c>
      <c r="C2133" s="244" t="s">
        <v>6717</v>
      </c>
      <c r="D2133" s="231" t="s">
        <v>9209</v>
      </c>
      <c r="E2133" s="239">
        <v>2850110367511</v>
      </c>
      <c r="F2133" s="243" t="s">
        <v>7044</v>
      </c>
      <c r="G2133" s="214">
        <v>0</v>
      </c>
      <c r="H2133" s="234" t="s">
        <v>9168</v>
      </c>
      <c r="I2133" s="234"/>
      <c r="J2133" s="234"/>
      <c r="K2133" s="234"/>
      <c r="L2133" s="234"/>
      <c r="M2133" s="234"/>
      <c r="N2133" s="234" t="s">
        <v>6946</v>
      </c>
      <c r="O2133" s="249"/>
      <c r="P2133" s="249"/>
      <c r="Q2133" s="226"/>
      <c r="R2133" s="212" t="s">
        <v>2</v>
      </c>
      <c r="S2133" s="213" t="s">
        <v>9168</v>
      </c>
      <c r="T2133" s="236" t="s">
        <v>8996</v>
      </c>
      <c r="U2133" s="237" t="s">
        <v>6722</v>
      </c>
      <c r="V2133" s="236">
        <v>45548</v>
      </c>
      <c r="W2133" s="236" t="s">
        <v>6944</v>
      </c>
      <c r="X2133" s="237" t="s">
        <v>9168</v>
      </c>
      <c r="Y2133" s="237"/>
      <c r="Z2133" s="237"/>
      <c r="AA2133" s="241">
        <v>202409</v>
      </c>
      <c r="AB2133" s="246"/>
      <c r="AC2133" s="236" t="s">
        <v>7181</v>
      </c>
      <c r="AD2133" s="247" t="s">
        <v>7049</v>
      </c>
      <c r="AE2133" s="248">
        <v>0.4</v>
      </c>
      <c r="AF2133" s="247" t="s">
        <v>7049</v>
      </c>
      <c r="AG2133" s="242" t="str">
        <f>IFERROR(VLOOKUP(작성용!A:A,RM!A:D,4,0),"-")</f>
        <v>-</v>
      </c>
      <c r="AH2133" s="9" t="s">
        <v>9168</v>
      </c>
      <c r="AI2133" s="238" t="s">
        <v>9168</v>
      </c>
      <c r="AJ2133" s="238" t="s">
        <v>9168</v>
      </c>
      <c r="AK2133" s="238" t="s">
        <v>7182</v>
      </c>
      <c r="AL2133" s="238">
        <v>2132</v>
      </c>
    </row>
    <row r="2134" spans="1:38" x14ac:dyDescent="0.3">
      <c r="A2134" s="232">
        <v>6000545</v>
      </c>
      <c r="B2134" s="232" t="s">
        <v>8992</v>
      </c>
      <c r="C2134" s="244" t="s">
        <v>6717</v>
      </c>
      <c r="D2134" s="240" t="s">
        <v>9152</v>
      </c>
      <c r="E2134" s="239">
        <v>1358110379462</v>
      </c>
      <c r="F2134" s="243" t="s">
        <v>6966</v>
      </c>
      <c r="G2134" s="214">
        <v>0</v>
      </c>
      <c r="H2134" s="234" t="s">
        <v>9168</v>
      </c>
      <c r="I2134" s="234"/>
      <c r="J2134" s="234"/>
      <c r="K2134" s="234"/>
      <c r="L2134" s="234"/>
      <c r="M2134" s="234"/>
      <c r="N2134" s="234" t="s">
        <v>6946</v>
      </c>
      <c r="O2134" s="249"/>
      <c r="P2134" s="249"/>
      <c r="Q2134" s="226"/>
      <c r="R2134" s="212" t="s">
        <v>2</v>
      </c>
      <c r="S2134" s="213" t="s">
        <v>9168</v>
      </c>
      <c r="T2134" s="236" t="s">
        <v>8996</v>
      </c>
      <c r="U2134" s="237" t="s">
        <v>6722</v>
      </c>
      <c r="V2134" s="236">
        <v>45548</v>
      </c>
      <c r="W2134" s="236" t="s">
        <v>6944</v>
      </c>
      <c r="X2134" s="237" t="s">
        <v>9168</v>
      </c>
      <c r="Y2134" s="237"/>
      <c r="Z2134" s="237"/>
      <c r="AA2134" s="241">
        <v>202409</v>
      </c>
      <c r="AB2134" s="246"/>
      <c r="AC2134" s="236" t="s">
        <v>7181</v>
      </c>
      <c r="AD2134" s="247" t="s">
        <v>7111</v>
      </c>
      <c r="AE2134" s="248">
        <v>0</v>
      </c>
      <c r="AF2134" s="247" t="s">
        <v>7111</v>
      </c>
      <c r="AG2134" s="242" t="str">
        <f>IFERROR(VLOOKUP(작성용!A:A,RM!A:D,4,0),"-")</f>
        <v>-</v>
      </c>
      <c r="AH2134" s="9" t="s">
        <v>9168</v>
      </c>
      <c r="AI2134" s="238" t="s">
        <v>9168</v>
      </c>
      <c r="AJ2134" s="238" t="s">
        <v>9168</v>
      </c>
      <c r="AK2134" s="238" t="s">
        <v>7182</v>
      </c>
      <c r="AL2134" s="238">
        <v>2133</v>
      </c>
    </row>
    <row r="2135" spans="1:38" x14ac:dyDescent="0.3">
      <c r="A2135" s="232">
        <v>6000545</v>
      </c>
      <c r="B2135" s="232" t="s">
        <v>8992</v>
      </c>
      <c r="C2135" s="244" t="s">
        <v>6717</v>
      </c>
      <c r="D2135" s="240" t="s">
        <v>9210</v>
      </c>
      <c r="E2135" s="239">
        <v>1717110168730</v>
      </c>
      <c r="F2135" s="243" t="s">
        <v>7044</v>
      </c>
      <c r="G2135" s="214">
        <v>0</v>
      </c>
      <c r="H2135" s="234" t="s">
        <v>9168</v>
      </c>
      <c r="I2135" s="234"/>
      <c r="J2135" s="234"/>
      <c r="K2135" s="234"/>
      <c r="L2135" s="234"/>
      <c r="M2135" s="234"/>
      <c r="N2135" s="234" t="s">
        <v>6946</v>
      </c>
      <c r="O2135" s="249"/>
      <c r="P2135" s="249"/>
      <c r="Q2135" s="226"/>
      <c r="R2135" s="212" t="s">
        <v>2</v>
      </c>
      <c r="S2135" s="213" t="s">
        <v>9168</v>
      </c>
      <c r="T2135" s="236" t="s">
        <v>8996</v>
      </c>
      <c r="U2135" s="237" t="s">
        <v>6722</v>
      </c>
      <c r="V2135" s="236">
        <v>45548</v>
      </c>
      <c r="W2135" s="236" t="s">
        <v>6944</v>
      </c>
      <c r="X2135" s="237" t="s">
        <v>9168</v>
      </c>
      <c r="Y2135" s="237"/>
      <c r="Z2135" s="237"/>
      <c r="AA2135" s="241">
        <v>202409</v>
      </c>
      <c r="AB2135" s="246"/>
      <c r="AC2135" s="236" t="s">
        <v>7181</v>
      </c>
      <c r="AD2135" s="247" t="s">
        <v>6989</v>
      </c>
      <c r="AE2135" s="248">
        <v>0</v>
      </c>
      <c r="AF2135" s="247" t="s">
        <v>7167</v>
      </c>
      <c r="AG2135" s="242" t="str">
        <f>IFERROR(VLOOKUP(작성용!A:A,RM!A:D,4,0),"-")</f>
        <v>-</v>
      </c>
      <c r="AH2135" s="9" t="s">
        <v>9168</v>
      </c>
      <c r="AI2135" s="238" t="s">
        <v>9168</v>
      </c>
      <c r="AJ2135" s="238" t="s">
        <v>9168</v>
      </c>
      <c r="AK2135" s="238" t="s">
        <v>7182</v>
      </c>
      <c r="AL2135" s="238">
        <v>2134</v>
      </c>
    </row>
    <row r="2136" spans="1:38" x14ac:dyDescent="0.3">
      <c r="A2136" s="232">
        <v>6000545</v>
      </c>
      <c r="B2136" s="232" t="s">
        <v>8992</v>
      </c>
      <c r="C2136" s="244" t="s">
        <v>6717</v>
      </c>
      <c r="D2136" s="240" t="s">
        <v>9211</v>
      </c>
      <c r="E2136" s="239">
        <v>1101118207767</v>
      </c>
      <c r="F2136" s="243" t="s">
        <v>7179</v>
      </c>
      <c r="G2136" s="214">
        <v>0</v>
      </c>
      <c r="H2136" s="234" t="s">
        <v>9168</v>
      </c>
      <c r="I2136" s="234"/>
      <c r="J2136" s="234"/>
      <c r="K2136" s="234"/>
      <c r="L2136" s="234"/>
      <c r="M2136" s="234"/>
      <c r="N2136" s="234" t="s">
        <v>6946</v>
      </c>
      <c r="O2136" s="249"/>
      <c r="P2136" s="249"/>
      <c r="Q2136" s="226"/>
      <c r="R2136" s="212" t="s">
        <v>2</v>
      </c>
      <c r="S2136" s="213" t="s">
        <v>9168</v>
      </c>
      <c r="T2136" s="236" t="s">
        <v>8996</v>
      </c>
      <c r="U2136" s="237" t="s">
        <v>6722</v>
      </c>
      <c r="V2136" s="236">
        <v>45548</v>
      </c>
      <c r="W2136" s="236" t="s">
        <v>6944</v>
      </c>
      <c r="X2136" s="237" t="s">
        <v>9168</v>
      </c>
      <c r="Y2136" s="237"/>
      <c r="Z2136" s="237"/>
      <c r="AA2136" s="241">
        <v>202409</v>
      </c>
      <c r="AB2136" s="246"/>
      <c r="AC2136" s="236" t="s">
        <v>7181</v>
      </c>
      <c r="AD2136" s="247" t="s">
        <v>7152</v>
      </c>
      <c r="AE2136" s="248">
        <v>0</v>
      </c>
      <c r="AF2136" s="247" t="s">
        <v>7152</v>
      </c>
      <c r="AG2136" s="242" t="str">
        <f>IFERROR(VLOOKUP(작성용!A:A,RM!A:D,4,0),"-")</f>
        <v>-</v>
      </c>
      <c r="AH2136" s="9" t="s">
        <v>9168</v>
      </c>
      <c r="AI2136" s="238" t="s">
        <v>9168</v>
      </c>
      <c r="AJ2136" s="238" t="s">
        <v>9168</v>
      </c>
      <c r="AK2136" s="238" t="s">
        <v>7182</v>
      </c>
      <c r="AL2136" s="238">
        <v>2135</v>
      </c>
    </row>
    <row r="2137" spans="1:38" x14ac:dyDescent="0.3">
      <c r="A2137" s="232">
        <v>6000545</v>
      </c>
      <c r="B2137" s="232" t="s">
        <v>8992</v>
      </c>
      <c r="C2137" s="244" t="s">
        <v>6717</v>
      </c>
      <c r="D2137" s="240" t="s">
        <v>9212</v>
      </c>
      <c r="E2137" s="239">
        <v>1615110175723</v>
      </c>
      <c r="F2137" s="243" t="s">
        <v>7044</v>
      </c>
      <c r="G2137" s="214">
        <v>0</v>
      </c>
      <c r="H2137" s="234" t="s">
        <v>9168</v>
      </c>
      <c r="I2137" s="234"/>
      <c r="J2137" s="234"/>
      <c r="K2137" s="234"/>
      <c r="L2137" s="234"/>
      <c r="M2137" s="234"/>
      <c r="N2137" s="234" t="s">
        <v>6946</v>
      </c>
      <c r="O2137" s="249"/>
      <c r="P2137" s="249"/>
      <c r="Q2137" s="226"/>
      <c r="R2137" s="212" t="s">
        <v>2</v>
      </c>
      <c r="S2137" s="213" t="s">
        <v>9168</v>
      </c>
      <c r="T2137" s="236" t="s">
        <v>8996</v>
      </c>
      <c r="U2137" s="237" t="s">
        <v>6722</v>
      </c>
      <c r="V2137" s="236">
        <v>45548</v>
      </c>
      <c r="W2137" s="236" t="s">
        <v>6944</v>
      </c>
      <c r="X2137" s="237" t="s">
        <v>9168</v>
      </c>
      <c r="Y2137" s="237"/>
      <c r="Z2137" s="237"/>
      <c r="AA2137" s="241">
        <v>202409</v>
      </c>
      <c r="AB2137" s="246"/>
      <c r="AC2137" s="236" t="s">
        <v>7181</v>
      </c>
      <c r="AD2137" s="247" t="s">
        <v>7196</v>
      </c>
      <c r="AE2137" s="248">
        <v>0</v>
      </c>
      <c r="AF2137" s="247" t="s">
        <v>7196</v>
      </c>
      <c r="AG2137" s="242" t="str">
        <f>IFERROR(VLOOKUP(작성용!A:A,RM!A:D,4,0),"-")</f>
        <v>-</v>
      </c>
      <c r="AH2137" s="9" t="s">
        <v>9168</v>
      </c>
      <c r="AI2137" s="238" t="s">
        <v>9168</v>
      </c>
      <c r="AJ2137" s="238" t="s">
        <v>9168</v>
      </c>
      <c r="AK2137" s="238" t="s">
        <v>7182</v>
      </c>
      <c r="AL2137" s="238">
        <v>2136</v>
      </c>
    </row>
    <row r="2138" spans="1:38" x14ac:dyDescent="0.3">
      <c r="A2138" s="232">
        <v>6000545</v>
      </c>
      <c r="B2138" s="232" t="s">
        <v>8992</v>
      </c>
      <c r="C2138" s="244" t="s">
        <v>6717</v>
      </c>
      <c r="D2138" s="240" t="s">
        <v>9213</v>
      </c>
      <c r="E2138" s="239">
        <v>1201111128364</v>
      </c>
      <c r="F2138" s="243" t="s">
        <v>6966</v>
      </c>
      <c r="G2138" s="214">
        <v>0</v>
      </c>
      <c r="H2138" s="234" t="s">
        <v>9168</v>
      </c>
      <c r="I2138" s="234"/>
      <c r="J2138" s="234"/>
      <c r="K2138" s="234"/>
      <c r="L2138" s="234"/>
      <c r="M2138" s="234"/>
      <c r="N2138" s="234" t="s">
        <v>6946</v>
      </c>
      <c r="O2138" s="249"/>
      <c r="P2138" s="249"/>
      <c r="Q2138" s="226"/>
      <c r="R2138" s="212" t="s">
        <v>2</v>
      </c>
      <c r="S2138" s="213" t="s">
        <v>9168</v>
      </c>
      <c r="T2138" s="236" t="s">
        <v>8996</v>
      </c>
      <c r="U2138" s="237" t="s">
        <v>6722</v>
      </c>
      <c r="V2138" s="236">
        <v>45548</v>
      </c>
      <c r="W2138" s="236" t="s">
        <v>6944</v>
      </c>
      <c r="X2138" s="237" t="s">
        <v>9168</v>
      </c>
      <c r="Y2138" s="237"/>
      <c r="Z2138" s="237"/>
      <c r="AA2138" s="241">
        <v>202409</v>
      </c>
      <c r="AB2138" s="246"/>
      <c r="AC2138" s="236" t="s">
        <v>7181</v>
      </c>
      <c r="AD2138" s="247" t="s">
        <v>7026</v>
      </c>
      <c r="AE2138" s="248">
        <v>0</v>
      </c>
      <c r="AF2138" s="247" t="s">
        <v>7026</v>
      </c>
      <c r="AG2138" s="242" t="str">
        <f>IFERROR(VLOOKUP(작성용!A:A,RM!A:D,4,0),"-")</f>
        <v>-</v>
      </c>
      <c r="AH2138" s="9" t="s">
        <v>9168</v>
      </c>
      <c r="AI2138" s="238" t="s">
        <v>9168</v>
      </c>
      <c r="AJ2138" s="238" t="s">
        <v>9168</v>
      </c>
      <c r="AK2138" s="238" t="s">
        <v>7182</v>
      </c>
      <c r="AL2138" s="238">
        <v>2137</v>
      </c>
    </row>
    <row r="2139" spans="1:38" x14ac:dyDescent="0.3">
      <c r="A2139" s="232">
        <v>6000545</v>
      </c>
      <c r="B2139" s="232" t="s">
        <v>8992</v>
      </c>
      <c r="C2139" s="244" t="s">
        <v>6717</v>
      </c>
      <c r="D2139" s="240" t="s">
        <v>9214</v>
      </c>
      <c r="E2139" s="239" t="s">
        <v>5584</v>
      </c>
      <c r="F2139" s="243" t="s">
        <v>6966</v>
      </c>
      <c r="G2139" s="214">
        <v>0</v>
      </c>
      <c r="H2139" s="234" t="s">
        <v>9168</v>
      </c>
      <c r="I2139" s="234"/>
      <c r="J2139" s="234"/>
      <c r="K2139" s="234"/>
      <c r="L2139" s="234"/>
      <c r="M2139" s="234"/>
      <c r="N2139" s="234" t="s">
        <v>6946</v>
      </c>
      <c r="O2139" s="249"/>
      <c r="P2139" s="249"/>
      <c r="Q2139" s="226"/>
      <c r="R2139" s="212" t="s">
        <v>2</v>
      </c>
      <c r="S2139" s="213" t="s">
        <v>9168</v>
      </c>
      <c r="T2139" s="236" t="s">
        <v>8996</v>
      </c>
      <c r="U2139" s="237" t="s">
        <v>6722</v>
      </c>
      <c r="V2139" s="236">
        <v>45548</v>
      </c>
      <c r="W2139" s="236" t="s">
        <v>6944</v>
      </c>
      <c r="X2139" s="237" t="s">
        <v>9168</v>
      </c>
      <c r="Y2139" s="237"/>
      <c r="Z2139" s="237"/>
      <c r="AA2139" s="241">
        <v>202409</v>
      </c>
      <c r="AB2139" s="246"/>
      <c r="AC2139" s="236" t="s">
        <v>7181</v>
      </c>
      <c r="AD2139" s="247" t="s">
        <v>7117</v>
      </c>
      <c r="AE2139" s="248">
        <v>0</v>
      </c>
      <c r="AF2139" s="247" t="s">
        <v>7117</v>
      </c>
      <c r="AG2139" s="242" t="str">
        <f>IFERROR(VLOOKUP(작성용!A:A,RM!A:D,4,0),"-")</f>
        <v>-</v>
      </c>
      <c r="AH2139" s="9" t="s">
        <v>9168</v>
      </c>
      <c r="AI2139" s="238" t="s">
        <v>9168</v>
      </c>
      <c r="AJ2139" s="238" t="s">
        <v>9168</v>
      </c>
      <c r="AK2139" s="238" t="s">
        <v>7182</v>
      </c>
      <c r="AL2139" s="238">
        <v>2138</v>
      </c>
    </row>
    <row r="2140" spans="1:38" x14ac:dyDescent="0.3">
      <c r="A2140" s="232">
        <v>6000545</v>
      </c>
      <c r="B2140" s="232" t="s">
        <v>8992</v>
      </c>
      <c r="C2140" s="244" t="s">
        <v>6717</v>
      </c>
      <c r="D2140" s="240" t="s">
        <v>9215</v>
      </c>
      <c r="E2140" s="239">
        <v>1101118227757</v>
      </c>
      <c r="F2140" s="243" t="s">
        <v>6966</v>
      </c>
      <c r="G2140" s="214">
        <v>0</v>
      </c>
      <c r="H2140" s="234" t="s">
        <v>9168</v>
      </c>
      <c r="I2140" s="234"/>
      <c r="J2140" s="234"/>
      <c r="K2140" s="234"/>
      <c r="L2140" s="234"/>
      <c r="M2140" s="234"/>
      <c r="N2140" s="234" t="s">
        <v>6946</v>
      </c>
      <c r="O2140" s="249"/>
      <c r="P2140" s="249"/>
      <c r="Q2140" s="226"/>
      <c r="R2140" s="212" t="s">
        <v>2</v>
      </c>
      <c r="S2140" s="213" t="s">
        <v>9168</v>
      </c>
      <c r="T2140" s="236" t="s">
        <v>8996</v>
      </c>
      <c r="U2140" s="237" t="s">
        <v>6722</v>
      </c>
      <c r="V2140" s="236">
        <v>45548</v>
      </c>
      <c r="W2140" s="236" t="s">
        <v>6944</v>
      </c>
      <c r="X2140" s="237" t="s">
        <v>9168</v>
      </c>
      <c r="Y2140" s="237"/>
      <c r="Z2140" s="237"/>
      <c r="AA2140" s="241">
        <v>202409</v>
      </c>
      <c r="AB2140" s="246"/>
      <c r="AC2140" s="236" t="s">
        <v>7181</v>
      </c>
      <c r="AD2140" s="247" t="s">
        <v>7115</v>
      </c>
      <c r="AE2140" s="248">
        <v>0</v>
      </c>
      <c r="AF2140" s="247" t="s">
        <v>7115</v>
      </c>
      <c r="AG2140" s="242" t="str">
        <f>IFERROR(VLOOKUP(작성용!A:A,RM!A:D,4,0),"-")</f>
        <v>-</v>
      </c>
      <c r="AH2140" s="9" t="s">
        <v>9168</v>
      </c>
      <c r="AI2140" s="238" t="s">
        <v>9168</v>
      </c>
      <c r="AJ2140" s="238" t="s">
        <v>9168</v>
      </c>
      <c r="AK2140" s="238" t="s">
        <v>7182</v>
      </c>
      <c r="AL2140" s="238">
        <v>2139</v>
      </c>
    </row>
    <row r="2141" spans="1:38" x14ac:dyDescent="0.3">
      <c r="A2141" s="232">
        <v>6000545</v>
      </c>
      <c r="B2141" s="232" t="s">
        <v>8992</v>
      </c>
      <c r="C2141" s="244" t="s">
        <v>6717</v>
      </c>
      <c r="D2141" s="240" t="s">
        <v>9216</v>
      </c>
      <c r="E2141" s="239">
        <v>1101118496394</v>
      </c>
      <c r="F2141" s="243" t="s">
        <v>6966</v>
      </c>
      <c r="G2141" s="214">
        <v>0</v>
      </c>
      <c r="H2141" s="234" t="s">
        <v>9168</v>
      </c>
      <c r="I2141" s="234"/>
      <c r="J2141" s="234"/>
      <c r="K2141" s="234"/>
      <c r="L2141" s="234"/>
      <c r="M2141" s="234"/>
      <c r="N2141" s="234" t="s">
        <v>6946</v>
      </c>
      <c r="O2141" s="249"/>
      <c r="P2141" s="249"/>
      <c r="Q2141" s="226"/>
      <c r="R2141" s="212" t="s">
        <v>2</v>
      </c>
      <c r="S2141" s="213" t="s">
        <v>9168</v>
      </c>
      <c r="T2141" s="236" t="s">
        <v>8996</v>
      </c>
      <c r="U2141" s="237" t="s">
        <v>6722</v>
      </c>
      <c r="V2141" s="236">
        <v>45548</v>
      </c>
      <c r="W2141" s="236" t="s">
        <v>6944</v>
      </c>
      <c r="X2141" s="237" t="s">
        <v>9168</v>
      </c>
      <c r="Y2141" s="237"/>
      <c r="Z2141" s="237"/>
      <c r="AA2141" s="241">
        <v>202409</v>
      </c>
      <c r="AB2141" s="246"/>
      <c r="AC2141" s="236" t="s">
        <v>7181</v>
      </c>
      <c r="AD2141" s="247" t="s">
        <v>7115</v>
      </c>
      <c r="AE2141" s="248">
        <v>0</v>
      </c>
      <c r="AF2141" s="247" t="s">
        <v>7115</v>
      </c>
      <c r="AG2141" s="242" t="str">
        <f>IFERROR(VLOOKUP(작성용!A:A,RM!A:D,4,0),"-")</f>
        <v>-</v>
      </c>
      <c r="AH2141" s="9" t="s">
        <v>9168</v>
      </c>
      <c r="AI2141" s="238" t="s">
        <v>9168</v>
      </c>
      <c r="AJ2141" s="238" t="s">
        <v>9168</v>
      </c>
      <c r="AK2141" s="238" t="s">
        <v>7182</v>
      </c>
      <c r="AL2141" s="238">
        <v>2140</v>
      </c>
    </row>
    <row r="2142" spans="1:38" x14ac:dyDescent="0.3">
      <c r="A2142" s="232">
        <v>6000545</v>
      </c>
      <c r="B2142" s="232" t="s">
        <v>8992</v>
      </c>
      <c r="C2142" s="244" t="s">
        <v>6717</v>
      </c>
      <c r="D2142" s="240" t="s">
        <v>9217</v>
      </c>
      <c r="E2142" s="239">
        <v>1601110482739</v>
      </c>
      <c r="F2142" s="243" t="s">
        <v>7044</v>
      </c>
      <c r="G2142" s="214">
        <v>0</v>
      </c>
      <c r="H2142" s="234" t="s">
        <v>9168</v>
      </c>
      <c r="I2142" s="234"/>
      <c r="J2142" s="234"/>
      <c r="K2142" s="234"/>
      <c r="L2142" s="234"/>
      <c r="M2142" s="234"/>
      <c r="N2142" s="234" t="s">
        <v>6946</v>
      </c>
      <c r="O2142" s="249"/>
      <c r="P2142" s="249"/>
      <c r="Q2142" s="226"/>
      <c r="R2142" s="212" t="s">
        <v>2</v>
      </c>
      <c r="S2142" s="213" t="s">
        <v>9168</v>
      </c>
      <c r="T2142" s="236" t="s">
        <v>8996</v>
      </c>
      <c r="U2142" s="237" t="s">
        <v>6722</v>
      </c>
      <c r="V2142" s="236">
        <v>45548</v>
      </c>
      <c r="W2142" s="236" t="s">
        <v>6944</v>
      </c>
      <c r="X2142" s="237" t="s">
        <v>9168</v>
      </c>
      <c r="Y2142" s="237"/>
      <c r="Z2142" s="237"/>
      <c r="AA2142" s="241">
        <v>202409</v>
      </c>
      <c r="AB2142" s="246"/>
      <c r="AC2142" s="236" t="s">
        <v>7181</v>
      </c>
      <c r="AD2142" s="247" t="s">
        <v>7158</v>
      </c>
      <c r="AE2142" s="248">
        <v>0</v>
      </c>
      <c r="AF2142" s="247" t="s">
        <v>7158</v>
      </c>
      <c r="AG2142" s="242" t="str">
        <f>IFERROR(VLOOKUP(작성용!A:A,RM!A:D,4,0),"-")</f>
        <v>-</v>
      </c>
      <c r="AH2142" s="9" t="s">
        <v>9168</v>
      </c>
      <c r="AI2142" s="238" t="s">
        <v>9168</v>
      </c>
      <c r="AJ2142" s="238" t="s">
        <v>9168</v>
      </c>
      <c r="AK2142" s="238" t="s">
        <v>7182</v>
      </c>
      <c r="AL2142" s="238">
        <v>2141</v>
      </c>
    </row>
    <row r="2143" spans="1:38" x14ac:dyDescent="0.3">
      <c r="A2143" s="232">
        <v>6000545</v>
      </c>
      <c r="B2143" s="232" t="s">
        <v>8992</v>
      </c>
      <c r="C2143" s="244" t="s">
        <v>6717</v>
      </c>
      <c r="D2143" s="240" t="s">
        <v>9218</v>
      </c>
      <c r="E2143" s="239">
        <v>1101118155578</v>
      </c>
      <c r="F2143" s="243" t="s">
        <v>7044</v>
      </c>
      <c r="G2143" s="214">
        <v>0</v>
      </c>
      <c r="H2143" s="234" t="s">
        <v>9168</v>
      </c>
      <c r="I2143" s="234"/>
      <c r="J2143" s="234"/>
      <c r="K2143" s="234"/>
      <c r="L2143" s="234"/>
      <c r="M2143" s="234"/>
      <c r="N2143" s="234" t="s">
        <v>6946</v>
      </c>
      <c r="O2143" s="249"/>
      <c r="P2143" s="249"/>
      <c r="Q2143" s="226"/>
      <c r="R2143" s="212" t="s">
        <v>2</v>
      </c>
      <c r="S2143" s="213" t="s">
        <v>9168</v>
      </c>
      <c r="T2143" s="236" t="s">
        <v>8996</v>
      </c>
      <c r="U2143" s="237" t="s">
        <v>6722</v>
      </c>
      <c r="V2143" s="236">
        <v>45548</v>
      </c>
      <c r="W2143" s="236" t="s">
        <v>6944</v>
      </c>
      <c r="X2143" s="237" t="s">
        <v>9168</v>
      </c>
      <c r="Y2143" s="237"/>
      <c r="Z2143" s="237"/>
      <c r="AA2143" s="241">
        <v>202409</v>
      </c>
      <c r="AB2143" s="246"/>
      <c r="AC2143" s="236" t="s">
        <v>7181</v>
      </c>
      <c r="AD2143" s="247" t="s">
        <v>7131</v>
      </c>
      <c r="AE2143" s="248">
        <v>0</v>
      </c>
      <c r="AF2143" s="247" t="s">
        <v>7131</v>
      </c>
      <c r="AG2143" s="242" t="str">
        <f>IFERROR(VLOOKUP(작성용!A:A,RM!A:D,4,0),"-")</f>
        <v>-</v>
      </c>
      <c r="AH2143" s="9" t="s">
        <v>9168</v>
      </c>
      <c r="AI2143" s="238" t="s">
        <v>9168</v>
      </c>
      <c r="AJ2143" s="238" t="s">
        <v>9168</v>
      </c>
      <c r="AK2143" s="238" t="s">
        <v>7182</v>
      </c>
      <c r="AL2143" s="238">
        <v>2142</v>
      </c>
    </row>
    <row r="2144" spans="1:38" x14ac:dyDescent="0.3">
      <c r="A2144" s="232">
        <v>6000545</v>
      </c>
      <c r="B2144" s="232" t="s">
        <v>8992</v>
      </c>
      <c r="C2144" s="244" t="s">
        <v>6717</v>
      </c>
      <c r="D2144" s="240" t="s">
        <v>9219</v>
      </c>
      <c r="E2144" s="239">
        <v>1101118607058</v>
      </c>
      <c r="F2144" s="243" t="s">
        <v>6966</v>
      </c>
      <c r="G2144" s="214">
        <v>0</v>
      </c>
      <c r="H2144" s="234" t="s">
        <v>9168</v>
      </c>
      <c r="I2144" s="234"/>
      <c r="J2144" s="234"/>
      <c r="K2144" s="234"/>
      <c r="L2144" s="234"/>
      <c r="M2144" s="234"/>
      <c r="N2144" s="234" t="s">
        <v>6946</v>
      </c>
      <c r="O2144" s="249"/>
      <c r="P2144" s="249"/>
      <c r="Q2144" s="226"/>
      <c r="R2144" s="212" t="s">
        <v>2</v>
      </c>
      <c r="S2144" s="213" t="s">
        <v>9168</v>
      </c>
      <c r="T2144" s="236" t="s">
        <v>8996</v>
      </c>
      <c r="U2144" s="237" t="s">
        <v>6722</v>
      </c>
      <c r="V2144" s="236">
        <v>45548</v>
      </c>
      <c r="W2144" s="236" t="s">
        <v>6944</v>
      </c>
      <c r="X2144" s="237" t="s">
        <v>9168</v>
      </c>
      <c r="Y2144" s="237"/>
      <c r="Z2144" s="237"/>
      <c r="AA2144" s="241">
        <v>202409</v>
      </c>
      <c r="AB2144" s="246"/>
      <c r="AC2144" s="236" t="s">
        <v>7181</v>
      </c>
      <c r="AD2144" s="247" t="s">
        <v>7158</v>
      </c>
      <c r="AE2144" s="248">
        <v>0</v>
      </c>
      <c r="AF2144" s="247" t="s">
        <v>7158</v>
      </c>
      <c r="AG2144" s="242" t="str">
        <f>IFERROR(VLOOKUP(작성용!A:A,RM!A:D,4,0),"-")</f>
        <v>-</v>
      </c>
      <c r="AH2144" s="9" t="s">
        <v>9168</v>
      </c>
      <c r="AI2144" s="238" t="s">
        <v>9168</v>
      </c>
      <c r="AJ2144" s="238" t="s">
        <v>9168</v>
      </c>
      <c r="AK2144" s="238" t="s">
        <v>7182</v>
      </c>
      <c r="AL2144" s="238">
        <v>2143</v>
      </c>
    </row>
    <row r="2145" spans="1:38" x14ac:dyDescent="0.3">
      <c r="A2145" s="232">
        <v>6000545</v>
      </c>
      <c r="B2145" s="232" t="s">
        <v>8992</v>
      </c>
      <c r="C2145" s="244" t="s">
        <v>6717</v>
      </c>
      <c r="D2145" s="240" t="s">
        <v>9220</v>
      </c>
      <c r="E2145" s="239">
        <v>1348110710790</v>
      </c>
      <c r="F2145" s="243" t="s">
        <v>6966</v>
      </c>
      <c r="G2145" s="214">
        <v>0</v>
      </c>
      <c r="H2145" s="234" t="s">
        <v>9168</v>
      </c>
      <c r="I2145" s="234"/>
      <c r="J2145" s="234"/>
      <c r="K2145" s="234"/>
      <c r="L2145" s="234"/>
      <c r="M2145" s="234"/>
      <c r="N2145" s="234" t="s">
        <v>6946</v>
      </c>
      <c r="O2145" s="249"/>
      <c r="P2145" s="249"/>
      <c r="Q2145" s="226"/>
      <c r="R2145" s="212" t="s">
        <v>2</v>
      </c>
      <c r="S2145" s="213" t="s">
        <v>9168</v>
      </c>
      <c r="T2145" s="236" t="s">
        <v>8996</v>
      </c>
      <c r="U2145" s="237" t="s">
        <v>6722</v>
      </c>
      <c r="V2145" s="236">
        <v>45548</v>
      </c>
      <c r="W2145" s="236" t="s">
        <v>6944</v>
      </c>
      <c r="X2145" s="237" t="s">
        <v>9168</v>
      </c>
      <c r="Y2145" s="237"/>
      <c r="Z2145" s="237"/>
      <c r="AA2145" s="241">
        <v>202409</v>
      </c>
      <c r="AB2145" s="246"/>
      <c r="AC2145" s="236" t="s">
        <v>7181</v>
      </c>
      <c r="AD2145" s="247" t="s">
        <v>7117</v>
      </c>
      <c r="AE2145" s="248">
        <v>0</v>
      </c>
      <c r="AF2145" s="247" t="s">
        <v>7117</v>
      </c>
      <c r="AG2145" s="242" t="str">
        <f>IFERROR(VLOOKUP(작성용!A:A,RM!A:D,4,0),"-")</f>
        <v>-</v>
      </c>
      <c r="AH2145" s="9" t="s">
        <v>9168</v>
      </c>
      <c r="AI2145" s="238" t="s">
        <v>9168</v>
      </c>
      <c r="AJ2145" s="238" t="s">
        <v>9168</v>
      </c>
      <c r="AK2145" s="238" t="s">
        <v>7182</v>
      </c>
      <c r="AL2145" s="238">
        <v>2144</v>
      </c>
    </row>
    <row r="2146" spans="1:38" x14ac:dyDescent="0.3">
      <c r="A2146" s="232">
        <v>6000545</v>
      </c>
      <c r="B2146" s="232" t="s">
        <v>8992</v>
      </c>
      <c r="C2146" s="244" t="s">
        <v>6717</v>
      </c>
      <c r="D2146" s="240" t="s">
        <v>9221</v>
      </c>
      <c r="E2146" s="239">
        <v>1101118275558</v>
      </c>
      <c r="F2146" s="243" t="s">
        <v>7044</v>
      </c>
      <c r="G2146" s="214">
        <v>0</v>
      </c>
      <c r="H2146" s="234" t="s">
        <v>9168</v>
      </c>
      <c r="I2146" s="234"/>
      <c r="J2146" s="234"/>
      <c r="K2146" s="234"/>
      <c r="L2146" s="234"/>
      <c r="M2146" s="234"/>
      <c r="N2146" s="234" t="s">
        <v>6946</v>
      </c>
      <c r="O2146" s="249"/>
      <c r="P2146" s="249"/>
      <c r="Q2146" s="226"/>
      <c r="R2146" s="212" t="s">
        <v>2</v>
      </c>
      <c r="S2146" s="213" t="s">
        <v>9168</v>
      </c>
      <c r="T2146" s="236" t="s">
        <v>8996</v>
      </c>
      <c r="U2146" s="237" t="s">
        <v>6722</v>
      </c>
      <c r="V2146" s="236">
        <v>45548</v>
      </c>
      <c r="W2146" s="236" t="s">
        <v>6944</v>
      </c>
      <c r="X2146" s="237" t="s">
        <v>9168</v>
      </c>
      <c r="Y2146" s="237"/>
      <c r="Z2146" s="237"/>
      <c r="AA2146" s="241">
        <v>202409</v>
      </c>
      <c r="AB2146" s="246"/>
      <c r="AC2146" s="236" t="s">
        <v>7181</v>
      </c>
      <c r="AD2146" s="247" t="s">
        <v>7146</v>
      </c>
      <c r="AE2146" s="248">
        <v>0</v>
      </c>
      <c r="AF2146" s="247" t="s">
        <v>7146</v>
      </c>
      <c r="AG2146" s="242" t="str">
        <f>IFERROR(VLOOKUP(작성용!A:A,RM!A:D,4,0),"-")</f>
        <v>-</v>
      </c>
      <c r="AH2146" s="9" t="s">
        <v>9168</v>
      </c>
      <c r="AI2146" s="238" t="s">
        <v>9168</v>
      </c>
      <c r="AJ2146" s="238" t="s">
        <v>9168</v>
      </c>
      <c r="AK2146" s="238" t="s">
        <v>7182</v>
      </c>
      <c r="AL2146" s="238">
        <v>2145</v>
      </c>
    </row>
    <row r="2147" spans="1:38" x14ac:dyDescent="0.3">
      <c r="A2147" s="232">
        <v>6000620</v>
      </c>
      <c r="B2147" s="232" t="s">
        <v>9222</v>
      </c>
      <c r="C2147" s="244" t="s">
        <v>6717</v>
      </c>
      <c r="D2147" s="240" t="s">
        <v>9223</v>
      </c>
      <c r="E2147" s="239">
        <v>1101117756327</v>
      </c>
      <c r="F2147" s="243" t="s">
        <v>7044</v>
      </c>
      <c r="G2147" s="214">
        <v>0</v>
      </c>
      <c r="H2147" s="234" t="s">
        <v>9168</v>
      </c>
      <c r="I2147" s="234"/>
      <c r="J2147" s="234"/>
      <c r="K2147" s="234"/>
      <c r="L2147" s="234"/>
      <c r="M2147" s="234"/>
      <c r="N2147" s="234" t="s">
        <v>6946</v>
      </c>
      <c r="O2147" s="249"/>
      <c r="P2147" s="249"/>
      <c r="Q2147" s="226"/>
      <c r="R2147" s="212" t="s">
        <v>2</v>
      </c>
      <c r="S2147" s="213" t="s">
        <v>9168</v>
      </c>
      <c r="T2147" s="236" t="s">
        <v>9002</v>
      </c>
      <c r="U2147" s="237" t="s">
        <v>6722</v>
      </c>
      <c r="V2147" s="236">
        <v>45548</v>
      </c>
      <c r="W2147" s="236" t="s">
        <v>6944</v>
      </c>
      <c r="X2147" s="237" t="s">
        <v>9168</v>
      </c>
      <c r="Y2147" s="237"/>
      <c r="Z2147" s="237"/>
      <c r="AA2147" s="241">
        <v>202409</v>
      </c>
      <c r="AB2147" s="246"/>
      <c r="AC2147" s="236" t="s">
        <v>7181</v>
      </c>
      <c r="AD2147" s="247" t="s">
        <v>7100</v>
      </c>
      <c r="AE2147" s="248">
        <v>0</v>
      </c>
      <c r="AF2147" s="247" t="s">
        <v>7100</v>
      </c>
      <c r="AG2147" s="242" t="str">
        <f>IFERROR(VLOOKUP(작성용!A:A,RM!A:D,4,0),"-")</f>
        <v>-</v>
      </c>
      <c r="AH2147" s="9" t="s">
        <v>9168</v>
      </c>
      <c r="AI2147" s="238" t="s">
        <v>9168</v>
      </c>
      <c r="AJ2147" s="238" t="s">
        <v>9168</v>
      </c>
      <c r="AK2147" s="238" t="s">
        <v>7182</v>
      </c>
      <c r="AL2147" s="238">
        <v>2146</v>
      </c>
    </row>
    <row r="2148" spans="1:38" x14ac:dyDescent="0.3">
      <c r="A2148" s="232">
        <v>6000620</v>
      </c>
      <c r="B2148" s="232" t="s">
        <v>9222</v>
      </c>
      <c r="C2148" s="244" t="s">
        <v>6717</v>
      </c>
      <c r="D2148" s="240" t="s">
        <v>9224</v>
      </c>
      <c r="E2148" s="239">
        <v>1101116291449</v>
      </c>
      <c r="F2148" s="243" t="s">
        <v>7044</v>
      </c>
      <c r="G2148" s="214">
        <v>0</v>
      </c>
      <c r="H2148" s="234" t="s">
        <v>9168</v>
      </c>
      <c r="I2148" s="234"/>
      <c r="J2148" s="234"/>
      <c r="K2148" s="234"/>
      <c r="L2148" s="234"/>
      <c r="M2148" s="234"/>
      <c r="N2148" s="234" t="s">
        <v>6946</v>
      </c>
      <c r="O2148" s="249"/>
      <c r="P2148" s="249"/>
      <c r="Q2148" s="226"/>
      <c r="R2148" s="212" t="s">
        <v>2</v>
      </c>
      <c r="S2148" s="213" t="s">
        <v>9168</v>
      </c>
      <c r="T2148" s="236" t="s">
        <v>9002</v>
      </c>
      <c r="U2148" s="237" t="s">
        <v>6722</v>
      </c>
      <c r="V2148" s="236">
        <v>45548</v>
      </c>
      <c r="W2148" s="236" t="s">
        <v>6944</v>
      </c>
      <c r="X2148" s="237" t="s">
        <v>9168</v>
      </c>
      <c r="Y2148" s="237"/>
      <c r="Z2148" s="237"/>
      <c r="AA2148" s="241">
        <v>202409</v>
      </c>
      <c r="AB2148" s="246"/>
      <c r="AC2148" s="236" t="s">
        <v>7181</v>
      </c>
      <c r="AD2148" s="247" t="s">
        <v>7152</v>
      </c>
      <c r="AE2148" s="248">
        <v>0</v>
      </c>
      <c r="AF2148" s="247" t="s">
        <v>7152</v>
      </c>
      <c r="AG2148" s="242" t="str">
        <f>IFERROR(VLOOKUP(작성용!A:A,RM!A:D,4,0),"-")</f>
        <v>-</v>
      </c>
      <c r="AH2148" s="9" t="s">
        <v>9168</v>
      </c>
      <c r="AI2148" s="238" t="s">
        <v>9168</v>
      </c>
      <c r="AJ2148" s="238" t="s">
        <v>9168</v>
      </c>
      <c r="AK2148" s="238" t="s">
        <v>7182</v>
      </c>
      <c r="AL2148" s="238">
        <v>2147</v>
      </c>
    </row>
    <row r="2149" spans="1:38" x14ac:dyDescent="0.3">
      <c r="A2149" s="232">
        <v>6000620</v>
      </c>
      <c r="B2149" s="232" t="s">
        <v>9222</v>
      </c>
      <c r="C2149" s="244" t="s">
        <v>6717</v>
      </c>
      <c r="D2149" s="240" t="s">
        <v>9224</v>
      </c>
      <c r="E2149" s="239">
        <v>1101116291449</v>
      </c>
      <c r="F2149" s="243" t="s">
        <v>7179</v>
      </c>
      <c r="G2149" s="214">
        <v>0</v>
      </c>
      <c r="H2149" s="234" t="s">
        <v>9168</v>
      </c>
      <c r="I2149" s="234"/>
      <c r="J2149" s="234"/>
      <c r="K2149" s="234"/>
      <c r="L2149" s="234"/>
      <c r="M2149" s="234"/>
      <c r="N2149" s="234" t="s">
        <v>6946</v>
      </c>
      <c r="O2149" s="249"/>
      <c r="P2149" s="249"/>
      <c r="Q2149" s="226"/>
      <c r="R2149" s="212" t="s">
        <v>2</v>
      </c>
      <c r="S2149" s="213" t="s">
        <v>9168</v>
      </c>
      <c r="T2149" s="236" t="s">
        <v>9002</v>
      </c>
      <c r="U2149" s="237" t="s">
        <v>6722</v>
      </c>
      <c r="V2149" s="236">
        <v>45548</v>
      </c>
      <c r="W2149" s="236" t="s">
        <v>6944</v>
      </c>
      <c r="X2149" s="237" t="s">
        <v>9168</v>
      </c>
      <c r="Y2149" s="237"/>
      <c r="Z2149" s="237"/>
      <c r="AA2149" s="241">
        <v>202409</v>
      </c>
      <c r="AB2149" s="246"/>
      <c r="AC2149" s="236" t="s">
        <v>7181</v>
      </c>
      <c r="AD2149" s="247" t="s">
        <v>7152</v>
      </c>
      <c r="AE2149" s="248">
        <v>0</v>
      </c>
      <c r="AF2149" s="247" t="s">
        <v>7152</v>
      </c>
      <c r="AG2149" s="242" t="str">
        <f>IFERROR(VLOOKUP(작성용!A:A,RM!A:D,4,0),"-")</f>
        <v>-</v>
      </c>
      <c r="AH2149" s="9" t="s">
        <v>9168</v>
      </c>
      <c r="AI2149" s="238" t="s">
        <v>9168</v>
      </c>
      <c r="AJ2149" s="238" t="s">
        <v>9168</v>
      </c>
      <c r="AK2149" s="238" t="s">
        <v>7182</v>
      </c>
      <c r="AL2149" s="238">
        <v>2148</v>
      </c>
    </row>
    <row r="2150" spans="1:38" x14ac:dyDescent="0.3">
      <c r="A2150" s="232">
        <v>6000620</v>
      </c>
      <c r="B2150" s="232" t="s">
        <v>9222</v>
      </c>
      <c r="C2150" s="244" t="s">
        <v>6717</v>
      </c>
      <c r="D2150" s="240" t="s">
        <v>9225</v>
      </c>
      <c r="E2150" s="239">
        <v>1101117724522</v>
      </c>
      <c r="F2150" s="243" t="s">
        <v>6966</v>
      </c>
      <c r="G2150" s="214">
        <v>0</v>
      </c>
      <c r="H2150" s="234" t="s">
        <v>9168</v>
      </c>
      <c r="I2150" s="234"/>
      <c r="J2150" s="234"/>
      <c r="K2150" s="234"/>
      <c r="L2150" s="234"/>
      <c r="M2150" s="234"/>
      <c r="N2150" s="234" t="s">
        <v>6946</v>
      </c>
      <c r="O2150" s="249"/>
      <c r="P2150" s="249"/>
      <c r="Q2150" s="226"/>
      <c r="R2150" s="212" t="s">
        <v>2</v>
      </c>
      <c r="S2150" s="213" t="s">
        <v>9168</v>
      </c>
      <c r="T2150" s="236" t="s">
        <v>9002</v>
      </c>
      <c r="U2150" s="237" t="s">
        <v>6722</v>
      </c>
      <c r="V2150" s="236">
        <v>45548</v>
      </c>
      <c r="W2150" s="236" t="s">
        <v>6944</v>
      </c>
      <c r="X2150" s="237" t="s">
        <v>9168</v>
      </c>
      <c r="Y2150" s="237"/>
      <c r="Z2150" s="237"/>
      <c r="AA2150" s="241">
        <v>202409</v>
      </c>
      <c r="AB2150" s="246"/>
      <c r="AC2150" s="236" t="s">
        <v>7181</v>
      </c>
      <c r="AD2150" s="247" t="s">
        <v>7133</v>
      </c>
      <c r="AE2150" s="248">
        <v>0</v>
      </c>
      <c r="AF2150" s="247" t="s">
        <v>7133</v>
      </c>
      <c r="AG2150" s="242" t="str">
        <f>IFERROR(VLOOKUP(작성용!A:A,RM!A:D,4,0),"-")</f>
        <v>-</v>
      </c>
      <c r="AH2150" s="9" t="s">
        <v>9168</v>
      </c>
      <c r="AI2150" s="238" t="s">
        <v>9168</v>
      </c>
      <c r="AJ2150" s="238" t="s">
        <v>9168</v>
      </c>
      <c r="AK2150" s="238" t="s">
        <v>7182</v>
      </c>
      <c r="AL2150" s="238">
        <v>2149</v>
      </c>
    </row>
    <row r="2151" spans="1:38" x14ac:dyDescent="0.3">
      <c r="A2151" s="232">
        <v>6000620</v>
      </c>
      <c r="B2151" s="232" t="s">
        <v>9222</v>
      </c>
      <c r="C2151" s="244" t="s">
        <v>6717</v>
      </c>
      <c r="D2151" s="230" t="s">
        <v>9226</v>
      </c>
      <c r="E2151" s="239">
        <v>1101117711214</v>
      </c>
      <c r="F2151" s="243" t="s">
        <v>7044</v>
      </c>
      <c r="G2151" s="214">
        <v>0</v>
      </c>
      <c r="H2151" s="234" t="s">
        <v>9168</v>
      </c>
      <c r="I2151" s="234"/>
      <c r="J2151" s="234"/>
      <c r="K2151" s="234"/>
      <c r="L2151" s="234"/>
      <c r="M2151" s="234"/>
      <c r="N2151" s="234" t="s">
        <v>6946</v>
      </c>
      <c r="O2151" s="249"/>
      <c r="P2151" s="249"/>
      <c r="Q2151" s="226"/>
      <c r="R2151" s="212" t="s">
        <v>2</v>
      </c>
      <c r="S2151" s="213" t="s">
        <v>9168</v>
      </c>
      <c r="T2151" s="236" t="s">
        <v>9002</v>
      </c>
      <c r="U2151" s="237" t="s">
        <v>6722</v>
      </c>
      <c r="V2151" s="236">
        <v>45548</v>
      </c>
      <c r="W2151" s="236" t="s">
        <v>6944</v>
      </c>
      <c r="X2151" s="237" t="s">
        <v>9168</v>
      </c>
      <c r="Y2151" s="237"/>
      <c r="Z2151" s="237"/>
      <c r="AA2151" s="241">
        <v>202409</v>
      </c>
      <c r="AB2151" s="246"/>
      <c r="AC2151" s="236" t="s">
        <v>7181</v>
      </c>
      <c r="AD2151" s="247" t="s">
        <v>7196</v>
      </c>
      <c r="AE2151" s="248">
        <v>0.4</v>
      </c>
      <c r="AF2151" s="247" t="s">
        <v>7196</v>
      </c>
      <c r="AG2151" s="242" t="str">
        <f>IFERROR(VLOOKUP(작성용!A:A,RM!A:D,4,0),"-")</f>
        <v>-</v>
      </c>
      <c r="AH2151" s="9" t="s">
        <v>9168</v>
      </c>
      <c r="AI2151" s="238" t="s">
        <v>9168</v>
      </c>
      <c r="AJ2151" s="238" t="s">
        <v>9168</v>
      </c>
      <c r="AK2151" s="238" t="s">
        <v>7182</v>
      </c>
      <c r="AL2151" s="238">
        <v>2150</v>
      </c>
    </row>
    <row r="2152" spans="1:38" x14ac:dyDescent="0.3">
      <c r="A2152" s="232">
        <v>6000620</v>
      </c>
      <c r="B2152" s="232" t="s">
        <v>9222</v>
      </c>
      <c r="C2152" s="244" t="s">
        <v>6717</v>
      </c>
      <c r="D2152" s="230" t="s">
        <v>9227</v>
      </c>
      <c r="E2152" s="239">
        <v>1101116821139</v>
      </c>
      <c r="F2152" s="243" t="s">
        <v>7044</v>
      </c>
      <c r="G2152" s="214">
        <v>0</v>
      </c>
      <c r="H2152" s="234" t="s">
        <v>9168</v>
      </c>
      <c r="I2152" s="234"/>
      <c r="J2152" s="234"/>
      <c r="K2152" s="234"/>
      <c r="L2152" s="234"/>
      <c r="M2152" s="234"/>
      <c r="N2152" s="234" t="s">
        <v>6946</v>
      </c>
      <c r="O2152" s="249"/>
      <c r="P2152" s="249"/>
      <c r="Q2152" s="226"/>
      <c r="R2152" s="212" t="s">
        <v>2</v>
      </c>
      <c r="S2152" s="213" t="s">
        <v>9168</v>
      </c>
      <c r="T2152" s="236" t="s">
        <v>9002</v>
      </c>
      <c r="U2152" s="237" t="s">
        <v>6722</v>
      </c>
      <c r="V2152" s="236">
        <v>45548</v>
      </c>
      <c r="W2152" s="236" t="s">
        <v>6944</v>
      </c>
      <c r="X2152" s="237" t="s">
        <v>9168</v>
      </c>
      <c r="Y2152" s="237"/>
      <c r="Z2152" s="237"/>
      <c r="AA2152" s="241">
        <v>202409</v>
      </c>
      <c r="AB2152" s="246"/>
      <c r="AC2152" s="236" t="s">
        <v>7181</v>
      </c>
      <c r="AD2152" s="247" t="s">
        <v>7124</v>
      </c>
      <c r="AE2152" s="248">
        <v>0.4</v>
      </c>
      <c r="AF2152" s="247" t="s">
        <v>7124</v>
      </c>
      <c r="AG2152" s="242" t="str">
        <f>IFERROR(VLOOKUP(작성용!A:A,RM!A:D,4,0),"-")</f>
        <v>-</v>
      </c>
      <c r="AH2152" s="9" t="s">
        <v>9168</v>
      </c>
      <c r="AI2152" s="238" t="s">
        <v>9168</v>
      </c>
      <c r="AJ2152" s="238" t="s">
        <v>9168</v>
      </c>
      <c r="AK2152" s="238" t="s">
        <v>7182</v>
      </c>
      <c r="AL2152" s="238">
        <v>2151</v>
      </c>
    </row>
    <row r="2153" spans="1:38" x14ac:dyDescent="0.3">
      <c r="A2153" s="232">
        <v>6000620</v>
      </c>
      <c r="B2153" s="232" t="s">
        <v>9222</v>
      </c>
      <c r="C2153" s="244" t="s">
        <v>6717</v>
      </c>
      <c r="D2153" s="240" t="s">
        <v>9228</v>
      </c>
      <c r="E2153" s="239">
        <v>1101114746933</v>
      </c>
      <c r="F2153" s="243" t="s">
        <v>7044</v>
      </c>
      <c r="G2153" s="214">
        <v>0</v>
      </c>
      <c r="H2153" s="234" t="s">
        <v>9168</v>
      </c>
      <c r="I2153" s="234"/>
      <c r="J2153" s="234"/>
      <c r="K2153" s="234"/>
      <c r="L2153" s="234"/>
      <c r="M2153" s="234"/>
      <c r="N2153" s="234" t="s">
        <v>6946</v>
      </c>
      <c r="O2153" s="249"/>
      <c r="P2153" s="249"/>
      <c r="Q2153" s="226"/>
      <c r="R2153" s="212" t="s">
        <v>2</v>
      </c>
      <c r="S2153" s="213" t="s">
        <v>9168</v>
      </c>
      <c r="T2153" s="236" t="s">
        <v>9002</v>
      </c>
      <c r="U2153" s="237" t="s">
        <v>6722</v>
      </c>
      <c r="V2153" s="236">
        <v>45548</v>
      </c>
      <c r="W2153" s="236" t="s">
        <v>6944</v>
      </c>
      <c r="X2153" s="237" t="s">
        <v>9168</v>
      </c>
      <c r="Y2153" s="237"/>
      <c r="Z2153" s="237"/>
      <c r="AA2153" s="241">
        <v>202409</v>
      </c>
      <c r="AB2153" s="246"/>
      <c r="AC2153" s="236" t="s">
        <v>7181</v>
      </c>
      <c r="AD2153" s="247" t="s">
        <v>7077</v>
      </c>
      <c r="AE2153" s="248">
        <v>0.4</v>
      </c>
      <c r="AF2153" s="247" t="s">
        <v>7077</v>
      </c>
      <c r="AG2153" s="242" t="str">
        <f>IFERROR(VLOOKUP(작성용!A:A,RM!A:D,4,0),"-")</f>
        <v>-</v>
      </c>
      <c r="AH2153" s="9" t="s">
        <v>9168</v>
      </c>
      <c r="AI2153" s="238" t="s">
        <v>7999</v>
      </c>
      <c r="AJ2153" s="238" t="s">
        <v>9168</v>
      </c>
      <c r="AK2153" s="238" t="s">
        <v>7182</v>
      </c>
      <c r="AL2153" s="238">
        <v>2152</v>
      </c>
    </row>
    <row r="2154" spans="1:38" x14ac:dyDescent="0.3">
      <c r="A2154" s="232">
        <v>6000620</v>
      </c>
      <c r="B2154" s="232" t="s">
        <v>9222</v>
      </c>
      <c r="C2154" s="244" t="s">
        <v>6717</v>
      </c>
      <c r="D2154" s="240" t="s">
        <v>9229</v>
      </c>
      <c r="E2154" s="239">
        <v>1451110015935</v>
      </c>
      <c r="F2154" s="243" t="s">
        <v>7044</v>
      </c>
      <c r="G2154" s="214">
        <v>0</v>
      </c>
      <c r="H2154" s="234" t="s">
        <v>9168</v>
      </c>
      <c r="I2154" s="234"/>
      <c r="J2154" s="234"/>
      <c r="K2154" s="234"/>
      <c r="L2154" s="234"/>
      <c r="M2154" s="234"/>
      <c r="N2154" s="234" t="s">
        <v>6946</v>
      </c>
      <c r="O2154" s="249"/>
      <c r="P2154" s="249"/>
      <c r="Q2154" s="226"/>
      <c r="R2154" s="212" t="s">
        <v>2</v>
      </c>
      <c r="S2154" s="213" t="s">
        <v>9168</v>
      </c>
      <c r="T2154" s="236" t="s">
        <v>9002</v>
      </c>
      <c r="U2154" s="237" t="s">
        <v>6722</v>
      </c>
      <c r="V2154" s="236">
        <v>45548</v>
      </c>
      <c r="W2154" s="236" t="s">
        <v>6944</v>
      </c>
      <c r="X2154" s="237" t="s">
        <v>9168</v>
      </c>
      <c r="Y2154" s="237"/>
      <c r="Z2154" s="237"/>
      <c r="AA2154" s="241">
        <v>202409</v>
      </c>
      <c r="AB2154" s="246"/>
      <c r="AC2154" s="236" t="s">
        <v>7181</v>
      </c>
      <c r="AD2154" s="247" t="s">
        <v>7129</v>
      </c>
      <c r="AE2154" s="248">
        <v>0.4</v>
      </c>
      <c r="AF2154" s="247" t="s">
        <v>7129</v>
      </c>
      <c r="AG2154" s="242" t="str">
        <f>IFERROR(VLOOKUP(작성용!A:A,RM!A:D,4,0),"-")</f>
        <v>-</v>
      </c>
      <c r="AH2154" s="9" t="s">
        <v>9168</v>
      </c>
      <c r="AI2154" s="238" t="s">
        <v>7999</v>
      </c>
      <c r="AJ2154" s="238" t="s">
        <v>9168</v>
      </c>
      <c r="AK2154" s="238" t="s">
        <v>7182</v>
      </c>
      <c r="AL2154" s="238">
        <v>2153</v>
      </c>
    </row>
    <row r="2155" spans="1:38" x14ac:dyDescent="0.3">
      <c r="A2155" s="232">
        <v>6000620</v>
      </c>
      <c r="B2155" s="232" t="s">
        <v>9222</v>
      </c>
      <c r="C2155" s="244" t="s">
        <v>6717</v>
      </c>
      <c r="D2155" s="240" t="s">
        <v>9230</v>
      </c>
      <c r="E2155" s="239" t="s">
        <v>5585</v>
      </c>
      <c r="F2155" s="243" t="s">
        <v>6966</v>
      </c>
      <c r="G2155" s="214">
        <v>0</v>
      </c>
      <c r="H2155" s="234" t="s">
        <v>9168</v>
      </c>
      <c r="I2155" s="234"/>
      <c r="J2155" s="234"/>
      <c r="K2155" s="234"/>
      <c r="L2155" s="234"/>
      <c r="M2155" s="234"/>
      <c r="N2155" s="234" t="s">
        <v>6946</v>
      </c>
      <c r="O2155" s="249"/>
      <c r="P2155" s="249"/>
      <c r="Q2155" s="226"/>
      <c r="R2155" s="212" t="s">
        <v>2</v>
      </c>
      <c r="S2155" s="213" t="s">
        <v>9168</v>
      </c>
      <c r="T2155" s="236" t="s">
        <v>9002</v>
      </c>
      <c r="U2155" s="237" t="s">
        <v>6722</v>
      </c>
      <c r="V2155" s="236">
        <v>45548</v>
      </c>
      <c r="W2155" s="236" t="s">
        <v>6944</v>
      </c>
      <c r="X2155" s="237" t="s">
        <v>9168</v>
      </c>
      <c r="Y2155" s="237"/>
      <c r="Z2155" s="237"/>
      <c r="AA2155" s="241">
        <v>202409</v>
      </c>
      <c r="AB2155" s="246"/>
      <c r="AC2155" s="236" t="s">
        <v>7181</v>
      </c>
      <c r="AD2155" s="247" t="s">
        <v>7289</v>
      </c>
      <c r="AE2155" s="248">
        <v>0</v>
      </c>
      <c r="AF2155" s="247" t="s">
        <v>7289</v>
      </c>
      <c r="AG2155" s="242" t="str">
        <f>IFERROR(VLOOKUP(작성용!A:A,RM!A:D,4,0),"-")</f>
        <v>-</v>
      </c>
      <c r="AH2155" s="9" t="s">
        <v>9168</v>
      </c>
      <c r="AI2155" s="238" t="s">
        <v>9168</v>
      </c>
      <c r="AJ2155" s="238" t="s">
        <v>9168</v>
      </c>
      <c r="AK2155" s="238" t="s">
        <v>7182</v>
      </c>
      <c r="AL2155" s="238">
        <v>2154</v>
      </c>
    </row>
    <row r="2156" spans="1:38" x14ac:dyDescent="0.3">
      <c r="A2156" s="232">
        <v>6000620</v>
      </c>
      <c r="B2156" s="232" t="s">
        <v>9222</v>
      </c>
      <c r="C2156" s="244" t="s">
        <v>6717</v>
      </c>
      <c r="D2156" s="240" t="s">
        <v>9231</v>
      </c>
      <c r="E2156" s="239" t="s">
        <v>5586</v>
      </c>
      <c r="F2156" s="243" t="s">
        <v>6966</v>
      </c>
      <c r="G2156" s="214">
        <v>0</v>
      </c>
      <c r="H2156" s="234" t="s">
        <v>9168</v>
      </c>
      <c r="I2156" s="234"/>
      <c r="J2156" s="234"/>
      <c r="K2156" s="234"/>
      <c r="L2156" s="234"/>
      <c r="M2156" s="234"/>
      <c r="N2156" s="234" t="s">
        <v>6946</v>
      </c>
      <c r="O2156" s="249"/>
      <c r="P2156" s="249"/>
      <c r="Q2156" s="226"/>
      <c r="R2156" s="212" t="s">
        <v>2</v>
      </c>
      <c r="S2156" s="213" t="s">
        <v>9168</v>
      </c>
      <c r="T2156" s="236" t="s">
        <v>9002</v>
      </c>
      <c r="U2156" s="237" t="s">
        <v>6722</v>
      </c>
      <c r="V2156" s="236">
        <v>45548</v>
      </c>
      <c r="W2156" s="236" t="s">
        <v>6944</v>
      </c>
      <c r="X2156" s="237" t="s">
        <v>9168</v>
      </c>
      <c r="Y2156" s="237"/>
      <c r="Z2156" s="237"/>
      <c r="AA2156" s="241">
        <v>202409</v>
      </c>
      <c r="AB2156" s="246"/>
      <c r="AC2156" s="236" t="s">
        <v>7181</v>
      </c>
      <c r="AD2156" s="247" t="s">
        <v>7131</v>
      </c>
      <c r="AE2156" s="248">
        <v>0</v>
      </c>
      <c r="AF2156" s="247" t="s">
        <v>7131</v>
      </c>
      <c r="AG2156" s="242" t="str">
        <f>IFERROR(VLOOKUP(작성용!A:A,RM!A:D,4,0),"-")</f>
        <v>-</v>
      </c>
      <c r="AH2156" s="9" t="s">
        <v>9168</v>
      </c>
      <c r="AI2156" s="238" t="s">
        <v>9168</v>
      </c>
      <c r="AJ2156" s="238" t="s">
        <v>9168</v>
      </c>
      <c r="AK2156" s="238" t="s">
        <v>7182</v>
      </c>
      <c r="AL2156" s="238">
        <v>2155</v>
      </c>
    </row>
    <row r="2157" spans="1:38" x14ac:dyDescent="0.3">
      <c r="A2157" s="232">
        <v>6000620</v>
      </c>
      <c r="B2157" s="232" t="s">
        <v>9222</v>
      </c>
      <c r="C2157" s="244" t="s">
        <v>6717</v>
      </c>
      <c r="D2157" s="230" t="s">
        <v>7887</v>
      </c>
      <c r="E2157" s="239">
        <v>1101114411049</v>
      </c>
      <c r="F2157" s="243" t="s">
        <v>7044</v>
      </c>
      <c r="G2157" s="214">
        <v>0</v>
      </c>
      <c r="H2157" s="234" t="s">
        <v>9168</v>
      </c>
      <c r="I2157" s="234"/>
      <c r="J2157" s="234"/>
      <c r="K2157" s="234"/>
      <c r="L2157" s="234"/>
      <c r="M2157" s="234"/>
      <c r="N2157" s="234" t="s">
        <v>6946</v>
      </c>
      <c r="O2157" s="249"/>
      <c r="P2157" s="249"/>
      <c r="Q2157" s="226"/>
      <c r="R2157" s="212" t="s">
        <v>2</v>
      </c>
      <c r="S2157" s="213" t="s">
        <v>9168</v>
      </c>
      <c r="T2157" s="236" t="s">
        <v>9002</v>
      </c>
      <c r="U2157" s="237" t="s">
        <v>6722</v>
      </c>
      <c r="V2157" s="236">
        <v>45548</v>
      </c>
      <c r="W2157" s="236" t="s">
        <v>6944</v>
      </c>
      <c r="X2157" s="237" t="s">
        <v>9168</v>
      </c>
      <c r="Y2157" s="237"/>
      <c r="Z2157" s="237"/>
      <c r="AA2157" s="241">
        <v>202409</v>
      </c>
      <c r="AB2157" s="246"/>
      <c r="AC2157" s="236" t="s">
        <v>7181</v>
      </c>
      <c r="AD2157" s="247" t="s">
        <v>7026</v>
      </c>
      <c r="AE2157" s="248">
        <v>0</v>
      </c>
      <c r="AF2157" s="247" t="s">
        <v>7026</v>
      </c>
      <c r="AG2157" s="242" t="str">
        <f>IFERROR(VLOOKUP(작성용!A:A,RM!A:D,4,0),"-")</f>
        <v>-</v>
      </c>
      <c r="AH2157" s="9" t="s">
        <v>9168</v>
      </c>
      <c r="AI2157" s="238" t="s">
        <v>9168</v>
      </c>
      <c r="AJ2157" s="238" t="s">
        <v>9168</v>
      </c>
      <c r="AK2157" s="238" t="s">
        <v>7182</v>
      </c>
      <c r="AL2157" s="238">
        <v>2156</v>
      </c>
    </row>
    <row r="2158" spans="1:38" x14ac:dyDescent="0.3">
      <c r="A2158" s="232">
        <v>6000620</v>
      </c>
      <c r="B2158" s="232" t="s">
        <v>9222</v>
      </c>
      <c r="C2158" s="244" t="s">
        <v>6717</v>
      </c>
      <c r="D2158" s="240" t="s">
        <v>9232</v>
      </c>
      <c r="E2158" s="239">
        <v>2811110093514</v>
      </c>
      <c r="F2158" s="243" t="s">
        <v>7179</v>
      </c>
      <c r="G2158" s="214">
        <v>0</v>
      </c>
      <c r="H2158" s="234" t="s">
        <v>9168</v>
      </c>
      <c r="I2158" s="234"/>
      <c r="J2158" s="234"/>
      <c r="K2158" s="234"/>
      <c r="L2158" s="234"/>
      <c r="M2158" s="234"/>
      <c r="N2158" s="234" t="s">
        <v>6946</v>
      </c>
      <c r="O2158" s="249"/>
      <c r="P2158" s="249"/>
      <c r="Q2158" s="226"/>
      <c r="R2158" s="212" t="s">
        <v>2</v>
      </c>
      <c r="S2158" s="213" t="s">
        <v>9168</v>
      </c>
      <c r="T2158" s="236" t="s">
        <v>9002</v>
      </c>
      <c r="U2158" s="237" t="s">
        <v>6722</v>
      </c>
      <c r="V2158" s="236">
        <v>45548</v>
      </c>
      <c r="W2158" s="236" t="s">
        <v>6944</v>
      </c>
      <c r="X2158" s="237" t="s">
        <v>9168</v>
      </c>
      <c r="Y2158" s="237"/>
      <c r="Z2158" s="237"/>
      <c r="AA2158" s="241">
        <v>202409</v>
      </c>
      <c r="AB2158" s="246"/>
      <c r="AC2158" s="236" t="s">
        <v>7181</v>
      </c>
      <c r="AD2158" s="247" t="s">
        <v>7196</v>
      </c>
      <c r="AE2158" s="248">
        <v>0</v>
      </c>
      <c r="AF2158" s="247" t="s">
        <v>7196</v>
      </c>
      <c r="AG2158" s="242" t="str">
        <f>IFERROR(VLOOKUP(작성용!A:A,RM!A:D,4,0),"-")</f>
        <v>-</v>
      </c>
      <c r="AH2158" s="9" t="s">
        <v>9168</v>
      </c>
      <c r="AI2158" s="238" t="s">
        <v>9168</v>
      </c>
      <c r="AJ2158" s="238" t="s">
        <v>9168</v>
      </c>
      <c r="AK2158" s="238" t="s">
        <v>7182</v>
      </c>
      <c r="AL2158" s="238">
        <v>2157</v>
      </c>
    </row>
    <row r="2159" spans="1:38" x14ac:dyDescent="0.3">
      <c r="A2159" s="232">
        <v>6000620</v>
      </c>
      <c r="B2159" s="232" t="s">
        <v>9222</v>
      </c>
      <c r="C2159" s="244" t="s">
        <v>6717</v>
      </c>
      <c r="D2159" s="240" t="s">
        <v>9233</v>
      </c>
      <c r="E2159" s="239">
        <v>1647110091302</v>
      </c>
      <c r="F2159" s="243" t="s">
        <v>7044</v>
      </c>
      <c r="G2159" s="214">
        <v>0</v>
      </c>
      <c r="H2159" s="234" t="s">
        <v>9168</v>
      </c>
      <c r="I2159" s="234"/>
      <c r="J2159" s="234"/>
      <c r="K2159" s="234"/>
      <c r="L2159" s="234"/>
      <c r="M2159" s="234"/>
      <c r="N2159" s="234" t="s">
        <v>6946</v>
      </c>
      <c r="O2159" s="249"/>
      <c r="P2159" s="249"/>
      <c r="Q2159" s="226"/>
      <c r="R2159" s="212" t="s">
        <v>2</v>
      </c>
      <c r="S2159" s="213" t="s">
        <v>9168</v>
      </c>
      <c r="T2159" s="236" t="s">
        <v>9002</v>
      </c>
      <c r="U2159" s="237" t="s">
        <v>6722</v>
      </c>
      <c r="V2159" s="236">
        <v>45548</v>
      </c>
      <c r="W2159" s="236" t="s">
        <v>6944</v>
      </c>
      <c r="X2159" s="237" t="s">
        <v>9168</v>
      </c>
      <c r="Y2159" s="237"/>
      <c r="Z2159" s="237"/>
      <c r="AA2159" s="241">
        <v>202409</v>
      </c>
      <c r="AB2159" s="246"/>
      <c r="AC2159" s="236" t="s">
        <v>7181</v>
      </c>
      <c r="AD2159" s="247" t="s">
        <v>7049</v>
      </c>
      <c r="AE2159" s="248">
        <v>0.4</v>
      </c>
      <c r="AF2159" s="247" t="s">
        <v>7049</v>
      </c>
      <c r="AG2159" s="242" t="str">
        <f>IFERROR(VLOOKUP(작성용!A:A,RM!A:D,4,0),"-")</f>
        <v>-</v>
      </c>
      <c r="AH2159" s="9" t="s">
        <v>9168</v>
      </c>
      <c r="AI2159" s="238" t="s">
        <v>7999</v>
      </c>
      <c r="AJ2159" s="238" t="s">
        <v>9168</v>
      </c>
      <c r="AK2159" s="238" t="s">
        <v>7182</v>
      </c>
      <c r="AL2159" s="238">
        <v>2158</v>
      </c>
    </row>
    <row r="2160" spans="1:38" x14ac:dyDescent="0.3">
      <c r="A2160" s="232">
        <v>6000620</v>
      </c>
      <c r="B2160" s="232" t="s">
        <v>9222</v>
      </c>
      <c r="C2160" s="244" t="s">
        <v>6717</v>
      </c>
      <c r="D2160" s="240" t="s">
        <v>9234</v>
      </c>
      <c r="E2160" s="239">
        <v>1101117786770</v>
      </c>
      <c r="F2160" s="243" t="s">
        <v>6966</v>
      </c>
      <c r="G2160" s="214">
        <v>0</v>
      </c>
      <c r="H2160" s="234" t="s">
        <v>9168</v>
      </c>
      <c r="I2160" s="234"/>
      <c r="J2160" s="234"/>
      <c r="K2160" s="234"/>
      <c r="L2160" s="234"/>
      <c r="M2160" s="234"/>
      <c r="N2160" s="234" t="s">
        <v>6946</v>
      </c>
      <c r="O2160" s="249"/>
      <c r="P2160" s="249"/>
      <c r="Q2160" s="226"/>
      <c r="R2160" s="212" t="s">
        <v>2</v>
      </c>
      <c r="S2160" s="213" t="s">
        <v>9168</v>
      </c>
      <c r="T2160" s="236" t="s">
        <v>9002</v>
      </c>
      <c r="U2160" s="237" t="s">
        <v>6722</v>
      </c>
      <c r="V2160" s="236">
        <v>45548</v>
      </c>
      <c r="W2160" s="236" t="s">
        <v>6944</v>
      </c>
      <c r="X2160" s="237" t="s">
        <v>9168</v>
      </c>
      <c r="Y2160" s="237"/>
      <c r="Z2160" s="237"/>
      <c r="AA2160" s="241">
        <v>202409</v>
      </c>
      <c r="AB2160" s="246"/>
      <c r="AC2160" s="236" t="s">
        <v>7181</v>
      </c>
      <c r="AD2160" s="247" t="s">
        <v>7160</v>
      </c>
      <c r="AE2160" s="248">
        <v>0.4</v>
      </c>
      <c r="AF2160" s="247" t="s">
        <v>7160</v>
      </c>
      <c r="AG2160" s="242" t="str">
        <f>IFERROR(VLOOKUP(작성용!A:A,RM!A:D,4,0),"-")</f>
        <v>-</v>
      </c>
      <c r="AH2160" s="9" t="s">
        <v>9168</v>
      </c>
      <c r="AI2160" s="238" t="s">
        <v>7999</v>
      </c>
      <c r="AJ2160" s="238" t="s">
        <v>9168</v>
      </c>
      <c r="AK2160" s="238" t="s">
        <v>7182</v>
      </c>
      <c r="AL2160" s="238">
        <v>2159</v>
      </c>
    </row>
    <row r="2161" spans="1:38" x14ac:dyDescent="0.3">
      <c r="A2161" s="232">
        <v>6000620</v>
      </c>
      <c r="B2161" s="232" t="s">
        <v>9222</v>
      </c>
      <c r="C2161" s="244" t="s">
        <v>6717</v>
      </c>
      <c r="D2161" s="240" t="s">
        <v>7909</v>
      </c>
      <c r="E2161" s="239">
        <v>1101116241931</v>
      </c>
      <c r="F2161" s="243" t="s">
        <v>7044</v>
      </c>
      <c r="G2161" s="214">
        <v>0</v>
      </c>
      <c r="H2161" s="234" t="s">
        <v>9168</v>
      </c>
      <c r="I2161" s="234"/>
      <c r="J2161" s="234"/>
      <c r="K2161" s="234"/>
      <c r="L2161" s="234"/>
      <c r="M2161" s="234"/>
      <c r="N2161" s="234" t="s">
        <v>6946</v>
      </c>
      <c r="O2161" s="249"/>
      <c r="P2161" s="249"/>
      <c r="Q2161" s="226"/>
      <c r="R2161" s="212" t="s">
        <v>2</v>
      </c>
      <c r="S2161" s="213" t="s">
        <v>9168</v>
      </c>
      <c r="T2161" s="236" t="s">
        <v>9002</v>
      </c>
      <c r="U2161" s="237" t="s">
        <v>6722</v>
      </c>
      <c r="V2161" s="236">
        <v>45548</v>
      </c>
      <c r="W2161" s="236" t="s">
        <v>6944</v>
      </c>
      <c r="X2161" s="237" t="s">
        <v>9168</v>
      </c>
      <c r="Y2161" s="237"/>
      <c r="Z2161" s="237"/>
      <c r="AA2161" s="241">
        <v>202409</v>
      </c>
      <c r="AB2161" s="246"/>
      <c r="AC2161" s="236" t="s">
        <v>7181</v>
      </c>
      <c r="AD2161" s="247" t="s">
        <v>7152</v>
      </c>
      <c r="AE2161" s="248">
        <v>0</v>
      </c>
      <c r="AF2161" s="247" t="s">
        <v>7152</v>
      </c>
      <c r="AG2161" s="242" t="str">
        <f>IFERROR(VLOOKUP(작성용!A:A,RM!A:D,4,0),"-")</f>
        <v>-</v>
      </c>
      <c r="AH2161" s="9" t="s">
        <v>9168</v>
      </c>
      <c r="AI2161" s="238" t="s">
        <v>7999</v>
      </c>
      <c r="AJ2161" s="238" t="s">
        <v>9168</v>
      </c>
      <c r="AK2161" s="238" t="s">
        <v>7182</v>
      </c>
      <c r="AL2161" s="238">
        <v>2160</v>
      </c>
    </row>
    <row r="2162" spans="1:38" x14ac:dyDescent="0.3">
      <c r="A2162" s="232">
        <v>6000620</v>
      </c>
      <c r="B2162" s="232" t="s">
        <v>9222</v>
      </c>
      <c r="C2162" s="244" t="s">
        <v>6717</v>
      </c>
      <c r="D2162" s="240" t="s">
        <v>9235</v>
      </c>
      <c r="E2162" s="239">
        <v>1350110030622</v>
      </c>
      <c r="F2162" s="243" t="s">
        <v>7044</v>
      </c>
      <c r="G2162" s="214">
        <v>0</v>
      </c>
      <c r="H2162" s="234" t="s">
        <v>9168</v>
      </c>
      <c r="I2162" s="234"/>
      <c r="J2162" s="234"/>
      <c r="K2162" s="234"/>
      <c r="L2162" s="234"/>
      <c r="M2162" s="234"/>
      <c r="N2162" s="234" t="s">
        <v>6946</v>
      </c>
      <c r="O2162" s="249"/>
      <c r="P2162" s="249"/>
      <c r="Q2162" s="226"/>
      <c r="R2162" s="212" t="s">
        <v>2</v>
      </c>
      <c r="S2162" s="213" t="s">
        <v>9168</v>
      </c>
      <c r="T2162" s="236" t="s">
        <v>9002</v>
      </c>
      <c r="U2162" s="237" t="s">
        <v>6722</v>
      </c>
      <c r="V2162" s="236">
        <v>45548</v>
      </c>
      <c r="W2162" s="236" t="s">
        <v>6944</v>
      </c>
      <c r="X2162" s="237" t="s">
        <v>9168</v>
      </c>
      <c r="Y2162" s="237"/>
      <c r="Z2162" s="237"/>
      <c r="AA2162" s="241">
        <v>202409</v>
      </c>
      <c r="AB2162" s="246"/>
      <c r="AC2162" s="236" t="s">
        <v>7181</v>
      </c>
      <c r="AD2162" s="247" t="s">
        <v>7221</v>
      </c>
      <c r="AE2162" s="248">
        <v>0.4</v>
      </c>
      <c r="AF2162" s="247" t="s">
        <v>7221</v>
      </c>
      <c r="AG2162" s="242" t="str">
        <f>IFERROR(VLOOKUP(작성용!A:A,RM!A:D,4,0),"-")</f>
        <v>-</v>
      </c>
      <c r="AH2162" s="9" t="s">
        <v>9168</v>
      </c>
      <c r="AI2162" s="238" t="s">
        <v>7999</v>
      </c>
      <c r="AJ2162" s="238" t="s">
        <v>9168</v>
      </c>
      <c r="AK2162" s="238" t="s">
        <v>7182</v>
      </c>
      <c r="AL2162" s="238">
        <v>2161</v>
      </c>
    </row>
    <row r="2163" spans="1:38" x14ac:dyDescent="0.3">
      <c r="A2163" s="232">
        <v>6000620</v>
      </c>
      <c r="B2163" s="232" t="s">
        <v>9222</v>
      </c>
      <c r="C2163" s="244" t="s">
        <v>6717</v>
      </c>
      <c r="D2163" s="240" t="s">
        <v>9236</v>
      </c>
      <c r="E2163" s="239">
        <v>1101116051041</v>
      </c>
      <c r="F2163" s="243" t="s">
        <v>7044</v>
      </c>
      <c r="G2163" s="214">
        <v>0</v>
      </c>
      <c r="H2163" s="234" t="s">
        <v>9168</v>
      </c>
      <c r="I2163" s="234"/>
      <c r="J2163" s="234"/>
      <c r="K2163" s="234"/>
      <c r="L2163" s="234"/>
      <c r="M2163" s="234"/>
      <c r="N2163" s="234" t="s">
        <v>6946</v>
      </c>
      <c r="O2163" s="249"/>
      <c r="P2163" s="249"/>
      <c r="Q2163" s="226"/>
      <c r="R2163" s="212" t="s">
        <v>2</v>
      </c>
      <c r="S2163" s="213" t="s">
        <v>9168</v>
      </c>
      <c r="T2163" s="236" t="s">
        <v>9002</v>
      </c>
      <c r="U2163" s="237" t="s">
        <v>6722</v>
      </c>
      <c r="V2163" s="236">
        <v>45548</v>
      </c>
      <c r="W2163" s="236" t="s">
        <v>6944</v>
      </c>
      <c r="X2163" s="237" t="s">
        <v>9168</v>
      </c>
      <c r="Y2163" s="237"/>
      <c r="Z2163" s="237"/>
      <c r="AA2163" s="241">
        <v>202409</v>
      </c>
      <c r="AB2163" s="246"/>
      <c r="AC2163" s="236" t="s">
        <v>7181</v>
      </c>
      <c r="AD2163" s="247" t="s">
        <v>7117</v>
      </c>
      <c r="AE2163" s="248">
        <v>0.4</v>
      </c>
      <c r="AF2163" s="247" t="s">
        <v>7117</v>
      </c>
      <c r="AG2163" s="242" t="str">
        <f>IFERROR(VLOOKUP(작성용!A:A,RM!A:D,4,0),"-")</f>
        <v>-</v>
      </c>
      <c r="AH2163" s="9" t="s">
        <v>9168</v>
      </c>
      <c r="AI2163" s="238" t="s">
        <v>7999</v>
      </c>
      <c r="AJ2163" s="238" t="s">
        <v>9168</v>
      </c>
      <c r="AK2163" s="238" t="s">
        <v>7182</v>
      </c>
      <c r="AL2163" s="238">
        <v>2162</v>
      </c>
    </row>
    <row r="2164" spans="1:38" x14ac:dyDescent="0.3">
      <c r="A2164" s="232">
        <v>6000620</v>
      </c>
      <c r="B2164" s="232" t="s">
        <v>9222</v>
      </c>
      <c r="C2164" s="244" t="s">
        <v>6717</v>
      </c>
      <c r="D2164" s="240" t="s">
        <v>9237</v>
      </c>
      <c r="E2164" s="239">
        <v>1101117921665</v>
      </c>
      <c r="F2164" s="243" t="s">
        <v>7044</v>
      </c>
      <c r="G2164" s="214">
        <v>0</v>
      </c>
      <c r="H2164" s="234" t="s">
        <v>9168</v>
      </c>
      <c r="I2164" s="234"/>
      <c r="J2164" s="234"/>
      <c r="K2164" s="234"/>
      <c r="L2164" s="234"/>
      <c r="M2164" s="234"/>
      <c r="N2164" s="234" t="s">
        <v>6946</v>
      </c>
      <c r="O2164" s="249"/>
      <c r="P2164" s="249"/>
      <c r="Q2164" s="226"/>
      <c r="R2164" s="212" t="s">
        <v>2</v>
      </c>
      <c r="S2164" s="213" t="s">
        <v>9168</v>
      </c>
      <c r="T2164" s="236" t="s">
        <v>9002</v>
      </c>
      <c r="U2164" s="237" t="s">
        <v>6722</v>
      </c>
      <c r="V2164" s="236">
        <v>45548</v>
      </c>
      <c r="W2164" s="236" t="s">
        <v>6944</v>
      </c>
      <c r="X2164" s="237" t="s">
        <v>9168</v>
      </c>
      <c r="Y2164" s="237"/>
      <c r="Z2164" s="237"/>
      <c r="AA2164" s="241">
        <v>202409</v>
      </c>
      <c r="AB2164" s="246"/>
      <c r="AC2164" s="236" t="s">
        <v>7181</v>
      </c>
      <c r="AD2164" s="247" t="s">
        <v>7119</v>
      </c>
      <c r="AE2164" s="248">
        <v>0.4</v>
      </c>
      <c r="AF2164" s="247" t="s">
        <v>7119</v>
      </c>
      <c r="AG2164" s="242" t="str">
        <f>IFERROR(VLOOKUP(작성용!A:A,RM!A:D,4,0),"-")</f>
        <v>-</v>
      </c>
      <c r="AH2164" s="9" t="s">
        <v>9168</v>
      </c>
      <c r="AI2164" s="238" t="s">
        <v>7999</v>
      </c>
      <c r="AJ2164" s="238" t="s">
        <v>9168</v>
      </c>
      <c r="AK2164" s="238" t="s">
        <v>7182</v>
      </c>
      <c r="AL2164" s="238">
        <v>2163</v>
      </c>
    </row>
    <row r="2165" spans="1:38" x14ac:dyDescent="0.3">
      <c r="A2165" s="232">
        <v>6000620</v>
      </c>
      <c r="B2165" s="232" t="s">
        <v>9222</v>
      </c>
      <c r="C2165" s="244" t="s">
        <v>6717</v>
      </c>
      <c r="D2165" s="230" t="s">
        <v>9238</v>
      </c>
      <c r="E2165" s="239">
        <v>1101115770139</v>
      </c>
      <c r="F2165" s="243" t="s">
        <v>7044</v>
      </c>
      <c r="G2165" s="214">
        <v>0</v>
      </c>
      <c r="H2165" s="234" t="s">
        <v>9168</v>
      </c>
      <c r="I2165" s="234"/>
      <c r="J2165" s="234"/>
      <c r="K2165" s="234"/>
      <c r="L2165" s="234"/>
      <c r="M2165" s="234"/>
      <c r="N2165" s="234" t="s">
        <v>6946</v>
      </c>
      <c r="O2165" s="249"/>
      <c r="P2165" s="249"/>
      <c r="Q2165" s="226"/>
      <c r="R2165" s="212" t="s">
        <v>2</v>
      </c>
      <c r="S2165" s="213" t="s">
        <v>9168</v>
      </c>
      <c r="T2165" s="236" t="s">
        <v>9002</v>
      </c>
      <c r="U2165" s="237" t="s">
        <v>6722</v>
      </c>
      <c r="V2165" s="236">
        <v>45548</v>
      </c>
      <c r="W2165" s="236" t="s">
        <v>6944</v>
      </c>
      <c r="X2165" s="237" t="s">
        <v>9168</v>
      </c>
      <c r="Y2165" s="237"/>
      <c r="Z2165" s="237"/>
      <c r="AA2165" s="241">
        <v>202409</v>
      </c>
      <c r="AB2165" s="246"/>
      <c r="AC2165" s="236" t="s">
        <v>7181</v>
      </c>
      <c r="AD2165" s="247" t="s">
        <v>7119</v>
      </c>
      <c r="AE2165" s="248">
        <v>0.4</v>
      </c>
      <c r="AF2165" s="247" t="s">
        <v>7119</v>
      </c>
      <c r="AG2165" s="242" t="str">
        <f>IFERROR(VLOOKUP(작성용!A:A,RM!A:D,4,0),"-")</f>
        <v>-</v>
      </c>
      <c r="AH2165" s="9" t="s">
        <v>9168</v>
      </c>
      <c r="AI2165" s="238" t="s">
        <v>7999</v>
      </c>
      <c r="AJ2165" s="238" t="s">
        <v>9168</v>
      </c>
      <c r="AK2165" s="238" t="s">
        <v>7182</v>
      </c>
      <c r="AL2165" s="238">
        <v>2164</v>
      </c>
    </row>
    <row r="2166" spans="1:38" x14ac:dyDescent="0.3">
      <c r="A2166" s="232">
        <v>6000620</v>
      </c>
      <c r="B2166" s="232" t="s">
        <v>9222</v>
      </c>
      <c r="C2166" s="244" t="s">
        <v>6717</v>
      </c>
      <c r="D2166" s="240" t="s">
        <v>9239</v>
      </c>
      <c r="E2166" s="239">
        <v>1101116431558</v>
      </c>
      <c r="F2166" s="243" t="s">
        <v>7044</v>
      </c>
      <c r="G2166" s="214">
        <v>0</v>
      </c>
      <c r="H2166" s="234" t="s">
        <v>9168</v>
      </c>
      <c r="I2166" s="234"/>
      <c r="J2166" s="234"/>
      <c r="K2166" s="234"/>
      <c r="L2166" s="234"/>
      <c r="M2166" s="234"/>
      <c r="N2166" s="234" t="s">
        <v>6946</v>
      </c>
      <c r="O2166" s="249"/>
      <c r="P2166" s="249"/>
      <c r="Q2166" s="226"/>
      <c r="R2166" s="212" t="s">
        <v>2</v>
      </c>
      <c r="S2166" s="213" t="s">
        <v>9168</v>
      </c>
      <c r="T2166" s="236" t="s">
        <v>9002</v>
      </c>
      <c r="U2166" s="237" t="s">
        <v>6722</v>
      </c>
      <c r="V2166" s="236">
        <v>45548</v>
      </c>
      <c r="W2166" s="236" t="s">
        <v>6944</v>
      </c>
      <c r="X2166" s="237" t="s">
        <v>9168</v>
      </c>
      <c r="Y2166" s="237"/>
      <c r="Z2166" s="237"/>
      <c r="AA2166" s="241">
        <v>202409</v>
      </c>
      <c r="AB2166" s="246"/>
      <c r="AC2166" s="236" t="s">
        <v>7181</v>
      </c>
      <c r="AD2166" s="247" t="s">
        <v>7111</v>
      </c>
      <c r="AE2166" s="248">
        <v>0</v>
      </c>
      <c r="AF2166" s="247" t="s">
        <v>7111</v>
      </c>
      <c r="AG2166" s="242" t="str">
        <f>IFERROR(VLOOKUP(작성용!A:A,RM!A:D,4,0),"-")</f>
        <v>-</v>
      </c>
      <c r="AH2166" s="9" t="s">
        <v>9168</v>
      </c>
      <c r="AI2166" s="238" t="s">
        <v>8686</v>
      </c>
      <c r="AJ2166" s="238" t="s">
        <v>9168</v>
      </c>
      <c r="AK2166" s="238" t="s">
        <v>7182</v>
      </c>
      <c r="AL2166" s="238">
        <v>2165</v>
      </c>
    </row>
    <row r="2167" spans="1:38" x14ac:dyDescent="0.3">
      <c r="A2167" s="232">
        <v>6000620</v>
      </c>
      <c r="B2167" s="232" t="s">
        <v>9222</v>
      </c>
      <c r="C2167" s="244" t="s">
        <v>6717</v>
      </c>
      <c r="D2167" s="240" t="s">
        <v>9240</v>
      </c>
      <c r="E2167" s="239">
        <v>1101114641662</v>
      </c>
      <c r="F2167" s="243" t="s">
        <v>7044</v>
      </c>
      <c r="G2167" s="214">
        <v>0</v>
      </c>
      <c r="H2167" s="234" t="s">
        <v>9168</v>
      </c>
      <c r="I2167" s="234"/>
      <c r="J2167" s="234"/>
      <c r="K2167" s="234"/>
      <c r="L2167" s="234"/>
      <c r="M2167" s="234"/>
      <c r="N2167" s="234" t="s">
        <v>6946</v>
      </c>
      <c r="O2167" s="249"/>
      <c r="P2167" s="249"/>
      <c r="Q2167" s="226"/>
      <c r="R2167" s="212" t="s">
        <v>2</v>
      </c>
      <c r="S2167" s="213" t="s">
        <v>9168</v>
      </c>
      <c r="T2167" s="236" t="s">
        <v>9002</v>
      </c>
      <c r="U2167" s="237" t="s">
        <v>6722</v>
      </c>
      <c r="V2167" s="236">
        <v>45548</v>
      </c>
      <c r="W2167" s="236" t="s">
        <v>6944</v>
      </c>
      <c r="X2167" s="237" t="s">
        <v>9168</v>
      </c>
      <c r="Y2167" s="237"/>
      <c r="Z2167" s="237"/>
      <c r="AA2167" s="241">
        <v>202409</v>
      </c>
      <c r="AB2167" s="246"/>
      <c r="AC2167" s="236" t="s">
        <v>7181</v>
      </c>
      <c r="AD2167" s="247" t="s">
        <v>7152</v>
      </c>
      <c r="AE2167" s="248">
        <v>0</v>
      </c>
      <c r="AF2167" s="247" t="s">
        <v>7152</v>
      </c>
      <c r="AG2167" s="242" t="str">
        <f>IFERROR(VLOOKUP(작성용!A:A,RM!A:D,4,0),"-")</f>
        <v>-</v>
      </c>
      <c r="AH2167" s="9" t="s">
        <v>9168</v>
      </c>
      <c r="AI2167" s="238" t="s">
        <v>8686</v>
      </c>
      <c r="AJ2167" s="238" t="s">
        <v>9168</v>
      </c>
      <c r="AK2167" s="238" t="s">
        <v>7182</v>
      </c>
      <c r="AL2167" s="238">
        <v>2166</v>
      </c>
    </row>
    <row r="2168" spans="1:38" x14ac:dyDescent="0.3">
      <c r="A2168" s="232">
        <v>6000620</v>
      </c>
      <c r="B2168" s="232" t="s">
        <v>9222</v>
      </c>
      <c r="C2168" s="244" t="s">
        <v>6717</v>
      </c>
      <c r="D2168" s="240" t="s">
        <v>9241</v>
      </c>
      <c r="E2168" s="239">
        <v>1101117770715</v>
      </c>
      <c r="F2168" s="243" t="s">
        <v>7044</v>
      </c>
      <c r="G2168" s="214">
        <v>0</v>
      </c>
      <c r="H2168" s="234" t="s">
        <v>9173</v>
      </c>
      <c r="I2168" s="234"/>
      <c r="J2168" s="234"/>
      <c r="K2168" s="234"/>
      <c r="L2168" s="234"/>
      <c r="M2168" s="234"/>
      <c r="N2168" s="234" t="s">
        <v>6946</v>
      </c>
      <c r="O2168" s="249"/>
      <c r="P2168" s="249"/>
      <c r="Q2168" s="226"/>
      <c r="R2168" s="212" t="s">
        <v>2</v>
      </c>
      <c r="S2168" s="213" t="s">
        <v>9173</v>
      </c>
      <c r="T2168" s="236" t="s">
        <v>9002</v>
      </c>
      <c r="U2168" s="237" t="s">
        <v>6722</v>
      </c>
      <c r="V2168" s="236">
        <v>45548</v>
      </c>
      <c r="W2168" s="236" t="s">
        <v>6944</v>
      </c>
      <c r="X2168" s="237" t="s">
        <v>9173</v>
      </c>
      <c r="Y2168" s="237"/>
      <c r="Z2168" s="237"/>
      <c r="AA2168" s="241">
        <v>202409</v>
      </c>
      <c r="AB2168" s="246"/>
      <c r="AC2168" s="236" t="s">
        <v>7181</v>
      </c>
      <c r="AD2168" s="247" t="s">
        <v>7135</v>
      </c>
      <c r="AE2168" s="248">
        <v>0</v>
      </c>
      <c r="AF2168" s="247" t="s">
        <v>7135</v>
      </c>
      <c r="AG2168" s="242" t="str">
        <f>IFERROR(VLOOKUP(작성용!A:A,RM!A:D,4,0),"-")</f>
        <v>-</v>
      </c>
      <c r="AH2168" s="9" t="s">
        <v>9173</v>
      </c>
      <c r="AI2168" s="238" t="s">
        <v>8686</v>
      </c>
      <c r="AJ2168" s="238" t="s">
        <v>9173</v>
      </c>
      <c r="AK2168" s="238" t="s">
        <v>7182</v>
      </c>
      <c r="AL2168" s="238">
        <v>2167</v>
      </c>
    </row>
    <row r="2169" spans="1:38" x14ac:dyDescent="0.3">
      <c r="A2169" s="232">
        <v>6000620</v>
      </c>
      <c r="B2169" s="232" t="s">
        <v>9222</v>
      </c>
      <c r="C2169" s="244" t="s">
        <v>6717</v>
      </c>
      <c r="D2169" s="240" t="s">
        <v>9238</v>
      </c>
      <c r="E2169" s="239">
        <v>1101115770139</v>
      </c>
      <c r="F2169" s="243" t="s">
        <v>7179</v>
      </c>
      <c r="G2169" s="214">
        <v>0</v>
      </c>
      <c r="H2169" s="234" t="s">
        <v>9173</v>
      </c>
      <c r="I2169" s="234"/>
      <c r="J2169" s="234"/>
      <c r="K2169" s="234"/>
      <c r="L2169" s="234"/>
      <c r="M2169" s="234"/>
      <c r="N2169" s="234" t="s">
        <v>6946</v>
      </c>
      <c r="O2169" s="249"/>
      <c r="P2169" s="249"/>
      <c r="Q2169" s="226"/>
      <c r="R2169" s="212" t="s">
        <v>2</v>
      </c>
      <c r="S2169" s="213" t="s">
        <v>9173</v>
      </c>
      <c r="T2169" s="236" t="s">
        <v>9002</v>
      </c>
      <c r="U2169" s="237" t="s">
        <v>6722</v>
      </c>
      <c r="V2169" s="236">
        <v>45548</v>
      </c>
      <c r="W2169" s="236" t="s">
        <v>6944</v>
      </c>
      <c r="X2169" s="237" t="s">
        <v>9173</v>
      </c>
      <c r="Y2169" s="237"/>
      <c r="Z2169" s="237"/>
      <c r="AA2169" s="241">
        <v>202409</v>
      </c>
      <c r="AB2169" s="246"/>
      <c r="AC2169" s="236" t="s">
        <v>7181</v>
      </c>
      <c r="AD2169" s="247" t="s">
        <v>7119</v>
      </c>
      <c r="AE2169" s="248">
        <v>0</v>
      </c>
      <c r="AF2169" s="247" t="s">
        <v>7119</v>
      </c>
      <c r="AG2169" s="242" t="str">
        <f>IFERROR(VLOOKUP(작성용!A:A,RM!A:D,4,0),"-")</f>
        <v>-</v>
      </c>
      <c r="AH2169" s="9" t="s">
        <v>9173</v>
      </c>
      <c r="AI2169" s="238" t="s">
        <v>7999</v>
      </c>
      <c r="AJ2169" s="238" t="s">
        <v>9173</v>
      </c>
      <c r="AK2169" s="238" t="s">
        <v>7182</v>
      </c>
      <c r="AL2169" s="238">
        <v>2168</v>
      </c>
    </row>
    <row r="2170" spans="1:38" x14ac:dyDescent="0.3">
      <c r="A2170" s="232">
        <v>6000620</v>
      </c>
      <c r="B2170" s="232" t="s">
        <v>9222</v>
      </c>
      <c r="C2170" s="244" t="s">
        <v>6717</v>
      </c>
      <c r="D2170" s="240" t="s">
        <v>9242</v>
      </c>
      <c r="E2170" s="239">
        <v>1101114881010</v>
      </c>
      <c r="F2170" s="243" t="s">
        <v>7044</v>
      </c>
      <c r="G2170" s="214">
        <v>0</v>
      </c>
      <c r="H2170" s="234" t="s">
        <v>9173</v>
      </c>
      <c r="I2170" s="234"/>
      <c r="J2170" s="234"/>
      <c r="K2170" s="234"/>
      <c r="L2170" s="234"/>
      <c r="M2170" s="234"/>
      <c r="N2170" s="234" t="s">
        <v>6946</v>
      </c>
      <c r="O2170" s="249"/>
      <c r="P2170" s="249"/>
      <c r="Q2170" s="226"/>
      <c r="R2170" s="212" t="s">
        <v>2</v>
      </c>
      <c r="S2170" s="213" t="s">
        <v>9173</v>
      </c>
      <c r="T2170" s="236" t="s">
        <v>9002</v>
      </c>
      <c r="U2170" s="237" t="s">
        <v>6722</v>
      </c>
      <c r="V2170" s="236">
        <v>45548</v>
      </c>
      <c r="W2170" s="236" t="s">
        <v>6944</v>
      </c>
      <c r="X2170" s="237" t="s">
        <v>9173</v>
      </c>
      <c r="Y2170" s="237"/>
      <c r="Z2170" s="237"/>
      <c r="AA2170" s="241">
        <v>202409</v>
      </c>
      <c r="AB2170" s="246"/>
      <c r="AC2170" s="236" t="s">
        <v>7181</v>
      </c>
      <c r="AD2170" s="247" t="s">
        <v>7111</v>
      </c>
      <c r="AE2170" s="248">
        <v>0</v>
      </c>
      <c r="AF2170" s="247" t="s">
        <v>7111</v>
      </c>
      <c r="AG2170" s="242" t="str">
        <f>IFERROR(VLOOKUP(작성용!A:A,RM!A:D,4,0),"-")</f>
        <v>-</v>
      </c>
      <c r="AH2170" s="9" t="s">
        <v>9173</v>
      </c>
      <c r="AI2170" s="238" t="s">
        <v>8686</v>
      </c>
      <c r="AJ2170" s="238" t="s">
        <v>9173</v>
      </c>
      <c r="AK2170" s="238" t="s">
        <v>7182</v>
      </c>
      <c r="AL2170" s="238">
        <v>2169</v>
      </c>
    </row>
    <row r="2171" spans="1:38" x14ac:dyDescent="0.3">
      <c r="A2171" s="232">
        <v>6000620</v>
      </c>
      <c r="B2171" s="232" t="s">
        <v>9222</v>
      </c>
      <c r="C2171" s="244" t="s">
        <v>6717</v>
      </c>
      <c r="D2171" s="240" t="s">
        <v>9240</v>
      </c>
      <c r="E2171" s="239">
        <v>1101114641662</v>
      </c>
      <c r="F2171" s="243" t="s">
        <v>7179</v>
      </c>
      <c r="G2171" s="214">
        <v>0</v>
      </c>
      <c r="H2171" s="234" t="s">
        <v>9173</v>
      </c>
      <c r="I2171" s="234"/>
      <c r="J2171" s="234"/>
      <c r="K2171" s="234"/>
      <c r="L2171" s="234"/>
      <c r="M2171" s="234"/>
      <c r="N2171" s="234" t="s">
        <v>6946</v>
      </c>
      <c r="O2171" s="249"/>
      <c r="P2171" s="249"/>
      <c r="Q2171" s="226"/>
      <c r="R2171" s="212" t="s">
        <v>2</v>
      </c>
      <c r="S2171" s="213" t="s">
        <v>9173</v>
      </c>
      <c r="T2171" s="236" t="s">
        <v>9002</v>
      </c>
      <c r="U2171" s="237" t="s">
        <v>6722</v>
      </c>
      <c r="V2171" s="236">
        <v>45548</v>
      </c>
      <c r="W2171" s="236" t="s">
        <v>6944</v>
      </c>
      <c r="X2171" s="237" t="s">
        <v>9173</v>
      </c>
      <c r="Y2171" s="237"/>
      <c r="Z2171" s="237"/>
      <c r="AA2171" s="241">
        <v>202409</v>
      </c>
      <c r="AB2171" s="246"/>
      <c r="AC2171" s="236" t="s">
        <v>7181</v>
      </c>
      <c r="AD2171" s="247" t="s">
        <v>7152</v>
      </c>
      <c r="AE2171" s="248">
        <v>0</v>
      </c>
      <c r="AF2171" s="247" t="s">
        <v>7152</v>
      </c>
      <c r="AG2171" s="242" t="str">
        <f>IFERROR(VLOOKUP(작성용!A:A,RM!A:D,4,0),"-")</f>
        <v>-</v>
      </c>
      <c r="AH2171" s="9" t="s">
        <v>9173</v>
      </c>
      <c r="AI2171" s="238" t="s">
        <v>8686</v>
      </c>
      <c r="AJ2171" s="238" t="s">
        <v>9173</v>
      </c>
      <c r="AK2171" s="238" t="s">
        <v>7182</v>
      </c>
      <c r="AL2171" s="238">
        <v>2170</v>
      </c>
    </row>
    <row r="2172" spans="1:38" x14ac:dyDescent="0.3">
      <c r="A2172" s="232">
        <v>6000620</v>
      </c>
      <c r="B2172" s="232" t="s">
        <v>9222</v>
      </c>
      <c r="C2172" s="244" t="s">
        <v>6717</v>
      </c>
      <c r="D2172" s="240" t="s">
        <v>9243</v>
      </c>
      <c r="E2172" s="239" t="s">
        <v>5587</v>
      </c>
      <c r="F2172" s="243" t="s">
        <v>7179</v>
      </c>
      <c r="G2172" s="214">
        <v>0</v>
      </c>
      <c r="H2172" s="234" t="s">
        <v>9173</v>
      </c>
      <c r="I2172" s="234"/>
      <c r="J2172" s="234"/>
      <c r="K2172" s="234"/>
      <c r="L2172" s="234"/>
      <c r="M2172" s="234"/>
      <c r="N2172" s="234" t="s">
        <v>6946</v>
      </c>
      <c r="O2172" s="249"/>
      <c r="P2172" s="249"/>
      <c r="Q2172" s="226"/>
      <c r="R2172" s="212" t="s">
        <v>2</v>
      </c>
      <c r="S2172" s="213" t="s">
        <v>9173</v>
      </c>
      <c r="T2172" s="236" t="s">
        <v>9002</v>
      </c>
      <c r="U2172" s="237" t="s">
        <v>6722</v>
      </c>
      <c r="V2172" s="236">
        <v>45548</v>
      </c>
      <c r="W2172" s="236" t="s">
        <v>6944</v>
      </c>
      <c r="X2172" s="237" t="s">
        <v>9173</v>
      </c>
      <c r="Y2172" s="237"/>
      <c r="Z2172" s="237"/>
      <c r="AA2172" s="241">
        <v>202409</v>
      </c>
      <c r="AB2172" s="246"/>
      <c r="AC2172" s="236" t="s">
        <v>7181</v>
      </c>
      <c r="AD2172" s="247" t="s">
        <v>7111</v>
      </c>
      <c r="AE2172" s="248">
        <v>0.4</v>
      </c>
      <c r="AF2172" s="247" t="s">
        <v>7111</v>
      </c>
      <c r="AG2172" s="242" t="str">
        <f>IFERROR(VLOOKUP(작성용!A:A,RM!A:D,4,0),"-")</f>
        <v>-</v>
      </c>
      <c r="AH2172" s="9" t="s">
        <v>9173</v>
      </c>
      <c r="AI2172" s="238" t="s">
        <v>7999</v>
      </c>
      <c r="AJ2172" s="238" t="s">
        <v>9173</v>
      </c>
      <c r="AK2172" s="238" t="s">
        <v>7182</v>
      </c>
      <c r="AL2172" s="238">
        <v>2171</v>
      </c>
    </row>
    <row r="2173" spans="1:38" x14ac:dyDescent="0.3">
      <c r="A2173" s="232">
        <v>6000620</v>
      </c>
      <c r="B2173" s="232" t="s">
        <v>9222</v>
      </c>
      <c r="C2173" s="244" t="s">
        <v>6717</v>
      </c>
      <c r="D2173" s="240" t="s">
        <v>9244</v>
      </c>
      <c r="E2173" s="239" t="s">
        <v>5588</v>
      </c>
      <c r="F2173" s="243" t="s">
        <v>6966</v>
      </c>
      <c r="G2173" s="214">
        <v>0</v>
      </c>
      <c r="H2173" s="234" t="s">
        <v>9173</v>
      </c>
      <c r="I2173" s="234"/>
      <c r="J2173" s="234"/>
      <c r="K2173" s="234"/>
      <c r="L2173" s="234"/>
      <c r="M2173" s="234"/>
      <c r="N2173" s="234" t="s">
        <v>6946</v>
      </c>
      <c r="O2173" s="249"/>
      <c r="P2173" s="249"/>
      <c r="Q2173" s="226"/>
      <c r="R2173" s="212" t="s">
        <v>2</v>
      </c>
      <c r="S2173" s="213" t="s">
        <v>9173</v>
      </c>
      <c r="T2173" s="236" t="s">
        <v>9002</v>
      </c>
      <c r="U2173" s="237" t="s">
        <v>6722</v>
      </c>
      <c r="V2173" s="236">
        <v>45548</v>
      </c>
      <c r="W2173" s="236" t="s">
        <v>6944</v>
      </c>
      <c r="X2173" s="237" t="s">
        <v>9173</v>
      </c>
      <c r="Y2173" s="237"/>
      <c r="Z2173" s="237"/>
      <c r="AA2173" s="241">
        <v>202409</v>
      </c>
      <c r="AB2173" s="246"/>
      <c r="AC2173" s="236" t="s">
        <v>7181</v>
      </c>
      <c r="AD2173" s="247" t="s">
        <v>7131</v>
      </c>
      <c r="AE2173" s="248">
        <v>0.4</v>
      </c>
      <c r="AF2173" s="247" t="s">
        <v>7131</v>
      </c>
      <c r="AG2173" s="242" t="str">
        <f>IFERROR(VLOOKUP(작성용!A:A,RM!A:D,4,0),"-")</f>
        <v>-</v>
      </c>
      <c r="AH2173" s="9" t="s">
        <v>9173</v>
      </c>
      <c r="AI2173" s="238" t="s">
        <v>7999</v>
      </c>
      <c r="AJ2173" s="238" t="s">
        <v>9173</v>
      </c>
      <c r="AK2173" s="238" t="s">
        <v>7182</v>
      </c>
      <c r="AL2173" s="238">
        <v>2172</v>
      </c>
    </row>
    <row r="2174" spans="1:38" x14ac:dyDescent="0.3">
      <c r="A2174" s="232">
        <v>6000620</v>
      </c>
      <c r="B2174" s="232" t="s">
        <v>9222</v>
      </c>
      <c r="C2174" s="244" t="s">
        <v>6717</v>
      </c>
      <c r="D2174" s="240" t="s">
        <v>9245</v>
      </c>
      <c r="E2174" s="239" t="s">
        <v>5589</v>
      </c>
      <c r="F2174" s="243" t="s">
        <v>6966</v>
      </c>
      <c r="G2174" s="214">
        <v>6</v>
      </c>
      <c r="H2174" s="234" t="s">
        <v>9173</v>
      </c>
      <c r="I2174" s="234"/>
      <c r="J2174" s="234"/>
      <c r="K2174" s="234"/>
      <c r="L2174" s="234"/>
      <c r="M2174" s="234"/>
      <c r="N2174" s="234" t="s">
        <v>6946</v>
      </c>
      <c r="O2174" s="249"/>
      <c r="P2174" s="249"/>
      <c r="Q2174" s="226"/>
      <c r="R2174" s="212" t="s">
        <v>2</v>
      </c>
      <c r="S2174" s="213" t="s">
        <v>9173</v>
      </c>
      <c r="T2174" s="236" t="s">
        <v>9002</v>
      </c>
      <c r="U2174" s="237" t="s">
        <v>6722</v>
      </c>
      <c r="V2174" s="236">
        <v>45548</v>
      </c>
      <c r="W2174" s="236" t="s">
        <v>6944</v>
      </c>
      <c r="X2174" s="237" t="s">
        <v>9173</v>
      </c>
      <c r="Y2174" s="237"/>
      <c r="Z2174" s="237"/>
      <c r="AA2174" s="241">
        <v>202409</v>
      </c>
      <c r="AB2174" s="246"/>
      <c r="AC2174" s="236" t="s">
        <v>7181</v>
      </c>
      <c r="AD2174" s="247" t="s">
        <v>7160</v>
      </c>
      <c r="AE2174" s="248">
        <v>0.4</v>
      </c>
      <c r="AF2174" s="247" t="s">
        <v>7160</v>
      </c>
      <c r="AG2174" s="242" t="str">
        <f>IFERROR(VLOOKUP(작성용!A:A,RM!A:D,4,0),"-")</f>
        <v>-</v>
      </c>
      <c r="AH2174" s="9" t="s">
        <v>9173</v>
      </c>
      <c r="AI2174" s="238" t="s">
        <v>7999</v>
      </c>
      <c r="AJ2174" s="238" t="s">
        <v>9173</v>
      </c>
      <c r="AK2174" s="238" t="s">
        <v>7182</v>
      </c>
      <c r="AL2174" s="238">
        <v>2173</v>
      </c>
    </row>
    <row r="2175" spans="1:38" x14ac:dyDescent="0.3">
      <c r="A2175" s="232">
        <v>6000620</v>
      </c>
      <c r="B2175" s="232" t="s">
        <v>9222</v>
      </c>
      <c r="C2175" s="244" t="s">
        <v>6717</v>
      </c>
      <c r="D2175" s="240" t="s">
        <v>9246</v>
      </c>
      <c r="E2175" s="239">
        <v>1101114589622</v>
      </c>
      <c r="F2175" s="243" t="s">
        <v>7044</v>
      </c>
      <c r="G2175" s="214">
        <v>0</v>
      </c>
      <c r="H2175" s="234" t="s">
        <v>9173</v>
      </c>
      <c r="I2175" s="234"/>
      <c r="J2175" s="234"/>
      <c r="K2175" s="234"/>
      <c r="L2175" s="234"/>
      <c r="M2175" s="234"/>
      <c r="N2175" s="234" t="s">
        <v>6946</v>
      </c>
      <c r="O2175" s="249"/>
      <c r="P2175" s="249"/>
      <c r="Q2175" s="226"/>
      <c r="R2175" s="212" t="s">
        <v>2</v>
      </c>
      <c r="S2175" s="213" t="s">
        <v>9173</v>
      </c>
      <c r="T2175" s="236" t="s">
        <v>9002</v>
      </c>
      <c r="U2175" s="237" t="s">
        <v>6722</v>
      </c>
      <c r="V2175" s="236">
        <v>45548</v>
      </c>
      <c r="W2175" s="236" t="s">
        <v>6944</v>
      </c>
      <c r="X2175" s="237" t="s">
        <v>9173</v>
      </c>
      <c r="Y2175" s="237"/>
      <c r="Z2175" s="237"/>
      <c r="AA2175" s="241">
        <v>202409</v>
      </c>
      <c r="AB2175" s="246"/>
      <c r="AC2175" s="236" t="s">
        <v>7181</v>
      </c>
      <c r="AD2175" s="247" t="s">
        <v>7289</v>
      </c>
      <c r="AE2175" s="248">
        <v>0</v>
      </c>
      <c r="AF2175" s="247" t="s">
        <v>7289</v>
      </c>
      <c r="AG2175" s="242" t="str">
        <f>IFERROR(VLOOKUP(작성용!A:A,RM!A:D,4,0),"-")</f>
        <v>-</v>
      </c>
      <c r="AH2175" s="9" t="s">
        <v>9173</v>
      </c>
      <c r="AI2175" s="238" t="s">
        <v>9173</v>
      </c>
      <c r="AJ2175" s="238" t="s">
        <v>9173</v>
      </c>
      <c r="AK2175" s="238" t="s">
        <v>7182</v>
      </c>
      <c r="AL2175" s="238">
        <v>2174</v>
      </c>
    </row>
    <row r="2176" spans="1:38" x14ac:dyDescent="0.3">
      <c r="A2176" s="232">
        <v>6000620</v>
      </c>
      <c r="B2176" s="232" t="s">
        <v>9222</v>
      </c>
      <c r="C2176" s="244" t="s">
        <v>6717</v>
      </c>
      <c r="D2176" s="240" t="s">
        <v>9247</v>
      </c>
      <c r="E2176" s="239">
        <v>1101117609469</v>
      </c>
      <c r="F2176" s="243" t="s">
        <v>7044</v>
      </c>
      <c r="G2176" s="214">
        <v>0</v>
      </c>
      <c r="H2176" s="234" t="s">
        <v>9173</v>
      </c>
      <c r="I2176" s="234"/>
      <c r="J2176" s="234"/>
      <c r="K2176" s="234"/>
      <c r="L2176" s="234"/>
      <c r="M2176" s="234"/>
      <c r="N2176" s="234" t="s">
        <v>6946</v>
      </c>
      <c r="O2176" s="249"/>
      <c r="P2176" s="249"/>
      <c r="Q2176" s="226"/>
      <c r="R2176" s="212" t="s">
        <v>2</v>
      </c>
      <c r="S2176" s="213" t="s">
        <v>9173</v>
      </c>
      <c r="T2176" s="236" t="s">
        <v>9002</v>
      </c>
      <c r="U2176" s="237" t="s">
        <v>6722</v>
      </c>
      <c r="V2176" s="236">
        <v>45548</v>
      </c>
      <c r="W2176" s="236" t="s">
        <v>6944</v>
      </c>
      <c r="X2176" s="237" t="s">
        <v>9173</v>
      </c>
      <c r="Y2176" s="237"/>
      <c r="Z2176" s="237"/>
      <c r="AA2176" s="241">
        <v>202409</v>
      </c>
      <c r="AB2176" s="246"/>
      <c r="AC2176" s="236" t="s">
        <v>7181</v>
      </c>
      <c r="AD2176" s="247" t="s">
        <v>7110</v>
      </c>
      <c r="AE2176" s="248">
        <v>0</v>
      </c>
      <c r="AF2176" s="247" t="s">
        <v>7110</v>
      </c>
      <c r="AG2176" s="242" t="str">
        <f>IFERROR(VLOOKUP(작성용!A:A,RM!A:D,4,0),"-")</f>
        <v>-</v>
      </c>
      <c r="AH2176" s="9" t="s">
        <v>9173</v>
      </c>
      <c r="AI2176" s="238" t="s">
        <v>9173</v>
      </c>
      <c r="AJ2176" s="238" t="s">
        <v>9173</v>
      </c>
      <c r="AK2176" s="238" t="s">
        <v>7182</v>
      </c>
      <c r="AL2176" s="238">
        <v>2175</v>
      </c>
    </row>
    <row r="2177" spans="1:38" x14ac:dyDescent="0.3">
      <c r="A2177" s="232">
        <v>6000620</v>
      </c>
      <c r="B2177" s="232" t="s">
        <v>9222</v>
      </c>
      <c r="C2177" s="244" t="s">
        <v>6717</v>
      </c>
      <c r="D2177" s="240" t="s">
        <v>9248</v>
      </c>
      <c r="E2177" s="239">
        <v>1311110543370</v>
      </c>
      <c r="F2177" s="243" t="s">
        <v>7044</v>
      </c>
      <c r="G2177" s="214">
        <v>0</v>
      </c>
      <c r="H2177" s="234" t="s">
        <v>9173</v>
      </c>
      <c r="I2177" s="234"/>
      <c r="J2177" s="234"/>
      <c r="K2177" s="234"/>
      <c r="L2177" s="234"/>
      <c r="M2177" s="234"/>
      <c r="N2177" s="234" t="s">
        <v>6946</v>
      </c>
      <c r="O2177" s="249"/>
      <c r="P2177" s="249"/>
      <c r="Q2177" s="226"/>
      <c r="R2177" s="212" t="s">
        <v>2</v>
      </c>
      <c r="S2177" s="213" t="s">
        <v>9173</v>
      </c>
      <c r="T2177" s="236" t="s">
        <v>9002</v>
      </c>
      <c r="U2177" s="237" t="s">
        <v>6722</v>
      </c>
      <c r="V2177" s="236">
        <v>45548</v>
      </c>
      <c r="W2177" s="236" t="s">
        <v>6944</v>
      </c>
      <c r="X2177" s="237" t="s">
        <v>9173</v>
      </c>
      <c r="Y2177" s="237"/>
      <c r="Z2177" s="237"/>
      <c r="AA2177" s="241">
        <v>202409</v>
      </c>
      <c r="AB2177" s="246"/>
      <c r="AC2177" s="236" t="s">
        <v>7181</v>
      </c>
      <c r="AD2177" s="247" t="s">
        <v>7111</v>
      </c>
      <c r="AE2177" s="248">
        <v>0</v>
      </c>
      <c r="AF2177" s="247" t="s">
        <v>7111</v>
      </c>
      <c r="AG2177" s="242" t="str">
        <f>IFERROR(VLOOKUP(작성용!A:A,RM!A:D,4,0),"-")</f>
        <v>-</v>
      </c>
      <c r="AH2177" s="9" t="s">
        <v>9173</v>
      </c>
      <c r="AI2177" s="238" t="s">
        <v>9173</v>
      </c>
      <c r="AJ2177" s="238" t="s">
        <v>9173</v>
      </c>
      <c r="AK2177" s="238" t="s">
        <v>7182</v>
      </c>
      <c r="AL2177" s="238">
        <v>2176</v>
      </c>
    </row>
    <row r="2178" spans="1:38" x14ac:dyDescent="0.3">
      <c r="A2178" s="232">
        <v>6000620</v>
      </c>
      <c r="B2178" s="232" t="s">
        <v>9222</v>
      </c>
      <c r="C2178" s="244" t="s">
        <v>6717</v>
      </c>
      <c r="D2178" s="240" t="s">
        <v>9249</v>
      </c>
      <c r="E2178" s="239">
        <v>1101117150149</v>
      </c>
      <c r="F2178" s="243" t="s">
        <v>7044</v>
      </c>
      <c r="G2178" s="214">
        <v>0</v>
      </c>
      <c r="H2178" s="234" t="s">
        <v>9173</v>
      </c>
      <c r="I2178" s="234"/>
      <c r="J2178" s="234"/>
      <c r="K2178" s="234"/>
      <c r="L2178" s="234"/>
      <c r="M2178" s="234"/>
      <c r="N2178" s="234" t="s">
        <v>6946</v>
      </c>
      <c r="O2178" s="249"/>
      <c r="P2178" s="249"/>
      <c r="Q2178" s="226"/>
      <c r="R2178" s="212" t="s">
        <v>2</v>
      </c>
      <c r="S2178" s="213" t="s">
        <v>9173</v>
      </c>
      <c r="T2178" s="236" t="s">
        <v>9002</v>
      </c>
      <c r="U2178" s="237" t="s">
        <v>6722</v>
      </c>
      <c r="V2178" s="236">
        <v>45548</v>
      </c>
      <c r="W2178" s="236" t="s">
        <v>6944</v>
      </c>
      <c r="X2178" s="237" t="s">
        <v>9173</v>
      </c>
      <c r="Y2178" s="237"/>
      <c r="Z2178" s="237"/>
      <c r="AA2178" s="241">
        <v>202409</v>
      </c>
      <c r="AB2178" s="246"/>
      <c r="AC2178" s="236" t="s">
        <v>7181</v>
      </c>
      <c r="AD2178" s="247" t="s">
        <v>7129</v>
      </c>
      <c r="AE2178" s="248">
        <v>0</v>
      </c>
      <c r="AF2178" s="247" t="s">
        <v>7129</v>
      </c>
      <c r="AG2178" s="242" t="str">
        <f>IFERROR(VLOOKUP(작성용!A:A,RM!A:D,4,0),"-")</f>
        <v>-</v>
      </c>
      <c r="AH2178" s="9" t="s">
        <v>9173</v>
      </c>
      <c r="AI2178" s="238" t="s">
        <v>9173</v>
      </c>
      <c r="AJ2178" s="238" t="s">
        <v>9173</v>
      </c>
      <c r="AK2178" s="238" t="s">
        <v>7182</v>
      </c>
      <c r="AL2178" s="238">
        <v>2177</v>
      </c>
    </row>
    <row r="2179" spans="1:38" x14ac:dyDescent="0.3">
      <c r="A2179" s="232">
        <v>6000620</v>
      </c>
      <c r="B2179" s="232" t="s">
        <v>9222</v>
      </c>
      <c r="C2179" s="244" t="s">
        <v>6717</v>
      </c>
      <c r="D2179" s="240" t="s">
        <v>9250</v>
      </c>
      <c r="E2179" s="239">
        <v>1311110528653</v>
      </c>
      <c r="F2179" s="243" t="s">
        <v>7044</v>
      </c>
      <c r="G2179" s="214">
        <v>0</v>
      </c>
      <c r="H2179" s="234" t="s">
        <v>9173</v>
      </c>
      <c r="I2179" s="234"/>
      <c r="J2179" s="234"/>
      <c r="K2179" s="234"/>
      <c r="L2179" s="234"/>
      <c r="M2179" s="234"/>
      <c r="N2179" s="234" t="s">
        <v>6946</v>
      </c>
      <c r="O2179" s="249"/>
      <c r="P2179" s="249"/>
      <c r="Q2179" s="226"/>
      <c r="R2179" s="212" t="s">
        <v>2</v>
      </c>
      <c r="S2179" s="213" t="s">
        <v>9173</v>
      </c>
      <c r="T2179" s="236" t="s">
        <v>9002</v>
      </c>
      <c r="U2179" s="237" t="s">
        <v>6722</v>
      </c>
      <c r="V2179" s="236">
        <v>45548</v>
      </c>
      <c r="W2179" s="236" t="s">
        <v>6944</v>
      </c>
      <c r="X2179" s="237" t="s">
        <v>9173</v>
      </c>
      <c r="Y2179" s="237"/>
      <c r="Z2179" s="237"/>
      <c r="AA2179" s="241">
        <v>202409</v>
      </c>
      <c r="AB2179" s="246"/>
      <c r="AC2179" s="236" t="s">
        <v>7181</v>
      </c>
      <c r="AD2179" s="247" t="s">
        <v>7158</v>
      </c>
      <c r="AE2179" s="248">
        <v>0</v>
      </c>
      <c r="AF2179" s="247" t="s">
        <v>7158</v>
      </c>
      <c r="AG2179" s="242" t="str">
        <f>IFERROR(VLOOKUP(작성용!A:A,RM!A:D,4,0),"-")</f>
        <v>-</v>
      </c>
      <c r="AH2179" s="9" t="s">
        <v>9173</v>
      </c>
      <c r="AI2179" s="238" t="s">
        <v>9173</v>
      </c>
      <c r="AJ2179" s="238" t="s">
        <v>9173</v>
      </c>
      <c r="AK2179" s="238" t="s">
        <v>7182</v>
      </c>
      <c r="AL2179" s="238">
        <v>2178</v>
      </c>
    </row>
    <row r="2180" spans="1:38" x14ac:dyDescent="0.3">
      <c r="A2180" s="232">
        <v>6000620</v>
      </c>
      <c r="B2180" s="232" t="s">
        <v>9222</v>
      </c>
      <c r="C2180" s="244" t="s">
        <v>6717</v>
      </c>
      <c r="D2180" s="240" t="s">
        <v>9251</v>
      </c>
      <c r="E2180" s="239">
        <v>1101117203617</v>
      </c>
      <c r="F2180" s="243" t="s">
        <v>7044</v>
      </c>
      <c r="G2180" s="214">
        <v>0</v>
      </c>
      <c r="H2180" s="234" t="s">
        <v>9173</v>
      </c>
      <c r="I2180" s="234"/>
      <c r="J2180" s="234"/>
      <c r="K2180" s="234"/>
      <c r="L2180" s="234"/>
      <c r="M2180" s="234"/>
      <c r="N2180" s="234" t="s">
        <v>6946</v>
      </c>
      <c r="O2180" s="249"/>
      <c r="P2180" s="249"/>
      <c r="Q2180" s="226"/>
      <c r="R2180" s="212" t="s">
        <v>2</v>
      </c>
      <c r="S2180" s="213" t="s">
        <v>9173</v>
      </c>
      <c r="T2180" s="236" t="s">
        <v>9002</v>
      </c>
      <c r="U2180" s="237" t="s">
        <v>6722</v>
      </c>
      <c r="V2180" s="236">
        <v>45548</v>
      </c>
      <c r="W2180" s="236" t="s">
        <v>6944</v>
      </c>
      <c r="X2180" s="237" t="s">
        <v>9173</v>
      </c>
      <c r="Y2180" s="237"/>
      <c r="Z2180" s="237"/>
      <c r="AA2180" s="241">
        <v>202409</v>
      </c>
      <c r="AB2180" s="246"/>
      <c r="AC2180" s="236" t="s">
        <v>7181</v>
      </c>
      <c r="AD2180" s="247" t="s">
        <v>7133</v>
      </c>
      <c r="AE2180" s="248">
        <v>0</v>
      </c>
      <c r="AF2180" s="247" t="s">
        <v>7133</v>
      </c>
      <c r="AG2180" s="242" t="str">
        <f>IFERROR(VLOOKUP(작성용!A:A,RM!A:D,4,0),"-")</f>
        <v>-</v>
      </c>
      <c r="AH2180" s="9" t="s">
        <v>9173</v>
      </c>
      <c r="AI2180" s="238" t="s">
        <v>9173</v>
      </c>
      <c r="AJ2180" s="238" t="s">
        <v>9173</v>
      </c>
      <c r="AK2180" s="238" t="s">
        <v>7182</v>
      </c>
      <c r="AL2180" s="238">
        <v>2179</v>
      </c>
    </row>
    <row r="2181" spans="1:38" x14ac:dyDescent="0.3">
      <c r="A2181" s="232">
        <v>6000620</v>
      </c>
      <c r="B2181" s="232" t="s">
        <v>9222</v>
      </c>
      <c r="C2181" s="244" t="s">
        <v>6717</v>
      </c>
      <c r="D2181" s="240" t="s">
        <v>9252</v>
      </c>
      <c r="E2181" s="239">
        <v>1348110319279</v>
      </c>
      <c r="F2181" s="243" t="s">
        <v>6966</v>
      </c>
      <c r="G2181" s="214">
        <v>0</v>
      </c>
      <c r="H2181" s="234" t="s">
        <v>9173</v>
      </c>
      <c r="I2181" s="234"/>
      <c r="J2181" s="234"/>
      <c r="K2181" s="234"/>
      <c r="L2181" s="234"/>
      <c r="M2181" s="234"/>
      <c r="N2181" s="234" t="s">
        <v>6946</v>
      </c>
      <c r="O2181" s="249"/>
      <c r="P2181" s="249"/>
      <c r="Q2181" s="226"/>
      <c r="R2181" s="212" t="s">
        <v>2</v>
      </c>
      <c r="S2181" s="213" t="s">
        <v>9173</v>
      </c>
      <c r="T2181" s="236" t="s">
        <v>9002</v>
      </c>
      <c r="U2181" s="237" t="s">
        <v>6722</v>
      </c>
      <c r="V2181" s="236">
        <v>45548</v>
      </c>
      <c r="W2181" s="236" t="s">
        <v>6944</v>
      </c>
      <c r="X2181" s="237" t="s">
        <v>9173</v>
      </c>
      <c r="Y2181" s="237"/>
      <c r="Z2181" s="237"/>
      <c r="AA2181" s="241">
        <v>202409</v>
      </c>
      <c r="AB2181" s="246"/>
      <c r="AC2181" s="236" t="s">
        <v>7181</v>
      </c>
      <c r="AD2181" s="247" t="s">
        <v>6910</v>
      </c>
      <c r="AE2181" s="248">
        <v>0</v>
      </c>
      <c r="AF2181" s="247" t="s">
        <v>6910</v>
      </c>
      <c r="AG2181" s="242" t="str">
        <f>IFERROR(VLOOKUP(작성용!A:A,RM!A:D,4,0),"-")</f>
        <v>-</v>
      </c>
      <c r="AH2181" s="9" t="s">
        <v>9173</v>
      </c>
      <c r="AI2181" s="238" t="s">
        <v>9173</v>
      </c>
      <c r="AJ2181" s="238" t="s">
        <v>9173</v>
      </c>
      <c r="AK2181" s="238" t="s">
        <v>7182</v>
      </c>
      <c r="AL2181" s="238">
        <v>2180</v>
      </c>
    </row>
    <row r="2182" spans="1:38" x14ac:dyDescent="0.3">
      <c r="A2182" s="232">
        <v>6000620</v>
      </c>
      <c r="B2182" s="232" t="s">
        <v>9222</v>
      </c>
      <c r="C2182" s="244" t="s">
        <v>6717</v>
      </c>
      <c r="D2182" s="240" t="s">
        <v>9253</v>
      </c>
      <c r="E2182" s="239" t="s">
        <v>5590</v>
      </c>
      <c r="F2182" s="243" t="s">
        <v>7179</v>
      </c>
      <c r="G2182" s="214">
        <v>0</v>
      </c>
      <c r="H2182" s="234" t="s">
        <v>9173</v>
      </c>
      <c r="I2182" s="234"/>
      <c r="J2182" s="234"/>
      <c r="K2182" s="234"/>
      <c r="L2182" s="234"/>
      <c r="M2182" s="234"/>
      <c r="N2182" s="234" t="s">
        <v>6946</v>
      </c>
      <c r="O2182" s="249"/>
      <c r="P2182" s="249"/>
      <c r="Q2182" s="226"/>
      <c r="R2182" s="212" t="s">
        <v>2</v>
      </c>
      <c r="S2182" s="213" t="s">
        <v>9173</v>
      </c>
      <c r="T2182" s="236" t="s">
        <v>9002</v>
      </c>
      <c r="U2182" s="237" t="s">
        <v>6722</v>
      </c>
      <c r="V2182" s="236">
        <v>45548</v>
      </c>
      <c r="W2182" s="236" t="s">
        <v>6944</v>
      </c>
      <c r="X2182" s="237" t="s">
        <v>9173</v>
      </c>
      <c r="Y2182" s="237"/>
      <c r="Z2182" s="237"/>
      <c r="AA2182" s="241">
        <v>202409</v>
      </c>
      <c r="AB2182" s="246"/>
      <c r="AC2182" s="236" t="s">
        <v>7181</v>
      </c>
      <c r="AD2182" s="247" t="s">
        <v>7146</v>
      </c>
      <c r="AE2182" s="248">
        <v>0</v>
      </c>
      <c r="AF2182" s="247" t="s">
        <v>7146</v>
      </c>
      <c r="AG2182" s="242" t="str">
        <f>IFERROR(VLOOKUP(작성용!A:A,RM!A:D,4,0),"-")</f>
        <v>-</v>
      </c>
      <c r="AH2182" s="9" t="s">
        <v>9173</v>
      </c>
      <c r="AI2182" s="238" t="s">
        <v>9173</v>
      </c>
      <c r="AJ2182" s="238" t="s">
        <v>9173</v>
      </c>
      <c r="AK2182" s="238" t="s">
        <v>7182</v>
      </c>
      <c r="AL2182" s="238">
        <v>2181</v>
      </c>
    </row>
    <row r="2183" spans="1:38" x14ac:dyDescent="0.3">
      <c r="A2183" s="232">
        <v>6000620</v>
      </c>
      <c r="B2183" s="232" t="s">
        <v>9222</v>
      </c>
      <c r="C2183" s="244" t="s">
        <v>6717</v>
      </c>
      <c r="D2183" s="240" t="s">
        <v>9254</v>
      </c>
      <c r="E2183" s="239" t="s">
        <v>9255</v>
      </c>
      <c r="F2183" s="243" t="s">
        <v>6931</v>
      </c>
      <c r="G2183" s="214">
        <v>0</v>
      </c>
      <c r="H2183" s="234" t="s">
        <v>9173</v>
      </c>
      <c r="I2183" s="234"/>
      <c r="J2183" s="234"/>
      <c r="K2183" s="234"/>
      <c r="L2183" s="234"/>
      <c r="M2183" s="234"/>
      <c r="N2183" s="234" t="s">
        <v>6946</v>
      </c>
      <c r="O2183" s="249"/>
      <c r="P2183" s="249"/>
      <c r="Q2183" s="226"/>
      <c r="R2183" s="212" t="s">
        <v>2</v>
      </c>
      <c r="S2183" s="213" t="s">
        <v>9173</v>
      </c>
      <c r="T2183" s="236" t="s">
        <v>9002</v>
      </c>
      <c r="U2183" s="237" t="s">
        <v>6722</v>
      </c>
      <c r="V2183" s="236">
        <v>45548</v>
      </c>
      <c r="W2183" s="236" t="s">
        <v>6944</v>
      </c>
      <c r="X2183" s="237" t="s">
        <v>9173</v>
      </c>
      <c r="Y2183" s="237"/>
      <c r="Z2183" s="237"/>
      <c r="AA2183" s="241">
        <v>202409</v>
      </c>
      <c r="AB2183" s="246"/>
      <c r="AC2183" s="236" t="s">
        <v>7181</v>
      </c>
      <c r="AD2183" s="247" t="s">
        <v>7155</v>
      </c>
      <c r="AE2183" s="248">
        <v>0</v>
      </c>
      <c r="AF2183" s="247" t="s">
        <v>7155</v>
      </c>
      <c r="AG2183" s="242" t="str">
        <f>IFERROR(VLOOKUP(작성용!A:A,RM!A:D,4,0),"-")</f>
        <v>-</v>
      </c>
      <c r="AH2183" s="9" t="s">
        <v>9173</v>
      </c>
      <c r="AI2183" s="238" t="s">
        <v>9173</v>
      </c>
      <c r="AJ2183" s="238" t="s">
        <v>9173</v>
      </c>
      <c r="AK2183" s="238" t="s">
        <v>7182</v>
      </c>
      <c r="AL2183" s="238">
        <v>2182</v>
      </c>
    </row>
    <row r="2184" spans="1:38" x14ac:dyDescent="0.3">
      <c r="A2184" s="232">
        <v>6000620</v>
      </c>
      <c r="B2184" s="232" t="s">
        <v>9222</v>
      </c>
      <c r="C2184" s="244" t="s">
        <v>6717</v>
      </c>
      <c r="D2184" s="240" t="s">
        <v>9256</v>
      </c>
      <c r="E2184" s="239">
        <v>1101118282206</v>
      </c>
      <c r="F2184" s="243" t="s">
        <v>7044</v>
      </c>
      <c r="G2184" s="214">
        <v>0</v>
      </c>
      <c r="H2184" s="234" t="s">
        <v>9173</v>
      </c>
      <c r="I2184" s="234"/>
      <c r="J2184" s="234"/>
      <c r="K2184" s="234"/>
      <c r="L2184" s="234"/>
      <c r="M2184" s="234"/>
      <c r="N2184" s="234" t="s">
        <v>6946</v>
      </c>
      <c r="O2184" s="249"/>
      <c r="P2184" s="249"/>
      <c r="Q2184" s="226"/>
      <c r="R2184" s="212" t="s">
        <v>2</v>
      </c>
      <c r="S2184" s="213" t="s">
        <v>9173</v>
      </c>
      <c r="T2184" s="236" t="s">
        <v>9002</v>
      </c>
      <c r="U2184" s="237" t="s">
        <v>6722</v>
      </c>
      <c r="V2184" s="236">
        <v>45548</v>
      </c>
      <c r="W2184" s="236" t="s">
        <v>6944</v>
      </c>
      <c r="X2184" s="237" t="s">
        <v>9173</v>
      </c>
      <c r="Y2184" s="237"/>
      <c r="Z2184" s="237"/>
      <c r="AA2184" s="241">
        <v>202409</v>
      </c>
      <c r="AB2184" s="246"/>
      <c r="AC2184" s="236" t="s">
        <v>7181</v>
      </c>
      <c r="AD2184" s="247" t="s">
        <v>7049</v>
      </c>
      <c r="AE2184" s="248">
        <v>0</v>
      </c>
      <c r="AF2184" s="247" t="s">
        <v>7049</v>
      </c>
      <c r="AG2184" s="242" t="str">
        <f>IFERROR(VLOOKUP(작성용!A:A,RM!A:D,4,0),"-")</f>
        <v>-</v>
      </c>
      <c r="AH2184" s="9" t="s">
        <v>9173</v>
      </c>
      <c r="AI2184" s="238" t="s">
        <v>9173</v>
      </c>
      <c r="AJ2184" s="238" t="s">
        <v>9173</v>
      </c>
      <c r="AK2184" s="238" t="s">
        <v>7182</v>
      </c>
      <c r="AL2184" s="238">
        <v>2183</v>
      </c>
    </row>
    <row r="2185" spans="1:38" x14ac:dyDescent="0.3">
      <c r="A2185" s="232">
        <v>6000620</v>
      </c>
      <c r="B2185" s="232" t="s">
        <v>9222</v>
      </c>
      <c r="C2185" s="244" t="s">
        <v>6717</v>
      </c>
      <c r="D2185" s="240" t="s">
        <v>9257</v>
      </c>
      <c r="E2185" s="239">
        <v>1311110631349</v>
      </c>
      <c r="F2185" s="243" t="s">
        <v>7044</v>
      </c>
      <c r="G2185" s="214">
        <v>0</v>
      </c>
      <c r="H2185" s="234" t="s">
        <v>9173</v>
      </c>
      <c r="I2185" s="234"/>
      <c r="J2185" s="234"/>
      <c r="K2185" s="234"/>
      <c r="L2185" s="234"/>
      <c r="M2185" s="234"/>
      <c r="N2185" s="234" t="s">
        <v>6946</v>
      </c>
      <c r="O2185" s="249"/>
      <c r="P2185" s="249"/>
      <c r="Q2185" s="226"/>
      <c r="R2185" s="212" t="s">
        <v>2</v>
      </c>
      <c r="S2185" s="213" t="s">
        <v>9173</v>
      </c>
      <c r="T2185" s="236" t="s">
        <v>9002</v>
      </c>
      <c r="U2185" s="237" t="s">
        <v>6722</v>
      </c>
      <c r="V2185" s="236">
        <v>45548</v>
      </c>
      <c r="W2185" s="236" t="s">
        <v>6944</v>
      </c>
      <c r="X2185" s="237" t="s">
        <v>9173</v>
      </c>
      <c r="Y2185" s="237"/>
      <c r="Z2185" s="237"/>
      <c r="AA2185" s="241">
        <v>202409</v>
      </c>
      <c r="AB2185" s="246"/>
      <c r="AC2185" s="236" t="s">
        <v>7181</v>
      </c>
      <c r="AD2185" s="247" t="s">
        <v>7100</v>
      </c>
      <c r="AE2185" s="248">
        <v>0</v>
      </c>
      <c r="AF2185" s="247" t="s">
        <v>7167</v>
      </c>
      <c r="AG2185" s="242" t="str">
        <f>IFERROR(VLOOKUP(작성용!A:A,RM!A:D,4,0),"-")</f>
        <v>-</v>
      </c>
      <c r="AH2185" s="9" t="s">
        <v>9173</v>
      </c>
      <c r="AI2185" s="238" t="s">
        <v>9173</v>
      </c>
      <c r="AJ2185" s="238" t="s">
        <v>9173</v>
      </c>
      <c r="AK2185" s="238" t="s">
        <v>7182</v>
      </c>
      <c r="AL2185" s="238">
        <v>2184</v>
      </c>
    </row>
    <row r="2186" spans="1:38" x14ac:dyDescent="0.3">
      <c r="A2186" s="232">
        <v>6000620</v>
      </c>
      <c r="B2186" s="232" t="s">
        <v>9222</v>
      </c>
      <c r="C2186" s="244" t="s">
        <v>6717</v>
      </c>
      <c r="D2186" s="240" t="s">
        <v>9258</v>
      </c>
      <c r="E2186" s="239">
        <v>1101117884110</v>
      </c>
      <c r="F2186" s="243" t="s">
        <v>7044</v>
      </c>
      <c r="G2186" s="214">
        <v>0</v>
      </c>
      <c r="H2186" s="234" t="s">
        <v>9173</v>
      </c>
      <c r="I2186" s="234"/>
      <c r="J2186" s="234"/>
      <c r="K2186" s="234"/>
      <c r="L2186" s="234"/>
      <c r="M2186" s="234"/>
      <c r="N2186" s="234" t="s">
        <v>6946</v>
      </c>
      <c r="O2186" s="249"/>
      <c r="P2186" s="249"/>
      <c r="Q2186" s="226"/>
      <c r="R2186" s="212" t="s">
        <v>2</v>
      </c>
      <c r="S2186" s="213" t="s">
        <v>9173</v>
      </c>
      <c r="T2186" s="236" t="s">
        <v>9002</v>
      </c>
      <c r="U2186" s="237" t="s">
        <v>6722</v>
      </c>
      <c r="V2186" s="236">
        <v>45548</v>
      </c>
      <c r="W2186" s="236" t="s">
        <v>6944</v>
      </c>
      <c r="X2186" s="237" t="s">
        <v>9173</v>
      </c>
      <c r="Y2186" s="237"/>
      <c r="Z2186" s="237"/>
      <c r="AA2186" s="241">
        <v>202409</v>
      </c>
      <c r="AB2186" s="246"/>
      <c r="AC2186" s="236" t="s">
        <v>7181</v>
      </c>
      <c r="AD2186" s="247" t="s">
        <v>7131</v>
      </c>
      <c r="AE2186" s="248">
        <v>0</v>
      </c>
      <c r="AF2186" s="247" t="s">
        <v>7131</v>
      </c>
      <c r="AG2186" s="242" t="str">
        <f>IFERROR(VLOOKUP(작성용!A:A,RM!A:D,4,0),"-")</f>
        <v>-</v>
      </c>
      <c r="AH2186" s="9" t="s">
        <v>9173</v>
      </c>
      <c r="AI2186" s="238" t="s">
        <v>9173</v>
      </c>
      <c r="AJ2186" s="238" t="s">
        <v>9173</v>
      </c>
      <c r="AK2186" s="238" t="s">
        <v>7182</v>
      </c>
      <c r="AL2186" s="238">
        <v>2185</v>
      </c>
    </row>
    <row r="2187" spans="1:38" x14ac:dyDescent="0.3">
      <c r="A2187" s="232">
        <v>6000620</v>
      </c>
      <c r="B2187" s="232" t="s">
        <v>9222</v>
      </c>
      <c r="C2187" s="244" t="s">
        <v>6717</v>
      </c>
      <c r="D2187" s="240" t="s">
        <v>9259</v>
      </c>
      <c r="E2187" s="239">
        <v>1311110454965</v>
      </c>
      <c r="F2187" s="243" t="s">
        <v>6966</v>
      </c>
      <c r="G2187" s="214">
        <v>0</v>
      </c>
      <c r="H2187" s="234" t="s">
        <v>9173</v>
      </c>
      <c r="I2187" s="234"/>
      <c r="J2187" s="234"/>
      <c r="K2187" s="234"/>
      <c r="L2187" s="234"/>
      <c r="M2187" s="234"/>
      <c r="N2187" s="234" t="s">
        <v>6946</v>
      </c>
      <c r="O2187" s="249"/>
      <c r="P2187" s="249"/>
      <c r="Q2187" s="226"/>
      <c r="R2187" s="212" t="s">
        <v>2</v>
      </c>
      <c r="S2187" s="213" t="s">
        <v>9173</v>
      </c>
      <c r="T2187" s="236" t="s">
        <v>9002</v>
      </c>
      <c r="U2187" s="237" t="s">
        <v>6722</v>
      </c>
      <c r="V2187" s="236">
        <v>45548</v>
      </c>
      <c r="W2187" s="236" t="s">
        <v>6944</v>
      </c>
      <c r="X2187" s="237" t="s">
        <v>9173</v>
      </c>
      <c r="Y2187" s="237"/>
      <c r="Z2187" s="237"/>
      <c r="AA2187" s="241">
        <v>202409</v>
      </c>
      <c r="AB2187" s="246"/>
      <c r="AC2187" s="236" t="s">
        <v>7181</v>
      </c>
      <c r="AD2187" s="247" t="s">
        <v>7026</v>
      </c>
      <c r="AE2187" s="248">
        <v>0</v>
      </c>
      <c r="AF2187" s="247" t="s">
        <v>7026</v>
      </c>
      <c r="AG2187" s="242" t="str">
        <f>IFERROR(VLOOKUP(작성용!A:A,RM!A:D,4,0),"-")</f>
        <v>-</v>
      </c>
      <c r="AH2187" s="9" t="s">
        <v>9173</v>
      </c>
      <c r="AI2187" s="238" t="s">
        <v>9173</v>
      </c>
      <c r="AJ2187" s="238" t="s">
        <v>9173</v>
      </c>
      <c r="AK2187" s="238" t="s">
        <v>7182</v>
      </c>
      <c r="AL2187" s="238">
        <v>2186</v>
      </c>
    </row>
    <row r="2188" spans="1:38" x14ac:dyDescent="0.3">
      <c r="A2188" s="232">
        <v>6000620</v>
      </c>
      <c r="B2188" s="232" t="s">
        <v>9222</v>
      </c>
      <c r="C2188" s="244" t="s">
        <v>6717</v>
      </c>
      <c r="D2188" s="240" t="s">
        <v>9260</v>
      </c>
      <c r="E2188" s="239">
        <v>1101117281374</v>
      </c>
      <c r="F2188" s="243" t="s">
        <v>7044</v>
      </c>
      <c r="G2188" s="214">
        <v>0</v>
      </c>
      <c r="H2188" s="234" t="s">
        <v>9173</v>
      </c>
      <c r="I2188" s="234"/>
      <c r="J2188" s="234"/>
      <c r="K2188" s="234"/>
      <c r="L2188" s="234"/>
      <c r="M2188" s="234"/>
      <c r="N2188" s="234" t="s">
        <v>6946</v>
      </c>
      <c r="O2188" s="249"/>
      <c r="P2188" s="249"/>
      <c r="Q2188" s="226"/>
      <c r="R2188" s="212" t="s">
        <v>2</v>
      </c>
      <c r="S2188" s="213" t="s">
        <v>9173</v>
      </c>
      <c r="T2188" s="236" t="s">
        <v>9002</v>
      </c>
      <c r="U2188" s="237" t="s">
        <v>6722</v>
      </c>
      <c r="V2188" s="236">
        <v>45548</v>
      </c>
      <c r="W2188" s="236" t="s">
        <v>6944</v>
      </c>
      <c r="X2188" s="237" t="s">
        <v>9173</v>
      </c>
      <c r="Y2188" s="237"/>
      <c r="Z2188" s="237"/>
      <c r="AA2188" s="241">
        <v>202409</v>
      </c>
      <c r="AB2188" s="246"/>
      <c r="AC2188" s="236" t="s">
        <v>7181</v>
      </c>
      <c r="AD2188" s="247" t="s">
        <v>7152</v>
      </c>
      <c r="AE2188" s="248">
        <v>0</v>
      </c>
      <c r="AF2188" s="247" t="s">
        <v>7152</v>
      </c>
      <c r="AG2188" s="242" t="str">
        <f>IFERROR(VLOOKUP(작성용!A:A,RM!A:D,4,0),"-")</f>
        <v>-</v>
      </c>
      <c r="AH2188" s="9" t="s">
        <v>9173</v>
      </c>
      <c r="AI2188" s="238" t="s">
        <v>9173</v>
      </c>
      <c r="AJ2188" s="238" t="s">
        <v>9173</v>
      </c>
      <c r="AK2188" s="238" t="s">
        <v>7182</v>
      </c>
      <c r="AL2188" s="238">
        <v>2187</v>
      </c>
    </row>
    <row r="2189" spans="1:38" x14ac:dyDescent="0.3">
      <c r="A2189" s="232">
        <v>6000620</v>
      </c>
      <c r="B2189" s="232" t="s">
        <v>9222</v>
      </c>
      <c r="C2189" s="244" t="s">
        <v>6717</v>
      </c>
      <c r="D2189" s="240" t="s">
        <v>9261</v>
      </c>
      <c r="E2189" s="239">
        <v>2850110325733</v>
      </c>
      <c r="F2189" s="243" t="s">
        <v>6931</v>
      </c>
      <c r="G2189" s="214">
        <v>0</v>
      </c>
      <c r="H2189" s="234" t="s">
        <v>9173</v>
      </c>
      <c r="I2189" s="234"/>
      <c r="J2189" s="234"/>
      <c r="K2189" s="234"/>
      <c r="L2189" s="234"/>
      <c r="M2189" s="234"/>
      <c r="N2189" s="234" t="s">
        <v>6946</v>
      </c>
      <c r="O2189" s="249"/>
      <c r="P2189" s="249"/>
      <c r="Q2189" s="226"/>
      <c r="R2189" s="212" t="s">
        <v>2</v>
      </c>
      <c r="S2189" s="213" t="s">
        <v>9173</v>
      </c>
      <c r="T2189" s="236" t="s">
        <v>9002</v>
      </c>
      <c r="U2189" s="237" t="s">
        <v>6722</v>
      </c>
      <c r="V2189" s="236">
        <v>45548</v>
      </c>
      <c r="W2189" s="236" t="s">
        <v>6944</v>
      </c>
      <c r="X2189" s="237" t="s">
        <v>9173</v>
      </c>
      <c r="Y2189" s="237"/>
      <c r="Z2189" s="237"/>
      <c r="AA2189" s="241">
        <v>202409</v>
      </c>
      <c r="AB2189" s="246"/>
      <c r="AC2189" s="236" t="s">
        <v>7181</v>
      </c>
      <c r="AD2189" s="247" t="s">
        <v>7196</v>
      </c>
      <c r="AE2189" s="248">
        <v>0</v>
      </c>
      <c r="AF2189" s="247" t="s">
        <v>7196</v>
      </c>
      <c r="AG2189" s="242" t="str">
        <f>IFERROR(VLOOKUP(작성용!A:A,RM!A:D,4,0),"-")</f>
        <v>-</v>
      </c>
      <c r="AH2189" s="9" t="s">
        <v>9173</v>
      </c>
      <c r="AI2189" s="238" t="s">
        <v>9173</v>
      </c>
      <c r="AJ2189" s="238" t="s">
        <v>9173</v>
      </c>
      <c r="AK2189" s="238" t="s">
        <v>7182</v>
      </c>
      <c r="AL2189" s="238">
        <v>2188</v>
      </c>
    </row>
    <row r="2190" spans="1:38" x14ac:dyDescent="0.3">
      <c r="A2190" s="232">
        <v>6000620</v>
      </c>
      <c r="B2190" s="232" t="s">
        <v>9222</v>
      </c>
      <c r="C2190" s="244" t="s">
        <v>6717</v>
      </c>
      <c r="D2190" s="240" t="s">
        <v>9261</v>
      </c>
      <c r="E2190" s="239">
        <v>2850110325733</v>
      </c>
      <c r="F2190" s="243" t="s">
        <v>7179</v>
      </c>
      <c r="G2190" s="214">
        <v>0</v>
      </c>
      <c r="H2190" s="234" t="s">
        <v>9173</v>
      </c>
      <c r="I2190" s="234"/>
      <c r="J2190" s="234"/>
      <c r="K2190" s="234"/>
      <c r="L2190" s="234"/>
      <c r="M2190" s="234"/>
      <c r="N2190" s="234" t="s">
        <v>6946</v>
      </c>
      <c r="O2190" s="249"/>
      <c r="P2190" s="249"/>
      <c r="Q2190" s="226"/>
      <c r="R2190" s="212" t="s">
        <v>2</v>
      </c>
      <c r="S2190" s="213" t="s">
        <v>9173</v>
      </c>
      <c r="T2190" s="236" t="s">
        <v>9002</v>
      </c>
      <c r="U2190" s="237" t="s">
        <v>6722</v>
      </c>
      <c r="V2190" s="236">
        <v>45548</v>
      </c>
      <c r="W2190" s="236" t="s">
        <v>6944</v>
      </c>
      <c r="X2190" s="237" t="s">
        <v>9173</v>
      </c>
      <c r="Y2190" s="237"/>
      <c r="Z2190" s="237"/>
      <c r="AA2190" s="241">
        <v>202409</v>
      </c>
      <c r="AB2190" s="246"/>
      <c r="AC2190" s="236" t="s">
        <v>7181</v>
      </c>
      <c r="AD2190" s="247" t="s">
        <v>7196</v>
      </c>
      <c r="AE2190" s="248">
        <v>0</v>
      </c>
      <c r="AF2190" s="247" t="s">
        <v>7196</v>
      </c>
      <c r="AG2190" s="242" t="str">
        <f>IFERROR(VLOOKUP(작성용!A:A,RM!A:D,4,0),"-")</f>
        <v>-</v>
      </c>
      <c r="AH2190" s="9" t="s">
        <v>9173</v>
      </c>
      <c r="AI2190" s="238" t="s">
        <v>9173</v>
      </c>
      <c r="AJ2190" s="238" t="s">
        <v>9173</v>
      </c>
      <c r="AK2190" s="238" t="s">
        <v>7182</v>
      </c>
      <c r="AL2190" s="238">
        <v>2189</v>
      </c>
    </row>
    <row r="2191" spans="1:38" x14ac:dyDescent="0.3">
      <c r="A2191" s="232">
        <v>6000620</v>
      </c>
      <c r="B2191" s="232" t="s">
        <v>9222</v>
      </c>
      <c r="C2191" s="244" t="s">
        <v>6717</v>
      </c>
      <c r="D2191" s="240" t="s">
        <v>9077</v>
      </c>
      <c r="E2191" s="239">
        <v>1101117479333</v>
      </c>
      <c r="F2191" s="243" t="s">
        <v>7044</v>
      </c>
      <c r="G2191" s="214">
        <v>0</v>
      </c>
      <c r="H2191" s="234" t="s">
        <v>9173</v>
      </c>
      <c r="I2191" s="234"/>
      <c r="J2191" s="234"/>
      <c r="K2191" s="234"/>
      <c r="L2191" s="234"/>
      <c r="M2191" s="234"/>
      <c r="N2191" s="234" t="s">
        <v>6946</v>
      </c>
      <c r="O2191" s="249"/>
      <c r="P2191" s="249"/>
      <c r="Q2191" s="226"/>
      <c r="R2191" s="212" t="s">
        <v>2</v>
      </c>
      <c r="S2191" s="213" t="s">
        <v>9173</v>
      </c>
      <c r="T2191" s="236" t="s">
        <v>9002</v>
      </c>
      <c r="U2191" s="237" t="s">
        <v>6722</v>
      </c>
      <c r="V2191" s="236">
        <v>45548</v>
      </c>
      <c r="W2191" s="236" t="s">
        <v>6944</v>
      </c>
      <c r="X2191" s="237" t="s">
        <v>9173</v>
      </c>
      <c r="Y2191" s="237"/>
      <c r="Z2191" s="237"/>
      <c r="AA2191" s="241">
        <v>202409</v>
      </c>
      <c r="AB2191" s="246"/>
      <c r="AC2191" s="236" t="s">
        <v>7181</v>
      </c>
      <c r="AD2191" s="247" t="s">
        <v>7221</v>
      </c>
      <c r="AE2191" s="248">
        <v>0</v>
      </c>
      <c r="AF2191" s="247" t="s">
        <v>7221</v>
      </c>
      <c r="AG2191" s="242" t="str">
        <f>IFERROR(VLOOKUP(작성용!A:A,RM!A:D,4,0),"-")</f>
        <v>-</v>
      </c>
      <c r="AH2191" s="9" t="s">
        <v>9173</v>
      </c>
      <c r="AI2191" s="238" t="s">
        <v>9173</v>
      </c>
      <c r="AJ2191" s="238" t="s">
        <v>9173</v>
      </c>
      <c r="AK2191" s="238" t="s">
        <v>7182</v>
      </c>
      <c r="AL2191" s="238">
        <v>2190</v>
      </c>
    </row>
    <row r="2192" spans="1:38" x14ac:dyDescent="0.3">
      <c r="A2192" s="232">
        <v>6000620</v>
      </c>
      <c r="B2192" s="232" t="s">
        <v>9222</v>
      </c>
      <c r="C2192" s="244" t="s">
        <v>6717</v>
      </c>
      <c r="D2192" s="240" t="s">
        <v>9077</v>
      </c>
      <c r="E2192" s="239">
        <v>1101117479333</v>
      </c>
      <c r="F2192" s="243" t="s">
        <v>7179</v>
      </c>
      <c r="G2192" s="214">
        <v>0</v>
      </c>
      <c r="H2192" s="234" t="s">
        <v>9173</v>
      </c>
      <c r="I2192" s="234"/>
      <c r="J2192" s="234"/>
      <c r="K2192" s="234"/>
      <c r="L2192" s="234"/>
      <c r="M2192" s="234"/>
      <c r="N2192" s="234" t="s">
        <v>6946</v>
      </c>
      <c r="O2192" s="249"/>
      <c r="P2192" s="249"/>
      <c r="Q2192" s="226"/>
      <c r="R2192" s="212" t="s">
        <v>2</v>
      </c>
      <c r="S2192" s="213" t="s">
        <v>9173</v>
      </c>
      <c r="T2192" s="236" t="s">
        <v>9002</v>
      </c>
      <c r="U2192" s="237" t="s">
        <v>6722</v>
      </c>
      <c r="V2192" s="236">
        <v>45548</v>
      </c>
      <c r="W2192" s="236" t="s">
        <v>6944</v>
      </c>
      <c r="X2192" s="237" t="s">
        <v>9173</v>
      </c>
      <c r="Y2192" s="237"/>
      <c r="Z2192" s="237"/>
      <c r="AA2192" s="241">
        <v>202409</v>
      </c>
      <c r="AB2192" s="246"/>
      <c r="AC2192" s="236" t="s">
        <v>7181</v>
      </c>
      <c r="AD2192" s="247" t="s">
        <v>7221</v>
      </c>
      <c r="AE2192" s="248">
        <v>0</v>
      </c>
      <c r="AF2192" s="247" t="s">
        <v>7221</v>
      </c>
      <c r="AG2192" s="242" t="str">
        <f>IFERROR(VLOOKUP(작성용!A:A,RM!A:D,4,0),"-")</f>
        <v>-</v>
      </c>
      <c r="AH2192" s="9" t="s">
        <v>9173</v>
      </c>
      <c r="AI2192" s="238" t="s">
        <v>9173</v>
      </c>
      <c r="AJ2192" s="238" t="s">
        <v>9173</v>
      </c>
      <c r="AK2192" s="238" t="s">
        <v>7182</v>
      </c>
      <c r="AL2192" s="238">
        <v>2191</v>
      </c>
    </row>
    <row r="2193" spans="1:38" x14ac:dyDescent="0.3">
      <c r="A2193" s="232">
        <v>6000620</v>
      </c>
      <c r="B2193" s="232" t="s">
        <v>9222</v>
      </c>
      <c r="C2193" s="244" t="s">
        <v>6717</v>
      </c>
      <c r="D2193" s="240" t="s">
        <v>9262</v>
      </c>
      <c r="E2193" s="239">
        <v>1101117343934</v>
      </c>
      <c r="F2193" s="243" t="s">
        <v>7044</v>
      </c>
      <c r="G2193" s="214">
        <v>0</v>
      </c>
      <c r="H2193" s="234" t="s">
        <v>9173</v>
      </c>
      <c r="I2193" s="234"/>
      <c r="J2193" s="234"/>
      <c r="K2193" s="234"/>
      <c r="L2193" s="234"/>
      <c r="M2193" s="234"/>
      <c r="N2193" s="234" t="s">
        <v>6946</v>
      </c>
      <c r="O2193" s="249"/>
      <c r="P2193" s="249"/>
      <c r="Q2193" s="226"/>
      <c r="R2193" s="212" t="s">
        <v>2</v>
      </c>
      <c r="S2193" s="213" t="s">
        <v>9173</v>
      </c>
      <c r="T2193" s="236" t="s">
        <v>9002</v>
      </c>
      <c r="U2193" s="237" t="s">
        <v>6722</v>
      </c>
      <c r="V2193" s="236">
        <v>45548</v>
      </c>
      <c r="W2193" s="236" t="s">
        <v>6944</v>
      </c>
      <c r="X2193" s="237" t="s">
        <v>9173</v>
      </c>
      <c r="Y2193" s="237"/>
      <c r="Z2193" s="237"/>
      <c r="AA2193" s="241">
        <v>202409</v>
      </c>
      <c r="AB2193" s="246"/>
      <c r="AC2193" s="236" t="s">
        <v>7181</v>
      </c>
      <c r="AD2193" s="247" t="s">
        <v>7152</v>
      </c>
      <c r="AE2193" s="248">
        <v>0</v>
      </c>
      <c r="AF2193" s="247" t="s">
        <v>7152</v>
      </c>
      <c r="AG2193" s="242" t="str">
        <f>IFERROR(VLOOKUP(작성용!A:A,RM!A:D,4,0),"-")</f>
        <v>-</v>
      </c>
      <c r="AH2193" s="9" t="s">
        <v>9173</v>
      </c>
      <c r="AI2193" s="238" t="s">
        <v>9173</v>
      </c>
      <c r="AJ2193" s="238" t="s">
        <v>9173</v>
      </c>
      <c r="AK2193" s="238" t="s">
        <v>7182</v>
      </c>
      <c r="AL2193" s="238">
        <v>2192</v>
      </c>
    </row>
    <row r="2194" spans="1:38" x14ac:dyDescent="0.3">
      <c r="A2194" s="232">
        <v>6000620</v>
      </c>
      <c r="B2194" s="232" t="s">
        <v>9222</v>
      </c>
      <c r="C2194" s="244" t="s">
        <v>6717</v>
      </c>
      <c r="D2194" s="230" t="s">
        <v>7225</v>
      </c>
      <c r="E2194" s="239">
        <v>1342110123995</v>
      </c>
      <c r="F2194" s="243" t="s">
        <v>7179</v>
      </c>
      <c r="G2194" s="214">
        <v>0</v>
      </c>
      <c r="H2194" s="234" t="s">
        <v>9173</v>
      </c>
      <c r="I2194" s="234"/>
      <c r="J2194" s="234"/>
      <c r="K2194" s="234"/>
      <c r="L2194" s="234"/>
      <c r="M2194" s="234"/>
      <c r="N2194" s="234" t="s">
        <v>6946</v>
      </c>
      <c r="O2194" s="249"/>
      <c r="P2194" s="249"/>
      <c r="Q2194" s="226"/>
      <c r="R2194" s="212" t="s">
        <v>2</v>
      </c>
      <c r="S2194" s="213" t="s">
        <v>9173</v>
      </c>
      <c r="T2194" s="236" t="s">
        <v>9002</v>
      </c>
      <c r="U2194" s="237" t="s">
        <v>6722</v>
      </c>
      <c r="V2194" s="236">
        <v>45548</v>
      </c>
      <c r="W2194" s="236" t="s">
        <v>6944</v>
      </c>
      <c r="X2194" s="237" t="s">
        <v>9173</v>
      </c>
      <c r="Y2194" s="237"/>
      <c r="Z2194" s="237"/>
      <c r="AA2194" s="241">
        <v>202409</v>
      </c>
      <c r="AB2194" s="246"/>
      <c r="AC2194" s="236" t="s">
        <v>7181</v>
      </c>
      <c r="AD2194" s="247" t="s">
        <v>7221</v>
      </c>
      <c r="AE2194" s="248">
        <v>0</v>
      </c>
      <c r="AF2194" s="247" t="s">
        <v>7221</v>
      </c>
      <c r="AG2194" s="242" t="str">
        <f>IFERROR(VLOOKUP(작성용!A:A,RM!A:D,4,0),"-")</f>
        <v>-</v>
      </c>
      <c r="AH2194" s="9" t="s">
        <v>9173</v>
      </c>
      <c r="AI2194" s="238" t="s">
        <v>9173</v>
      </c>
      <c r="AJ2194" s="238" t="s">
        <v>9173</v>
      </c>
      <c r="AK2194" s="238" t="s">
        <v>7182</v>
      </c>
      <c r="AL2194" s="238">
        <v>2193</v>
      </c>
    </row>
    <row r="2195" spans="1:38" x14ac:dyDescent="0.3">
      <c r="A2195" s="232">
        <v>6000620</v>
      </c>
      <c r="B2195" s="232" t="s">
        <v>9222</v>
      </c>
      <c r="C2195" s="244" t="s">
        <v>6717</v>
      </c>
      <c r="D2195" s="240" t="s">
        <v>7631</v>
      </c>
      <c r="E2195" s="239">
        <v>1341110458170</v>
      </c>
      <c r="F2195" s="243" t="s">
        <v>7179</v>
      </c>
      <c r="G2195" s="214">
        <v>0</v>
      </c>
      <c r="H2195" s="234" t="s">
        <v>9173</v>
      </c>
      <c r="I2195" s="234"/>
      <c r="J2195" s="234"/>
      <c r="K2195" s="234"/>
      <c r="L2195" s="234"/>
      <c r="M2195" s="234"/>
      <c r="N2195" s="234" t="s">
        <v>6946</v>
      </c>
      <c r="O2195" s="249"/>
      <c r="P2195" s="249"/>
      <c r="Q2195" s="226"/>
      <c r="R2195" s="212" t="s">
        <v>2</v>
      </c>
      <c r="S2195" s="213" t="s">
        <v>9173</v>
      </c>
      <c r="T2195" s="236" t="s">
        <v>9002</v>
      </c>
      <c r="U2195" s="237" t="s">
        <v>6722</v>
      </c>
      <c r="V2195" s="236">
        <v>45548</v>
      </c>
      <c r="W2195" s="236" t="s">
        <v>6944</v>
      </c>
      <c r="X2195" s="237" t="s">
        <v>9173</v>
      </c>
      <c r="Y2195" s="237"/>
      <c r="Z2195" s="237"/>
      <c r="AA2195" s="241">
        <v>202409</v>
      </c>
      <c r="AB2195" s="246"/>
      <c r="AC2195" s="236" t="s">
        <v>7181</v>
      </c>
      <c r="AD2195" s="247" t="s">
        <v>7049</v>
      </c>
      <c r="AE2195" s="248">
        <v>0</v>
      </c>
      <c r="AF2195" s="247" t="s">
        <v>7049</v>
      </c>
      <c r="AG2195" s="242" t="str">
        <f>IFERROR(VLOOKUP(작성용!A:A,RM!A:D,4,0),"-")</f>
        <v>-</v>
      </c>
      <c r="AH2195" s="9" t="s">
        <v>9173</v>
      </c>
      <c r="AI2195" s="238" t="s">
        <v>9173</v>
      </c>
      <c r="AJ2195" s="238" t="s">
        <v>9173</v>
      </c>
      <c r="AK2195" s="238" t="s">
        <v>7182</v>
      </c>
      <c r="AL2195" s="238">
        <v>2194</v>
      </c>
    </row>
    <row r="2196" spans="1:38" x14ac:dyDescent="0.3">
      <c r="A2196" s="232">
        <v>6000620</v>
      </c>
      <c r="B2196" s="232" t="s">
        <v>9222</v>
      </c>
      <c r="C2196" s="244" t="s">
        <v>6717</v>
      </c>
      <c r="D2196" s="230" t="s">
        <v>9263</v>
      </c>
      <c r="E2196" s="239">
        <v>1101115649938</v>
      </c>
      <c r="F2196" s="243" t="s">
        <v>6931</v>
      </c>
      <c r="G2196" s="214">
        <v>0</v>
      </c>
      <c r="H2196" s="234" t="s">
        <v>9173</v>
      </c>
      <c r="I2196" s="234"/>
      <c r="J2196" s="234"/>
      <c r="K2196" s="234"/>
      <c r="L2196" s="234"/>
      <c r="M2196" s="234"/>
      <c r="N2196" s="234" t="s">
        <v>6946</v>
      </c>
      <c r="O2196" s="249"/>
      <c r="P2196" s="249"/>
      <c r="Q2196" s="226"/>
      <c r="R2196" s="212" t="s">
        <v>2</v>
      </c>
      <c r="S2196" s="213" t="s">
        <v>9173</v>
      </c>
      <c r="T2196" s="236" t="s">
        <v>9002</v>
      </c>
      <c r="U2196" s="237" t="s">
        <v>6722</v>
      </c>
      <c r="V2196" s="236">
        <v>45548</v>
      </c>
      <c r="W2196" s="236" t="s">
        <v>6944</v>
      </c>
      <c r="X2196" s="237" t="s">
        <v>9173</v>
      </c>
      <c r="Y2196" s="237"/>
      <c r="Z2196" s="237"/>
      <c r="AA2196" s="241">
        <v>202409</v>
      </c>
      <c r="AB2196" s="246"/>
      <c r="AC2196" s="236" t="s">
        <v>7181</v>
      </c>
      <c r="AD2196" s="247" t="s">
        <v>6910</v>
      </c>
      <c r="AE2196" s="248">
        <v>0</v>
      </c>
      <c r="AF2196" s="247" t="s">
        <v>6910</v>
      </c>
      <c r="AG2196" s="242" t="str">
        <f>IFERROR(VLOOKUP(작성용!A:A,RM!A:D,4,0),"-")</f>
        <v>-</v>
      </c>
      <c r="AH2196" s="9" t="s">
        <v>9173</v>
      </c>
      <c r="AI2196" s="238" t="s">
        <v>9173</v>
      </c>
      <c r="AJ2196" s="238" t="s">
        <v>9173</v>
      </c>
      <c r="AK2196" s="238" t="s">
        <v>7182</v>
      </c>
      <c r="AL2196" s="238">
        <v>2195</v>
      </c>
    </row>
    <row r="2197" spans="1:38" x14ac:dyDescent="0.3">
      <c r="A2197" s="232">
        <v>6000620</v>
      </c>
      <c r="B2197" s="232" t="s">
        <v>9222</v>
      </c>
      <c r="C2197" s="244" t="s">
        <v>6717</v>
      </c>
      <c r="D2197" s="240" t="s">
        <v>9234</v>
      </c>
      <c r="E2197" s="239">
        <v>1101117786770</v>
      </c>
      <c r="F2197" s="243" t="s">
        <v>6966</v>
      </c>
      <c r="G2197" s="214">
        <v>1</v>
      </c>
      <c r="H2197" s="234" t="s">
        <v>9173</v>
      </c>
      <c r="I2197" s="234"/>
      <c r="J2197" s="234"/>
      <c r="K2197" s="234"/>
      <c r="L2197" s="234"/>
      <c r="M2197" s="234"/>
      <c r="N2197" s="234" t="s">
        <v>6946</v>
      </c>
      <c r="O2197" s="249"/>
      <c r="P2197" s="249"/>
      <c r="Q2197" s="226"/>
      <c r="R2197" s="212" t="s">
        <v>2</v>
      </c>
      <c r="S2197" s="213" t="s">
        <v>9173</v>
      </c>
      <c r="T2197" s="236" t="s">
        <v>9002</v>
      </c>
      <c r="U2197" s="237" t="s">
        <v>6722</v>
      </c>
      <c r="V2197" s="236">
        <v>45548</v>
      </c>
      <c r="W2197" s="236" t="s">
        <v>6944</v>
      </c>
      <c r="X2197" s="237" t="s">
        <v>9173</v>
      </c>
      <c r="Y2197" s="237"/>
      <c r="Z2197" s="237"/>
      <c r="AA2197" s="241">
        <v>202409</v>
      </c>
      <c r="AB2197" s="246"/>
      <c r="AC2197" s="236" t="s">
        <v>7181</v>
      </c>
      <c r="AD2197" s="247" t="s">
        <v>7160</v>
      </c>
      <c r="AE2197" s="248">
        <v>0</v>
      </c>
      <c r="AF2197" s="247" t="s">
        <v>7160</v>
      </c>
      <c r="AG2197" s="242" t="str">
        <f>IFERROR(VLOOKUP(작성용!A:A,RM!A:D,4,0),"-")</f>
        <v>-</v>
      </c>
      <c r="AH2197" s="9" t="s">
        <v>9173</v>
      </c>
      <c r="AI2197" s="238" t="s">
        <v>9264</v>
      </c>
      <c r="AJ2197" s="238" t="s">
        <v>9173</v>
      </c>
      <c r="AK2197" s="238" t="s">
        <v>7182</v>
      </c>
      <c r="AL2197" s="238">
        <v>2196</v>
      </c>
    </row>
    <row r="2198" spans="1:38" x14ac:dyDescent="0.3">
      <c r="A2198" s="232">
        <v>6000620</v>
      </c>
      <c r="B2198" s="232" t="s">
        <v>9222</v>
      </c>
      <c r="C2198" s="244" t="s">
        <v>6717</v>
      </c>
      <c r="D2198" s="240" t="s">
        <v>9265</v>
      </c>
      <c r="E2198" s="239">
        <v>1101117925378</v>
      </c>
      <c r="F2198" s="243" t="s">
        <v>7044</v>
      </c>
      <c r="G2198" s="214">
        <v>0</v>
      </c>
      <c r="H2198" s="234" t="s">
        <v>9173</v>
      </c>
      <c r="I2198" s="234"/>
      <c r="J2198" s="234"/>
      <c r="K2198" s="234"/>
      <c r="L2198" s="234"/>
      <c r="M2198" s="234"/>
      <c r="N2198" s="234" t="s">
        <v>6946</v>
      </c>
      <c r="O2198" s="249"/>
      <c r="P2198" s="249"/>
      <c r="Q2198" s="226"/>
      <c r="R2198" s="212" t="s">
        <v>2</v>
      </c>
      <c r="S2198" s="213" t="s">
        <v>9173</v>
      </c>
      <c r="T2198" s="236" t="s">
        <v>9002</v>
      </c>
      <c r="U2198" s="237" t="s">
        <v>6722</v>
      </c>
      <c r="V2198" s="236">
        <v>45548</v>
      </c>
      <c r="W2198" s="236" t="s">
        <v>6944</v>
      </c>
      <c r="X2198" s="237" t="s">
        <v>9173</v>
      </c>
      <c r="Y2198" s="237"/>
      <c r="Z2198" s="237"/>
      <c r="AA2198" s="241">
        <v>202409</v>
      </c>
      <c r="AB2198" s="246"/>
      <c r="AC2198" s="236" t="s">
        <v>7181</v>
      </c>
      <c r="AD2198" s="247" t="s">
        <v>7111</v>
      </c>
      <c r="AE2198" s="248">
        <v>0</v>
      </c>
      <c r="AF2198" s="247" t="s">
        <v>7111</v>
      </c>
      <c r="AG2198" s="242" t="str">
        <f>IFERROR(VLOOKUP(작성용!A:A,RM!A:D,4,0),"-")</f>
        <v>-</v>
      </c>
      <c r="AH2198" s="9" t="s">
        <v>9173</v>
      </c>
      <c r="AI2198" s="238" t="s">
        <v>9264</v>
      </c>
      <c r="AJ2198" s="238" t="s">
        <v>9173</v>
      </c>
      <c r="AK2198" s="238" t="s">
        <v>7182</v>
      </c>
      <c r="AL2198" s="238">
        <v>2197</v>
      </c>
    </row>
    <row r="2199" spans="1:38" x14ac:dyDescent="0.3">
      <c r="A2199" s="232">
        <v>6000620</v>
      </c>
      <c r="B2199" s="232" t="s">
        <v>9222</v>
      </c>
      <c r="C2199" s="244" t="s">
        <v>6717</v>
      </c>
      <c r="D2199" s="240" t="s">
        <v>9266</v>
      </c>
      <c r="E2199" s="239">
        <v>1201111159723</v>
      </c>
      <c r="F2199" s="243" t="s">
        <v>7044</v>
      </c>
      <c r="G2199" s="214">
        <v>0</v>
      </c>
      <c r="H2199" s="234" t="s">
        <v>9173</v>
      </c>
      <c r="I2199" s="234"/>
      <c r="J2199" s="234"/>
      <c r="K2199" s="234"/>
      <c r="L2199" s="234"/>
      <c r="M2199" s="234"/>
      <c r="N2199" s="234" t="s">
        <v>6946</v>
      </c>
      <c r="O2199" s="249"/>
      <c r="P2199" s="249"/>
      <c r="Q2199" s="226"/>
      <c r="R2199" s="212" t="s">
        <v>2</v>
      </c>
      <c r="S2199" s="213" t="s">
        <v>9173</v>
      </c>
      <c r="T2199" s="236" t="s">
        <v>9002</v>
      </c>
      <c r="U2199" s="237" t="s">
        <v>6722</v>
      </c>
      <c r="V2199" s="236">
        <v>45548</v>
      </c>
      <c r="W2199" s="236" t="s">
        <v>6944</v>
      </c>
      <c r="X2199" s="237" t="s">
        <v>9173</v>
      </c>
      <c r="Y2199" s="237"/>
      <c r="Z2199" s="237"/>
      <c r="AA2199" s="241">
        <v>202409</v>
      </c>
      <c r="AB2199" s="246"/>
      <c r="AC2199" s="236" t="s">
        <v>7181</v>
      </c>
      <c r="AD2199" s="247" t="s">
        <v>7026</v>
      </c>
      <c r="AE2199" s="248">
        <v>0</v>
      </c>
      <c r="AF2199" s="247" t="s">
        <v>7026</v>
      </c>
      <c r="AG2199" s="242" t="str">
        <f>IFERROR(VLOOKUP(작성용!A:A,RM!A:D,4,0),"-")</f>
        <v>-</v>
      </c>
      <c r="AH2199" s="9" t="s">
        <v>9173</v>
      </c>
      <c r="AI2199" s="238" t="s">
        <v>9264</v>
      </c>
      <c r="AJ2199" s="238" t="s">
        <v>9173</v>
      </c>
      <c r="AK2199" s="238" t="s">
        <v>7182</v>
      </c>
      <c r="AL2199" s="238">
        <v>2198</v>
      </c>
    </row>
    <row r="2200" spans="1:38" x14ac:dyDescent="0.3">
      <c r="A2200" s="232">
        <v>6000620</v>
      </c>
      <c r="B2200" s="232" t="s">
        <v>9222</v>
      </c>
      <c r="C2200" s="244" t="s">
        <v>6717</v>
      </c>
      <c r="D2200" s="240" t="s">
        <v>9267</v>
      </c>
      <c r="E2200" s="239">
        <v>1346110094742</v>
      </c>
      <c r="F2200" s="243" t="s">
        <v>7044</v>
      </c>
      <c r="G2200" s="214">
        <v>0</v>
      </c>
      <c r="H2200" s="234" t="s">
        <v>9173</v>
      </c>
      <c r="I2200" s="234"/>
      <c r="J2200" s="234"/>
      <c r="K2200" s="234"/>
      <c r="L2200" s="234"/>
      <c r="M2200" s="234"/>
      <c r="N2200" s="234" t="s">
        <v>6946</v>
      </c>
      <c r="O2200" s="249"/>
      <c r="P2200" s="249"/>
      <c r="Q2200" s="226"/>
      <c r="R2200" s="212" t="s">
        <v>2</v>
      </c>
      <c r="S2200" s="213" t="s">
        <v>9173</v>
      </c>
      <c r="T2200" s="236" t="s">
        <v>9002</v>
      </c>
      <c r="U2200" s="237" t="s">
        <v>6722</v>
      </c>
      <c r="V2200" s="236">
        <v>45548</v>
      </c>
      <c r="W2200" s="236" t="s">
        <v>6944</v>
      </c>
      <c r="X2200" s="237" t="s">
        <v>9173</v>
      </c>
      <c r="Y2200" s="237"/>
      <c r="Z2200" s="237"/>
      <c r="AA2200" s="241">
        <v>202409</v>
      </c>
      <c r="AB2200" s="246"/>
      <c r="AC2200" s="236" t="s">
        <v>7181</v>
      </c>
      <c r="AD2200" s="247" t="s">
        <v>7152</v>
      </c>
      <c r="AE2200" s="248">
        <v>0</v>
      </c>
      <c r="AF2200" s="247" t="s">
        <v>7152</v>
      </c>
      <c r="AG2200" s="242" t="str">
        <f>IFERROR(VLOOKUP(작성용!A:A,RM!A:D,4,0),"-")</f>
        <v>-</v>
      </c>
      <c r="AH2200" s="9" t="s">
        <v>9173</v>
      </c>
      <c r="AI2200" s="238" t="s">
        <v>7629</v>
      </c>
      <c r="AJ2200" s="238" t="s">
        <v>9173</v>
      </c>
      <c r="AK2200" s="238" t="s">
        <v>7182</v>
      </c>
      <c r="AL2200" s="238">
        <v>2199</v>
      </c>
    </row>
    <row r="2201" spans="1:38" x14ac:dyDescent="0.3">
      <c r="A2201" s="232">
        <v>6000620</v>
      </c>
      <c r="B2201" s="232" t="s">
        <v>9222</v>
      </c>
      <c r="C2201" s="244" t="s">
        <v>6717</v>
      </c>
      <c r="D2201" s="230" t="s">
        <v>9268</v>
      </c>
      <c r="E2201" s="239">
        <v>1358110168568</v>
      </c>
      <c r="F2201" s="243" t="s">
        <v>6931</v>
      </c>
      <c r="G2201" s="214">
        <v>0</v>
      </c>
      <c r="H2201" s="234" t="s">
        <v>9173</v>
      </c>
      <c r="I2201" s="234"/>
      <c r="J2201" s="234"/>
      <c r="K2201" s="234"/>
      <c r="L2201" s="234"/>
      <c r="M2201" s="234"/>
      <c r="N2201" s="234" t="s">
        <v>6946</v>
      </c>
      <c r="O2201" s="249"/>
      <c r="P2201" s="249"/>
      <c r="Q2201" s="226"/>
      <c r="R2201" s="212" t="s">
        <v>2</v>
      </c>
      <c r="S2201" s="213" t="s">
        <v>9173</v>
      </c>
      <c r="T2201" s="236" t="s">
        <v>9002</v>
      </c>
      <c r="U2201" s="237" t="s">
        <v>6722</v>
      </c>
      <c r="V2201" s="236">
        <v>45548</v>
      </c>
      <c r="W2201" s="236" t="s">
        <v>6944</v>
      </c>
      <c r="X2201" s="237" t="s">
        <v>9173</v>
      </c>
      <c r="Y2201" s="237"/>
      <c r="Z2201" s="237"/>
      <c r="AA2201" s="241">
        <v>202409</v>
      </c>
      <c r="AB2201" s="246"/>
      <c r="AC2201" s="236" t="s">
        <v>7181</v>
      </c>
      <c r="AD2201" s="247" t="s">
        <v>6910</v>
      </c>
      <c r="AE2201" s="248">
        <v>0</v>
      </c>
      <c r="AF2201" s="247" t="s">
        <v>6910</v>
      </c>
      <c r="AG2201" s="242" t="str">
        <f>IFERROR(VLOOKUP(작성용!A:A,RM!A:D,4,0),"-")</f>
        <v>-</v>
      </c>
      <c r="AH2201" s="9" t="s">
        <v>9173</v>
      </c>
      <c r="AI2201" s="238" t="s">
        <v>7629</v>
      </c>
      <c r="AJ2201" s="238" t="s">
        <v>9173</v>
      </c>
      <c r="AK2201" s="238" t="s">
        <v>7182</v>
      </c>
      <c r="AL2201" s="238">
        <v>2200</v>
      </c>
    </row>
    <row r="2202" spans="1:38" x14ac:dyDescent="0.3">
      <c r="A2202" s="232">
        <v>6000620</v>
      </c>
      <c r="B2202" s="232" t="s">
        <v>9222</v>
      </c>
      <c r="C2202" s="244" t="s">
        <v>6717</v>
      </c>
      <c r="D2202" s="240" t="s">
        <v>9269</v>
      </c>
      <c r="E2202" s="239">
        <v>1101117334553</v>
      </c>
      <c r="F2202" s="243" t="s">
        <v>7044</v>
      </c>
      <c r="G2202" s="214">
        <v>0</v>
      </c>
      <c r="H2202" s="234" t="s">
        <v>9173</v>
      </c>
      <c r="I2202" s="234"/>
      <c r="J2202" s="234"/>
      <c r="K2202" s="234"/>
      <c r="L2202" s="234"/>
      <c r="M2202" s="234"/>
      <c r="N2202" s="234" t="s">
        <v>6946</v>
      </c>
      <c r="O2202" s="249"/>
      <c r="P2202" s="249"/>
      <c r="Q2202" s="226"/>
      <c r="R2202" s="212" t="s">
        <v>2</v>
      </c>
      <c r="S2202" s="213" t="s">
        <v>9173</v>
      </c>
      <c r="T2202" s="236" t="s">
        <v>9002</v>
      </c>
      <c r="U2202" s="237" t="s">
        <v>6722</v>
      </c>
      <c r="V2202" s="236">
        <v>45548</v>
      </c>
      <c r="W2202" s="236" t="s">
        <v>6944</v>
      </c>
      <c r="X2202" s="237" t="s">
        <v>9173</v>
      </c>
      <c r="Y2202" s="237"/>
      <c r="Z2202" s="237"/>
      <c r="AA2202" s="241">
        <v>202409</v>
      </c>
      <c r="AB2202" s="246"/>
      <c r="AC2202" s="236" t="s">
        <v>7181</v>
      </c>
      <c r="AD2202" s="247" t="s">
        <v>7196</v>
      </c>
      <c r="AE2202" s="248">
        <v>0</v>
      </c>
      <c r="AF2202" s="247" t="s">
        <v>7196</v>
      </c>
      <c r="AG2202" s="242" t="str">
        <f>IFERROR(VLOOKUP(작성용!A:A,RM!A:D,4,0),"-")</f>
        <v>-</v>
      </c>
      <c r="AH2202" s="9" t="s">
        <v>9173</v>
      </c>
      <c r="AI2202" s="238" t="s">
        <v>7629</v>
      </c>
      <c r="AJ2202" s="238" t="s">
        <v>9173</v>
      </c>
      <c r="AK2202" s="238" t="s">
        <v>7182</v>
      </c>
      <c r="AL2202" s="238">
        <v>2201</v>
      </c>
    </row>
    <row r="2203" spans="1:38" x14ac:dyDescent="0.3">
      <c r="A2203" s="232">
        <v>6000620</v>
      </c>
      <c r="B2203" s="232" t="s">
        <v>9222</v>
      </c>
      <c r="C2203" s="244" t="s">
        <v>6717</v>
      </c>
      <c r="D2203" s="240" t="s">
        <v>9270</v>
      </c>
      <c r="E2203" s="239">
        <v>1101117572145</v>
      </c>
      <c r="F2203" s="243" t="s">
        <v>7179</v>
      </c>
      <c r="G2203" s="214">
        <v>0</v>
      </c>
      <c r="H2203" s="234" t="s">
        <v>9173</v>
      </c>
      <c r="I2203" s="234"/>
      <c r="J2203" s="234"/>
      <c r="K2203" s="234"/>
      <c r="L2203" s="234"/>
      <c r="M2203" s="234"/>
      <c r="N2203" s="234" t="s">
        <v>6946</v>
      </c>
      <c r="O2203" s="249"/>
      <c r="P2203" s="249"/>
      <c r="Q2203" s="226"/>
      <c r="R2203" s="212" t="s">
        <v>2</v>
      </c>
      <c r="S2203" s="213" t="s">
        <v>9173</v>
      </c>
      <c r="T2203" s="236" t="s">
        <v>9002</v>
      </c>
      <c r="U2203" s="237" t="s">
        <v>6722</v>
      </c>
      <c r="V2203" s="236">
        <v>45548</v>
      </c>
      <c r="W2203" s="236" t="s">
        <v>6944</v>
      </c>
      <c r="X2203" s="237" t="s">
        <v>9173</v>
      </c>
      <c r="Y2203" s="237"/>
      <c r="Z2203" s="237"/>
      <c r="AA2203" s="241">
        <v>202409</v>
      </c>
      <c r="AB2203" s="246"/>
      <c r="AC2203" s="236" t="s">
        <v>7181</v>
      </c>
      <c r="AD2203" s="247" t="s">
        <v>7133</v>
      </c>
      <c r="AE2203" s="248">
        <v>0</v>
      </c>
      <c r="AF2203" s="247" t="s">
        <v>7133</v>
      </c>
      <c r="AG2203" s="242" t="str">
        <f>IFERROR(VLOOKUP(작성용!A:A,RM!A:D,4,0),"-")</f>
        <v>-</v>
      </c>
      <c r="AH2203" s="9" t="s">
        <v>9173</v>
      </c>
      <c r="AI2203" s="238" t="s">
        <v>7629</v>
      </c>
      <c r="AJ2203" s="238" t="s">
        <v>9173</v>
      </c>
      <c r="AK2203" s="238" t="s">
        <v>7182</v>
      </c>
      <c r="AL2203" s="238">
        <v>2202</v>
      </c>
    </row>
    <row r="2204" spans="1:38" x14ac:dyDescent="0.3">
      <c r="A2204" s="232">
        <v>6000620</v>
      </c>
      <c r="B2204" s="232" t="s">
        <v>9222</v>
      </c>
      <c r="C2204" s="244" t="s">
        <v>6717</v>
      </c>
      <c r="D2204" s="240" t="s">
        <v>9270</v>
      </c>
      <c r="E2204" s="239">
        <v>1101117572145</v>
      </c>
      <c r="F2204" s="243" t="s">
        <v>7044</v>
      </c>
      <c r="G2204" s="214">
        <v>0</v>
      </c>
      <c r="H2204" s="234" t="s">
        <v>9173</v>
      </c>
      <c r="I2204" s="234"/>
      <c r="J2204" s="234"/>
      <c r="K2204" s="234"/>
      <c r="L2204" s="234"/>
      <c r="M2204" s="234"/>
      <c r="N2204" s="234" t="s">
        <v>6946</v>
      </c>
      <c r="O2204" s="249"/>
      <c r="P2204" s="249"/>
      <c r="Q2204" s="226"/>
      <c r="R2204" s="212" t="s">
        <v>2</v>
      </c>
      <c r="S2204" s="213" t="s">
        <v>9173</v>
      </c>
      <c r="T2204" s="236" t="s">
        <v>9002</v>
      </c>
      <c r="U2204" s="237" t="s">
        <v>6722</v>
      </c>
      <c r="V2204" s="236">
        <v>45548</v>
      </c>
      <c r="W2204" s="236" t="s">
        <v>6944</v>
      </c>
      <c r="X2204" s="237" t="s">
        <v>9173</v>
      </c>
      <c r="Y2204" s="237"/>
      <c r="Z2204" s="237"/>
      <c r="AA2204" s="241">
        <v>202409</v>
      </c>
      <c r="AB2204" s="246"/>
      <c r="AC2204" s="236" t="s">
        <v>7181</v>
      </c>
      <c r="AD2204" s="247" t="s">
        <v>7133</v>
      </c>
      <c r="AE2204" s="248">
        <v>0</v>
      </c>
      <c r="AF2204" s="247" t="s">
        <v>7133</v>
      </c>
      <c r="AG2204" s="242" t="str">
        <f>IFERROR(VLOOKUP(작성용!A:A,RM!A:D,4,0),"-")</f>
        <v>-</v>
      </c>
      <c r="AH2204" s="9" t="s">
        <v>9173</v>
      </c>
      <c r="AI2204" s="238" t="s">
        <v>7629</v>
      </c>
      <c r="AJ2204" s="238" t="s">
        <v>9173</v>
      </c>
      <c r="AK2204" s="238" t="s">
        <v>7182</v>
      </c>
      <c r="AL2204" s="238">
        <v>2203</v>
      </c>
    </row>
    <row r="2205" spans="1:38" x14ac:dyDescent="0.3">
      <c r="A2205" s="232">
        <v>6000620</v>
      </c>
      <c r="B2205" s="232" t="s">
        <v>9222</v>
      </c>
      <c r="C2205" s="244" t="s">
        <v>6717</v>
      </c>
      <c r="D2205" s="230" t="s">
        <v>7988</v>
      </c>
      <c r="E2205" s="239">
        <v>1311110465110</v>
      </c>
      <c r="F2205" s="243" t="s">
        <v>7179</v>
      </c>
      <c r="G2205" s="214">
        <v>0</v>
      </c>
      <c r="H2205" s="234" t="s">
        <v>9173</v>
      </c>
      <c r="I2205" s="234"/>
      <c r="J2205" s="234"/>
      <c r="K2205" s="234"/>
      <c r="L2205" s="234"/>
      <c r="M2205" s="234"/>
      <c r="N2205" s="234" t="s">
        <v>6946</v>
      </c>
      <c r="O2205" s="249"/>
      <c r="P2205" s="249"/>
      <c r="Q2205" s="226"/>
      <c r="R2205" s="212" t="s">
        <v>2</v>
      </c>
      <c r="S2205" s="213" t="s">
        <v>9173</v>
      </c>
      <c r="T2205" s="236" t="s">
        <v>9002</v>
      </c>
      <c r="U2205" s="237" t="s">
        <v>6722</v>
      </c>
      <c r="V2205" s="236">
        <v>45548</v>
      </c>
      <c r="W2205" s="236" t="s">
        <v>6944</v>
      </c>
      <c r="X2205" s="237" t="s">
        <v>9173</v>
      </c>
      <c r="Y2205" s="237"/>
      <c r="Z2205" s="237"/>
      <c r="AA2205" s="241">
        <v>202409</v>
      </c>
      <c r="AB2205" s="246"/>
      <c r="AC2205" s="236" t="s">
        <v>7181</v>
      </c>
      <c r="AD2205" s="247" t="s">
        <v>7196</v>
      </c>
      <c r="AE2205" s="248">
        <v>0</v>
      </c>
      <c r="AF2205" s="247" t="s">
        <v>7196</v>
      </c>
      <c r="AG2205" s="242" t="str">
        <f>IFERROR(VLOOKUP(작성용!A:A,RM!A:D,4,0),"-")</f>
        <v>-</v>
      </c>
      <c r="AH2205" s="9" t="s">
        <v>9173</v>
      </c>
      <c r="AI2205" s="238" t="s">
        <v>7629</v>
      </c>
      <c r="AJ2205" s="238" t="s">
        <v>9173</v>
      </c>
      <c r="AK2205" s="238" t="s">
        <v>7182</v>
      </c>
      <c r="AL2205" s="238">
        <v>2204</v>
      </c>
    </row>
    <row r="2206" spans="1:38" x14ac:dyDescent="0.3">
      <c r="A2206" s="232">
        <v>6000620</v>
      </c>
      <c r="B2206" s="232" t="s">
        <v>9222</v>
      </c>
      <c r="C2206" s="244" t="s">
        <v>6717</v>
      </c>
      <c r="D2206" s="240" t="s">
        <v>9271</v>
      </c>
      <c r="E2206" s="239">
        <v>1101118141759</v>
      </c>
      <c r="F2206" s="243" t="s">
        <v>7044</v>
      </c>
      <c r="G2206" s="214">
        <v>0</v>
      </c>
      <c r="H2206" s="234" t="s">
        <v>9173</v>
      </c>
      <c r="I2206" s="234"/>
      <c r="J2206" s="234"/>
      <c r="K2206" s="234"/>
      <c r="L2206" s="234"/>
      <c r="M2206" s="234"/>
      <c r="N2206" s="234" t="s">
        <v>6946</v>
      </c>
      <c r="O2206" s="249"/>
      <c r="P2206" s="249"/>
      <c r="Q2206" s="226"/>
      <c r="R2206" s="212" t="s">
        <v>2</v>
      </c>
      <c r="S2206" s="213" t="s">
        <v>9173</v>
      </c>
      <c r="T2206" s="236" t="s">
        <v>9002</v>
      </c>
      <c r="U2206" s="237" t="s">
        <v>6722</v>
      </c>
      <c r="V2206" s="236">
        <v>45548</v>
      </c>
      <c r="W2206" s="236" t="s">
        <v>6944</v>
      </c>
      <c r="X2206" s="237" t="s">
        <v>9173</v>
      </c>
      <c r="Y2206" s="237"/>
      <c r="Z2206" s="237"/>
      <c r="AA2206" s="241">
        <v>202409</v>
      </c>
      <c r="AB2206" s="246"/>
      <c r="AC2206" s="236" t="s">
        <v>7181</v>
      </c>
      <c r="AD2206" s="247" t="s">
        <v>7158</v>
      </c>
      <c r="AE2206" s="248">
        <v>0</v>
      </c>
      <c r="AF2206" s="247" t="s">
        <v>7158</v>
      </c>
      <c r="AG2206" s="242" t="str">
        <f>IFERROR(VLOOKUP(작성용!A:A,RM!A:D,4,0),"-")</f>
        <v>-</v>
      </c>
      <c r="AH2206" s="9" t="s">
        <v>9173</v>
      </c>
      <c r="AI2206" s="238" t="s">
        <v>7629</v>
      </c>
      <c r="AJ2206" s="238" t="s">
        <v>9173</v>
      </c>
      <c r="AK2206" s="238" t="s">
        <v>7182</v>
      </c>
      <c r="AL2206" s="238">
        <v>2205</v>
      </c>
    </row>
    <row r="2207" spans="1:38" x14ac:dyDescent="0.3">
      <c r="A2207" s="232">
        <v>6000620</v>
      </c>
      <c r="B2207" s="232" t="s">
        <v>9222</v>
      </c>
      <c r="C2207" s="244" t="s">
        <v>6717</v>
      </c>
      <c r="D2207" s="240" t="s">
        <v>9272</v>
      </c>
      <c r="E2207" s="239" t="s">
        <v>5591</v>
      </c>
      <c r="F2207" s="243" t="s">
        <v>7062</v>
      </c>
      <c r="G2207" s="214">
        <v>0</v>
      </c>
      <c r="H2207" s="234" t="s">
        <v>9173</v>
      </c>
      <c r="I2207" s="234"/>
      <c r="J2207" s="234"/>
      <c r="K2207" s="234"/>
      <c r="L2207" s="234"/>
      <c r="M2207" s="234"/>
      <c r="N2207" s="234" t="s">
        <v>6946</v>
      </c>
      <c r="O2207" s="249"/>
      <c r="P2207" s="249"/>
      <c r="Q2207" s="226"/>
      <c r="R2207" s="212" t="s">
        <v>2</v>
      </c>
      <c r="S2207" s="213" t="s">
        <v>9173</v>
      </c>
      <c r="T2207" s="236" t="s">
        <v>9002</v>
      </c>
      <c r="U2207" s="237" t="s">
        <v>6722</v>
      </c>
      <c r="V2207" s="236">
        <v>45548</v>
      </c>
      <c r="W2207" s="236" t="s">
        <v>6944</v>
      </c>
      <c r="X2207" s="237" t="s">
        <v>9173</v>
      </c>
      <c r="Y2207" s="237"/>
      <c r="Z2207" s="237"/>
      <c r="AA2207" s="241">
        <v>202409</v>
      </c>
      <c r="AB2207" s="246"/>
      <c r="AC2207" s="236" t="s">
        <v>7181</v>
      </c>
      <c r="AD2207" s="247" t="s">
        <v>7131</v>
      </c>
      <c r="AE2207" s="248">
        <v>0</v>
      </c>
      <c r="AF2207" s="247" t="s">
        <v>7131</v>
      </c>
      <c r="AG2207" s="242" t="str">
        <f>IFERROR(VLOOKUP(작성용!A:A,RM!A:D,4,0),"-")</f>
        <v>-</v>
      </c>
      <c r="AH2207" s="9" t="s">
        <v>9173</v>
      </c>
      <c r="AI2207" s="238" t="s">
        <v>7629</v>
      </c>
      <c r="AJ2207" s="238" t="s">
        <v>9173</v>
      </c>
      <c r="AK2207" s="238" t="s">
        <v>7182</v>
      </c>
      <c r="AL2207" s="238">
        <v>2206</v>
      </c>
    </row>
    <row r="2208" spans="1:38" x14ac:dyDescent="0.3">
      <c r="A2208" s="232">
        <v>6000620</v>
      </c>
      <c r="B2208" s="232" t="s">
        <v>9222</v>
      </c>
      <c r="C2208" s="244" t="s">
        <v>6717</v>
      </c>
      <c r="D2208" s="240" t="s">
        <v>9273</v>
      </c>
      <c r="E2208" s="239">
        <v>1411110051644</v>
      </c>
      <c r="F2208" s="243" t="s">
        <v>7044</v>
      </c>
      <c r="G2208" s="214">
        <v>0</v>
      </c>
      <c r="H2208" s="234" t="s">
        <v>9173</v>
      </c>
      <c r="I2208" s="234"/>
      <c r="J2208" s="234"/>
      <c r="K2208" s="234"/>
      <c r="L2208" s="234"/>
      <c r="M2208" s="234"/>
      <c r="N2208" s="234" t="s">
        <v>6946</v>
      </c>
      <c r="O2208" s="249"/>
      <c r="P2208" s="249"/>
      <c r="Q2208" s="226"/>
      <c r="R2208" s="212" t="s">
        <v>2</v>
      </c>
      <c r="S2208" s="213" t="s">
        <v>9173</v>
      </c>
      <c r="T2208" s="236" t="s">
        <v>9002</v>
      </c>
      <c r="U2208" s="237" t="s">
        <v>6722</v>
      </c>
      <c r="V2208" s="236">
        <v>45548</v>
      </c>
      <c r="W2208" s="236" t="s">
        <v>6944</v>
      </c>
      <c r="X2208" s="237" t="s">
        <v>9173</v>
      </c>
      <c r="Y2208" s="237"/>
      <c r="Z2208" s="237"/>
      <c r="AA2208" s="241">
        <v>202409</v>
      </c>
      <c r="AB2208" s="246"/>
      <c r="AC2208" s="236" t="s">
        <v>7181</v>
      </c>
      <c r="AD2208" s="247" t="s">
        <v>7117</v>
      </c>
      <c r="AE2208" s="248">
        <v>0</v>
      </c>
      <c r="AF2208" s="247" t="s">
        <v>7117</v>
      </c>
      <c r="AG2208" s="242" t="str">
        <f>IFERROR(VLOOKUP(작성용!A:A,RM!A:D,4,0),"-")</f>
        <v>-</v>
      </c>
      <c r="AH2208" s="9" t="s">
        <v>9173</v>
      </c>
      <c r="AI2208" s="238" t="s">
        <v>7629</v>
      </c>
      <c r="AJ2208" s="238" t="s">
        <v>9173</v>
      </c>
      <c r="AK2208" s="238" t="s">
        <v>7182</v>
      </c>
      <c r="AL2208" s="238">
        <v>2207</v>
      </c>
    </row>
    <row r="2209" spans="1:38" x14ac:dyDescent="0.3">
      <c r="A2209" s="232">
        <v>6000620</v>
      </c>
      <c r="B2209" s="232" t="s">
        <v>9222</v>
      </c>
      <c r="C2209" s="244" t="s">
        <v>6717</v>
      </c>
      <c r="D2209" s="240" t="s">
        <v>9274</v>
      </c>
      <c r="E2209" s="239">
        <v>1101118026282</v>
      </c>
      <c r="F2209" s="243" t="s">
        <v>7044</v>
      </c>
      <c r="G2209" s="214">
        <v>0</v>
      </c>
      <c r="H2209" s="234" t="s">
        <v>9173</v>
      </c>
      <c r="I2209" s="234"/>
      <c r="J2209" s="234"/>
      <c r="K2209" s="234"/>
      <c r="L2209" s="234"/>
      <c r="M2209" s="234"/>
      <c r="N2209" s="234" t="s">
        <v>6946</v>
      </c>
      <c r="O2209" s="249"/>
      <c r="P2209" s="249"/>
      <c r="Q2209" s="226"/>
      <c r="R2209" s="212" t="s">
        <v>2</v>
      </c>
      <c r="S2209" s="213" t="s">
        <v>9173</v>
      </c>
      <c r="T2209" s="236" t="s">
        <v>9002</v>
      </c>
      <c r="U2209" s="237" t="s">
        <v>6722</v>
      </c>
      <c r="V2209" s="236">
        <v>45548</v>
      </c>
      <c r="W2209" s="236" t="s">
        <v>6944</v>
      </c>
      <c r="X2209" s="237" t="s">
        <v>9173</v>
      </c>
      <c r="Y2209" s="237"/>
      <c r="Z2209" s="237"/>
      <c r="AA2209" s="241">
        <v>202409</v>
      </c>
      <c r="AB2209" s="246"/>
      <c r="AC2209" s="236" t="s">
        <v>7181</v>
      </c>
      <c r="AD2209" s="247" t="s">
        <v>7158</v>
      </c>
      <c r="AE2209" s="248">
        <v>0</v>
      </c>
      <c r="AF2209" s="247" t="s">
        <v>7158</v>
      </c>
      <c r="AG2209" s="242" t="str">
        <f>IFERROR(VLOOKUP(작성용!A:A,RM!A:D,4,0),"-")</f>
        <v>-</v>
      </c>
      <c r="AH2209" s="9" t="s">
        <v>9173</v>
      </c>
      <c r="AI2209" s="238" t="s">
        <v>7629</v>
      </c>
      <c r="AJ2209" s="238" t="s">
        <v>9173</v>
      </c>
      <c r="AK2209" s="238" t="s">
        <v>7182</v>
      </c>
      <c r="AL2209" s="238">
        <v>2208</v>
      </c>
    </row>
    <row r="2210" spans="1:38" x14ac:dyDescent="0.3">
      <c r="A2210" s="232">
        <v>6000620</v>
      </c>
      <c r="B2210" s="232" t="s">
        <v>9222</v>
      </c>
      <c r="C2210" s="244" t="s">
        <v>6717</v>
      </c>
      <c r="D2210" s="240" t="s">
        <v>9275</v>
      </c>
      <c r="E2210" s="239" t="s">
        <v>5592</v>
      </c>
      <c r="F2210" s="243" t="s">
        <v>6966</v>
      </c>
      <c r="G2210" s="214">
        <v>0</v>
      </c>
      <c r="H2210" s="234" t="s">
        <v>9173</v>
      </c>
      <c r="I2210" s="234"/>
      <c r="J2210" s="234"/>
      <c r="K2210" s="234"/>
      <c r="L2210" s="234"/>
      <c r="M2210" s="234"/>
      <c r="N2210" s="234" t="s">
        <v>6946</v>
      </c>
      <c r="O2210" s="249"/>
      <c r="P2210" s="249"/>
      <c r="Q2210" s="226"/>
      <c r="R2210" s="212" t="s">
        <v>2</v>
      </c>
      <c r="S2210" s="213" t="s">
        <v>9173</v>
      </c>
      <c r="T2210" s="236" t="s">
        <v>9002</v>
      </c>
      <c r="U2210" s="237" t="s">
        <v>6722</v>
      </c>
      <c r="V2210" s="236">
        <v>45548</v>
      </c>
      <c r="W2210" s="236" t="s">
        <v>6944</v>
      </c>
      <c r="X2210" s="237" t="s">
        <v>9173</v>
      </c>
      <c r="Y2210" s="237"/>
      <c r="Z2210" s="237"/>
      <c r="AA2210" s="241">
        <v>202409</v>
      </c>
      <c r="AB2210" s="246"/>
      <c r="AC2210" s="236" t="s">
        <v>7181</v>
      </c>
      <c r="AD2210" s="247" t="s">
        <v>7155</v>
      </c>
      <c r="AE2210" s="248">
        <v>0</v>
      </c>
      <c r="AF2210" s="247" t="s">
        <v>7167</v>
      </c>
      <c r="AG2210" s="242" t="str">
        <f>IFERROR(VLOOKUP(작성용!A:A,RM!A:D,4,0),"-")</f>
        <v>-</v>
      </c>
      <c r="AH2210" s="9" t="s">
        <v>9173</v>
      </c>
      <c r="AI2210" s="238" t="s">
        <v>7629</v>
      </c>
      <c r="AJ2210" s="238" t="s">
        <v>9173</v>
      </c>
      <c r="AK2210" s="238" t="s">
        <v>7182</v>
      </c>
      <c r="AL2210" s="238">
        <v>2209</v>
      </c>
    </row>
    <row r="2211" spans="1:38" x14ac:dyDescent="0.3">
      <c r="A2211" s="232">
        <v>6000620</v>
      </c>
      <c r="B2211" s="232" t="s">
        <v>9222</v>
      </c>
      <c r="C2211" s="244" t="s">
        <v>6717</v>
      </c>
      <c r="D2211" s="240" t="s">
        <v>9276</v>
      </c>
      <c r="E2211" s="239">
        <v>1101115323160</v>
      </c>
      <c r="F2211" s="243" t="s">
        <v>7179</v>
      </c>
      <c r="G2211" s="214">
        <v>0</v>
      </c>
      <c r="H2211" s="234" t="s">
        <v>9173</v>
      </c>
      <c r="I2211" s="234"/>
      <c r="J2211" s="234"/>
      <c r="K2211" s="234"/>
      <c r="L2211" s="234"/>
      <c r="M2211" s="234"/>
      <c r="N2211" s="234" t="s">
        <v>6946</v>
      </c>
      <c r="O2211" s="249"/>
      <c r="P2211" s="249"/>
      <c r="Q2211" s="226"/>
      <c r="R2211" s="212" t="s">
        <v>2</v>
      </c>
      <c r="S2211" s="213" t="s">
        <v>9173</v>
      </c>
      <c r="T2211" s="236" t="s">
        <v>9002</v>
      </c>
      <c r="U2211" s="237" t="s">
        <v>6722</v>
      </c>
      <c r="V2211" s="236">
        <v>45548</v>
      </c>
      <c r="W2211" s="236" t="s">
        <v>6944</v>
      </c>
      <c r="X2211" s="237" t="s">
        <v>9173</v>
      </c>
      <c r="Y2211" s="237"/>
      <c r="Z2211" s="237"/>
      <c r="AA2211" s="241">
        <v>202409</v>
      </c>
      <c r="AB2211" s="246"/>
      <c r="AC2211" s="236" t="s">
        <v>7181</v>
      </c>
      <c r="AD2211" s="247" t="s">
        <v>7115</v>
      </c>
      <c r="AE2211" s="248">
        <v>0</v>
      </c>
      <c r="AF2211" s="247" t="s">
        <v>7115</v>
      </c>
      <c r="AG2211" s="242" t="str">
        <f>IFERROR(VLOOKUP(작성용!A:A,RM!A:D,4,0),"-")</f>
        <v>-</v>
      </c>
      <c r="AH2211" s="9" t="s">
        <v>9173</v>
      </c>
      <c r="AI2211" s="238" t="s">
        <v>9173</v>
      </c>
      <c r="AJ2211" s="238" t="s">
        <v>9173</v>
      </c>
      <c r="AK2211" s="238" t="s">
        <v>7182</v>
      </c>
      <c r="AL2211" s="238">
        <v>2210</v>
      </c>
    </row>
    <row r="2212" spans="1:38" x14ac:dyDescent="0.3">
      <c r="A2212" s="232">
        <v>6000620</v>
      </c>
      <c r="B2212" s="232" t="s">
        <v>9222</v>
      </c>
      <c r="C2212" s="244" t="s">
        <v>6717</v>
      </c>
      <c r="D2212" s="230" t="s">
        <v>9277</v>
      </c>
      <c r="E2212" s="239">
        <v>1101116001252</v>
      </c>
      <c r="F2212" s="243" t="s">
        <v>7044</v>
      </c>
      <c r="G2212" s="214">
        <v>0</v>
      </c>
      <c r="H2212" s="234" t="s">
        <v>9173</v>
      </c>
      <c r="I2212" s="234"/>
      <c r="J2212" s="234"/>
      <c r="K2212" s="234"/>
      <c r="L2212" s="234"/>
      <c r="M2212" s="234"/>
      <c r="N2212" s="234" t="s">
        <v>6946</v>
      </c>
      <c r="O2212" s="249"/>
      <c r="P2212" s="249"/>
      <c r="Q2212" s="226"/>
      <c r="R2212" s="212" t="s">
        <v>2</v>
      </c>
      <c r="S2212" s="213" t="s">
        <v>9173</v>
      </c>
      <c r="T2212" s="236" t="s">
        <v>9002</v>
      </c>
      <c r="U2212" s="237" t="s">
        <v>6722</v>
      </c>
      <c r="V2212" s="236">
        <v>45548</v>
      </c>
      <c r="W2212" s="236" t="s">
        <v>6944</v>
      </c>
      <c r="X2212" s="237" t="s">
        <v>9173</v>
      </c>
      <c r="Y2212" s="237"/>
      <c r="Z2212" s="237"/>
      <c r="AA2212" s="241">
        <v>202409</v>
      </c>
      <c r="AB2212" s="246"/>
      <c r="AC2212" s="236" t="s">
        <v>7181</v>
      </c>
      <c r="AD2212" s="247" t="s">
        <v>7137</v>
      </c>
      <c r="AE2212" s="248">
        <v>0.4</v>
      </c>
      <c r="AF2212" s="247" t="s">
        <v>7137</v>
      </c>
      <c r="AG2212" s="242" t="str">
        <f>IFERROR(VLOOKUP(작성용!A:A,RM!A:D,4,0),"-")</f>
        <v>-</v>
      </c>
      <c r="AH2212" s="9" t="s">
        <v>9173</v>
      </c>
      <c r="AI2212" s="238" t="s">
        <v>9173</v>
      </c>
      <c r="AJ2212" s="238" t="s">
        <v>9173</v>
      </c>
      <c r="AK2212" s="238" t="s">
        <v>7182</v>
      </c>
      <c r="AL2212" s="238">
        <v>2211</v>
      </c>
    </row>
    <row r="2213" spans="1:38" x14ac:dyDescent="0.3">
      <c r="A2213" s="232">
        <v>6000620</v>
      </c>
      <c r="B2213" s="232" t="s">
        <v>9222</v>
      </c>
      <c r="C2213" s="244" t="s">
        <v>6717</v>
      </c>
      <c r="D2213" s="230" t="s">
        <v>9278</v>
      </c>
      <c r="E2213" s="239">
        <v>1101113015339</v>
      </c>
      <c r="F2213" s="243" t="s">
        <v>7044</v>
      </c>
      <c r="G2213" s="214">
        <v>0</v>
      </c>
      <c r="H2213" s="234" t="s">
        <v>9173</v>
      </c>
      <c r="I2213" s="234"/>
      <c r="J2213" s="234"/>
      <c r="K2213" s="234"/>
      <c r="L2213" s="234"/>
      <c r="M2213" s="234"/>
      <c r="N2213" s="234" t="s">
        <v>6946</v>
      </c>
      <c r="O2213" s="249"/>
      <c r="P2213" s="249"/>
      <c r="Q2213" s="226"/>
      <c r="R2213" s="212" t="s">
        <v>2</v>
      </c>
      <c r="S2213" s="213" t="s">
        <v>9173</v>
      </c>
      <c r="T2213" s="236" t="s">
        <v>9002</v>
      </c>
      <c r="U2213" s="237" t="s">
        <v>6722</v>
      </c>
      <c r="V2213" s="236">
        <v>45548</v>
      </c>
      <c r="W2213" s="236" t="s">
        <v>6944</v>
      </c>
      <c r="X2213" s="237" t="s">
        <v>9173</v>
      </c>
      <c r="Y2213" s="237"/>
      <c r="Z2213" s="237"/>
      <c r="AA2213" s="241">
        <v>202409</v>
      </c>
      <c r="AB2213" s="246"/>
      <c r="AC2213" s="236" t="s">
        <v>7181</v>
      </c>
      <c r="AD2213" s="247" t="s">
        <v>7049</v>
      </c>
      <c r="AE2213" s="248">
        <v>0.4</v>
      </c>
      <c r="AF2213" s="247" t="s">
        <v>7049</v>
      </c>
      <c r="AG2213" s="242" t="str">
        <f>IFERROR(VLOOKUP(작성용!A:A,RM!A:D,4,0),"-")</f>
        <v>-</v>
      </c>
      <c r="AH2213" s="9" t="s">
        <v>9173</v>
      </c>
      <c r="AI2213" s="238" t="s">
        <v>9173</v>
      </c>
      <c r="AJ2213" s="238" t="s">
        <v>9173</v>
      </c>
      <c r="AK2213" s="238" t="s">
        <v>7182</v>
      </c>
      <c r="AL2213" s="238">
        <v>2212</v>
      </c>
    </row>
    <row r="2214" spans="1:38" x14ac:dyDescent="0.3">
      <c r="A2214" s="232">
        <v>6000620</v>
      </c>
      <c r="B2214" s="232" t="s">
        <v>9222</v>
      </c>
      <c r="C2214" s="244" t="s">
        <v>6717</v>
      </c>
      <c r="D2214" s="240" t="s">
        <v>8211</v>
      </c>
      <c r="E2214" s="239">
        <v>1101116823458</v>
      </c>
      <c r="F2214" s="243" t="s">
        <v>7044</v>
      </c>
      <c r="G2214" s="214">
        <v>0</v>
      </c>
      <c r="H2214" s="234" t="s">
        <v>9173</v>
      </c>
      <c r="I2214" s="234"/>
      <c r="J2214" s="234"/>
      <c r="K2214" s="234"/>
      <c r="L2214" s="234"/>
      <c r="M2214" s="234"/>
      <c r="N2214" s="234" t="s">
        <v>6946</v>
      </c>
      <c r="O2214" s="249"/>
      <c r="P2214" s="249"/>
      <c r="Q2214" s="226"/>
      <c r="R2214" s="212" t="s">
        <v>2</v>
      </c>
      <c r="S2214" s="213" t="s">
        <v>9173</v>
      </c>
      <c r="T2214" s="236" t="s">
        <v>9002</v>
      </c>
      <c r="U2214" s="237" t="s">
        <v>6722</v>
      </c>
      <c r="V2214" s="236">
        <v>45548</v>
      </c>
      <c r="W2214" s="236" t="s">
        <v>6944</v>
      </c>
      <c r="X2214" s="237" t="s">
        <v>9173</v>
      </c>
      <c r="Y2214" s="237"/>
      <c r="Z2214" s="237"/>
      <c r="AA2214" s="241">
        <v>202409</v>
      </c>
      <c r="AB2214" s="246"/>
      <c r="AC2214" s="236" t="s">
        <v>7181</v>
      </c>
      <c r="AD2214" s="247" t="s">
        <v>7124</v>
      </c>
      <c r="AE2214" s="248">
        <v>0</v>
      </c>
      <c r="AF2214" s="247" t="s">
        <v>7124</v>
      </c>
      <c r="AG2214" s="242" t="str">
        <f>IFERROR(VLOOKUP(작성용!A:A,RM!A:D,4,0),"-")</f>
        <v>-</v>
      </c>
      <c r="AH2214" s="9" t="s">
        <v>9173</v>
      </c>
      <c r="AI2214" s="238" t="s">
        <v>9173</v>
      </c>
      <c r="AJ2214" s="238" t="s">
        <v>9173</v>
      </c>
      <c r="AK2214" s="238" t="s">
        <v>7182</v>
      </c>
      <c r="AL2214" s="238">
        <v>2213</v>
      </c>
    </row>
    <row r="2215" spans="1:38" x14ac:dyDescent="0.3">
      <c r="A2215" s="232">
        <v>6000620</v>
      </c>
      <c r="B2215" s="232" t="s">
        <v>9222</v>
      </c>
      <c r="C2215" s="244" t="s">
        <v>6717</v>
      </c>
      <c r="D2215" s="230" t="s">
        <v>7638</v>
      </c>
      <c r="E2215" s="239">
        <v>1101115763910</v>
      </c>
      <c r="F2215" s="243" t="s">
        <v>7044</v>
      </c>
      <c r="G2215" s="214">
        <v>0</v>
      </c>
      <c r="H2215" s="234" t="s">
        <v>9173</v>
      </c>
      <c r="I2215" s="234"/>
      <c r="J2215" s="234"/>
      <c r="K2215" s="234"/>
      <c r="L2215" s="234"/>
      <c r="M2215" s="234"/>
      <c r="N2215" s="234" t="s">
        <v>6946</v>
      </c>
      <c r="O2215" s="249"/>
      <c r="P2215" s="249"/>
      <c r="Q2215" s="226"/>
      <c r="R2215" s="212" t="s">
        <v>2</v>
      </c>
      <c r="S2215" s="213" t="s">
        <v>9173</v>
      </c>
      <c r="T2215" s="236" t="s">
        <v>9002</v>
      </c>
      <c r="U2215" s="237" t="s">
        <v>6722</v>
      </c>
      <c r="V2215" s="236">
        <v>45548</v>
      </c>
      <c r="W2215" s="236" t="s">
        <v>6944</v>
      </c>
      <c r="X2215" s="237" t="s">
        <v>9173</v>
      </c>
      <c r="Y2215" s="237"/>
      <c r="Z2215" s="237"/>
      <c r="AA2215" s="241">
        <v>202409</v>
      </c>
      <c r="AB2215" s="246"/>
      <c r="AC2215" s="236" t="s">
        <v>7181</v>
      </c>
      <c r="AD2215" s="247" t="s">
        <v>7196</v>
      </c>
      <c r="AE2215" s="248">
        <v>0.4</v>
      </c>
      <c r="AF2215" s="247" t="s">
        <v>7196</v>
      </c>
      <c r="AG2215" s="242" t="str">
        <f>IFERROR(VLOOKUP(작성용!A:A,RM!A:D,4,0),"-")</f>
        <v>-</v>
      </c>
      <c r="AH2215" s="9" t="s">
        <v>9173</v>
      </c>
      <c r="AI2215" s="238" t="s">
        <v>9173</v>
      </c>
      <c r="AJ2215" s="238" t="s">
        <v>9173</v>
      </c>
      <c r="AK2215" s="238" t="s">
        <v>7182</v>
      </c>
      <c r="AL2215" s="238">
        <v>2214</v>
      </c>
    </row>
    <row r="2216" spans="1:38" x14ac:dyDescent="0.3">
      <c r="A2216" s="232">
        <v>6000620</v>
      </c>
      <c r="B2216" s="232" t="s">
        <v>9222</v>
      </c>
      <c r="C2216" s="244" t="s">
        <v>6717</v>
      </c>
      <c r="D2216" s="240" t="s">
        <v>9279</v>
      </c>
      <c r="E2216" s="239">
        <v>1101114800680</v>
      </c>
      <c r="F2216" s="243" t="s">
        <v>7044</v>
      </c>
      <c r="G2216" s="214">
        <v>0</v>
      </c>
      <c r="H2216" s="234" t="s">
        <v>9173</v>
      </c>
      <c r="I2216" s="234"/>
      <c r="J2216" s="234"/>
      <c r="K2216" s="234"/>
      <c r="L2216" s="234"/>
      <c r="M2216" s="234"/>
      <c r="N2216" s="234" t="s">
        <v>6946</v>
      </c>
      <c r="O2216" s="249"/>
      <c r="P2216" s="249"/>
      <c r="Q2216" s="226"/>
      <c r="R2216" s="212" t="s">
        <v>2</v>
      </c>
      <c r="S2216" s="213" t="s">
        <v>9173</v>
      </c>
      <c r="T2216" s="236" t="s">
        <v>9002</v>
      </c>
      <c r="U2216" s="237" t="s">
        <v>6722</v>
      </c>
      <c r="V2216" s="236">
        <v>45548</v>
      </c>
      <c r="W2216" s="236" t="s">
        <v>6944</v>
      </c>
      <c r="X2216" s="237" t="s">
        <v>9173</v>
      </c>
      <c r="Y2216" s="237"/>
      <c r="Z2216" s="237"/>
      <c r="AA2216" s="241">
        <v>202409</v>
      </c>
      <c r="AB2216" s="246"/>
      <c r="AC2216" s="236" t="s">
        <v>7181</v>
      </c>
      <c r="AD2216" s="247" t="s">
        <v>7124</v>
      </c>
      <c r="AE2216" s="248">
        <v>0</v>
      </c>
      <c r="AF2216" s="247" t="s">
        <v>7124</v>
      </c>
      <c r="AG2216" s="242" t="str">
        <f>IFERROR(VLOOKUP(작성용!A:A,RM!A:D,4,0),"-")</f>
        <v>-</v>
      </c>
      <c r="AH2216" s="9" t="s">
        <v>9173</v>
      </c>
      <c r="AI2216" s="238" t="s">
        <v>9173</v>
      </c>
      <c r="AJ2216" s="238" t="s">
        <v>9173</v>
      </c>
      <c r="AK2216" s="238" t="s">
        <v>7182</v>
      </c>
      <c r="AL2216" s="238">
        <v>2215</v>
      </c>
    </row>
    <row r="2217" spans="1:38" x14ac:dyDescent="0.3">
      <c r="A2217" s="232">
        <v>6000620</v>
      </c>
      <c r="B2217" s="232" t="s">
        <v>9222</v>
      </c>
      <c r="C2217" s="244" t="s">
        <v>6717</v>
      </c>
      <c r="D2217" s="240" t="s">
        <v>9280</v>
      </c>
      <c r="E2217" s="239">
        <v>1101118608428</v>
      </c>
      <c r="F2217" s="243" t="s">
        <v>7044</v>
      </c>
      <c r="G2217" s="214">
        <v>0</v>
      </c>
      <c r="H2217" s="234" t="s">
        <v>9173</v>
      </c>
      <c r="I2217" s="234"/>
      <c r="J2217" s="234"/>
      <c r="K2217" s="234"/>
      <c r="L2217" s="234"/>
      <c r="M2217" s="234"/>
      <c r="N2217" s="234" t="s">
        <v>6946</v>
      </c>
      <c r="O2217" s="249"/>
      <c r="P2217" s="249"/>
      <c r="Q2217" s="226"/>
      <c r="R2217" s="212" t="s">
        <v>2</v>
      </c>
      <c r="S2217" s="213" t="s">
        <v>9173</v>
      </c>
      <c r="T2217" s="236" t="s">
        <v>9002</v>
      </c>
      <c r="U2217" s="237" t="s">
        <v>6722</v>
      </c>
      <c r="V2217" s="236">
        <v>45548</v>
      </c>
      <c r="W2217" s="236" t="s">
        <v>6944</v>
      </c>
      <c r="X2217" s="237" t="s">
        <v>9173</v>
      </c>
      <c r="Y2217" s="237"/>
      <c r="Z2217" s="237"/>
      <c r="AA2217" s="241">
        <v>202409</v>
      </c>
      <c r="AB2217" s="246"/>
      <c r="AC2217" s="236" t="s">
        <v>7181</v>
      </c>
      <c r="AD2217" s="247" t="s">
        <v>7115</v>
      </c>
      <c r="AE2217" s="248">
        <v>0</v>
      </c>
      <c r="AF2217" s="247" t="s">
        <v>7115</v>
      </c>
      <c r="AG2217" s="242" t="str">
        <f>IFERROR(VLOOKUP(작성용!A:A,RM!A:D,4,0),"-")</f>
        <v>-</v>
      </c>
      <c r="AH2217" s="9" t="s">
        <v>9173</v>
      </c>
      <c r="AI2217" s="238" t="s">
        <v>9173</v>
      </c>
      <c r="AJ2217" s="238" t="s">
        <v>9173</v>
      </c>
      <c r="AK2217" s="238" t="s">
        <v>7182</v>
      </c>
      <c r="AL2217" s="238">
        <v>2216</v>
      </c>
    </row>
    <row r="2218" spans="1:38" x14ac:dyDescent="0.3">
      <c r="A2218" s="232">
        <v>6000620</v>
      </c>
      <c r="B2218" s="232" t="s">
        <v>9222</v>
      </c>
      <c r="C2218" s="244" t="s">
        <v>6717</v>
      </c>
      <c r="D2218" s="240" t="s">
        <v>9281</v>
      </c>
      <c r="E2218" s="239">
        <v>1101118293253</v>
      </c>
      <c r="F2218" s="243" t="s">
        <v>6931</v>
      </c>
      <c r="G2218" s="214">
        <v>0</v>
      </c>
      <c r="H2218" s="234" t="s">
        <v>9173</v>
      </c>
      <c r="I2218" s="234"/>
      <c r="J2218" s="234"/>
      <c r="K2218" s="234"/>
      <c r="L2218" s="234"/>
      <c r="M2218" s="234"/>
      <c r="N2218" s="234" t="s">
        <v>6946</v>
      </c>
      <c r="O2218" s="249"/>
      <c r="P2218" s="249"/>
      <c r="Q2218" s="226"/>
      <c r="R2218" s="212" t="s">
        <v>2</v>
      </c>
      <c r="S2218" s="213" t="s">
        <v>9173</v>
      </c>
      <c r="T2218" s="236" t="s">
        <v>9002</v>
      </c>
      <c r="U2218" s="237" t="s">
        <v>6722</v>
      </c>
      <c r="V2218" s="236">
        <v>45548</v>
      </c>
      <c r="W2218" s="236" t="s">
        <v>6944</v>
      </c>
      <c r="X2218" s="237" t="s">
        <v>9173</v>
      </c>
      <c r="Y2218" s="237"/>
      <c r="Z2218" s="237"/>
      <c r="AA2218" s="241">
        <v>202409</v>
      </c>
      <c r="AB2218" s="246"/>
      <c r="AC2218" s="236" t="s">
        <v>7181</v>
      </c>
      <c r="AD2218" s="247" t="s">
        <v>7146</v>
      </c>
      <c r="AE2218" s="248">
        <v>0</v>
      </c>
      <c r="AF2218" s="247" t="s">
        <v>7146</v>
      </c>
      <c r="AG2218" s="242" t="str">
        <f>IFERROR(VLOOKUP(작성용!A:A,RM!A:D,4,0),"-")</f>
        <v>-</v>
      </c>
      <c r="AH2218" s="9" t="s">
        <v>9173</v>
      </c>
      <c r="AI2218" s="238" t="s">
        <v>9173</v>
      </c>
      <c r="AJ2218" s="238" t="s">
        <v>9173</v>
      </c>
      <c r="AK2218" s="238" t="s">
        <v>7182</v>
      </c>
      <c r="AL2218" s="238">
        <v>2217</v>
      </c>
    </row>
    <row r="2219" spans="1:38" x14ac:dyDescent="0.3">
      <c r="A2219" s="232">
        <v>6000620</v>
      </c>
      <c r="B2219" s="232" t="s">
        <v>9222</v>
      </c>
      <c r="C2219" s="244" t="s">
        <v>6717</v>
      </c>
      <c r="D2219" s="240" t="s">
        <v>9282</v>
      </c>
      <c r="E2219" s="239">
        <v>1345110270691</v>
      </c>
      <c r="F2219" s="243" t="s">
        <v>7044</v>
      </c>
      <c r="G2219" s="214">
        <v>1</v>
      </c>
      <c r="H2219" s="234" t="s">
        <v>9173</v>
      </c>
      <c r="I2219" s="234"/>
      <c r="J2219" s="234"/>
      <c r="K2219" s="234"/>
      <c r="L2219" s="234"/>
      <c r="M2219" s="234"/>
      <c r="N2219" s="234" t="s">
        <v>6946</v>
      </c>
      <c r="O2219" s="249"/>
      <c r="P2219" s="249"/>
      <c r="Q2219" s="226"/>
      <c r="R2219" s="212" t="s">
        <v>2</v>
      </c>
      <c r="S2219" s="213" t="s">
        <v>9173</v>
      </c>
      <c r="T2219" s="236" t="s">
        <v>9002</v>
      </c>
      <c r="U2219" s="237" t="s">
        <v>6722</v>
      </c>
      <c r="V2219" s="236">
        <v>45548</v>
      </c>
      <c r="W2219" s="236" t="s">
        <v>6944</v>
      </c>
      <c r="X2219" s="237" t="s">
        <v>9173</v>
      </c>
      <c r="Y2219" s="237"/>
      <c r="Z2219" s="237"/>
      <c r="AA2219" s="241">
        <v>202409</v>
      </c>
      <c r="AB2219" s="246"/>
      <c r="AC2219" s="236" t="s">
        <v>7181</v>
      </c>
      <c r="AD2219" s="247" t="s">
        <v>7100</v>
      </c>
      <c r="AE2219" s="248">
        <v>0</v>
      </c>
      <c r="AF2219" s="247" t="s">
        <v>7100</v>
      </c>
      <c r="AG2219" s="242" t="str">
        <f>IFERROR(VLOOKUP(작성용!A:A,RM!A:D,4,0),"-")</f>
        <v>-</v>
      </c>
      <c r="AH2219" s="9" t="s">
        <v>9173</v>
      </c>
      <c r="AI2219" s="238" t="s">
        <v>9173</v>
      </c>
      <c r="AJ2219" s="238" t="s">
        <v>9173</v>
      </c>
      <c r="AK2219" s="238" t="s">
        <v>7182</v>
      </c>
      <c r="AL2219" s="238">
        <v>2218</v>
      </c>
    </row>
    <row r="2220" spans="1:38" x14ac:dyDescent="0.3">
      <c r="A2220" s="232">
        <v>6000620</v>
      </c>
      <c r="B2220" s="232" t="s">
        <v>9222</v>
      </c>
      <c r="C2220" s="244" t="s">
        <v>6717</v>
      </c>
      <c r="D2220" s="240" t="s">
        <v>9245</v>
      </c>
      <c r="E2220" s="239" t="s">
        <v>5589</v>
      </c>
      <c r="F2220" s="243" t="s">
        <v>6966</v>
      </c>
      <c r="G2220" s="214">
        <v>7</v>
      </c>
      <c r="H2220" s="234" t="s">
        <v>9173</v>
      </c>
      <c r="I2220" s="234"/>
      <c r="J2220" s="234"/>
      <c r="K2220" s="234"/>
      <c r="L2220" s="234"/>
      <c r="M2220" s="234"/>
      <c r="N2220" s="234" t="s">
        <v>6946</v>
      </c>
      <c r="O2220" s="249"/>
      <c r="P2220" s="249"/>
      <c r="Q2220" s="226"/>
      <c r="R2220" s="212" t="s">
        <v>2</v>
      </c>
      <c r="S2220" s="213" t="s">
        <v>9173</v>
      </c>
      <c r="T2220" s="236" t="s">
        <v>9002</v>
      </c>
      <c r="U2220" s="237" t="s">
        <v>6722</v>
      </c>
      <c r="V2220" s="236">
        <v>45548</v>
      </c>
      <c r="W2220" s="236" t="s">
        <v>6944</v>
      </c>
      <c r="X2220" s="237" t="s">
        <v>9173</v>
      </c>
      <c r="Y2220" s="237"/>
      <c r="Z2220" s="237"/>
      <c r="AA2220" s="241">
        <v>202409</v>
      </c>
      <c r="AB2220" s="246"/>
      <c r="AC2220" s="236" t="s">
        <v>7181</v>
      </c>
      <c r="AD2220" s="247" t="s">
        <v>7160</v>
      </c>
      <c r="AE2220" s="248">
        <v>0</v>
      </c>
      <c r="AF2220" s="247" t="s">
        <v>7160</v>
      </c>
      <c r="AG2220" s="242" t="str">
        <f>IFERROR(VLOOKUP(작성용!A:A,RM!A:D,4,0),"-")</f>
        <v>-</v>
      </c>
      <c r="AH2220" s="9" t="s">
        <v>9173</v>
      </c>
      <c r="AI2220" s="238" t="s">
        <v>9173</v>
      </c>
      <c r="AJ2220" s="238" t="s">
        <v>9173</v>
      </c>
      <c r="AK2220" s="238" t="s">
        <v>7182</v>
      </c>
      <c r="AL2220" s="238">
        <v>2219</v>
      </c>
    </row>
    <row r="2221" spans="1:38" x14ac:dyDescent="0.3">
      <c r="A2221" s="232">
        <v>6000620</v>
      </c>
      <c r="B2221" s="232" t="s">
        <v>9222</v>
      </c>
      <c r="C2221" s="244" t="s">
        <v>6717</v>
      </c>
      <c r="D2221" s="240" t="s">
        <v>9283</v>
      </c>
      <c r="E2221" s="239" t="s">
        <v>5593</v>
      </c>
      <c r="F2221" s="243" t="s">
        <v>6966</v>
      </c>
      <c r="G2221" s="214">
        <v>0</v>
      </c>
      <c r="H2221" s="234" t="s">
        <v>9173</v>
      </c>
      <c r="I2221" s="234"/>
      <c r="J2221" s="234"/>
      <c r="K2221" s="234"/>
      <c r="L2221" s="234"/>
      <c r="M2221" s="234"/>
      <c r="N2221" s="234" t="s">
        <v>6946</v>
      </c>
      <c r="O2221" s="249"/>
      <c r="P2221" s="249"/>
      <c r="Q2221" s="226"/>
      <c r="R2221" s="212" t="s">
        <v>2</v>
      </c>
      <c r="S2221" s="213" t="s">
        <v>9173</v>
      </c>
      <c r="T2221" s="236" t="s">
        <v>9002</v>
      </c>
      <c r="U2221" s="237" t="s">
        <v>6722</v>
      </c>
      <c r="V2221" s="236">
        <v>45548</v>
      </c>
      <c r="W2221" s="236" t="s">
        <v>6944</v>
      </c>
      <c r="X2221" s="237" t="s">
        <v>9173</v>
      </c>
      <c r="Y2221" s="237"/>
      <c r="Z2221" s="237"/>
      <c r="AA2221" s="241">
        <v>202409</v>
      </c>
      <c r="AB2221" s="246"/>
      <c r="AC2221" s="236" t="s">
        <v>7181</v>
      </c>
      <c r="AD2221" s="247" t="s">
        <v>7155</v>
      </c>
      <c r="AE2221" s="248">
        <v>0</v>
      </c>
      <c r="AF2221" s="247" t="s">
        <v>7155</v>
      </c>
      <c r="AG2221" s="242" t="str">
        <f>IFERROR(VLOOKUP(작성용!A:A,RM!A:D,4,0),"-")</f>
        <v>-</v>
      </c>
      <c r="AH2221" s="9" t="s">
        <v>9173</v>
      </c>
      <c r="AI2221" s="238" t="s">
        <v>9173</v>
      </c>
      <c r="AJ2221" s="238" t="s">
        <v>9173</v>
      </c>
      <c r="AK2221" s="238" t="s">
        <v>7182</v>
      </c>
      <c r="AL2221" s="238">
        <v>2220</v>
      </c>
    </row>
    <row r="2222" spans="1:38" x14ac:dyDescent="0.3">
      <c r="A2222" s="232">
        <v>6000620</v>
      </c>
      <c r="B2222" s="232" t="s">
        <v>9222</v>
      </c>
      <c r="C2222" s="244" t="s">
        <v>6717</v>
      </c>
      <c r="D2222" s="240" t="s">
        <v>9284</v>
      </c>
      <c r="E2222" s="239" t="s">
        <v>5594</v>
      </c>
      <c r="F2222" s="243" t="s">
        <v>6966</v>
      </c>
      <c r="G2222" s="214">
        <v>0</v>
      </c>
      <c r="H2222" s="234" t="s">
        <v>9173</v>
      </c>
      <c r="I2222" s="234"/>
      <c r="J2222" s="234"/>
      <c r="K2222" s="234"/>
      <c r="L2222" s="234"/>
      <c r="M2222" s="234"/>
      <c r="N2222" s="234" t="s">
        <v>6946</v>
      </c>
      <c r="O2222" s="249"/>
      <c r="P2222" s="249"/>
      <c r="Q2222" s="226"/>
      <c r="R2222" s="212" t="s">
        <v>2</v>
      </c>
      <c r="S2222" s="213" t="s">
        <v>9173</v>
      </c>
      <c r="T2222" s="236" t="s">
        <v>9002</v>
      </c>
      <c r="U2222" s="237" t="s">
        <v>6722</v>
      </c>
      <c r="V2222" s="236">
        <v>45548</v>
      </c>
      <c r="W2222" s="236" t="s">
        <v>6944</v>
      </c>
      <c r="X2222" s="237" t="s">
        <v>9173</v>
      </c>
      <c r="Y2222" s="237"/>
      <c r="Z2222" s="237"/>
      <c r="AA2222" s="241">
        <v>202409</v>
      </c>
      <c r="AB2222" s="246"/>
      <c r="AC2222" s="236" t="s">
        <v>7181</v>
      </c>
      <c r="AD2222" s="247" t="s">
        <v>7100</v>
      </c>
      <c r="AE2222" s="248">
        <v>0</v>
      </c>
      <c r="AF2222" s="247" t="s">
        <v>7100</v>
      </c>
      <c r="AG2222" s="242" t="str">
        <f>IFERROR(VLOOKUP(작성용!A:A,RM!A:D,4,0),"-")</f>
        <v>-</v>
      </c>
      <c r="AH2222" s="9" t="s">
        <v>9173</v>
      </c>
      <c r="AI2222" s="238" t="s">
        <v>9173</v>
      </c>
      <c r="AJ2222" s="238" t="s">
        <v>9173</v>
      </c>
      <c r="AK2222" s="238" t="s">
        <v>7182</v>
      </c>
      <c r="AL2222" s="238">
        <v>2221</v>
      </c>
    </row>
    <row r="2223" spans="1:38" x14ac:dyDescent="0.3">
      <c r="A2223" s="232">
        <v>6000620</v>
      </c>
      <c r="B2223" s="232" t="s">
        <v>9222</v>
      </c>
      <c r="C2223" s="244" t="s">
        <v>6717</v>
      </c>
      <c r="D2223" s="240" t="s">
        <v>9285</v>
      </c>
      <c r="E2223" s="239">
        <v>1101116908937</v>
      </c>
      <c r="F2223" s="243" t="s">
        <v>7044</v>
      </c>
      <c r="G2223" s="214">
        <v>0</v>
      </c>
      <c r="H2223" s="234" t="s">
        <v>9173</v>
      </c>
      <c r="I2223" s="234"/>
      <c r="J2223" s="234"/>
      <c r="K2223" s="234"/>
      <c r="L2223" s="234"/>
      <c r="M2223" s="234"/>
      <c r="N2223" s="234" t="s">
        <v>6946</v>
      </c>
      <c r="O2223" s="249"/>
      <c r="P2223" s="249"/>
      <c r="Q2223" s="226"/>
      <c r="R2223" s="212" t="s">
        <v>2</v>
      </c>
      <c r="S2223" s="213" t="s">
        <v>9173</v>
      </c>
      <c r="T2223" s="236" t="s">
        <v>9002</v>
      </c>
      <c r="U2223" s="237" t="s">
        <v>6722</v>
      </c>
      <c r="V2223" s="236">
        <v>45548</v>
      </c>
      <c r="W2223" s="236" t="s">
        <v>6944</v>
      </c>
      <c r="X2223" s="237" t="s">
        <v>9173</v>
      </c>
      <c r="Y2223" s="237"/>
      <c r="Z2223" s="237"/>
      <c r="AA2223" s="241">
        <v>202409</v>
      </c>
      <c r="AB2223" s="246"/>
      <c r="AC2223" s="236" t="s">
        <v>7181</v>
      </c>
      <c r="AD2223" s="247" t="s">
        <v>7155</v>
      </c>
      <c r="AE2223" s="248">
        <v>0</v>
      </c>
      <c r="AF2223" s="247" t="s">
        <v>7155</v>
      </c>
      <c r="AG2223" s="242" t="str">
        <f>IFERROR(VLOOKUP(작성용!A:A,RM!A:D,4,0),"-")</f>
        <v>-</v>
      </c>
      <c r="AH2223" s="9" t="s">
        <v>9173</v>
      </c>
      <c r="AI2223" s="238" t="s">
        <v>9173</v>
      </c>
      <c r="AJ2223" s="238" t="s">
        <v>9173</v>
      </c>
      <c r="AK2223" s="238" t="s">
        <v>7182</v>
      </c>
      <c r="AL2223" s="238">
        <v>2222</v>
      </c>
    </row>
    <row r="2224" spans="1:38" x14ac:dyDescent="0.3">
      <c r="A2224" s="232">
        <v>6000620</v>
      </c>
      <c r="B2224" s="232" t="s">
        <v>9222</v>
      </c>
      <c r="C2224" s="244" t="s">
        <v>6717</v>
      </c>
      <c r="D2224" s="240" t="s">
        <v>9286</v>
      </c>
      <c r="E2224" s="239">
        <v>1101118649266</v>
      </c>
      <c r="F2224" s="243" t="s">
        <v>7044</v>
      </c>
      <c r="G2224" s="214">
        <v>0</v>
      </c>
      <c r="H2224" s="234" t="s">
        <v>9173</v>
      </c>
      <c r="I2224" s="234"/>
      <c r="J2224" s="234"/>
      <c r="K2224" s="234"/>
      <c r="L2224" s="234"/>
      <c r="M2224" s="234"/>
      <c r="N2224" s="234" t="s">
        <v>6946</v>
      </c>
      <c r="O2224" s="249"/>
      <c r="P2224" s="249"/>
      <c r="Q2224" s="226"/>
      <c r="R2224" s="212" t="s">
        <v>2</v>
      </c>
      <c r="S2224" s="213" t="s">
        <v>9173</v>
      </c>
      <c r="T2224" s="236" t="s">
        <v>9002</v>
      </c>
      <c r="U2224" s="237" t="s">
        <v>6722</v>
      </c>
      <c r="V2224" s="236">
        <v>45548</v>
      </c>
      <c r="W2224" s="236" t="s">
        <v>6944</v>
      </c>
      <c r="X2224" s="237" t="s">
        <v>9173</v>
      </c>
      <c r="Y2224" s="237"/>
      <c r="Z2224" s="237"/>
      <c r="AA2224" s="241">
        <v>202409</v>
      </c>
      <c r="AB2224" s="246"/>
      <c r="AC2224" s="236" t="s">
        <v>7181</v>
      </c>
      <c r="AD2224" s="247" t="s">
        <v>7133</v>
      </c>
      <c r="AE2224" s="248">
        <v>0</v>
      </c>
      <c r="AF2224" s="247" t="s">
        <v>7133</v>
      </c>
      <c r="AG2224" s="242" t="str">
        <f>IFERROR(VLOOKUP(작성용!A:A,RM!A:D,4,0),"-")</f>
        <v>-</v>
      </c>
      <c r="AH2224" s="9" t="s">
        <v>9173</v>
      </c>
      <c r="AI2224" s="238" t="s">
        <v>9173</v>
      </c>
      <c r="AJ2224" s="238" t="s">
        <v>9173</v>
      </c>
      <c r="AK2224" s="238" t="s">
        <v>7182</v>
      </c>
      <c r="AL2224" s="238">
        <v>2223</v>
      </c>
    </row>
    <row r="2225" spans="1:38" x14ac:dyDescent="0.3">
      <c r="A2225" s="232">
        <v>6000620</v>
      </c>
      <c r="B2225" s="232" t="s">
        <v>9222</v>
      </c>
      <c r="C2225" s="244" t="s">
        <v>6717</v>
      </c>
      <c r="D2225" s="230" t="s">
        <v>7616</v>
      </c>
      <c r="E2225" s="239">
        <v>1101115075141</v>
      </c>
      <c r="F2225" s="243" t="s">
        <v>7044</v>
      </c>
      <c r="G2225" s="214">
        <v>0</v>
      </c>
      <c r="H2225" s="234" t="s">
        <v>9173</v>
      </c>
      <c r="I2225" s="234"/>
      <c r="J2225" s="234"/>
      <c r="K2225" s="234"/>
      <c r="L2225" s="234"/>
      <c r="M2225" s="234"/>
      <c r="N2225" s="234" t="s">
        <v>6946</v>
      </c>
      <c r="O2225" s="249"/>
      <c r="P2225" s="249"/>
      <c r="Q2225" s="226"/>
      <c r="R2225" s="212" t="s">
        <v>2</v>
      </c>
      <c r="S2225" s="213" t="s">
        <v>9173</v>
      </c>
      <c r="T2225" s="236" t="s">
        <v>9002</v>
      </c>
      <c r="U2225" s="237" t="s">
        <v>6722</v>
      </c>
      <c r="V2225" s="236">
        <v>45548</v>
      </c>
      <c r="W2225" s="236" t="s">
        <v>6944</v>
      </c>
      <c r="X2225" s="237" t="s">
        <v>9173</v>
      </c>
      <c r="Y2225" s="237"/>
      <c r="Z2225" s="237"/>
      <c r="AA2225" s="241">
        <v>202409</v>
      </c>
      <c r="AB2225" s="246"/>
      <c r="AC2225" s="236" t="s">
        <v>7181</v>
      </c>
      <c r="AD2225" s="247" t="s">
        <v>7133</v>
      </c>
      <c r="AE2225" s="248">
        <v>0</v>
      </c>
      <c r="AF2225" s="247" t="s">
        <v>7133</v>
      </c>
      <c r="AG2225" s="242" t="str">
        <f>IFERROR(VLOOKUP(작성용!A:A,RM!A:D,4,0),"-")</f>
        <v>-</v>
      </c>
      <c r="AH2225" s="9" t="s">
        <v>9173</v>
      </c>
      <c r="AI2225" s="238" t="s">
        <v>9173</v>
      </c>
      <c r="AJ2225" s="238" t="s">
        <v>9173</v>
      </c>
      <c r="AK2225" s="238" t="s">
        <v>7182</v>
      </c>
      <c r="AL2225" s="238">
        <v>2224</v>
      </c>
    </row>
    <row r="2226" spans="1:38" x14ac:dyDescent="0.3">
      <c r="A2226" s="232">
        <v>6000620</v>
      </c>
      <c r="B2226" s="232" t="s">
        <v>9222</v>
      </c>
      <c r="C2226" s="244" t="s">
        <v>6717</v>
      </c>
      <c r="D2226" s="240" t="s">
        <v>9287</v>
      </c>
      <c r="E2226" s="239">
        <v>1101111908693</v>
      </c>
      <c r="F2226" s="243" t="s">
        <v>7044</v>
      </c>
      <c r="G2226" s="214">
        <v>0</v>
      </c>
      <c r="H2226" s="234" t="s">
        <v>9173</v>
      </c>
      <c r="I2226" s="234"/>
      <c r="J2226" s="234"/>
      <c r="K2226" s="234"/>
      <c r="L2226" s="234"/>
      <c r="M2226" s="234"/>
      <c r="N2226" s="234" t="s">
        <v>6946</v>
      </c>
      <c r="O2226" s="249"/>
      <c r="P2226" s="249"/>
      <c r="Q2226" s="226"/>
      <c r="R2226" s="212" t="s">
        <v>2</v>
      </c>
      <c r="S2226" s="213" t="s">
        <v>9173</v>
      </c>
      <c r="T2226" s="236" t="s">
        <v>9002</v>
      </c>
      <c r="U2226" s="237" t="s">
        <v>6722</v>
      </c>
      <c r="V2226" s="236">
        <v>45548</v>
      </c>
      <c r="W2226" s="236" t="s">
        <v>6944</v>
      </c>
      <c r="X2226" s="237" t="s">
        <v>9173</v>
      </c>
      <c r="Y2226" s="237"/>
      <c r="Z2226" s="237"/>
      <c r="AA2226" s="241">
        <v>202409</v>
      </c>
      <c r="AB2226" s="246"/>
      <c r="AC2226" s="236" t="s">
        <v>7181</v>
      </c>
      <c r="AD2226" s="247" t="s">
        <v>7115</v>
      </c>
      <c r="AE2226" s="248">
        <v>0</v>
      </c>
      <c r="AF2226" s="247" t="s">
        <v>7115</v>
      </c>
      <c r="AG2226" s="242" t="str">
        <f>IFERROR(VLOOKUP(작성용!A:A,RM!A:D,4,0),"-")</f>
        <v>-</v>
      </c>
      <c r="AH2226" s="9" t="s">
        <v>9173</v>
      </c>
      <c r="AI2226" s="238" t="s">
        <v>9173</v>
      </c>
      <c r="AJ2226" s="238" t="s">
        <v>9173</v>
      </c>
      <c r="AK2226" s="238" t="s">
        <v>7182</v>
      </c>
      <c r="AL2226" s="238">
        <v>2225</v>
      </c>
    </row>
    <row r="2227" spans="1:38" x14ac:dyDescent="0.3">
      <c r="A2227" s="232">
        <v>6000620</v>
      </c>
      <c r="B2227" s="232" t="s">
        <v>9222</v>
      </c>
      <c r="C2227" s="244" t="s">
        <v>6717</v>
      </c>
      <c r="D2227" s="230" t="s">
        <v>9125</v>
      </c>
      <c r="E2227" s="239" t="s">
        <v>5581</v>
      </c>
      <c r="F2227" s="243" t="s">
        <v>7044</v>
      </c>
      <c r="G2227" s="214">
        <v>0</v>
      </c>
      <c r="H2227" s="234" t="s">
        <v>9173</v>
      </c>
      <c r="I2227" s="234"/>
      <c r="J2227" s="234"/>
      <c r="K2227" s="234"/>
      <c r="L2227" s="234"/>
      <c r="M2227" s="234"/>
      <c r="N2227" s="234" t="s">
        <v>6946</v>
      </c>
      <c r="O2227" s="249"/>
      <c r="P2227" s="249"/>
      <c r="Q2227" s="226"/>
      <c r="R2227" s="212" t="s">
        <v>2</v>
      </c>
      <c r="S2227" s="213" t="s">
        <v>9173</v>
      </c>
      <c r="T2227" s="236" t="s">
        <v>9002</v>
      </c>
      <c r="U2227" s="237" t="s">
        <v>6722</v>
      </c>
      <c r="V2227" s="236">
        <v>45548</v>
      </c>
      <c r="W2227" s="236" t="s">
        <v>6944</v>
      </c>
      <c r="X2227" s="237" t="s">
        <v>9173</v>
      </c>
      <c r="Y2227" s="237"/>
      <c r="Z2227" s="237"/>
      <c r="AA2227" s="241">
        <v>202409</v>
      </c>
      <c r="AB2227" s="246"/>
      <c r="AC2227" s="236" t="s">
        <v>7181</v>
      </c>
      <c r="AD2227" s="247" t="s">
        <v>7158</v>
      </c>
      <c r="AE2227" s="248">
        <v>0</v>
      </c>
      <c r="AF2227" s="247" t="s">
        <v>7158</v>
      </c>
      <c r="AG2227" s="242" t="str">
        <f>IFERROR(VLOOKUP(작성용!A:A,RM!A:D,4,0),"-")</f>
        <v>-</v>
      </c>
      <c r="AH2227" s="9" t="s">
        <v>9173</v>
      </c>
      <c r="AI2227" s="238" t="s">
        <v>9173</v>
      </c>
      <c r="AJ2227" s="238" t="s">
        <v>9173</v>
      </c>
      <c r="AK2227" s="238" t="s">
        <v>7182</v>
      </c>
      <c r="AL2227" s="238">
        <v>2226</v>
      </c>
    </row>
    <row r="2228" spans="1:38" x14ac:dyDescent="0.3">
      <c r="A2228" s="232">
        <v>6000620</v>
      </c>
      <c r="B2228" s="232" t="s">
        <v>9222</v>
      </c>
      <c r="C2228" s="244" t="s">
        <v>6717</v>
      </c>
      <c r="D2228" s="240" t="s">
        <v>9288</v>
      </c>
      <c r="E2228" s="239" t="s">
        <v>5595</v>
      </c>
      <c r="F2228" s="243" t="s">
        <v>6966</v>
      </c>
      <c r="G2228" s="214">
        <v>0</v>
      </c>
      <c r="H2228" s="234" t="s">
        <v>9173</v>
      </c>
      <c r="I2228" s="234"/>
      <c r="J2228" s="234"/>
      <c r="K2228" s="234"/>
      <c r="L2228" s="234"/>
      <c r="M2228" s="234"/>
      <c r="N2228" s="234" t="s">
        <v>6946</v>
      </c>
      <c r="O2228" s="249"/>
      <c r="P2228" s="249"/>
      <c r="Q2228" s="226"/>
      <c r="R2228" s="212" t="s">
        <v>2</v>
      </c>
      <c r="S2228" s="213" t="s">
        <v>9173</v>
      </c>
      <c r="T2228" s="236" t="s">
        <v>9002</v>
      </c>
      <c r="U2228" s="237" t="s">
        <v>6722</v>
      </c>
      <c r="V2228" s="236">
        <v>45548</v>
      </c>
      <c r="W2228" s="236" t="s">
        <v>6944</v>
      </c>
      <c r="X2228" s="237" t="s">
        <v>9173</v>
      </c>
      <c r="Y2228" s="237"/>
      <c r="Z2228" s="237"/>
      <c r="AA2228" s="241">
        <v>202409</v>
      </c>
      <c r="AB2228" s="246"/>
      <c r="AC2228" s="236" t="s">
        <v>7181</v>
      </c>
      <c r="AD2228" s="247" t="s">
        <v>7289</v>
      </c>
      <c r="AE2228" s="248">
        <v>0</v>
      </c>
      <c r="AF2228" s="247" t="s">
        <v>7289</v>
      </c>
      <c r="AG2228" s="242" t="str">
        <f>IFERROR(VLOOKUP(작성용!A:A,RM!A:D,4,0),"-")</f>
        <v>-</v>
      </c>
      <c r="AH2228" s="9" t="s">
        <v>9173</v>
      </c>
      <c r="AI2228" s="238" t="s">
        <v>9173</v>
      </c>
      <c r="AJ2228" s="238" t="s">
        <v>9173</v>
      </c>
      <c r="AK2228" s="238" t="s">
        <v>7182</v>
      </c>
      <c r="AL2228" s="238">
        <v>2227</v>
      </c>
    </row>
    <row r="2229" spans="1:38" x14ac:dyDescent="0.3">
      <c r="A2229" s="232">
        <v>6000620</v>
      </c>
      <c r="B2229" s="232" t="s">
        <v>9222</v>
      </c>
      <c r="C2229" s="244" t="s">
        <v>6717</v>
      </c>
      <c r="D2229" s="240" t="s">
        <v>9289</v>
      </c>
      <c r="E2229" s="239" t="s">
        <v>5596</v>
      </c>
      <c r="F2229" s="243" t="s">
        <v>7044</v>
      </c>
      <c r="G2229" s="214">
        <v>0</v>
      </c>
      <c r="H2229" s="234" t="s">
        <v>9173</v>
      </c>
      <c r="I2229" s="234"/>
      <c r="J2229" s="234"/>
      <c r="K2229" s="234"/>
      <c r="L2229" s="234"/>
      <c r="M2229" s="234"/>
      <c r="N2229" s="234" t="s">
        <v>6946</v>
      </c>
      <c r="O2229" s="249"/>
      <c r="P2229" s="249"/>
      <c r="Q2229" s="226"/>
      <c r="R2229" s="212" t="s">
        <v>2</v>
      </c>
      <c r="S2229" s="213" t="s">
        <v>9173</v>
      </c>
      <c r="T2229" s="236" t="s">
        <v>9002</v>
      </c>
      <c r="U2229" s="237" t="s">
        <v>6722</v>
      </c>
      <c r="V2229" s="236">
        <v>45548</v>
      </c>
      <c r="W2229" s="236" t="s">
        <v>6944</v>
      </c>
      <c r="X2229" s="237" t="s">
        <v>9173</v>
      </c>
      <c r="Y2229" s="237"/>
      <c r="Z2229" s="237"/>
      <c r="AA2229" s="241">
        <v>202409</v>
      </c>
      <c r="AB2229" s="246"/>
      <c r="AC2229" s="236" t="s">
        <v>7181</v>
      </c>
      <c r="AD2229" s="247" t="s">
        <v>7115</v>
      </c>
      <c r="AE2229" s="248">
        <v>0</v>
      </c>
      <c r="AF2229" s="247" t="s">
        <v>7115</v>
      </c>
      <c r="AG2229" s="242" t="str">
        <f>IFERROR(VLOOKUP(작성용!A:A,RM!A:D,4,0),"-")</f>
        <v>-</v>
      </c>
      <c r="AH2229" s="9" t="s">
        <v>9173</v>
      </c>
      <c r="AI2229" s="238" t="s">
        <v>9173</v>
      </c>
      <c r="AJ2229" s="238" t="s">
        <v>9173</v>
      </c>
      <c r="AK2229" s="238" t="s">
        <v>7182</v>
      </c>
      <c r="AL2229" s="238">
        <v>2228</v>
      </c>
    </row>
    <row r="2230" spans="1:38" x14ac:dyDescent="0.3">
      <c r="A2230" s="232">
        <v>6000620</v>
      </c>
      <c r="B2230" s="232" t="s">
        <v>9222</v>
      </c>
      <c r="C2230" s="244" t="s">
        <v>6717</v>
      </c>
      <c r="D2230" s="240" t="s">
        <v>9290</v>
      </c>
      <c r="E2230" s="239">
        <v>1101116485472</v>
      </c>
      <c r="F2230" s="243" t="s">
        <v>7044</v>
      </c>
      <c r="G2230" s="214">
        <v>0</v>
      </c>
      <c r="H2230" s="234" t="s">
        <v>9173</v>
      </c>
      <c r="I2230" s="234"/>
      <c r="J2230" s="234"/>
      <c r="K2230" s="234"/>
      <c r="L2230" s="234"/>
      <c r="M2230" s="234"/>
      <c r="N2230" s="234" t="s">
        <v>6946</v>
      </c>
      <c r="O2230" s="249"/>
      <c r="P2230" s="249"/>
      <c r="Q2230" s="226"/>
      <c r="R2230" s="212" t="s">
        <v>2</v>
      </c>
      <c r="S2230" s="213" t="s">
        <v>9173</v>
      </c>
      <c r="T2230" s="236" t="s">
        <v>9002</v>
      </c>
      <c r="U2230" s="237" t="s">
        <v>6722</v>
      </c>
      <c r="V2230" s="236">
        <v>45548</v>
      </c>
      <c r="W2230" s="236" t="s">
        <v>6944</v>
      </c>
      <c r="X2230" s="237" t="s">
        <v>9173</v>
      </c>
      <c r="Y2230" s="237"/>
      <c r="Z2230" s="237"/>
      <c r="AA2230" s="241">
        <v>202409</v>
      </c>
      <c r="AB2230" s="246"/>
      <c r="AC2230" s="236" t="s">
        <v>7181</v>
      </c>
      <c r="AD2230" s="247" t="s">
        <v>7131</v>
      </c>
      <c r="AE2230" s="248">
        <v>0</v>
      </c>
      <c r="AF2230" s="247" t="s">
        <v>7131</v>
      </c>
      <c r="AG2230" s="242" t="str">
        <f>IFERROR(VLOOKUP(작성용!A:A,RM!A:D,4,0),"-")</f>
        <v>-</v>
      </c>
      <c r="AH2230" s="9" t="s">
        <v>9173</v>
      </c>
      <c r="AI2230" s="238" t="s">
        <v>9173</v>
      </c>
      <c r="AJ2230" s="238" t="s">
        <v>9173</v>
      </c>
      <c r="AK2230" s="238" t="s">
        <v>7182</v>
      </c>
      <c r="AL2230" s="238">
        <v>2229</v>
      </c>
    </row>
    <row r="2231" spans="1:38" x14ac:dyDescent="0.3">
      <c r="A2231" s="232">
        <v>6000620</v>
      </c>
      <c r="B2231" s="232" t="s">
        <v>9222</v>
      </c>
      <c r="C2231" s="244" t="s">
        <v>6717</v>
      </c>
      <c r="D2231" s="230" t="s">
        <v>7043</v>
      </c>
      <c r="E2231" s="239">
        <v>1717110094696</v>
      </c>
      <c r="F2231" s="243" t="s">
        <v>7044</v>
      </c>
      <c r="G2231" s="214">
        <v>0</v>
      </c>
      <c r="H2231" s="234" t="s">
        <v>9173</v>
      </c>
      <c r="I2231" s="234"/>
      <c r="J2231" s="234"/>
      <c r="K2231" s="234"/>
      <c r="L2231" s="234"/>
      <c r="M2231" s="234"/>
      <c r="N2231" s="234" t="s">
        <v>6946</v>
      </c>
      <c r="O2231" s="249"/>
      <c r="P2231" s="249"/>
      <c r="Q2231" s="226"/>
      <c r="R2231" s="212" t="s">
        <v>2</v>
      </c>
      <c r="S2231" s="213" t="s">
        <v>9173</v>
      </c>
      <c r="T2231" s="236" t="s">
        <v>9002</v>
      </c>
      <c r="U2231" s="237" t="s">
        <v>6722</v>
      </c>
      <c r="V2231" s="236">
        <v>45548</v>
      </c>
      <c r="W2231" s="236" t="s">
        <v>6944</v>
      </c>
      <c r="X2231" s="237" t="s">
        <v>9173</v>
      </c>
      <c r="Y2231" s="237"/>
      <c r="Z2231" s="237"/>
      <c r="AA2231" s="241">
        <v>202409</v>
      </c>
      <c r="AB2231" s="246"/>
      <c r="AC2231" s="236" t="s">
        <v>7181</v>
      </c>
      <c r="AD2231" s="247" t="s">
        <v>7049</v>
      </c>
      <c r="AE2231" s="248">
        <v>0.4</v>
      </c>
      <c r="AF2231" s="247" t="s">
        <v>7049</v>
      </c>
      <c r="AG2231" s="242" t="str">
        <f>IFERROR(VLOOKUP(작성용!A:A,RM!A:D,4,0),"-")</f>
        <v>-</v>
      </c>
      <c r="AH2231" s="9" t="s">
        <v>9173</v>
      </c>
      <c r="AI2231" s="238" t="s">
        <v>9173</v>
      </c>
      <c r="AJ2231" s="238" t="s">
        <v>9173</v>
      </c>
      <c r="AK2231" s="238" t="s">
        <v>7182</v>
      </c>
      <c r="AL2231" s="238">
        <v>2230</v>
      </c>
    </row>
    <row r="2232" spans="1:38" x14ac:dyDescent="0.3">
      <c r="A2232" s="232">
        <v>6000620</v>
      </c>
      <c r="B2232" s="232" t="s">
        <v>9222</v>
      </c>
      <c r="C2232" s="244" t="s">
        <v>6717</v>
      </c>
      <c r="D2232" s="240" t="s">
        <v>9291</v>
      </c>
      <c r="E2232" s="239">
        <v>1101117213757</v>
      </c>
      <c r="F2232" s="243" t="s">
        <v>7044</v>
      </c>
      <c r="G2232" s="214">
        <v>0</v>
      </c>
      <c r="H2232" s="234" t="s">
        <v>9173</v>
      </c>
      <c r="I2232" s="234"/>
      <c r="J2232" s="234"/>
      <c r="K2232" s="234"/>
      <c r="L2232" s="234"/>
      <c r="M2232" s="234"/>
      <c r="N2232" s="234" t="s">
        <v>6946</v>
      </c>
      <c r="O2232" s="249"/>
      <c r="P2232" s="249"/>
      <c r="Q2232" s="226"/>
      <c r="R2232" s="212" t="s">
        <v>2</v>
      </c>
      <c r="S2232" s="213" t="s">
        <v>9173</v>
      </c>
      <c r="T2232" s="236" t="s">
        <v>9002</v>
      </c>
      <c r="U2232" s="237" t="s">
        <v>6722</v>
      </c>
      <c r="V2232" s="236">
        <v>45548</v>
      </c>
      <c r="W2232" s="236" t="s">
        <v>6944</v>
      </c>
      <c r="X2232" s="237" t="s">
        <v>9173</v>
      </c>
      <c r="Y2232" s="237"/>
      <c r="Z2232" s="237"/>
      <c r="AA2232" s="241">
        <v>202409</v>
      </c>
      <c r="AB2232" s="246"/>
      <c r="AC2232" s="236" t="s">
        <v>7181</v>
      </c>
      <c r="AD2232" s="247" t="s">
        <v>3816</v>
      </c>
      <c r="AE2232" s="248">
        <v>0</v>
      </c>
      <c r="AF2232" s="247" t="s">
        <v>3816</v>
      </c>
      <c r="AG2232" s="242" t="str">
        <f>IFERROR(VLOOKUP(작성용!A:A,RM!A:D,4,0),"-")</f>
        <v>-</v>
      </c>
      <c r="AH2232" s="9" t="s">
        <v>9173</v>
      </c>
      <c r="AI2232" s="238" t="s">
        <v>9173</v>
      </c>
      <c r="AJ2232" s="238" t="s">
        <v>9173</v>
      </c>
      <c r="AK2232" s="238" t="s">
        <v>7182</v>
      </c>
      <c r="AL2232" s="238">
        <v>2231</v>
      </c>
    </row>
    <row r="2233" spans="1:38" x14ac:dyDescent="0.3">
      <c r="A2233" s="232">
        <v>6000620</v>
      </c>
      <c r="B2233" s="232" t="s">
        <v>9222</v>
      </c>
      <c r="C2233" s="244" t="s">
        <v>6717</v>
      </c>
      <c r="D2233" s="240" t="s">
        <v>9292</v>
      </c>
      <c r="E2233" s="239">
        <v>1101117908647</v>
      </c>
      <c r="F2233" s="243" t="s">
        <v>7044</v>
      </c>
      <c r="G2233" s="214">
        <v>0</v>
      </c>
      <c r="H2233" s="234" t="s">
        <v>9173</v>
      </c>
      <c r="I2233" s="234"/>
      <c r="J2233" s="234"/>
      <c r="K2233" s="234"/>
      <c r="L2233" s="234"/>
      <c r="M2233" s="234"/>
      <c r="N2233" s="234" t="s">
        <v>6946</v>
      </c>
      <c r="O2233" s="249"/>
      <c r="P2233" s="249"/>
      <c r="Q2233" s="226"/>
      <c r="R2233" s="212" t="s">
        <v>2</v>
      </c>
      <c r="S2233" s="213" t="s">
        <v>9173</v>
      </c>
      <c r="T2233" s="236" t="s">
        <v>9002</v>
      </c>
      <c r="U2233" s="237" t="s">
        <v>6722</v>
      </c>
      <c r="V2233" s="236">
        <v>45548</v>
      </c>
      <c r="W2233" s="236" t="s">
        <v>6944</v>
      </c>
      <c r="X2233" s="237" t="s">
        <v>9173</v>
      </c>
      <c r="Y2233" s="237"/>
      <c r="Z2233" s="237"/>
      <c r="AA2233" s="241">
        <v>202409</v>
      </c>
      <c r="AB2233" s="246"/>
      <c r="AC2233" s="236" t="s">
        <v>7181</v>
      </c>
      <c r="AD2233" s="247" t="s">
        <v>7146</v>
      </c>
      <c r="AE2233" s="248">
        <v>0</v>
      </c>
      <c r="AF2233" s="247" t="s">
        <v>7146</v>
      </c>
      <c r="AG2233" s="242" t="str">
        <f>IFERROR(VLOOKUP(작성용!A:A,RM!A:D,4,0),"-")</f>
        <v>-</v>
      </c>
      <c r="AH2233" s="9" t="s">
        <v>9173</v>
      </c>
      <c r="AI2233" s="238" t="s">
        <v>9173</v>
      </c>
      <c r="AJ2233" s="238" t="s">
        <v>9173</v>
      </c>
      <c r="AK2233" s="238" t="s">
        <v>7182</v>
      </c>
      <c r="AL2233" s="238">
        <v>2232</v>
      </c>
    </row>
    <row r="2234" spans="1:38" x14ac:dyDescent="0.3">
      <c r="A2234" s="232">
        <v>6000620</v>
      </c>
      <c r="B2234" s="232" t="s">
        <v>9222</v>
      </c>
      <c r="C2234" s="244" t="s">
        <v>6717</v>
      </c>
      <c r="D2234" s="240" t="s">
        <v>9293</v>
      </c>
      <c r="E2234" s="239">
        <v>1101118857570</v>
      </c>
      <c r="F2234" s="243" t="s">
        <v>6966</v>
      </c>
      <c r="G2234" s="214">
        <v>0</v>
      </c>
      <c r="H2234" s="234" t="s">
        <v>9173</v>
      </c>
      <c r="I2234" s="234"/>
      <c r="J2234" s="234"/>
      <c r="K2234" s="234"/>
      <c r="L2234" s="234"/>
      <c r="M2234" s="234"/>
      <c r="N2234" s="234" t="s">
        <v>6946</v>
      </c>
      <c r="O2234" s="249"/>
      <c r="P2234" s="249"/>
      <c r="Q2234" s="226"/>
      <c r="R2234" s="212" t="s">
        <v>2</v>
      </c>
      <c r="S2234" s="213" t="s">
        <v>9173</v>
      </c>
      <c r="T2234" s="236" t="s">
        <v>9002</v>
      </c>
      <c r="U2234" s="237" t="s">
        <v>6722</v>
      </c>
      <c r="V2234" s="236">
        <v>45548</v>
      </c>
      <c r="W2234" s="236" t="s">
        <v>6944</v>
      </c>
      <c r="X2234" s="237" t="s">
        <v>9173</v>
      </c>
      <c r="Y2234" s="237"/>
      <c r="Z2234" s="237"/>
      <c r="AA2234" s="241">
        <v>202409</v>
      </c>
      <c r="AB2234" s="246"/>
      <c r="AC2234" s="236" t="s">
        <v>7181</v>
      </c>
      <c r="AD2234" s="247" t="s">
        <v>7155</v>
      </c>
      <c r="AE2234" s="248">
        <v>0</v>
      </c>
      <c r="AF2234" s="247" t="s">
        <v>7155</v>
      </c>
      <c r="AG2234" s="242" t="str">
        <f>IFERROR(VLOOKUP(작성용!A:A,RM!A:D,4,0),"-")</f>
        <v>-</v>
      </c>
      <c r="AH2234" s="9" t="s">
        <v>9173</v>
      </c>
      <c r="AI2234" s="238" t="s">
        <v>9173</v>
      </c>
      <c r="AJ2234" s="238" t="s">
        <v>9173</v>
      </c>
      <c r="AK2234" s="238" t="s">
        <v>7182</v>
      </c>
      <c r="AL2234" s="238">
        <v>2233</v>
      </c>
    </row>
    <row r="2235" spans="1:38" x14ac:dyDescent="0.3">
      <c r="A2235" s="232">
        <v>6000620</v>
      </c>
      <c r="B2235" s="232" t="s">
        <v>9222</v>
      </c>
      <c r="C2235" s="244" t="s">
        <v>6717</v>
      </c>
      <c r="D2235" s="240" t="s">
        <v>9294</v>
      </c>
      <c r="E2235" s="239">
        <v>1358110342790</v>
      </c>
      <c r="F2235" s="243" t="s">
        <v>7044</v>
      </c>
      <c r="G2235" s="214">
        <v>0</v>
      </c>
      <c r="H2235" s="234" t="s">
        <v>9173</v>
      </c>
      <c r="I2235" s="234"/>
      <c r="J2235" s="234"/>
      <c r="K2235" s="234"/>
      <c r="L2235" s="234"/>
      <c r="M2235" s="234"/>
      <c r="N2235" s="234" t="s">
        <v>6946</v>
      </c>
      <c r="O2235" s="249"/>
      <c r="P2235" s="249"/>
      <c r="Q2235" s="226"/>
      <c r="R2235" s="212" t="s">
        <v>2</v>
      </c>
      <c r="S2235" s="213" t="s">
        <v>9173</v>
      </c>
      <c r="T2235" s="236" t="s">
        <v>9002</v>
      </c>
      <c r="U2235" s="237" t="s">
        <v>6722</v>
      </c>
      <c r="V2235" s="236">
        <v>45548</v>
      </c>
      <c r="W2235" s="236" t="s">
        <v>6944</v>
      </c>
      <c r="X2235" s="237" t="s">
        <v>9173</v>
      </c>
      <c r="Y2235" s="237"/>
      <c r="Z2235" s="237"/>
      <c r="AA2235" s="241">
        <v>202409</v>
      </c>
      <c r="AB2235" s="246"/>
      <c r="AC2235" s="236" t="s">
        <v>7181</v>
      </c>
      <c r="AD2235" s="247" t="s">
        <v>3819</v>
      </c>
      <c r="AE2235" s="248">
        <v>0</v>
      </c>
      <c r="AF2235" s="247" t="s">
        <v>3819</v>
      </c>
      <c r="AG2235" s="242" t="str">
        <f>IFERROR(VLOOKUP(작성용!A:A,RM!A:D,4,0),"-")</f>
        <v>-</v>
      </c>
      <c r="AH2235" s="9" t="s">
        <v>9173</v>
      </c>
      <c r="AI2235" s="238" t="s">
        <v>9173</v>
      </c>
      <c r="AJ2235" s="238" t="s">
        <v>9173</v>
      </c>
      <c r="AK2235" s="238" t="s">
        <v>7182</v>
      </c>
      <c r="AL2235" s="238">
        <v>2234</v>
      </c>
    </row>
    <row r="2236" spans="1:38" x14ac:dyDescent="0.3">
      <c r="A2236" s="232">
        <v>6000620</v>
      </c>
      <c r="B2236" s="232" t="s">
        <v>9222</v>
      </c>
      <c r="C2236" s="244" t="s">
        <v>6717</v>
      </c>
      <c r="D2236" s="240" t="s">
        <v>9295</v>
      </c>
      <c r="E2236" s="239">
        <v>1101118031299</v>
      </c>
      <c r="F2236" s="243" t="s">
        <v>7044</v>
      </c>
      <c r="G2236" s="214">
        <v>0</v>
      </c>
      <c r="H2236" s="234" t="s">
        <v>9173</v>
      </c>
      <c r="I2236" s="234"/>
      <c r="J2236" s="234"/>
      <c r="K2236" s="234"/>
      <c r="L2236" s="234"/>
      <c r="M2236" s="234"/>
      <c r="N2236" s="234" t="s">
        <v>6946</v>
      </c>
      <c r="O2236" s="249"/>
      <c r="P2236" s="249"/>
      <c r="Q2236" s="226"/>
      <c r="R2236" s="212" t="s">
        <v>2</v>
      </c>
      <c r="S2236" s="213" t="s">
        <v>9173</v>
      </c>
      <c r="T2236" s="236" t="s">
        <v>9002</v>
      </c>
      <c r="U2236" s="237" t="s">
        <v>6722</v>
      </c>
      <c r="V2236" s="236">
        <v>45548</v>
      </c>
      <c r="W2236" s="236" t="s">
        <v>6944</v>
      </c>
      <c r="X2236" s="237" t="s">
        <v>9173</v>
      </c>
      <c r="Y2236" s="237"/>
      <c r="Z2236" s="237"/>
      <c r="AA2236" s="241">
        <v>202409</v>
      </c>
      <c r="AB2236" s="246"/>
      <c r="AC2236" s="236" t="s">
        <v>7181</v>
      </c>
      <c r="AD2236" s="247" t="s">
        <v>7026</v>
      </c>
      <c r="AE2236" s="248">
        <v>0</v>
      </c>
      <c r="AF2236" s="247" t="s">
        <v>7026</v>
      </c>
      <c r="AG2236" s="242" t="str">
        <f>IFERROR(VLOOKUP(작성용!A:A,RM!A:D,4,0),"-")</f>
        <v>-</v>
      </c>
      <c r="AH2236" s="9" t="s">
        <v>9173</v>
      </c>
      <c r="AI2236" s="238" t="s">
        <v>9173</v>
      </c>
      <c r="AJ2236" s="238" t="s">
        <v>9173</v>
      </c>
      <c r="AK2236" s="238" t="s">
        <v>7182</v>
      </c>
      <c r="AL2236" s="238">
        <v>2235</v>
      </c>
    </row>
    <row r="2237" spans="1:38" x14ac:dyDescent="0.3">
      <c r="A2237" s="232">
        <v>6000620</v>
      </c>
      <c r="B2237" s="232" t="s">
        <v>9222</v>
      </c>
      <c r="C2237" s="244" t="s">
        <v>6717</v>
      </c>
      <c r="D2237" s="240" t="s">
        <v>9296</v>
      </c>
      <c r="E2237" s="239">
        <v>1101113162346</v>
      </c>
      <c r="F2237" s="243" t="s">
        <v>7044</v>
      </c>
      <c r="G2237" s="214">
        <v>0</v>
      </c>
      <c r="H2237" s="234" t="s">
        <v>9173</v>
      </c>
      <c r="I2237" s="234"/>
      <c r="J2237" s="234"/>
      <c r="K2237" s="234"/>
      <c r="L2237" s="234"/>
      <c r="M2237" s="234"/>
      <c r="N2237" s="234" t="s">
        <v>6946</v>
      </c>
      <c r="O2237" s="249"/>
      <c r="P2237" s="249"/>
      <c r="Q2237" s="226"/>
      <c r="R2237" s="212" t="s">
        <v>2</v>
      </c>
      <c r="S2237" s="213" t="s">
        <v>9173</v>
      </c>
      <c r="T2237" s="236" t="s">
        <v>9002</v>
      </c>
      <c r="U2237" s="237" t="s">
        <v>6722</v>
      </c>
      <c r="V2237" s="236">
        <v>45548</v>
      </c>
      <c r="W2237" s="236" t="s">
        <v>6944</v>
      </c>
      <c r="X2237" s="237" t="s">
        <v>9173</v>
      </c>
      <c r="Y2237" s="237"/>
      <c r="Z2237" s="237"/>
      <c r="AA2237" s="241">
        <v>202409</v>
      </c>
      <c r="AB2237" s="246"/>
      <c r="AC2237" s="236" t="s">
        <v>7181</v>
      </c>
      <c r="AD2237" s="247" t="s">
        <v>5597</v>
      </c>
      <c r="AE2237" s="248">
        <v>0</v>
      </c>
      <c r="AF2237" s="247" t="s">
        <v>5597</v>
      </c>
      <c r="AG2237" s="242" t="str">
        <f>IFERROR(VLOOKUP(작성용!A:A,RM!A:D,4,0),"-")</f>
        <v>-</v>
      </c>
      <c r="AH2237" s="9" t="s">
        <v>9173</v>
      </c>
      <c r="AI2237" s="238" t="s">
        <v>9173</v>
      </c>
      <c r="AJ2237" s="238" t="s">
        <v>9173</v>
      </c>
      <c r="AK2237" s="238" t="s">
        <v>7182</v>
      </c>
      <c r="AL2237" s="238">
        <v>2236</v>
      </c>
    </row>
    <row r="2238" spans="1:38" x14ac:dyDescent="0.3">
      <c r="A2238" s="232">
        <v>6000620</v>
      </c>
      <c r="B2238" s="232" t="s">
        <v>9222</v>
      </c>
      <c r="C2238" s="244" t="s">
        <v>6717</v>
      </c>
      <c r="D2238" s="240" t="s">
        <v>9297</v>
      </c>
      <c r="E2238" s="239">
        <v>1101117984986</v>
      </c>
      <c r="F2238" s="243" t="s">
        <v>7044</v>
      </c>
      <c r="G2238" s="214">
        <v>0</v>
      </c>
      <c r="H2238" s="234" t="s">
        <v>9173</v>
      </c>
      <c r="I2238" s="234"/>
      <c r="J2238" s="234"/>
      <c r="K2238" s="234"/>
      <c r="L2238" s="234"/>
      <c r="M2238" s="234"/>
      <c r="N2238" s="234" t="s">
        <v>6946</v>
      </c>
      <c r="O2238" s="249"/>
      <c r="P2238" s="249"/>
      <c r="Q2238" s="226"/>
      <c r="R2238" s="212" t="s">
        <v>2</v>
      </c>
      <c r="S2238" s="213" t="s">
        <v>9173</v>
      </c>
      <c r="T2238" s="236" t="s">
        <v>9002</v>
      </c>
      <c r="U2238" s="237" t="s">
        <v>6722</v>
      </c>
      <c r="V2238" s="236">
        <v>45548</v>
      </c>
      <c r="W2238" s="236" t="s">
        <v>6944</v>
      </c>
      <c r="X2238" s="237" t="s">
        <v>9173</v>
      </c>
      <c r="Y2238" s="237"/>
      <c r="Z2238" s="237"/>
      <c r="AA2238" s="241">
        <v>202409</v>
      </c>
      <c r="AB2238" s="246"/>
      <c r="AC2238" s="236" t="s">
        <v>7181</v>
      </c>
      <c r="AD2238" s="247" t="s">
        <v>6989</v>
      </c>
      <c r="AE2238" s="248">
        <v>0</v>
      </c>
      <c r="AF2238" s="247" t="s">
        <v>6989</v>
      </c>
      <c r="AG2238" s="242" t="str">
        <f>IFERROR(VLOOKUP(작성용!A:A,RM!A:D,4,0),"-")</f>
        <v>-</v>
      </c>
      <c r="AH2238" s="9" t="s">
        <v>9173</v>
      </c>
      <c r="AI2238" s="238" t="s">
        <v>9173</v>
      </c>
      <c r="AJ2238" s="238" t="s">
        <v>9173</v>
      </c>
      <c r="AK2238" s="238" t="s">
        <v>7182</v>
      </c>
      <c r="AL2238" s="238">
        <v>2237</v>
      </c>
    </row>
    <row r="2239" spans="1:38" x14ac:dyDescent="0.3">
      <c r="A2239" s="232">
        <v>6000620</v>
      </c>
      <c r="B2239" s="232" t="s">
        <v>9222</v>
      </c>
      <c r="C2239" s="244" t="s">
        <v>6717</v>
      </c>
      <c r="D2239" s="240" t="s">
        <v>9276</v>
      </c>
      <c r="E2239" s="239">
        <v>1101115323160</v>
      </c>
      <c r="F2239" s="243" t="s">
        <v>7044</v>
      </c>
      <c r="G2239" s="214">
        <v>0</v>
      </c>
      <c r="H2239" s="234" t="s">
        <v>9173</v>
      </c>
      <c r="I2239" s="234"/>
      <c r="J2239" s="234"/>
      <c r="K2239" s="234"/>
      <c r="L2239" s="234"/>
      <c r="M2239" s="234"/>
      <c r="N2239" s="234" t="s">
        <v>6946</v>
      </c>
      <c r="O2239" s="249"/>
      <c r="P2239" s="249"/>
      <c r="Q2239" s="226"/>
      <c r="R2239" s="212" t="s">
        <v>2</v>
      </c>
      <c r="S2239" s="213" t="s">
        <v>9173</v>
      </c>
      <c r="T2239" s="236" t="s">
        <v>9002</v>
      </c>
      <c r="U2239" s="237" t="s">
        <v>6722</v>
      </c>
      <c r="V2239" s="236">
        <v>45548</v>
      </c>
      <c r="W2239" s="236" t="s">
        <v>6944</v>
      </c>
      <c r="X2239" s="237" t="s">
        <v>9173</v>
      </c>
      <c r="Y2239" s="237"/>
      <c r="Z2239" s="237"/>
      <c r="AA2239" s="241">
        <v>202409</v>
      </c>
      <c r="AB2239" s="246"/>
      <c r="AC2239" s="236" t="s">
        <v>7181</v>
      </c>
      <c r="AD2239" s="247" t="s">
        <v>4163</v>
      </c>
      <c r="AE2239" s="248">
        <v>0</v>
      </c>
      <c r="AF2239" s="247" t="s">
        <v>4163</v>
      </c>
      <c r="AG2239" s="242" t="str">
        <f>IFERROR(VLOOKUP(작성용!A:A,RM!A:D,4,0),"-")</f>
        <v>-</v>
      </c>
      <c r="AH2239" s="9" t="s">
        <v>9173</v>
      </c>
      <c r="AI2239" s="238" t="s">
        <v>9173</v>
      </c>
      <c r="AJ2239" s="238" t="s">
        <v>9173</v>
      </c>
      <c r="AK2239" s="238" t="s">
        <v>7182</v>
      </c>
      <c r="AL2239" s="238">
        <v>2238</v>
      </c>
    </row>
    <row r="2240" spans="1:38" x14ac:dyDescent="0.3">
      <c r="A2240" s="232">
        <v>6000620</v>
      </c>
      <c r="B2240" s="232" t="s">
        <v>9222</v>
      </c>
      <c r="C2240" s="244" t="s">
        <v>6717</v>
      </c>
      <c r="D2240" s="240" t="s">
        <v>9298</v>
      </c>
      <c r="E2240" s="239">
        <v>1101118788361</v>
      </c>
      <c r="F2240" s="243" t="s">
        <v>7179</v>
      </c>
      <c r="G2240" s="214">
        <v>0</v>
      </c>
      <c r="H2240" s="234" t="s">
        <v>9173</v>
      </c>
      <c r="I2240" s="234"/>
      <c r="J2240" s="234"/>
      <c r="K2240" s="234"/>
      <c r="L2240" s="234"/>
      <c r="M2240" s="234"/>
      <c r="N2240" s="234" t="s">
        <v>6946</v>
      </c>
      <c r="O2240" s="249"/>
      <c r="P2240" s="249"/>
      <c r="Q2240" s="226"/>
      <c r="R2240" s="212" t="s">
        <v>2</v>
      </c>
      <c r="S2240" s="213" t="s">
        <v>9173</v>
      </c>
      <c r="T2240" s="236" t="s">
        <v>9002</v>
      </c>
      <c r="U2240" s="237" t="s">
        <v>6722</v>
      </c>
      <c r="V2240" s="236">
        <v>45548</v>
      </c>
      <c r="W2240" s="236" t="s">
        <v>6944</v>
      </c>
      <c r="X2240" s="237" t="s">
        <v>9173</v>
      </c>
      <c r="Y2240" s="237"/>
      <c r="Z2240" s="237"/>
      <c r="AA2240" s="241">
        <v>202409</v>
      </c>
      <c r="AB2240" s="246"/>
      <c r="AC2240" s="236" t="s">
        <v>7181</v>
      </c>
      <c r="AD2240" s="247" t="s">
        <v>7152</v>
      </c>
      <c r="AE2240" s="248">
        <v>0</v>
      </c>
      <c r="AF2240" s="247" t="s">
        <v>7152</v>
      </c>
      <c r="AG2240" s="242" t="str">
        <f>IFERROR(VLOOKUP(작성용!A:A,RM!A:D,4,0),"-")</f>
        <v>-</v>
      </c>
      <c r="AH2240" s="9" t="s">
        <v>9173</v>
      </c>
      <c r="AI2240" s="238" t="s">
        <v>9173</v>
      </c>
      <c r="AJ2240" s="238" t="s">
        <v>9173</v>
      </c>
      <c r="AK2240" s="238" t="s">
        <v>7182</v>
      </c>
      <c r="AL2240" s="238">
        <v>2239</v>
      </c>
    </row>
    <row r="2241" spans="1:38" x14ac:dyDescent="0.3">
      <c r="A2241" s="232">
        <v>6000620</v>
      </c>
      <c r="B2241" s="232" t="s">
        <v>9222</v>
      </c>
      <c r="C2241" s="244" t="s">
        <v>6717</v>
      </c>
      <c r="D2241" s="240" t="s">
        <v>9294</v>
      </c>
      <c r="E2241" s="239">
        <v>1358110342790</v>
      </c>
      <c r="F2241" s="243" t="s">
        <v>7179</v>
      </c>
      <c r="G2241" s="214">
        <v>0</v>
      </c>
      <c r="H2241" s="234" t="s">
        <v>9173</v>
      </c>
      <c r="I2241" s="234"/>
      <c r="J2241" s="234"/>
      <c r="K2241" s="234"/>
      <c r="L2241" s="234"/>
      <c r="M2241" s="234"/>
      <c r="N2241" s="234" t="s">
        <v>6946</v>
      </c>
      <c r="O2241" s="249"/>
      <c r="P2241" s="249"/>
      <c r="Q2241" s="226"/>
      <c r="R2241" s="212" t="s">
        <v>2</v>
      </c>
      <c r="S2241" s="213" t="s">
        <v>9173</v>
      </c>
      <c r="T2241" s="236" t="s">
        <v>9002</v>
      </c>
      <c r="U2241" s="237" t="s">
        <v>6722</v>
      </c>
      <c r="V2241" s="236">
        <v>45548</v>
      </c>
      <c r="W2241" s="236" t="s">
        <v>6944</v>
      </c>
      <c r="X2241" s="237" t="s">
        <v>9173</v>
      </c>
      <c r="Y2241" s="237"/>
      <c r="Z2241" s="237"/>
      <c r="AA2241" s="241">
        <v>202409</v>
      </c>
      <c r="AB2241" s="246"/>
      <c r="AC2241" s="236" t="s">
        <v>7181</v>
      </c>
      <c r="AD2241" s="247" t="s">
        <v>3819</v>
      </c>
      <c r="AE2241" s="248">
        <v>0</v>
      </c>
      <c r="AF2241" s="247" t="s">
        <v>3819</v>
      </c>
      <c r="AG2241" s="242" t="str">
        <f>IFERROR(VLOOKUP(작성용!A:A,RM!A:D,4,0),"-")</f>
        <v>-</v>
      </c>
      <c r="AH2241" s="9" t="s">
        <v>9173</v>
      </c>
      <c r="AI2241" s="238" t="s">
        <v>9173</v>
      </c>
      <c r="AJ2241" s="238" t="s">
        <v>9173</v>
      </c>
      <c r="AK2241" s="238" t="s">
        <v>7182</v>
      </c>
      <c r="AL2241" s="238">
        <v>2240</v>
      </c>
    </row>
    <row r="2242" spans="1:38" x14ac:dyDescent="0.3">
      <c r="A2242" s="232">
        <v>6000620</v>
      </c>
      <c r="B2242" s="232" t="s">
        <v>9222</v>
      </c>
      <c r="C2242" s="244" t="s">
        <v>6717</v>
      </c>
      <c r="D2242" s="240" t="s">
        <v>9291</v>
      </c>
      <c r="E2242" s="239">
        <v>1101117213757</v>
      </c>
      <c r="F2242" s="243" t="s">
        <v>7179</v>
      </c>
      <c r="G2242" s="214">
        <v>0</v>
      </c>
      <c r="H2242" s="234" t="s">
        <v>9173</v>
      </c>
      <c r="I2242" s="234"/>
      <c r="J2242" s="234"/>
      <c r="K2242" s="234"/>
      <c r="L2242" s="234"/>
      <c r="M2242" s="234"/>
      <c r="N2242" s="234" t="s">
        <v>6946</v>
      </c>
      <c r="O2242" s="249"/>
      <c r="P2242" s="249"/>
      <c r="Q2242" s="226"/>
      <c r="R2242" s="212" t="s">
        <v>2</v>
      </c>
      <c r="S2242" s="213" t="s">
        <v>9173</v>
      </c>
      <c r="T2242" s="236" t="s">
        <v>9002</v>
      </c>
      <c r="U2242" s="237" t="s">
        <v>6722</v>
      </c>
      <c r="V2242" s="236">
        <v>45548</v>
      </c>
      <c r="W2242" s="236" t="s">
        <v>6944</v>
      </c>
      <c r="X2242" s="237" t="s">
        <v>9173</v>
      </c>
      <c r="Y2242" s="237"/>
      <c r="Z2242" s="237"/>
      <c r="AA2242" s="241">
        <v>202409</v>
      </c>
      <c r="AB2242" s="246"/>
      <c r="AC2242" s="236" t="s">
        <v>7181</v>
      </c>
      <c r="AD2242" s="247" t="s">
        <v>3816</v>
      </c>
      <c r="AE2242" s="248">
        <v>0</v>
      </c>
      <c r="AF2242" s="247" t="s">
        <v>3816</v>
      </c>
      <c r="AG2242" s="242" t="str">
        <f>IFERROR(VLOOKUP(작성용!A:A,RM!A:D,4,0),"-")</f>
        <v>-</v>
      </c>
      <c r="AH2242" s="9" t="s">
        <v>9173</v>
      </c>
      <c r="AI2242" s="238" t="s">
        <v>9173</v>
      </c>
      <c r="AJ2242" s="238" t="s">
        <v>9173</v>
      </c>
      <c r="AK2242" s="238" t="s">
        <v>7182</v>
      </c>
      <c r="AL2242" s="238">
        <v>2241</v>
      </c>
    </row>
    <row r="2243" spans="1:38" x14ac:dyDescent="0.3">
      <c r="A2243" s="232">
        <v>6000620</v>
      </c>
      <c r="B2243" s="232" t="s">
        <v>9222</v>
      </c>
      <c r="C2243" s="244" t="s">
        <v>6717</v>
      </c>
      <c r="D2243" s="240" t="s">
        <v>9299</v>
      </c>
      <c r="E2243" s="239" t="s">
        <v>9300</v>
      </c>
      <c r="F2243" s="243" t="s">
        <v>6966</v>
      </c>
      <c r="G2243" s="214">
        <v>0</v>
      </c>
      <c r="H2243" s="234" t="s">
        <v>9173</v>
      </c>
      <c r="I2243" s="234"/>
      <c r="J2243" s="234"/>
      <c r="K2243" s="234"/>
      <c r="L2243" s="234"/>
      <c r="M2243" s="234"/>
      <c r="N2243" s="234" t="s">
        <v>6946</v>
      </c>
      <c r="O2243" s="249"/>
      <c r="P2243" s="249"/>
      <c r="Q2243" s="226"/>
      <c r="R2243" s="212" t="s">
        <v>2</v>
      </c>
      <c r="S2243" s="213" t="s">
        <v>9173</v>
      </c>
      <c r="T2243" s="236" t="s">
        <v>9002</v>
      </c>
      <c r="U2243" s="237" t="s">
        <v>6722</v>
      </c>
      <c r="V2243" s="236">
        <v>45548</v>
      </c>
      <c r="W2243" s="236" t="s">
        <v>6944</v>
      </c>
      <c r="X2243" s="237" t="s">
        <v>9173</v>
      </c>
      <c r="Y2243" s="237"/>
      <c r="Z2243" s="237"/>
      <c r="AA2243" s="241">
        <v>202409</v>
      </c>
      <c r="AB2243" s="246"/>
      <c r="AC2243" s="236" t="s">
        <v>7181</v>
      </c>
      <c r="AD2243" s="247" t="s">
        <v>7117</v>
      </c>
      <c r="AE2243" s="248">
        <v>0</v>
      </c>
      <c r="AF2243" s="247" t="s">
        <v>7117</v>
      </c>
      <c r="AG2243" s="242" t="str">
        <f>IFERROR(VLOOKUP(작성용!A:A,RM!A:D,4,0),"-")</f>
        <v>-</v>
      </c>
      <c r="AH2243" s="9" t="s">
        <v>9173</v>
      </c>
      <c r="AI2243" s="238" t="s">
        <v>9173</v>
      </c>
      <c r="AJ2243" s="238" t="s">
        <v>9173</v>
      </c>
      <c r="AK2243" s="238" t="s">
        <v>7182</v>
      </c>
      <c r="AL2243" s="238">
        <v>2242</v>
      </c>
    </row>
    <row r="2244" spans="1:38" x14ac:dyDescent="0.3">
      <c r="A2244" s="232">
        <v>6000620</v>
      </c>
      <c r="B2244" s="232" t="s">
        <v>9222</v>
      </c>
      <c r="C2244" s="244" t="s">
        <v>6717</v>
      </c>
      <c r="D2244" s="240" t="s">
        <v>9272</v>
      </c>
      <c r="E2244" s="239" t="s">
        <v>5591</v>
      </c>
      <c r="F2244" s="243" t="s">
        <v>6966</v>
      </c>
      <c r="G2244" s="214">
        <v>0</v>
      </c>
      <c r="H2244" s="234" t="s">
        <v>9173</v>
      </c>
      <c r="I2244" s="234"/>
      <c r="J2244" s="234"/>
      <c r="K2244" s="234"/>
      <c r="L2244" s="234"/>
      <c r="M2244" s="234"/>
      <c r="N2244" s="234" t="s">
        <v>6946</v>
      </c>
      <c r="O2244" s="249"/>
      <c r="P2244" s="249"/>
      <c r="Q2244" s="226"/>
      <c r="R2244" s="212" t="s">
        <v>2</v>
      </c>
      <c r="S2244" s="213" t="s">
        <v>9173</v>
      </c>
      <c r="T2244" s="236" t="s">
        <v>9002</v>
      </c>
      <c r="U2244" s="237" t="s">
        <v>6722</v>
      </c>
      <c r="V2244" s="236">
        <v>45548</v>
      </c>
      <c r="W2244" s="236" t="s">
        <v>6944</v>
      </c>
      <c r="X2244" s="237" t="s">
        <v>9173</v>
      </c>
      <c r="Y2244" s="237"/>
      <c r="Z2244" s="237"/>
      <c r="AA2244" s="241">
        <v>202409</v>
      </c>
      <c r="AB2244" s="246"/>
      <c r="AC2244" s="236" t="s">
        <v>7181</v>
      </c>
      <c r="AD2244" s="247" t="s">
        <v>3831</v>
      </c>
      <c r="AE2244" s="248">
        <v>0</v>
      </c>
      <c r="AF2244" s="247" t="s">
        <v>3831</v>
      </c>
      <c r="AG2244" s="242" t="str">
        <f>IFERROR(VLOOKUP(작성용!A:A,RM!A:D,4,0),"-")</f>
        <v>-</v>
      </c>
      <c r="AH2244" s="9" t="s">
        <v>9173</v>
      </c>
      <c r="AI2244" s="238" t="s">
        <v>9173</v>
      </c>
      <c r="AJ2244" s="238" t="s">
        <v>9173</v>
      </c>
      <c r="AK2244" s="238" t="s">
        <v>7182</v>
      </c>
      <c r="AL2244" s="238">
        <v>2243</v>
      </c>
    </row>
    <row r="2245" spans="1:38" x14ac:dyDescent="0.3">
      <c r="A2245" s="232">
        <v>6000620</v>
      </c>
      <c r="B2245" s="232" t="s">
        <v>9222</v>
      </c>
      <c r="C2245" s="244" t="s">
        <v>6717</v>
      </c>
      <c r="D2245" s="240" t="s">
        <v>9301</v>
      </c>
      <c r="E2245" s="239" t="s">
        <v>9302</v>
      </c>
      <c r="F2245" s="243" t="s">
        <v>7179</v>
      </c>
      <c r="G2245" s="214">
        <v>0</v>
      </c>
      <c r="H2245" s="234" t="s">
        <v>9173</v>
      </c>
      <c r="I2245" s="234"/>
      <c r="J2245" s="234"/>
      <c r="K2245" s="234"/>
      <c r="L2245" s="234"/>
      <c r="M2245" s="234"/>
      <c r="N2245" s="234" t="s">
        <v>6946</v>
      </c>
      <c r="O2245" s="249"/>
      <c r="P2245" s="249"/>
      <c r="Q2245" s="226"/>
      <c r="R2245" s="212" t="s">
        <v>2</v>
      </c>
      <c r="S2245" s="213" t="s">
        <v>9173</v>
      </c>
      <c r="T2245" s="236" t="s">
        <v>9002</v>
      </c>
      <c r="U2245" s="237" t="s">
        <v>6722</v>
      </c>
      <c r="V2245" s="236">
        <v>45548</v>
      </c>
      <c r="W2245" s="236" t="s">
        <v>6944</v>
      </c>
      <c r="X2245" s="237" t="s">
        <v>9173</v>
      </c>
      <c r="Y2245" s="237"/>
      <c r="Z2245" s="237"/>
      <c r="AA2245" s="241">
        <v>202409</v>
      </c>
      <c r="AB2245" s="246"/>
      <c r="AC2245" s="236" t="s">
        <v>7181</v>
      </c>
      <c r="AD2245" s="247" t="s">
        <v>7158</v>
      </c>
      <c r="AE2245" s="248">
        <v>0</v>
      </c>
      <c r="AF2245" s="247" t="s">
        <v>7158</v>
      </c>
      <c r="AG2245" s="242" t="str">
        <f>IFERROR(VLOOKUP(작성용!A:A,RM!A:D,4,0),"-")</f>
        <v>-</v>
      </c>
      <c r="AH2245" s="9" t="s">
        <v>9173</v>
      </c>
      <c r="AI2245" s="238" t="s">
        <v>9173</v>
      </c>
      <c r="AJ2245" s="238" t="s">
        <v>9173</v>
      </c>
      <c r="AK2245" s="238" t="s">
        <v>7182</v>
      </c>
      <c r="AL2245" s="238">
        <v>2244</v>
      </c>
    </row>
    <row r="2246" spans="1:38" x14ac:dyDescent="0.3">
      <c r="A2246" s="232">
        <v>6000620</v>
      </c>
      <c r="B2246" s="232" t="s">
        <v>9222</v>
      </c>
      <c r="C2246" s="244" t="s">
        <v>6717</v>
      </c>
      <c r="D2246" s="240" t="s">
        <v>9303</v>
      </c>
      <c r="E2246" s="239" t="s">
        <v>9304</v>
      </c>
      <c r="F2246" s="243" t="s">
        <v>6966</v>
      </c>
      <c r="G2246" s="214">
        <v>0</v>
      </c>
      <c r="H2246" s="234" t="s">
        <v>9173</v>
      </c>
      <c r="I2246" s="234"/>
      <c r="J2246" s="234"/>
      <c r="K2246" s="234"/>
      <c r="L2246" s="234"/>
      <c r="M2246" s="234"/>
      <c r="N2246" s="234" t="s">
        <v>6946</v>
      </c>
      <c r="O2246" s="249"/>
      <c r="P2246" s="249"/>
      <c r="Q2246" s="226"/>
      <c r="R2246" s="212" t="s">
        <v>2</v>
      </c>
      <c r="S2246" s="213" t="s">
        <v>9173</v>
      </c>
      <c r="T2246" s="236" t="s">
        <v>9002</v>
      </c>
      <c r="U2246" s="237" t="s">
        <v>6722</v>
      </c>
      <c r="V2246" s="236">
        <v>45548</v>
      </c>
      <c r="W2246" s="236" t="s">
        <v>6944</v>
      </c>
      <c r="X2246" s="237" t="s">
        <v>9173</v>
      </c>
      <c r="Y2246" s="237"/>
      <c r="Z2246" s="237"/>
      <c r="AA2246" s="241">
        <v>202409</v>
      </c>
      <c r="AB2246" s="246"/>
      <c r="AC2246" s="236" t="s">
        <v>7181</v>
      </c>
      <c r="AD2246" s="247" t="s">
        <v>7133</v>
      </c>
      <c r="AE2246" s="248">
        <v>0</v>
      </c>
      <c r="AF2246" s="247" t="s">
        <v>7133</v>
      </c>
      <c r="AG2246" s="242" t="str">
        <f>IFERROR(VLOOKUP(작성용!A:A,RM!A:D,4,0),"-")</f>
        <v>-</v>
      </c>
      <c r="AH2246" s="9" t="s">
        <v>9173</v>
      </c>
      <c r="AI2246" s="238" t="s">
        <v>9173</v>
      </c>
      <c r="AJ2246" s="238" t="s">
        <v>9173</v>
      </c>
      <c r="AK2246" s="238" t="s">
        <v>7182</v>
      </c>
      <c r="AL2246" s="238">
        <v>2245</v>
      </c>
    </row>
    <row r="2247" spans="1:38" x14ac:dyDescent="0.3">
      <c r="A2247" s="232">
        <v>6000620</v>
      </c>
      <c r="B2247" s="232" t="s">
        <v>9222</v>
      </c>
      <c r="C2247" s="244" t="s">
        <v>6717</v>
      </c>
      <c r="D2247" s="230" t="s">
        <v>9305</v>
      </c>
      <c r="E2247" s="239">
        <v>1101114179457</v>
      </c>
      <c r="F2247" s="243" t="s">
        <v>6931</v>
      </c>
      <c r="G2247" s="214">
        <v>0</v>
      </c>
      <c r="H2247" s="234" t="s">
        <v>9173</v>
      </c>
      <c r="I2247" s="234"/>
      <c r="J2247" s="234"/>
      <c r="K2247" s="234"/>
      <c r="L2247" s="234"/>
      <c r="M2247" s="234"/>
      <c r="N2247" s="234" t="s">
        <v>6946</v>
      </c>
      <c r="O2247" s="249"/>
      <c r="P2247" s="249"/>
      <c r="Q2247" s="226"/>
      <c r="R2247" s="212" t="s">
        <v>2</v>
      </c>
      <c r="S2247" s="213" t="s">
        <v>9173</v>
      </c>
      <c r="T2247" s="236" t="s">
        <v>9002</v>
      </c>
      <c r="U2247" s="237" t="s">
        <v>6722</v>
      </c>
      <c r="V2247" s="236">
        <v>45548</v>
      </c>
      <c r="W2247" s="236" t="s">
        <v>6944</v>
      </c>
      <c r="X2247" s="237" t="s">
        <v>9173</v>
      </c>
      <c r="Y2247" s="237"/>
      <c r="Z2247" s="237"/>
      <c r="AA2247" s="241">
        <v>202409</v>
      </c>
      <c r="AB2247" s="246"/>
      <c r="AC2247" s="236" t="s">
        <v>7181</v>
      </c>
      <c r="AD2247" s="247" t="s">
        <v>6910</v>
      </c>
      <c r="AE2247" s="248">
        <v>0</v>
      </c>
      <c r="AF2247" s="247" t="s">
        <v>6910</v>
      </c>
      <c r="AG2247" s="242" t="str">
        <f>IFERROR(VLOOKUP(작성용!A:A,RM!A:D,4,0),"-")</f>
        <v>-</v>
      </c>
      <c r="AH2247" s="9" t="s">
        <v>9173</v>
      </c>
      <c r="AI2247" s="238" t="s">
        <v>9173</v>
      </c>
      <c r="AJ2247" s="238" t="s">
        <v>9173</v>
      </c>
      <c r="AK2247" s="238" t="s">
        <v>7182</v>
      </c>
      <c r="AL2247" s="238">
        <v>2246</v>
      </c>
    </row>
    <row r="2248" spans="1:38" x14ac:dyDescent="0.3">
      <c r="A2248" s="232" t="s">
        <v>2224</v>
      </c>
      <c r="B2248" s="232" t="s">
        <v>9306</v>
      </c>
      <c r="C2248" s="244" t="s">
        <v>6717</v>
      </c>
      <c r="D2248" s="240" t="s">
        <v>8631</v>
      </c>
      <c r="E2248" s="239">
        <v>1101130016112</v>
      </c>
      <c r="F2248" s="243" t="s">
        <v>7105</v>
      </c>
      <c r="G2248" s="214">
        <v>0</v>
      </c>
      <c r="H2248" s="234" t="s">
        <v>9173</v>
      </c>
      <c r="I2248" s="234"/>
      <c r="J2248" s="234"/>
      <c r="K2248" s="234"/>
      <c r="L2248" s="234"/>
      <c r="M2248" s="234"/>
      <c r="N2248" s="234" t="s">
        <v>6946</v>
      </c>
      <c r="O2248" s="249" t="s">
        <v>9307</v>
      </c>
      <c r="P2248" s="249" t="s">
        <v>9308</v>
      </c>
      <c r="Q2248" s="226" t="s">
        <v>9309</v>
      </c>
      <c r="R2248" s="212" t="s">
        <v>2</v>
      </c>
      <c r="S2248" s="213" t="s">
        <v>9173</v>
      </c>
      <c r="T2248" s="236">
        <v>45532</v>
      </c>
      <c r="U2248" s="237" t="s">
        <v>6722</v>
      </c>
      <c r="V2248" s="236">
        <v>45555</v>
      </c>
      <c r="W2248" s="236">
        <v>45575</v>
      </c>
      <c r="X2248" s="237" t="s">
        <v>9173</v>
      </c>
      <c r="Y2248" s="237"/>
      <c r="Z2248" s="237" t="s">
        <v>7066</v>
      </c>
      <c r="AA2248" s="241">
        <v>202409</v>
      </c>
      <c r="AB2248" s="246"/>
      <c r="AC2248" s="236" t="s">
        <v>6963</v>
      </c>
      <c r="AD2248" s="247" t="s">
        <v>7026</v>
      </c>
      <c r="AE2248" s="248">
        <v>0</v>
      </c>
      <c r="AF2248" s="247" t="s">
        <v>7026</v>
      </c>
      <c r="AG2248" s="242" t="str">
        <f>IFERROR(VLOOKUP(작성용!A:A,RM!A:D,4,0),"-")</f>
        <v>이문수</v>
      </c>
      <c r="AH2248" s="9" t="s">
        <v>7221</v>
      </c>
      <c r="AI2248" s="238" t="s">
        <v>9310</v>
      </c>
      <c r="AJ2248" s="238" t="s">
        <v>9311</v>
      </c>
      <c r="AK2248" s="238" t="s">
        <v>6726</v>
      </c>
      <c r="AL2248" s="238">
        <v>2247</v>
      </c>
    </row>
    <row r="2249" spans="1:38" x14ac:dyDescent="0.3">
      <c r="A2249" s="232" t="s">
        <v>2224</v>
      </c>
      <c r="B2249" s="232" t="s">
        <v>9306</v>
      </c>
      <c r="C2249" s="244" t="s">
        <v>6717</v>
      </c>
      <c r="D2249" s="240" t="s">
        <v>8638</v>
      </c>
      <c r="E2249" s="239">
        <v>1101110014970</v>
      </c>
      <c r="F2249" s="243" t="s">
        <v>7179</v>
      </c>
      <c r="G2249" s="214">
        <v>0</v>
      </c>
      <c r="H2249" s="234" t="s">
        <v>9173</v>
      </c>
      <c r="I2249" s="234"/>
      <c r="J2249" s="234"/>
      <c r="K2249" s="234"/>
      <c r="L2249" s="234"/>
      <c r="M2249" s="234"/>
      <c r="N2249" s="234" t="s">
        <v>6946</v>
      </c>
      <c r="O2249" s="249" t="s">
        <v>9307</v>
      </c>
      <c r="P2249" s="249" t="s">
        <v>9308</v>
      </c>
      <c r="Q2249" s="226" t="s">
        <v>9309</v>
      </c>
      <c r="R2249" s="212" t="s">
        <v>2</v>
      </c>
      <c r="S2249" s="213" t="s">
        <v>9173</v>
      </c>
      <c r="T2249" s="236">
        <v>45532</v>
      </c>
      <c r="U2249" s="237" t="s">
        <v>6722</v>
      </c>
      <c r="V2249" s="236">
        <v>45555</v>
      </c>
      <c r="W2249" s="236">
        <v>45575</v>
      </c>
      <c r="X2249" s="237" t="s">
        <v>9173</v>
      </c>
      <c r="Y2249" s="237"/>
      <c r="Z2249" s="237" t="s">
        <v>7066</v>
      </c>
      <c r="AA2249" s="241">
        <v>202409</v>
      </c>
      <c r="AB2249" s="246"/>
      <c r="AC2249" s="236" t="s">
        <v>6963</v>
      </c>
      <c r="AD2249" s="247" t="s">
        <v>7620</v>
      </c>
      <c r="AE2249" s="248">
        <v>1</v>
      </c>
      <c r="AF2249" s="247" t="s">
        <v>7620</v>
      </c>
      <c r="AG2249" s="242" t="str">
        <f>IFERROR(VLOOKUP(작성용!A:A,RM!A:D,4,0),"-")</f>
        <v>이문수</v>
      </c>
      <c r="AH2249" s="9" t="s">
        <v>7221</v>
      </c>
      <c r="AI2249" s="238" t="s">
        <v>9310</v>
      </c>
      <c r="AJ2249" s="238" t="s">
        <v>9311</v>
      </c>
      <c r="AK2249" s="238" t="s">
        <v>6726</v>
      </c>
      <c r="AL2249" s="238">
        <v>2248</v>
      </c>
    </row>
    <row r="2250" spans="1:38" x14ac:dyDescent="0.3">
      <c r="A2250" s="232" t="s">
        <v>2224</v>
      </c>
      <c r="B2250" s="232" t="s">
        <v>9306</v>
      </c>
      <c r="C2250" s="244" t="s">
        <v>6717</v>
      </c>
      <c r="D2250" s="240" t="s">
        <v>8636</v>
      </c>
      <c r="E2250" s="239">
        <v>1101115378842</v>
      </c>
      <c r="F2250" s="243" t="s">
        <v>7179</v>
      </c>
      <c r="G2250" s="214">
        <v>0</v>
      </c>
      <c r="H2250" s="234" t="s">
        <v>9173</v>
      </c>
      <c r="I2250" s="234"/>
      <c r="J2250" s="234"/>
      <c r="K2250" s="234"/>
      <c r="L2250" s="234"/>
      <c r="M2250" s="234"/>
      <c r="N2250" s="234" t="s">
        <v>6946</v>
      </c>
      <c r="O2250" s="249" t="s">
        <v>9307</v>
      </c>
      <c r="P2250" s="249" t="s">
        <v>9308</v>
      </c>
      <c r="Q2250" s="226" t="s">
        <v>9309</v>
      </c>
      <c r="R2250" s="212" t="s">
        <v>2</v>
      </c>
      <c r="S2250" s="213" t="s">
        <v>9173</v>
      </c>
      <c r="T2250" s="236">
        <v>45532</v>
      </c>
      <c r="U2250" s="237" t="s">
        <v>6722</v>
      </c>
      <c r="V2250" s="236">
        <v>45555</v>
      </c>
      <c r="W2250" s="236">
        <v>45575</v>
      </c>
      <c r="X2250" s="237" t="s">
        <v>9173</v>
      </c>
      <c r="Y2250" s="237"/>
      <c r="Z2250" s="237" t="s">
        <v>7066</v>
      </c>
      <c r="AA2250" s="241">
        <v>202409</v>
      </c>
      <c r="AB2250" s="246"/>
      <c r="AC2250" s="236" t="s">
        <v>6963</v>
      </c>
      <c r="AD2250" s="247" t="s">
        <v>7606</v>
      </c>
      <c r="AE2250" s="248">
        <v>1</v>
      </c>
      <c r="AF2250" s="247" t="s">
        <v>7606</v>
      </c>
      <c r="AG2250" s="242" t="str">
        <f>IFERROR(VLOOKUP(작성용!A:A,RM!A:D,4,0),"-")</f>
        <v>이문수</v>
      </c>
      <c r="AH2250" s="9" t="s">
        <v>7221</v>
      </c>
      <c r="AI2250" s="238" t="s">
        <v>9310</v>
      </c>
      <c r="AJ2250" s="238" t="s">
        <v>9311</v>
      </c>
      <c r="AK2250" s="238" t="s">
        <v>6726</v>
      </c>
      <c r="AL2250" s="238">
        <v>2249</v>
      </c>
    </row>
    <row r="2251" spans="1:38" x14ac:dyDescent="0.3">
      <c r="A2251" s="232" t="s">
        <v>2224</v>
      </c>
      <c r="B2251" s="232" t="s">
        <v>9306</v>
      </c>
      <c r="C2251" s="244" t="s">
        <v>6717</v>
      </c>
      <c r="D2251" s="240" t="s">
        <v>8636</v>
      </c>
      <c r="E2251" s="239">
        <v>1101115378842</v>
      </c>
      <c r="F2251" s="243" t="s">
        <v>6966</v>
      </c>
      <c r="G2251" s="214">
        <v>0</v>
      </c>
      <c r="H2251" s="234" t="s">
        <v>9173</v>
      </c>
      <c r="I2251" s="234"/>
      <c r="J2251" s="234"/>
      <c r="K2251" s="234"/>
      <c r="L2251" s="234"/>
      <c r="M2251" s="234"/>
      <c r="N2251" s="234" t="s">
        <v>6946</v>
      </c>
      <c r="O2251" s="249" t="s">
        <v>9307</v>
      </c>
      <c r="P2251" s="249" t="s">
        <v>9308</v>
      </c>
      <c r="Q2251" s="226" t="s">
        <v>9309</v>
      </c>
      <c r="R2251" s="212" t="s">
        <v>2</v>
      </c>
      <c r="S2251" s="213" t="s">
        <v>9173</v>
      </c>
      <c r="T2251" s="236">
        <v>45532</v>
      </c>
      <c r="U2251" s="237" t="s">
        <v>6722</v>
      </c>
      <c r="V2251" s="236">
        <v>45555</v>
      </c>
      <c r="W2251" s="236">
        <v>45575</v>
      </c>
      <c r="X2251" s="237" t="s">
        <v>9173</v>
      </c>
      <c r="Y2251" s="237"/>
      <c r="Z2251" s="237" t="s">
        <v>7066</v>
      </c>
      <c r="AA2251" s="241">
        <v>202409</v>
      </c>
      <c r="AB2251" s="246"/>
      <c r="AC2251" s="236" t="s">
        <v>6963</v>
      </c>
      <c r="AD2251" s="247" t="s">
        <v>7606</v>
      </c>
      <c r="AE2251" s="248">
        <v>0</v>
      </c>
      <c r="AF2251" s="247" t="s">
        <v>7606</v>
      </c>
      <c r="AG2251" s="242" t="str">
        <f>IFERROR(VLOOKUP(작성용!A:A,RM!A:D,4,0),"-")</f>
        <v>이문수</v>
      </c>
      <c r="AH2251" s="9" t="s">
        <v>7221</v>
      </c>
      <c r="AI2251" s="238" t="s">
        <v>9310</v>
      </c>
      <c r="AJ2251" s="238" t="s">
        <v>9311</v>
      </c>
      <c r="AK2251" s="238" t="s">
        <v>6726</v>
      </c>
      <c r="AL2251" s="238">
        <v>2250</v>
      </c>
    </row>
    <row r="2252" spans="1:38" x14ac:dyDescent="0.3">
      <c r="A2252" s="232" t="s">
        <v>2224</v>
      </c>
      <c r="B2252" s="232" t="s">
        <v>9306</v>
      </c>
      <c r="C2252" s="244" t="s">
        <v>6717</v>
      </c>
      <c r="D2252" s="240" t="s">
        <v>8636</v>
      </c>
      <c r="E2252" s="239">
        <v>1101115378842</v>
      </c>
      <c r="F2252" s="243" t="s">
        <v>7044</v>
      </c>
      <c r="G2252" s="214">
        <v>0</v>
      </c>
      <c r="H2252" s="234" t="s">
        <v>9173</v>
      </c>
      <c r="I2252" s="234"/>
      <c r="J2252" s="234"/>
      <c r="K2252" s="234"/>
      <c r="L2252" s="234"/>
      <c r="M2252" s="234"/>
      <c r="N2252" s="234" t="s">
        <v>6946</v>
      </c>
      <c r="O2252" s="249" t="s">
        <v>9307</v>
      </c>
      <c r="P2252" s="249" t="s">
        <v>9308</v>
      </c>
      <c r="Q2252" s="226" t="s">
        <v>9309</v>
      </c>
      <c r="R2252" s="212" t="s">
        <v>2</v>
      </c>
      <c r="S2252" s="213" t="s">
        <v>9173</v>
      </c>
      <c r="T2252" s="236">
        <v>45532</v>
      </c>
      <c r="U2252" s="237" t="s">
        <v>6722</v>
      </c>
      <c r="V2252" s="236">
        <v>45555</v>
      </c>
      <c r="W2252" s="236">
        <v>45575</v>
      </c>
      <c r="X2252" s="237" t="s">
        <v>9173</v>
      </c>
      <c r="Y2252" s="237"/>
      <c r="Z2252" s="237" t="s">
        <v>7066</v>
      </c>
      <c r="AA2252" s="241">
        <v>202409</v>
      </c>
      <c r="AB2252" s="246"/>
      <c r="AC2252" s="236" t="s">
        <v>6963</v>
      </c>
      <c r="AD2252" s="247" t="s">
        <v>7606</v>
      </c>
      <c r="AE2252" s="248">
        <v>0</v>
      </c>
      <c r="AF2252" s="247" t="s">
        <v>7606</v>
      </c>
      <c r="AG2252" s="242" t="str">
        <f>IFERROR(VLOOKUP(작성용!A:A,RM!A:D,4,0),"-")</f>
        <v>이문수</v>
      </c>
      <c r="AH2252" s="9" t="s">
        <v>7221</v>
      </c>
      <c r="AI2252" s="238" t="s">
        <v>9310</v>
      </c>
      <c r="AJ2252" s="238" t="s">
        <v>9311</v>
      </c>
      <c r="AK2252" s="238" t="s">
        <v>6726</v>
      </c>
      <c r="AL2252" s="238">
        <v>2251</v>
      </c>
    </row>
    <row r="2253" spans="1:38" x14ac:dyDescent="0.3">
      <c r="A2253" s="232" t="s">
        <v>2224</v>
      </c>
      <c r="B2253" s="232" t="s">
        <v>9306</v>
      </c>
      <c r="C2253" s="244" t="s">
        <v>6717</v>
      </c>
      <c r="D2253" s="240" t="s">
        <v>8632</v>
      </c>
      <c r="E2253" s="239">
        <v>1101130018580</v>
      </c>
      <c r="F2253" s="243" t="s">
        <v>7105</v>
      </c>
      <c r="G2253" s="214">
        <v>99</v>
      </c>
      <c r="H2253" s="234" t="s">
        <v>9173</v>
      </c>
      <c r="I2253" s="234"/>
      <c r="J2253" s="234"/>
      <c r="K2253" s="234"/>
      <c r="L2253" s="234"/>
      <c r="M2253" s="234"/>
      <c r="N2253" s="234" t="s">
        <v>6946</v>
      </c>
      <c r="O2253" s="249" t="s">
        <v>9307</v>
      </c>
      <c r="P2253" s="249" t="s">
        <v>9308</v>
      </c>
      <c r="Q2253" s="226" t="s">
        <v>9309</v>
      </c>
      <c r="R2253" s="212" t="s">
        <v>2</v>
      </c>
      <c r="S2253" s="213" t="s">
        <v>9173</v>
      </c>
      <c r="T2253" s="236">
        <v>45532</v>
      </c>
      <c r="U2253" s="237" t="s">
        <v>6722</v>
      </c>
      <c r="V2253" s="236">
        <v>45555</v>
      </c>
      <c r="W2253" s="236">
        <v>45575</v>
      </c>
      <c r="X2253" s="237" t="s">
        <v>9173</v>
      </c>
      <c r="Y2253" s="237"/>
      <c r="Z2253" s="237" t="s">
        <v>7066</v>
      </c>
      <c r="AA2253" s="241">
        <v>202409</v>
      </c>
      <c r="AB2253" s="246"/>
      <c r="AC2253" s="236" t="s">
        <v>6963</v>
      </c>
      <c r="AD2253" s="247" t="s">
        <v>7289</v>
      </c>
      <c r="AE2253" s="248">
        <v>0</v>
      </c>
      <c r="AF2253" s="247" t="s">
        <v>7167</v>
      </c>
      <c r="AG2253" s="242" t="str">
        <f>IFERROR(VLOOKUP(작성용!A:A,RM!A:D,4,0),"-")</f>
        <v>이문수</v>
      </c>
      <c r="AH2253" s="9" t="s">
        <v>7221</v>
      </c>
      <c r="AI2253" s="238" t="s">
        <v>9310</v>
      </c>
      <c r="AJ2253" s="238" t="s">
        <v>9311</v>
      </c>
      <c r="AK2253" s="238" t="s">
        <v>6726</v>
      </c>
      <c r="AL2253" s="238">
        <v>2252</v>
      </c>
    </row>
    <row r="2254" spans="1:38" x14ac:dyDescent="0.3">
      <c r="A2254" s="232" t="s">
        <v>2224</v>
      </c>
      <c r="B2254" s="232" t="s">
        <v>9306</v>
      </c>
      <c r="C2254" s="244" t="s">
        <v>6717</v>
      </c>
      <c r="D2254" s="240" t="s">
        <v>8639</v>
      </c>
      <c r="E2254" s="239" t="s">
        <v>5294</v>
      </c>
      <c r="F2254" s="243" t="s">
        <v>7179</v>
      </c>
      <c r="G2254" s="214">
        <v>0</v>
      </c>
      <c r="H2254" s="234" t="s">
        <v>9173</v>
      </c>
      <c r="I2254" s="234"/>
      <c r="J2254" s="234"/>
      <c r="K2254" s="234"/>
      <c r="L2254" s="234"/>
      <c r="M2254" s="234"/>
      <c r="N2254" s="234" t="s">
        <v>6946</v>
      </c>
      <c r="O2254" s="249" t="s">
        <v>9307</v>
      </c>
      <c r="P2254" s="249" t="s">
        <v>9308</v>
      </c>
      <c r="Q2254" s="226" t="s">
        <v>9309</v>
      </c>
      <c r="R2254" s="212" t="s">
        <v>2</v>
      </c>
      <c r="S2254" s="213" t="s">
        <v>9173</v>
      </c>
      <c r="T2254" s="236">
        <v>45532</v>
      </c>
      <c r="U2254" s="237" t="s">
        <v>6722</v>
      </c>
      <c r="V2254" s="236">
        <v>45555</v>
      </c>
      <c r="W2254" s="236">
        <v>45575</v>
      </c>
      <c r="X2254" s="237" t="s">
        <v>9173</v>
      </c>
      <c r="Y2254" s="237"/>
      <c r="Z2254" s="237" t="s">
        <v>7066</v>
      </c>
      <c r="AA2254" s="241">
        <v>202409</v>
      </c>
      <c r="AB2254" s="246"/>
      <c r="AC2254" s="236" t="s">
        <v>6963</v>
      </c>
      <c r="AD2254" s="247" t="s">
        <v>7152</v>
      </c>
      <c r="AE2254" s="248">
        <v>1</v>
      </c>
      <c r="AF2254" s="247" t="s">
        <v>7152</v>
      </c>
      <c r="AG2254" s="242" t="str">
        <f>IFERROR(VLOOKUP(작성용!A:A,RM!A:D,4,0),"-")</f>
        <v>이문수</v>
      </c>
      <c r="AH2254" s="9" t="s">
        <v>7221</v>
      </c>
      <c r="AI2254" s="238" t="s">
        <v>9310</v>
      </c>
      <c r="AJ2254" s="238" t="s">
        <v>9311</v>
      </c>
      <c r="AK2254" s="238" t="s">
        <v>6726</v>
      </c>
      <c r="AL2254" s="238">
        <v>2253</v>
      </c>
    </row>
    <row r="2255" spans="1:38" x14ac:dyDescent="0.3">
      <c r="A2255" s="232" t="s">
        <v>2224</v>
      </c>
      <c r="B2255" s="232" t="s">
        <v>9306</v>
      </c>
      <c r="C2255" s="244" t="s">
        <v>6717</v>
      </c>
      <c r="D2255" s="240" t="s">
        <v>7870</v>
      </c>
      <c r="E2255" s="239">
        <v>1101115938985</v>
      </c>
      <c r="F2255" s="243" t="s">
        <v>7179</v>
      </c>
      <c r="G2255" s="214">
        <v>0</v>
      </c>
      <c r="H2255" s="234" t="s">
        <v>9173</v>
      </c>
      <c r="I2255" s="234"/>
      <c r="J2255" s="234"/>
      <c r="K2255" s="234"/>
      <c r="L2255" s="234"/>
      <c r="M2255" s="234"/>
      <c r="N2255" s="234" t="s">
        <v>6946</v>
      </c>
      <c r="O2255" s="249" t="s">
        <v>9307</v>
      </c>
      <c r="P2255" s="249" t="s">
        <v>9308</v>
      </c>
      <c r="Q2255" s="226" t="s">
        <v>9309</v>
      </c>
      <c r="R2255" s="212" t="s">
        <v>2</v>
      </c>
      <c r="S2255" s="213" t="s">
        <v>9173</v>
      </c>
      <c r="T2255" s="236">
        <v>45532</v>
      </c>
      <c r="U2255" s="237" t="s">
        <v>6722</v>
      </c>
      <c r="V2255" s="236">
        <v>45555</v>
      </c>
      <c r="W2255" s="236">
        <v>45575</v>
      </c>
      <c r="X2255" s="237" t="s">
        <v>9173</v>
      </c>
      <c r="Y2255" s="237"/>
      <c r="Z2255" s="237" t="s">
        <v>7066</v>
      </c>
      <c r="AA2255" s="241">
        <v>202409</v>
      </c>
      <c r="AB2255" s="246"/>
      <c r="AC2255" s="236" t="s">
        <v>6963</v>
      </c>
      <c r="AD2255" s="247" t="s">
        <v>7861</v>
      </c>
      <c r="AE2255" s="248">
        <v>1</v>
      </c>
      <c r="AF2255" s="247" t="s">
        <v>7861</v>
      </c>
      <c r="AG2255" s="242" t="str">
        <f>IFERROR(VLOOKUP(작성용!A:A,RM!A:D,4,0),"-")</f>
        <v>이문수</v>
      </c>
      <c r="AH2255" s="9" t="s">
        <v>7221</v>
      </c>
      <c r="AI2255" s="238" t="s">
        <v>9310</v>
      </c>
      <c r="AJ2255" s="238" t="s">
        <v>9311</v>
      </c>
      <c r="AK2255" s="238" t="s">
        <v>6726</v>
      </c>
      <c r="AL2255" s="238">
        <v>2254</v>
      </c>
    </row>
    <row r="2256" spans="1:38" x14ac:dyDescent="0.3">
      <c r="A2256" s="232" t="s">
        <v>2224</v>
      </c>
      <c r="B2256" s="232" t="s">
        <v>9306</v>
      </c>
      <c r="C2256" s="244" t="s">
        <v>6717</v>
      </c>
      <c r="D2256" s="240" t="s">
        <v>8633</v>
      </c>
      <c r="E2256" s="239">
        <v>1101130024339</v>
      </c>
      <c r="F2256" s="243" t="s">
        <v>7105</v>
      </c>
      <c r="G2256" s="214">
        <v>0</v>
      </c>
      <c r="H2256" s="234" t="s">
        <v>9173</v>
      </c>
      <c r="I2256" s="234"/>
      <c r="J2256" s="234"/>
      <c r="K2256" s="234"/>
      <c r="L2256" s="234"/>
      <c r="M2256" s="234"/>
      <c r="N2256" s="234" t="s">
        <v>6946</v>
      </c>
      <c r="O2256" s="249" t="s">
        <v>9307</v>
      </c>
      <c r="P2256" s="249" t="s">
        <v>9308</v>
      </c>
      <c r="Q2256" s="226" t="s">
        <v>9309</v>
      </c>
      <c r="R2256" s="212" t="s">
        <v>2</v>
      </c>
      <c r="S2256" s="213" t="s">
        <v>9173</v>
      </c>
      <c r="T2256" s="236">
        <v>45532</v>
      </c>
      <c r="U2256" s="237" t="s">
        <v>6722</v>
      </c>
      <c r="V2256" s="236">
        <v>45555</v>
      </c>
      <c r="W2256" s="236">
        <v>45575</v>
      </c>
      <c r="X2256" s="237" t="s">
        <v>9173</v>
      </c>
      <c r="Y2256" s="237"/>
      <c r="Z2256" s="237" t="s">
        <v>7066</v>
      </c>
      <c r="AA2256" s="241">
        <v>202409</v>
      </c>
      <c r="AB2256" s="246"/>
      <c r="AC2256" s="236" t="s">
        <v>6963</v>
      </c>
      <c r="AD2256" s="247" t="s">
        <v>7221</v>
      </c>
      <c r="AE2256" s="248">
        <v>0</v>
      </c>
      <c r="AF2256" s="247" t="s">
        <v>7221</v>
      </c>
      <c r="AG2256" s="242" t="str">
        <f>IFERROR(VLOOKUP(작성용!A:A,RM!A:D,4,0),"-")</f>
        <v>이문수</v>
      </c>
      <c r="AH2256" s="9" t="s">
        <v>7221</v>
      </c>
      <c r="AI2256" s="238" t="s">
        <v>9310</v>
      </c>
      <c r="AJ2256" s="238" t="s">
        <v>9311</v>
      </c>
      <c r="AK2256" s="238" t="s">
        <v>6726</v>
      </c>
      <c r="AL2256" s="238">
        <v>2255</v>
      </c>
    </row>
    <row r="2257" spans="1:38" x14ac:dyDescent="0.3">
      <c r="A2257" s="232" t="s">
        <v>2224</v>
      </c>
      <c r="B2257" s="232" t="s">
        <v>9306</v>
      </c>
      <c r="C2257" s="244" t="s">
        <v>6717</v>
      </c>
      <c r="D2257" s="240" t="s">
        <v>8642</v>
      </c>
      <c r="E2257" s="239">
        <v>1746110001046</v>
      </c>
      <c r="F2257" s="243" t="s">
        <v>7179</v>
      </c>
      <c r="G2257" s="214">
        <v>0</v>
      </c>
      <c r="H2257" s="234" t="s">
        <v>9173</v>
      </c>
      <c r="I2257" s="234"/>
      <c r="J2257" s="234"/>
      <c r="K2257" s="234"/>
      <c r="L2257" s="234"/>
      <c r="M2257" s="234"/>
      <c r="N2257" s="234" t="s">
        <v>6946</v>
      </c>
      <c r="O2257" s="249" t="s">
        <v>9307</v>
      </c>
      <c r="P2257" s="249" t="s">
        <v>9308</v>
      </c>
      <c r="Q2257" s="226" t="s">
        <v>9309</v>
      </c>
      <c r="R2257" s="212" t="s">
        <v>2</v>
      </c>
      <c r="S2257" s="213" t="s">
        <v>9173</v>
      </c>
      <c r="T2257" s="236">
        <v>45532</v>
      </c>
      <c r="U2257" s="237" t="s">
        <v>6722</v>
      </c>
      <c r="V2257" s="236">
        <v>45555</v>
      </c>
      <c r="W2257" s="236">
        <v>45575</v>
      </c>
      <c r="X2257" s="237" t="s">
        <v>9173</v>
      </c>
      <c r="Y2257" s="237"/>
      <c r="Z2257" s="237" t="s">
        <v>7066</v>
      </c>
      <c r="AA2257" s="241">
        <v>202409</v>
      </c>
      <c r="AB2257" s="246"/>
      <c r="AC2257" s="236" t="s">
        <v>6963</v>
      </c>
      <c r="AD2257" s="247" t="s">
        <v>7111</v>
      </c>
      <c r="AE2257" s="248">
        <v>1</v>
      </c>
      <c r="AF2257" s="247" t="s">
        <v>7111</v>
      </c>
      <c r="AG2257" s="242" t="str">
        <f>IFERROR(VLOOKUP(작성용!A:A,RM!A:D,4,0),"-")</f>
        <v>이문수</v>
      </c>
      <c r="AH2257" s="9" t="s">
        <v>7221</v>
      </c>
      <c r="AI2257" s="238" t="s">
        <v>9310</v>
      </c>
      <c r="AJ2257" s="238" t="s">
        <v>9311</v>
      </c>
      <c r="AK2257" s="238" t="s">
        <v>6726</v>
      </c>
      <c r="AL2257" s="238">
        <v>2256</v>
      </c>
    </row>
    <row r="2258" spans="1:38" x14ac:dyDescent="0.3">
      <c r="A2258" s="232" t="s">
        <v>2224</v>
      </c>
      <c r="B2258" s="232" t="s">
        <v>9306</v>
      </c>
      <c r="C2258" s="244" t="s">
        <v>6717</v>
      </c>
      <c r="D2258" s="240" t="s">
        <v>8646</v>
      </c>
      <c r="E2258" s="239">
        <v>1101115825455</v>
      </c>
      <c r="F2258" s="243" t="s">
        <v>7179</v>
      </c>
      <c r="G2258" s="214">
        <v>0</v>
      </c>
      <c r="H2258" s="234" t="s">
        <v>9173</v>
      </c>
      <c r="I2258" s="234"/>
      <c r="J2258" s="234"/>
      <c r="K2258" s="234"/>
      <c r="L2258" s="234"/>
      <c r="M2258" s="234"/>
      <c r="N2258" s="234" t="s">
        <v>6946</v>
      </c>
      <c r="O2258" s="249" t="s">
        <v>9307</v>
      </c>
      <c r="P2258" s="249" t="s">
        <v>9308</v>
      </c>
      <c r="Q2258" s="226" t="s">
        <v>9309</v>
      </c>
      <c r="R2258" s="212" t="s">
        <v>2</v>
      </c>
      <c r="S2258" s="213" t="s">
        <v>9173</v>
      </c>
      <c r="T2258" s="236">
        <v>45532</v>
      </c>
      <c r="U2258" s="237" t="s">
        <v>6722</v>
      </c>
      <c r="V2258" s="236">
        <v>45555</v>
      </c>
      <c r="W2258" s="236">
        <v>45575</v>
      </c>
      <c r="X2258" s="237" t="s">
        <v>9173</v>
      </c>
      <c r="Y2258" s="237"/>
      <c r="Z2258" s="237" t="s">
        <v>7066</v>
      </c>
      <c r="AA2258" s="241">
        <v>202409</v>
      </c>
      <c r="AB2258" s="246"/>
      <c r="AC2258" s="236" t="s">
        <v>6963</v>
      </c>
      <c r="AD2258" s="247" t="s">
        <v>7026</v>
      </c>
      <c r="AE2258" s="248">
        <v>1</v>
      </c>
      <c r="AF2258" s="247" t="s">
        <v>7026</v>
      </c>
      <c r="AG2258" s="242" t="str">
        <f>IFERROR(VLOOKUP(작성용!A:A,RM!A:D,4,0),"-")</f>
        <v>이문수</v>
      </c>
      <c r="AH2258" s="9" t="s">
        <v>7221</v>
      </c>
      <c r="AI2258" s="238" t="s">
        <v>9310</v>
      </c>
      <c r="AJ2258" s="238" t="s">
        <v>9311</v>
      </c>
      <c r="AK2258" s="238" t="s">
        <v>6726</v>
      </c>
      <c r="AL2258" s="238">
        <v>2257</v>
      </c>
    </row>
    <row r="2259" spans="1:38" x14ac:dyDescent="0.3">
      <c r="A2259" s="232" t="s">
        <v>2224</v>
      </c>
      <c r="B2259" s="232" t="s">
        <v>9306</v>
      </c>
      <c r="C2259" s="244" t="s">
        <v>6717</v>
      </c>
      <c r="D2259" s="240" t="s">
        <v>8646</v>
      </c>
      <c r="E2259" s="239">
        <v>1101115825455</v>
      </c>
      <c r="F2259" s="243" t="s">
        <v>6931</v>
      </c>
      <c r="G2259" s="214">
        <v>0</v>
      </c>
      <c r="H2259" s="234" t="s">
        <v>9173</v>
      </c>
      <c r="I2259" s="234"/>
      <c r="J2259" s="234"/>
      <c r="K2259" s="234"/>
      <c r="L2259" s="234"/>
      <c r="M2259" s="234"/>
      <c r="N2259" s="234" t="s">
        <v>6946</v>
      </c>
      <c r="O2259" s="249" t="s">
        <v>9307</v>
      </c>
      <c r="P2259" s="249" t="s">
        <v>9308</v>
      </c>
      <c r="Q2259" s="226" t="s">
        <v>9309</v>
      </c>
      <c r="R2259" s="212" t="s">
        <v>2</v>
      </c>
      <c r="S2259" s="213" t="s">
        <v>9173</v>
      </c>
      <c r="T2259" s="236">
        <v>45532</v>
      </c>
      <c r="U2259" s="237" t="s">
        <v>6722</v>
      </c>
      <c r="V2259" s="236">
        <v>45555</v>
      </c>
      <c r="W2259" s="236">
        <v>45575</v>
      </c>
      <c r="X2259" s="237" t="s">
        <v>9173</v>
      </c>
      <c r="Y2259" s="237"/>
      <c r="Z2259" s="237" t="s">
        <v>7066</v>
      </c>
      <c r="AA2259" s="241">
        <v>202409</v>
      </c>
      <c r="AB2259" s="246"/>
      <c r="AC2259" s="236" t="s">
        <v>6963</v>
      </c>
      <c r="AD2259" s="247" t="s">
        <v>7026</v>
      </c>
      <c r="AE2259" s="248">
        <v>0</v>
      </c>
      <c r="AF2259" s="247" t="s">
        <v>7026</v>
      </c>
      <c r="AG2259" s="242" t="str">
        <f>IFERROR(VLOOKUP(작성용!A:A,RM!A:D,4,0),"-")</f>
        <v>이문수</v>
      </c>
      <c r="AH2259" s="9" t="s">
        <v>7221</v>
      </c>
      <c r="AI2259" s="238" t="s">
        <v>9310</v>
      </c>
      <c r="AJ2259" s="238" t="s">
        <v>9311</v>
      </c>
      <c r="AK2259" s="238" t="s">
        <v>6726</v>
      </c>
      <c r="AL2259" s="238">
        <v>2258</v>
      </c>
    </row>
    <row r="2260" spans="1:38" x14ac:dyDescent="0.3">
      <c r="A2260" s="232" t="s">
        <v>2224</v>
      </c>
      <c r="B2260" s="232" t="s">
        <v>9306</v>
      </c>
      <c r="C2260" s="244" t="s">
        <v>6717</v>
      </c>
      <c r="D2260" s="240" t="s">
        <v>8645</v>
      </c>
      <c r="E2260" s="239" t="s">
        <v>5295</v>
      </c>
      <c r="F2260" s="243" t="s">
        <v>6966</v>
      </c>
      <c r="G2260" s="214">
        <v>1</v>
      </c>
      <c r="H2260" s="234" t="s">
        <v>9173</v>
      </c>
      <c r="I2260" s="234"/>
      <c r="J2260" s="234"/>
      <c r="K2260" s="234"/>
      <c r="L2260" s="234"/>
      <c r="M2260" s="234"/>
      <c r="N2260" s="234" t="s">
        <v>6946</v>
      </c>
      <c r="O2260" s="249" t="s">
        <v>9307</v>
      </c>
      <c r="P2260" s="249" t="s">
        <v>9308</v>
      </c>
      <c r="Q2260" s="226" t="s">
        <v>9309</v>
      </c>
      <c r="R2260" s="212" t="s">
        <v>2</v>
      </c>
      <c r="S2260" s="213" t="s">
        <v>9173</v>
      </c>
      <c r="T2260" s="236">
        <v>45532</v>
      </c>
      <c r="U2260" s="237" t="s">
        <v>6722</v>
      </c>
      <c r="V2260" s="236">
        <v>45555</v>
      </c>
      <c r="W2260" s="236">
        <v>45575</v>
      </c>
      <c r="X2260" s="237" t="s">
        <v>9173</v>
      </c>
      <c r="Y2260" s="237"/>
      <c r="Z2260" s="237" t="s">
        <v>7066</v>
      </c>
      <c r="AA2260" s="241">
        <v>202409</v>
      </c>
      <c r="AB2260" s="246"/>
      <c r="AC2260" s="236" t="s">
        <v>6963</v>
      </c>
      <c r="AD2260" s="247" t="s">
        <v>7289</v>
      </c>
      <c r="AE2260" s="248">
        <v>1</v>
      </c>
      <c r="AF2260" s="247" t="s">
        <v>7289</v>
      </c>
      <c r="AG2260" s="242" t="str">
        <f>IFERROR(VLOOKUP(작성용!A:A,RM!A:D,4,0),"-")</f>
        <v>이문수</v>
      </c>
      <c r="AH2260" s="9" t="s">
        <v>7221</v>
      </c>
      <c r="AI2260" s="238" t="s">
        <v>9310</v>
      </c>
      <c r="AJ2260" s="238" t="s">
        <v>9311</v>
      </c>
      <c r="AK2260" s="238" t="s">
        <v>6726</v>
      </c>
      <c r="AL2260" s="238">
        <v>2259</v>
      </c>
    </row>
    <row r="2261" spans="1:38" x14ac:dyDescent="0.3">
      <c r="A2261" s="232" t="s">
        <v>2224</v>
      </c>
      <c r="B2261" s="232" t="s">
        <v>9306</v>
      </c>
      <c r="C2261" s="244" t="s">
        <v>6896</v>
      </c>
      <c r="D2261" s="240" t="s">
        <v>5598</v>
      </c>
      <c r="E2261" s="239">
        <v>1101116803400</v>
      </c>
      <c r="F2261" s="243" t="s">
        <v>6966</v>
      </c>
      <c r="G2261" s="214">
        <v>0</v>
      </c>
      <c r="H2261" s="234" t="s">
        <v>9173</v>
      </c>
      <c r="I2261" s="234"/>
      <c r="J2261" s="234"/>
      <c r="K2261" s="234"/>
      <c r="L2261" s="234"/>
      <c r="M2261" s="234"/>
      <c r="N2261" s="234" t="s">
        <v>6946</v>
      </c>
      <c r="O2261" s="249" t="s">
        <v>9307</v>
      </c>
      <c r="P2261" s="249" t="s">
        <v>9308</v>
      </c>
      <c r="Q2261" s="226" t="s">
        <v>9309</v>
      </c>
      <c r="R2261" s="212" t="s">
        <v>2</v>
      </c>
      <c r="S2261" s="213" t="s">
        <v>9173</v>
      </c>
      <c r="T2261" s="236">
        <v>45532</v>
      </c>
      <c r="U2261" s="237" t="s">
        <v>6722</v>
      </c>
      <c r="V2261" s="236">
        <v>45555</v>
      </c>
      <c r="W2261" s="236">
        <v>45575</v>
      </c>
      <c r="X2261" s="237" t="s">
        <v>9173</v>
      </c>
      <c r="Y2261" s="237"/>
      <c r="Z2261" s="237" t="s">
        <v>7066</v>
      </c>
      <c r="AA2261" s="241">
        <v>202409</v>
      </c>
      <c r="AB2261" s="246"/>
      <c r="AC2261" s="236" t="s">
        <v>6963</v>
      </c>
      <c r="AD2261" s="247" t="s">
        <v>7158</v>
      </c>
      <c r="AE2261" s="248">
        <v>1</v>
      </c>
      <c r="AF2261" s="247" t="s">
        <v>7158</v>
      </c>
      <c r="AG2261" s="242" t="str">
        <f>IFERROR(VLOOKUP(작성용!A:A,RM!A:D,4,0),"-")</f>
        <v>이문수</v>
      </c>
      <c r="AH2261" s="9" t="s">
        <v>7221</v>
      </c>
      <c r="AI2261" s="238" t="s">
        <v>9310</v>
      </c>
      <c r="AJ2261" s="238" t="s">
        <v>9311</v>
      </c>
      <c r="AK2261" s="238" t="s">
        <v>6726</v>
      </c>
      <c r="AL2261" s="238">
        <v>2260</v>
      </c>
    </row>
    <row r="2262" spans="1:38" x14ac:dyDescent="0.3">
      <c r="A2262" s="232" t="s">
        <v>626</v>
      </c>
      <c r="B2262" s="232" t="s">
        <v>9312</v>
      </c>
      <c r="C2262" s="244" t="s">
        <v>6717</v>
      </c>
      <c r="D2262" s="240" t="s">
        <v>7735</v>
      </c>
      <c r="E2262" s="239">
        <v>1101113232321</v>
      </c>
      <c r="F2262" s="243" t="s">
        <v>7105</v>
      </c>
      <c r="G2262" s="214">
        <v>0</v>
      </c>
      <c r="H2262" s="234" t="s">
        <v>9313</v>
      </c>
      <c r="I2262" s="234"/>
      <c r="J2262" s="234"/>
      <c r="K2262" s="234"/>
      <c r="L2262" s="234"/>
      <c r="M2262" s="234"/>
      <c r="N2262" s="234" t="s">
        <v>6720</v>
      </c>
      <c r="O2262" s="249" t="s">
        <v>9314</v>
      </c>
      <c r="P2262" s="249" t="s">
        <v>9315</v>
      </c>
      <c r="Q2262" s="226" t="s">
        <v>9316</v>
      </c>
      <c r="R2262" s="212" t="s">
        <v>4306</v>
      </c>
      <c r="S2262" s="213" t="s">
        <v>9317</v>
      </c>
      <c r="T2262" s="236">
        <v>45532</v>
      </c>
      <c r="U2262" s="237" t="s">
        <v>6722</v>
      </c>
      <c r="V2262" s="237">
        <v>45572</v>
      </c>
      <c r="W2262" s="237">
        <v>45580</v>
      </c>
      <c r="X2262" s="237" t="s">
        <v>9173</v>
      </c>
      <c r="Y2262" s="237"/>
      <c r="Z2262" s="237" t="s">
        <v>7066</v>
      </c>
      <c r="AA2262" s="225">
        <v>202409</v>
      </c>
      <c r="AB2262" s="246"/>
      <c r="AC2262" s="236" t="s">
        <v>6708</v>
      </c>
      <c r="AD2262" s="247" t="s">
        <v>6709</v>
      </c>
      <c r="AE2262" s="248">
        <v>0</v>
      </c>
      <c r="AF2262" s="247" t="s">
        <v>6709</v>
      </c>
      <c r="AG2262" s="242" t="str">
        <f>IFERROR(VLOOKUP(작성용!A:A,RM!A:D,4,0),"-")</f>
        <v>정민지</v>
      </c>
      <c r="AH2262" s="9" t="s">
        <v>9318</v>
      </c>
      <c r="AI2262" s="238" t="s">
        <v>9173</v>
      </c>
      <c r="AJ2262" s="238" t="s">
        <v>9173</v>
      </c>
      <c r="AK2262" s="238" t="s">
        <v>6726</v>
      </c>
      <c r="AL2262" s="238">
        <v>2261</v>
      </c>
    </row>
    <row r="2263" spans="1:38" x14ac:dyDescent="0.3">
      <c r="A2263" s="232" t="s">
        <v>626</v>
      </c>
      <c r="B2263" s="232" t="s">
        <v>9312</v>
      </c>
      <c r="C2263" s="244" t="s">
        <v>6717</v>
      </c>
      <c r="D2263" s="240" t="s">
        <v>8449</v>
      </c>
      <c r="E2263" s="239" t="s">
        <v>5158</v>
      </c>
      <c r="F2263" s="243" t="s">
        <v>6729</v>
      </c>
      <c r="G2263" s="214">
        <v>0</v>
      </c>
      <c r="H2263" s="234" t="s">
        <v>9173</v>
      </c>
      <c r="I2263" s="234"/>
      <c r="J2263" s="234"/>
      <c r="K2263" s="234"/>
      <c r="L2263" s="234"/>
      <c r="M2263" s="234"/>
      <c r="N2263" s="234" t="s">
        <v>6720</v>
      </c>
      <c r="O2263" s="249" t="s">
        <v>9314</v>
      </c>
      <c r="P2263" s="249" t="s">
        <v>9315</v>
      </c>
      <c r="Q2263" s="226" t="s">
        <v>9319</v>
      </c>
      <c r="R2263" s="212" t="s">
        <v>5159</v>
      </c>
      <c r="S2263" s="213" t="s">
        <v>9320</v>
      </c>
      <c r="T2263" s="236">
        <v>45532</v>
      </c>
      <c r="U2263" s="237" t="s">
        <v>6722</v>
      </c>
      <c r="V2263" s="237">
        <v>45572</v>
      </c>
      <c r="W2263" s="237">
        <v>45580</v>
      </c>
      <c r="X2263" s="237" t="s">
        <v>9173</v>
      </c>
      <c r="Y2263" s="237"/>
      <c r="Z2263" s="237" t="s">
        <v>7066</v>
      </c>
      <c r="AA2263" s="225">
        <v>202409</v>
      </c>
      <c r="AB2263" s="246"/>
      <c r="AC2263" s="236" t="s">
        <v>6708</v>
      </c>
      <c r="AD2263" s="247" t="s">
        <v>6709</v>
      </c>
      <c r="AE2263" s="248">
        <v>0</v>
      </c>
      <c r="AF2263" s="247" t="s">
        <v>6709</v>
      </c>
      <c r="AG2263" s="242" t="str">
        <f>IFERROR(VLOOKUP(작성용!A:A,RM!A:D,4,0),"-")</f>
        <v>정민지</v>
      </c>
      <c r="AH2263" s="9" t="s">
        <v>9318</v>
      </c>
      <c r="AI2263" s="238" t="s">
        <v>9173</v>
      </c>
      <c r="AJ2263" s="238" t="s">
        <v>9173</v>
      </c>
      <c r="AK2263" s="238" t="s">
        <v>6726</v>
      </c>
      <c r="AL2263" s="238">
        <v>2262</v>
      </c>
    </row>
    <row r="2264" spans="1:38" x14ac:dyDescent="0.3">
      <c r="A2264" s="232" t="s">
        <v>626</v>
      </c>
      <c r="B2264" s="232" t="s">
        <v>9312</v>
      </c>
      <c r="C2264" s="244" t="s">
        <v>6717</v>
      </c>
      <c r="D2264" s="240" t="s">
        <v>6860</v>
      </c>
      <c r="E2264" s="239" t="s">
        <v>4873</v>
      </c>
      <c r="F2264" s="243" t="s">
        <v>6729</v>
      </c>
      <c r="G2264" s="214">
        <v>0</v>
      </c>
      <c r="H2264" s="234" t="s">
        <v>9173</v>
      </c>
      <c r="I2264" s="234"/>
      <c r="J2264" s="234"/>
      <c r="K2264" s="234"/>
      <c r="L2264" s="234"/>
      <c r="M2264" s="234"/>
      <c r="N2264" s="234" t="s">
        <v>6720</v>
      </c>
      <c r="O2264" s="249" t="s">
        <v>9314</v>
      </c>
      <c r="P2264" s="249" t="s">
        <v>9315</v>
      </c>
      <c r="Q2264" s="226" t="s">
        <v>9321</v>
      </c>
      <c r="R2264" s="212" t="s">
        <v>4874</v>
      </c>
      <c r="S2264" s="213" t="s">
        <v>9322</v>
      </c>
      <c r="T2264" s="236">
        <v>45532</v>
      </c>
      <c r="U2264" s="237" t="s">
        <v>6722</v>
      </c>
      <c r="V2264" s="237">
        <v>45572</v>
      </c>
      <c r="W2264" s="237">
        <v>45580</v>
      </c>
      <c r="X2264" s="237" t="s">
        <v>9173</v>
      </c>
      <c r="Y2264" s="237"/>
      <c r="Z2264" s="237" t="s">
        <v>7066</v>
      </c>
      <c r="AA2264" s="225">
        <v>202409</v>
      </c>
      <c r="AB2264" s="246"/>
      <c r="AC2264" s="236" t="s">
        <v>6708</v>
      </c>
      <c r="AD2264" s="247" t="s">
        <v>6709</v>
      </c>
      <c r="AE2264" s="248">
        <v>0</v>
      </c>
      <c r="AF2264" s="247" t="s">
        <v>6709</v>
      </c>
      <c r="AG2264" s="242" t="str">
        <f>IFERROR(VLOOKUP(작성용!A:A,RM!A:D,4,0),"-")</f>
        <v>정민지</v>
      </c>
      <c r="AH2264" s="9" t="s">
        <v>9318</v>
      </c>
      <c r="AI2264" s="238" t="s">
        <v>9173</v>
      </c>
      <c r="AJ2264" s="238" t="s">
        <v>9173</v>
      </c>
      <c r="AK2264" s="238" t="s">
        <v>6726</v>
      </c>
      <c r="AL2264" s="238">
        <v>2263</v>
      </c>
    </row>
    <row r="2265" spans="1:38" x14ac:dyDescent="0.3">
      <c r="A2265" s="232" t="s">
        <v>626</v>
      </c>
      <c r="B2265" s="232" t="s">
        <v>9312</v>
      </c>
      <c r="C2265" s="244" t="s">
        <v>6717</v>
      </c>
      <c r="D2265" s="240" t="s">
        <v>9323</v>
      </c>
      <c r="E2265" s="239" t="s">
        <v>5599</v>
      </c>
      <c r="F2265" s="243" t="s">
        <v>6729</v>
      </c>
      <c r="G2265" s="214">
        <v>0</v>
      </c>
      <c r="H2265" s="234" t="s">
        <v>9173</v>
      </c>
      <c r="I2265" s="234"/>
      <c r="J2265" s="234"/>
      <c r="K2265" s="234"/>
      <c r="L2265" s="234"/>
      <c r="M2265" s="234"/>
      <c r="N2265" s="234" t="s">
        <v>6720</v>
      </c>
      <c r="O2265" s="249" t="s">
        <v>9314</v>
      </c>
      <c r="P2265" s="249" t="s">
        <v>9315</v>
      </c>
      <c r="Q2265" s="226" t="s">
        <v>9324</v>
      </c>
      <c r="R2265" s="212" t="s">
        <v>5600</v>
      </c>
      <c r="S2265" s="213" t="s">
        <v>9325</v>
      </c>
      <c r="T2265" s="236">
        <v>45532</v>
      </c>
      <c r="U2265" s="237" t="s">
        <v>6722</v>
      </c>
      <c r="V2265" s="237">
        <v>45572</v>
      </c>
      <c r="W2265" s="237">
        <v>45580</v>
      </c>
      <c r="X2265" s="237" t="s">
        <v>9173</v>
      </c>
      <c r="Y2265" s="237"/>
      <c r="Z2265" s="237" t="s">
        <v>7066</v>
      </c>
      <c r="AA2265" s="225">
        <v>202409</v>
      </c>
      <c r="AB2265" s="246"/>
      <c r="AC2265" s="236" t="s">
        <v>6708</v>
      </c>
      <c r="AD2265" s="247" t="s">
        <v>6709</v>
      </c>
      <c r="AE2265" s="248">
        <v>0</v>
      </c>
      <c r="AF2265" s="247" t="s">
        <v>6709</v>
      </c>
      <c r="AG2265" s="242" t="str">
        <f>IFERROR(VLOOKUP(작성용!A:A,RM!A:D,4,0),"-")</f>
        <v>정민지</v>
      </c>
      <c r="AH2265" s="9" t="s">
        <v>9318</v>
      </c>
      <c r="AI2265" s="238" t="s">
        <v>9173</v>
      </c>
      <c r="AJ2265" s="238" t="s">
        <v>9173</v>
      </c>
      <c r="AK2265" s="238" t="s">
        <v>6726</v>
      </c>
      <c r="AL2265" s="238">
        <v>2264</v>
      </c>
    </row>
    <row r="2266" spans="1:38" x14ac:dyDescent="0.3">
      <c r="A2266" s="232" t="s">
        <v>626</v>
      </c>
      <c r="B2266" s="232" t="s">
        <v>9312</v>
      </c>
      <c r="C2266" s="244" t="s">
        <v>6717</v>
      </c>
      <c r="D2266" s="240" t="s">
        <v>6761</v>
      </c>
      <c r="E2266" s="239" t="s">
        <v>4521</v>
      </c>
      <c r="F2266" s="243" t="s">
        <v>6729</v>
      </c>
      <c r="G2266" s="214">
        <v>0</v>
      </c>
      <c r="H2266" s="234" t="s">
        <v>9173</v>
      </c>
      <c r="I2266" s="234"/>
      <c r="J2266" s="234"/>
      <c r="K2266" s="234"/>
      <c r="L2266" s="234"/>
      <c r="M2266" s="234"/>
      <c r="N2266" s="234" t="s">
        <v>6720</v>
      </c>
      <c r="O2266" s="249" t="s">
        <v>9314</v>
      </c>
      <c r="P2266" s="249" t="s">
        <v>9315</v>
      </c>
      <c r="Q2266" s="226" t="s">
        <v>9326</v>
      </c>
      <c r="R2266" s="212" t="s">
        <v>4522</v>
      </c>
      <c r="S2266" s="213" t="s">
        <v>7336</v>
      </c>
      <c r="T2266" s="236">
        <v>45532</v>
      </c>
      <c r="U2266" s="237" t="s">
        <v>6722</v>
      </c>
      <c r="V2266" s="237">
        <v>45572</v>
      </c>
      <c r="W2266" s="237">
        <v>45580</v>
      </c>
      <c r="X2266" s="237" t="s">
        <v>9173</v>
      </c>
      <c r="Y2266" s="237"/>
      <c r="Z2266" s="237" t="s">
        <v>7066</v>
      </c>
      <c r="AA2266" s="225">
        <v>202409</v>
      </c>
      <c r="AB2266" s="246"/>
      <c r="AC2266" s="236" t="s">
        <v>6708</v>
      </c>
      <c r="AD2266" s="247" t="s">
        <v>6709</v>
      </c>
      <c r="AE2266" s="248">
        <v>0</v>
      </c>
      <c r="AF2266" s="247" t="s">
        <v>6709</v>
      </c>
      <c r="AG2266" s="242" t="str">
        <f>IFERROR(VLOOKUP(작성용!A:A,RM!A:D,4,0),"-")</f>
        <v>정민지</v>
      </c>
      <c r="AH2266" s="9" t="s">
        <v>9318</v>
      </c>
      <c r="AI2266" s="238" t="s">
        <v>9173</v>
      </c>
      <c r="AJ2266" s="238" t="s">
        <v>9173</v>
      </c>
      <c r="AK2266" s="238" t="s">
        <v>6726</v>
      </c>
      <c r="AL2266" s="238">
        <v>2265</v>
      </c>
    </row>
    <row r="2267" spans="1:38" x14ac:dyDescent="0.3">
      <c r="A2267" s="232" t="s">
        <v>626</v>
      </c>
      <c r="B2267" s="232" t="s">
        <v>9312</v>
      </c>
      <c r="C2267" s="244" t="s">
        <v>6717</v>
      </c>
      <c r="D2267" s="240" t="s">
        <v>7299</v>
      </c>
      <c r="E2267" s="239" t="s">
        <v>4487</v>
      </c>
      <c r="F2267" s="243" t="s">
        <v>6729</v>
      </c>
      <c r="G2267" s="214">
        <v>0</v>
      </c>
      <c r="H2267" s="234" t="s">
        <v>9173</v>
      </c>
      <c r="I2267" s="234"/>
      <c r="J2267" s="234"/>
      <c r="K2267" s="234"/>
      <c r="L2267" s="234"/>
      <c r="M2267" s="234"/>
      <c r="N2267" s="234" t="s">
        <v>6720</v>
      </c>
      <c r="O2267" s="249" t="s">
        <v>9314</v>
      </c>
      <c r="P2267" s="249" t="s">
        <v>9315</v>
      </c>
      <c r="Q2267" s="226" t="s">
        <v>9327</v>
      </c>
      <c r="R2267" s="212" t="s">
        <v>4488</v>
      </c>
      <c r="S2267" s="213" t="s">
        <v>7300</v>
      </c>
      <c r="T2267" s="236">
        <v>45532</v>
      </c>
      <c r="U2267" s="237" t="s">
        <v>6722</v>
      </c>
      <c r="V2267" s="237">
        <v>45572</v>
      </c>
      <c r="W2267" s="237">
        <v>45580</v>
      </c>
      <c r="X2267" s="237" t="s">
        <v>9173</v>
      </c>
      <c r="Y2267" s="237"/>
      <c r="Z2267" s="237" t="s">
        <v>7066</v>
      </c>
      <c r="AA2267" s="225">
        <v>202409</v>
      </c>
      <c r="AB2267" s="246"/>
      <c r="AC2267" s="236" t="s">
        <v>6708</v>
      </c>
      <c r="AD2267" s="247" t="s">
        <v>6709</v>
      </c>
      <c r="AE2267" s="248">
        <v>0</v>
      </c>
      <c r="AF2267" s="247" t="s">
        <v>6709</v>
      </c>
      <c r="AG2267" s="242" t="str">
        <f>IFERROR(VLOOKUP(작성용!A:A,RM!A:D,4,0),"-")</f>
        <v>정민지</v>
      </c>
      <c r="AH2267" s="9" t="s">
        <v>9318</v>
      </c>
      <c r="AI2267" s="238" t="s">
        <v>9173</v>
      </c>
      <c r="AJ2267" s="238" t="s">
        <v>9173</v>
      </c>
      <c r="AK2267" s="238" t="s">
        <v>6726</v>
      </c>
      <c r="AL2267" s="238">
        <v>2266</v>
      </c>
    </row>
    <row r="2268" spans="1:38" x14ac:dyDescent="0.3">
      <c r="A2268" s="232" t="s">
        <v>626</v>
      </c>
      <c r="B2268" s="232" t="s">
        <v>9312</v>
      </c>
      <c r="C2268" s="244" t="s">
        <v>6717</v>
      </c>
      <c r="D2268" s="240" t="s">
        <v>7679</v>
      </c>
      <c r="E2268" s="239" t="s">
        <v>3895</v>
      </c>
      <c r="F2268" s="243" t="s">
        <v>6729</v>
      </c>
      <c r="G2268" s="214">
        <v>0</v>
      </c>
      <c r="H2268" s="234" t="s">
        <v>9173</v>
      </c>
      <c r="I2268" s="234"/>
      <c r="J2268" s="234"/>
      <c r="K2268" s="234"/>
      <c r="L2268" s="234"/>
      <c r="M2268" s="234"/>
      <c r="N2268" s="234" t="s">
        <v>6720</v>
      </c>
      <c r="O2268" s="249" t="s">
        <v>9314</v>
      </c>
      <c r="P2268" s="249" t="s">
        <v>9315</v>
      </c>
      <c r="Q2268" s="226" t="s">
        <v>9328</v>
      </c>
      <c r="R2268" s="212" t="s">
        <v>4215</v>
      </c>
      <c r="S2268" s="213" t="s">
        <v>9329</v>
      </c>
      <c r="T2268" s="236">
        <v>45532</v>
      </c>
      <c r="U2268" s="237" t="s">
        <v>6722</v>
      </c>
      <c r="V2268" s="237">
        <v>45572</v>
      </c>
      <c r="W2268" s="237">
        <v>45580</v>
      </c>
      <c r="X2268" s="237" t="s">
        <v>9173</v>
      </c>
      <c r="Y2268" s="237"/>
      <c r="Z2268" s="237" t="s">
        <v>7066</v>
      </c>
      <c r="AA2268" s="225">
        <v>202409</v>
      </c>
      <c r="AB2268" s="246"/>
      <c r="AC2268" s="236" t="s">
        <v>6708</v>
      </c>
      <c r="AD2268" s="247" t="s">
        <v>6709</v>
      </c>
      <c r="AE2268" s="248">
        <v>0</v>
      </c>
      <c r="AF2268" s="247" t="s">
        <v>6709</v>
      </c>
      <c r="AG2268" s="242" t="str">
        <f>IFERROR(VLOOKUP(작성용!A:A,RM!A:D,4,0),"-")</f>
        <v>정민지</v>
      </c>
      <c r="AH2268" s="9" t="s">
        <v>9318</v>
      </c>
      <c r="AI2268" s="238" t="s">
        <v>9173</v>
      </c>
      <c r="AJ2268" s="238" t="s">
        <v>9173</v>
      </c>
      <c r="AK2268" s="238" t="s">
        <v>6726</v>
      </c>
      <c r="AL2268" s="238">
        <v>2267</v>
      </c>
    </row>
    <row r="2269" spans="1:38" x14ac:dyDescent="0.3">
      <c r="A2269" s="232" t="s">
        <v>626</v>
      </c>
      <c r="B2269" s="232" t="s">
        <v>9312</v>
      </c>
      <c r="C2269" s="244" t="s">
        <v>6717</v>
      </c>
      <c r="D2269" s="240" t="s">
        <v>9330</v>
      </c>
      <c r="E2269" s="239" t="s">
        <v>5601</v>
      </c>
      <c r="F2269" s="243" t="s">
        <v>6729</v>
      </c>
      <c r="G2269" s="214">
        <v>0</v>
      </c>
      <c r="H2269" s="234" t="s">
        <v>9173</v>
      </c>
      <c r="I2269" s="234"/>
      <c r="J2269" s="234"/>
      <c r="K2269" s="234"/>
      <c r="L2269" s="234"/>
      <c r="M2269" s="234"/>
      <c r="N2269" s="234" t="s">
        <v>6720</v>
      </c>
      <c r="O2269" s="249" t="s">
        <v>9314</v>
      </c>
      <c r="P2269" s="249" t="s">
        <v>9315</v>
      </c>
      <c r="Q2269" s="226" t="s">
        <v>9331</v>
      </c>
      <c r="R2269" s="212" t="s">
        <v>5602</v>
      </c>
      <c r="S2269" s="213" t="s">
        <v>9332</v>
      </c>
      <c r="T2269" s="236">
        <v>45532</v>
      </c>
      <c r="U2269" s="237" t="s">
        <v>6722</v>
      </c>
      <c r="V2269" s="237">
        <v>45572</v>
      </c>
      <c r="W2269" s="237">
        <v>45580</v>
      </c>
      <c r="X2269" s="237" t="s">
        <v>9173</v>
      </c>
      <c r="Y2269" s="237"/>
      <c r="Z2269" s="237" t="s">
        <v>7066</v>
      </c>
      <c r="AA2269" s="225">
        <v>202409</v>
      </c>
      <c r="AB2269" s="246"/>
      <c r="AC2269" s="236" t="s">
        <v>6708</v>
      </c>
      <c r="AD2269" s="247" t="s">
        <v>6709</v>
      </c>
      <c r="AE2269" s="248">
        <v>0</v>
      </c>
      <c r="AF2269" s="247" t="s">
        <v>6709</v>
      </c>
      <c r="AG2269" s="242" t="str">
        <f>IFERROR(VLOOKUP(작성용!A:A,RM!A:D,4,0),"-")</f>
        <v>정민지</v>
      </c>
      <c r="AH2269" s="9" t="s">
        <v>9318</v>
      </c>
      <c r="AI2269" s="238" t="s">
        <v>9173</v>
      </c>
      <c r="AJ2269" s="238" t="s">
        <v>9173</v>
      </c>
      <c r="AK2269" s="238" t="s">
        <v>6726</v>
      </c>
      <c r="AL2269" s="238">
        <v>2268</v>
      </c>
    </row>
    <row r="2270" spans="1:38" x14ac:dyDescent="0.3">
      <c r="A2270" s="232" t="s">
        <v>626</v>
      </c>
      <c r="B2270" s="232" t="s">
        <v>9312</v>
      </c>
      <c r="C2270" s="244" t="s">
        <v>6717</v>
      </c>
      <c r="D2270" s="240" t="s">
        <v>6750</v>
      </c>
      <c r="E2270" s="239" t="s">
        <v>3970</v>
      </c>
      <c r="F2270" s="243" t="s">
        <v>6729</v>
      </c>
      <c r="G2270" s="214">
        <v>0</v>
      </c>
      <c r="H2270" s="234" t="s">
        <v>9173</v>
      </c>
      <c r="I2270" s="234"/>
      <c r="J2270" s="234"/>
      <c r="K2270" s="234"/>
      <c r="L2270" s="234"/>
      <c r="M2270" s="234"/>
      <c r="N2270" s="234" t="s">
        <v>6720</v>
      </c>
      <c r="O2270" s="249" t="s">
        <v>9314</v>
      </c>
      <c r="P2270" s="249" t="s">
        <v>9315</v>
      </c>
      <c r="Q2270" s="226" t="s">
        <v>9333</v>
      </c>
      <c r="R2270" s="212" t="s">
        <v>4202</v>
      </c>
      <c r="S2270" s="213" t="s">
        <v>9334</v>
      </c>
      <c r="T2270" s="236">
        <v>45532</v>
      </c>
      <c r="U2270" s="237" t="s">
        <v>6722</v>
      </c>
      <c r="V2270" s="237">
        <v>45572</v>
      </c>
      <c r="W2270" s="237">
        <v>45580</v>
      </c>
      <c r="X2270" s="237" t="s">
        <v>9173</v>
      </c>
      <c r="Y2270" s="237"/>
      <c r="Z2270" s="237" t="s">
        <v>7066</v>
      </c>
      <c r="AA2270" s="225">
        <v>202409</v>
      </c>
      <c r="AB2270" s="246"/>
      <c r="AC2270" s="236" t="s">
        <v>6708</v>
      </c>
      <c r="AD2270" s="247" t="s">
        <v>6709</v>
      </c>
      <c r="AE2270" s="248">
        <v>0</v>
      </c>
      <c r="AF2270" s="247" t="s">
        <v>6709</v>
      </c>
      <c r="AG2270" s="242" t="str">
        <f>IFERROR(VLOOKUP(작성용!A:A,RM!A:D,4,0),"-")</f>
        <v>정민지</v>
      </c>
      <c r="AH2270" s="9" t="s">
        <v>9318</v>
      </c>
      <c r="AI2270" s="238" t="s">
        <v>9173</v>
      </c>
      <c r="AJ2270" s="238" t="s">
        <v>9173</v>
      </c>
      <c r="AK2270" s="238" t="s">
        <v>6726</v>
      </c>
      <c r="AL2270" s="238">
        <v>2269</v>
      </c>
    </row>
    <row r="2271" spans="1:38" x14ac:dyDescent="0.3">
      <c r="A2271" s="232" t="s">
        <v>626</v>
      </c>
      <c r="B2271" s="232" t="s">
        <v>9312</v>
      </c>
      <c r="C2271" s="244" t="s">
        <v>6717</v>
      </c>
      <c r="D2271" s="240" t="s">
        <v>7301</v>
      </c>
      <c r="E2271" s="239" t="s">
        <v>4489</v>
      </c>
      <c r="F2271" s="243" t="s">
        <v>6729</v>
      </c>
      <c r="G2271" s="214">
        <v>0</v>
      </c>
      <c r="H2271" s="234" t="s">
        <v>9173</v>
      </c>
      <c r="I2271" s="234"/>
      <c r="J2271" s="234"/>
      <c r="K2271" s="234"/>
      <c r="L2271" s="234"/>
      <c r="M2271" s="234"/>
      <c r="N2271" s="234" t="s">
        <v>6720</v>
      </c>
      <c r="O2271" s="249" t="s">
        <v>9314</v>
      </c>
      <c r="P2271" s="249" t="s">
        <v>9315</v>
      </c>
      <c r="Q2271" s="226" t="s">
        <v>9335</v>
      </c>
      <c r="R2271" s="212" t="s">
        <v>4490</v>
      </c>
      <c r="S2271" s="213" t="s">
        <v>7302</v>
      </c>
      <c r="T2271" s="236">
        <v>45532</v>
      </c>
      <c r="U2271" s="237" t="s">
        <v>6722</v>
      </c>
      <c r="V2271" s="237">
        <v>45572</v>
      </c>
      <c r="W2271" s="237">
        <v>45580</v>
      </c>
      <c r="X2271" s="237" t="s">
        <v>9173</v>
      </c>
      <c r="Y2271" s="237"/>
      <c r="Z2271" s="237" t="s">
        <v>7066</v>
      </c>
      <c r="AA2271" s="225">
        <v>202409</v>
      </c>
      <c r="AB2271" s="246"/>
      <c r="AC2271" s="236" t="s">
        <v>6708</v>
      </c>
      <c r="AD2271" s="247" t="s">
        <v>6709</v>
      </c>
      <c r="AE2271" s="248">
        <v>0</v>
      </c>
      <c r="AF2271" s="247" t="s">
        <v>6709</v>
      </c>
      <c r="AG2271" s="242" t="str">
        <f>IFERROR(VLOOKUP(작성용!A:A,RM!A:D,4,0),"-")</f>
        <v>정민지</v>
      </c>
      <c r="AH2271" s="9" t="s">
        <v>9318</v>
      </c>
      <c r="AI2271" s="238" t="s">
        <v>9173</v>
      </c>
      <c r="AJ2271" s="238" t="s">
        <v>9173</v>
      </c>
      <c r="AK2271" s="238" t="s">
        <v>6726</v>
      </c>
      <c r="AL2271" s="238">
        <v>2270</v>
      </c>
    </row>
    <row r="2272" spans="1:38" x14ac:dyDescent="0.3">
      <c r="A2272" s="232" t="s">
        <v>626</v>
      </c>
      <c r="B2272" s="232" t="s">
        <v>9312</v>
      </c>
      <c r="C2272" s="244" t="s">
        <v>6717</v>
      </c>
      <c r="D2272" s="240" t="s">
        <v>9336</v>
      </c>
      <c r="E2272" s="239" t="s">
        <v>5603</v>
      </c>
      <c r="F2272" s="243" t="s">
        <v>6729</v>
      </c>
      <c r="G2272" s="214">
        <v>0</v>
      </c>
      <c r="H2272" s="234" t="s">
        <v>9173</v>
      </c>
      <c r="I2272" s="234"/>
      <c r="J2272" s="234"/>
      <c r="K2272" s="234"/>
      <c r="L2272" s="234"/>
      <c r="M2272" s="234"/>
      <c r="N2272" s="234" t="s">
        <v>6720</v>
      </c>
      <c r="O2272" s="249" t="s">
        <v>9314</v>
      </c>
      <c r="P2272" s="249" t="s">
        <v>9315</v>
      </c>
      <c r="Q2272" s="226" t="s">
        <v>9337</v>
      </c>
      <c r="R2272" s="212" t="s">
        <v>5604</v>
      </c>
      <c r="S2272" s="213" t="s">
        <v>9338</v>
      </c>
      <c r="T2272" s="236">
        <v>45532</v>
      </c>
      <c r="U2272" s="237" t="s">
        <v>6722</v>
      </c>
      <c r="V2272" s="237">
        <v>45572</v>
      </c>
      <c r="W2272" s="237">
        <v>45580</v>
      </c>
      <c r="X2272" s="237" t="s">
        <v>9173</v>
      </c>
      <c r="Y2272" s="237"/>
      <c r="Z2272" s="237" t="s">
        <v>7066</v>
      </c>
      <c r="AA2272" s="225">
        <v>202409</v>
      </c>
      <c r="AB2272" s="246"/>
      <c r="AC2272" s="236" t="s">
        <v>6708</v>
      </c>
      <c r="AD2272" s="247" t="s">
        <v>6709</v>
      </c>
      <c r="AE2272" s="248">
        <v>0</v>
      </c>
      <c r="AF2272" s="247" t="s">
        <v>6709</v>
      </c>
      <c r="AG2272" s="242" t="str">
        <f>IFERROR(VLOOKUP(작성용!A:A,RM!A:D,4,0),"-")</f>
        <v>정민지</v>
      </c>
      <c r="AH2272" s="9" t="s">
        <v>9318</v>
      </c>
      <c r="AI2272" s="238" t="s">
        <v>9173</v>
      </c>
      <c r="AJ2272" s="238" t="s">
        <v>9173</v>
      </c>
      <c r="AK2272" s="238" t="s">
        <v>6726</v>
      </c>
      <c r="AL2272" s="238">
        <v>2271</v>
      </c>
    </row>
    <row r="2273" spans="1:38" x14ac:dyDescent="0.3">
      <c r="A2273" s="232" t="s">
        <v>626</v>
      </c>
      <c r="B2273" s="232" t="s">
        <v>9312</v>
      </c>
      <c r="C2273" s="244" t="s">
        <v>6717</v>
      </c>
      <c r="D2273" s="240" t="s">
        <v>9339</v>
      </c>
      <c r="E2273" s="239" t="s">
        <v>5605</v>
      </c>
      <c r="F2273" s="243" t="s">
        <v>6729</v>
      </c>
      <c r="G2273" s="214">
        <v>0</v>
      </c>
      <c r="H2273" s="234" t="s">
        <v>9173</v>
      </c>
      <c r="I2273" s="234"/>
      <c r="J2273" s="234"/>
      <c r="K2273" s="234"/>
      <c r="L2273" s="234"/>
      <c r="M2273" s="234"/>
      <c r="N2273" s="234" t="s">
        <v>6720</v>
      </c>
      <c r="O2273" s="249" t="s">
        <v>9314</v>
      </c>
      <c r="P2273" s="249" t="s">
        <v>9315</v>
      </c>
      <c r="Q2273" s="226" t="s">
        <v>9340</v>
      </c>
      <c r="R2273" s="212" t="s">
        <v>5606</v>
      </c>
      <c r="S2273" s="213" t="s">
        <v>9341</v>
      </c>
      <c r="T2273" s="236">
        <v>45532</v>
      </c>
      <c r="U2273" s="237" t="s">
        <v>6722</v>
      </c>
      <c r="V2273" s="237">
        <v>45572</v>
      </c>
      <c r="W2273" s="237">
        <v>45580</v>
      </c>
      <c r="X2273" s="237" t="s">
        <v>9173</v>
      </c>
      <c r="Y2273" s="237"/>
      <c r="Z2273" s="237" t="s">
        <v>7066</v>
      </c>
      <c r="AA2273" s="225">
        <v>202409</v>
      </c>
      <c r="AB2273" s="246"/>
      <c r="AC2273" s="236" t="s">
        <v>6708</v>
      </c>
      <c r="AD2273" s="247" t="s">
        <v>6709</v>
      </c>
      <c r="AE2273" s="248">
        <v>0</v>
      </c>
      <c r="AF2273" s="247" t="s">
        <v>6709</v>
      </c>
      <c r="AG2273" s="242" t="str">
        <f>IFERROR(VLOOKUP(작성용!A:A,RM!A:D,4,0),"-")</f>
        <v>정민지</v>
      </c>
      <c r="AH2273" s="9" t="s">
        <v>9318</v>
      </c>
      <c r="AI2273" s="238" t="s">
        <v>9173</v>
      </c>
      <c r="AJ2273" s="238" t="s">
        <v>9173</v>
      </c>
      <c r="AK2273" s="238" t="s">
        <v>6726</v>
      </c>
      <c r="AL2273" s="238">
        <v>2272</v>
      </c>
    </row>
    <row r="2274" spans="1:38" x14ac:dyDescent="0.3">
      <c r="A2274" s="232" t="s">
        <v>626</v>
      </c>
      <c r="B2274" s="232" t="s">
        <v>9312</v>
      </c>
      <c r="C2274" s="244" t="s">
        <v>6717</v>
      </c>
      <c r="D2274" s="240" t="s">
        <v>6747</v>
      </c>
      <c r="E2274" s="239" t="s">
        <v>5607</v>
      </c>
      <c r="F2274" s="243" t="s">
        <v>6729</v>
      </c>
      <c r="G2274" s="214">
        <v>0</v>
      </c>
      <c r="H2274" s="234" t="s">
        <v>9173</v>
      </c>
      <c r="I2274" s="234"/>
      <c r="J2274" s="234"/>
      <c r="K2274" s="234"/>
      <c r="L2274" s="234"/>
      <c r="M2274" s="234"/>
      <c r="N2274" s="234" t="s">
        <v>6720</v>
      </c>
      <c r="O2274" s="249" t="s">
        <v>9314</v>
      </c>
      <c r="P2274" s="249" t="s">
        <v>9315</v>
      </c>
      <c r="Q2274" s="226" t="s">
        <v>9342</v>
      </c>
      <c r="R2274" s="212" t="s">
        <v>5608</v>
      </c>
      <c r="S2274" s="213" t="s">
        <v>9343</v>
      </c>
      <c r="T2274" s="236">
        <v>45532</v>
      </c>
      <c r="U2274" s="237" t="s">
        <v>6722</v>
      </c>
      <c r="V2274" s="237">
        <v>45572</v>
      </c>
      <c r="W2274" s="237">
        <v>45580</v>
      </c>
      <c r="X2274" s="237" t="s">
        <v>9173</v>
      </c>
      <c r="Y2274" s="237"/>
      <c r="Z2274" s="237" t="s">
        <v>7066</v>
      </c>
      <c r="AA2274" s="225">
        <v>202409</v>
      </c>
      <c r="AB2274" s="246"/>
      <c r="AC2274" s="236" t="s">
        <v>6708</v>
      </c>
      <c r="AD2274" s="247" t="s">
        <v>6709</v>
      </c>
      <c r="AE2274" s="248">
        <v>0</v>
      </c>
      <c r="AF2274" s="247" t="s">
        <v>6709</v>
      </c>
      <c r="AG2274" s="242" t="str">
        <f>IFERROR(VLOOKUP(작성용!A:A,RM!A:D,4,0),"-")</f>
        <v>정민지</v>
      </c>
      <c r="AH2274" s="9" t="s">
        <v>9318</v>
      </c>
      <c r="AI2274" s="238" t="s">
        <v>9173</v>
      </c>
      <c r="AJ2274" s="238" t="s">
        <v>9173</v>
      </c>
      <c r="AK2274" s="238" t="s">
        <v>6726</v>
      </c>
      <c r="AL2274" s="238">
        <v>2273</v>
      </c>
    </row>
    <row r="2275" spans="1:38" x14ac:dyDescent="0.3">
      <c r="A2275" s="232" t="s">
        <v>626</v>
      </c>
      <c r="B2275" s="232" t="s">
        <v>9312</v>
      </c>
      <c r="C2275" s="244" t="s">
        <v>6717</v>
      </c>
      <c r="D2275" s="240" t="s">
        <v>7311</v>
      </c>
      <c r="E2275" s="239" t="s">
        <v>4499</v>
      </c>
      <c r="F2275" s="243" t="s">
        <v>6729</v>
      </c>
      <c r="G2275" s="214">
        <v>0</v>
      </c>
      <c r="H2275" s="234" t="s">
        <v>9173</v>
      </c>
      <c r="I2275" s="234"/>
      <c r="J2275" s="234"/>
      <c r="K2275" s="234"/>
      <c r="L2275" s="234"/>
      <c r="M2275" s="234"/>
      <c r="N2275" s="234" t="s">
        <v>6720</v>
      </c>
      <c r="O2275" s="249" t="s">
        <v>9314</v>
      </c>
      <c r="P2275" s="249" t="s">
        <v>9315</v>
      </c>
      <c r="Q2275" s="226" t="s">
        <v>9344</v>
      </c>
      <c r="R2275" s="212" t="s">
        <v>4500</v>
      </c>
      <c r="S2275" s="213" t="s">
        <v>7312</v>
      </c>
      <c r="T2275" s="236">
        <v>45532</v>
      </c>
      <c r="U2275" s="237" t="s">
        <v>6722</v>
      </c>
      <c r="V2275" s="237">
        <v>45572</v>
      </c>
      <c r="W2275" s="237">
        <v>45580</v>
      </c>
      <c r="X2275" s="237" t="s">
        <v>9173</v>
      </c>
      <c r="Y2275" s="237"/>
      <c r="Z2275" s="237" t="s">
        <v>7066</v>
      </c>
      <c r="AA2275" s="225">
        <v>202409</v>
      </c>
      <c r="AB2275" s="246"/>
      <c r="AC2275" s="236" t="s">
        <v>6708</v>
      </c>
      <c r="AD2275" s="247" t="s">
        <v>6709</v>
      </c>
      <c r="AE2275" s="248">
        <v>0</v>
      </c>
      <c r="AF2275" s="247" t="s">
        <v>6709</v>
      </c>
      <c r="AG2275" s="242" t="str">
        <f>IFERROR(VLOOKUP(작성용!A:A,RM!A:D,4,0),"-")</f>
        <v>정민지</v>
      </c>
      <c r="AH2275" s="9" t="s">
        <v>9318</v>
      </c>
      <c r="AI2275" s="238" t="s">
        <v>9173</v>
      </c>
      <c r="AJ2275" s="238" t="s">
        <v>9173</v>
      </c>
      <c r="AK2275" s="238" t="s">
        <v>6726</v>
      </c>
      <c r="AL2275" s="238">
        <v>2274</v>
      </c>
    </row>
    <row r="2276" spans="1:38" x14ac:dyDescent="0.3">
      <c r="A2276" s="232" t="s">
        <v>626</v>
      </c>
      <c r="B2276" s="232" t="s">
        <v>9312</v>
      </c>
      <c r="C2276" s="244" t="s">
        <v>6717</v>
      </c>
      <c r="D2276" s="240" t="s">
        <v>8411</v>
      </c>
      <c r="E2276" s="239" t="s">
        <v>5090</v>
      </c>
      <c r="F2276" s="243" t="s">
        <v>6729</v>
      </c>
      <c r="G2276" s="214">
        <v>0</v>
      </c>
      <c r="H2276" s="234" t="s">
        <v>9173</v>
      </c>
      <c r="I2276" s="234"/>
      <c r="J2276" s="234"/>
      <c r="K2276" s="234"/>
      <c r="L2276" s="234"/>
      <c r="M2276" s="234"/>
      <c r="N2276" s="234" t="s">
        <v>6720</v>
      </c>
      <c r="O2276" s="249" t="s">
        <v>9314</v>
      </c>
      <c r="P2276" s="249" t="s">
        <v>9315</v>
      </c>
      <c r="Q2276" s="226" t="s">
        <v>9345</v>
      </c>
      <c r="R2276" s="212" t="s">
        <v>5091</v>
      </c>
      <c r="S2276" s="213" t="s">
        <v>9346</v>
      </c>
      <c r="T2276" s="236">
        <v>45532</v>
      </c>
      <c r="U2276" s="237" t="s">
        <v>6722</v>
      </c>
      <c r="V2276" s="237">
        <v>45572</v>
      </c>
      <c r="W2276" s="237">
        <v>45580</v>
      </c>
      <c r="X2276" s="237" t="s">
        <v>9173</v>
      </c>
      <c r="Y2276" s="237"/>
      <c r="Z2276" s="237" t="s">
        <v>7066</v>
      </c>
      <c r="AA2276" s="225">
        <v>202409</v>
      </c>
      <c r="AB2276" s="246"/>
      <c r="AC2276" s="236" t="s">
        <v>6708</v>
      </c>
      <c r="AD2276" s="247" t="s">
        <v>6709</v>
      </c>
      <c r="AE2276" s="248">
        <v>0</v>
      </c>
      <c r="AF2276" s="247" t="s">
        <v>6709</v>
      </c>
      <c r="AG2276" s="242" t="str">
        <f>IFERROR(VLOOKUP(작성용!A:A,RM!A:D,4,0),"-")</f>
        <v>정민지</v>
      </c>
      <c r="AH2276" s="9" t="s">
        <v>9318</v>
      </c>
      <c r="AI2276" s="238" t="s">
        <v>9173</v>
      </c>
      <c r="AJ2276" s="238" t="s">
        <v>9173</v>
      </c>
      <c r="AK2276" s="238" t="s">
        <v>6726</v>
      </c>
      <c r="AL2276" s="238">
        <v>2275</v>
      </c>
    </row>
    <row r="2277" spans="1:38" x14ac:dyDescent="0.3">
      <c r="A2277" s="232" t="s">
        <v>626</v>
      </c>
      <c r="B2277" s="232" t="s">
        <v>9312</v>
      </c>
      <c r="C2277" s="244" t="s">
        <v>6717</v>
      </c>
      <c r="D2277" s="240" t="s">
        <v>7667</v>
      </c>
      <c r="E2277" s="239" t="s">
        <v>3887</v>
      </c>
      <c r="F2277" s="243" t="s">
        <v>6729</v>
      </c>
      <c r="G2277" s="214">
        <v>0</v>
      </c>
      <c r="H2277" s="234" t="s">
        <v>9173</v>
      </c>
      <c r="I2277" s="234"/>
      <c r="J2277" s="234"/>
      <c r="K2277" s="234"/>
      <c r="L2277" s="234"/>
      <c r="M2277" s="234"/>
      <c r="N2277" s="234" t="s">
        <v>6720</v>
      </c>
      <c r="O2277" s="249" t="s">
        <v>9314</v>
      </c>
      <c r="P2277" s="249" t="s">
        <v>9315</v>
      </c>
      <c r="Q2277" s="226" t="s">
        <v>9347</v>
      </c>
      <c r="R2277" s="212" t="s">
        <v>4216</v>
      </c>
      <c r="S2277" s="213" t="s">
        <v>9348</v>
      </c>
      <c r="T2277" s="236">
        <v>45532</v>
      </c>
      <c r="U2277" s="237" t="s">
        <v>6722</v>
      </c>
      <c r="V2277" s="237">
        <v>45572</v>
      </c>
      <c r="W2277" s="237">
        <v>45580</v>
      </c>
      <c r="X2277" s="237" t="s">
        <v>9173</v>
      </c>
      <c r="Y2277" s="237"/>
      <c r="Z2277" s="237" t="s">
        <v>7066</v>
      </c>
      <c r="AA2277" s="225">
        <v>202409</v>
      </c>
      <c r="AB2277" s="246"/>
      <c r="AC2277" s="236" t="s">
        <v>6708</v>
      </c>
      <c r="AD2277" s="247" t="s">
        <v>6709</v>
      </c>
      <c r="AE2277" s="248">
        <v>0</v>
      </c>
      <c r="AF2277" s="247" t="s">
        <v>6709</v>
      </c>
      <c r="AG2277" s="242" t="str">
        <f>IFERROR(VLOOKUP(작성용!A:A,RM!A:D,4,0),"-")</f>
        <v>정민지</v>
      </c>
      <c r="AH2277" s="9" t="s">
        <v>9318</v>
      </c>
      <c r="AI2277" s="238" t="s">
        <v>9173</v>
      </c>
      <c r="AJ2277" s="238" t="s">
        <v>9173</v>
      </c>
      <c r="AK2277" s="238" t="s">
        <v>6726</v>
      </c>
      <c r="AL2277" s="238">
        <v>2276</v>
      </c>
    </row>
    <row r="2278" spans="1:38" x14ac:dyDescent="0.3">
      <c r="A2278" s="232" t="s">
        <v>626</v>
      </c>
      <c r="B2278" s="232" t="s">
        <v>9312</v>
      </c>
      <c r="C2278" s="244" t="s">
        <v>6717</v>
      </c>
      <c r="D2278" s="240" t="s">
        <v>7345</v>
      </c>
      <c r="E2278" s="239" t="s">
        <v>4530</v>
      </c>
      <c r="F2278" s="243" t="s">
        <v>6729</v>
      </c>
      <c r="G2278" s="214">
        <v>0</v>
      </c>
      <c r="H2278" s="234" t="s">
        <v>9173</v>
      </c>
      <c r="I2278" s="234"/>
      <c r="J2278" s="234"/>
      <c r="K2278" s="234"/>
      <c r="L2278" s="234"/>
      <c r="M2278" s="234"/>
      <c r="N2278" s="234" t="s">
        <v>6720</v>
      </c>
      <c r="O2278" s="249" t="s">
        <v>9314</v>
      </c>
      <c r="P2278" s="249" t="s">
        <v>9315</v>
      </c>
      <c r="Q2278" s="226" t="s">
        <v>9349</v>
      </c>
      <c r="R2278" s="212" t="s">
        <v>4531</v>
      </c>
      <c r="S2278" s="213" t="s">
        <v>7346</v>
      </c>
      <c r="T2278" s="236">
        <v>45532</v>
      </c>
      <c r="U2278" s="237" t="s">
        <v>6722</v>
      </c>
      <c r="V2278" s="237">
        <v>45572</v>
      </c>
      <c r="W2278" s="237">
        <v>45580</v>
      </c>
      <c r="X2278" s="237" t="s">
        <v>9173</v>
      </c>
      <c r="Y2278" s="237"/>
      <c r="Z2278" s="237" t="s">
        <v>7066</v>
      </c>
      <c r="AA2278" s="225">
        <v>202409</v>
      </c>
      <c r="AB2278" s="246"/>
      <c r="AC2278" s="236" t="s">
        <v>6708</v>
      </c>
      <c r="AD2278" s="247" t="s">
        <v>6709</v>
      </c>
      <c r="AE2278" s="248">
        <v>0</v>
      </c>
      <c r="AF2278" s="247" t="s">
        <v>6709</v>
      </c>
      <c r="AG2278" s="242" t="str">
        <f>IFERROR(VLOOKUP(작성용!A:A,RM!A:D,4,0),"-")</f>
        <v>정민지</v>
      </c>
      <c r="AH2278" s="9" t="s">
        <v>9318</v>
      </c>
      <c r="AI2278" s="238" t="s">
        <v>9173</v>
      </c>
      <c r="AJ2278" s="238" t="s">
        <v>9173</v>
      </c>
      <c r="AK2278" s="238" t="s">
        <v>6726</v>
      </c>
      <c r="AL2278" s="238">
        <v>2277</v>
      </c>
    </row>
    <row r="2279" spans="1:38" x14ac:dyDescent="0.3">
      <c r="A2279" s="232" t="s">
        <v>626</v>
      </c>
      <c r="B2279" s="232" t="s">
        <v>9312</v>
      </c>
      <c r="C2279" s="244" t="s">
        <v>6717</v>
      </c>
      <c r="D2279" s="240" t="s">
        <v>9350</v>
      </c>
      <c r="E2279" s="239" t="s">
        <v>5609</v>
      </c>
      <c r="F2279" s="243" t="s">
        <v>6729</v>
      </c>
      <c r="G2279" s="214">
        <v>0</v>
      </c>
      <c r="H2279" s="234" t="s">
        <v>9173</v>
      </c>
      <c r="I2279" s="234"/>
      <c r="J2279" s="234"/>
      <c r="K2279" s="234"/>
      <c r="L2279" s="234"/>
      <c r="M2279" s="234"/>
      <c r="N2279" s="234" t="s">
        <v>6720</v>
      </c>
      <c r="O2279" s="249" t="s">
        <v>9314</v>
      </c>
      <c r="P2279" s="249" t="s">
        <v>9315</v>
      </c>
      <c r="Q2279" s="226" t="s">
        <v>9351</v>
      </c>
      <c r="R2279" s="212" t="s">
        <v>5610</v>
      </c>
      <c r="S2279" s="213" t="s">
        <v>9352</v>
      </c>
      <c r="T2279" s="236">
        <v>45532</v>
      </c>
      <c r="U2279" s="237" t="s">
        <v>6722</v>
      </c>
      <c r="V2279" s="237">
        <v>45572</v>
      </c>
      <c r="W2279" s="237">
        <v>45580</v>
      </c>
      <c r="X2279" s="237" t="s">
        <v>9173</v>
      </c>
      <c r="Y2279" s="237"/>
      <c r="Z2279" s="237" t="s">
        <v>7066</v>
      </c>
      <c r="AA2279" s="225">
        <v>202409</v>
      </c>
      <c r="AB2279" s="246"/>
      <c r="AC2279" s="236" t="s">
        <v>6708</v>
      </c>
      <c r="AD2279" s="247" t="s">
        <v>6709</v>
      </c>
      <c r="AE2279" s="248">
        <v>0</v>
      </c>
      <c r="AF2279" s="247" t="s">
        <v>6709</v>
      </c>
      <c r="AG2279" s="242" t="str">
        <f>IFERROR(VLOOKUP(작성용!A:A,RM!A:D,4,0),"-")</f>
        <v>정민지</v>
      </c>
      <c r="AH2279" s="9" t="s">
        <v>9318</v>
      </c>
      <c r="AI2279" s="238" t="s">
        <v>9173</v>
      </c>
      <c r="AJ2279" s="238" t="s">
        <v>9173</v>
      </c>
      <c r="AK2279" s="238" t="s">
        <v>6726</v>
      </c>
      <c r="AL2279" s="238">
        <v>2278</v>
      </c>
    </row>
    <row r="2280" spans="1:38" x14ac:dyDescent="0.3">
      <c r="A2280" s="232" t="s">
        <v>626</v>
      </c>
      <c r="B2280" s="232" t="s">
        <v>9312</v>
      </c>
      <c r="C2280" s="244" t="s">
        <v>6717</v>
      </c>
      <c r="D2280" s="240" t="s">
        <v>8131</v>
      </c>
      <c r="E2280" s="239" t="s">
        <v>4825</v>
      </c>
      <c r="F2280" s="243" t="s">
        <v>6729</v>
      </c>
      <c r="G2280" s="214">
        <v>0</v>
      </c>
      <c r="H2280" s="234" t="s">
        <v>9173</v>
      </c>
      <c r="I2280" s="234"/>
      <c r="J2280" s="234"/>
      <c r="K2280" s="234"/>
      <c r="L2280" s="234"/>
      <c r="M2280" s="234"/>
      <c r="N2280" s="234" t="s">
        <v>6720</v>
      </c>
      <c r="O2280" s="249" t="s">
        <v>9314</v>
      </c>
      <c r="P2280" s="249" t="s">
        <v>9315</v>
      </c>
      <c r="Q2280" s="226" t="s">
        <v>9353</v>
      </c>
      <c r="R2280" s="212" t="s">
        <v>4826</v>
      </c>
      <c r="S2280" s="213" t="s">
        <v>9354</v>
      </c>
      <c r="T2280" s="236">
        <v>45532</v>
      </c>
      <c r="U2280" s="237" t="s">
        <v>6722</v>
      </c>
      <c r="V2280" s="237">
        <v>45572</v>
      </c>
      <c r="W2280" s="237">
        <v>45580</v>
      </c>
      <c r="X2280" s="237" t="s">
        <v>9173</v>
      </c>
      <c r="Y2280" s="237"/>
      <c r="Z2280" s="237" t="s">
        <v>7066</v>
      </c>
      <c r="AA2280" s="225">
        <v>202409</v>
      </c>
      <c r="AB2280" s="246"/>
      <c r="AC2280" s="236" t="s">
        <v>6708</v>
      </c>
      <c r="AD2280" s="247" t="s">
        <v>6709</v>
      </c>
      <c r="AE2280" s="248">
        <v>0</v>
      </c>
      <c r="AF2280" s="247" t="s">
        <v>6709</v>
      </c>
      <c r="AG2280" s="242" t="str">
        <f>IFERROR(VLOOKUP(작성용!A:A,RM!A:D,4,0),"-")</f>
        <v>정민지</v>
      </c>
      <c r="AH2280" s="9" t="s">
        <v>9318</v>
      </c>
      <c r="AI2280" s="238" t="s">
        <v>9173</v>
      </c>
      <c r="AJ2280" s="238" t="s">
        <v>9173</v>
      </c>
      <c r="AK2280" s="238" t="s">
        <v>6726</v>
      </c>
      <c r="AL2280" s="238">
        <v>2279</v>
      </c>
    </row>
    <row r="2281" spans="1:38" x14ac:dyDescent="0.3">
      <c r="A2281" s="232" t="s">
        <v>626</v>
      </c>
      <c r="B2281" s="232" t="s">
        <v>9312</v>
      </c>
      <c r="C2281" s="244" t="s">
        <v>6717</v>
      </c>
      <c r="D2281" s="240" t="s">
        <v>8134</v>
      </c>
      <c r="E2281" s="239" t="s">
        <v>4831</v>
      </c>
      <c r="F2281" s="243" t="s">
        <v>6729</v>
      </c>
      <c r="G2281" s="214">
        <v>0</v>
      </c>
      <c r="H2281" s="234" t="s">
        <v>9173</v>
      </c>
      <c r="I2281" s="234"/>
      <c r="J2281" s="234"/>
      <c r="K2281" s="234"/>
      <c r="L2281" s="234"/>
      <c r="M2281" s="234"/>
      <c r="N2281" s="234" t="s">
        <v>6720</v>
      </c>
      <c r="O2281" s="249" t="s">
        <v>9314</v>
      </c>
      <c r="P2281" s="249" t="s">
        <v>9315</v>
      </c>
      <c r="Q2281" s="226" t="s">
        <v>9355</v>
      </c>
      <c r="R2281" s="212" t="s">
        <v>4832</v>
      </c>
      <c r="S2281" s="213" t="s">
        <v>9356</v>
      </c>
      <c r="T2281" s="236">
        <v>45532</v>
      </c>
      <c r="U2281" s="237" t="s">
        <v>6722</v>
      </c>
      <c r="V2281" s="237">
        <v>45572</v>
      </c>
      <c r="W2281" s="237">
        <v>45580</v>
      </c>
      <c r="X2281" s="237" t="s">
        <v>9173</v>
      </c>
      <c r="Y2281" s="237"/>
      <c r="Z2281" s="237" t="s">
        <v>7066</v>
      </c>
      <c r="AA2281" s="225">
        <v>202409</v>
      </c>
      <c r="AB2281" s="246"/>
      <c r="AC2281" s="236" t="s">
        <v>6708</v>
      </c>
      <c r="AD2281" s="247" t="s">
        <v>6709</v>
      </c>
      <c r="AE2281" s="248">
        <v>0</v>
      </c>
      <c r="AF2281" s="247" t="s">
        <v>6709</v>
      </c>
      <c r="AG2281" s="242" t="str">
        <f>IFERROR(VLOOKUP(작성용!A:A,RM!A:D,4,0),"-")</f>
        <v>정민지</v>
      </c>
      <c r="AH2281" s="9" t="s">
        <v>9318</v>
      </c>
      <c r="AI2281" s="238" t="s">
        <v>9173</v>
      </c>
      <c r="AJ2281" s="238" t="s">
        <v>9173</v>
      </c>
      <c r="AK2281" s="238" t="s">
        <v>6726</v>
      </c>
      <c r="AL2281" s="238">
        <v>2280</v>
      </c>
    </row>
    <row r="2282" spans="1:38" x14ac:dyDescent="0.3">
      <c r="A2282" s="232" t="s">
        <v>626</v>
      </c>
      <c r="B2282" s="232" t="s">
        <v>9312</v>
      </c>
      <c r="C2282" s="244" t="s">
        <v>6717</v>
      </c>
      <c r="D2282" s="240" t="s">
        <v>9357</v>
      </c>
      <c r="E2282" s="239" t="s">
        <v>5611</v>
      </c>
      <c r="F2282" s="243" t="s">
        <v>6729</v>
      </c>
      <c r="G2282" s="214">
        <v>0</v>
      </c>
      <c r="H2282" s="234" t="s">
        <v>9173</v>
      </c>
      <c r="I2282" s="234"/>
      <c r="J2282" s="234"/>
      <c r="K2282" s="234"/>
      <c r="L2282" s="234"/>
      <c r="M2282" s="234"/>
      <c r="N2282" s="234" t="s">
        <v>6720</v>
      </c>
      <c r="O2282" s="249" t="s">
        <v>9314</v>
      </c>
      <c r="P2282" s="249" t="s">
        <v>9315</v>
      </c>
      <c r="Q2282" s="226" t="s">
        <v>9358</v>
      </c>
      <c r="R2282" s="212" t="s">
        <v>5612</v>
      </c>
      <c r="S2282" s="213" t="s">
        <v>9359</v>
      </c>
      <c r="T2282" s="236">
        <v>45532</v>
      </c>
      <c r="U2282" s="237" t="s">
        <v>6722</v>
      </c>
      <c r="V2282" s="237">
        <v>45572</v>
      </c>
      <c r="W2282" s="237">
        <v>45580</v>
      </c>
      <c r="X2282" s="237" t="s">
        <v>9173</v>
      </c>
      <c r="Y2282" s="237"/>
      <c r="Z2282" s="237" t="s">
        <v>7066</v>
      </c>
      <c r="AA2282" s="225">
        <v>202409</v>
      </c>
      <c r="AB2282" s="246"/>
      <c r="AC2282" s="236" t="s">
        <v>6708</v>
      </c>
      <c r="AD2282" s="247" t="s">
        <v>6709</v>
      </c>
      <c r="AE2282" s="248">
        <v>0</v>
      </c>
      <c r="AF2282" s="247" t="s">
        <v>6709</v>
      </c>
      <c r="AG2282" s="242" t="str">
        <f>IFERROR(VLOOKUP(작성용!A:A,RM!A:D,4,0),"-")</f>
        <v>정민지</v>
      </c>
      <c r="AH2282" s="9" t="s">
        <v>9318</v>
      </c>
      <c r="AI2282" s="238" t="s">
        <v>9173</v>
      </c>
      <c r="AJ2282" s="238" t="s">
        <v>9173</v>
      </c>
      <c r="AK2282" s="238" t="s">
        <v>6726</v>
      </c>
      <c r="AL2282" s="238">
        <v>2281</v>
      </c>
    </row>
    <row r="2283" spans="1:38" x14ac:dyDescent="0.3">
      <c r="A2283" s="232" t="s">
        <v>626</v>
      </c>
      <c r="B2283" s="232" t="s">
        <v>9312</v>
      </c>
      <c r="C2283" s="244" t="s">
        <v>6717</v>
      </c>
      <c r="D2283" s="240" t="s">
        <v>6742</v>
      </c>
      <c r="E2283" s="239" t="s">
        <v>3952</v>
      </c>
      <c r="F2283" s="243" t="s">
        <v>6729</v>
      </c>
      <c r="G2283" s="214">
        <v>0</v>
      </c>
      <c r="H2283" s="234" t="s">
        <v>9173</v>
      </c>
      <c r="I2283" s="234"/>
      <c r="J2283" s="234"/>
      <c r="K2283" s="234"/>
      <c r="L2283" s="234"/>
      <c r="M2283" s="234"/>
      <c r="N2283" s="234" t="s">
        <v>6720</v>
      </c>
      <c r="O2283" s="249" t="s">
        <v>9314</v>
      </c>
      <c r="P2283" s="249" t="s">
        <v>9315</v>
      </c>
      <c r="Q2283" s="226" t="s">
        <v>9360</v>
      </c>
      <c r="R2283" s="212" t="s">
        <v>4203</v>
      </c>
      <c r="S2283" s="213" t="s">
        <v>7349</v>
      </c>
      <c r="T2283" s="236">
        <v>45532</v>
      </c>
      <c r="U2283" s="237" t="s">
        <v>6722</v>
      </c>
      <c r="V2283" s="237">
        <v>45572</v>
      </c>
      <c r="W2283" s="237">
        <v>45580</v>
      </c>
      <c r="X2283" s="237" t="s">
        <v>9173</v>
      </c>
      <c r="Y2283" s="237"/>
      <c r="Z2283" s="237" t="s">
        <v>7066</v>
      </c>
      <c r="AA2283" s="225">
        <v>202409</v>
      </c>
      <c r="AB2283" s="246"/>
      <c r="AC2283" s="236" t="s">
        <v>6708</v>
      </c>
      <c r="AD2283" s="247" t="s">
        <v>6709</v>
      </c>
      <c r="AE2283" s="248">
        <v>0</v>
      </c>
      <c r="AF2283" s="247" t="s">
        <v>6709</v>
      </c>
      <c r="AG2283" s="242" t="str">
        <f>IFERROR(VLOOKUP(작성용!A:A,RM!A:D,4,0),"-")</f>
        <v>정민지</v>
      </c>
      <c r="AH2283" s="9" t="s">
        <v>9318</v>
      </c>
      <c r="AI2283" s="238" t="s">
        <v>9173</v>
      </c>
      <c r="AJ2283" s="238" t="s">
        <v>9173</v>
      </c>
      <c r="AK2283" s="238" t="s">
        <v>6726</v>
      </c>
      <c r="AL2283" s="238">
        <v>2282</v>
      </c>
    </row>
    <row r="2284" spans="1:38" x14ac:dyDescent="0.3">
      <c r="A2284" s="232" t="s">
        <v>626</v>
      </c>
      <c r="B2284" s="232" t="s">
        <v>9312</v>
      </c>
      <c r="C2284" s="244" t="s">
        <v>6717</v>
      </c>
      <c r="D2284" s="240" t="s">
        <v>6740</v>
      </c>
      <c r="E2284" s="239" t="s">
        <v>4701</v>
      </c>
      <c r="F2284" s="243" t="s">
        <v>6729</v>
      </c>
      <c r="G2284" s="214">
        <v>0</v>
      </c>
      <c r="H2284" s="234" t="s">
        <v>9173</v>
      </c>
      <c r="I2284" s="234"/>
      <c r="J2284" s="234"/>
      <c r="K2284" s="234"/>
      <c r="L2284" s="234"/>
      <c r="M2284" s="234"/>
      <c r="N2284" s="234" t="s">
        <v>6720</v>
      </c>
      <c r="O2284" s="249" t="s">
        <v>9314</v>
      </c>
      <c r="P2284" s="249" t="s">
        <v>9315</v>
      </c>
      <c r="Q2284" s="226" t="s">
        <v>9361</v>
      </c>
      <c r="R2284" s="212" t="s">
        <v>4702</v>
      </c>
      <c r="S2284" s="213" t="s">
        <v>8456</v>
      </c>
      <c r="T2284" s="236">
        <v>45532</v>
      </c>
      <c r="U2284" s="237" t="s">
        <v>6722</v>
      </c>
      <c r="V2284" s="237">
        <v>45572</v>
      </c>
      <c r="W2284" s="237">
        <v>45580</v>
      </c>
      <c r="X2284" s="237" t="s">
        <v>9173</v>
      </c>
      <c r="Y2284" s="237"/>
      <c r="Z2284" s="237" t="s">
        <v>7066</v>
      </c>
      <c r="AA2284" s="225">
        <v>202409</v>
      </c>
      <c r="AB2284" s="246"/>
      <c r="AC2284" s="236" t="s">
        <v>6708</v>
      </c>
      <c r="AD2284" s="247" t="s">
        <v>6709</v>
      </c>
      <c r="AE2284" s="248">
        <v>0</v>
      </c>
      <c r="AF2284" s="247" t="s">
        <v>6709</v>
      </c>
      <c r="AG2284" s="242" t="str">
        <f>IFERROR(VLOOKUP(작성용!A:A,RM!A:D,4,0),"-")</f>
        <v>정민지</v>
      </c>
      <c r="AH2284" s="9" t="s">
        <v>9318</v>
      </c>
      <c r="AI2284" s="238" t="s">
        <v>9173</v>
      </c>
      <c r="AJ2284" s="238" t="s">
        <v>9173</v>
      </c>
      <c r="AK2284" s="238" t="s">
        <v>6726</v>
      </c>
      <c r="AL2284" s="238">
        <v>2283</v>
      </c>
    </row>
    <row r="2285" spans="1:38" x14ac:dyDescent="0.3">
      <c r="A2285" s="232" t="s">
        <v>626</v>
      </c>
      <c r="B2285" s="232" t="s">
        <v>9312</v>
      </c>
      <c r="C2285" s="244" t="s">
        <v>6717</v>
      </c>
      <c r="D2285" s="240" t="s">
        <v>8070</v>
      </c>
      <c r="E2285" s="239" t="s">
        <v>4689</v>
      </c>
      <c r="F2285" s="243" t="s">
        <v>6729</v>
      </c>
      <c r="G2285" s="214">
        <v>0</v>
      </c>
      <c r="H2285" s="234" t="s">
        <v>9173</v>
      </c>
      <c r="I2285" s="234"/>
      <c r="J2285" s="234"/>
      <c r="K2285" s="234"/>
      <c r="L2285" s="234"/>
      <c r="M2285" s="234"/>
      <c r="N2285" s="234" t="s">
        <v>6720</v>
      </c>
      <c r="O2285" s="249" t="s">
        <v>9314</v>
      </c>
      <c r="P2285" s="249" t="s">
        <v>9315</v>
      </c>
      <c r="Q2285" s="226" t="s">
        <v>9362</v>
      </c>
      <c r="R2285" s="212" t="s">
        <v>4690</v>
      </c>
      <c r="S2285" s="213" t="s">
        <v>8455</v>
      </c>
      <c r="T2285" s="236">
        <v>45532</v>
      </c>
      <c r="U2285" s="237" t="s">
        <v>6722</v>
      </c>
      <c r="V2285" s="237">
        <v>45572</v>
      </c>
      <c r="W2285" s="237">
        <v>45580</v>
      </c>
      <c r="X2285" s="237" t="s">
        <v>9173</v>
      </c>
      <c r="Y2285" s="237"/>
      <c r="Z2285" s="237" t="s">
        <v>7066</v>
      </c>
      <c r="AA2285" s="225">
        <v>202409</v>
      </c>
      <c r="AB2285" s="246"/>
      <c r="AC2285" s="236" t="s">
        <v>6708</v>
      </c>
      <c r="AD2285" s="247" t="s">
        <v>6709</v>
      </c>
      <c r="AE2285" s="248">
        <v>0</v>
      </c>
      <c r="AF2285" s="247" t="s">
        <v>6709</v>
      </c>
      <c r="AG2285" s="242" t="str">
        <f>IFERROR(VLOOKUP(작성용!A:A,RM!A:D,4,0),"-")</f>
        <v>정민지</v>
      </c>
      <c r="AH2285" s="9" t="s">
        <v>9318</v>
      </c>
      <c r="AI2285" s="238" t="s">
        <v>9173</v>
      </c>
      <c r="AJ2285" s="238" t="s">
        <v>9173</v>
      </c>
      <c r="AK2285" s="238" t="s">
        <v>6726</v>
      </c>
      <c r="AL2285" s="238">
        <v>2284</v>
      </c>
    </row>
    <row r="2286" spans="1:38" x14ac:dyDescent="0.3">
      <c r="A2286" s="232" t="s">
        <v>626</v>
      </c>
      <c r="B2286" s="232" t="s">
        <v>9312</v>
      </c>
      <c r="C2286" s="244" t="s">
        <v>6717</v>
      </c>
      <c r="D2286" s="240" t="s">
        <v>8232</v>
      </c>
      <c r="E2286" s="239" t="s">
        <v>4976</v>
      </c>
      <c r="F2286" s="243" t="s">
        <v>6729</v>
      </c>
      <c r="G2286" s="214">
        <v>0</v>
      </c>
      <c r="H2286" s="234" t="s">
        <v>9173</v>
      </c>
      <c r="I2286" s="234"/>
      <c r="J2286" s="234"/>
      <c r="K2286" s="234"/>
      <c r="L2286" s="234"/>
      <c r="M2286" s="234"/>
      <c r="N2286" s="234" t="s">
        <v>6720</v>
      </c>
      <c r="O2286" s="249" t="s">
        <v>9314</v>
      </c>
      <c r="P2286" s="249" t="s">
        <v>9315</v>
      </c>
      <c r="Q2286" s="226" t="s">
        <v>9363</v>
      </c>
      <c r="R2286" s="212" t="s">
        <v>4978</v>
      </c>
      <c r="S2286" s="213" t="s">
        <v>9364</v>
      </c>
      <c r="T2286" s="236">
        <v>45532</v>
      </c>
      <c r="U2286" s="237" t="s">
        <v>6722</v>
      </c>
      <c r="V2286" s="237">
        <v>45572</v>
      </c>
      <c r="W2286" s="237">
        <v>45580</v>
      </c>
      <c r="X2286" s="237" t="s">
        <v>9173</v>
      </c>
      <c r="Y2286" s="237"/>
      <c r="Z2286" s="237" t="s">
        <v>7066</v>
      </c>
      <c r="AA2286" s="225">
        <v>202409</v>
      </c>
      <c r="AB2286" s="246"/>
      <c r="AC2286" s="236" t="s">
        <v>6708</v>
      </c>
      <c r="AD2286" s="247" t="s">
        <v>6709</v>
      </c>
      <c r="AE2286" s="248">
        <v>0</v>
      </c>
      <c r="AF2286" s="247" t="s">
        <v>6709</v>
      </c>
      <c r="AG2286" s="242" t="str">
        <f>IFERROR(VLOOKUP(작성용!A:A,RM!A:D,4,0),"-")</f>
        <v>정민지</v>
      </c>
      <c r="AH2286" s="9" t="s">
        <v>9318</v>
      </c>
      <c r="AI2286" s="238" t="s">
        <v>9173</v>
      </c>
      <c r="AJ2286" s="238" t="s">
        <v>9173</v>
      </c>
      <c r="AK2286" s="238" t="s">
        <v>6726</v>
      </c>
      <c r="AL2286" s="238">
        <v>2285</v>
      </c>
    </row>
    <row r="2287" spans="1:38" x14ac:dyDescent="0.3">
      <c r="A2287" s="232" t="s">
        <v>626</v>
      </c>
      <c r="B2287" s="232" t="s">
        <v>9312</v>
      </c>
      <c r="C2287" s="244" t="s">
        <v>6717</v>
      </c>
      <c r="D2287" s="240" t="s">
        <v>9365</v>
      </c>
      <c r="E2287" s="239" t="s">
        <v>5613</v>
      </c>
      <c r="F2287" s="243" t="s">
        <v>6729</v>
      </c>
      <c r="G2287" s="214">
        <v>0</v>
      </c>
      <c r="H2287" s="234" t="s">
        <v>9173</v>
      </c>
      <c r="I2287" s="234"/>
      <c r="J2287" s="234"/>
      <c r="K2287" s="234"/>
      <c r="L2287" s="234"/>
      <c r="M2287" s="234"/>
      <c r="N2287" s="234" t="s">
        <v>6720</v>
      </c>
      <c r="O2287" s="249" t="s">
        <v>9314</v>
      </c>
      <c r="P2287" s="249" t="s">
        <v>9315</v>
      </c>
      <c r="Q2287" s="226" t="s">
        <v>9366</v>
      </c>
      <c r="R2287" s="212" t="s">
        <v>5614</v>
      </c>
      <c r="S2287" s="213" t="s">
        <v>9367</v>
      </c>
      <c r="T2287" s="236">
        <v>45532</v>
      </c>
      <c r="U2287" s="237" t="s">
        <v>6722</v>
      </c>
      <c r="V2287" s="237">
        <v>45572</v>
      </c>
      <c r="W2287" s="237">
        <v>45580</v>
      </c>
      <c r="X2287" s="237" t="s">
        <v>9173</v>
      </c>
      <c r="Y2287" s="237"/>
      <c r="Z2287" s="237" t="s">
        <v>7066</v>
      </c>
      <c r="AA2287" s="225">
        <v>202409</v>
      </c>
      <c r="AB2287" s="246"/>
      <c r="AC2287" s="236" t="s">
        <v>6708</v>
      </c>
      <c r="AD2287" s="247" t="s">
        <v>6709</v>
      </c>
      <c r="AE2287" s="248">
        <v>0</v>
      </c>
      <c r="AF2287" s="247" t="s">
        <v>6709</v>
      </c>
      <c r="AG2287" s="242" t="str">
        <f>IFERROR(VLOOKUP(작성용!A:A,RM!A:D,4,0),"-")</f>
        <v>정민지</v>
      </c>
      <c r="AH2287" s="9" t="s">
        <v>9318</v>
      </c>
      <c r="AI2287" s="238" t="s">
        <v>9173</v>
      </c>
      <c r="AJ2287" s="238" t="s">
        <v>9173</v>
      </c>
      <c r="AK2287" s="238" t="s">
        <v>6726</v>
      </c>
      <c r="AL2287" s="238">
        <v>2286</v>
      </c>
    </row>
    <row r="2288" spans="1:38" x14ac:dyDescent="0.3">
      <c r="A2288" s="232" t="s">
        <v>626</v>
      </c>
      <c r="B2288" s="232" t="s">
        <v>9312</v>
      </c>
      <c r="C2288" s="244" t="s">
        <v>6717</v>
      </c>
      <c r="D2288" s="240" t="s">
        <v>9368</v>
      </c>
      <c r="E2288" s="239" t="s">
        <v>5615</v>
      </c>
      <c r="F2288" s="243" t="s">
        <v>6729</v>
      </c>
      <c r="G2288" s="214">
        <v>0</v>
      </c>
      <c r="H2288" s="234" t="s">
        <v>9173</v>
      </c>
      <c r="I2288" s="234"/>
      <c r="J2288" s="234"/>
      <c r="K2288" s="234"/>
      <c r="L2288" s="234"/>
      <c r="M2288" s="234"/>
      <c r="N2288" s="234" t="s">
        <v>6720</v>
      </c>
      <c r="O2288" s="249" t="s">
        <v>9314</v>
      </c>
      <c r="P2288" s="249" t="s">
        <v>9315</v>
      </c>
      <c r="Q2288" s="226" t="s">
        <v>9369</v>
      </c>
      <c r="R2288" s="212" t="s">
        <v>5616</v>
      </c>
      <c r="S2288" s="213" t="s">
        <v>9370</v>
      </c>
      <c r="T2288" s="236">
        <v>45532</v>
      </c>
      <c r="U2288" s="237" t="s">
        <v>6722</v>
      </c>
      <c r="V2288" s="237">
        <v>45572</v>
      </c>
      <c r="W2288" s="237">
        <v>45580</v>
      </c>
      <c r="X2288" s="237" t="s">
        <v>9173</v>
      </c>
      <c r="Y2288" s="237"/>
      <c r="Z2288" s="237" t="s">
        <v>7066</v>
      </c>
      <c r="AA2288" s="225">
        <v>202409</v>
      </c>
      <c r="AB2288" s="246"/>
      <c r="AC2288" s="236" t="s">
        <v>6708</v>
      </c>
      <c r="AD2288" s="247" t="s">
        <v>6709</v>
      </c>
      <c r="AE2288" s="248">
        <v>0</v>
      </c>
      <c r="AF2288" s="247" t="s">
        <v>6709</v>
      </c>
      <c r="AG2288" s="242" t="str">
        <f>IFERROR(VLOOKUP(작성용!A:A,RM!A:D,4,0),"-")</f>
        <v>정민지</v>
      </c>
      <c r="AH2288" s="9" t="s">
        <v>9318</v>
      </c>
      <c r="AI2288" s="238" t="s">
        <v>9173</v>
      </c>
      <c r="AJ2288" s="238" t="s">
        <v>9173</v>
      </c>
      <c r="AK2288" s="238" t="s">
        <v>6726</v>
      </c>
      <c r="AL2288" s="238">
        <v>2287</v>
      </c>
    </row>
    <row r="2289" spans="1:38" x14ac:dyDescent="0.3">
      <c r="A2289" s="232" t="s">
        <v>626</v>
      </c>
      <c r="B2289" s="232" t="s">
        <v>9312</v>
      </c>
      <c r="C2289" s="244" t="s">
        <v>6717</v>
      </c>
      <c r="D2289" s="240" t="s">
        <v>9371</v>
      </c>
      <c r="E2289" s="239" t="s">
        <v>5617</v>
      </c>
      <c r="F2289" s="243" t="s">
        <v>6729</v>
      </c>
      <c r="G2289" s="214">
        <v>0</v>
      </c>
      <c r="H2289" s="234" t="s">
        <v>9173</v>
      </c>
      <c r="I2289" s="234"/>
      <c r="J2289" s="234"/>
      <c r="K2289" s="234"/>
      <c r="L2289" s="234"/>
      <c r="M2289" s="234"/>
      <c r="N2289" s="234" t="s">
        <v>6720</v>
      </c>
      <c r="O2289" s="249" t="s">
        <v>9314</v>
      </c>
      <c r="P2289" s="249" t="s">
        <v>9315</v>
      </c>
      <c r="Q2289" s="226" t="s">
        <v>9372</v>
      </c>
      <c r="R2289" s="212" t="s">
        <v>5618</v>
      </c>
      <c r="S2289" s="213" t="s">
        <v>9373</v>
      </c>
      <c r="T2289" s="236">
        <v>45532</v>
      </c>
      <c r="U2289" s="237" t="s">
        <v>6722</v>
      </c>
      <c r="V2289" s="237">
        <v>45572</v>
      </c>
      <c r="W2289" s="237">
        <v>45580</v>
      </c>
      <c r="X2289" s="237" t="s">
        <v>9173</v>
      </c>
      <c r="Y2289" s="237"/>
      <c r="Z2289" s="237" t="s">
        <v>7066</v>
      </c>
      <c r="AA2289" s="225">
        <v>202409</v>
      </c>
      <c r="AB2289" s="246"/>
      <c r="AC2289" s="236" t="s">
        <v>6708</v>
      </c>
      <c r="AD2289" s="247" t="s">
        <v>6709</v>
      </c>
      <c r="AE2289" s="248">
        <v>0</v>
      </c>
      <c r="AF2289" s="247" t="s">
        <v>6709</v>
      </c>
      <c r="AG2289" s="242" t="str">
        <f>IFERROR(VLOOKUP(작성용!A:A,RM!A:D,4,0),"-")</f>
        <v>정민지</v>
      </c>
      <c r="AH2289" s="9" t="s">
        <v>9318</v>
      </c>
      <c r="AI2289" s="238" t="s">
        <v>9173</v>
      </c>
      <c r="AJ2289" s="238" t="s">
        <v>9173</v>
      </c>
      <c r="AK2289" s="238" t="s">
        <v>6726</v>
      </c>
      <c r="AL2289" s="238">
        <v>2288</v>
      </c>
    </row>
    <row r="2290" spans="1:38" x14ac:dyDescent="0.3">
      <c r="A2290" s="232" t="s">
        <v>626</v>
      </c>
      <c r="B2290" s="232" t="s">
        <v>9312</v>
      </c>
      <c r="C2290" s="244" t="s">
        <v>6717</v>
      </c>
      <c r="D2290" s="240" t="s">
        <v>9374</v>
      </c>
      <c r="E2290" s="239" t="s">
        <v>5619</v>
      </c>
      <c r="F2290" s="243" t="s">
        <v>6729</v>
      </c>
      <c r="G2290" s="214">
        <v>0</v>
      </c>
      <c r="H2290" s="234" t="s">
        <v>9173</v>
      </c>
      <c r="I2290" s="234"/>
      <c r="J2290" s="234"/>
      <c r="K2290" s="234"/>
      <c r="L2290" s="234"/>
      <c r="M2290" s="234"/>
      <c r="N2290" s="234" t="s">
        <v>6720</v>
      </c>
      <c r="O2290" s="249" t="s">
        <v>9314</v>
      </c>
      <c r="P2290" s="249" t="s">
        <v>9315</v>
      </c>
      <c r="Q2290" s="226" t="s">
        <v>9375</v>
      </c>
      <c r="R2290" s="212" t="s">
        <v>5620</v>
      </c>
      <c r="S2290" s="213" t="s">
        <v>9376</v>
      </c>
      <c r="T2290" s="236">
        <v>45532</v>
      </c>
      <c r="U2290" s="237" t="s">
        <v>6722</v>
      </c>
      <c r="V2290" s="237">
        <v>45572</v>
      </c>
      <c r="W2290" s="237">
        <v>45580</v>
      </c>
      <c r="X2290" s="237" t="s">
        <v>9173</v>
      </c>
      <c r="Y2290" s="237"/>
      <c r="Z2290" s="237" t="s">
        <v>7066</v>
      </c>
      <c r="AA2290" s="225">
        <v>202409</v>
      </c>
      <c r="AB2290" s="246"/>
      <c r="AC2290" s="236" t="s">
        <v>6708</v>
      </c>
      <c r="AD2290" s="247" t="s">
        <v>6709</v>
      </c>
      <c r="AE2290" s="248">
        <v>0</v>
      </c>
      <c r="AF2290" s="247" t="s">
        <v>6709</v>
      </c>
      <c r="AG2290" s="242" t="str">
        <f>IFERROR(VLOOKUP(작성용!A:A,RM!A:D,4,0),"-")</f>
        <v>정민지</v>
      </c>
      <c r="AH2290" s="9" t="s">
        <v>9318</v>
      </c>
      <c r="AI2290" s="238" t="s">
        <v>9173</v>
      </c>
      <c r="AJ2290" s="238" t="s">
        <v>9173</v>
      </c>
      <c r="AK2290" s="238" t="s">
        <v>6726</v>
      </c>
      <c r="AL2290" s="238">
        <v>2289</v>
      </c>
    </row>
    <row r="2291" spans="1:38" x14ac:dyDescent="0.3">
      <c r="A2291" s="232" t="s">
        <v>626</v>
      </c>
      <c r="B2291" s="232" t="s">
        <v>9312</v>
      </c>
      <c r="C2291" s="244" t="s">
        <v>6717</v>
      </c>
      <c r="D2291" s="240" t="s">
        <v>9377</v>
      </c>
      <c r="E2291" s="239" t="s">
        <v>5621</v>
      </c>
      <c r="F2291" s="243" t="s">
        <v>6729</v>
      </c>
      <c r="G2291" s="214">
        <v>0</v>
      </c>
      <c r="H2291" s="234" t="s">
        <v>9173</v>
      </c>
      <c r="I2291" s="234"/>
      <c r="J2291" s="234"/>
      <c r="K2291" s="234"/>
      <c r="L2291" s="234"/>
      <c r="M2291" s="234"/>
      <c r="N2291" s="234" t="s">
        <v>6720</v>
      </c>
      <c r="O2291" s="249" t="s">
        <v>9314</v>
      </c>
      <c r="P2291" s="249" t="s">
        <v>9315</v>
      </c>
      <c r="Q2291" s="226" t="s">
        <v>9378</v>
      </c>
      <c r="R2291" s="212" t="s">
        <v>9379</v>
      </c>
      <c r="S2291" s="212" t="s">
        <v>5622</v>
      </c>
      <c r="T2291" s="236">
        <v>45532</v>
      </c>
      <c r="U2291" s="237" t="s">
        <v>6722</v>
      </c>
      <c r="V2291" s="237">
        <v>45572</v>
      </c>
      <c r="W2291" s="237">
        <v>45580</v>
      </c>
      <c r="X2291" s="237" t="s">
        <v>9173</v>
      </c>
      <c r="Y2291" s="237"/>
      <c r="Z2291" s="237" t="s">
        <v>7066</v>
      </c>
      <c r="AA2291" s="225">
        <v>202409</v>
      </c>
      <c r="AB2291" s="246"/>
      <c r="AC2291" s="236" t="s">
        <v>6708</v>
      </c>
      <c r="AD2291" s="247" t="s">
        <v>6709</v>
      </c>
      <c r="AE2291" s="248">
        <v>0</v>
      </c>
      <c r="AF2291" s="247" t="s">
        <v>6709</v>
      </c>
      <c r="AG2291" s="242" t="str">
        <f>IFERROR(VLOOKUP(작성용!A:A,RM!A:D,4,0),"-")</f>
        <v>정민지</v>
      </c>
      <c r="AH2291" s="9" t="s">
        <v>9318</v>
      </c>
      <c r="AI2291" s="238" t="s">
        <v>9173</v>
      </c>
      <c r="AJ2291" s="238" t="s">
        <v>9173</v>
      </c>
      <c r="AK2291" s="238" t="s">
        <v>6726</v>
      </c>
      <c r="AL2291" s="238">
        <v>2290</v>
      </c>
    </row>
    <row r="2292" spans="1:38" x14ac:dyDescent="0.3">
      <c r="A2292" s="232" t="s">
        <v>626</v>
      </c>
      <c r="B2292" s="232" t="s">
        <v>9312</v>
      </c>
      <c r="C2292" s="244" t="s">
        <v>6717</v>
      </c>
      <c r="D2292" s="240" t="s">
        <v>7681</v>
      </c>
      <c r="E2292" s="239" t="s">
        <v>4105</v>
      </c>
      <c r="F2292" s="243" t="s">
        <v>6729</v>
      </c>
      <c r="G2292" s="214">
        <v>0</v>
      </c>
      <c r="H2292" s="234" t="s">
        <v>9173</v>
      </c>
      <c r="I2292" s="234"/>
      <c r="J2292" s="234"/>
      <c r="K2292" s="234"/>
      <c r="L2292" s="234"/>
      <c r="M2292" s="234"/>
      <c r="N2292" s="234" t="s">
        <v>6720</v>
      </c>
      <c r="O2292" s="249" t="s">
        <v>9314</v>
      </c>
      <c r="P2292" s="249" t="s">
        <v>9315</v>
      </c>
      <c r="Q2292" s="226" t="s">
        <v>9380</v>
      </c>
      <c r="R2292" s="212" t="s">
        <v>5623</v>
      </c>
      <c r="S2292" s="213" t="s">
        <v>9381</v>
      </c>
      <c r="T2292" s="236">
        <v>45532</v>
      </c>
      <c r="U2292" s="237" t="s">
        <v>6722</v>
      </c>
      <c r="V2292" s="237">
        <v>45572</v>
      </c>
      <c r="W2292" s="237">
        <v>45580</v>
      </c>
      <c r="X2292" s="237" t="s">
        <v>9173</v>
      </c>
      <c r="Y2292" s="237"/>
      <c r="Z2292" s="237" t="s">
        <v>7066</v>
      </c>
      <c r="AA2292" s="225">
        <v>202409</v>
      </c>
      <c r="AB2292" s="246"/>
      <c r="AC2292" s="236" t="s">
        <v>6708</v>
      </c>
      <c r="AD2292" s="247" t="s">
        <v>6709</v>
      </c>
      <c r="AE2292" s="248">
        <v>0</v>
      </c>
      <c r="AF2292" s="247" t="s">
        <v>6709</v>
      </c>
      <c r="AG2292" s="242" t="str">
        <f>IFERROR(VLOOKUP(작성용!A:A,RM!A:D,4,0),"-")</f>
        <v>정민지</v>
      </c>
      <c r="AH2292" s="9" t="s">
        <v>9318</v>
      </c>
      <c r="AI2292" s="238" t="s">
        <v>9173</v>
      </c>
      <c r="AJ2292" s="238" t="s">
        <v>9173</v>
      </c>
      <c r="AK2292" s="238" t="s">
        <v>6726</v>
      </c>
      <c r="AL2292" s="238">
        <v>2291</v>
      </c>
    </row>
    <row r="2293" spans="1:38" x14ac:dyDescent="0.3">
      <c r="A2293" s="232" t="s">
        <v>626</v>
      </c>
      <c r="B2293" s="232" t="s">
        <v>9312</v>
      </c>
      <c r="C2293" s="244" t="s">
        <v>6717</v>
      </c>
      <c r="D2293" s="240" t="s">
        <v>9382</v>
      </c>
      <c r="E2293" s="239" t="s">
        <v>5624</v>
      </c>
      <c r="F2293" s="243" t="s">
        <v>6729</v>
      </c>
      <c r="G2293" s="214">
        <v>0</v>
      </c>
      <c r="H2293" s="234" t="s">
        <v>9173</v>
      </c>
      <c r="I2293" s="234"/>
      <c r="J2293" s="234"/>
      <c r="K2293" s="234"/>
      <c r="L2293" s="234"/>
      <c r="M2293" s="234"/>
      <c r="N2293" s="234" t="s">
        <v>6720</v>
      </c>
      <c r="O2293" s="249" t="s">
        <v>9314</v>
      </c>
      <c r="P2293" s="249" t="s">
        <v>9315</v>
      </c>
      <c r="Q2293" s="226" t="s">
        <v>9383</v>
      </c>
      <c r="R2293" s="212" t="s">
        <v>5625</v>
      </c>
      <c r="S2293" s="213" t="s">
        <v>9384</v>
      </c>
      <c r="T2293" s="236">
        <v>45532</v>
      </c>
      <c r="U2293" s="237" t="s">
        <v>6722</v>
      </c>
      <c r="V2293" s="237">
        <v>45572</v>
      </c>
      <c r="W2293" s="237">
        <v>45580</v>
      </c>
      <c r="X2293" s="237" t="s">
        <v>9173</v>
      </c>
      <c r="Y2293" s="237"/>
      <c r="Z2293" s="237" t="s">
        <v>7066</v>
      </c>
      <c r="AA2293" s="225">
        <v>202409</v>
      </c>
      <c r="AB2293" s="246"/>
      <c r="AC2293" s="236" t="s">
        <v>6708</v>
      </c>
      <c r="AD2293" s="247" t="s">
        <v>6709</v>
      </c>
      <c r="AE2293" s="248">
        <v>0</v>
      </c>
      <c r="AF2293" s="247" t="s">
        <v>6709</v>
      </c>
      <c r="AG2293" s="242" t="str">
        <f>IFERROR(VLOOKUP(작성용!A:A,RM!A:D,4,0),"-")</f>
        <v>정민지</v>
      </c>
      <c r="AH2293" s="9" t="s">
        <v>9318</v>
      </c>
      <c r="AI2293" s="238" t="s">
        <v>9173</v>
      </c>
      <c r="AJ2293" s="238" t="s">
        <v>9173</v>
      </c>
      <c r="AK2293" s="238" t="s">
        <v>6726</v>
      </c>
      <c r="AL2293" s="238">
        <v>2292</v>
      </c>
    </row>
    <row r="2294" spans="1:38" x14ac:dyDescent="0.3">
      <c r="A2294" s="232" t="s">
        <v>626</v>
      </c>
      <c r="B2294" s="232" t="s">
        <v>9312</v>
      </c>
      <c r="C2294" s="244" t="s">
        <v>6717</v>
      </c>
      <c r="D2294" s="240" t="s">
        <v>8774</v>
      </c>
      <c r="E2294" s="239" t="s">
        <v>5410</v>
      </c>
      <c r="F2294" s="243" t="s">
        <v>6729</v>
      </c>
      <c r="G2294" s="214">
        <v>0</v>
      </c>
      <c r="H2294" s="234" t="s">
        <v>9173</v>
      </c>
      <c r="I2294" s="234"/>
      <c r="J2294" s="234"/>
      <c r="K2294" s="234"/>
      <c r="L2294" s="234"/>
      <c r="M2294" s="234"/>
      <c r="N2294" s="234" t="s">
        <v>6720</v>
      </c>
      <c r="O2294" s="249" t="s">
        <v>9314</v>
      </c>
      <c r="P2294" s="249" t="s">
        <v>9315</v>
      </c>
      <c r="Q2294" s="226" t="s">
        <v>9385</v>
      </c>
      <c r="R2294" s="212" t="s">
        <v>5411</v>
      </c>
      <c r="S2294" s="213" t="s">
        <v>9386</v>
      </c>
      <c r="T2294" s="236">
        <v>45532</v>
      </c>
      <c r="U2294" s="237" t="s">
        <v>6722</v>
      </c>
      <c r="V2294" s="237">
        <v>45572</v>
      </c>
      <c r="W2294" s="237">
        <v>45580</v>
      </c>
      <c r="X2294" s="237" t="s">
        <v>9173</v>
      </c>
      <c r="Y2294" s="237"/>
      <c r="Z2294" s="237" t="s">
        <v>7066</v>
      </c>
      <c r="AA2294" s="225">
        <v>202409</v>
      </c>
      <c r="AB2294" s="246"/>
      <c r="AC2294" s="236" t="s">
        <v>6708</v>
      </c>
      <c r="AD2294" s="247" t="s">
        <v>6709</v>
      </c>
      <c r="AE2294" s="248">
        <v>0</v>
      </c>
      <c r="AF2294" s="247" t="s">
        <v>6709</v>
      </c>
      <c r="AG2294" s="242" t="str">
        <f>IFERROR(VLOOKUP(작성용!A:A,RM!A:D,4,0),"-")</f>
        <v>정민지</v>
      </c>
      <c r="AH2294" s="9" t="s">
        <v>9318</v>
      </c>
      <c r="AI2294" s="238" t="s">
        <v>9173</v>
      </c>
      <c r="AJ2294" s="238" t="s">
        <v>9173</v>
      </c>
      <c r="AK2294" s="238" t="s">
        <v>6726</v>
      </c>
      <c r="AL2294" s="238">
        <v>2293</v>
      </c>
    </row>
    <row r="2295" spans="1:38" x14ac:dyDescent="0.3">
      <c r="A2295" s="232" t="s">
        <v>626</v>
      </c>
      <c r="B2295" s="232" t="s">
        <v>9312</v>
      </c>
      <c r="C2295" s="244" t="s">
        <v>6717</v>
      </c>
      <c r="D2295" s="240" t="s">
        <v>7754</v>
      </c>
      <c r="E2295" s="239" t="s">
        <v>3978</v>
      </c>
      <c r="F2295" s="243" t="s">
        <v>6729</v>
      </c>
      <c r="G2295" s="214">
        <v>0</v>
      </c>
      <c r="H2295" s="234" t="s">
        <v>9173</v>
      </c>
      <c r="I2295" s="234"/>
      <c r="J2295" s="234"/>
      <c r="K2295" s="234"/>
      <c r="L2295" s="234"/>
      <c r="M2295" s="234"/>
      <c r="N2295" s="234" t="s">
        <v>6720</v>
      </c>
      <c r="O2295" s="249" t="s">
        <v>9314</v>
      </c>
      <c r="P2295" s="249" t="s">
        <v>9315</v>
      </c>
      <c r="Q2295" s="226" t="s">
        <v>9387</v>
      </c>
      <c r="R2295" s="212" t="s">
        <v>4320</v>
      </c>
      <c r="S2295" s="213" t="s">
        <v>9388</v>
      </c>
      <c r="T2295" s="236">
        <v>45532</v>
      </c>
      <c r="U2295" s="237" t="s">
        <v>6722</v>
      </c>
      <c r="V2295" s="237">
        <v>45572</v>
      </c>
      <c r="W2295" s="237">
        <v>45580</v>
      </c>
      <c r="X2295" s="237" t="s">
        <v>9173</v>
      </c>
      <c r="Y2295" s="237"/>
      <c r="Z2295" s="237" t="s">
        <v>7066</v>
      </c>
      <c r="AA2295" s="225">
        <v>202409</v>
      </c>
      <c r="AB2295" s="246"/>
      <c r="AC2295" s="236" t="s">
        <v>6708</v>
      </c>
      <c r="AD2295" s="247" t="s">
        <v>6709</v>
      </c>
      <c r="AE2295" s="248">
        <v>0</v>
      </c>
      <c r="AF2295" s="247" t="s">
        <v>6709</v>
      </c>
      <c r="AG2295" s="242" t="str">
        <f>IFERROR(VLOOKUP(작성용!A:A,RM!A:D,4,0),"-")</f>
        <v>정민지</v>
      </c>
      <c r="AH2295" s="9" t="s">
        <v>9318</v>
      </c>
      <c r="AI2295" s="238" t="s">
        <v>9173</v>
      </c>
      <c r="AJ2295" s="238" t="s">
        <v>9173</v>
      </c>
      <c r="AK2295" s="238" t="s">
        <v>6726</v>
      </c>
      <c r="AL2295" s="238">
        <v>2294</v>
      </c>
    </row>
    <row r="2296" spans="1:38" x14ac:dyDescent="0.3">
      <c r="A2296" s="232" t="s">
        <v>626</v>
      </c>
      <c r="B2296" s="232" t="s">
        <v>9312</v>
      </c>
      <c r="C2296" s="244" t="s">
        <v>6717</v>
      </c>
      <c r="D2296" s="240" t="s">
        <v>7755</v>
      </c>
      <c r="E2296" s="239" t="s">
        <v>3979</v>
      </c>
      <c r="F2296" s="243" t="s">
        <v>6729</v>
      </c>
      <c r="G2296" s="214">
        <v>0</v>
      </c>
      <c r="H2296" s="234" t="s">
        <v>9173</v>
      </c>
      <c r="I2296" s="234"/>
      <c r="J2296" s="234"/>
      <c r="K2296" s="234"/>
      <c r="L2296" s="234"/>
      <c r="M2296" s="234"/>
      <c r="N2296" s="234" t="s">
        <v>6720</v>
      </c>
      <c r="O2296" s="249" t="s">
        <v>9314</v>
      </c>
      <c r="P2296" s="249" t="s">
        <v>9315</v>
      </c>
      <c r="Q2296" s="226" t="s">
        <v>9389</v>
      </c>
      <c r="R2296" s="212" t="s">
        <v>4270</v>
      </c>
      <c r="S2296" s="213" t="s">
        <v>9390</v>
      </c>
      <c r="T2296" s="236">
        <v>45532</v>
      </c>
      <c r="U2296" s="237" t="s">
        <v>6722</v>
      </c>
      <c r="V2296" s="237">
        <v>45572</v>
      </c>
      <c r="W2296" s="237">
        <v>45580</v>
      </c>
      <c r="X2296" s="237" t="s">
        <v>9173</v>
      </c>
      <c r="Y2296" s="237"/>
      <c r="Z2296" s="237" t="s">
        <v>7066</v>
      </c>
      <c r="AA2296" s="225">
        <v>202409</v>
      </c>
      <c r="AB2296" s="246"/>
      <c r="AC2296" s="236" t="s">
        <v>6708</v>
      </c>
      <c r="AD2296" s="247" t="s">
        <v>6709</v>
      </c>
      <c r="AE2296" s="248">
        <v>0</v>
      </c>
      <c r="AF2296" s="247" t="s">
        <v>6709</v>
      </c>
      <c r="AG2296" s="242" t="str">
        <f>IFERROR(VLOOKUP(작성용!A:A,RM!A:D,4,0),"-")</f>
        <v>정민지</v>
      </c>
      <c r="AH2296" s="9" t="s">
        <v>9318</v>
      </c>
      <c r="AI2296" s="238" t="s">
        <v>9173</v>
      </c>
      <c r="AJ2296" s="238" t="s">
        <v>9173</v>
      </c>
      <c r="AK2296" s="238" t="s">
        <v>6726</v>
      </c>
      <c r="AL2296" s="238">
        <v>2295</v>
      </c>
    </row>
    <row r="2297" spans="1:38" x14ac:dyDescent="0.3">
      <c r="A2297" s="232" t="s">
        <v>626</v>
      </c>
      <c r="B2297" s="232" t="s">
        <v>9312</v>
      </c>
      <c r="C2297" s="244" t="s">
        <v>6717</v>
      </c>
      <c r="D2297" s="240" t="s">
        <v>9391</v>
      </c>
      <c r="E2297" s="239" t="s">
        <v>5626</v>
      </c>
      <c r="F2297" s="243" t="s">
        <v>6729</v>
      </c>
      <c r="G2297" s="214">
        <v>0</v>
      </c>
      <c r="H2297" s="234" t="s">
        <v>9173</v>
      </c>
      <c r="I2297" s="234"/>
      <c r="J2297" s="234"/>
      <c r="K2297" s="234"/>
      <c r="L2297" s="234"/>
      <c r="M2297" s="234"/>
      <c r="N2297" s="234" t="s">
        <v>6720</v>
      </c>
      <c r="O2297" s="249" t="s">
        <v>9314</v>
      </c>
      <c r="P2297" s="249" t="s">
        <v>9315</v>
      </c>
      <c r="Q2297" s="226" t="s">
        <v>9392</v>
      </c>
      <c r="R2297" s="212" t="s">
        <v>5627</v>
      </c>
      <c r="S2297" s="213" t="s">
        <v>9393</v>
      </c>
      <c r="T2297" s="236">
        <v>45532</v>
      </c>
      <c r="U2297" s="237" t="s">
        <v>6722</v>
      </c>
      <c r="V2297" s="237">
        <v>45572</v>
      </c>
      <c r="W2297" s="237">
        <v>45580</v>
      </c>
      <c r="X2297" s="237" t="s">
        <v>9173</v>
      </c>
      <c r="Y2297" s="237"/>
      <c r="Z2297" s="237" t="s">
        <v>7066</v>
      </c>
      <c r="AA2297" s="225">
        <v>202409</v>
      </c>
      <c r="AB2297" s="246"/>
      <c r="AC2297" s="236" t="s">
        <v>6708</v>
      </c>
      <c r="AD2297" s="247" t="s">
        <v>6709</v>
      </c>
      <c r="AE2297" s="248">
        <v>0</v>
      </c>
      <c r="AF2297" s="247" t="s">
        <v>6709</v>
      </c>
      <c r="AG2297" s="242" t="str">
        <f>IFERROR(VLOOKUP(작성용!A:A,RM!A:D,4,0),"-")</f>
        <v>정민지</v>
      </c>
      <c r="AH2297" s="9" t="s">
        <v>9318</v>
      </c>
      <c r="AI2297" s="238" t="s">
        <v>9173</v>
      </c>
      <c r="AJ2297" s="238" t="s">
        <v>9173</v>
      </c>
      <c r="AK2297" s="238" t="s">
        <v>6726</v>
      </c>
      <c r="AL2297" s="238">
        <v>2296</v>
      </c>
    </row>
    <row r="2298" spans="1:38" x14ac:dyDescent="0.3">
      <c r="A2298" s="232" t="s">
        <v>626</v>
      </c>
      <c r="B2298" s="232" t="s">
        <v>9312</v>
      </c>
      <c r="C2298" s="244" t="s">
        <v>6717</v>
      </c>
      <c r="D2298" s="240" t="s">
        <v>7686</v>
      </c>
      <c r="E2298" s="239" t="s">
        <v>3902</v>
      </c>
      <c r="F2298" s="243" t="s">
        <v>6729</v>
      </c>
      <c r="G2298" s="214">
        <v>0</v>
      </c>
      <c r="H2298" s="234" t="s">
        <v>9173</v>
      </c>
      <c r="I2298" s="234"/>
      <c r="J2298" s="234"/>
      <c r="K2298" s="234"/>
      <c r="L2298" s="234"/>
      <c r="M2298" s="234"/>
      <c r="N2298" s="234" t="s">
        <v>6720</v>
      </c>
      <c r="O2298" s="249" t="s">
        <v>9314</v>
      </c>
      <c r="P2298" s="249" t="s">
        <v>9315</v>
      </c>
      <c r="Q2298" s="226" t="s">
        <v>9394</v>
      </c>
      <c r="R2298" s="212" t="s">
        <v>4283</v>
      </c>
      <c r="S2298" s="213" t="s">
        <v>9395</v>
      </c>
      <c r="T2298" s="236">
        <v>45532</v>
      </c>
      <c r="U2298" s="237" t="s">
        <v>6722</v>
      </c>
      <c r="V2298" s="237">
        <v>45572</v>
      </c>
      <c r="W2298" s="237">
        <v>45580</v>
      </c>
      <c r="X2298" s="237" t="s">
        <v>9173</v>
      </c>
      <c r="Y2298" s="237"/>
      <c r="Z2298" s="237" t="s">
        <v>7066</v>
      </c>
      <c r="AA2298" s="225">
        <v>202409</v>
      </c>
      <c r="AB2298" s="246"/>
      <c r="AC2298" s="236" t="s">
        <v>6708</v>
      </c>
      <c r="AD2298" s="247" t="s">
        <v>6709</v>
      </c>
      <c r="AE2298" s="248">
        <v>0</v>
      </c>
      <c r="AF2298" s="247" t="s">
        <v>6709</v>
      </c>
      <c r="AG2298" s="242" t="str">
        <f>IFERROR(VLOOKUP(작성용!A:A,RM!A:D,4,0),"-")</f>
        <v>정민지</v>
      </c>
      <c r="AH2298" s="9" t="s">
        <v>9318</v>
      </c>
      <c r="AI2298" s="238" t="s">
        <v>9173</v>
      </c>
      <c r="AJ2298" s="238" t="s">
        <v>9173</v>
      </c>
      <c r="AK2298" s="238" t="s">
        <v>6726</v>
      </c>
      <c r="AL2298" s="238">
        <v>2297</v>
      </c>
    </row>
    <row r="2299" spans="1:38" x14ac:dyDescent="0.3">
      <c r="A2299" s="232" t="s">
        <v>626</v>
      </c>
      <c r="B2299" s="232" t="s">
        <v>9312</v>
      </c>
      <c r="C2299" s="244" t="s">
        <v>6717</v>
      </c>
      <c r="D2299" s="240" t="s">
        <v>8551</v>
      </c>
      <c r="E2299" s="239" t="s">
        <v>5214</v>
      </c>
      <c r="F2299" s="243" t="s">
        <v>6729</v>
      </c>
      <c r="G2299" s="214">
        <v>0</v>
      </c>
      <c r="H2299" s="234" t="s">
        <v>9173</v>
      </c>
      <c r="I2299" s="234"/>
      <c r="J2299" s="234"/>
      <c r="K2299" s="234"/>
      <c r="L2299" s="234"/>
      <c r="M2299" s="234"/>
      <c r="N2299" s="234" t="s">
        <v>6720</v>
      </c>
      <c r="O2299" s="249" t="s">
        <v>9314</v>
      </c>
      <c r="P2299" s="249" t="s">
        <v>9315</v>
      </c>
      <c r="Q2299" s="226" t="s">
        <v>9396</v>
      </c>
      <c r="R2299" s="212" t="s">
        <v>5215</v>
      </c>
      <c r="S2299" s="213" t="s">
        <v>9397</v>
      </c>
      <c r="T2299" s="236">
        <v>45532</v>
      </c>
      <c r="U2299" s="237" t="s">
        <v>6722</v>
      </c>
      <c r="V2299" s="237">
        <v>45572</v>
      </c>
      <c r="W2299" s="237">
        <v>45580</v>
      </c>
      <c r="X2299" s="237" t="s">
        <v>9173</v>
      </c>
      <c r="Y2299" s="237"/>
      <c r="Z2299" s="237" t="s">
        <v>7066</v>
      </c>
      <c r="AA2299" s="225">
        <v>202409</v>
      </c>
      <c r="AB2299" s="246"/>
      <c r="AC2299" s="236" t="s">
        <v>6708</v>
      </c>
      <c r="AD2299" s="247" t="s">
        <v>6709</v>
      </c>
      <c r="AE2299" s="248">
        <v>0</v>
      </c>
      <c r="AF2299" s="247" t="s">
        <v>6709</v>
      </c>
      <c r="AG2299" s="242" t="str">
        <f>IFERROR(VLOOKUP(작성용!A:A,RM!A:D,4,0),"-")</f>
        <v>정민지</v>
      </c>
      <c r="AH2299" s="9" t="s">
        <v>9318</v>
      </c>
      <c r="AI2299" s="238" t="s">
        <v>9173</v>
      </c>
      <c r="AJ2299" s="238" t="s">
        <v>9173</v>
      </c>
      <c r="AK2299" s="238" t="s">
        <v>6726</v>
      </c>
      <c r="AL2299" s="238">
        <v>2298</v>
      </c>
    </row>
    <row r="2300" spans="1:38" x14ac:dyDescent="0.3">
      <c r="A2300" s="232" t="s">
        <v>626</v>
      </c>
      <c r="B2300" s="232" t="s">
        <v>9312</v>
      </c>
      <c r="C2300" s="244" t="s">
        <v>6717</v>
      </c>
      <c r="D2300" s="240" t="s">
        <v>8553</v>
      </c>
      <c r="E2300" s="239" t="s">
        <v>5216</v>
      </c>
      <c r="F2300" s="243" t="s">
        <v>6729</v>
      </c>
      <c r="G2300" s="214">
        <v>0</v>
      </c>
      <c r="H2300" s="234" t="s">
        <v>9173</v>
      </c>
      <c r="I2300" s="234"/>
      <c r="J2300" s="234"/>
      <c r="K2300" s="234"/>
      <c r="L2300" s="234"/>
      <c r="M2300" s="234"/>
      <c r="N2300" s="234" t="s">
        <v>6720</v>
      </c>
      <c r="O2300" s="249" t="s">
        <v>9314</v>
      </c>
      <c r="P2300" s="249" t="s">
        <v>9315</v>
      </c>
      <c r="Q2300" s="226" t="s">
        <v>9398</v>
      </c>
      <c r="R2300" s="212" t="s">
        <v>5217</v>
      </c>
      <c r="S2300" s="213" t="s">
        <v>9399</v>
      </c>
      <c r="T2300" s="236">
        <v>45532</v>
      </c>
      <c r="U2300" s="237" t="s">
        <v>6722</v>
      </c>
      <c r="V2300" s="237">
        <v>45572</v>
      </c>
      <c r="W2300" s="237">
        <v>45580</v>
      </c>
      <c r="X2300" s="237" t="s">
        <v>9173</v>
      </c>
      <c r="Y2300" s="237"/>
      <c r="Z2300" s="237" t="s">
        <v>7066</v>
      </c>
      <c r="AA2300" s="225">
        <v>202409</v>
      </c>
      <c r="AB2300" s="246"/>
      <c r="AC2300" s="236" t="s">
        <v>6708</v>
      </c>
      <c r="AD2300" s="247" t="s">
        <v>6709</v>
      </c>
      <c r="AE2300" s="248">
        <v>0</v>
      </c>
      <c r="AF2300" s="247" t="s">
        <v>6709</v>
      </c>
      <c r="AG2300" s="242" t="str">
        <f>IFERROR(VLOOKUP(작성용!A:A,RM!A:D,4,0),"-")</f>
        <v>정민지</v>
      </c>
      <c r="AH2300" s="9" t="s">
        <v>9318</v>
      </c>
      <c r="AI2300" s="238" t="s">
        <v>9173</v>
      </c>
      <c r="AJ2300" s="238" t="s">
        <v>9173</v>
      </c>
      <c r="AK2300" s="238" t="s">
        <v>6726</v>
      </c>
      <c r="AL2300" s="238">
        <v>2299</v>
      </c>
    </row>
    <row r="2301" spans="1:38" x14ac:dyDescent="0.3">
      <c r="A2301" s="232" t="s">
        <v>626</v>
      </c>
      <c r="B2301" s="232" t="s">
        <v>9312</v>
      </c>
      <c r="C2301" s="244" t="s">
        <v>6717</v>
      </c>
      <c r="D2301" s="240" t="s">
        <v>9400</v>
      </c>
      <c r="E2301" s="239" t="s">
        <v>5628</v>
      </c>
      <c r="F2301" s="243" t="s">
        <v>6729</v>
      </c>
      <c r="G2301" s="214">
        <v>0</v>
      </c>
      <c r="H2301" s="234" t="s">
        <v>9173</v>
      </c>
      <c r="I2301" s="234"/>
      <c r="J2301" s="234"/>
      <c r="K2301" s="234"/>
      <c r="L2301" s="234"/>
      <c r="M2301" s="234"/>
      <c r="N2301" s="234" t="s">
        <v>6720</v>
      </c>
      <c r="O2301" s="249" t="s">
        <v>9314</v>
      </c>
      <c r="P2301" s="249" t="s">
        <v>9315</v>
      </c>
      <c r="Q2301" s="226" t="s">
        <v>9401</v>
      </c>
      <c r="R2301" s="212" t="s">
        <v>5629</v>
      </c>
      <c r="S2301" s="213" t="s">
        <v>9402</v>
      </c>
      <c r="T2301" s="236">
        <v>45532</v>
      </c>
      <c r="U2301" s="237" t="s">
        <v>6722</v>
      </c>
      <c r="V2301" s="237">
        <v>45572</v>
      </c>
      <c r="W2301" s="237">
        <v>45580</v>
      </c>
      <c r="X2301" s="237" t="s">
        <v>9173</v>
      </c>
      <c r="Y2301" s="237"/>
      <c r="Z2301" s="237" t="s">
        <v>7066</v>
      </c>
      <c r="AA2301" s="225">
        <v>202409</v>
      </c>
      <c r="AB2301" s="246"/>
      <c r="AC2301" s="236" t="s">
        <v>6708</v>
      </c>
      <c r="AD2301" s="247" t="s">
        <v>6709</v>
      </c>
      <c r="AE2301" s="248">
        <v>0</v>
      </c>
      <c r="AF2301" s="247" t="s">
        <v>6709</v>
      </c>
      <c r="AG2301" s="242" t="str">
        <f>IFERROR(VLOOKUP(작성용!A:A,RM!A:D,4,0),"-")</f>
        <v>정민지</v>
      </c>
      <c r="AH2301" s="9" t="s">
        <v>9318</v>
      </c>
      <c r="AI2301" s="238" t="s">
        <v>9173</v>
      </c>
      <c r="AJ2301" s="238" t="s">
        <v>9173</v>
      </c>
      <c r="AK2301" s="238" t="s">
        <v>6726</v>
      </c>
      <c r="AL2301" s="238">
        <v>2300</v>
      </c>
    </row>
    <row r="2302" spans="1:38" x14ac:dyDescent="0.3">
      <c r="A2302" s="232" t="s">
        <v>626</v>
      </c>
      <c r="B2302" s="232" t="s">
        <v>9312</v>
      </c>
      <c r="C2302" s="244" t="s">
        <v>6717</v>
      </c>
      <c r="D2302" s="240" t="s">
        <v>9403</v>
      </c>
      <c r="E2302" s="239" t="s">
        <v>5630</v>
      </c>
      <c r="F2302" s="243" t="s">
        <v>6729</v>
      </c>
      <c r="G2302" s="214">
        <v>0</v>
      </c>
      <c r="H2302" s="234" t="s">
        <v>9173</v>
      </c>
      <c r="I2302" s="234"/>
      <c r="J2302" s="234"/>
      <c r="K2302" s="234"/>
      <c r="L2302" s="234"/>
      <c r="M2302" s="234"/>
      <c r="N2302" s="234" t="s">
        <v>6720</v>
      </c>
      <c r="O2302" s="249" t="s">
        <v>9314</v>
      </c>
      <c r="P2302" s="249" t="s">
        <v>9315</v>
      </c>
      <c r="Q2302" s="226" t="s">
        <v>9404</v>
      </c>
      <c r="R2302" s="212" t="s">
        <v>5631</v>
      </c>
      <c r="S2302" s="213" t="s">
        <v>9405</v>
      </c>
      <c r="T2302" s="236">
        <v>45532</v>
      </c>
      <c r="U2302" s="237" t="s">
        <v>6722</v>
      </c>
      <c r="V2302" s="237">
        <v>45572</v>
      </c>
      <c r="W2302" s="237">
        <v>45580</v>
      </c>
      <c r="X2302" s="237" t="s">
        <v>9173</v>
      </c>
      <c r="Y2302" s="237"/>
      <c r="Z2302" s="237" t="s">
        <v>7066</v>
      </c>
      <c r="AA2302" s="225">
        <v>202409</v>
      </c>
      <c r="AB2302" s="246"/>
      <c r="AC2302" s="236" t="s">
        <v>6708</v>
      </c>
      <c r="AD2302" s="247" t="s">
        <v>6709</v>
      </c>
      <c r="AE2302" s="248">
        <v>0</v>
      </c>
      <c r="AF2302" s="247" t="s">
        <v>6709</v>
      </c>
      <c r="AG2302" s="242" t="str">
        <f>IFERROR(VLOOKUP(작성용!A:A,RM!A:D,4,0),"-")</f>
        <v>정민지</v>
      </c>
      <c r="AH2302" s="9" t="s">
        <v>9318</v>
      </c>
      <c r="AI2302" s="238" t="s">
        <v>9173</v>
      </c>
      <c r="AJ2302" s="238" t="s">
        <v>9173</v>
      </c>
      <c r="AK2302" s="238" t="s">
        <v>6726</v>
      </c>
      <c r="AL2302" s="238">
        <v>2301</v>
      </c>
    </row>
    <row r="2303" spans="1:38" x14ac:dyDescent="0.3">
      <c r="A2303" s="232" t="s">
        <v>626</v>
      </c>
      <c r="B2303" s="232" t="s">
        <v>9312</v>
      </c>
      <c r="C2303" s="244" t="s">
        <v>6717</v>
      </c>
      <c r="D2303" s="240" t="s">
        <v>9406</v>
      </c>
      <c r="E2303" s="239" t="s">
        <v>5632</v>
      </c>
      <c r="F2303" s="243" t="s">
        <v>6729</v>
      </c>
      <c r="G2303" s="214">
        <v>0</v>
      </c>
      <c r="H2303" s="234" t="s">
        <v>9173</v>
      </c>
      <c r="I2303" s="234"/>
      <c r="J2303" s="234"/>
      <c r="K2303" s="234"/>
      <c r="L2303" s="234"/>
      <c r="M2303" s="234"/>
      <c r="N2303" s="234" t="s">
        <v>6720</v>
      </c>
      <c r="O2303" s="249" t="s">
        <v>9314</v>
      </c>
      <c r="P2303" s="249" t="s">
        <v>9315</v>
      </c>
      <c r="Q2303" s="226" t="s">
        <v>9407</v>
      </c>
      <c r="R2303" s="212" t="s">
        <v>5633</v>
      </c>
      <c r="S2303" s="213" t="s">
        <v>9408</v>
      </c>
      <c r="T2303" s="236">
        <v>45532</v>
      </c>
      <c r="U2303" s="237" t="s">
        <v>6722</v>
      </c>
      <c r="V2303" s="237">
        <v>45572</v>
      </c>
      <c r="W2303" s="237">
        <v>45580</v>
      </c>
      <c r="X2303" s="237" t="s">
        <v>9173</v>
      </c>
      <c r="Y2303" s="237"/>
      <c r="Z2303" s="237" t="s">
        <v>7066</v>
      </c>
      <c r="AA2303" s="225">
        <v>202409</v>
      </c>
      <c r="AB2303" s="246"/>
      <c r="AC2303" s="236" t="s">
        <v>6708</v>
      </c>
      <c r="AD2303" s="247" t="s">
        <v>6709</v>
      </c>
      <c r="AE2303" s="248">
        <v>0</v>
      </c>
      <c r="AF2303" s="247" t="s">
        <v>6709</v>
      </c>
      <c r="AG2303" s="242" t="str">
        <f>IFERROR(VLOOKUP(작성용!A:A,RM!A:D,4,0),"-")</f>
        <v>정민지</v>
      </c>
      <c r="AH2303" s="9" t="s">
        <v>9318</v>
      </c>
      <c r="AI2303" s="238" t="s">
        <v>9173</v>
      </c>
      <c r="AJ2303" s="238" t="s">
        <v>9173</v>
      </c>
      <c r="AK2303" s="238" t="s">
        <v>6726</v>
      </c>
      <c r="AL2303" s="238">
        <v>2302</v>
      </c>
    </row>
    <row r="2304" spans="1:38" x14ac:dyDescent="0.3">
      <c r="A2304" s="232" t="s">
        <v>626</v>
      </c>
      <c r="B2304" s="232" t="s">
        <v>9312</v>
      </c>
      <c r="C2304" s="244" t="s">
        <v>6717</v>
      </c>
      <c r="D2304" s="240" t="s">
        <v>9409</v>
      </c>
      <c r="E2304" s="239" t="s">
        <v>5634</v>
      </c>
      <c r="F2304" s="243" t="s">
        <v>6729</v>
      </c>
      <c r="G2304" s="214">
        <v>0</v>
      </c>
      <c r="H2304" s="234" t="s">
        <v>9173</v>
      </c>
      <c r="I2304" s="234"/>
      <c r="J2304" s="234"/>
      <c r="K2304" s="234"/>
      <c r="L2304" s="234"/>
      <c r="M2304" s="234"/>
      <c r="N2304" s="234" t="s">
        <v>6720</v>
      </c>
      <c r="O2304" s="249" t="s">
        <v>9314</v>
      </c>
      <c r="P2304" s="249" t="s">
        <v>9315</v>
      </c>
      <c r="Q2304" s="226" t="s">
        <v>9410</v>
      </c>
      <c r="R2304" s="212" t="s">
        <v>5635</v>
      </c>
      <c r="S2304" s="213" t="s">
        <v>9411</v>
      </c>
      <c r="T2304" s="236">
        <v>45532</v>
      </c>
      <c r="U2304" s="237" t="s">
        <v>6722</v>
      </c>
      <c r="V2304" s="237">
        <v>45572</v>
      </c>
      <c r="W2304" s="237">
        <v>45580</v>
      </c>
      <c r="X2304" s="237" t="s">
        <v>9173</v>
      </c>
      <c r="Y2304" s="237"/>
      <c r="Z2304" s="237" t="s">
        <v>7066</v>
      </c>
      <c r="AA2304" s="225">
        <v>202409</v>
      </c>
      <c r="AB2304" s="246"/>
      <c r="AC2304" s="236" t="s">
        <v>6708</v>
      </c>
      <c r="AD2304" s="247" t="s">
        <v>6709</v>
      </c>
      <c r="AE2304" s="248">
        <v>0</v>
      </c>
      <c r="AF2304" s="247" t="s">
        <v>6709</v>
      </c>
      <c r="AG2304" s="242" t="str">
        <f>IFERROR(VLOOKUP(작성용!A:A,RM!A:D,4,0),"-")</f>
        <v>정민지</v>
      </c>
      <c r="AH2304" s="9" t="s">
        <v>9318</v>
      </c>
      <c r="AI2304" s="238" t="s">
        <v>9173</v>
      </c>
      <c r="AJ2304" s="238" t="s">
        <v>9173</v>
      </c>
      <c r="AK2304" s="238" t="s">
        <v>6726</v>
      </c>
      <c r="AL2304" s="238">
        <v>2303</v>
      </c>
    </row>
    <row r="2305" spans="1:38" x14ac:dyDescent="0.3">
      <c r="A2305" s="232" t="s">
        <v>626</v>
      </c>
      <c r="B2305" s="232" t="s">
        <v>9312</v>
      </c>
      <c r="C2305" s="244" t="s">
        <v>6717</v>
      </c>
      <c r="D2305" s="240" t="s">
        <v>8235</v>
      </c>
      <c r="E2305" s="239" t="s">
        <v>4986</v>
      </c>
      <c r="F2305" s="243" t="s">
        <v>6729</v>
      </c>
      <c r="G2305" s="214">
        <v>0</v>
      </c>
      <c r="H2305" s="234" t="s">
        <v>9173</v>
      </c>
      <c r="I2305" s="234"/>
      <c r="J2305" s="234"/>
      <c r="K2305" s="234"/>
      <c r="L2305" s="234"/>
      <c r="M2305" s="234"/>
      <c r="N2305" s="234" t="s">
        <v>6720</v>
      </c>
      <c r="O2305" s="249" t="s">
        <v>9314</v>
      </c>
      <c r="P2305" s="249" t="s">
        <v>9315</v>
      </c>
      <c r="Q2305" s="226" t="s">
        <v>9412</v>
      </c>
      <c r="R2305" s="212" t="s">
        <v>4988</v>
      </c>
      <c r="S2305" s="213" t="s">
        <v>9413</v>
      </c>
      <c r="T2305" s="236">
        <v>45532</v>
      </c>
      <c r="U2305" s="237" t="s">
        <v>6722</v>
      </c>
      <c r="V2305" s="237">
        <v>45572</v>
      </c>
      <c r="W2305" s="237">
        <v>45580</v>
      </c>
      <c r="X2305" s="237" t="s">
        <v>9173</v>
      </c>
      <c r="Y2305" s="237"/>
      <c r="Z2305" s="237" t="s">
        <v>7066</v>
      </c>
      <c r="AA2305" s="225">
        <v>202409</v>
      </c>
      <c r="AB2305" s="246"/>
      <c r="AC2305" s="236" t="s">
        <v>6708</v>
      </c>
      <c r="AD2305" s="247" t="s">
        <v>6709</v>
      </c>
      <c r="AE2305" s="248">
        <v>0</v>
      </c>
      <c r="AF2305" s="247" t="s">
        <v>6709</v>
      </c>
      <c r="AG2305" s="242" t="str">
        <f>IFERROR(VLOOKUP(작성용!A:A,RM!A:D,4,0),"-")</f>
        <v>정민지</v>
      </c>
      <c r="AH2305" s="9" t="s">
        <v>9318</v>
      </c>
      <c r="AI2305" s="238" t="s">
        <v>9173</v>
      </c>
      <c r="AJ2305" s="238" t="s">
        <v>9173</v>
      </c>
      <c r="AK2305" s="238" t="s">
        <v>6726</v>
      </c>
      <c r="AL2305" s="238">
        <v>2304</v>
      </c>
    </row>
    <row r="2306" spans="1:38" x14ac:dyDescent="0.3">
      <c r="A2306" s="232" t="s">
        <v>626</v>
      </c>
      <c r="B2306" s="232" t="s">
        <v>9312</v>
      </c>
      <c r="C2306" s="244" t="s">
        <v>6717</v>
      </c>
      <c r="D2306" s="240" t="s">
        <v>7688</v>
      </c>
      <c r="E2306" s="239" t="s">
        <v>3904</v>
      </c>
      <c r="F2306" s="243" t="s">
        <v>6729</v>
      </c>
      <c r="G2306" s="214">
        <v>0</v>
      </c>
      <c r="H2306" s="234" t="s">
        <v>9173</v>
      </c>
      <c r="I2306" s="234"/>
      <c r="J2306" s="234"/>
      <c r="K2306" s="234"/>
      <c r="L2306" s="234"/>
      <c r="M2306" s="234"/>
      <c r="N2306" s="234" t="s">
        <v>6720</v>
      </c>
      <c r="O2306" s="249" t="s">
        <v>9314</v>
      </c>
      <c r="P2306" s="249" t="s">
        <v>9315</v>
      </c>
      <c r="Q2306" s="226" t="s">
        <v>9414</v>
      </c>
      <c r="R2306" s="212" t="s">
        <v>4217</v>
      </c>
      <c r="S2306" s="213" t="s">
        <v>9415</v>
      </c>
      <c r="T2306" s="236">
        <v>45532</v>
      </c>
      <c r="U2306" s="237" t="s">
        <v>6722</v>
      </c>
      <c r="V2306" s="237">
        <v>45572</v>
      </c>
      <c r="W2306" s="237">
        <v>45580</v>
      </c>
      <c r="X2306" s="237" t="s">
        <v>9173</v>
      </c>
      <c r="Y2306" s="237"/>
      <c r="Z2306" s="237" t="s">
        <v>7066</v>
      </c>
      <c r="AA2306" s="225">
        <v>202409</v>
      </c>
      <c r="AB2306" s="246"/>
      <c r="AC2306" s="236" t="s">
        <v>6708</v>
      </c>
      <c r="AD2306" s="247" t="s">
        <v>6709</v>
      </c>
      <c r="AE2306" s="248">
        <v>0</v>
      </c>
      <c r="AF2306" s="247" t="s">
        <v>6709</v>
      </c>
      <c r="AG2306" s="242" t="str">
        <f>IFERROR(VLOOKUP(작성용!A:A,RM!A:D,4,0),"-")</f>
        <v>정민지</v>
      </c>
      <c r="AH2306" s="9" t="s">
        <v>9318</v>
      </c>
      <c r="AI2306" s="238" t="s">
        <v>9173</v>
      </c>
      <c r="AJ2306" s="238" t="s">
        <v>9173</v>
      </c>
      <c r="AK2306" s="238" t="s">
        <v>6726</v>
      </c>
      <c r="AL2306" s="238">
        <v>2305</v>
      </c>
    </row>
    <row r="2307" spans="1:38" x14ac:dyDescent="0.3">
      <c r="A2307" s="232" t="s">
        <v>626</v>
      </c>
      <c r="B2307" s="232" t="s">
        <v>9312</v>
      </c>
      <c r="C2307" s="244" t="s">
        <v>6717</v>
      </c>
      <c r="D2307" s="240" t="s">
        <v>9416</v>
      </c>
      <c r="E2307" s="239" t="s">
        <v>5636</v>
      </c>
      <c r="F2307" s="243" t="s">
        <v>6729</v>
      </c>
      <c r="G2307" s="214">
        <v>0</v>
      </c>
      <c r="H2307" s="234" t="s">
        <v>9173</v>
      </c>
      <c r="I2307" s="234"/>
      <c r="J2307" s="234"/>
      <c r="K2307" s="234"/>
      <c r="L2307" s="234"/>
      <c r="M2307" s="234"/>
      <c r="N2307" s="234" t="s">
        <v>6720</v>
      </c>
      <c r="O2307" s="249" t="s">
        <v>9314</v>
      </c>
      <c r="P2307" s="249" t="s">
        <v>9315</v>
      </c>
      <c r="Q2307" s="226" t="s">
        <v>9417</v>
      </c>
      <c r="R2307" s="212" t="s">
        <v>5637</v>
      </c>
      <c r="S2307" s="213" t="s">
        <v>9418</v>
      </c>
      <c r="T2307" s="236">
        <v>45532</v>
      </c>
      <c r="U2307" s="237" t="s">
        <v>6722</v>
      </c>
      <c r="V2307" s="237">
        <v>45572</v>
      </c>
      <c r="W2307" s="237">
        <v>45580</v>
      </c>
      <c r="X2307" s="237" t="s">
        <v>9173</v>
      </c>
      <c r="Y2307" s="237"/>
      <c r="Z2307" s="237" t="s">
        <v>7066</v>
      </c>
      <c r="AA2307" s="225">
        <v>202409</v>
      </c>
      <c r="AB2307" s="246"/>
      <c r="AC2307" s="236" t="s">
        <v>6708</v>
      </c>
      <c r="AD2307" s="247" t="s">
        <v>6709</v>
      </c>
      <c r="AE2307" s="248">
        <v>0</v>
      </c>
      <c r="AF2307" s="247" t="s">
        <v>6709</v>
      </c>
      <c r="AG2307" s="242" t="str">
        <f>IFERROR(VLOOKUP(작성용!A:A,RM!A:D,4,0),"-")</f>
        <v>정민지</v>
      </c>
      <c r="AH2307" s="9" t="s">
        <v>9318</v>
      </c>
      <c r="AI2307" s="238" t="s">
        <v>9173</v>
      </c>
      <c r="AJ2307" s="238" t="s">
        <v>9173</v>
      </c>
      <c r="AK2307" s="238" t="s">
        <v>6726</v>
      </c>
      <c r="AL2307" s="238">
        <v>2306</v>
      </c>
    </row>
    <row r="2308" spans="1:38" x14ac:dyDescent="0.3">
      <c r="A2308" s="232" t="s">
        <v>626</v>
      </c>
      <c r="B2308" s="232" t="s">
        <v>9312</v>
      </c>
      <c r="C2308" s="244" t="s">
        <v>6717</v>
      </c>
      <c r="D2308" s="240" t="s">
        <v>9419</v>
      </c>
      <c r="E2308" s="239" t="s">
        <v>5638</v>
      </c>
      <c r="F2308" s="243" t="s">
        <v>6729</v>
      </c>
      <c r="G2308" s="214">
        <v>0</v>
      </c>
      <c r="H2308" s="234" t="s">
        <v>9173</v>
      </c>
      <c r="I2308" s="234"/>
      <c r="J2308" s="234"/>
      <c r="K2308" s="234"/>
      <c r="L2308" s="234"/>
      <c r="M2308" s="234"/>
      <c r="N2308" s="234" t="s">
        <v>6720</v>
      </c>
      <c r="O2308" s="249" t="s">
        <v>9314</v>
      </c>
      <c r="P2308" s="249" t="s">
        <v>9315</v>
      </c>
      <c r="Q2308" s="226" t="s">
        <v>9420</v>
      </c>
      <c r="R2308" s="212" t="s">
        <v>5639</v>
      </c>
      <c r="S2308" s="213" t="s">
        <v>9421</v>
      </c>
      <c r="T2308" s="236">
        <v>45532</v>
      </c>
      <c r="U2308" s="237" t="s">
        <v>6722</v>
      </c>
      <c r="V2308" s="237">
        <v>45572</v>
      </c>
      <c r="W2308" s="237">
        <v>45580</v>
      </c>
      <c r="X2308" s="237" t="s">
        <v>9173</v>
      </c>
      <c r="Y2308" s="237"/>
      <c r="Z2308" s="237" t="s">
        <v>7066</v>
      </c>
      <c r="AA2308" s="225">
        <v>202409</v>
      </c>
      <c r="AB2308" s="246"/>
      <c r="AC2308" s="236" t="s">
        <v>6708</v>
      </c>
      <c r="AD2308" s="247" t="s">
        <v>6709</v>
      </c>
      <c r="AE2308" s="248">
        <v>0</v>
      </c>
      <c r="AF2308" s="247" t="s">
        <v>6709</v>
      </c>
      <c r="AG2308" s="242" t="str">
        <f>IFERROR(VLOOKUP(작성용!A:A,RM!A:D,4,0),"-")</f>
        <v>정민지</v>
      </c>
      <c r="AH2308" s="9" t="s">
        <v>9318</v>
      </c>
      <c r="AI2308" s="238" t="s">
        <v>9173</v>
      </c>
      <c r="AJ2308" s="238" t="s">
        <v>9173</v>
      </c>
      <c r="AK2308" s="238" t="s">
        <v>6726</v>
      </c>
      <c r="AL2308" s="238">
        <v>2307</v>
      </c>
    </row>
    <row r="2309" spans="1:38" x14ac:dyDescent="0.3">
      <c r="A2309" s="232" t="s">
        <v>626</v>
      </c>
      <c r="B2309" s="232" t="s">
        <v>9312</v>
      </c>
      <c r="C2309" s="244" t="s">
        <v>6717</v>
      </c>
      <c r="D2309" s="240" t="s">
        <v>9422</v>
      </c>
      <c r="E2309" s="239" t="s">
        <v>5640</v>
      </c>
      <c r="F2309" s="243" t="s">
        <v>6729</v>
      </c>
      <c r="G2309" s="214">
        <v>0</v>
      </c>
      <c r="H2309" s="234" t="s">
        <v>9173</v>
      </c>
      <c r="I2309" s="234"/>
      <c r="J2309" s="234"/>
      <c r="K2309" s="234"/>
      <c r="L2309" s="234"/>
      <c r="M2309" s="234"/>
      <c r="N2309" s="234" t="s">
        <v>6720</v>
      </c>
      <c r="O2309" s="249" t="s">
        <v>9314</v>
      </c>
      <c r="P2309" s="249" t="s">
        <v>9315</v>
      </c>
      <c r="Q2309" s="226" t="s">
        <v>9423</v>
      </c>
      <c r="R2309" s="212" t="s">
        <v>5641</v>
      </c>
      <c r="S2309" s="213" t="s">
        <v>9424</v>
      </c>
      <c r="T2309" s="236">
        <v>45532</v>
      </c>
      <c r="U2309" s="237" t="s">
        <v>6722</v>
      </c>
      <c r="V2309" s="237">
        <v>45572</v>
      </c>
      <c r="W2309" s="237">
        <v>45580</v>
      </c>
      <c r="X2309" s="237" t="s">
        <v>9173</v>
      </c>
      <c r="Y2309" s="237"/>
      <c r="Z2309" s="237" t="s">
        <v>7066</v>
      </c>
      <c r="AA2309" s="225">
        <v>202409</v>
      </c>
      <c r="AB2309" s="246"/>
      <c r="AC2309" s="236" t="s">
        <v>6708</v>
      </c>
      <c r="AD2309" s="247" t="s">
        <v>6709</v>
      </c>
      <c r="AE2309" s="248">
        <v>0</v>
      </c>
      <c r="AF2309" s="247" t="s">
        <v>6709</v>
      </c>
      <c r="AG2309" s="242" t="str">
        <f>IFERROR(VLOOKUP(작성용!A:A,RM!A:D,4,0),"-")</f>
        <v>정민지</v>
      </c>
      <c r="AH2309" s="9" t="s">
        <v>9318</v>
      </c>
      <c r="AI2309" s="238" t="s">
        <v>9173</v>
      </c>
      <c r="AJ2309" s="238" t="s">
        <v>9173</v>
      </c>
      <c r="AK2309" s="238" t="s">
        <v>6726</v>
      </c>
      <c r="AL2309" s="238">
        <v>2308</v>
      </c>
    </row>
    <row r="2310" spans="1:38" x14ac:dyDescent="0.3">
      <c r="A2310" s="232" t="s">
        <v>626</v>
      </c>
      <c r="B2310" s="232" t="s">
        <v>9312</v>
      </c>
      <c r="C2310" s="244" t="s">
        <v>6717</v>
      </c>
      <c r="D2310" s="240" t="s">
        <v>9425</v>
      </c>
      <c r="E2310" s="239" t="s">
        <v>5642</v>
      </c>
      <c r="F2310" s="243" t="s">
        <v>6729</v>
      </c>
      <c r="G2310" s="214">
        <v>0</v>
      </c>
      <c r="H2310" s="234" t="s">
        <v>9173</v>
      </c>
      <c r="I2310" s="234"/>
      <c r="J2310" s="234"/>
      <c r="K2310" s="234"/>
      <c r="L2310" s="234"/>
      <c r="M2310" s="234"/>
      <c r="N2310" s="234" t="s">
        <v>6720</v>
      </c>
      <c r="O2310" s="249" t="s">
        <v>9314</v>
      </c>
      <c r="P2310" s="249" t="s">
        <v>9315</v>
      </c>
      <c r="Q2310" s="226" t="s">
        <v>9426</v>
      </c>
      <c r="R2310" s="212" t="s">
        <v>5643</v>
      </c>
      <c r="S2310" s="213" t="s">
        <v>9427</v>
      </c>
      <c r="T2310" s="236">
        <v>45532</v>
      </c>
      <c r="U2310" s="237" t="s">
        <v>6722</v>
      </c>
      <c r="V2310" s="237">
        <v>45572</v>
      </c>
      <c r="W2310" s="237">
        <v>45580</v>
      </c>
      <c r="X2310" s="237" t="s">
        <v>9173</v>
      </c>
      <c r="Y2310" s="237"/>
      <c r="Z2310" s="237" t="s">
        <v>7066</v>
      </c>
      <c r="AA2310" s="225">
        <v>202409</v>
      </c>
      <c r="AB2310" s="246"/>
      <c r="AC2310" s="236" t="s">
        <v>6708</v>
      </c>
      <c r="AD2310" s="247" t="s">
        <v>6709</v>
      </c>
      <c r="AE2310" s="248">
        <v>0</v>
      </c>
      <c r="AF2310" s="247" t="s">
        <v>6709</v>
      </c>
      <c r="AG2310" s="242" t="str">
        <f>IFERROR(VLOOKUP(작성용!A:A,RM!A:D,4,0),"-")</f>
        <v>정민지</v>
      </c>
      <c r="AH2310" s="9" t="s">
        <v>9318</v>
      </c>
      <c r="AI2310" s="238" t="s">
        <v>9173</v>
      </c>
      <c r="AJ2310" s="238" t="s">
        <v>9173</v>
      </c>
      <c r="AK2310" s="238" t="s">
        <v>6726</v>
      </c>
      <c r="AL2310" s="238">
        <v>2309</v>
      </c>
    </row>
    <row r="2311" spans="1:38" x14ac:dyDescent="0.3">
      <c r="A2311" s="232" t="s">
        <v>626</v>
      </c>
      <c r="B2311" s="232" t="s">
        <v>9312</v>
      </c>
      <c r="C2311" s="244" t="s">
        <v>6717</v>
      </c>
      <c r="D2311" s="240" t="s">
        <v>9428</v>
      </c>
      <c r="E2311" s="239" t="s">
        <v>5644</v>
      </c>
      <c r="F2311" s="243" t="s">
        <v>6729</v>
      </c>
      <c r="G2311" s="214">
        <v>0</v>
      </c>
      <c r="H2311" s="234" t="s">
        <v>9173</v>
      </c>
      <c r="I2311" s="234"/>
      <c r="J2311" s="234"/>
      <c r="K2311" s="234"/>
      <c r="L2311" s="234"/>
      <c r="M2311" s="234"/>
      <c r="N2311" s="234" t="s">
        <v>6720</v>
      </c>
      <c r="O2311" s="249" t="s">
        <v>9314</v>
      </c>
      <c r="P2311" s="249" t="s">
        <v>9315</v>
      </c>
      <c r="Q2311" s="226" t="s">
        <v>9429</v>
      </c>
      <c r="R2311" s="212" t="s">
        <v>5645</v>
      </c>
      <c r="S2311" s="213" t="s">
        <v>9430</v>
      </c>
      <c r="T2311" s="236">
        <v>45532</v>
      </c>
      <c r="U2311" s="237" t="s">
        <v>6722</v>
      </c>
      <c r="V2311" s="237">
        <v>45572</v>
      </c>
      <c r="W2311" s="237">
        <v>45580</v>
      </c>
      <c r="X2311" s="237" t="s">
        <v>9173</v>
      </c>
      <c r="Y2311" s="237"/>
      <c r="Z2311" s="237" t="s">
        <v>7066</v>
      </c>
      <c r="AA2311" s="225">
        <v>202409</v>
      </c>
      <c r="AB2311" s="246"/>
      <c r="AC2311" s="236" t="s">
        <v>6708</v>
      </c>
      <c r="AD2311" s="247" t="s">
        <v>6709</v>
      </c>
      <c r="AE2311" s="248">
        <v>0</v>
      </c>
      <c r="AF2311" s="247" t="s">
        <v>6709</v>
      </c>
      <c r="AG2311" s="242" t="str">
        <f>IFERROR(VLOOKUP(작성용!A:A,RM!A:D,4,0),"-")</f>
        <v>정민지</v>
      </c>
      <c r="AH2311" s="9" t="s">
        <v>9318</v>
      </c>
      <c r="AI2311" s="238" t="s">
        <v>9173</v>
      </c>
      <c r="AJ2311" s="238" t="s">
        <v>9173</v>
      </c>
      <c r="AK2311" s="238" t="s">
        <v>6726</v>
      </c>
      <c r="AL2311" s="238">
        <v>2310</v>
      </c>
    </row>
    <row r="2312" spans="1:38" x14ac:dyDescent="0.3">
      <c r="A2312" s="232" t="s">
        <v>626</v>
      </c>
      <c r="B2312" s="232" t="s">
        <v>9312</v>
      </c>
      <c r="C2312" s="244" t="s">
        <v>6717</v>
      </c>
      <c r="D2312" s="240" t="s">
        <v>9431</v>
      </c>
      <c r="E2312" s="239" t="s">
        <v>5646</v>
      </c>
      <c r="F2312" s="243" t="s">
        <v>6729</v>
      </c>
      <c r="G2312" s="214">
        <v>0</v>
      </c>
      <c r="H2312" s="234" t="s">
        <v>9173</v>
      </c>
      <c r="I2312" s="234"/>
      <c r="J2312" s="234"/>
      <c r="K2312" s="234"/>
      <c r="L2312" s="234"/>
      <c r="M2312" s="234"/>
      <c r="N2312" s="234" t="s">
        <v>6720</v>
      </c>
      <c r="O2312" s="249" t="s">
        <v>9314</v>
      </c>
      <c r="P2312" s="249" t="s">
        <v>9315</v>
      </c>
      <c r="Q2312" s="226" t="s">
        <v>9432</v>
      </c>
      <c r="R2312" s="212" t="s">
        <v>5647</v>
      </c>
      <c r="S2312" s="213" t="s">
        <v>9433</v>
      </c>
      <c r="T2312" s="236">
        <v>45532</v>
      </c>
      <c r="U2312" s="237" t="s">
        <v>6722</v>
      </c>
      <c r="V2312" s="237">
        <v>45572</v>
      </c>
      <c r="W2312" s="237">
        <v>45580</v>
      </c>
      <c r="X2312" s="237" t="s">
        <v>9173</v>
      </c>
      <c r="Y2312" s="237"/>
      <c r="Z2312" s="237" t="s">
        <v>7066</v>
      </c>
      <c r="AA2312" s="225">
        <v>202409</v>
      </c>
      <c r="AB2312" s="246"/>
      <c r="AC2312" s="236" t="s">
        <v>6708</v>
      </c>
      <c r="AD2312" s="247" t="s">
        <v>6709</v>
      </c>
      <c r="AE2312" s="248">
        <v>0</v>
      </c>
      <c r="AF2312" s="247" t="s">
        <v>6709</v>
      </c>
      <c r="AG2312" s="242" t="str">
        <f>IFERROR(VLOOKUP(작성용!A:A,RM!A:D,4,0),"-")</f>
        <v>정민지</v>
      </c>
      <c r="AH2312" s="9" t="s">
        <v>9318</v>
      </c>
      <c r="AI2312" s="238" t="s">
        <v>9173</v>
      </c>
      <c r="AJ2312" s="238" t="s">
        <v>9173</v>
      </c>
      <c r="AK2312" s="238" t="s">
        <v>6726</v>
      </c>
      <c r="AL2312" s="238">
        <v>2311</v>
      </c>
    </row>
    <row r="2313" spans="1:38" x14ac:dyDescent="0.3">
      <c r="A2313" s="232" t="s">
        <v>626</v>
      </c>
      <c r="B2313" s="232" t="s">
        <v>9312</v>
      </c>
      <c r="C2313" s="244" t="s">
        <v>6717</v>
      </c>
      <c r="D2313" s="240" t="s">
        <v>8555</v>
      </c>
      <c r="E2313" s="239" t="s">
        <v>5218</v>
      </c>
      <c r="F2313" s="243" t="s">
        <v>6729</v>
      </c>
      <c r="G2313" s="214">
        <v>0</v>
      </c>
      <c r="H2313" s="234" t="s">
        <v>9173</v>
      </c>
      <c r="I2313" s="234"/>
      <c r="J2313" s="234"/>
      <c r="K2313" s="234"/>
      <c r="L2313" s="234"/>
      <c r="M2313" s="234"/>
      <c r="N2313" s="234" t="s">
        <v>6720</v>
      </c>
      <c r="O2313" s="249" t="s">
        <v>9314</v>
      </c>
      <c r="P2313" s="249" t="s">
        <v>9315</v>
      </c>
      <c r="Q2313" s="226" t="s">
        <v>9434</v>
      </c>
      <c r="R2313" s="212" t="s">
        <v>5219</v>
      </c>
      <c r="S2313" s="213" t="s">
        <v>9435</v>
      </c>
      <c r="T2313" s="236">
        <v>45532</v>
      </c>
      <c r="U2313" s="237" t="s">
        <v>6722</v>
      </c>
      <c r="V2313" s="237">
        <v>45572</v>
      </c>
      <c r="W2313" s="237">
        <v>45580</v>
      </c>
      <c r="X2313" s="237" t="s">
        <v>9173</v>
      </c>
      <c r="Y2313" s="237"/>
      <c r="Z2313" s="237" t="s">
        <v>7066</v>
      </c>
      <c r="AA2313" s="225">
        <v>202409</v>
      </c>
      <c r="AB2313" s="246"/>
      <c r="AC2313" s="236" t="s">
        <v>6708</v>
      </c>
      <c r="AD2313" s="247" t="s">
        <v>6709</v>
      </c>
      <c r="AE2313" s="248">
        <v>0</v>
      </c>
      <c r="AF2313" s="247" t="s">
        <v>6709</v>
      </c>
      <c r="AG2313" s="242" t="str">
        <f>IFERROR(VLOOKUP(작성용!A:A,RM!A:D,4,0),"-")</f>
        <v>정민지</v>
      </c>
      <c r="AH2313" s="9" t="s">
        <v>9318</v>
      </c>
      <c r="AI2313" s="238" t="s">
        <v>9173</v>
      </c>
      <c r="AJ2313" s="238" t="s">
        <v>9173</v>
      </c>
      <c r="AK2313" s="238" t="s">
        <v>6726</v>
      </c>
      <c r="AL2313" s="238">
        <v>2312</v>
      </c>
    </row>
    <row r="2314" spans="1:38" x14ac:dyDescent="0.3">
      <c r="A2314" s="232" t="s">
        <v>626</v>
      </c>
      <c r="B2314" s="232" t="s">
        <v>9312</v>
      </c>
      <c r="C2314" s="244" t="s">
        <v>6717</v>
      </c>
      <c r="D2314" s="240" t="s">
        <v>6839</v>
      </c>
      <c r="E2314" s="239" t="s">
        <v>5422</v>
      </c>
      <c r="F2314" s="243" t="s">
        <v>6729</v>
      </c>
      <c r="G2314" s="214">
        <v>0</v>
      </c>
      <c r="H2314" s="234" t="s">
        <v>9173</v>
      </c>
      <c r="I2314" s="234"/>
      <c r="J2314" s="234"/>
      <c r="K2314" s="234"/>
      <c r="L2314" s="234"/>
      <c r="M2314" s="234"/>
      <c r="N2314" s="234" t="s">
        <v>6720</v>
      </c>
      <c r="O2314" s="249" t="s">
        <v>9314</v>
      </c>
      <c r="P2314" s="249" t="s">
        <v>9315</v>
      </c>
      <c r="Q2314" s="226" t="s">
        <v>9436</v>
      </c>
      <c r="R2314" s="212" t="s">
        <v>5423</v>
      </c>
      <c r="S2314" s="213" t="s">
        <v>9437</v>
      </c>
      <c r="T2314" s="236">
        <v>45532</v>
      </c>
      <c r="U2314" s="237" t="s">
        <v>6722</v>
      </c>
      <c r="V2314" s="237">
        <v>45572</v>
      </c>
      <c r="W2314" s="237">
        <v>45580</v>
      </c>
      <c r="X2314" s="237" t="s">
        <v>9173</v>
      </c>
      <c r="Y2314" s="237"/>
      <c r="Z2314" s="237" t="s">
        <v>7066</v>
      </c>
      <c r="AA2314" s="225">
        <v>202409</v>
      </c>
      <c r="AB2314" s="246"/>
      <c r="AC2314" s="236" t="s">
        <v>6708</v>
      </c>
      <c r="AD2314" s="247" t="s">
        <v>6709</v>
      </c>
      <c r="AE2314" s="248">
        <v>0</v>
      </c>
      <c r="AF2314" s="247" t="s">
        <v>6709</v>
      </c>
      <c r="AG2314" s="242" t="str">
        <f>IFERROR(VLOOKUP(작성용!A:A,RM!A:D,4,0),"-")</f>
        <v>정민지</v>
      </c>
      <c r="AH2314" s="9" t="s">
        <v>9318</v>
      </c>
      <c r="AI2314" s="238" t="s">
        <v>9173</v>
      </c>
      <c r="AJ2314" s="238" t="s">
        <v>9173</v>
      </c>
      <c r="AK2314" s="238" t="s">
        <v>6726</v>
      </c>
      <c r="AL2314" s="238">
        <v>2313</v>
      </c>
    </row>
    <row r="2315" spans="1:38" x14ac:dyDescent="0.3">
      <c r="A2315" s="232" t="s">
        <v>626</v>
      </c>
      <c r="B2315" s="232" t="s">
        <v>9312</v>
      </c>
      <c r="C2315" s="244" t="s">
        <v>6717</v>
      </c>
      <c r="D2315" s="240" t="s">
        <v>9438</v>
      </c>
      <c r="E2315" s="239" t="s">
        <v>5648</v>
      </c>
      <c r="F2315" s="243" t="s">
        <v>6729</v>
      </c>
      <c r="G2315" s="214">
        <v>0</v>
      </c>
      <c r="H2315" s="234" t="s">
        <v>9173</v>
      </c>
      <c r="I2315" s="234"/>
      <c r="J2315" s="234"/>
      <c r="K2315" s="234"/>
      <c r="L2315" s="234"/>
      <c r="M2315" s="234"/>
      <c r="N2315" s="234" t="s">
        <v>6720</v>
      </c>
      <c r="O2315" s="249" t="s">
        <v>9314</v>
      </c>
      <c r="P2315" s="249" t="s">
        <v>9315</v>
      </c>
      <c r="Q2315" s="226" t="s">
        <v>9439</v>
      </c>
      <c r="R2315" s="212" t="s">
        <v>5649</v>
      </c>
      <c r="S2315" s="213" t="s">
        <v>9440</v>
      </c>
      <c r="T2315" s="236">
        <v>45532</v>
      </c>
      <c r="U2315" s="237" t="s">
        <v>6722</v>
      </c>
      <c r="V2315" s="237">
        <v>45572</v>
      </c>
      <c r="W2315" s="237">
        <v>45580</v>
      </c>
      <c r="X2315" s="237" t="s">
        <v>9173</v>
      </c>
      <c r="Y2315" s="237"/>
      <c r="Z2315" s="237" t="s">
        <v>7066</v>
      </c>
      <c r="AA2315" s="225">
        <v>202409</v>
      </c>
      <c r="AB2315" s="246"/>
      <c r="AC2315" s="236" t="s">
        <v>6708</v>
      </c>
      <c r="AD2315" s="247" t="s">
        <v>6709</v>
      </c>
      <c r="AE2315" s="248">
        <v>0</v>
      </c>
      <c r="AF2315" s="247" t="s">
        <v>6709</v>
      </c>
      <c r="AG2315" s="242" t="str">
        <f>IFERROR(VLOOKUP(작성용!A:A,RM!A:D,4,0),"-")</f>
        <v>정민지</v>
      </c>
      <c r="AH2315" s="9" t="s">
        <v>9318</v>
      </c>
      <c r="AI2315" s="238" t="s">
        <v>9173</v>
      </c>
      <c r="AJ2315" s="238" t="s">
        <v>9173</v>
      </c>
      <c r="AK2315" s="238" t="s">
        <v>6726</v>
      </c>
      <c r="AL2315" s="238">
        <v>2314</v>
      </c>
    </row>
    <row r="2316" spans="1:38" x14ac:dyDescent="0.3">
      <c r="A2316" s="232" t="s">
        <v>626</v>
      </c>
      <c r="B2316" s="232" t="s">
        <v>9312</v>
      </c>
      <c r="C2316" s="244" t="s">
        <v>6717</v>
      </c>
      <c r="D2316" s="240" t="s">
        <v>8557</v>
      </c>
      <c r="E2316" s="239" t="s">
        <v>5220</v>
      </c>
      <c r="F2316" s="243" t="s">
        <v>6729</v>
      </c>
      <c r="G2316" s="214">
        <v>0</v>
      </c>
      <c r="H2316" s="234" t="s">
        <v>9173</v>
      </c>
      <c r="I2316" s="234"/>
      <c r="J2316" s="234"/>
      <c r="K2316" s="234"/>
      <c r="L2316" s="234"/>
      <c r="M2316" s="234"/>
      <c r="N2316" s="234" t="s">
        <v>6720</v>
      </c>
      <c r="O2316" s="249" t="s">
        <v>9314</v>
      </c>
      <c r="P2316" s="249" t="s">
        <v>9315</v>
      </c>
      <c r="Q2316" s="226" t="s">
        <v>9441</v>
      </c>
      <c r="R2316" s="212" t="s">
        <v>5221</v>
      </c>
      <c r="S2316" s="213" t="s">
        <v>9442</v>
      </c>
      <c r="T2316" s="236">
        <v>45532</v>
      </c>
      <c r="U2316" s="237" t="s">
        <v>6722</v>
      </c>
      <c r="V2316" s="237">
        <v>45572</v>
      </c>
      <c r="W2316" s="237">
        <v>45580</v>
      </c>
      <c r="X2316" s="237" t="s">
        <v>9173</v>
      </c>
      <c r="Y2316" s="237"/>
      <c r="Z2316" s="237" t="s">
        <v>7066</v>
      </c>
      <c r="AA2316" s="225">
        <v>202409</v>
      </c>
      <c r="AB2316" s="246"/>
      <c r="AC2316" s="236" t="s">
        <v>6708</v>
      </c>
      <c r="AD2316" s="247" t="s">
        <v>6709</v>
      </c>
      <c r="AE2316" s="248">
        <v>0</v>
      </c>
      <c r="AF2316" s="247" t="s">
        <v>6709</v>
      </c>
      <c r="AG2316" s="242" t="str">
        <f>IFERROR(VLOOKUP(작성용!A:A,RM!A:D,4,0),"-")</f>
        <v>정민지</v>
      </c>
      <c r="AH2316" s="9" t="s">
        <v>9318</v>
      </c>
      <c r="AI2316" s="238" t="s">
        <v>9173</v>
      </c>
      <c r="AJ2316" s="238" t="s">
        <v>9173</v>
      </c>
      <c r="AK2316" s="238" t="s">
        <v>6726</v>
      </c>
      <c r="AL2316" s="238">
        <v>2315</v>
      </c>
    </row>
    <row r="2317" spans="1:38" x14ac:dyDescent="0.3">
      <c r="A2317" s="232" t="s">
        <v>626</v>
      </c>
      <c r="B2317" s="232" t="s">
        <v>9312</v>
      </c>
      <c r="C2317" s="244" t="s">
        <v>6717</v>
      </c>
      <c r="D2317" s="240" t="s">
        <v>9443</v>
      </c>
      <c r="E2317" s="239" t="s">
        <v>5650</v>
      </c>
      <c r="F2317" s="243" t="s">
        <v>6729</v>
      </c>
      <c r="G2317" s="214">
        <v>0</v>
      </c>
      <c r="H2317" s="234" t="s">
        <v>9173</v>
      </c>
      <c r="I2317" s="234"/>
      <c r="J2317" s="234"/>
      <c r="K2317" s="234"/>
      <c r="L2317" s="234"/>
      <c r="M2317" s="234"/>
      <c r="N2317" s="234" t="s">
        <v>6720</v>
      </c>
      <c r="O2317" s="249" t="s">
        <v>9314</v>
      </c>
      <c r="P2317" s="249" t="s">
        <v>9315</v>
      </c>
      <c r="Q2317" s="226" t="s">
        <v>9444</v>
      </c>
      <c r="R2317" s="212" t="s">
        <v>5651</v>
      </c>
      <c r="S2317" s="213" t="s">
        <v>9445</v>
      </c>
      <c r="T2317" s="236">
        <v>45532</v>
      </c>
      <c r="U2317" s="237" t="s">
        <v>6722</v>
      </c>
      <c r="V2317" s="237">
        <v>45572</v>
      </c>
      <c r="W2317" s="237">
        <v>45580</v>
      </c>
      <c r="X2317" s="237" t="s">
        <v>9173</v>
      </c>
      <c r="Y2317" s="237"/>
      <c r="Z2317" s="237" t="s">
        <v>7066</v>
      </c>
      <c r="AA2317" s="225">
        <v>202409</v>
      </c>
      <c r="AB2317" s="246"/>
      <c r="AC2317" s="236" t="s">
        <v>6708</v>
      </c>
      <c r="AD2317" s="247" t="s">
        <v>6709</v>
      </c>
      <c r="AE2317" s="248">
        <v>0</v>
      </c>
      <c r="AF2317" s="247" t="s">
        <v>6709</v>
      </c>
      <c r="AG2317" s="242" t="str">
        <f>IFERROR(VLOOKUP(작성용!A:A,RM!A:D,4,0),"-")</f>
        <v>정민지</v>
      </c>
      <c r="AH2317" s="9" t="s">
        <v>9318</v>
      </c>
      <c r="AI2317" s="238" t="s">
        <v>9173</v>
      </c>
      <c r="AJ2317" s="238" t="s">
        <v>9173</v>
      </c>
      <c r="AK2317" s="238" t="s">
        <v>6726</v>
      </c>
      <c r="AL2317" s="238">
        <v>2316</v>
      </c>
    </row>
    <row r="2318" spans="1:38" x14ac:dyDescent="0.3">
      <c r="A2318" s="232" t="s">
        <v>626</v>
      </c>
      <c r="B2318" s="232" t="s">
        <v>9312</v>
      </c>
      <c r="C2318" s="244" t="s">
        <v>6717</v>
      </c>
      <c r="D2318" s="240" t="s">
        <v>9446</v>
      </c>
      <c r="E2318" s="239" t="s">
        <v>5652</v>
      </c>
      <c r="F2318" s="243" t="s">
        <v>6729</v>
      </c>
      <c r="G2318" s="214">
        <v>0</v>
      </c>
      <c r="H2318" s="234" t="s">
        <v>9173</v>
      </c>
      <c r="I2318" s="234"/>
      <c r="J2318" s="234"/>
      <c r="K2318" s="234"/>
      <c r="L2318" s="234"/>
      <c r="M2318" s="234"/>
      <c r="N2318" s="234" t="s">
        <v>6720</v>
      </c>
      <c r="O2318" s="249" t="s">
        <v>9314</v>
      </c>
      <c r="P2318" s="249" t="s">
        <v>9315</v>
      </c>
      <c r="Q2318" s="226" t="s">
        <v>9447</v>
      </c>
      <c r="R2318" s="212" t="s">
        <v>5653</v>
      </c>
      <c r="S2318" s="213" t="s">
        <v>9448</v>
      </c>
      <c r="T2318" s="236">
        <v>45532</v>
      </c>
      <c r="U2318" s="237" t="s">
        <v>6722</v>
      </c>
      <c r="V2318" s="237">
        <v>45572</v>
      </c>
      <c r="W2318" s="237">
        <v>45580</v>
      </c>
      <c r="X2318" s="237" t="s">
        <v>9173</v>
      </c>
      <c r="Y2318" s="237"/>
      <c r="Z2318" s="237" t="s">
        <v>7066</v>
      </c>
      <c r="AA2318" s="225">
        <v>202409</v>
      </c>
      <c r="AB2318" s="246"/>
      <c r="AC2318" s="236" t="s">
        <v>6708</v>
      </c>
      <c r="AD2318" s="247" t="s">
        <v>6709</v>
      </c>
      <c r="AE2318" s="248">
        <v>0</v>
      </c>
      <c r="AF2318" s="247" t="s">
        <v>6709</v>
      </c>
      <c r="AG2318" s="242" t="str">
        <f>IFERROR(VLOOKUP(작성용!A:A,RM!A:D,4,0),"-")</f>
        <v>정민지</v>
      </c>
      <c r="AH2318" s="9" t="s">
        <v>9318</v>
      </c>
      <c r="AI2318" s="238" t="s">
        <v>9173</v>
      </c>
      <c r="AJ2318" s="238" t="s">
        <v>9173</v>
      </c>
      <c r="AK2318" s="238" t="s">
        <v>6726</v>
      </c>
      <c r="AL2318" s="238">
        <v>2317</v>
      </c>
    </row>
    <row r="2319" spans="1:38" x14ac:dyDescent="0.3">
      <c r="A2319" s="232" t="s">
        <v>626</v>
      </c>
      <c r="B2319" s="232" t="s">
        <v>9312</v>
      </c>
      <c r="C2319" s="244" t="s">
        <v>6717</v>
      </c>
      <c r="D2319" s="240" t="s">
        <v>9449</v>
      </c>
      <c r="E2319" s="239" t="s">
        <v>5654</v>
      </c>
      <c r="F2319" s="243" t="s">
        <v>6729</v>
      </c>
      <c r="G2319" s="214">
        <v>0</v>
      </c>
      <c r="H2319" s="234" t="s">
        <v>9173</v>
      </c>
      <c r="I2319" s="234"/>
      <c r="J2319" s="234"/>
      <c r="K2319" s="234"/>
      <c r="L2319" s="234"/>
      <c r="M2319" s="234"/>
      <c r="N2319" s="234" t="s">
        <v>6720</v>
      </c>
      <c r="O2319" s="249" t="s">
        <v>9314</v>
      </c>
      <c r="P2319" s="249" t="s">
        <v>9315</v>
      </c>
      <c r="Q2319" s="226" t="s">
        <v>9450</v>
      </c>
      <c r="R2319" s="212" t="s">
        <v>5655</v>
      </c>
      <c r="S2319" s="213" t="s">
        <v>9451</v>
      </c>
      <c r="T2319" s="236">
        <v>45532</v>
      </c>
      <c r="U2319" s="237" t="s">
        <v>6722</v>
      </c>
      <c r="V2319" s="237">
        <v>45572</v>
      </c>
      <c r="W2319" s="237">
        <v>45580</v>
      </c>
      <c r="X2319" s="237" t="s">
        <v>9173</v>
      </c>
      <c r="Y2319" s="237"/>
      <c r="Z2319" s="237" t="s">
        <v>7066</v>
      </c>
      <c r="AA2319" s="225">
        <v>202409</v>
      </c>
      <c r="AB2319" s="246"/>
      <c r="AC2319" s="236" t="s">
        <v>6708</v>
      </c>
      <c r="AD2319" s="247" t="s">
        <v>6709</v>
      </c>
      <c r="AE2319" s="248">
        <v>0</v>
      </c>
      <c r="AF2319" s="247" t="s">
        <v>6709</v>
      </c>
      <c r="AG2319" s="242" t="str">
        <f>IFERROR(VLOOKUP(작성용!A:A,RM!A:D,4,0),"-")</f>
        <v>정민지</v>
      </c>
      <c r="AH2319" s="9" t="s">
        <v>9318</v>
      </c>
      <c r="AI2319" s="238" t="s">
        <v>9173</v>
      </c>
      <c r="AJ2319" s="238" t="s">
        <v>9173</v>
      </c>
      <c r="AK2319" s="238" t="s">
        <v>6726</v>
      </c>
      <c r="AL2319" s="238">
        <v>2318</v>
      </c>
    </row>
    <row r="2320" spans="1:38" x14ac:dyDescent="0.3">
      <c r="A2320" s="232" t="s">
        <v>626</v>
      </c>
      <c r="B2320" s="232" t="s">
        <v>9312</v>
      </c>
      <c r="C2320" s="244" t="s">
        <v>6717</v>
      </c>
      <c r="D2320" s="240" t="s">
        <v>9452</v>
      </c>
      <c r="E2320" s="239" t="s">
        <v>5656</v>
      </c>
      <c r="F2320" s="243" t="s">
        <v>6729</v>
      </c>
      <c r="G2320" s="214">
        <v>0</v>
      </c>
      <c r="H2320" s="234" t="s">
        <v>9173</v>
      </c>
      <c r="I2320" s="234"/>
      <c r="J2320" s="234"/>
      <c r="K2320" s="234"/>
      <c r="L2320" s="234"/>
      <c r="M2320" s="234"/>
      <c r="N2320" s="234" t="s">
        <v>6720</v>
      </c>
      <c r="O2320" s="249" t="s">
        <v>9314</v>
      </c>
      <c r="P2320" s="249" t="s">
        <v>9315</v>
      </c>
      <c r="Q2320" s="226" t="s">
        <v>9453</v>
      </c>
      <c r="R2320" s="212" t="s">
        <v>5657</v>
      </c>
      <c r="S2320" s="213" t="s">
        <v>9454</v>
      </c>
      <c r="T2320" s="236">
        <v>45532</v>
      </c>
      <c r="U2320" s="237" t="s">
        <v>6722</v>
      </c>
      <c r="V2320" s="237">
        <v>45572</v>
      </c>
      <c r="W2320" s="237">
        <v>45580</v>
      </c>
      <c r="X2320" s="237" t="s">
        <v>9173</v>
      </c>
      <c r="Y2320" s="237"/>
      <c r="Z2320" s="237" t="s">
        <v>7066</v>
      </c>
      <c r="AA2320" s="225">
        <v>202409</v>
      </c>
      <c r="AB2320" s="246"/>
      <c r="AC2320" s="236" t="s">
        <v>6708</v>
      </c>
      <c r="AD2320" s="247" t="s">
        <v>6709</v>
      </c>
      <c r="AE2320" s="248">
        <v>0</v>
      </c>
      <c r="AF2320" s="247" t="s">
        <v>6709</v>
      </c>
      <c r="AG2320" s="242" t="str">
        <f>IFERROR(VLOOKUP(작성용!A:A,RM!A:D,4,0),"-")</f>
        <v>정민지</v>
      </c>
      <c r="AH2320" s="9" t="s">
        <v>9318</v>
      </c>
      <c r="AI2320" s="238" t="s">
        <v>9173</v>
      </c>
      <c r="AJ2320" s="238" t="s">
        <v>9173</v>
      </c>
      <c r="AK2320" s="238" t="s">
        <v>6726</v>
      </c>
      <c r="AL2320" s="238">
        <v>2319</v>
      </c>
    </row>
    <row r="2321" spans="1:38" x14ac:dyDescent="0.3">
      <c r="A2321" s="232" t="s">
        <v>626</v>
      </c>
      <c r="B2321" s="232" t="s">
        <v>9312</v>
      </c>
      <c r="C2321" s="244" t="s">
        <v>6717</v>
      </c>
      <c r="D2321" s="240" t="s">
        <v>9455</v>
      </c>
      <c r="E2321" s="239" t="s">
        <v>5658</v>
      </c>
      <c r="F2321" s="243" t="s">
        <v>6729</v>
      </c>
      <c r="G2321" s="214">
        <v>0</v>
      </c>
      <c r="H2321" s="234" t="s">
        <v>9173</v>
      </c>
      <c r="I2321" s="234"/>
      <c r="J2321" s="234"/>
      <c r="K2321" s="234"/>
      <c r="L2321" s="234"/>
      <c r="M2321" s="234"/>
      <c r="N2321" s="234" t="s">
        <v>6720</v>
      </c>
      <c r="O2321" s="249" t="s">
        <v>9314</v>
      </c>
      <c r="P2321" s="249" t="s">
        <v>9315</v>
      </c>
      <c r="Q2321" s="226" t="s">
        <v>9456</v>
      </c>
      <c r="R2321" s="212" t="s">
        <v>5659</v>
      </c>
      <c r="S2321" s="213" t="s">
        <v>9457</v>
      </c>
      <c r="T2321" s="236">
        <v>45532</v>
      </c>
      <c r="U2321" s="237" t="s">
        <v>6722</v>
      </c>
      <c r="V2321" s="237">
        <v>45572</v>
      </c>
      <c r="W2321" s="237">
        <v>45580</v>
      </c>
      <c r="X2321" s="237" t="s">
        <v>9173</v>
      </c>
      <c r="Y2321" s="237"/>
      <c r="Z2321" s="237" t="s">
        <v>7066</v>
      </c>
      <c r="AA2321" s="225">
        <v>202409</v>
      </c>
      <c r="AB2321" s="246"/>
      <c r="AC2321" s="236" t="s">
        <v>6708</v>
      </c>
      <c r="AD2321" s="247" t="s">
        <v>6709</v>
      </c>
      <c r="AE2321" s="248">
        <v>0</v>
      </c>
      <c r="AF2321" s="247" t="s">
        <v>6709</v>
      </c>
      <c r="AG2321" s="242" t="str">
        <f>IFERROR(VLOOKUP(작성용!A:A,RM!A:D,4,0),"-")</f>
        <v>정민지</v>
      </c>
      <c r="AH2321" s="9" t="s">
        <v>9318</v>
      </c>
      <c r="AI2321" s="238" t="s">
        <v>9173</v>
      </c>
      <c r="AJ2321" s="238" t="s">
        <v>9173</v>
      </c>
      <c r="AK2321" s="238" t="s">
        <v>6726</v>
      </c>
      <c r="AL2321" s="238">
        <v>2320</v>
      </c>
    </row>
    <row r="2322" spans="1:38" x14ac:dyDescent="0.3">
      <c r="A2322" s="232" t="s">
        <v>626</v>
      </c>
      <c r="B2322" s="232" t="s">
        <v>9312</v>
      </c>
      <c r="C2322" s="244" t="s">
        <v>6717</v>
      </c>
      <c r="D2322" s="240" t="s">
        <v>9458</v>
      </c>
      <c r="E2322" s="239" t="s">
        <v>5660</v>
      </c>
      <c r="F2322" s="243" t="s">
        <v>6729</v>
      </c>
      <c r="G2322" s="214">
        <v>0</v>
      </c>
      <c r="H2322" s="234" t="s">
        <v>9173</v>
      </c>
      <c r="I2322" s="234"/>
      <c r="J2322" s="234"/>
      <c r="K2322" s="234"/>
      <c r="L2322" s="234"/>
      <c r="M2322" s="234"/>
      <c r="N2322" s="234" t="s">
        <v>6720</v>
      </c>
      <c r="O2322" s="249" t="s">
        <v>9314</v>
      </c>
      <c r="P2322" s="249" t="s">
        <v>9315</v>
      </c>
      <c r="Q2322" s="226" t="s">
        <v>9459</v>
      </c>
      <c r="R2322" s="212" t="s">
        <v>5661</v>
      </c>
      <c r="S2322" s="213" t="s">
        <v>9460</v>
      </c>
      <c r="T2322" s="236">
        <v>45532</v>
      </c>
      <c r="U2322" s="237" t="s">
        <v>6722</v>
      </c>
      <c r="V2322" s="237">
        <v>45572</v>
      </c>
      <c r="W2322" s="237">
        <v>45580</v>
      </c>
      <c r="X2322" s="237" t="s">
        <v>9173</v>
      </c>
      <c r="Y2322" s="237"/>
      <c r="Z2322" s="237" t="s">
        <v>7066</v>
      </c>
      <c r="AA2322" s="225">
        <v>202409</v>
      </c>
      <c r="AB2322" s="246"/>
      <c r="AC2322" s="236" t="s">
        <v>6708</v>
      </c>
      <c r="AD2322" s="247" t="s">
        <v>6709</v>
      </c>
      <c r="AE2322" s="248">
        <v>0</v>
      </c>
      <c r="AF2322" s="247" t="s">
        <v>6709</v>
      </c>
      <c r="AG2322" s="242" t="str">
        <f>IFERROR(VLOOKUP(작성용!A:A,RM!A:D,4,0),"-")</f>
        <v>정민지</v>
      </c>
      <c r="AH2322" s="9" t="s">
        <v>9318</v>
      </c>
      <c r="AI2322" s="238" t="s">
        <v>9173</v>
      </c>
      <c r="AJ2322" s="238" t="s">
        <v>9173</v>
      </c>
      <c r="AK2322" s="238" t="s">
        <v>6726</v>
      </c>
      <c r="AL2322" s="238">
        <v>2321</v>
      </c>
    </row>
    <row r="2323" spans="1:38" x14ac:dyDescent="0.3">
      <c r="A2323" s="232" t="s">
        <v>626</v>
      </c>
      <c r="B2323" s="232" t="s">
        <v>9312</v>
      </c>
      <c r="C2323" s="244" t="s">
        <v>6717</v>
      </c>
      <c r="D2323" s="240" t="s">
        <v>9461</v>
      </c>
      <c r="E2323" s="239" t="s">
        <v>5662</v>
      </c>
      <c r="F2323" s="243" t="s">
        <v>6729</v>
      </c>
      <c r="G2323" s="214">
        <v>0</v>
      </c>
      <c r="H2323" s="234" t="s">
        <v>9173</v>
      </c>
      <c r="I2323" s="234"/>
      <c r="J2323" s="234"/>
      <c r="K2323" s="234"/>
      <c r="L2323" s="234"/>
      <c r="M2323" s="234"/>
      <c r="N2323" s="234" t="s">
        <v>6720</v>
      </c>
      <c r="O2323" s="249" t="s">
        <v>9314</v>
      </c>
      <c r="P2323" s="249" t="s">
        <v>9315</v>
      </c>
      <c r="Q2323" s="226" t="s">
        <v>9462</v>
      </c>
      <c r="R2323" s="212" t="s">
        <v>5663</v>
      </c>
      <c r="S2323" s="213" t="s">
        <v>9463</v>
      </c>
      <c r="T2323" s="236">
        <v>45532</v>
      </c>
      <c r="U2323" s="237" t="s">
        <v>6722</v>
      </c>
      <c r="V2323" s="237">
        <v>45572</v>
      </c>
      <c r="W2323" s="237">
        <v>45580</v>
      </c>
      <c r="X2323" s="237" t="s">
        <v>9173</v>
      </c>
      <c r="Y2323" s="237"/>
      <c r="Z2323" s="237" t="s">
        <v>7066</v>
      </c>
      <c r="AA2323" s="225">
        <v>202409</v>
      </c>
      <c r="AB2323" s="246"/>
      <c r="AC2323" s="236" t="s">
        <v>6708</v>
      </c>
      <c r="AD2323" s="247" t="s">
        <v>6709</v>
      </c>
      <c r="AE2323" s="248">
        <v>0</v>
      </c>
      <c r="AF2323" s="247" t="s">
        <v>6709</v>
      </c>
      <c r="AG2323" s="242" t="str">
        <f>IFERROR(VLOOKUP(작성용!A:A,RM!A:D,4,0),"-")</f>
        <v>정민지</v>
      </c>
      <c r="AH2323" s="9" t="s">
        <v>9318</v>
      </c>
      <c r="AI2323" s="238" t="s">
        <v>9173</v>
      </c>
      <c r="AJ2323" s="238" t="s">
        <v>9173</v>
      </c>
      <c r="AK2323" s="238" t="s">
        <v>6726</v>
      </c>
      <c r="AL2323" s="238">
        <v>2322</v>
      </c>
    </row>
    <row r="2324" spans="1:38" x14ac:dyDescent="0.3">
      <c r="A2324" s="232" t="s">
        <v>626</v>
      </c>
      <c r="B2324" s="232" t="s">
        <v>9312</v>
      </c>
      <c r="C2324" s="244" t="s">
        <v>6717</v>
      </c>
      <c r="D2324" s="240" t="s">
        <v>8541</v>
      </c>
      <c r="E2324" s="239" t="s">
        <v>5206</v>
      </c>
      <c r="F2324" s="243" t="s">
        <v>6729</v>
      </c>
      <c r="G2324" s="214">
        <v>0</v>
      </c>
      <c r="H2324" s="234" t="s">
        <v>9173</v>
      </c>
      <c r="I2324" s="234"/>
      <c r="J2324" s="234"/>
      <c r="K2324" s="234"/>
      <c r="L2324" s="234"/>
      <c r="M2324" s="234"/>
      <c r="N2324" s="234" t="s">
        <v>6720</v>
      </c>
      <c r="O2324" s="249" t="s">
        <v>9314</v>
      </c>
      <c r="P2324" s="249" t="s">
        <v>9315</v>
      </c>
      <c r="Q2324" s="226" t="s">
        <v>9464</v>
      </c>
      <c r="R2324" s="212" t="s">
        <v>5207</v>
      </c>
      <c r="S2324" s="213" t="s">
        <v>9465</v>
      </c>
      <c r="T2324" s="236">
        <v>45532</v>
      </c>
      <c r="U2324" s="237" t="s">
        <v>6722</v>
      </c>
      <c r="V2324" s="237">
        <v>45572</v>
      </c>
      <c r="W2324" s="237">
        <v>45580</v>
      </c>
      <c r="X2324" s="237" t="s">
        <v>9173</v>
      </c>
      <c r="Y2324" s="237"/>
      <c r="Z2324" s="237" t="s">
        <v>7066</v>
      </c>
      <c r="AA2324" s="225">
        <v>202409</v>
      </c>
      <c r="AB2324" s="246"/>
      <c r="AC2324" s="236" t="s">
        <v>6708</v>
      </c>
      <c r="AD2324" s="247" t="s">
        <v>6709</v>
      </c>
      <c r="AE2324" s="248">
        <v>0</v>
      </c>
      <c r="AF2324" s="247" t="s">
        <v>6709</v>
      </c>
      <c r="AG2324" s="242" t="str">
        <f>IFERROR(VLOOKUP(작성용!A:A,RM!A:D,4,0),"-")</f>
        <v>정민지</v>
      </c>
      <c r="AH2324" s="9" t="s">
        <v>9318</v>
      </c>
      <c r="AI2324" s="238" t="s">
        <v>9173</v>
      </c>
      <c r="AJ2324" s="238" t="s">
        <v>9173</v>
      </c>
      <c r="AK2324" s="238" t="s">
        <v>6726</v>
      </c>
      <c r="AL2324" s="238">
        <v>2323</v>
      </c>
    </row>
    <row r="2325" spans="1:38" x14ac:dyDescent="0.3">
      <c r="A2325" s="232" t="s">
        <v>626</v>
      </c>
      <c r="B2325" s="232" t="s">
        <v>9312</v>
      </c>
      <c r="C2325" s="244" t="s">
        <v>6717</v>
      </c>
      <c r="D2325" s="240" t="s">
        <v>9466</v>
      </c>
      <c r="E2325" s="239" t="s">
        <v>5664</v>
      </c>
      <c r="F2325" s="243" t="s">
        <v>6729</v>
      </c>
      <c r="G2325" s="214">
        <v>0</v>
      </c>
      <c r="H2325" s="234" t="s">
        <v>9173</v>
      </c>
      <c r="I2325" s="234"/>
      <c r="J2325" s="234"/>
      <c r="K2325" s="234"/>
      <c r="L2325" s="234"/>
      <c r="M2325" s="234"/>
      <c r="N2325" s="234" t="s">
        <v>6720</v>
      </c>
      <c r="O2325" s="249" t="s">
        <v>9314</v>
      </c>
      <c r="P2325" s="249" t="s">
        <v>9315</v>
      </c>
      <c r="Q2325" s="226" t="s">
        <v>9467</v>
      </c>
      <c r="R2325" s="212" t="s">
        <v>5665</v>
      </c>
      <c r="S2325" s="213" t="s">
        <v>9468</v>
      </c>
      <c r="T2325" s="236">
        <v>45532</v>
      </c>
      <c r="U2325" s="237" t="s">
        <v>6722</v>
      </c>
      <c r="V2325" s="237">
        <v>45572</v>
      </c>
      <c r="W2325" s="237">
        <v>45580</v>
      </c>
      <c r="X2325" s="237" t="s">
        <v>9173</v>
      </c>
      <c r="Y2325" s="237"/>
      <c r="Z2325" s="237" t="s">
        <v>7066</v>
      </c>
      <c r="AA2325" s="225">
        <v>202409</v>
      </c>
      <c r="AB2325" s="246"/>
      <c r="AC2325" s="236" t="s">
        <v>6708</v>
      </c>
      <c r="AD2325" s="247" t="s">
        <v>6709</v>
      </c>
      <c r="AE2325" s="248">
        <v>0</v>
      </c>
      <c r="AF2325" s="247" t="s">
        <v>6709</v>
      </c>
      <c r="AG2325" s="242" t="str">
        <f>IFERROR(VLOOKUP(작성용!A:A,RM!A:D,4,0),"-")</f>
        <v>정민지</v>
      </c>
      <c r="AH2325" s="9" t="s">
        <v>9318</v>
      </c>
      <c r="AI2325" s="238" t="s">
        <v>9173</v>
      </c>
      <c r="AJ2325" s="238" t="s">
        <v>9173</v>
      </c>
      <c r="AK2325" s="238" t="s">
        <v>6726</v>
      </c>
      <c r="AL2325" s="238">
        <v>2324</v>
      </c>
    </row>
    <row r="2326" spans="1:38" x14ac:dyDescent="0.3">
      <c r="A2326" s="232" t="s">
        <v>626</v>
      </c>
      <c r="B2326" s="232" t="s">
        <v>9312</v>
      </c>
      <c r="C2326" s="244" t="s">
        <v>6717</v>
      </c>
      <c r="D2326" s="240" t="s">
        <v>9469</v>
      </c>
      <c r="E2326" s="239" t="s">
        <v>5666</v>
      </c>
      <c r="F2326" s="243" t="s">
        <v>6729</v>
      </c>
      <c r="G2326" s="214">
        <v>0</v>
      </c>
      <c r="H2326" s="234" t="s">
        <v>9173</v>
      </c>
      <c r="I2326" s="234"/>
      <c r="J2326" s="234"/>
      <c r="K2326" s="234"/>
      <c r="L2326" s="234"/>
      <c r="M2326" s="234"/>
      <c r="N2326" s="234" t="s">
        <v>6720</v>
      </c>
      <c r="O2326" s="249" t="s">
        <v>9314</v>
      </c>
      <c r="P2326" s="249" t="s">
        <v>9315</v>
      </c>
      <c r="Q2326" s="226" t="s">
        <v>9470</v>
      </c>
      <c r="R2326" s="212" t="s">
        <v>5667</v>
      </c>
      <c r="S2326" s="213" t="s">
        <v>9471</v>
      </c>
      <c r="T2326" s="236">
        <v>45532</v>
      </c>
      <c r="U2326" s="237" t="s">
        <v>6722</v>
      </c>
      <c r="V2326" s="237">
        <v>45572</v>
      </c>
      <c r="W2326" s="237">
        <v>45580</v>
      </c>
      <c r="X2326" s="237" t="s">
        <v>9173</v>
      </c>
      <c r="Y2326" s="237"/>
      <c r="Z2326" s="237" t="s">
        <v>7066</v>
      </c>
      <c r="AA2326" s="225">
        <v>202409</v>
      </c>
      <c r="AB2326" s="246"/>
      <c r="AC2326" s="236" t="s">
        <v>6708</v>
      </c>
      <c r="AD2326" s="247" t="s">
        <v>6709</v>
      </c>
      <c r="AE2326" s="248">
        <v>0</v>
      </c>
      <c r="AF2326" s="247" t="s">
        <v>6709</v>
      </c>
      <c r="AG2326" s="242" t="str">
        <f>IFERROR(VLOOKUP(작성용!A:A,RM!A:D,4,0),"-")</f>
        <v>정민지</v>
      </c>
      <c r="AH2326" s="9" t="s">
        <v>9318</v>
      </c>
      <c r="AI2326" s="238" t="s">
        <v>9173</v>
      </c>
      <c r="AJ2326" s="238" t="s">
        <v>9173</v>
      </c>
      <c r="AK2326" s="238" t="s">
        <v>6726</v>
      </c>
      <c r="AL2326" s="238">
        <v>2325</v>
      </c>
    </row>
    <row r="2327" spans="1:38" x14ac:dyDescent="0.3">
      <c r="A2327" s="232" t="s">
        <v>626</v>
      </c>
      <c r="B2327" s="232" t="s">
        <v>9312</v>
      </c>
      <c r="C2327" s="244" t="s">
        <v>6717</v>
      </c>
      <c r="D2327" s="240" t="s">
        <v>9472</v>
      </c>
      <c r="E2327" s="239" t="s">
        <v>5668</v>
      </c>
      <c r="F2327" s="243" t="s">
        <v>6729</v>
      </c>
      <c r="G2327" s="214">
        <v>0</v>
      </c>
      <c r="H2327" s="234" t="s">
        <v>9173</v>
      </c>
      <c r="I2327" s="234"/>
      <c r="J2327" s="234"/>
      <c r="K2327" s="234"/>
      <c r="L2327" s="234"/>
      <c r="M2327" s="234"/>
      <c r="N2327" s="234" t="s">
        <v>6720</v>
      </c>
      <c r="O2327" s="249" t="s">
        <v>9314</v>
      </c>
      <c r="P2327" s="249" t="s">
        <v>9315</v>
      </c>
      <c r="Q2327" s="226" t="s">
        <v>9473</v>
      </c>
      <c r="R2327" s="212" t="s">
        <v>5669</v>
      </c>
      <c r="S2327" s="213" t="s">
        <v>9474</v>
      </c>
      <c r="T2327" s="236">
        <v>45532</v>
      </c>
      <c r="U2327" s="237" t="s">
        <v>6722</v>
      </c>
      <c r="V2327" s="237">
        <v>45572</v>
      </c>
      <c r="W2327" s="237">
        <v>45580</v>
      </c>
      <c r="X2327" s="237" t="s">
        <v>9173</v>
      </c>
      <c r="Y2327" s="237"/>
      <c r="Z2327" s="237" t="s">
        <v>7066</v>
      </c>
      <c r="AA2327" s="225">
        <v>202409</v>
      </c>
      <c r="AB2327" s="246"/>
      <c r="AC2327" s="236" t="s">
        <v>6708</v>
      </c>
      <c r="AD2327" s="247" t="s">
        <v>6709</v>
      </c>
      <c r="AE2327" s="248">
        <v>0</v>
      </c>
      <c r="AF2327" s="247" t="s">
        <v>6709</v>
      </c>
      <c r="AG2327" s="242" t="str">
        <f>IFERROR(VLOOKUP(작성용!A:A,RM!A:D,4,0),"-")</f>
        <v>정민지</v>
      </c>
      <c r="AH2327" s="9" t="s">
        <v>9318</v>
      </c>
      <c r="AI2327" s="238" t="s">
        <v>9173</v>
      </c>
      <c r="AJ2327" s="238" t="s">
        <v>9173</v>
      </c>
      <c r="AK2327" s="238" t="s">
        <v>6726</v>
      </c>
      <c r="AL2327" s="238">
        <v>2326</v>
      </c>
    </row>
    <row r="2328" spans="1:38" x14ac:dyDescent="0.3">
      <c r="A2328" s="232" t="s">
        <v>626</v>
      </c>
      <c r="B2328" s="232" t="s">
        <v>9312</v>
      </c>
      <c r="C2328" s="244" t="s">
        <v>6717</v>
      </c>
      <c r="D2328" s="240" t="s">
        <v>9475</v>
      </c>
      <c r="E2328" s="239" t="s">
        <v>5670</v>
      </c>
      <c r="F2328" s="243" t="s">
        <v>6729</v>
      </c>
      <c r="G2328" s="214">
        <v>0</v>
      </c>
      <c r="H2328" s="234" t="s">
        <v>9173</v>
      </c>
      <c r="I2328" s="234"/>
      <c r="J2328" s="234"/>
      <c r="K2328" s="234"/>
      <c r="L2328" s="234"/>
      <c r="M2328" s="234"/>
      <c r="N2328" s="234" t="s">
        <v>6720</v>
      </c>
      <c r="O2328" s="249" t="s">
        <v>9314</v>
      </c>
      <c r="P2328" s="249" t="s">
        <v>9315</v>
      </c>
      <c r="Q2328" s="226" t="s">
        <v>9476</v>
      </c>
      <c r="R2328" s="212" t="s">
        <v>5671</v>
      </c>
      <c r="S2328" s="213" t="s">
        <v>9477</v>
      </c>
      <c r="T2328" s="236">
        <v>45532</v>
      </c>
      <c r="U2328" s="237" t="s">
        <v>6722</v>
      </c>
      <c r="V2328" s="237">
        <v>45572</v>
      </c>
      <c r="W2328" s="237">
        <v>45580</v>
      </c>
      <c r="X2328" s="237" t="s">
        <v>9173</v>
      </c>
      <c r="Y2328" s="237"/>
      <c r="Z2328" s="237" t="s">
        <v>7066</v>
      </c>
      <c r="AA2328" s="225">
        <v>202409</v>
      </c>
      <c r="AB2328" s="246"/>
      <c r="AC2328" s="236" t="s">
        <v>6708</v>
      </c>
      <c r="AD2328" s="247" t="s">
        <v>6709</v>
      </c>
      <c r="AE2328" s="248">
        <v>0</v>
      </c>
      <c r="AF2328" s="247" t="s">
        <v>6709</v>
      </c>
      <c r="AG2328" s="242" t="str">
        <f>IFERROR(VLOOKUP(작성용!A:A,RM!A:D,4,0),"-")</f>
        <v>정민지</v>
      </c>
      <c r="AH2328" s="9" t="s">
        <v>9318</v>
      </c>
      <c r="AI2328" s="238" t="s">
        <v>9173</v>
      </c>
      <c r="AJ2328" s="238" t="s">
        <v>9173</v>
      </c>
      <c r="AK2328" s="238" t="s">
        <v>6726</v>
      </c>
      <c r="AL2328" s="238">
        <v>2327</v>
      </c>
    </row>
    <row r="2329" spans="1:38" x14ac:dyDescent="0.3">
      <c r="A2329" s="232" t="s">
        <v>626</v>
      </c>
      <c r="B2329" s="232" t="s">
        <v>9312</v>
      </c>
      <c r="C2329" s="244" t="s">
        <v>6717</v>
      </c>
      <c r="D2329" s="240" t="s">
        <v>9478</v>
      </c>
      <c r="E2329" s="239" t="s">
        <v>5672</v>
      </c>
      <c r="F2329" s="243" t="s">
        <v>6729</v>
      </c>
      <c r="G2329" s="214">
        <v>0</v>
      </c>
      <c r="H2329" s="234" t="s">
        <v>9173</v>
      </c>
      <c r="I2329" s="234"/>
      <c r="J2329" s="234"/>
      <c r="K2329" s="234"/>
      <c r="L2329" s="234"/>
      <c r="M2329" s="234"/>
      <c r="N2329" s="234" t="s">
        <v>6720</v>
      </c>
      <c r="O2329" s="249" t="s">
        <v>9314</v>
      </c>
      <c r="P2329" s="249" t="s">
        <v>9315</v>
      </c>
      <c r="Q2329" s="226" t="s">
        <v>9479</v>
      </c>
      <c r="R2329" s="212" t="s">
        <v>5673</v>
      </c>
      <c r="S2329" s="213" t="s">
        <v>9480</v>
      </c>
      <c r="T2329" s="236">
        <v>45532</v>
      </c>
      <c r="U2329" s="237" t="s">
        <v>6722</v>
      </c>
      <c r="V2329" s="237">
        <v>45572</v>
      </c>
      <c r="W2329" s="237">
        <v>45580</v>
      </c>
      <c r="X2329" s="237" t="s">
        <v>9173</v>
      </c>
      <c r="Y2329" s="237"/>
      <c r="Z2329" s="237" t="s">
        <v>7066</v>
      </c>
      <c r="AA2329" s="225">
        <v>202409</v>
      </c>
      <c r="AB2329" s="246"/>
      <c r="AC2329" s="236" t="s">
        <v>6708</v>
      </c>
      <c r="AD2329" s="247" t="s">
        <v>6709</v>
      </c>
      <c r="AE2329" s="248">
        <v>0</v>
      </c>
      <c r="AF2329" s="247" t="s">
        <v>6709</v>
      </c>
      <c r="AG2329" s="242" t="str">
        <f>IFERROR(VLOOKUP(작성용!A:A,RM!A:D,4,0),"-")</f>
        <v>정민지</v>
      </c>
      <c r="AH2329" s="9" t="s">
        <v>9318</v>
      </c>
      <c r="AI2329" s="238" t="s">
        <v>9173</v>
      </c>
      <c r="AJ2329" s="238" t="s">
        <v>9173</v>
      </c>
      <c r="AK2329" s="238" t="s">
        <v>6726</v>
      </c>
      <c r="AL2329" s="238">
        <v>2328</v>
      </c>
    </row>
    <row r="2330" spans="1:38" x14ac:dyDescent="0.3">
      <c r="A2330" s="232" t="s">
        <v>626</v>
      </c>
      <c r="B2330" s="232" t="s">
        <v>9312</v>
      </c>
      <c r="C2330" s="244" t="s">
        <v>6717</v>
      </c>
      <c r="D2330" s="240" t="s">
        <v>9481</v>
      </c>
      <c r="E2330" s="239" t="s">
        <v>5674</v>
      </c>
      <c r="F2330" s="243" t="s">
        <v>6729</v>
      </c>
      <c r="G2330" s="214">
        <v>0</v>
      </c>
      <c r="H2330" s="234" t="s">
        <v>9173</v>
      </c>
      <c r="I2330" s="234"/>
      <c r="J2330" s="234"/>
      <c r="K2330" s="234"/>
      <c r="L2330" s="234"/>
      <c r="M2330" s="234"/>
      <c r="N2330" s="234" t="s">
        <v>6720</v>
      </c>
      <c r="O2330" s="249" t="s">
        <v>9314</v>
      </c>
      <c r="P2330" s="249" t="s">
        <v>9315</v>
      </c>
      <c r="Q2330" s="226" t="s">
        <v>9482</v>
      </c>
      <c r="R2330" s="212" t="s">
        <v>5675</v>
      </c>
      <c r="S2330" s="213" t="s">
        <v>9483</v>
      </c>
      <c r="T2330" s="236">
        <v>45532</v>
      </c>
      <c r="U2330" s="237" t="s">
        <v>6722</v>
      </c>
      <c r="V2330" s="237">
        <v>45572</v>
      </c>
      <c r="W2330" s="237">
        <v>45580</v>
      </c>
      <c r="X2330" s="237" t="s">
        <v>9173</v>
      </c>
      <c r="Y2330" s="237"/>
      <c r="Z2330" s="237" t="s">
        <v>7066</v>
      </c>
      <c r="AA2330" s="225">
        <v>202409</v>
      </c>
      <c r="AB2330" s="246"/>
      <c r="AC2330" s="236" t="s">
        <v>6708</v>
      </c>
      <c r="AD2330" s="247" t="s">
        <v>6709</v>
      </c>
      <c r="AE2330" s="248">
        <v>0</v>
      </c>
      <c r="AF2330" s="247" t="s">
        <v>6709</v>
      </c>
      <c r="AG2330" s="242" t="str">
        <f>IFERROR(VLOOKUP(작성용!A:A,RM!A:D,4,0),"-")</f>
        <v>정민지</v>
      </c>
      <c r="AH2330" s="9" t="s">
        <v>9318</v>
      </c>
      <c r="AI2330" s="238" t="s">
        <v>9173</v>
      </c>
      <c r="AJ2330" s="238" t="s">
        <v>9173</v>
      </c>
      <c r="AK2330" s="238" t="s">
        <v>6726</v>
      </c>
      <c r="AL2330" s="238">
        <v>2329</v>
      </c>
    </row>
    <row r="2331" spans="1:38" x14ac:dyDescent="0.3">
      <c r="A2331" s="232" t="s">
        <v>626</v>
      </c>
      <c r="B2331" s="232" t="s">
        <v>9312</v>
      </c>
      <c r="C2331" s="244" t="s">
        <v>6717</v>
      </c>
      <c r="D2331" s="240" t="s">
        <v>9484</v>
      </c>
      <c r="E2331" s="239" t="s">
        <v>5676</v>
      </c>
      <c r="F2331" s="243" t="s">
        <v>6729</v>
      </c>
      <c r="G2331" s="214">
        <v>0</v>
      </c>
      <c r="H2331" s="234" t="s">
        <v>9173</v>
      </c>
      <c r="I2331" s="234"/>
      <c r="J2331" s="234"/>
      <c r="K2331" s="234"/>
      <c r="L2331" s="234"/>
      <c r="M2331" s="234"/>
      <c r="N2331" s="234" t="s">
        <v>6720</v>
      </c>
      <c r="O2331" s="249" t="s">
        <v>9314</v>
      </c>
      <c r="P2331" s="249" t="s">
        <v>9315</v>
      </c>
      <c r="Q2331" s="226" t="s">
        <v>9485</v>
      </c>
      <c r="R2331" s="212" t="s">
        <v>5677</v>
      </c>
      <c r="S2331" s="213" t="s">
        <v>9486</v>
      </c>
      <c r="T2331" s="236">
        <v>45532</v>
      </c>
      <c r="U2331" s="237" t="s">
        <v>6722</v>
      </c>
      <c r="V2331" s="237">
        <v>45572</v>
      </c>
      <c r="W2331" s="237">
        <v>45580</v>
      </c>
      <c r="X2331" s="237" t="s">
        <v>9173</v>
      </c>
      <c r="Y2331" s="237"/>
      <c r="Z2331" s="237" t="s">
        <v>7066</v>
      </c>
      <c r="AA2331" s="225">
        <v>202409</v>
      </c>
      <c r="AB2331" s="246"/>
      <c r="AC2331" s="236" t="s">
        <v>6708</v>
      </c>
      <c r="AD2331" s="247" t="s">
        <v>6709</v>
      </c>
      <c r="AE2331" s="248">
        <v>0</v>
      </c>
      <c r="AF2331" s="247" t="s">
        <v>6709</v>
      </c>
      <c r="AG2331" s="242" t="str">
        <f>IFERROR(VLOOKUP(작성용!A:A,RM!A:D,4,0),"-")</f>
        <v>정민지</v>
      </c>
      <c r="AH2331" s="9" t="s">
        <v>9318</v>
      </c>
      <c r="AI2331" s="238" t="s">
        <v>9173</v>
      </c>
      <c r="AJ2331" s="238" t="s">
        <v>9173</v>
      </c>
      <c r="AK2331" s="238" t="s">
        <v>6726</v>
      </c>
      <c r="AL2331" s="238">
        <v>2330</v>
      </c>
    </row>
    <row r="2332" spans="1:38" x14ac:dyDescent="0.3">
      <c r="A2332" s="232" t="s">
        <v>626</v>
      </c>
      <c r="B2332" s="232" t="s">
        <v>9312</v>
      </c>
      <c r="C2332" s="244" t="s">
        <v>6717</v>
      </c>
      <c r="D2332" s="240" t="s">
        <v>9487</v>
      </c>
      <c r="E2332" s="239" t="s">
        <v>5678</v>
      </c>
      <c r="F2332" s="243" t="s">
        <v>6729</v>
      </c>
      <c r="G2332" s="214">
        <v>0</v>
      </c>
      <c r="H2332" s="234" t="s">
        <v>9173</v>
      </c>
      <c r="I2332" s="234"/>
      <c r="J2332" s="234"/>
      <c r="K2332" s="234"/>
      <c r="L2332" s="234"/>
      <c r="M2332" s="234"/>
      <c r="N2332" s="234" t="s">
        <v>6720</v>
      </c>
      <c r="O2332" s="249" t="s">
        <v>9314</v>
      </c>
      <c r="P2332" s="249" t="s">
        <v>9315</v>
      </c>
      <c r="Q2332" s="226" t="s">
        <v>9488</v>
      </c>
      <c r="R2332" s="212" t="s">
        <v>5679</v>
      </c>
      <c r="S2332" s="213" t="s">
        <v>9489</v>
      </c>
      <c r="T2332" s="236">
        <v>45532</v>
      </c>
      <c r="U2332" s="237" t="s">
        <v>6722</v>
      </c>
      <c r="V2332" s="237">
        <v>45572</v>
      </c>
      <c r="W2332" s="237">
        <v>45580</v>
      </c>
      <c r="X2332" s="237" t="s">
        <v>9173</v>
      </c>
      <c r="Y2332" s="237"/>
      <c r="Z2332" s="237" t="s">
        <v>7066</v>
      </c>
      <c r="AA2332" s="225">
        <v>202409</v>
      </c>
      <c r="AB2332" s="246"/>
      <c r="AC2332" s="236" t="s">
        <v>6708</v>
      </c>
      <c r="AD2332" s="247" t="s">
        <v>6709</v>
      </c>
      <c r="AE2332" s="248">
        <v>0</v>
      </c>
      <c r="AF2332" s="247" t="s">
        <v>6709</v>
      </c>
      <c r="AG2332" s="242" t="str">
        <f>IFERROR(VLOOKUP(작성용!A:A,RM!A:D,4,0),"-")</f>
        <v>정민지</v>
      </c>
      <c r="AH2332" s="9" t="s">
        <v>9318</v>
      </c>
      <c r="AI2332" s="238" t="s">
        <v>9173</v>
      </c>
      <c r="AJ2332" s="238" t="s">
        <v>9173</v>
      </c>
      <c r="AK2332" s="238" t="s">
        <v>6726</v>
      </c>
      <c r="AL2332" s="238">
        <v>2331</v>
      </c>
    </row>
    <row r="2333" spans="1:38" x14ac:dyDescent="0.3">
      <c r="A2333" s="232" t="s">
        <v>626</v>
      </c>
      <c r="B2333" s="232" t="s">
        <v>9312</v>
      </c>
      <c r="C2333" s="244" t="s">
        <v>6717</v>
      </c>
      <c r="D2333" s="240" t="s">
        <v>9490</v>
      </c>
      <c r="E2333" s="239" t="s">
        <v>5680</v>
      </c>
      <c r="F2333" s="243" t="s">
        <v>6729</v>
      </c>
      <c r="G2333" s="214">
        <v>0</v>
      </c>
      <c r="H2333" s="234" t="s">
        <v>9173</v>
      </c>
      <c r="I2333" s="234"/>
      <c r="J2333" s="234"/>
      <c r="K2333" s="234"/>
      <c r="L2333" s="234"/>
      <c r="M2333" s="234"/>
      <c r="N2333" s="234" t="s">
        <v>6720</v>
      </c>
      <c r="O2333" s="249" t="s">
        <v>9314</v>
      </c>
      <c r="P2333" s="249" t="s">
        <v>9315</v>
      </c>
      <c r="Q2333" s="226" t="s">
        <v>9491</v>
      </c>
      <c r="R2333" s="212" t="s">
        <v>5681</v>
      </c>
      <c r="S2333" s="213" t="s">
        <v>9492</v>
      </c>
      <c r="T2333" s="236">
        <v>45532</v>
      </c>
      <c r="U2333" s="237" t="s">
        <v>6722</v>
      </c>
      <c r="V2333" s="237">
        <v>45572</v>
      </c>
      <c r="W2333" s="237">
        <v>45580</v>
      </c>
      <c r="X2333" s="237" t="s">
        <v>9173</v>
      </c>
      <c r="Y2333" s="237"/>
      <c r="Z2333" s="237" t="s">
        <v>7066</v>
      </c>
      <c r="AA2333" s="225">
        <v>202409</v>
      </c>
      <c r="AB2333" s="246"/>
      <c r="AC2333" s="236" t="s">
        <v>6708</v>
      </c>
      <c r="AD2333" s="247" t="s">
        <v>6709</v>
      </c>
      <c r="AE2333" s="248">
        <v>0</v>
      </c>
      <c r="AF2333" s="247" t="s">
        <v>6709</v>
      </c>
      <c r="AG2333" s="242" t="str">
        <f>IFERROR(VLOOKUP(작성용!A:A,RM!A:D,4,0),"-")</f>
        <v>정민지</v>
      </c>
      <c r="AH2333" s="9" t="s">
        <v>9318</v>
      </c>
      <c r="AI2333" s="238" t="s">
        <v>9173</v>
      </c>
      <c r="AJ2333" s="238" t="s">
        <v>9173</v>
      </c>
      <c r="AK2333" s="238" t="s">
        <v>6726</v>
      </c>
      <c r="AL2333" s="238">
        <v>2332</v>
      </c>
    </row>
    <row r="2334" spans="1:38" x14ac:dyDescent="0.3">
      <c r="A2334" s="232" t="s">
        <v>626</v>
      </c>
      <c r="B2334" s="232" t="s">
        <v>9312</v>
      </c>
      <c r="C2334" s="244" t="s">
        <v>6717</v>
      </c>
      <c r="D2334" s="240" t="s">
        <v>9493</v>
      </c>
      <c r="E2334" s="239" t="s">
        <v>5682</v>
      </c>
      <c r="F2334" s="243" t="s">
        <v>6729</v>
      </c>
      <c r="G2334" s="214">
        <v>0</v>
      </c>
      <c r="H2334" s="234" t="s">
        <v>9173</v>
      </c>
      <c r="I2334" s="234"/>
      <c r="J2334" s="234"/>
      <c r="K2334" s="234"/>
      <c r="L2334" s="234"/>
      <c r="M2334" s="234"/>
      <c r="N2334" s="234" t="s">
        <v>6720</v>
      </c>
      <c r="O2334" s="249" t="s">
        <v>9314</v>
      </c>
      <c r="P2334" s="249" t="s">
        <v>9315</v>
      </c>
      <c r="Q2334" s="226" t="s">
        <v>9494</v>
      </c>
      <c r="R2334" s="212" t="s">
        <v>5683</v>
      </c>
      <c r="S2334" s="213" t="s">
        <v>9495</v>
      </c>
      <c r="T2334" s="236">
        <v>45532</v>
      </c>
      <c r="U2334" s="237" t="s">
        <v>6722</v>
      </c>
      <c r="V2334" s="237">
        <v>45572</v>
      </c>
      <c r="W2334" s="237">
        <v>45580</v>
      </c>
      <c r="X2334" s="237" t="s">
        <v>9173</v>
      </c>
      <c r="Y2334" s="237"/>
      <c r="Z2334" s="237" t="s">
        <v>7066</v>
      </c>
      <c r="AA2334" s="225">
        <v>202409</v>
      </c>
      <c r="AB2334" s="246"/>
      <c r="AC2334" s="236" t="s">
        <v>6708</v>
      </c>
      <c r="AD2334" s="247" t="s">
        <v>6709</v>
      </c>
      <c r="AE2334" s="248">
        <v>0</v>
      </c>
      <c r="AF2334" s="247" t="s">
        <v>6709</v>
      </c>
      <c r="AG2334" s="242" t="str">
        <f>IFERROR(VLOOKUP(작성용!A:A,RM!A:D,4,0),"-")</f>
        <v>정민지</v>
      </c>
      <c r="AH2334" s="9" t="s">
        <v>9318</v>
      </c>
      <c r="AI2334" s="238" t="s">
        <v>9173</v>
      </c>
      <c r="AJ2334" s="238" t="s">
        <v>9173</v>
      </c>
      <c r="AK2334" s="238" t="s">
        <v>6726</v>
      </c>
      <c r="AL2334" s="238">
        <v>2333</v>
      </c>
    </row>
    <row r="2335" spans="1:38" x14ac:dyDescent="0.3">
      <c r="A2335" s="232" t="s">
        <v>626</v>
      </c>
      <c r="B2335" s="232" t="s">
        <v>9312</v>
      </c>
      <c r="C2335" s="244" t="s">
        <v>6717</v>
      </c>
      <c r="D2335" s="240" t="s">
        <v>9496</v>
      </c>
      <c r="E2335" s="239" t="s">
        <v>5684</v>
      </c>
      <c r="F2335" s="243" t="s">
        <v>6729</v>
      </c>
      <c r="G2335" s="214">
        <v>0</v>
      </c>
      <c r="H2335" s="234" t="s">
        <v>9173</v>
      </c>
      <c r="I2335" s="234"/>
      <c r="J2335" s="234"/>
      <c r="K2335" s="234"/>
      <c r="L2335" s="234"/>
      <c r="M2335" s="234"/>
      <c r="N2335" s="234" t="s">
        <v>6720</v>
      </c>
      <c r="O2335" s="249" t="s">
        <v>9314</v>
      </c>
      <c r="P2335" s="249" t="s">
        <v>9315</v>
      </c>
      <c r="Q2335" s="226" t="s">
        <v>9497</v>
      </c>
      <c r="R2335" s="212" t="s">
        <v>5685</v>
      </c>
      <c r="S2335" s="213" t="s">
        <v>9498</v>
      </c>
      <c r="T2335" s="236">
        <v>45532</v>
      </c>
      <c r="U2335" s="237" t="s">
        <v>6722</v>
      </c>
      <c r="V2335" s="237">
        <v>45572</v>
      </c>
      <c r="W2335" s="237">
        <v>45580</v>
      </c>
      <c r="X2335" s="237" t="s">
        <v>9173</v>
      </c>
      <c r="Y2335" s="237"/>
      <c r="Z2335" s="237" t="s">
        <v>7066</v>
      </c>
      <c r="AA2335" s="225">
        <v>202409</v>
      </c>
      <c r="AB2335" s="246"/>
      <c r="AC2335" s="236" t="s">
        <v>6708</v>
      </c>
      <c r="AD2335" s="247" t="s">
        <v>6709</v>
      </c>
      <c r="AE2335" s="248">
        <v>0</v>
      </c>
      <c r="AF2335" s="247" t="s">
        <v>6709</v>
      </c>
      <c r="AG2335" s="242" t="str">
        <f>IFERROR(VLOOKUP(작성용!A:A,RM!A:D,4,0),"-")</f>
        <v>정민지</v>
      </c>
      <c r="AH2335" s="9" t="s">
        <v>9318</v>
      </c>
      <c r="AI2335" s="238" t="s">
        <v>9173</v>
      </c>
      <c r="AJ2335" s="238" t="s">
        <v>9173</v>
      </c>
      <c r="AK2335" s="238" t="s">
        <v>6726</v>
      </c>
      <c r="AL2335" s="238">
        <v>2334</v>
      </c>
    </row>
    <row r="2336" spans="1:38" x14ac:dyDescent="0.3">
      <c r="A2336" s="232" t="s">
        <v>626</v>
      </c>
      <c r="B2336" s="232" t="s">
        <v>9312</v>
      </c>
      <c r="C2336" s="244" t="s">
        <v>6717</v>
      </c>
      <c r="D2336" s="240" t="s">
        <v>9499</v>
      </c>
      <c r="E2336" s="239" t="s">
        <v>5686</v>
      </c>
      <c r="F2336" s="243" t="s">
        <v>6729</v>
      </c>
      <c r="G2336" s="214">
        <v>0</v>
      </c>
      <c r="H2336" s="234" t="s">
        <v>9173</v>
      </c>
      <c r="I2336" s="234"/>
      <c r="J2336" s="234"/>
      <c r="K2336" s="234"/>
      <c r="L2336" s="234"/>
      <c r="M2336" s="234"/>
      <c r="N2336" s="234" t="s">
        <v>6720</v>
      </c>
      <c r="O2336" s="249" t="s">
        <v>9314</v>
      </c>
      <c r="P2336" s="249" t="s">
        <v>9315</v>
      </c>
      <c r="Q2336" s="226" t="s">
        <v>9500</v>
      </c>
      <c r="R2336" s="212" t="s">
        <v>5687</v>
      </c>
      <c r="S2336" s="213" t="s">
        <v>9501</v>
      </c>
      <c r="T2336" s="236">
        <v>45532</v>
      </c>
      <c r="U2336" s="237" t="s">
        <v>6722</v>
      </c>
      <c r="V2336" s="237">
        <v>45572</v>
      </c>
      <c r="W2336" s="237">
        <v>45580</v>
      </c>
      <c r="X2336" s="237" t="s">
        <v>9173</v>
      </c>
      <c r="Y2336" s="237"/>
      <c r="Z2336" s="237" t="s">
        <v>7066</v>
      </c>
      <c r="AA2336" s="225">
        <v>202409</v>
      </c>
      <c r="AB2336" s="246"/>
      <c r="AC2336" s="236" t="s">
        <v>6708</v>
      </c>
      <c r="AD2336" s="247" t="s">
        <v>6709</v>
      </c>
      <c r="AE2336" s="248">
        <v>0</v>
      </c>
      <c r="AF2336" s="247" t="s">
        <v>6709</v>
      </c>
      <c r="AG2336" s="242" t="str">
        <f>IFERROR(VLOOKUP(작성용!A:A,RM!A:D,4,0),"-")</f>
        <v>정민지</v>
      </c>
      <c r="AH2336" s="9" t="s">
        <v>9318</v>
      </c>
      <c r="AI2336" s="238" t="s">
        <v>9173</v>
      </c>
      <c r="AJ2336" s="238" t="s">
        <v>9173</v>
      </c>
      <c r="AK2336" s="238" t="s">
        <v>6726</v>
      </c>
      <c r="AL2336" s="238">
        <v>2335</v>
      </c>
    </row>
    <row r="2337" spans="1:38" x14ac:dyDescent="0.3">
      <c r="A2337" s="232" t="s">
        <v>626</v>
      </c>
      <c r="B2337" s="232" t="s">
        <v>9312</v>
      </c>
      <c r="C2337" s="244" t="s">
        <v>6717</v>
      </c>
      <c r="D2337" s="240" t="s">
        <v>9502</v>
      </c>
      <c r="E2337" s="239" t="s">
        <v>5688</v>
      </c>
      <c r="F2337" s="243" t="s">
        <v>6729</v>
      </c>
      <c r="G2337" s="214">
        <v>0</v>
      </c>
      <c r="H2337" s="234" t="s">
        <v>9173</v>
      </c>
      <c r="I2337" s="234"/>
      <c r="J2337" s="234"/>
      <c r="K2337" s="234"/>
      <c r="L2337" s="234"/>
      <c r="M2337" s="234"/>
      <c r="N2337" s="234" t="s">
        <v>6720</v>
      </c>
      <c r="O2337" s="249" t="s">
        <v>9314</v>
      </c>
      <c r="P2337" s="249" t="s">
        <v>9315</v>
      </c>
      <c r="Q2337" s="226" t="s">
        <v>9503</v>
      </c>
      <c r="R2337" s="212" t="s">
        <v>5689</v>
      </c>
      <c r="S2337" s="213" t="s">
        <v>9504</v>
      </c>
      <c r="T2337" s="236">
        <v>45532</v>
      </c>
      <c r="U2337" s="237" t="s">
        <v>6722</v>
      </c>
      <c r="V2337" s="237">
        <v>45572</v>
      </c>
      <c r="W2337" s="237">
        <v>45580</v>
      </c>
      <c r="X2337" s="237" t="s">
        <v>9173</v>
      </c>
      <c r="Y2337" s="237"/>
      <c r="Z2337" s="237" t="s">
        <v>7066</v>
      </c>
      <c r="AA2337" s="225">
        <v>202409</v>
      </c>
      <c r="AB2337" s="246"/>
      <c r="AC2337" s="236" t="s">
        <v>6708</v>
      </c>
      <c r="AD2337" s="247" t="s">
        <v>6709</v>
      </c>
      <c r="AE2337" s="248">
        <v>0</v>
      </c>
      <c r="AF2337" s="247" t="s">
        <v>6709</v>
      </c>
      <c r="AG2337" s="242" t="str">
        <f>IFERROR(VLOOKUP(작성용!A:A,RM!A:D,4,0),"-")</f>
        <v>정민지</v>
      </c>
      <c r="AH2337" s="9" t="s">
        <v>9318</v>
      </c>
      <c r="AI2337" s="238" t="s">
        <v>9173</v>
      </c>
      <c r="AJ2337" s="238" t="s">
        <v>9173</v>
      </c>
      <c r="AK2337" s="238" t="s">
        <v>6726</v>
      </c>
      <c r="AL2337" s="238">
        <v>2336</v>
      </c>
    </row>
    <row r="2338" spans="1:38" x14ac:dyDescent="0.3">
      <c r="A2338" s="232" t="s">
        <v>626</v>
      </c>
      <c r="B2338" s="232" t="s">
        <v>9312</v>
      </c>
      <c r="C2338" s="244" t="s">
        <v>6717</v>
      </c>
      <c r="D2338" s="240" t="s">
        <v>9505</v>
      </c>
      <c r="E2338" s="239" t="s">
        <v>5690</v>
      </c>
      <c r="F2338" s="243" t="s">
        <v>6729</v>
      </c>
      <c r="G2338" s="214">
        <v>0</v>
      </c>
      <c r="H2338" s="234" t="s">
        <v>9173</v>
      </c>
      <c r="I2338" s="234"/>
      <c r="J2338" s="234"/>
      <c r="K2338" s="234"/>
      <c r="L2338" s="234"/>
      <c r="M2338" s="234"/>
      <c r="N2338" s="234" t="s">
        <v>6720</v>
      </c>
      <c r="O2338" s="249" t="s">
        <v>9314</v>
      </c>
      <c r="P2338" s="249" t="s">
        <v>9315</v>
      </c>
      <c r="Q2338" s="226" t="s">
        <v>9506</v>
      </c>
      <c r="R2338" s="212" t="s">
        <v>5691</v>
      </c>
      <c r="S2338" s="213" t="s">
        <v>9507</v>
      </c>
      <c r="T2338" s="236">
        <v>45532</v>
      </c>
      <c r="U2338" s="237" t="s">
        <v>6722</v>
      </c>
      <c r="V2338" s="237">
        <v>45572</v>
      </c>
      <c r="W2338" s="237">
        <v>45580</v>
      </c>
      <c r="X2338" s="237" t="s">
        <v>9173</v>
      </c>
      <c r="Y2338" s="237"/>
      <c r="Z2338" s="237" t="s">
        <v>7066</v>
      </c>
      <c r="AA2338" s="225">
        <v>202409</v>
      </c>
      <c r="AB2338" s="246"/>
      <c r="AC2338" s="236" t="s">
        <v>6708</v>
      </c>
      <c r="AD2338" s="247" t="s">
        <v>6709</v>
      </c>
      <c r="AE2338" s="248">
        <v>0</v>
      </c>
      <c r="AF2338" s="247" t="s">
        <v>6709</v>
      </c>
      <c r="AG2338" s="242" t="str">
        <f>IFERROR(VLOOKUP(작성용!A:A,RM!A:D,4,0),"-")</f>
        <v>정민지</v>
      </c>
      <c r="AH2338" s="9" t="s">
        <v>9318</v>
      </c>
      <c r="AI2338" s="238" t="s">
        <v>9173</v>
      </c>
      <c r="AJ2338" s="238" t="s">
        <v>9173</v>
      </c>
      <c r="AK2338" s="238" t="s">
        <v>6726</v>
      </c>
      <c r="AL2338" s="238">
        <v>2337</v>
      </c>
    </row>
    <row r="2339" spans="1:38" x14ac:dyDescent="0.3">
      <c r="A2339" s="232" t="s">
        <v>626</v>
      </c>
      <c r="B2339" s="232" t="s">
        <v>9312</v>
      </c>
      <c r="C2339" s="244" t="s">
        <v>6717</v>
      </c>
      <c r="D2339" s="240" t="s">
        <v>9508</v>
      </c>
      <c r="E2339" s="239" t="s">
        <v>5692</v>
      </c>
      <c r="F2339" s="243" t="s">
        <v>6729</v>
      </c>
      <c r="G2339" s="214">
        <v>0</v>
      </c>
      <c r="H2339" s="234" t="s">
        <v>9173</v>
      </c>
      <c r="I2339" s="234"/>
      <c r="J2339" s="234"/>
      <c r="K2339" s="234"/>
      <c r="L2339" s="234"/>
      <c r="M2339" s="234"/>
      <c r="N2339" s="234" t="s">
        <v>6720</v>
      </c>
      <c r="O2339" s="249" t="s">
        <v>9314</v>
      </c>
      <c r="P2339" s="249" t="s">
        <v>9315</v>
      </c>
      <c r="Q2339" s="226" t="s">
        <v>9509</v>
      </c>
      <c r="R2339" s="212" t="s">
        <v>5693</v>
      </c>
      <c r="S2339" s="213" t="s">
        <v>9510</v>
      </c>
      <c r="T2339" s="236">
        <v>45532</v>
      </c>
      <c r="U2339" s="237" t="s">
        <v>6722</v>
      </c>
      <c r="V2339" s="237">
        <v>45572</v>
      </c>
      <c r="W2339" s="237">
        <v>45580</v>
      </c>
      <c r="X2339" s="237" t="s">
        <v>9173</v>
      </c>
      <c r="Y2339" s="237"/>
      <c r="Z2339" s="237" t="s">
        <v>7066</v>
      </c>
      <c r="AA2339" s="225">
        <v>202409</v>
      </c>
      <c r="AB2339" s="246"/>
      <c r="AC2339" s="236" t="s">
        <v>6708</v>
      </c>
      <c r="AD2339" s="247" t="s">
        <v>6709</v>
      </c>
      <c r="AE2339" s="248">
        <v>0</v>
      </c>
      <c r="AF2339" s="247" t="s">
        <v>6709</v>
      </c>
      <c r="AG2339" s="242" t="str">
        <f>IFERROR(VLOOKUP(작성용!A:A,RM!A:D,4,0),"-")</f>
        <v>정민지</v>
      </c>
      <c r="AH2339" s="9" t="s">
        <v>9318</v>
      </c>
      <c r="AI2339" s="238" t="s">
        <v>9173</v>
      </c>
      <c r="AJ2339" s="238" t="s">
        <v>9173</v>
      </c>
      <c r="AK2339" s="238" t="s">
        <v>6726</v>
      </c>
      <c r="AL2339" s="238">
        <v>2338</v>
      </c>
    </row>
    <row r="2340" spans="1:38" x14ac:dyDescent="0.3">
      <c r="A2340" s="232" t="s">
        <v>626</v>
      </c>
      <c r="B2340" s="232" t="s">
        <v>9312</v>
      </c>
      <c r="C2340" s="244" t="s">
        <v>6717</v>
      </c>
      <c r="D2340" s="240" t="s">
        <v>9511</v>
      </c>
      <c r="E2340" s="239" t="s">
        <v>5694</v>
      </c>
      <c r="F2340" s="243" t="s">
        <v>6729</v>
      </c>
      <c r="G2340" s="214">
        <v>0</v>
      </c>
      <c r="H2340" s="234" t="s">
        <v>9173</v>
      </c>
      <c r="I2340" s="234"/>
      <c r="J2340" s="234"/>
      <c r="K2340" s="234"/>
      <c r="L2340" s="234"/>
      <c r="M2340" s="234"/>
      <c r="N2340" s="234" t="s">
        <v>6720</v>
      </c>
      <c r="O2340" s="249" t="s">
        <v>9314</v>
      </c>
      <c r="P2340" s="249" t="s">
        <v>9315</v>
      </c>
      <c r="Q2340" s="226" t="s">
        <v>9512</v>
      </c>
      <c r="R2340" s="212" t="s">
        <v>5695</v>
      </c>
      <c r="S2340" s="213" t="s">
        <v>9513</v>
      </c>
      <c r="T2340" s="236">
        <v>45532</v>
      </c>
      <c r="U2340" s="237" t="s">
        <v>6722</v>
      </c>
      <c r="V2340" s="237">
        <v>45572</v>
      </c>
      <c r="W2340" s="237">
        <v>45580</v>
      </c>
      <c r="X2340" s="237" t="s">
        <v>9173</v>
      </c>
      <c r="Y2340" s="237"/>
      <c r="Z2340" s="237" t="s">
        <v>7066</v>
      </c>
      <c r="AA2340" s="225">
        <v>202409</v>
      </c>
      <c r="AB2340" s="246"/>
      <c r="AC2340" s="236" t="s">
        <v>6708</v>
      </c>
      <c r="AD2340" s="247" t="s">
        <v>6709</v>
      </c>
      <c r="AE2340" s="248">
        <v>0</v>
      </c>
      <c r="AF2340" s="247" t="s">
        <v>6709</v>
      </c>
      <c r="AG2340" s="242" t="str">
        <f>IFERROR(VLOOKUP(작성용!A:A,RM!A:D,4,0),"-")</f>
        <v>정민지</v>
      </c>
      <c r="AH2340" s="9" t="s">
        <v>9318</v>
      </c>
      <c r="AI2340" s="238" t="s">
        <v>9173</v>
      </c>
      <c r="AJ2340" s="238" t="s">
        <v>9173</v>
      </c>
      <c r="AK2340" s="238" t="s">
        <v>6726</v>
      </c>
      <c r="AL2340" s="238">
        <v>2339</v>
      </c>
    </row>
    <row r="2341" spans="1:38" x14ac:dyDescent="0.3">
      <c r="A2341" s="232" t="s">
        <v>626</v>
      </c>
      <c r="B2341" s="232" t="s">
        <v>9312</v>
      </c>
      <c r="C2341" s="244" t="s">
        <v>6717</v>
      </c>
      <c r="D2341" s="240" t="s">
        <v>7354</v>
      </c>
      <c r="E2341" s="239" t="s">
        <v>4538</v>
      </c>
      <c r="F2341" s="243" t="s">
        <v>6729</v>
      </c>
      <c r="G2341" s="214">
        <v>0</v>
      </c>
      <c r="H2341" s="234" t="s">
        <v>9173</v>
      </c>
      <c r="I2341" s="234"/>
      <c r="J2341" s="234"/>
      <c r="K2341" s="234"/>
      <c r="L2341" s="234"/>
      <c r="M2341" s="234"/>
      <c r="N2341" s="234" t="s">
        <v>6720</v>
      </c>
      <c r="O2341" s="249" t="s">
        <v>9314</v>
      </c>
      <c r="P2341" s="249" t="s">
        <v>9315</v>
      </c>
      <c r="Q2341" s="226" t="s">
        <v>9514</v>
      </c>
      <c r="R2341" s="212" t="s">
        <v>4539</v>
      </c>
      <c r="S2341" s="213" t="s">
        <v>7355</v>
      </c>
      <c r="T2341" s="236">
        <v>45532</v>
      </c>
      <c r="U2341" s="237" t="s">
        <v>6722</v>
      </c>
      <c r="V2341" s="237">
        <v>45572</v>
      </c>
      <c r="W2341" s="237">
        <v>45580</v>
      </c>
      <c r="X2341" s="237" t="s">
        <v>9173</v>
      </c>
      <c r="Y2341" s="237"/>
      <c r="Z2341" s="237" t="s">
        <v>7066</v>
      </c>
      <c r="AA2341" s="225">
        <v>202409</v>
      </c>
      <c r="AB2341" s="246"/>
      <c r="AC2341" s="236" t="s">
        <v>6708</v>
      </c>
      <c r="AD2341" s="247" t="s">
        <v>6709</v>
      </c>
      <c r="AE2341" s="248">
        <v>0</v>
      </c>
      <c r="AF2341" s="247" t="s">
        <v>6709</v>
      </c>
      <c r="AG2341" s="242" t="str">
        <f>IFERROR(VLOOKUP(작성용!A:A,RM!A:D,4,0),"-")</f>
        <v>정민지</v>
      </c>
      <c r="AH2341" s="9" t="s">
        <v>9318</v>
      </c>
      <c r="AI2341" s="238" t="s">
        <v>9173</v>
      </c>
      <c r="AJ2341" s="238" t="s">
        <v>9173</v>
      </c>
      <c r="AK2341" s="238" t="s">
        <v>6726</v>
      </c>
      <c r="AL2341" s="238">
        <v>2340</v>
      </c>
    </row>
    <row r="2342" spans="1:38" x14ac:dyDescent="0.3">
      <c r="A2342" s="232" t="s">
        <v>626</v>
      </c>
      <c r="B2342" s="232" t="s">
        <v>9312</v>
      </c>
      <c r="C2342" s="244" t="s">
        <v>6717</v>
      </c>
      <c r="D2342" s="240" t="s">
        <v>7363</v>
      </c>
      <c r="E2342" s="239" t="s">
        <v>3986</v>
      </c>
      <c r="F2342" s="243" t="s">
        <v>6729</v>
      </c>
      <c r="G2342" s="214">
        <v>0</v>
      </c>
      <c r="H2342" s="234" t="s">
        <v>9173</v>
      </c>
      <c r="I2342" s="234"/>
      <c r="J2342" s="234"/>
      <c r="K2342" s="234"/>
      <c r="L2342" s="234"/>
      <c r="M2342" s="234"/>
      <c r="N2342" s="234" t="s">
        <v>6720</v>
      </c>
      <c r="O2342" s="249" t="s">
        <v>9314</v>
      </c>
      <c r="P2342" s="249" t="s">
        <v>9315</v>
      </c>
      <c r="Q2342" s="226" t="s">
        <v>9515</v>
      </c>
      <c r="R2342" s="212" t="s">
        <v>4189</v>
      </c>
      <c r="S2342" s="213" t="s">
        <v>7364</v>
      </c>
      <c r="T2342" s="236">
        <v>45532</v>
      </c>
      <c r="U2342" s="237" t="s">
        <v>6722</v>
      </c>
      <c r="V2342" s="237">
        <v>45572</v>
      </c>
      <c r="W2342" s="237">
        <v>45580</v>
      </c>
      <c r="X2342" s="237" t="s">
        <v>9173</v>
      </c>
      <c r="Y2342" s="237"/>
      <c r="Z2342" s="237" t="s">
        <v>7066</v>
      </c>
      <c r="AA2342" s="225">
        <v>202409</v>
      </c>
      <c r="AB2342" s="246"/>
      <c r="AC2342" s="236" t="s">
        <v>6708</v>
      </c>
      <c r="AD2342" s="247" t="s">
        <v>6709</v>
      </c>
      <c r="AE2342" s="248">
        <v>0</v>
      </c>
      <c r="AF2342" s="247" t="s">
        <v>6709</v>
      </c>
      <c r="AG2342" s="242" t="str">
        <f>IFERROR(VLOOKUP(작성용!A:A,RM!A:D,4,0),"-")</f>
        <v>정민지</v>
      </c>
      <c r="AH2342" s="9" t="s">
        <v>9318</v>
      </c>
      <c r="AI2342" s="238" t="s">
        <v>9173</v>
      </c>
      <c r="AJ2342" s="238" t="s">
        <v>9173</v>
      </c>
      <c r="AK2342" s="238" t="s">
        <v>6726</v>
      </c>
      <c r="AL2342" s="238">
        <v>2341</v>
      </c>
    </row>
    <row r="2343" spans="1:38" x14ac:dyDescent="0.3">
      <c r="A2343" s="232" t="s">
        <v>626</v>
      </c>
      <c r="B2343" s="232" t="s">
        <v>9312</v>
      </c>
      <c r="C2343" s="244" t="s">
        <v>6717</v>
      </c>
      <c r="D2343" s="240" t="s">
        <v>6739</v>
      </c>
      <c r="E2343" s="239" t="s">
        <v>3987</v>
      </c>
      <c r="F2343" s="243" t="s">
        <v>6729</v>
      </c>
      <c r="G2343" s="214">
        <v>0</v>
      </c>
      <c r="H2343" s="234" t="s">
        <v>9173</v>
      </c>
      <c r="I2343" s="234"/>
      <c r="J2343" s="234"/>
      <c r="K2343" s="234"/>
      <c r="L2343" s="234"/>
      <c r="M2343" s="234"/>
      <c r="N2343" s="234" t="s">
        <v>6720</v>
      </c>
      <c r="O2343" s="249" t="s">
        <v>9314</v>
      </c>
      <c r="P2343" s="249" t="s">
        <v>9315</v>
      </c>
      <c r="Q2343" s="226" t="s">
        <v>9516</v>
      </c>
      <c r="R2343" s="212" t="s">
        <v>4190</v>
      </c>
      <c r="S2343" s="213" t="s">
        <v>7362</v>
      </c>
      <c r="T2343" s="236">
        <v>45532</v>
      </c>
      <c r="U2343" s="237" t="s">
        <v>6722</v>
      </c>
      <c r="V2343" s="237">
        <v>45572</v>
      </c>
      <c r="W2343" s="237">
        <v>45580</v>
      </c>
      <c r="X2343" s="237" t="s">
        <v>9173</v>
      </c>
      <c r="Y2343" s="237"/>
      <c r="Z2343" s="237" t="s">
        <v>7066</v>
      </c>
      <c r="AA2343" s="225">
        <v>202409</v>
      </c>
      <c r="AB2343" s="246"/>
      <c r="AC2343" s="236" t="s">
        <v>6708</v>
      </c>
      <c r="AD2343" s="247" t="s">
        <v>6709</v>
      </c>
      <c r="AE2343" s="248">
        <v>0</v>
      </c>
      <c r="AF2343" s="247" t="s">
        <v>6709</v>
      </c>
      <c r="AG2343" s="242" t="str">
        <f>IFERROR(VLOOKUP(작성용!A:A,RM!A:D,4,0),"-")</f>
        <v>정민지</v>
      </c>
      <c r="AH2343" s="9" t="s">
        <v>9318</v>
      </c>
      <c r="AI2343" s="238" t="s">
        <v>9173</v>
      </c>
      <c r="AJ2343" s="238" t="s">
        <v>9173</v>
      </c>
      <c r="AK2343" s="238" t="s">
        <v>6726</v>
      </c>
      <c r="AL2343" s="238">
        <v>2342</v>
      </c>
    </row>
    <row r="2344" spans="1:38" x14ac:dyDescent="0.3">
      <c r="A2344" s="232" t="s">
        <v>626</v>
      </c>
      <c r="B2344" s="232" t="s">
        <v>9312</v>
      </c>
      <c r="C2344" s="244" t="s">
        <v>6717</v>
      </c>
      <c r="D2344" s="240" t="s">
        <v>6748</v>
      </c>
      <c r="E2344" s="239" t="s">
        <v>3971</v>
      </c>
      <c r="F2344" s="243" t="s">
        <v>6729</v>
      </c>
      <c r="G2344" s="214">
        <v>0</v>
      </c>
      <c r="H2344" s="234" t="s">
        <v>9173</v>
      </c>
      <c r="I2344" s="234"/>
      <c r="J2344" s="234"/>
      <c r="K2344" s="234"/>
      <c r="L2344" s="234"/>
      <c r="M2344" s="234"/>
      <c r="N2344" s="234" t="s">
        <v>6720</v>
      </c>
      <c r="O2344" s="249" t="s">
        <v>9314</v>
      </c>
      <c r="P2344" s="249" t="s">
        <v>9315</v>
      </c>
      <c r="Q2344" s="226" t="s">
        <v>9517</v>
      </c>
      <c r="R2344" s="212" t="s">
        <v>4200</v>
      </c>
      <c r="S2344" s="213" t="s">
        <v>9518</v>
      </c>
      <c r="T2344" s="236">
        <v>45532</v>
      </c>
      <c r="U2344" s="237" t="s">
        <v>6722</v>
      </c>
      <c r="V2344" s="237">
        <v>45572</v>
      </c>
      <c r="W2344" s="237">
        <v>45580</v>
      </c>
      <c r="X2344" s="237" t="s">
        <v>9173</v>
      </c>
      <c r="Y2344" s="237"/>
      <c r="Z2344" s="237" t="s">
        <v>7066</v>
      </c>
      <c r="AA2344" s="225">
        <v>202409</v>
      </c>
      <c r="AB2344" s="246"/>
      <c r="AC2344" s="236" t="s">
        <v>6708</v>
      </c>
      <c r="AD2344" s="247" t="s">
        <v>6709</v>
      </c>
      <c r="AE2344" s="248">
        <v>0</v>
      </c>
      <c r="AF2344" s="247" t="s">
        <v>6709</v>
      </c>
      <c r="AG2344" s="242" t="str">
        <f>IFERROR(VLOOKUP(작성용!A:A,RM!A:D,4,0),"-")</f>
        <v>정민지</v>
      </c>
      <c r="AH2344" s="9" t="s">
        <v>9318</v>
      </c>
      <c r="AI2344" s="238" t="s">
        <v>9173</v>
      </c>
      <c r="AJ2344" s="238" t="s">
        <v>9173</v>
      </c>
      <c r="AK2344" s="238" t="s">
        <v>6726</v>
      </c>
      <c r="AL2344" s="238">
        <v>2343</v>
      </c>
    </row>
    <row r="2345" spans="1:38" x14ac:dyDescent="0.3">
      <c r="A2345" s="232" t="s">
        <v>626</v>
      </c>
      <c r="B2345" s="232" t="s">
        <v>9312</v>
      </c>
      <c r="C2345" s="244" t="s">
        <v>6717</v>
      </c>
      <c r="D2345" s="240" t="s">
        <v>9519</v>
      </c>
      <c r="E2345" s="239" t="s">
        <v>5696</v>
      </c>
      <c r="F2345" s="243" t="s">
        <v>6729</v>
      </c>
      <c r="G2345" s="214">
        <v>0</v>
      </c>
      <c r="H2345" s="234" t="s">
        <v>9173</v>
      </c>
      <c r="I2345" s="234"/>
      <c r="J2345" s="234"/>
      <c r="K2345" s="234"/>
      <c r="L2345" s="234"/>
      <c r="M2345" s="234"/>
      <c r="N2345" s="234" t="s">
        <v>6720</v>
      </c>
      <c r="O2345" s="249" t="s">
        <v>9314</v>
      </c>
      <c r="P2345" s="249" t="s">
        <v>9315</v>
      </c>
      <c r="Q2345" s="226" t="s">
        <v>9520</v>
      </c>
      <c r="R2345" s="212" t="s">
        <v>5697</v>
      </c>
      <c r="S2345" s="213" t="s">
        <v>9521</v>
      </c>
      <c r="T2345" s="236">
        <v>45532</v>
      </c>
      <c r="U2345" s="237" t="s">
        <v>6722</v>
      </c>
      <c r="V2345" s="237">
        <v>45572</v>
      </c>
      <c r="W2345" s="237">
        <v>45580</v>
      </c>
      <c r="X2345" s="237" t="s">
        <v>9173</v>
      </c>
      <c r="Y2345" s="237"/>
      <c r="Z2345" s="237" t="s">
        <v>7066</v>
      </c>
      <c r="AA2345" s="225">
        <v>202409</v>
      </c>
      <c r="AB2345" s="246"/>
      <c r="AC2345" s="236" t="s">
        <v>6708</v>
      </c>
      <c r="AD2345" s="247" t="s">
        <v>6709</v>
      </c>
      <c r="AE2345" s="248">
        <v>0</v>
      </c>
      <c r="AF2345" s="247" t="s">
        <v>6709</v>
      </c>
      <c r="AG2345" s="242" t="str">
        <f>IFERROR(VLOOKUP(작성용!A:A,RM!A:D,4,0),"-")</f>
        <v>정민지</v>
      </c>
      <c r="AH2345" s="9" t="s">
        <v>9318</v>
      </c>
      <c r="AI2345" s="238" t="s">
        <v>9173</v>
      </c>
      <c r="AJ2345" s="238" t="s">
        <v>9173</v>
      </c>
      <c r="AK2345" s="238" t="s">
        <v>6726</v>
      </c>
      <c r="AL2345" s="238">
        <v>2344</v>
      </c>
    </row>
    <row r="2346" spans="1:38" x14ac:dyDescent="0.3">
      <c r="A2346" s="232" t="s">
        <v>626</v>
      </c>
      <c r="B2346" s="232" t="s">
        <v>9312</v>
      </c>
      <c r="C2346" s="244" t="s">
        <v>6717</v>
      </c>
      <c r="D2346" s="240" t="s">
        <v>8130</v>
      </c>
      <c r="E2346" s="239" t="s">
        <v>4823</v>
      </c>
      <c r="F2346" s="243" t="s">
        <v>6729</v>
      </c>
      <c r="G2346" s="214">
        <v>0</v>
      </c>
      <c r="H2346" s="234" t="s">
        <v>9173</v>
      </c>
      <c r="I2346" s="234"/>
      <c r="J2346" s="234"/>
      <c r="K2346" s="234"/>
      <c r="L2346" s="234"/>
      <c r="M2346" s="234"/>
      <c r="N2346" s="234" t="s">
        <v>6720</v>
      </c>
      <c r="O2346" s="249" t="s">
        <v>9314</v>
      </c>
      <c r="P2346" s="249" t="s">
        <v>9315</v>
      </c>
      <c r="Q2346" s="226" t="s">
        <v>9522</v>
      </c>
      <c r="R2346" s="212" t="s">
        <v>4824</v>
      </c>
      <c r="S2346" s="213" t="s">
        <v>9523</v>
      </c>
      <c r="T2346" s="236">
        <v>45532</v>
      </c>
      <c r="U2346" s="237" t="s">
        <v>6722</v>
      </c>
      <c r="V2346" s="237">
        <v>45572</v>
      </c>
      <c r="W2346" s="237">
        <v>45580</v>
      </c>
      <c r="X2346" s="237" t="s">
        <v>9173</v>
      </c>
      <c r="Y2346" s="237"/>
      <c r="Z2346" s="237" t="s">
        <v>7066</v>
      </c>
      <c r="AA2346" s="225">
        <v>202409</v>
      </c>
      <c r="AB2346" s="246"/>
      <c r="AC2346" s="236" t="s">
        <v>6708</v>
      </c>
      <c r="AD2346" s="247" t="s">
        <v>6709</v>
      </c>
      <c r="AE2346" s="248">
        <v>0</v>
      </c>
      <c r="AF2346" s="247" t="s">
        <v>6709</v>
      </c>
      <c r="AG2346" s="242" t="str">
        <f>IFERROR(VLOOKUP(작성용!A:A,RM!A:D,4,0),"-")</f>
        <v>정민지</v>
      </c>
      <c r="AH2346" s="9" t="s">
        <v>9318</v>
      </c>
      <c r="AI2346" s="238" t="s">
        <v>9173</v>
      </c>
      <c r="AJ2346" s="238" t="s">
        <v>9173</v>
      </c>
      <c r="AK2346" s="238" t="s">
        <v>6726</v>
      </c>
      <c r="AL2346" s="238">
        <v>2345</v>
      </c>
    </row>
    <row r="2347" spans="1:38" x14ac:dyDescent="0.3">
      <c r="A2347" s="232" t="s">
        <v>626</v>
      </c>
      <c r="B2347" s="232" t="s">
        <v>9312</v>
      </c>
      <c r="C2347" s="244" t="s">
        <v>6717</v>
      </c>
      <c r="D2347" s="240" t="s">
        <v>6770</v>
      </c>
      <c r="E2347" s="239" t="s">
        <v>5698</v>
      </c>
      <c r="F2347" s="243" t="s">
        <v>6729</v>
      </c>
      <c r="G2347" s="214">
        <v>0</v>
      </c>
      <c r="H2347" s="234" t="s">
        <v>9173</v>
      </c>
      <c r="I2347" s="234"/>
      <c r="J2347" s="234"/>
      <c r="K2347" s="234"/>
      <c r="L2347" s="234"/>
      <c r="M2347" s="234"/>
      <c r="N2347" s="234" t="s">
        <v>6720</v>
      </c>
      <c r="O2347" s="249" t="s">
        <v>9314</v>
      </c>
      <c r="P2347" s="249" t="s">
        <v>9315</v>
      </c>
      <c r="Q2347" s="226" t="s">
        <v>9524</v>
      </c>
      <c r="R2347" s="212" t="s">
        <v>5699</v>
      </c>
      <c r="S2347" s="213" t="s">
        <v>9525</v>
      </c>
      <c r="T2347" s="236">
        <v>45532</v>
      </c>
      <c r="U2347" s="237" t="s">
        <v>6722</v>
      </c>
      <c r="V2347" s="237">
        <v>45572</v>
      </c>
      <c r="W2347" s="237">
        <v>45580</v>
      </c>
      <c r="X2347" s="237" t="s">
        <v>9173</v>
      </c>
      <c r="Y2347" s="237"/>
      <c r="Z2347" s="237" t="s">
        <v>7066</v>
      </c>
      <c r="AA2347" s="225">
        <v>202409</v>
      </c>
      <c r="AB2347" s="246"/>
      <c r="AC2347" s="236" t="s">
        <v>6708</v>
      </c>
      <c r="AD2347" s="247" t="s">
        <v>6709</v>
      </c>
      <c r="AE2347" s="248">
        <v>0</v>
      </c>
      <c r="AF2347" s="247" t="s">
        <v>6709</v>
      </c>
      <c r="AG2347" s="242" t="str">
        <f>IFERROR(VLOOKUP(작성용!A:A,RM!A:D,4,0),"-")</f>
        <v>정민지</v>
      </c>
      <c r="AH2347" s="9" t="s">
        <v>9318</v>
      </c>
      <c r="AI2347" s="238" t="s">
        <v>9173</v>
      </c>
      <c r="AJ2347" s="238" t="s">
        <v>9173</v>
      </c>
      <c r="AK2347" s="238" t="s">
        <v>6726</v>
      </c>
      <c r="AL2347" s="238">
        <v>2346</v>
      </c>
    </row>
    <row r="2348" spans="1:38" x14ac:dyDescent="0.3">
      <c r="A2348" s="232" t="s">
        <v>626</v>
      </c>
      <c r="B2348" s="232" t="s">
        <v>9312</v>
      </c>
      <c r="C2348" s="244" t="s">
        <v>6717</v>
      </c>
      <c r="D2348" s="240" t="s">
        <v>7373</v>
      </c>
      <c r="E2348" s="239" t="s">
        <v>4551</v>
      </c>
      <c r="F2348" s="243" t="s">
        <v>6729</v>
      </c>
      <c r="G2348" s="214">
        <v>0</v>
      </c>
      <c r="H2348" s="234" t="s">
        <v>9173</v>
      </c>
      <c r="I2348" s="234"/>
      <c r="J2348" s="234"/>
      <c r="K2348" s="234"/>
      <c r="L2348" s="234"/>
      <c r="M2348" s="234"/>
      <c r="N2348" s="234" t="s">
        <v>6720</v>
      </c>
      <c r="O2348" s="249" t="s">
        <v>9314</v>
      </c>
      <c r="P2348" s="249" t="s">
        <v>9315</v>
      </c>
      <c r="Q2348" s="226" t="s">
        <v>9526</v>
      </c>
      <c r="R2348" s="212" t="s">
        <v>4552</v>
      </c>
      <c r="S2348" s="213" t="s">
        <v>7374</v>
      </c>
      <c r="T2348" s="236">
        <v>45532</v>
      </c>
      <c r="U2348" s="237" t="s">
        <v>6722</v>
      </c>
      <c r="V2348" s="237">
        <v>45572</v>
      </c>
      <c r="W2348" s="237">
        <v>45580</v>
      </c>
      <c r="X2348" s="237" t="s">
        <v>9173</v>
      </c>
      <c r="Y2348" s="237"/>
      <c r="Z2348" s="237" t="s">
        <v>7066</v>
      </c>
      <c r="AA2348" s="225">
        <v>202409</v>
      </c>
      <c r="AB2348" s="246"/>
      <c r="AC2348" s="236" t="s">
        <v>6708</v>
      </c>
      <c r="AD2348" s="247" t="s">
        <v>6709</v>
      </c>
      <c r="AE2348" s="248">
        <v>0</v>
      </c>
      <c r="AF2348" s="247" t="s">
        <v>6709</v>
      </c>
      <c r="AG2348" s="242" t="str">
        <f>IFERROR(VLOOKUP(작성용!A:A,RM!A:D,4,0),"-")</f>
        <v>정민지</v>
      </c>
      <c r="AH2348" s="9" t="s">
        <v>9318</v>
      </c>
      <c r="AI2348" s="238" t="s">
        <v>9173</v>
      </c>
      <c r="AJ2348" s="238" t="s">
        <v>9173</v>
      </c>
      <c r="AK2348" s="238" t="s">
        <v>6726</v>
      </c>
      <c r="AL2348" s="238">
        <v>2347</v>
      </c>
    </row>
    <row r="2349" spans="1:38" x14ac:dyDescent="0.3">
      <c r="A2349" s="232" t="s">
        <v>626</v>
      </c>
      <c r="B2349" s="232" t="s">
        <v>9312</v>
      </c>
      <c r="C2349" s="244" t="s">
        <v>6717</v>
      </c>
      <c r="D2349" s="240" t="s">
        <v>9527</v>
      </c>
      <c r="E2349" s="239" t="s">
        <v>5700</v>
      </c>
      <c r="F2349" s="243" t="s">
        <v>6729</v>
      </c>
      <c r="G2349" s="214">
        <v>0</v>
      </c>
      <c r="H2349" s="234" t="s">
        <v>9173</v>
      </c>
      <c r="I2349" s="234"/>
      <c r="J2349" s="234"/>
      <c r="K2349" s="234"/>
      <c r="L2349" s="234"/>
      <c r="M2349" s="234"/>
      <c r="N2349" s="234" t="s">
        <v>6720</v>
      </c>
      <c r="O2349" s="249" t="s">
        <v>9314</v>
      </c>
      <c r="P2349" s="249" t="s">
        <v>9315</v>
      </c>
      <c r="Q2349" s="226" t="s">
        <v>9528</v>
      </c>
      <c r="R2349" s="212" t="s">
        <v>5701</v>
      </c>
      <c r="S2349" s="213" t="s">
        <v>9529</v>
      </c>
      <c r="T2349" s="236">
        <v>45532</v>
      </c>
      <c r="U2349" s="237" t="s">
        <v>6722</v>
      </c>
      <c r="V2349" s="237">
        <v>45572</v>
      </c>
      <c r="W2349" s="237">
        <v>45580</v>
      </c>
      <c r="X2349" s="237" t="s">
        <v>9173</v>
      </c>
      <c r="Y2349" s="237"/>
      <c r="Z2349" s="237" t="s">
        <v>7066</v>
      </c>
      <c r="AA2349" s="225">
        <v>202409</v>
      </c>
      <c r="AB2349" s="246"/>
      <c r="AC2349" s="236" t="s">
        <v>6708</v>
      </c>
      <c r="AD2349" s="247" t="s">
        <v>6709</v>
      </c>
      <c r="AE2349" s="248">
        <v>0</v>
      </c>
      <c r="AF2349" s="247" t="s">
        <v>6709</v>
      </c>
      <c r="AG2349" s="242" t="str">
        <f>IFERROR(VLOOKUP(작성용!A:A,RM!A:D,4,0),"-")</f>
        <v>정민지</v>
      </c>
      <c r="AH2349" s="9" t="s">
        <v>9318</v>
      </c>
      <c r="AI2349" s="238" t="s">
        <v>9173</v>
      </c>
      <c r="AJ2349" s="238" t="s">
        <v>9173</v>
      </c>
      <c r="AK2349" s="238" t="s">
        <v>6726</v>
      </c>
      <c r="AL2349" s="238">
        <v>2348</v>
      </c>
    </row>
    <row r="2350" spans="1:38" x14ac:dyDescent="0.3">
      <c r="A2350" s="232" t="s">
        <v>626</v>
      </c>
      <c r="B2350" s="232" t="s">
        <v>9312</v>
      </c>
      <c r="C2350" s="244" t="s">
        <v>6717</v>
      </c>
      <c r="D2350" s="240" t="s">
        <v>8819</v>
      </c>
      <c r="E2350" s="239" t="s">
        <v>5452</v>
      </c>
      <c r="F2350" s="243" t="s">
        <v>6729</v>
      </c>
      <c r="G2350" s="214">
        <v>0</v>
      </c>
      <c r="H2350" s="234" t="s">
        <v>9173</v>
      </c>
      <c r="I2350" s="234"/>
      <c r="J2350" s="234"/>
      <c r="K2350" s="234"/>
      <c r="L2350" s="234"/>
      <c r="M2350" s="234"/>
      <c r="N2350" s="234" t="s">
        <v>6720</v>
      </c>
      <c r="O2350" s="249" t="s">
        <v>9314</v>
      </c>
      <c r="P2350" s="249" t="s">
        <v>9315</v>
      </c>
      <c r="Q2350" s="226" t="s">
        <v>9530</v>
      </c>
      <c r="R2350" s="212" t="s">
        <v>5453</v>
      </c>
      <c r="S2350" s="213" t="s">
        <v>9531</v>
      </c>
      <c r="T2350" s="236">
        <v>45532</v>
      </c>
      <c r="U2350" s="237" t="s">
        <v>6722</v>
      </c>
      <c r="V2350" s="237">
        <v>45572</v>
      </c>
      <c r="W2350" s="237">
        <v>45580</v>
      </c>
      <c r="X2350" s="237" t="s">
        <v>9173</v>
      </c>
      <c r="Y2350" s="237"/>
      <c r="Z2350" s="237" t="s">
        <v>7066</v>
      </c>
      <c r="AA2350" s="225">
        <v>202409</v>
      </c>
      <c r="AB2350" s="246"/>
      <c r="AC2350" s="236" t="s">
        <v>6708</v>
      </c>
      <c r="AD2350" s="247" t="s">
        <v>6709</v>
      </c>
      <c r="AE2350" s="248">
        <v>0</v>
      </c>
      <c r="AF2350" s="247" t="s">
        <v>6709</v>
      </c>
      <c r="AG2350" s="242" t="str">
        <f>IFERROR(VLOOKUP(작성용!A:A,RM!A:D,4,0),"-")</f>
        <v>정민지</v>
      </c>
      <c r="AH2350" s="9" t="s">
        <v>9318</v>
      </c>
      <c r="AI2350" s="238" t="s">
        <v>9173</v>
      </c>
      <c r="AJ2350" s="238" t="s">
        <v>9173</v>
      </c>
      <c r="AK2350" s="238" t="s">
        <v>6726</v>
      </c>
      <c r="AL2350" s="238">
        <v>2349</v>
      </c>
    </row>
    <row r="2351" spans="1:38" x14ac:dyDescent="0.3">
      <c r="A2351" s="232" t="s">
        <v>626</v>
      </c>
      <c r="B2351" s="232" t="s">
        <v>9312</v>
      </c>
      <c r="C2351" s="244" t="s">
        <v>6717</v>
      </c>
      <c r="D2351" s="240" t="s">
        <v>9532</v>
      </c>
      <c r="E2351" s="239" t="s">
        <v>5702</v>
      </c>
      <c r="F2351" s="243" t="s">
        <v>6729</v>
      </c>
      <c r="G2351" s="214">
        <v>0</v>
      </c>
      <c r="H2351" s="234" t="s">
        <v>9173</v>
      </c>
      <c r="I2351" s="234"/>
      <c r="J2351" s="234"/>
      <c r="K2351" s="234"/>
      <c r="L2351" s="234"/>
      <c r="M2351" s="234"/>
      <c r="N2351" s="234" t="s">
        <v>6720</v>
      </c>
      <c r="O2351" s="249" t="s">
        <v>9314</v>
      </c>
      <c r="P2351" s="249" t="s">
        <v>9315</v>
      </c>
      <c r="Q2351" s="226" t="s">
        <v>9533</v>
      </c>
      <c r="R2351" s="212" t="s">
        <v>5703</v>
      </c>
      <c r="S2351" s="213" t="s">
        <v>9534</v>
      </c>
      <c r="T2351" s="236">
        <v>45532</v>
      </c>
      <c r="U2351" s="237" t="s">
        <v>6722</v>
      </c>
      <c r="V2351" s="237">
        <v>45572</v>
      </c>
      <c r="W2351" s="237">
        <v>45580</v>
      </c>
      <c r="X2351" s="237" t="s">
        <v>9173</v>
      </c>
      <c r="Y2351" s="237"/>
      <c r="Z2351" s="237" t="s">
        <v>7066</v>
      </c>
      <c r="AA2351" s="225">
        <v>202409</v>
      </c>
      <c r="AB2351" s="246"/>
      <c r="AC2351" s="236" t="s">
        <v>6708</v>
      </c>
      <c r="AD2351" s="247" t="s">
        <v>6709</v>
      </c>
      <c r="AE2351" s="248">
        <v>0</v>
      </c>
      <c r="AF2351" s="247" t="s">
        <v>6709</v>
      </c>
      <c r="AG2351" s="242" t="str">
        <f>IFERROR(VLOOKUP(작성용!A:A,RM!A:D,4,0),"-")</f>
        <v>정민지</v>
      </c>
      <c r="AH2351" s="9" t="s">
        <v>9318</v>
      </c>
      <c r="AI2351" s="238" t="s">
        <v>9173</v>
      </c>
      <c r="AJ2351" s="238" t="s">
        <v>9173</v>
      </c>
      <c r="AK2351" s="238" t="s">
        <v>6726</v>
      </c>
      <c r="AL2351" s="238">
        <v>2350</v>
      </c>
    </row>
    <row r="2352" spans="1:38" x14ac:dyDescent="0.3">
      <c r="A2352" s="232" t="s">
        <v>626</v>
      </c>
      <c r="B2352" s="232" t="s">
        <v>9312</v>
      </c>
      <c r="C2352" s="244" t="s">
        <v>6717</v>
      </c>
      <c r="D2352" s="240" t="s">
        <v>9535</v>
      </c>
      <c r="E2352" s="239" t="s">
        <v>5704</v>
      </c>
      <c r="F2352" s="243" t="s">
        <v>6729</v>
      </c>
      <c r="G2352" s="214">
        <v>0</v>
      </c>
      <c r="H2352" s="234" t="s">
        <v>9173</v>
      </c>
      <c r="I2352" s="234"/>
      <c r="J2352" s="234"/>
      <c r="K2352" s="234"/>
      <c r="L2352" s="234"/>
      <c r="M2352" s="234"/>
      <c r="N2352" s="234" t="s">
        <v>6720</v>
      </c>
      <c r="O2352" s="249" t="s">
        <v>9314</v>
      </c>
      <c r="P2352" s="249" t="s">
        <v>9315</v>
      </c>
      <c r="Q2352" s="226" t="s">
        <v>9536</v>
      </c>
      <c r="R2352" s="212" t="s">
        <v>5705</v>
      </c>
      <c r="S2352" s="213" t="s">
        <v>9537</v>
      </c>
      <c r="T2352" s="236">
        <v>45532</v>
      </c>
      <c r="U2352" s="237" t="s">
        <v>6722</v>
      </c>
      <c r="V2352" s="237">
        <v>45572</v>
      </c>
      <c r="W2352" s="237">
        <v>45580</v>
      </c>
      <c r="X2352" s="237" t="s">
        <v>9173</v>
      </c>
      <c r="Y2352" s="237"/>
      <c r="Z2352" s="237" t="s">
        <v>7066</v>
      </c>
      <c r="AA2352" s="225">
        <v>202409</v>
      </c>
      <c r="AB2352" s="246"/>
      <c r="AC2352" s="236" t="s">
        <v>6708</v>
      </c>
      <c r="AD2352" s="247" t="s">
        <v>6709</v>
      </c>
      <c r="AE2352" s="248">
        <v>0</v>
      </c>
      <c r="AF2352" s="247" t="s">
        <v>6709</v>
      </c>
      <c r="AG2352" s="242" t="str">
        <f>IFERROR(VLOOKUP(작성용!A:A,RM!A:D,4,0),"-")</f>
        <v>정민지</v>
      </c>
      <c r="AH2352" s="9" t="s">
        <v>9318</v>
      </c>
      <c r="AI2352" s="238" t="s">
        <v>9173</v>
      </c>
      <c r="AJ2352" s="238" t="s">
        <v>9173</v>
      </c>
      <c r="AK2352" s="238" t="s">
        <v>6726</v>
      </c>
      <c r="AL2352" s="238">
        <v>2351</v>
      </c>
    </row>
    <row r="2353" spans="1:38" x14ac:dyDescent="0.3">
      <c r="A2353" s="232" t="s">
        <v>626</v>
      </c>
      <c r="B2353" s="232" t="s">
        <v>9312</v>
      </c>
      <c r="C2353" s="244" t="s">
        <v>6717</v>
      </c>
      <c r="D2353" s="240" t="s">
        <v>9538</v>
      </c>
      <c r="E2353" s="239" t="s">
        <v>5706</v>
      </c>
      <c r="F2353" s="243" t="s">
        <v>6729</v>
      </c>
      <c r="G2353" s="214">
        <v>0</v>
      </c>
      <c r="H2353" s="234" t="s">
        <v>9173</v>
      </c>
      <c r="I2353" s="234"/>
      <c r="J2353" s="234"/>
      <c r="K2353" s="234"/>
      <c r="L2353" s="234"/>
      <c r="M2353" s="234"/>
      <c r="N2353" s="234" t="s">
        <v>6720</v>
      </c>
      <c r="O2353" s="249" t="s">
        <v>9314</v>
      </c>
      <c r="P2353" s="249" t="s">
        <v>9315</v>
      </c>
      <c r="Q2353" s="226" t="s">
        <v>9539</v>
      </c>
      <c r="R2353" s="212" t="s">
        <v>5707</v>
      </c>
      <c r="S2353" s="213" t="s">
        <v>9540</v>
      </c>
      <c r="T2353" s="236">
        <v>45532</v>
      </c>
      <c r="U2353" s="237" t="s">
        <v>6722</v>
      </c>
      <c r="V2353" s="237">
        <v>45572</v>
      </c>
      <c r="W2353" s="237">
        <v>45580</v>
      </c>
      <c r="X2353" s="237" t="s">
        <v>9173</v>
      </c>
      <c r="Y2353" s="237"/>
      <c r="Z2353" s="237" t="s">
        <v>7066</v>
      </c>
      <c r="AA2353" s="225">
        <v>202409</v>
      </c>
      <c r="AB2353" s="246"/>
      <c r="AC2353" s="236" t="s">
        <v>6708</v>
      </c>
      <c r="AD2353" s="247" t="s">
        <v>6709</v>
      </c>
      <c r="AE2353" s="248">
        <v>0</v>
      </c>
      <c r="AF2353" s="247" t="s">
        <v>6709</v>
      </c>
      <c r="AG2353" s="242" t="str">
        <f>IFERROR(VLOOKUP(작성용!A:A,RM!A:D,4,0),"-")</f>
        <v>정민지</v>
      </c>
      <c r="AH2353" s="9" t="s">
        <v>9318</v>
      </c>
      <c r="AI2353" s="238" t="s">
        <v>9173</v>
      </c>
      <c r="AJ2353" s="238" t="s">
        <v>9173</v>
      </c>
      <c r="AK2353" s="238" t="s">
        <v>6726</v>
      </c>
      <c r="AL2353" s="238">
        <v>2352</v>
      </c>
    </row>
    <row r="2354" spans="1:38" x14ac:dyDescent="0.3">
      <c r="A2354" s="232" t="s">
        <v>626</v>
      </c>
      <c r="B2354" s="232" t="s">
        <v>9312</v>
      </c>
      <c r="C2354" s="244" t="s">
        <v>6717</v>
      </c>
      <c r="D2354" s="240" t="s">
        <v>9541</v>
      </c>
      <c r="E2354" s="239" t="s">
        <v>5708</v>
      </c>
      <c r="F2354" s="243" t="s">
        <v>6729</v>
      </c>
      <c r="G2354" s="214">
        <v>0</v>
      </c>
      <c r="H2354" s="234" t="s">
        <v>9173</v>
      </c>
      <c r="I2354" s="234"/>
      <c r="J2354" s="234"/>
      <c r="K2354" s="234"/>
      <c r="L2354" s="234"/>
      <c r="M2354" s="234"/>
      <c r="N2354" s="234" t="s">
        <v>6720</v>
      </c>
      <c r="O2354" s="249" t="s">
        <v>9314</v>
      </c>
      <c r="P2354" s="249" t="s">
        <v>9315</v>
      </c>
      <c r="Q2354" s="226" t="s">
        <v>9542</v>
      </c>
      <c r="R2354" s="212" t="s">
        <v>5709</v>
      </c>
      <c r="S2354" s="213" t="s">
        <v>9543</v>
      </c>
      <c r="T2354" s="236">
        <v>45532</v>
      </c>
      <c r="U2354" s="237" t="s">
        <v>6722</v>
      </c>
      <c r="V2354" s="237">
        <v>45572</v>
      </c>
      <c r="W2354" s="237">
        <v>45580</v>
      </c>
      <c r="X2354" s="237" t="s">
        <v>9173</v>
      </c>
      <c r="Y2354" s="237"/>
      <c r="Z2354" s="237" t="s">
        <v>7066</v>
      </c>
      <c r="AA2354" s="225">
        <v>202409</v>
      </c>
      <c r="AB2354" s="246"/>
      <c r="AC2354" s="236" t="s">
        <v>6708</v>
      </c>
      <c r="AD2354" s="247" t="s">
        <v>6709</v>
      </c>
      <c r="AE2354" s="248">
        <v>0</v>
      </c>
      <c r="AF2354" s="247" t="s">
        <v>6709</v>
      </c>
      <c r="AG2354" s="242" t="str">
        <f>IFERROR(VLOOKUP(작성용!A:A,RM!A:D,4,0),"-")</f>
        <v>정민지</v>
      </c>
      <c r="AH2354" s="9" t="s">
        <v>9318</v>
      </c>
      <c r="AI2354" s="238" t="s">
        <v>9173</v>
      </c>
      <c r="AJ2354" s="238" t="s">
        <v>9173</v>
      </c>
      <c r="AK2354" s="238" t="s">
        <v>6726</v>
      </c>
      <c r="AL2354" s="238">
        <v>2353</v>
      </c>
    </row>
    <row r="2355" spans="1:38" x14ac:dyDescent="0.3">
      <c r="A2355" s="232" t="s">
        <v>626</v>
      </c>
      <c r="B2355" s="232" t="s">
        <v>9312</v>
      </c>
      <c r="C2355" s="244" t="s">
        <v>6717</v>
      </c>
      <c r="D2355" s="240" t="s">
        <v>9544</v>
      </c>
      <c r="E2355" s="239" t="s">
        <v>5710</v>
      </c>
      <c r="F2355" s="243" t="s">
        <v>6729</v>
      </c>
      <c r="G2355" s="214">
        <v>0</v>
      </c>
      <c r="H2355" s="234" t="s">
        <v>9173</v>
      </c>
      <c r="I2355" s="234"/>
      <c r="J2355" s="234"/>
      <c r="K2355" s="234"/>
      <c r="L2355" s="234"/>
      <c r="M2355" s="234"/>
      <c r="N2355" s="234" t="s">
        <v>6720</v>
      </c>
      <c r="O2355" s="249" t="s">
        <v>9314</v>
      </c>
      <c r="P2355" s="249" t="s">
        <v>9315</v>
      </c>
      <c r="Q2355" s="226" t="s">
        <v>9545</v>
      </c>
      <c r="R2355" s="212" t="s">
        <v>5711</v>
      </c>
      <c r="S2355" s="213" t="s">
        <v>9546</v>
      </c>
      <c r="T2355" s="236">
        <v>45532</v>
      </c>
      <c r="U2355" s="237" t="s">
        <v>6722</v>
      </c>
      <c r="V2355" s="237">
        <v>45572</v>
      </c>
      <c r="W2355" s="237">
        <v>45580</v>
      </c>
      <c r="X2355" s="237" t="s">
        <v>9173</v>
      </c>
      <c r="Y2355" s="237"/>
      <c r="Z2355" s="237" t="s">
        <v>7066</v>
      </c>
      <c r="AA2355" s="225">
        <v>202409</v>
      </c>
      <c r="AB2355" s="246"/>
      <c r="AC2355" s="236" t="s">
        <v>6708</v>
      </c>
      <c r="AD2355" s="247" t="s">
        <v>6709</v>
      </c>
      <c r="AE2355" s="248">
        <v>0</v>
      </c>
      <c r="AF2355" s="247" t="s">
        <v>6709</v>
      </c>
      <c r="AG2355" s="242" t="str">
        <f>IFERROR(VLOOKUP(작성용!A:A,RM!A:D,4,0),"-")</f>
        <v>정민지</v>
      </c>
      <c r="AH2355" s="9" t="s">
        <v>9318</v>
      </c>
      <c r="AI2355" s="238" t="s">
        <v>9173</v>
      </c>
      <c r="AJ2355" s="238" t="s">
        <v>9173</v>
      </c>
      <c r="AK2355" s="238" t="s">
        <v>6726</v>
      </c>
      <c r="AL2355" s="238">
        <v>2354</v>
      </c>
    </row>
    <row r="2356" spans="1:38" x14ac:dyDescent="0.3">
      <c r="A2356" s="232" t="s">
        <v>626</v>
      </c>
      <c r="B2356" s="232" t="s">
        <v>9312</v>
      </c>
      <c r="C2356" s="244" t="s">
        <v>6717</v>
      </c>
      <c r="D2356" s="240" t="s">
        <v>9547</v>
      </c>
      <c r="E2356" s="239" t="s">
        <v>5712</v>
      </c>
      <c r="F2356" s="243" t="s">
        <v>6729</v>
      </c>
      <c r="G2356" s="214">
        <v>0</v>
      </c>
      <c r="H2356" s="234" t="s">
        <v>9173</v>
      </c>
      <c r="I2356" s="234"/>
      <c r="J2356" s="234"/>
      <c r="K2356" s="234"/>
      <c r="L2356" s="234"/>
      <c r="M2356" s="234"/>
      <c r="N2356" s="234" t="s">
        <v>6720</v>
      </c>
      <c r="O2356" s="249" t="s">
        <v>9314</v>
      </c>
      <c r="P2356" s="249" t="s">
        <v>9315</v>
      </c>
      <c r="Q2356" s="226" t="s">
        <v>9548</v>
      </c>
      <c r="R2356" s="212" t="s">
        <v>5713</v>
      </c>
      <c r="S2356" s="213" t="s">
        <v>9549</v>
      </c>
      <c r="T2356" s="236">
        <v>45532</v>
      </c>
      <c r="U2356" s="237" t="s">
        <v>6722</v>
      </c>
      <c r="V2356" s="237">
        <v>45572</v>
      </c>
      <c r="W2356" s="237">
        <v>45580</v>
      </c>
      <c r="X2356" s="237" t="s">
        <v>9173</v>
      </c>
      <c r="Y2356" s="237"/>
      <c r="Z2356" s="237" t="s">
        <v>7066</v>
      </c>
      <c r="AA2356" s="225">
        <v>202409</v>
      </c>
      <c r="AB2356" s="246"/>
      <c r="AC2356" s="236" t="s">
        <v>6708</v>
      </c>
      <c r="AD2356" s="247" t="s">
        <v>6709</v>
      </c>
      <c r="AE2356" s="248">
        <v>0</v>
      </c>
      <c r="AF2356" s="247" t="s">
        <v>6709</v>
      </c>
      <c r="AG2356" s="242" t="str">
        <f>IFERROR(VLOOKUP(작성용!A:A,RM!A:D,4,0),"-")</f>
        <v>정민지</v>
      </c>
      <c r="AH2356" s="9" t="s">
        <v>9318</v>
      </c>
      <c r="AI2356" s="238" t="s">
        <v>9173</v>
      </c>
      <c r="AJ2356" s="238" t="s">
        <v>9173</v>
      </c>
      <c r="AK2356" s="238" t="s">
        <v>6726</v>
      </c>
      <c r="AL2356" s="238">
        <v>2355</v>
      </c>
    </row>
    <row r="2357" spans="1:38" x14ac:dyDescent="0.3">
      <c r="A2357" s="232" t="s">
        <v>626</v>
      </c>
      <c r="B2357" s="232" t="s">
        <v>9312</v>
      </c>
      <c r="C2357" s="244" t="s">
        <v>6717</v>
      </c>
      <c r="D2357" s="240" t="s">
        <v>9550</v>
      </c>
      <c r="E2357" s="239" t="s">
        <v>5714</v>
      </c>
      <c r="F2357" s="243" t="s">
        <v>6729</v>
      </c>
      <c r="G2357" s="214">
        <v>0</v>
      </c>
      <c r="H2357" s="234" t="s">
        <v>9173</v>
      </c>
      <c r="I2357" s="234"/>
      <c r="J2357" s="234"/>
      <c r="K2357" s="234"/>
      <c r="L2357" s="234"/>
      <c r="M2357" s="234"/>
      <c r="N2357" s="234" t="s">
        <v>6720</v>
      </c>
      <c r="O2357" s="249" t="s">
        <v>9314</v>
      </c>
      <c r="P2357" s="249" t="s">
        <v>9315</v>
      </c>
      <c r="Q2357" s="226" t="s">
        <v>9551</v>
      </c>
      <c r="R2357" s="212" t="s">
        <v>5715</v>
      </c>
      <c r="S2357" s="213" t="s">
        <v>9552</v>
      </c>
      <c r="T2357" s="236">
        <v>45532</v>
      </c>
      <c r="U2357" s="237" t="s">
        <v>6722</v>
      </c>
      <c r="V2357" s="237">
        <v>45572</v>
      </c>
      <c r="W2357" s="237">
        <v>45580</v>
      </c>
      <c r="X2357" s="237" t="s">
        <v>9173</v>
      </c>
      <c r="Y2357" s="237"/>
      <c r="Z2357" s="237" t="s">
        <v>7066</v>
      </c>
      <c r="AA2357" s="225">
        <v>202409</v>
      </c>
      <c r="AB2357" s="246"/>
      <c r="AC2357" s="236" t="s">
        <v>6708</v>
      </c>
      <c r="AD2357" s="247" t="s">
        <v>6709</v>
      </c>
      <c r="AE2357" s="248">
        <v>0</v>
      </c>
      <c r="AF2357" s="247" t="s">
        <v>6709</v>
      </c>
      <c r="AG2357" s="242" t="str">
        <f>IFERROR(VLOOKUP(작성용!A:A,RM!A:D,4,0),"-")</f>
        <v>정민지</v>
      </c>
      <c r="AH2357" s="9" t="s">
        <v>9318</v>
      </c>
      <c r="AI2357" s="238" t="s">
        <v>9173</v>
      </c>
      <c r="AJ2357" s="238" t="s">
        <v>9173</v>
      </c>
      <c r="AK2357" s="238" t="s">
        <v>6726</v>
      </c>
      <c r="AL2357" s="238">
        <v>2356</v>
      </c>
    </row>
    <row r="2358" spans="1:38" x14ac:dyDescent="0.3">
      <c r="A2358" s="232" t="s">
        <v>626</v>
      </c>
      <c r="B2358" s="232" t="s">
        <v>9312</v>
      </c>
      <c r="C2358" s="244" t="s">
        <v>6717</v>
      </c>
      <c r="D2358" s="240" t="s">
        <v>9553</v>
      </c>
      <c r="E2358" s="239" t="s">
        <v>5716</v>
      </c>
      <c r="F2358" s="243" t="s">
        <v>6729</v>
      </c>
      <c r="G2358" s="214">
        <v>0</v>
      </c>
      <c r="H2358" s="234" t="s">
        <v>9173</v>
      </c>
      <c r="I2358" s="234"/>
      <c r="J2358" s="234"/>
      <c r="K2358" s="234"/>
      <c r="L2358" s="234"/>
      <c r="M2358" s="234"/>
      <c r="N2358" s="234" t="s">
        <v>6720</v>
      </c>
      <c r="O2358" s="249" t="s">
        <v>9314</v>
      </c>
      <c r="P2358" s="249" t="s">
        <v>9315</v>
      </c>
      <c r="Q2358" s="226" t="s">
        <v>9554</v>
      </c>
      <c r="R2358" s="212" t="s">
        <v>5717</v>
      </c>
      <c r="S2358" s="213" t="s">
        <v>9555</v>
      </c>
      <c r="T2358" s="236">
        <v>45532</v>
      </c>
      <c r="U2358" s="237" t="s">
        <v>6722</v>
      </c>
      <c r="V2358" s="237">
        <v>45572</v>
      </c>
      <c r="W2358" s="237">
        <v>45580</v>
      </c>
      <c r="X2358" s="237" t="s">
        <v>9173</v>
      </c>
      <c r="Y2358" s="237"/>
      <c r="Z2358" s="237" t="s">
        <v>7066</v>
      </c>
      <c r="AA2358" s="225">
        <v>202409</v>
      </c>
      <c r="AB2358" s="246"/>
      <c r="AC2358" s="236" t="s">
        <v>6708</v>
      </c>
      <c r="AD2358" s="247" t="s">
        <v>6709</v>
      </c>
      <c r="AE2358" s="248">
        <v>0</v>
      </c>
      <c r="AF2358" s="247" t="s">
        <v>6709</v>
      </c>
      <c r="AG2358" s="242" t="str">
        <f>IFERROR(VLOOKUP(작성용!A:A,RM!A:D,4,0),"-")</f>
        <v>정민지</v>
      </c>
      <c r="AH2358" s="9" t="s">
        <v>9318</v>
      </c>
      <c r="AI2358" s="238" t="s">
        <v>9173</v>
      </c>
      <c r="AJ2358" s="238" t="s">
        <v>9173</v>
      </c>
      <c r="AK2358" s="238" t="s">
        <v>6726</v>
      </c>
      <c r="AL2358" s="238">
        <v>2357</v>
      </c>
    </row>
    <row r="2359" spans="1:38" x14ac:dyDescent="0.3">
      <c r="A2359" s="232" t="s">
        <v>626</v>
      </c>
      <c r="B2359" s="232" t="s">
        <v>9312</v>
      </c>
      <c r="C2359" s="244" t="s">
        <v>6717</v>
      </c>
      <c r="D2359" s="240" t="s">
        <v>9556</v>
      </c>
      <c r="E2359" s="239" t="s">
        <v>5718</v>
      </c>
      <c r="F2359" s="243" t="s">
        <v>6729</v>
      </c>
      <c r="G2359" s="214">
        <v>0</v>
      </c>
      <c r="H2359" s="234" t="s">
        <v>9173</v>
      </c>
      <c r="I2359" s="234"/>
      <c r="J2359" s="234"/>
      <c r="K2359" s="234"/>
      <c r="L2359" s="234"/>
      <c r="M2359" s="234"/>
      <c r="N2359" s="234" t="s">
        <v>6720</v>
      </c>
      <c r="O2359" s="249" t="s">
        <v>9314</v>
      </c>
      <c r="P2359" s="249" t="s">
        <v>9315</v>
      </c>
      <c r="Q2359" s="226" t="s">
        <v>9557</v>
      </c>
      <c r="R2359" s="212" t="s">
        <v>5719</v>
      </c>
      <c r="S2359" s="213" t="s">
        <v>9558</v>
      </c>
      <c r="T2359" s="236">
        <v>45532</v>
      </c>
      <c r="U2359" s="237" t="s">
        <v>6722</v>
      </c>
      <c r="V2359" s="237">
        <v>45572</v>
      </c>
      <c r="W2359" s="237">
        <v>45580</v>
      </c>
      <c r="X2359" s="237" t="s">
        <v>9173</v>
      </c>
      <c r="Y2359" s="237"/>
      <c r="Z2359" s="237" t="s">
        <v>7066</v>
      </c>
      <c r="AA2359" s="225">
        <v>202409</v>
      </c>
      <c r="AB2359" s="246"/>
      <c r="AC2359" s="236" t="s">
        <v>6708</v>
      </c>
      <c r="AD2359" s="247" t="s">
        <v>6709</v>
      </c>
      <c r="AE2359" s="248">
        <v>0</v>
      </c>
      <c r="AF2359" s="247" t="s">
        <v>6709</v>
      </c>
      <c r="AG2359" s="242" t="str">
        <f>IFERROR(VLOOKUP(작성용!A:A,RM!A:D,4,0),"-")</f>
        <v>정민지</v>
      </c>
      <c r="AH2359" s="9" t="s">
        <v>9318</v>
      </c>
      <c r="AI2359" s="238" t="s">
        <v>9173</v>
      </c>
      <c r="AJ2359" s="238" t="s">
        <v>9173</v>
      </c>
      <c r="AK2359" s="238" t="s">
        <v>6726</v>
      </c>
      <c r="AL2359" s="238">
        <v>2358</v>
      </c>
    </row>
    <row r="2360" spans="1:38" x14ac:dyDescent="0.3">
      <c r="A2360" s="232" t="s">
        <v>626</v>
      </c>
      <c r="B2360" s="232" t="s">
        <v>9312</v>
      </c>
      <c r="C2360" s="244" t="s">
        <v>6717</v>
      </c>
      <c r="D2360" s="240" t="s">
        <v>9559</v>
      </c>
      <c r="E2360" s="239" t="s">
        <v>5720</v>
      </c>
      <c r="F2360" s="243" t="s">
        <v>6729</v>
      </c>
      <c r="G2360" s="214">
        <v>0</v>
      </c>
      <c r="H2360" s="234" t="s">
        <v>9173</v>
      </c>
      <c r="I2360" s="234"/>
      <c r="J2360" s="234"/>
      <c r="K2360" s="234"/>
      <c r="L2360" s="234"/>
      <c r="M2360" s="234"/>
      <c r="N2360" s="234" t="s">
        <v>6720</v>
      </c>
      <c r="O2360" s="249" t="s">
        <v>9314</v>
      </c>
      <c r="P2360" s="249" t="s">
        <v>9315</v>
      </c>
      <c r="Q2360" s="226" t="s">
        <v>9560</v>
      </c>
      <c r="R2360" s="212" t="s">
        <v>5721</v>
      </c>
      <c r="S2360" s="213" t="s">
        <v>9561</v>
      </c>
      <c r="T2360" s="236">
        <v>45532</v>
      </c>
      <c r="U2360" s="237" t="s">
        <v>6722</v>
      </c>
      <c r="V2360" s="237">
        <v>45572</v>
      </c>
      <c r="W2360" s="237">
        <v>45580</v>
      </c>
      <c r="X2360" s="237" t="s">
        <v>9173</v>
      </c>
      <c r="Y2360" s="237"/>
      <c r="Z2360" s="237" t="s">
        <v>7066</v>
      </c>
      <c r="AA2360" s="225">
        <v>202409</v>
      </c>
      <c r="AB2360" s="246"/>
      <c r="AC2360" s="236" t="s">
        <v>6708</v>
      </c>
      <c r="AD2360" s="247" t="s">
        <v>6709</v>
      </c>
      <c r="AE2360" s="248">
        <v>0</v>
      </c>
      <c r="AF2360" s="247" t="s">
        <v>6709</v>
      </c>
      <c r="AG2360" s="242" t="str">
        <f>IFERROR(VLOOKUP(작성용!A:A,RM!A:D,4,0),"-")</f>
        <v>정민지</v>
      </c>
      <c r="AH2360" s="9" t="s">
        <v>9318</v>
      </c>
      <c r="AI2360" s="238" t="s">
        <v>9173</v>
      </c>
      <c r="AJ2360" s="238" t="s">
        <v>9173</v>
      </c>
      <c r="AK2360" s="238" t="s">
        <v>6726</v>
      </c>
      <c r="AL2360" s="238">
        <v>2359</v>
      </c>
    </row>
    <row r="2361" spans="1:38" x14ac:dyDescent="0.3">
      <c r="A2361" s="232" t="s">
        <v>626</v>
      </c>
      <c r="B2361" s="232" t="s">
        <v>9312</v>
      </c>
      <c r="C2361" s="244" t="s">
        <v>6717</v>
      </c>
      <c r="D2361" s="240" t="s">
        <v>9562</v>
      </c>
      <c r="E2361" s="239" t="s">
        <v>5722</v>
      </c>
      <c r="F2361" s="243" t="s">
        <v>6729</v>
      </c>
      <c r="G2361" s="214">
        <v>0</v>
      </c>
      <c r="H2361" s="234" t="s">
        <v>9173</v>
      </c>
      <c r="I2361" s="234"/>
      <c r="J2361" s="234"/>
      <c r="K2361" s="234"/>
      <c r="L2361" s="234"/>
      <c r="M2361" s="234"/>
      <c r="N2361" s="234" t="s">
        <v>6720</v>
      </c>
      <c r="O2361" s="249" t="s">
        <v>9314</v>
      </c>
      <c r="P2361" s="249" t="s">
        <v>9315</v>
      </c>
      <c r="Q2361" s="226" t="s">
        <v>9563</v>
      </c>
      <c r="R2361" s="212" t="s">
        <v>5723</v>
      </c>
      <c r="S2361" s="213" t="s">
        <v>9564</v>
      </c>
      <c r="T2361" s="236">
        <v>45532</v>
      </c>
      <c r="U2361" s="237" t="s">
        <v>6722</v>
      </c>
      <c r="V2361" s="237">
        <v>45572</v>
      </c>
      <c r="W2361" s="237">
        <v>45580</v>
      </c>
      <c r="X2361" s="237" t="s">
        <v>9173</v>
      </c>
      <c r="Y2361" s="237"/>
      <c r="Z2361" s="237" t="s">
        <v>7066</v>
      </c>
      <c r="AA2361" s="225">
        <v>202409</v>
      </c>
      <c r="AB2361" s="246"/>
      <c r="AC2361" s="236" t="s">
        <v>6708</v>
      </c>
      <c r="AD2361" s="247" t="s">
        <v>6709</v>
      </c>
      <c r="AE2361" s="248">
        <v>0</v>
      </c>
      <c r="AF2361" s="247" t="s">
        <v>6709</v>
      </c>
      <c r="AG2361" s="242" t="str">
        <f>IFERROR(VLOOKUP(작성용!A:A,RM!A:D,4,0),"-")</f>
        <v>정민지</v>
      </c>
      <c r="AH2361" s="9" t="s">
        <v>9318</v>
      </c>
      <c r="AI2361" s="238" t="s">
        <v>9173</v>
      </c>
      <c r="AJ2361" s="238" t="s">
        <v>9173</v>
      </c>
      <c r="AK2361" s="238" t="s">
        <v>6726</v>
      </c>
      <c r="AL2361" s="238">
        <v>2360</v>
      </c>
    </row>
    <row r="2362" spans="1:38" x14ac:dyDescent="0.3">
      <c r="A2362" s="232" t="s">
        <v>626</v>
      </c>
      <c r="B2362" s="232" t="s">
        <v>9312</v>
      </c>
      <c r="C2362" s="244" t="s">
        <v>6717</v>
      </c>
      <c r="D2362" s="240" t="s">
        <v>9565</v>
      </c>
      <c r="E2362" s="239" t="s">
        <v>5724</v>
      </c>
      <c r="F2362" s="243" t="s">
        <v>6729</v>
      </c>
      <c r="G2362" s="214">
        <v>0</v>
      </c>
      <c r="H2362" s="234" t="s">
        <v>9173</v>
      </c>
      <c r="I2362" s="234"/>
      <c r="J2362" s="234"/>
      <c r="K2362" s="234"/>
      <c r="L2362" s="234"/>
      <c r="M2362" s="234"/>
      <c r="N2362" s="234" t="s">
        <v>6720</v>
      </c>
      <c r="O2362" s="249" t="s">
        <v>9314</v>
      </c>
      <c r="P2362" s="249" t="s">
        <v>9315</v>
      </c>
      <c r="Q2362" s="226" t="s">
        <v>9566</v>
      </c>
      <c r="R2362" s="212" t="s">
        <v>5725</v>
      </c>
      <c r="S2362" s="213" t="s">
        <v>9567</v>
      </c>
      <c r="T2362" s="236">
        <v>45532</v>
      </c>
      <c r="U2362" s="237" t="s">
        <v>6722</v>
      </c>
      <c r="V2362" s="237">
        <v>45572</v>
      </c>
      <c r="W2362" s="237">
        <v>45580</v>
      </c>
      <c r="X2362" s="237" t="s">
        <v>9173</v>
      </c>
      <c r="Y2362" s="237"/>
      <c r="Z2362" s="237" t="s">
        <v>7066</v>
      </c>
      <c r="AA2362" s="225">
        <v>202409</v>
      </c>
      <c r="AB2362" s="246"/>
      <c r="AC2362" s="236" t="s">
        <v>6708</v>
      </c>
      <c r="AD2362" s="247" t="s">
        <v>6709</v>
      </c>
      <c r="AE2362" s="248">
        <v>0</v>
      </c>
      <c r="AF2362" s="247" t="s">
        <v>6709</v>
      </c>
      <c r="AG2362" s="242" t="str">
        <f>IFERROR(VLOOKUP(작성용!A:A,RM!A:D,4,0),"-")</f>
        <v>정민지</v>
      </c>
      <c r="AH2362" s="9" t="s">
        <v>9318</v>
      </c>
      <c r="AI2362" s="238" t="s">
        <v>9173</v>
      </c>
      <c r="AJ2362" s="238" t="s">
        <v>9173</v>
      </c>
      <c r="AK2362" s="238" t="s">
        <v>6726</v>
      </c>
      <c r="AL2362" s="238">
        <v>2361</v>
      </c>
    </row>
    <row r="2363" spans="1:38" x14ac:dyDescent="0.3">
      <c r="A2363" s="232" t="s">
        <v>626</v>
      </c>
      <c r="B2363" s="232" t="s">
        <v>9312</v>
      </c>
      <c r="C2363" s="244" t="s">
        <v>6717</v>
      </c>
      <c r="D2363" s="240" t="s">
        <v>9568</v>
      </c>
      <c r="E2363" s="239" t="s">
        <v>5726</v>
      </c>
      <c r="F2363" s="243" t="s">
        <v>6729</v>
      </c>
      <c r="G2363" s="214">
        <v>0</v>
      </c>
      <c r="H2363" s="234" t="s">
        <v>9173</v>
      </c>
      <c r="I2363" s="234"/>
      <c r="J2363" s="234"/>
      <c r="K2363" s="234"/>
      <c r="L2363" s="234"/>
      <c r="M2363" s="234"/>
      <c r="N2363" s="234" t="s">
        <v>6720</v>
      </c>
      <c r="O2363" s="249" t="s">
        <v>9314</v>
      </c>
      <c r="P2363" s="249" t="s">
        <v>9315</v>
      </c>
      <c r="Q2363" s="226" t="s">
        <v>9569</v>
      </c>
      <c r="R2363" s="212" t="s">
        <v>5727</v>
      </c>
      <c r="S2363" s="213" t="s">
        <v>9570</v>
      </c>
      <c r="T2363" s="236">
        <v>45532</v>
      </c>
      <c r="U2363" s="237" t="s">
        <v>6722</v>
      </c>
      <c r="V2363" s="237">
        <v>45572</v>
      </c>
      <c r="W2363" s="237">
        <v>45580</v>
      </c>
      <c r="X2363" s="237" t="s">
        <v>9173</v>
      </c>
      <c r="Y2363" s="237"/>
      <c r="Z2363" s="237" t="s">
        <v>7066</v>
      </c>
      <c r="AA2363" s="225">
        <v>202409</v>
      </c>
      <c r="AB2363" s="246"/>
      <c r="AC2363" s="236" t="s">
        <v>6708</v>
      </c>
      <c r="AD2363" s="247" t="s">
        <v>6709</v>
      </c>
      <c r="AE2363" s="248">
        <v>0</v>
      </c>
      <c r="AF2363" s="247" t="s">
        <v>6709</v>
      </c>
      <c r="AG2363" s="242" t="str">
        <f>IFERROR(VLOOKUP(작성용!A:A,RM!A:D,4,0),"-")</f>
        <v>정민지</v>
      </c>
      <c r="AH2363" s="9" t="s">
        <v>9318</v>
      </c>
      <c r="AI2363" s="238" t="s">
        <v>9173</v>
      </c>
      <c r="AJ2363" s="238" t="s">
        <v>9173</v>
      </c>
      <c r="AK2363" s="238" t="s">
        <v>6726</v>
      </c>
      <c r="AL2363" s="238">
        <v>2362</v>
      </c>
    </row>
    <row r="2364" spans="1:38" x14ac:dyDescent="0.3">
      <c r="A2364" s="232" t="s">
        <v>626</v>
      </c>
      <c r="B2364" s="232" t="s">
        <v>9312</v>
      </c>
      <c r="C2364" s="244" t="s">
        <v>6717</v>
      </c>
      <c r="D2364" s="240" t="s">
        <v>9571</v>
      </c>
      <c r="E2364" s="239" t="s">
        <v>5728</v>
      </c>
      <c r="F2364" s="243" t="s">
        <v>6729</v>
      </c>
      <c r="G2364" s="214">
        <v>0</v>
      </c>
      <c r="H2364" s="234" t="s">
        <v>9173</v>
      </c>
      <c r="I2364" s="234"/>
      <c r="J2364" s="234"/>
      <c r="K2364" s="234"/>
      <c r="L2364" s="234"/>
      <c r="M2364" s="234"/>
      <c r="N2364" s="234" t="s">
        <v>6720</v>
      </c>
      <c r="O2364" s="249" t="s">
        <v>9314</v>
      </c>
      <c r="P2364" s="249" t="s">
        <v>9315</v>
      </c>
      <c r="Q2364" s="226" t="s">
        <v>9572</v>
      </c>
      <c r="R2364" s="212" t="s">
        <v>5729</v>
      </c>
      <c r="S2364" s="213" t="s">
        <v>9573</v>
      </c>
      <c r="T2364" s="236">
        <v>45532</v>
      </c>
      <c r="U2364" s="237" t="s">
        <v>6722</v>
      </c>
      <c r="V2364" s="237">
        <v>45572</v>
      </c>
      <c r="W2364" s="237">
        <v>45580</v>
      </c>
      <c r="X2364" s="237" t="s">
        <v>9173</v>
      </c>
      <c r="Y2364" s="237"/>
      <c r="Z2364" s="237" t="s">
        <v>7066</v>
      </c>
      <c r="AA2364" s="225">
        <v>202409</v>
      </c>
      <c r="AB2364" s="246"/>
      <c r="AC2364" s="236" t="s">
        <v>6708</v>
      </c>
      <c r="AD2364" s="247" t="s">
        <v>6709</v>
      </c>
      <c r="AE2364" s="248">
        <v>0</v>
      </c>
      <c r="AF2364" s="247" t="s">
        <v>6709</v>
      </c>
      <c r="AG2364" s="242" t="str">
        <f>IFERROR(VLOOKUP(작성용!A:A,RM!A:D,4,0),"-")</f>
        <v>정민지</v>
      </c>
      <c r="AH2364" s="9" t="s">
        <v>9318</v>
      </c>
      <c r="AI2364" s="238" t="s">
        <v>9173</v>
      </c>
      <c r="AJ2364" s="238" t="s">
        <v>9173</v>
      </c>
      <c r="AK2364" s="238" t="s">
        <v>6726</v>
      </c>
      <c r="AL2364" s="238">
        <v>2363</v>
      </c>
    </row>
    <row r="2365" spans="1:38" x14ac:dyDescent="0.3">
      <c r="A2365" s="232" t="s">
        <v>626</v>
      </c>
      <c r="B2365" s="232" t="s">
        <v>9312</v>
      </c>
      <c r="C2365" s="244" t="s">
        <v>6717</v>
      </c>
      <c r="D2365" s="240" t="s">
        <v>9574</v>
      </c>
      <c r="E2365" s="239" t="s">
        <v>5730</v>
      </c>
      <c r="F2365" s="243" t="s">
        <v>6729</v>
      </c>
      <c r="G2365" s="214">
        <v>0</v>
      </c>
      <c r="H2365" s="234" t="s">
        <v>9173</v>
      </c>
      <c r="I2365" s="234"/>
      <c r="J2365" s="234"/>
      <c r="K2365" s="234"/>
      <c r="L2365" s="234"/>
      <c r="M2365" s="234"/>
      <c r="N2365" s="234" t="s">
        <v>6720</v>
      </c>
      <c r="O2365" s="249" t="s">
        <v>9314</v>
      </c>
      <c r="P2365" s="249" t="s">
        <v>9315</v>
      </c>
      <c r="Q2365" s="226" t="s">
        <v>5731</v>
      </c>
      <c r="R2365" s="212" t="s">
        <v>5732</v>
      </c>
      <c r="S2365" s="213" t="s">
        <v>9575</v>
      </c>
      <c r="T2365" s="236">
        <v>45532</v>
      </c>
      <c r="U2365" s="237" t="s">
        <v>6722</v>
      </c>
      <c r="V2365" s="237">
        <v>45572</v>
      </c>
      <c r="W2365" s="237">
        <v>45580</v>
      </c>
      <c r="X2365" s="237" t="s">
        <v>9173</v>
      </c>
      <c r="Y2365" s="237"/>
      <c r="Z2365" s="237" t="s">
        <v>7066</v>
      </c>
      <c r="AA2365" s="225">
        <v>202409</v>
      </c>
      <c r="AB2365" s="246"/>
      <c r="AC2365" s="236" t="s">
        <v>6708</v>
      </c>
      <c r="AD2365" s="247" t="s">
        <v>6709</v>
      </c>
      <c r="AE2365" s="248">
        <v>0</v>
      </c>
      <c r="AF2365" s="247" t="s">
        <v>6709</v>
      </c>
      <c r="AG2365" s="242" t="str">
        <f>IFERROR(VLOOKUP(작성용!A:A,RM!A:D,4,0),"-")</f>
        <v>정민지</v>
      </c>
      <c r="AH2365" s="9" t="s">
        <v>9318</v>
      </c>
      <c r="AI2365" s="238" t="s">
        <v>9173</v>
      </c>
      <c r="AJ2365" s="238" t="s">
        <v>9173</v>
      </c>
      <c r="AK2365" s="238" t="s">
        <v>6726</v>
      </c>
      <c r="AL2365" s="238">
        <v>2364</v>
      </c>
    </row>
    <row r="2366" spans="1:38" x14ac:dyDescent="0.3">
      <c r="A2366" s="232" t="s">
        <v>626</v>
      </c>
      <c r="B2366" s="232" t="s">
        <v>9312</v>
      </c>
      <c r="C2366" s="244" t="s">
        <v>6717</v>
      </c>
      <c r="D2366" s="240" t="s">
        <v>8667</v>
      </c>
      <c r="E2366" s="239" t="s">
        <v>5338</v>
      </c>
      <c r="F2366" s="243" t="s">
        <v>6729</v>
      </c>
      <c r="G2366" s="214">
        <v>0</v>
      </c>
      <c r="H2366" s="234" t="s">
        <v>9173</v>
      </c>
      <c r="I2366" s="234"/>
      <c r="J2366" s="234"/>
      <c r="K2366" s="234"/>
      <c r="L2366" s="234"/>
      <c r="M2366" s="234"/>
      <c r="N2366" s="234" t="s">
        <v>6720</v>
      </c>
      <c r="O2366" s="249" t="s">
        <v>9314</v>
      </c>
      <c r="P2366" s="249" t="s">
        <v>9315</v>
      </c>
      <c r="Q2366" s="226" t="s">
        <v>9576</v>
      </c>
      <c r="R2366" s="212" t="s">
        <v>5339</v>
      </c>
      <c r="S2366" s="213" t="s">
        <v>9577</v>
      </c>
      <c r="T2366" s="236">
        <v>45532</v>
      </c>
      <c r="U2366" s="237" t="s">
        <v>6722</v>
      </c>
      <c r="V2366" s="237">
        <v>45572</v>
      </c>
      <c r="W2366" s="237">
        <v>45580</v>
      </c>
      <c r="X2366" s="237" t="s">
        <v>9173</v>
      </c>
      <c r="Y2366" s="237"/>
      <c r="Z2366" s="237" t="s">
        <v>7066</v>
      </c>
      <c r="AA2366" s="225">
        <v>202409</v>
      </c>
      <c r="AB2366" s="246"/>
      <c r="AC2366" s="236" t="s">
        <v>6708</v>
      </c>
      <c r="AD2366" s="247" t="s">
        <v>6709</v>
      </c>
      <c r="AE2366" s="248">
        <v>0</v>
      </c>
      <c r="AF2366" s="247" t="s">
        <v>6709</v>
      </c>
      <c r="AG2366" s="242" t="str">
        <f>IFERROR(VLOOKUP(작성용!A:A,RM!A:D,4,0),"-")</f>
        <v>정민지</v>
      </c>
      <c r="AH2366" s="9" t="s">
        <v>9318</v>
      </c>
      <c r="AI2366" s="238" t="s">
        <v>9173</v>
      </c>
      <c r="AJ2366" s="238" t="s">
        <v>9173</v>
      </c>
      <c r="AK2366" s="238" t="s">
        <v>6726</v>
      </c>
      <c r="AL2366" s="238">
        <v>2365</v>
      </c>
    </row>
    <row r="2367" spans="1:38" x14ac:dyDescent="0.3">
      <c r="A2367" s="232" t="s">
        <v>626</v>
      </c>
      <c r="B2367" s="232" t="s">
        <v>9312</v>
      </c>
      <c r="C2367" s="244" t="s">
        <v>6717</v>
      </c>
      <c r="D2367" s="240" t="s">
        <v>8665</v>
      </c>
      <c r="E2367" s="239" t="s">
        <v>5333</v>
      </c>
      <c r="F2367" s="243" t="s">
        <v>6729</v>
      </c>
      <c r="G2367" s="214">
        <v>0</v>
      </c>
      <c r="H2367" s="234" t="s">
        <v>9173</v>
      </c>
      <c r="I2367" s="234"/>
      <c r="J2367" s="234"/>
      <c r="K2367" s="234"/>
      <c r="L2367" s="234"/>
      <c r="M2367" s="234"/>
      <c r="N2367" s="234" t="s">
        <v>6720</v>
      </c>
      <c r="O2367" s="249" t="s">
        <v>9314</v>
      </c>
      <c r="P2367" s="249" t="s">
        <v>9315</v>
      </c>
      <c r="Q2367" s="226" t="s">
        <v>9578</v>
      </c>
      <c r="R2367" s="212" t="s">
        <v>5334</v>
      </c>
      <c r="S2367" s="213" t="s">
        <v>9579</v>
      </c>
      <c r="T2367" s="236">
        <v>45532</v>
      </c>
      <c r="U2367" s="237" t="s">
        <v>6722</v>
      </c>
      <c r="V2367" s="237">
        <v>45572</v>
      </c>
      <c r="W2367" s="237">
        <v>45580</v>
      </c>
      <c r="X2367" s="237" t="s">
        <v>9173</v>
      </c>
      <c r="Y2367" s="237"/>
      <c r="Z2367" s="237" t="s">
        <v>7066</v>
      </c>
      <c r="AA2367" s="225">
        <v>202409</v>
      </c>
      <c r="AB2367" s="246"/>
      <c r="AC2367" s="236" t="s">
        <v>6708</v>
      </c>
      <c r="AD2367" s="247" t="s">
        <v>6709</v>
      </c>
      <c r="AE2367" s="248">
        <v>0</v>
      </c>
      <c r="AF2367" s="247" t="s">
        <v>6709</v>
      </c>
      <c r="AG2367" s="242" t="str">
        <f>IFERROR(VLOOKUP(작성용!A:A,RM!A:D,4,0),"-")</f>
        <v>정민지</v>
      </c>
      <c r="AH2367" s="9" t="s">
        <v>9318</v>
      </c>
      <c r="AI2367" s="238" t="s">
        <v>9173</v>
      </c>
      <c r="AJ2367" s="238" t="s">
        <v>9173</v>
      </c>
      <c r="AK2367" s="238" t="s">
        <v>6726</v>
      </c>
      <c r="AL2367" s="238">
        <v>2366</v>
      </c>
    </row>
    <row r="2368" spans="1:38" x14ac:dyDescent="0.3">
      <c r="A2368" s="232" t="s">
        <v>626</v>
      </c>
      <c r="B2368" s="232" t="s">
        <v>9312</v>
      </c>
      <c r="C2368" s="244" t="s">
        <v>6717</v>
      </c>
      <c r="D2368" s="240" t="s">
        <v>9580</v>
      </c>
      <c r="E2368" s="239" t="s">
        <v>5733</v>
      </c>
      <c r="F2368" s="243" t="s">
        <v>6729</v>
      </c>
      <c r="G2368" s="214">
        <v>0</v>
      </c>
      <c r="H2368" s="234" t="s">
        <v>9173</v>
      </c>
      <c r="I2368" s="234"/>
      <c r="J2368" s="234"/>
      <c r="K2368" s="234"/>
      <c r="L2368" s="234"/>
      <c r="M2368" s="234"/>
      <c r="N2368" s="234" t="s">
        <v>6720</v>
      </c>
      <c r="O2368" s="249" t="s">
        <v>9314</v>
      </c>
      <c r="P2368" s="249" t="s">
        <v>9315</v>
      </c>
      <c r="Q2368" s="226" t="s">
        <v>9581</v>
      </c>
      <c r="R2368" s="212" t="s">
        <v>5734</v>
      </c>
      <c r="S2368" s="213" t="s">
        <v>9582</v>
      </c>
      <c r="T2368" s="236">
        <v>45532</v>
      </c>
      <c r="U2368" s="237" t="s">
        <v>6722</v>
      </c>
      <c r="V2368" s="237">
        <v>45572</v>
      </c>
      <c r="W2368" s="237">
        <v>45580</v>
      </c>
      <c r="X2368" s="237" t="s">
        <v>9173</v>
      </c>
      <c r="Y2368" s="237"/>
      <c r="Z2368" s="237" t="s">
        <v>7066</v>
      </c>
      <c r="AA2368" s="225">
        <v>202409</v>
      </c>
      <c r="AB2368" s="246"/>
      <c r="AC2368" s="236" t="s">
        <v>6708</v>
      </c>
      <c r="AD2368" s="247" t="s">
        <v>6709</v>
      </c>
      <c r="AE2368" s="248">
        <v>0</v>
      </c>
      <c r="AF2368" s="247" t="s">
        <v>6709</v>
      </c>
      <c r="AG2368" s="242" t="str">
        <f>IFERROR(VLOOKUP(작성용!A:A,RM!A:D,4,0),"-")</f>
        <v>정민지</v>
      </c>
      <c r="AH2368" s="9" t="s">
        <v>9318</v>
      </c>
      <c r="AI2368" s="238" t="s">
        <v>9173</v>
      </c>
      <c r="AJ2368" s="238" t="s">
        <v>9173</v>
      </c>
      <c r="AK2368" s="238" t="s">
        <v>6726</v>
      </c>
      <c r="AL2368" s="238">
        <v>2367</v>
      </c>
    </row>
    <row r="2369" spans="1:38" x14ac:dyDescent="0.3">
      <c r="A2369" s="232" t="s">
        <v>626</v>
      </c>
      <c r="B2369" s="232" t="s">
        <v>9312</v>
      </c>
      <c r="C2369" s="244" t="s">
        <v>6717</v>
      </c>
      <c r="D2369" s="240" t="s">
        <v>9583</v>
      </c>
      <c r="E2369" s="239" t="s">
        <v>5735</v>
      </c>
      <c r="F2369" s="243" t="s">
        <v>6729</v>
      </c>
      <c r="G2369" s="214">
        <v>0</v>
      </c>
      <c r="H2369" s="234" t="s">
        <v>9173</v>
      </c>
      <c r="I2369" s="234"/>
      <c r="J2369" s="234"/>
      <c r="K2369" s="234"/>
      <c r="L2369" s="234"/>
      <c r="M2369" s="234"/>
      <c r="N2369" s="234" t="s">
        <v>6720</v>
      </c>
      <c r="O2369" s="249" t="s">
        <v>9314</v>
      </c>
      <c r="P2369" s="249" t="s">
        <v>9315</v>
      </c>
      <c r="Q2369" s="226" t="s">
        <v>9584</v>
      </c>
      <c r="R2369" s="212" t="s">
        <v>5736</v>
      </c>
      <c r="S2369" s="213" t="s">
        <v>9585</v>
      </c>
      <c r="T2369" s="236">
        <v>45532</v>
      </c>
      <c r="U2369" s="237" t="s">
        <v>6722</v>
      </c>
      <c r="V2369" s="237">
        <v>45572</v>
      </c>
      <c r="W2369" s="237">
        <v>45580</v>
      </c>
      <c r="X2369" s="237" t="s">
        <v>9173</v>
      </c>
      <c r="Y2369" s="237"/>
      <c r="Z2369" s="237" t="s">
        <v>7066</v>
      </c>
      <c r="AA2369" s="225">
        <v>202409</v>
      </c>
      <c r="AB2369" s="246"/>
      <c r="AC2369" s="236" t="s">
        <v>6708</v>
      </c>
      <c r="AD2369" s="247" t="s">
        <v>6709</v>
      </c>
      <c r="AE2369" s="248">
        <v>0</v>
      </c>
      <c r="AF2369" s="247" t="s">
        <v>6709</v>
      </c>
      <c r="AG2369" s="242" t="str">
        <f>IFERROR(VLOOKUP(작성용!A:A,RM!A:D,4,0),"-")</f>
        <v>정민지</v>
      </c>
      <c r="AH2369" s="9" t="s">
        <v>9318</v>
      </c>
      <c r="AI2369" s="238" t="s">
        <v>9173</v>
      </c>
      <c r="AJ2369" s="238" t="s">
        <v>9173</v>
      </c>
      <c r="AK2369" s="238" t="s">
        <v>6726</v>
      </c>
      <c r="AL2369" s="238">
        <v>2368</v>
      </c>
    </row>
    <row r="2370" spans="1:38" x14ac:dyDescent="0.3">
      <c r="A2370" s="232" t="s">
        <v>626</v>
      </c>
      <c r="B2370" s="232" t="s">
        <v>9312</v>
      </c>
      <c r="C2370" s="244" t="s">
        <v>6717</v>
      </c>
      <c r="D2370" s="240" t="s">
        <v>9586</v>
      </c>
      <c r="E2370" s="239" t="s">
        <v>5737</v>
      </c>
      <c r="F2370" s="243" t="s">
        <v>6729</v>
      </c>
      <c r="G2370" s="214">
        <v>0</v>
      </c>
      <c r="H2370" s="234" t="s">
        <v>9173</v>
      </c>
      <c r="I2370" s="234"/>
      <c r="J2370" s="234"/>
      <c r="K2370" s="234"/>
      <c r="L2370" s="234"/>
      <c r="M2370" s="234"/>
      <c r="N2370" s="234" t="s">
        <v>6720</v>
      </c>
      <c r="O2370" s="249" t="s">
        <v>9314</v>
      </c>
      <c r="P2370" s="249" t="s">
        <v>9315</v>
      </c>
      <c r="Q2370" s="226" t="s">
        <v>9587</v>
      </c>
      <c r="R2370" s="212" t="s">
        <v>5738</v>
      </c>
      <c r="S2370" s="213" t="s">
        <v>9588</v>
      </c>
      <c r="T2370" s="236">
        <v>45532</v>
      </c>
      <c r="U2370" s="237" t="s">
        <v>6722</v>
      </c>
      <c r="V2370" s="237">
        <v>45572</v>
      </c>
      <c r="W2370" s="237">
        <v>45580</v>
      </c>
      <c r="X2370" s="237" t="s">
        <v>9173</v>
      </c>
      <c r="Y2370" s="237"/>
      <c r="Z2370" s="237" t="s">
        <v>7066</v>
      </c>
      <c r="AA2370" s="225">
        <v>202409</v>
      </c>
      <c r="AB2370" s="246"/>
      <c r="AC2370" s="236" t="s">
        <v>6708</v>
      </c>
      <c r="AD2370" s="247" t="s">
        <v>6709</v>
      </c>
      <c r="AE2370" s="248">
        <v>0</v>
      </c>
      <c r="AF2370" s="247" t="s">
        <v>6709</v>
      </c>
      <c r="AG2370" s="242" t="str">
        <f>IFERROR(VLOOKUP(작성용!A:A,RM!A:D,4,0),"-")</f>
        <v>정민지</v>
      </c>
      <c r="AH2370" s="9" t="s">
        <v>9318</v>
      </c>
      <c r="AI2370" s="238" t="s">
        <v>9173</v>
      </c>
      <c r="AJ2370" s="238" t="s">
        <v>9173</v>
      </c>
      <c r="AK2370" s="238" t="s">
        <v>6726</v>
      </c>
      <c r="AL2370" s="238">
        <v>2369</v>
      </c>
    </row>
    <row r="2371" spans="1:38" x14ac:dyDescent="0.3">
      <c r="A2371" s="232" t="s">
        <v>626</v>
      </c>
      <c r="B2371" s="232" t="s">
        <v>9312</v>
      </c>
      <c r="C2371" s="244" t="s">
        <v>6717</v>
      </c>
      <c r="D2371" s="240" t="s">
        <v>9589</v>
      </c>
      <c r="E2371" s="239" t="s">
        <v>5739</v>
      </c>
      <c r="F2371" s="243" t="s">
        <v>6729</v>
      </c>
      <c r="G2371" s="214">
        <v>0</v>
      </c>
      <c r="H2371" s="234" t="s">
        <v>9173</v>
      </c>
      <c r="I2371" s="234"/>
      <c r="J2371" s="234"/>
      <c r="K2371" s="234"/>
      <c r="L2371" s="234"/>
      <c r="M2371" s="234"/>
      <c r="N2371" s="234" t="s">
        <v>6720</v>
      </c>
      <c r="O2371" s="249" t="s">
        <v>9314</v>
      </c>
      <c r="P2371" s="249" t="s">
        <v>9315</v>
      </c>
      <c r="Q2371" s="226" t="s">
        <v>9590</v>
      </c>
      <c r="R2371" s="212" t="s">
        <v>5740</v>
      </c>
      <c r="S2371" s="213" t="s">
        <v>9591</v>
      </c>
      <c r="T2371" s="236">
        <v>45532</v>
      </c>
      <c r="U2371" s="237" t="s">
        <v>6722</v>
      </c>
      <c r="V2371" s="237">
        <v>45572</v>
      </c>
      <c r="W2371" s="237">
        <v>45580</v>
      </c>
      <c r="X2371" s="237" t="s">
        <v>9173</v>
      </c>
      <c r="Y2371" s="237"/>
      <c r="Z2371" s="237" t="s">
        <v>7066</v>
      </c>
      <c r="AA2371" s="225">
        <v>202409</v>
      </c>
      <c r="AB2371" s="246"/>
      <c r="AC2371" s="236" t="s">
        <v>6708</v>
      </c>
      <c r="AD2371" s="247" t="s">
        <v>6709</v>
      </c>
      <c r="AE2371" s="248">
        <v>0</v>
      </c>
      <c r="AF2371" s="247" t="s">
        <v>6709</v>
      </c>
      <c r="AG2371" s="242" t="str">
        <f>IFERROR(VLOOKUP(작성용!A:A,RM!A:D,4,0),"-")</f>
        <v>정민지</v>
      </c>
      <c r="AH2371" s="9" t="s">
        <v>9318</v>
      </c>
      <c r="AI2371" s="238" t="s">
        <v>9173</v>
      </c>
      <c r="AJ2371" s="238" t="s">
        <v>9173</v>
      </c>
      <c r="AK2371" s="238" t="s">
        <v>6726</v>
      </c>
      <c r="AL2371" s="238">
        <v>2370</v>
      </c>
    </row>
    <row r="2372" spans="1:38" x14ac:dyDescent="0.3">
      <c r="A2372" s="232" t="s">
        <v>626</v>
      </c>
      <c r="B2372" s="232" t="s">
        <v>9312</v>
      </c>
      <c r="C2372" s="244" t="s">
        <v>6717</v>
      </c>
      <c r="D2372" s="240" t="s">
        <v>7816</v>
      </c>
      <c r="E2372" s="239" t="s">
        <v>5741</v>
      </c>
      <c r="F2372" s="243" t="s">
        <v>6729</v>
      </c>
      <c r="G2372" s="214">
        <v>0</v>
      </c>
      <c r="H2372" s="234" t="s">
        <v>9173</v>
      </c>
      <c r="I2372" s="234"/>
      <c r="J2372" s="234"/>
      <c r="K2372" s="234"/>
      <c r="L2372" s="234"/>
      <c r="M2372" s="234"/>
      <c r="N2372" s="234" t="s">
        <v>6720</v>
      </c>
      <c r="O2372" s="249" t="s">
        <v>9314</v>
      </c>
      <c r="P2372" s="249" t="s">
        <v>9315</v>
      </c>
      <c r="Q2372" s="226" t="s">
        <v>9592</v>
      </c>
      <c r="R2372" s="212" t="s">
        <v>4171</v>
      </c>
      <c r="S2372" s="213" t="s">
        <v>9593</v>
      </c>
      <c r="T2372" s="236">
        <v>45532</v>
      </c>
      <c r="U2372" s="237" t="s">
        <v>6722</v>
      </c>
      <c r="V2372" s="237">
        <v>45572</v>
      </c>
      <c r="W2372" s="237">
        <v>45580</v>
      </c>
      <c r="X2372" s="237" t="s">
        <v>9173</v>
      </c>
      <c r="Y2372" s="237"/>
      <c r="Z2372" s="237" t="s">
        <v>7066</v>
      </c>
      <c r="AA2372" s="225">
        <v>202409</v>
      </c>
      <c r="AB2372" s="246"/>
      <c r="AC2372" s="236" t="s">
        <v>6708</v>
      </c>
      <c r="AD2372" s="247" t="s">
        <v>6709</v>
      </c>
      <c r="AE2372" s="248">
        <v>0</v>
      </c>
      <c r="AF2372" s="247" t="s">
        <v>6709</v>
      </c>
      <c r="AG2372" s="242" t="str">
        <f>IFERROR(VLOOKUP(작성용!A:A,RM!A:D,4,0),"-")</f>
        <v>정민지</v>
      </c>
      <c r="AH2372" s="9" t="s">
        <v>9318</v>
      </c>
      <c r="AI2372" s="238" t="s">
        <v>9173</v>
      </c>
      <c r="AJ2372" s="238" t="s">
        <v>9173</v>
      </c>
      <c r="AK2372" s="238" t="s">
        <v>6726</v>
      </c>
      <c r="AL2372" s="238">
        <v>2371</v>
      </c>
    </row>
    <row r="2373" spans="1:38" x14ac:dyDescent="0.3">
      <c r="A2373" s="232" t="s">
        <v>3463</v>
      </c>
      <c r="B2373" s="232" t="s">
        <v>9594</v>
      </c>
      <c r="C2373" s="244" t="s">
        <v>6717</v>
      </c>
      <c r="D2373" s="240" t="s">
        <v>9595</v>
      </c>
      <c r="E2373" s="239">
        <v>1601110500234</v>
      </c>
      <c r="F2373" s="243" t="s">
        <v>6966</v>
      </c>
      <c r="G2373" s="214">
        <v>0</v>
      </c>
      <c r="H2373" s="234" t="s">
        <v>9173</v>
      </c>
      <c r="I2373" s="234"/>
      <c r="J2373" s="234"/>
      <c r="K2373" s="234"/>
      <c r="L2373" s="234"/>
      <c r="M2373" s="234"/>
      <c r="N2373" s="234" t="s">
        <v>6946</v>
      </c>
      <c r="O2373" s="249" t="s">
        <v>9596</v>
      </c>
      <c r="P2373" s="249" t="s">
        <v>9597</v>
      </c>
      <c r="Q2373" s="226" t="s">
        <v>9598</v>
      </c>
      <c r="R2373" s="212" t="s">
        <v>2</v>
      </c>
      <c r="S2373" s="213" t="s">
        <v>9173</v>
      </c>
      <c r="T2373" s="236">
        <v>45533</v>
      </c>
      <c r="U2373" s="237" t="s">
        <v>6722</v>
      </c>
      <c r="V2373" s="236">
        <v>45569</v>
      </c>
      <c r="W2373" s="236">
        <v>45583</v>
      </c>
      <c r="X2373" s="237" t="s">
        <v>9173</v>
      </c>
      <c r="Y2373" s="237"/>
      <c r="Z2373" s="237" t="s">
        <v>7066</v>
      </c>
      <c r="AA2373" s="225">
        <v>202409</v>
      </c>
      <c r="AB2373" s="246"/>
      <c r="AC2373" s="236" t="s">
        <v>6963</v>
      </c>
      <c r="AD2373" s="247" t="s">
        <v>7077</v>
      </c>
      <c r="AE2373" s="248">
        <v>1</v>
      </c>
      <c r="AF2373" s="247" t="s">
        <v>7077</v>
      </c>
      <c r="AG2373" s="242" t="str">
        <f>IFERROR(VLOOKUP(작성용!A:A,RM!A:D,4,0),"-")</f>
        <v>변혜진</v>
      </c>
      <c r="AH2373" s="9" t="s">
        <v>7077</v>
      </c>
      <c r="AI2373" s="238" t="s">
        <v>9173</v>
      </c>
      <c r="AJ2373" s="238" t="s">
        <v>6929</v>
      </c>
      <c r="AK2373" s="238" t="s">
        <v>6726</v>
      </c>
      <c r="AL2373" s="238">
        <v>2372</v>
      </c>
    </row>
    <row r="2374" spans="1:38" x14ac:dyDescent="0.3">
      <c r="A2374" s="232" t="s">
        <v>252</v>
      </c>
      <c r="B2374" s="232" t="s">
        <v>9599</v>
      </c>
      <c r="C2374" s="244" t="s">
        <v>6717</v>
      </c>
      <c r="D2374" s="240" t="s">
        <v>8979</v>
      </c>
      <c r="E2374" s="239">
        <v>1101110099774</v>
      </c>
      <c r="F2374" s="243" t="s">
        <v>7179</v>
      </c>
      <c r="G2374" s="214">
        <v>0</v>
      </c>
      <c r="H2374" s="234" t="s">
        <v>9173</v>
      </c>
      <c r="I2374" s="234"/>
      <c r="J2374" s="234"/>
      <c r="K2374" s="234"/>
      <c r="L2374" s="234"/>
      <c r="M2374" s="234"/>
      <c r="N2374" s="234" t="s">
        <v>6720</v>
      </c>
      <c r="O2374" s="249" t="s">
        <v>9600</v>
      </c>
      <c r="P2374" s="249" t="s">
        <v>9601</v>
      </c>
      <c r="Q2374" s="226" t="s">
        <v>9602</v>
      </c>
      <c r="R2374" s="212" t="s">
        <v>2</v>
      </c>
      <c r="S2374" s="213" t="s">
        <v>9173</v>
      </c>
      <c r="T2374" s="236">
        <v>45533</v>
      </c>
      <c r="U2374" s="237" t="s">
        <v>6722</v>
      </c>
      <c r="V2374" s="236">
        <v>45558</v>
      </c>
      <c r="W2374" s="236">
        <v>45572</v>
      </c>
      <c r="X2374" s="237" t="s">
        <v>9173</v>
      </c>
      <c r="Y2374" s="237"/>
      <c r="Z2374" s="237" t="s">
        <v>7066</v>
      </c>
      <c r="AA2374" s="225">
        <v>202409</v>
      </c>
      <c r="AB2374" s="246"/>
      <c r="AC2374" s="236" t="s">
        <v>9603</v>
      </c>
      <c r="AD2374" s="247" t="s">
        <v>7111</v>
      </c>
      <c r="AE2374" s="248">
        <v>0</v>
      </c>
      <c r="AF2374" s="247" t="s">
        <v>7111</v>
      </c>
      <c r="AG2374" s="242" t="str">
        <f>IFERROR(VLOOKUP(작성용!A:A,RM!A:D,4,0),"-")</f>
        <v>강승현</v>
      </c>
      <c r="AH2374" s="9" t="s">
        <v>7196</v>
      </c>
      <c r="AI2374" s="238" t="s">
        <v>9604</v>
      </c>
      <c r="AJ2374" s="238" t="s">
        <v>9173</v>
      </c>
      <c r="AK2374" s="238" t="s">
        <v>6726</v>
      </c>
      <c r="AL2374" s="238">
        <v>2373</v>
      </c>
    </row>
    <row r="2375" spans="1:38" x14ac:dyDescent="0.3">
      <c r="A2375" s="232" t="s">
        <v>252</v>
      </c>
      <c r="B2375" s="232" t="s">
        <v>9599</v>
      </c>
      <c r="C2375" s="244" t="s">
        <v>6717</v>
      </c>
      <c r="D2375" s="240" t="s">
        <v>9605</v>
      </c>
      <c r="E2375" s="239">
        <v>2046110000497</v>
      </c>
      <c r="F2375" s="243" t="s">
        <v>7179</v>
      </c>
      <c r="G2375" s="214">
        <v>0</v>
      </c>
      <c r="H2375" s="234" t="s">
        <v>9313</v>
      </c>
      <c r="I2375" s="234"/>
      <c r="J2375" s="234"/>
      <c r="K2375" s="234"/>
      <c r="L2375" s="234"/>
      <c r="M2375" s="234"/>
      <c r="N2375" s="234" t="s">
        <v>6720</v>
      </c>
      <c r="O2375" s="249" t="s">
        <v>9600</v>
      </c>
      <c r="P2375" s="249" t="s">
        <v>9601</v>
      </c>
      <c r="Q2375" s="226" t="s">
        <v>9602</v>
      </c>
      <c r="R2375" s="212" t="s">
        <v>2</v>
      </c>
      <c r="S2375" s="213" t="s">
        <v>9173</v>
      </c>
      <c r="T2375" s="236">
        <v>45533</v>
      </c>
      <c r="U2375" s="237" t="s">
        <v>6722</v>
      </c>
      <c r="V2375" s="236">
        <v>45558</v>
      </c>
      <c r="W2375" s="236">
        <v>45572</v>
      </c>
      <c r="X2375" s="237" t="s">
        <v>9173</v>
      </c>
      <c r="Y2375" s="237"/>
      <c r="Z2375" s="237" t="s">
        <v>7066</v>
      </c>
      <c r="AA2375" s="225">
        <v>202409</v>
      </c>
      <c r="AB2375" s="246"/>
      <c r="AC2375" s="236" t="s">
        <v>9603</v>
      </c>
      <c r="AD2375" s="247" t="s">
        <v>7137</v>
      </c>
      <c r="AE2375" s="248">
        <v>1</v>
      </c>
      <c r="AF2375" s="247" t="s">
        <v>7137</v>
      </c>
      <c r="AG2375" s="242" t="str">
        <f>IFERROR(VLOOKUP(작성용!A:A,RM!A:D,4,0),"-")</f>
        <v>강승현</v>
      </c>
      <c r="AH2375" s="9" t="s">
        <v>7196</v>
      </c>
      <c r="AI2375" s="238" t="s">
        <v>9604</v>
      </c>
      <c r="AJ2375" s="238" t="s">
        <v>9173</v>
      </c>
      <c r="AK2375" s="238" t="s">
        <v>6726</v>
      </c>
      <c r="AL2375" s="238">
        <v>2374</v>
      </c>
    </row>
    <row r="2376" spans="1:38" x14ac:dyDescent="0.3">
      <c r="A2376" s="232" t="s">
        <v>252</v>
      </c>
      <c r="B2376" s="232" t="s">
        <v>9599</v>
      </c>
      <c r="C2376" s="244" t="s">
        <v>6717</v>
      </c>
      <c r="D2376" s="240" t="s">
        <v>9606</v>
      </c>
      <c r="E2376" s="239">
        <v>1101114395011</v>
      </c>
      <c r="F2376" s="243" t="s">
        <v>7179</v>
      </c>
      <c r="G2376" s="214">
        <v>0</v>
      </c>
      <c r="H2376" s="234" t="s">
        <v>9173</v>
      </c>
      <c r="I2376" s="234"/>
      <c r="J2376" s="234"/>
      <c r="K2376" s="234"/>
      <c r="L2376" s="234"/>
      <c r="M2376" s="234"/>
      <c r="N2376" s="234" t="s">
        <v>6720</v>
      </c>
      <c r="O2376" s="249" t="s">
        <v>9600</v>
      </c>
      <c r="P2376" s="249" t="s">
        <v>9601</v>
      </c>
      <c r="Q2376" s="226" t="s">
        <v>9602</v>
      </c>
      <c r="R2376" s="212" t="s">
        <v>2</v>
      </c>
      <c r="S2376" s="213" t="s">
        <v>9173</v>
      </c>
      <c r="T2376" s="236">
        <v>45533</v>
      </c>
      <c r="U2376" s="237" t="s">
        <v>6722</v>
      </c>
      <c r="V2376" s="236">
        <v>45558</v>
      </c>
      <c r="W2376" s="236">
        <v>45572</v>
      </c>
      <c r="X2376" s="237" t="s">
        <v>9173</v>
      </c>
      <c r="Y2376" s="237"/>
      <c r="Z2376" s="237" t="s">
        <v>7066</v>
      </c>
      <c r="AA2376" s="225">
        <v>202409</v>
      </c>
      <c r="AB2376" s="246"/>
      <c r="AC2376" s="236" t="s">
        <v>9603</v>
      </c>
      <c r="AD2376" s="247" t="s">
        <v>7196</v>
      </c>
      <c r="AE2376" s="248">
        <v>1</v>
      </c>
      <c r="AF2376" s="247" t="s">
        <v>7196</v>
      </c>
      <c r="AG2376" s="242" t="str">
        <f>IFERROR(VLOOKUP(작성용!A:A,RM!A:D,4,0),"-")</f>
        <v>강승현</v>
      </c>
      <c r="AH2376" s="9" t="s">
        <v>7196</v>
      </c>
      <c r="AI2376" s="238" t="s">
        <v>9604</v>
      </c>
      <c r="AJ2376" s="238" t="s">
        <v>9173</v>
      </c>
      <c r="AK2376" s="238" t="s">
        <v>6726</v>
      </c>
      <c r="AL2376" s="238">
        <v>2375</v>
      </c>
    </row>
    <row r="2377" spans="1:38" x14ac:dyDescent="0.3">
      <c r="A2377" s="232" t="s">
        <v>252</v>
      </c>
      <c r="B2377" s="232" t="s">
        <v>9599</v>
      </c>
      <c r="C2377" s="244" t="s">
        <v>6717</v>
      </c>
      <c r="D2377" s="240" t="s">
        <v>9607</v>
      </c>
      <c r="E2377" s="239">
        <v>1311110201366</v>
      </c>
      <c r="F2377" s="243" t="s">
        <v>7245</v>
      </c>
      <c r="G2377" s="214">
        <v>0</v>
      </c>
      <c r="H2377" s="234" t="s">
        <v>9173</v>
      </c>
      <c r="I2377" s="234"/>
      <c r="J2377" s="234"/>
      <c r="K2377" s="234"/>
      <c r="L2377" s="234"/>
      <c r="M2377" s="234"/>
      <c r="N2377" s="234" t="s">
        <v>6720</v>
      </c>
      <c r="O2377" s="249" t="s">
        <v>9600</v>
      </c>
      <c r="P2377" s="249" t="s">
        <v>9601</v>
      </c>
      <c r="Q2377" s="226" t="s">
        <v>9602</v>
      </c>
      <c r="R2377" s="212" t="s">
        <v>2</v>
      </c>
      <c r="S2377" s="213" t="s">
        <v>9173</v>
      </c>
      <c r="T2377" s="236">
        <v>45533</v>
      </c>
      <c r="U2377" s="237" t="s">
        <v>6722</v>
      </c>
      <c r="V2377" s="236">
        <v>45558</v>
      </c>
      <c r="W2377" s="236">
        <v>45572</v>
      </c>
      <c r="X2377" s="237" t="s">
        <v>9173</v>
      </c>
      <c r="Y2377" s="237"/>
      <c r="Z2377" s="237" t="s">
        <v>7066</v>
      </c>
      <c r="AA2377" s="225">
        <v>202409</v>
      </c>
      <c r="AB2377" s="246"/>
      <c r="AC2377" s="236" t="s">
        <v>9603</v>
      </c>
      <c r="AD2377" s="247" t="s">
        <v>7026</v>
      </c>
      <c r="AE2377" s="248">
        <v>1</v>
      </c>
      <c r="AF2377" s="247" t="s">
        <v>7026</v>
      </c>
      <c r="AG2377" s="242" t="str">
        <f>IFERROR(VLOOKUP(작성용!A:A,RM!A:D,4,0),"-")</f>
        <v>강승현</v>
      </c>
      <c r="AH2377" s="9" t="s">
        <v>7196</v>
      </c>
      <c r="AI2377" s="238" t="s">
        <v>9604</v>
      </c>
      <c r="AJ2377" s="238" t="s">
        <v>9173</v>
      </c>
      <c r="AK2377" s="238" t="s">
        <v>6726</v>
      </c>
      <c r="AL2377" s="238">
        <v>2376</v>
      </c>
    </row>
    <row r="2378" spans="1:38" x14ac:dyDescent="0.3">
      <c r="A2378" s="232" t="s">
        <v>252</v>
      </c>
      <c r="B2378" s="232" t="s">
        <v>9599</v>
      </c>
      <c r="C2378" s="244" t="s">
        <v>6717</v>
      </c>
      <c r="D2378" s="240" t="s">
        <v>9608</v>
      </c>
      <c r="E2378" s="239">
        <v>1101113981796</v>
      </c>
      <c r="F2378" s="243" t="s">
        <v>7179</v>
      </c>
      <c r="G2378" s="214">
        <v>0</v>
      </c>
      <c r="H2378" s="234" t="s">
        <v>9173</v>
      </c>
      <c r="I2378" s="234"/>
      <c r="J2378" s="234"/>
      <c r="K2378" s="234"/>
      <c r="L2378" s="234"/>
      <c r="M2378" s="234"/>
      <c r="N2378" s="234" t="s">
        <v>6720</v>
      </c>
      <c r="O2378" s="249" t="s">
        <v>9600</v>
      </c>
      <c r="P2378" s="249" t="s">
        <v>9601</v>
      </c>
      <c r="Q2378" s="226" t="s">
        <v>9602</v>
      </c>
      <c r="R2378" s="212" t="s">
        <v>2</v>
      </c>
      <c r="S2378" s="213" t="s">
        <v>9173</v>
      </c>
      <c r="T2378" s="236">
        <v>45533</v>
      </c>
      <c r="U2378" s="237" t="s">
        <v>6722</v>
      </c>
      <c r="V2378" s="236">
        <v>45558</v>
      </c>
      <c r="W2378" s="236">
        <v>45572</v>
      </c>
      <c r="X2378" s="237" t="s">
        <v>9173</v>
      </c>
      <c r="Y2378" s="237"/>
      <c r="Z2378" s="237" t="s">
        <v>7066</v>
      </c>
      <c r="AA2378" s="225">
        <v>202409</v>
      </c>
      <c r="AB2378" s="246"/>
      <c r="AC2378" s="236" t="s">
        <v>9603</v>
      </c>
      <c r="AD2378" s="247" t="s">
        <v>7111</v>
      </c>
      <c r="AE2378" s="248">
        <v>1</v>
      </c>
      <c r="AF2378" s="247" t="s">
        <v>7111</v>
      </c>
      <c r="AG2378" s="242" t="str">
        <f>IFERROR(VLOOKUP(작성용!A:A,RM!A:D,4,0),"-")</f>
        <v>강승현</v>
      </c>
      <c r="AH2378" s="9" t="s">
        <v>7196</v>
      </c>
      <c r="AI2378" s="238" t="s">
        <v>9604</v>
      </c>
      <c r="AJ2378" s="238" t="s">
        <v>9173</v>
      </c>
      <c r="AK2378" s="238" t="s">
        <v>6726</v>
      </c>
      <c r="AL2378" s="238">
        <v>2377</v>
      </c>
    </row>
    <row r="2379" spans="1:38" x14ac:dyDescent="0.3">
      <c r="A2379" s="232" t="s">
        <v>252</v>
      </c>
      <c r="B2379" s="232" t="s">
        <v>9599</v>
      </c>
      <c r="C2379" s="244" t="s">
        <v>6717</v>
      </c>
      <c r="D2379" s="240" t="s">
        <v>9609</v>
      </c>
      <c r="E2379" s="239">
        <v>1101116020335</v>
      </c>
      <c r="F2379" s="243" t="s">
        <v>7179</v>
      </c>
      <c r="G2379" s="214">
        <v>0</v>
      </c>
      <c r="H2379" s="234" t="s">
        <v>9173</v>
      </c>
      <c r="I2379" s="234"/>
      <c r="J2379" s="234"/>
      <c r="K2379" s="234"/>
      <c r="L2379" s="234"/>
      <c r="M2379" s="234"/>
      <c r="N2379" s="234" t="s">
        <v>6720</v>
      </c>
      <c r="O2379" s="249" t="s">
        <v>9600</v>
      </c>
      <c r="P2379" s="249" t="s">
        <v>9601</v>
      </c>
      <c r="Q2379" s="226" t="s">
        <v>9602</v>
      </c>
      <c r="R2379" s="212" t="s">
        <v>2</v>
      </c>
      <c r="S2379" s="213" t="s">
        <v>9173</v>
      </c>
      <c r="T2379" s="236">
        <v>45533</v>
      </c>
      <c r="U2379" s="237" t="s">
        <v>6722</v>
      </c>
      <c r="V2379" s="236">
        <v>45558</v>
      </c>
      <c r="W2379" s="236">
        <v>45572</v>
      </c>
      <c r="X2379" s="237" t="s">
        <v>9173</v>
      </c>
      <c r="Y2379" s="237"/>
      <c r="Z2379" s="237" t="s">
        <v>7066</v>
      </c>
      <c r="AA2379" s="225">
        <v>202409</v>
      </c>
      <c r="AB2379" s="246"/>
      <c r="AC2379" s="236" t="s">
        <v>9603</v>
      </c>
      <c r="AD2379" s="247" t="s">
        <v>7119</v>
      </c>
      <c r="AE2379" s="248">
        <v>1</v>
      </c>
      <c r="AF2379" s="247" t="s">
        <v>7119</v>
      </c>
      <c r="AG2379" s="242" t="str">
        <f>IFERROR(VLOOKUP(작성용!A:A,RM!A:D,4,0),"-")</f>
        <v>강승현</v>
      </c>
      <c r="AH2379" s="9" t="s">
        <v>7196</v>
      </c>
      <c r="AI2379" s="238" t="s">
        <v>9604</v>
      </c>
      <c r="AJ2379" s="238" t="s">
        <v>9173</v>
      </c>
      <c r="AK2379" s="238" t="s">
        <v>6726</v>
      </c>
      <c r="AL2379" s="238">
        <v>2378</v>
      </c>
    </row>
    <row r="2380" spans="1:38" x14ac:dyDescent="0.3">
      <c r="A2380" s="232" t="s">
        <v>252</v>
      </c>
      <c r="B2380" s="232" t="s">
        <v>9599</v>
      </c>
      <c r="C2380" s="244" t="s">
        <v>6717</v>
      </c>
      <c r="D2380" s="240" t="s">
        <v>9610</v>
      </c>
      <c r="E2380" s="239">
        <v>1311110201358</v>
      </c>
      <c r="F2380" s="243" t="s">
        <v>7179</v>
      </c>
      <c r="G2380" s="214">
        <v>0</v>
      </c>
      <c r="H2380" s="234" t="s">
        <v>9173</v>
      </c>
      <c r="I2380" s="234"/>
      <c r="J2380" s="234"/>
      <c r="K2380" s="234"/>
      <c r="L2380" s="234"/>
      <c r="M2380" s="234"/>
      <c r="N2380" s="234" t="s">
        <v>6720</v>
      </c>
      <c r="O2380" s="249" t="s">
        <v>9600</v>
      </c>
      <c r="P2380" s="249" t="s">
        <v>9601</v>
      </c>
      <c r="Q2380" s="226" t="s">
        <v>9602</v>
      </c>
      <c r="R2380" s="212" t="s">
        <v>2</v>
      </c>
      <c r="S2380" s="213" t="s">
        <v>9173</v>
      </c>
      <c r="T2380" s="236">
        <v>45533</v>
      </c>
      <c r="U2380" s="237" t="s">
        <v>6722</v>
      </c>
      <c r="V2380" s="236">
        <v>45558</v>
      </c>
      <c r="W2380" s="236">
        <v>45572</v>
      </c>
      <c r="X2380" s="237" t="s">
        <v>9173</v>
      </c>
      <c r="Y2380" s="237"/>
      <c r="Z2380" s="237" t="s">
        <v>7066</v>
      </c>
      <c r="AA2380" s="225">
        <v>202409</v>
      </c>
      <c r="AB2380" s="246"/>
      <c r="AC2380" s="236" t="s">
        <v>9603</v>
      </c>
      <c r="AD2380" s="247" t="s">
        <v>6989</v>
      </c>
      <c r="AE2380" s="248">
        <v>1</v>
      </c>
      <c r="AF2380" s="247" t="s">
        <v>7167</v>
      </c>
      <c r="AG2380" s="242" t="str">
        <f>IFERROR(VLOOKUP(작성용!A:A,RM!A:D,4,0),"-")</f>
        <v>강승현</v>
      </c>
      <c r="AH2380" s="9" t="s">
        <v>7196</v>
      </c>
      <c r="AI2380" s="238" t="s">
        <v>9604</v>
      </c>
      <c r="AJ2380" s="238" t="s">
        <v>9173</v>
      </c>
      <c r="AK2380" s="238" t="s">
        <v>6726</v>
      </c>
      <c r="AL2380" s="238">
        <v>2379</v>
      </c>
    </row>
    <row r="2381" spans="1:38" x14ac:dyDescent="0.3">
      <c r="A2381" s="232" t="s">
        <v>252</v>
      </c>
      <c r="B2381" s="232" t="s">
        <v>9599</v>
      </c>
      <c r="C2381" s="244" t="s">
        <v>6717</v>
      </c>
      <c r="D2381" s="240" t="s">
        <v>9611</v>
      </c>
      <c r="E2381" s="239">
        <v>1101130021129</v>
      </c>
      <c r="F2381" s="243" t="s">
        <v>7105</v>
      </c>
      <c r="G2381" s="214">
        <v>0</v>
      </c>
      <c r="H2381" s="234" t="s">
        <v>9173</v>
      </c>
      <c r="I2381" s="234"/>
      <c r="J2381" s="234"/>
      <c r="K2381" s="234"/>
      <c r="L2381" s="234"/>
      <c r="M2381" s="234"/>
      <c r="N2381" s="234" t="s">
        <v>6720</v>
      </c>
      <c r="O2381" s="249" t="s">
        <v>9600</v>
      </c>
      <c r="P2381" s="249" t="s">
        <v>9601</v>
      </c>
      <c r="Q2381" s="226" t="s">
        <v>9602</v>
      </c>
      <c r="R2381" s="212" t="s">
        <v>2</v>
      </c>
      <c r="S2381" s="213" t="s">
        <v>9173</v>
      </c>
      <c r="T2381" s="236">
        <v>45533</v>
      </c>
      <c r="U2381" s="237" t="s">
        <v>6722</v>
      </c>
      <c r="V2381" s="236">
        <v>45558</v>
      </c>
      <c r="W2381" s="236">
        <v>45572</v>
      </c>
      <c r="X2381" s="237" t="s">
        <v>9173</v>
      </c>
      <c r="Y2381" s="237"/>
      <c r="Z2381" s="237" t="s">
        <v>7066</v>
      </c>
      <c r="AA2381" s="225">
        <v>202409</v>
      </c>
      <c r="AB2381" s="246"/>
      <c r="AC2381" s="236" t="s">
        <v>9603</v>
      </c>
      <c r="AD2381" s="247" t="s">
        <v>7129</v>
      </c>
      <c r="AE2381" s="248">
        <v>1</v>
      </c>
      <c r="AF2381" s="247" t="s">
        <v>7129</v>
      </c>
      <c r="AG2381" s="242" t="str">
        <f>IFERROR(VLOOKUP(작성용!A:A,RM!A:D,4,0),"-")</f>
        <v>강승현</v>
      </c>
      <c r="AH2381" s="9" t="s">
        <v>7196</v>
      </c>
      <c r="AI2381" s="238" t="s">
        <v>9604</v>
      </c>
      <c r="AJ2381" s="238" t="s">
        <v>9173</v>
      </c>
      <c r="AK2381" s="238" t="s">
        <v>6726</v>
      </c>
      <c r="AL2381" s="238">
        <v>2380</v>
      </c>
    </row>
    <row r="2382" spans="1:38" x14ac:dyDescent="0.3">
      <c r="A2382" s="232" t="s">
        <v>252</v>
      </c>
      <c r="B2382" s="232" t="s">
        <v>9599</v>
      </c>
      <c r="C2382" s="244" t="s">
        <v>6717</v>
      </c>
      <c r="D2382" s="240" t="s">
        <v>7867</v>
      </c>
      <c r="E2382" s="239">
        <v>1101130020709</v>
      </c>
      <c r="F2382" s="243" t="s">
        <v>7105</v>
      </c>
      <c r="G2382" s="214">
        <v>0</v>
      </c>
      <c r="H2382" s="234" t="s">
        <v>9173</v>
      </c>
      <c r="I2382" s="234"/>
      <c r="J2382" s="234"/>
      <c r="K2382" s="234"/>
      <c r="L2382" s="234"/>
      <c r="M2382" s="234"/>
      <c r="N2382" s="234" t="s">
        <v>6720</v>
      </c>
      <c r="O2382" s="249" t="s">
        <v>9600</v>
      </c>
      <c r="P2382" s="249" t="s">
        <v>9601</v>
      </c>
      <c r="Q2382" s="226" t="s">
        <v>9602</v>
      </c>
      <c r="R2382" s="212" t="s">
        <v>2</v>
      </c>
      <c r="S2382" s="213" t="s">
        <v>9173</v>
      </c>
      <c r="T2382" s="236">
        <v>45533</v>
      </c>
      <c r="U2382" s="237" t="s">
        <v>6722</v>
      </c>
      <c r="V2382" s="236">
        <v>45558</v>
      </c>
      <c r="W2382" s="236">
        <v>45572</v>
      </c>
      <c r="X2382" s="237" t="s">
        <v>9173</v>
      </c>
      <c r="Y2382" s="237"/>
      <c r="Z2382" s="237" t="s">
        <v>7066</v>
      </c>
      <c r="AA2382" s="225">
        <v>202409</v>
      </c>
      <c r="AB2382" s="246"/>
      <c r="AC2382" s="236" t="s">
        <v>9603</v>
      </c>
      <c r="AD2382" s="247" t="s">
        <v>7111</v>
      </c>
      <c r="AE2382" s="248">
        <v>0</v>
      </c>
      <c r="AF2382" s="247" t="s">
        <v>7111</v>
      </c>
      <c r="AG2382" s="242" t="str">
        <f>IFERROR(VLOOKUP(작성용!A:A,RM!A:D,4,0),"-")</f>
        <v>강승현</v>
      </c>
      <c r="AH2382" s="9" t="s">
        <v>7196</v>
      </c>
      <c r="AI2382" s="238" t="s">
        <v>9604</v>
      </c>
      <c r="AJ2382" s="238" t="s">
        <v>9173</v>
      </c>
      <c r="AK2382" s="238" t="s">
        <v>6726</v>
      </c>
      <c r="AL2382" s="238">
        <v>2381</v>
      </c>
    </row>
    <row r="2383" spans="1:38" x14ac:dyDescent="0.3">
      <c r="A2383" s="232" t="s">
        <v>252</v>
      </c>
      <c r="B2383" s="232" t="s">
        <v>9599</v>
      </c>
      <c r="C2383" s="244" t="s">
        <v>6717</v>
      </c>
      <c r="D2383" s="240" t="s">
        <v>9612</v>
      </c>
      <c r="E2383" s="239">
        <v>1101130021674</v>
      </c>
      <c r="F2383" s="243" t="s">
        <v>7105</v>
      </c>
      <c r="G2383" s="214">
        <v>0</v>
      </c>
      <c r="H2383" s="234" t="s">
        <v>9173</v>
      </c>
      <c r="I2383" s="234"/>
      <c r="J2383" s="234"/>
      <c r="K2383" s="234"/>
      <c r="L2383" s="234"/>
      <c r="M2383" s="234"/>
      <c r="N2383" s="234" t="s">
        <v>6720</v>
      </c>
      <c r="O2383" s="249" t="s">
        <v>9600</v>
      </c>
      <c r="P2383" s="249" t="s">
        <v>9601</v>
      </c>
      <c r="Q2383" s="226" t="s">
        <v>9602</v>
      </c>
      <c r="R2383" s="212" t="s">
        <v>2</v>
      </c>
      <c r="S2383" s="213" t="s">
        <v>9173</v>
      </c>
      <c r="T2383" s="236">
        <v>45533</v>
      </c>
      <c r="U2383" s="237" t="s">
        <v>6722</v>
      </c>
      <c r="V2383" s="236">
        <v>45558</v>
      </c>
      <c r="W2383" s="236">
        <v>45572</v>
      </c>
      <c r="X2383" s="237" t="s">
        <v>9173</v>
      </c>
      <c r="Y2383" s="237"/>
      <c r="Z2383" s="237" t="s">
        <v>7066</v>
      </c>
      <c r="AA2383" s="225">
        <v>202409</v>
      </c>
      <c r="AB2383" s="246"/>
      <c r="AC2383" s="236" t="s">
        <v>9603</v>
      </c>
      <c r="AD2383" s="247" t="s">
        <v>7221</v>
      </c>
      <c r="AE2383" s="248">
        <v>1</v>
      </c>
      <c r="AF2383" s="247" t="s">
        <v>7221</v>
      </c>
      <c r="AG2383" s="242" t="str">
        <f>IFERROR(VLOOKUP(작성용!A:A,RM!A:D,4,0),"-")</f>
        <v>강승현</v>
      </c>
      <c r="AH2383" s="9" t="s">
        <v>7196</v>
      </c>
      <c r="AI2383" s="238" t="s">
        <v>9604</v>
      </c>
      <c r="AJ2383" s="238" t="s">
        <v>9173</v>
      </c>
      <c r="AK2383" s="238" t="s">
        <v>6726</v>
      </c>
      <c r="AL2383" s="238">
        <v>2382</v>
      </c>
    </row>
    <row r="2384" spans="1:38" x14ac:dyDescent="0.3">
      <c r="A2384" s="232" t="s">
        <v>252</v>
      </c>
      <c r="B2384" s="232" t="s">
        <v>9599</v>
      </c>
      <c r="C2384" s="244" t="s">
        <v>6717</v>
      </c>
      <c r="D2384" s="240" t="s">
        <v>9613</v>
      </c>
      <c r="E2384" s="239" t="s">
        <v>5742</v>
      </c>
      <c r="F2384" s="243" t="s">
        <v>7105</v>
      </c>
      <c r="G2384" s="214">
        <v>0</v>
      </c>
      <c r="H2384" s="234" t="s">
        <v>9173</v>
      </c>
      <c r="I2384" s="234"/>
      <c r="J2384" s="234"/>
      <c r="K2384" s="234"/>
      <c r="L2384" s="234"/>
      <c r="M2384" s="234"/>
      <c r="N2384" s="234" t="s">
        <v>6720</v>
      </c>
      <c r="O2384" s="249" t="s">
        <v>9600</v>
      </c>
      <c r="P2384" s="249" t="s">
        <v>9601</v>
      </c>
      <c r="Q2384" s="226" t="s">
        <v>9602</v>
      </c>
      <c r="R2384" s="212" t="s">
        <v>2</v>
      </c>
      <c r="S2384" s="213" t="s">
        <v>9173</v>
      </c>
      <c r="T2384" s="236">
        <v>45533</v>
      </c>
      <c r="U2384" s="237" t="s">
        <v>6722</v>
      </c>
      <c r="V2384" s="236">
        <v>45558</v>
      </c>
      <c r="W2384" s="236">
        <v>45572</v>
      </c>
      <c r="X2384" s="237" t="s">
        <v>9173</v>
      </c>
      <c r="Y2384" s="237"/>
      <c r="Z2384" s="237" t="s">
        <v>7066</v>
      </c>
      <c r="AA2384" s="225">
        <v>202409</v>
      </c>
      <c r="AB2384" s="246"/>
      <c r="AC2384" s="236" t="s">
        <v>9603</v>
      </c>
      <c r="AD2384" s="247" t="s">
        <v>7135</v>
      </c>
      <c r="AE2384" s="248">
        <v>1</v>
      </c>
      <c r="AF2384" s="247" t="s">
        <v>7135</v>
      </c>
      <c r="AG2384" s="242" t="str">
        <f>IFERROR(VLOOKUP(작성용!A:A,RM!A:D,4,0),"-")</f>
        <v>강승현</v>
      </c>
      <c r="AH2384" s="9" t="s">
        <v>7196</v>
      </c>
      <c r="AI2384" s="238" t="s">
        <v>9604</v>
      </c>
      <c r="AJ2384" s="238" t="s">
        <v>9173</v>
      </c>
      <c r="AK2384" s="238" t="s">
        <v>6726</v>
      </c>
      <c r="AL2384" s="238">
        <v>2383</v>
      </c>
    </row>
    <row r="2385" spans="1:38" x14ac:dyDescent="0.3">
      <c r="A2385" s="232" t="s">
        <v>252</v>
      </c>
      <c r="B2385" s="232" t="s">
        <v>9599</v>
      </c>
      <c r="C2385" s="244" t="s">
        <v>6717</v>
      </c>
      <c r="D2385" s="240" t="s">
        <v>9614</v>
      </c>
      <c r="E2385" s="239">
        <v>1101130023399</v>
      </c>
      <c r="F2385" s="243" t="s">
        <v>7105</v>
      </c>
      <c r="G2385" s="214">
        <v>1</v>
      </c>
      <c r="H2385" s="234" t="s">
        <v>9173</v>
      </c>
      <c r="I2385" s="234"/>
      <c r="J2385" s="234"/>
      <c r="K2385" s="234"/>
      <c r="L2385" s="234"/>
      <c r="M2385" s="234"/>
      <c r="N2385" s="234" t="s">
        <v>6720</v>
      </c>
      <c r="O2385" s="249" t="s">
        <v>9600</v>
      </c>
      <c r="P2385" s="249" t="s">
        <v>9601</v>
      </c>
      <c r="Q2385" s="226" t="s">
        <v>9602</v>
      </c>
      <c r="R2385" s="212" t="s">
        <v>2</v>
      </c>
      <c r="S2385" s="213" t="s">
        <v>9173</v>
      </c>
      <c r="T2385" s="236">
        <v>45533</v>
      </c>
      <c r="U2385" s="237" t="s">
        <v>6722</v>
      </c>
      <c r="V2385" s="236">
        <v>45558</v>
      </c>
      <c r="W2385" s="236">
        <v>45572</v>
      </c>
      <c r="X2385" s="237" t="s">
        <v>9173</v>
      </c>
      <c r="Y2385" s="237"/>
      <c r="Z2385" s="237" t="s">
        <v>7066</v>
      </c>
      <c r="AA2385" s="225">
        <v>202409</v>
      </c>
      <c r="AB2385" s="246"/>
      <c r="AC2385" s="236" t="s">
        <v>9603</v>
      </c>
      <c r="AD2385" s="247" t="s">
        <v>7158</v>
      </c>
      <c r="AE2385" s="248">
        <v>1</v>
      </c>
      <c r="AF2385" s="247" t="s">
        <v>7158</v>
      </c>
      <c r="AG2385" s="242" t="str">
        <f>IFERROR(VLOOKUP(작성용!A:A,RM!A:D,4,0),"-")</f>
        <v>강승현</v>
      </c>
      <c r="AH2385" s="9" t="s">
        <v>7196</v>
      </c>
      <c r="AI2385" s="238" t="s">
        <v>9604</v>
      </c>
      <c r="AJ2385" s="238" t="s">
        <v>9173</v>
      </c>
      <c r="AK2385" s="238" t="s">
        <v>6726</v>
      </c>
      <c r="AL2385" s="238">
        <v>2384</v>
      </c>
    </row>
    <row r="2386" spans="1:38" x14ac:dyDescent="0.3">
      <c r="A2386" s="232" t="s">
        <v>252</v>
      </c>
      <c r="B2386" s="232" t="s">
        <v>9599</v>
      </c>
      <c r="C2386" s="244" t="s">
        <v>6717</v>
      </c>
      <c r="D2386" s="240" t="s">
        <v>9615</v>
      </c>
      <c r="E2386" s="239">
        <v>1101130022292</v>
      </c>
      <c r="F2386" s="243" t="s">
        <v>7105</v>
      </c>
      <c r="G2386" s="214">
        <v>0</v>
      </c>
      <c r="H2386" s="234" t="s">
        <v>9173</v>
      </c>
      <c r="I2386" s="234"/>
      <c r="J2386" s="234"/>
      <c r="K2386" s="234"/>
      <c r="L2386" s="234"/>
      <c r="M2386" s="234"/>
      <c r="N2386" s="234" t="s">
        <v>6720</v>
      </c>
      <c r="O2386" s="249" t="s">
        <v>9600</v>
      </c>
      <c r="P2386" s="249" t="s">
        <v>9601</v>
      </c>
      <c r="Q2386" s="226" t="s">
        <v>9602</v>
      </c>
      <c r="R2386" s="212" t="s">
        <v>2</v>
      </c>
      <c r="S2386" s="213" t="s">
        <v>9173</v>
      </c>
      <c r="T2386" s="236">
        <v>45533</v>
      </c>
      <c r="U2386" s="237" t="s">
        <v>6722</v>
      </c>
      <c r="V2386" s="236">
        <v>45558</v>
      </c>
      <c r="W2386" s="236">
        <v>45572</v>
      </c>
      <c r="X2386" s="237" t="s">
        <v>9173</v>
      </c>
      <c r="Y2386" s="237"/>
      <c r="Z2386" s="237" t="s">
        <v>7066</v>
      </c>
      <c r="AA2386" s="225">
        <v>202409</v>
      </c>
      <c r="AB2386" s="246"/>
      <c r="AC2386" s="236" t="s">
        <v>9603</v>
      </c>
      <c r="AD2386" s="247" t="s">
        <v>7160</v>
      </c>
      <c r="AE2386" s="248">
        <v>1</v>
      </c>
      <c r="AF2386" s="247" t="s">
        <v>7160</v>
      </c>
      <c r="AG2386" s="242" t="str">
        <f>IFERROR(VLOOKUP(작성용!A:A,RM!A:D,4,0),"-")</f>
        <v>강승현</v>
      </c>
      <c r="AH2386" s="9" t="s">
        <v>7196</v>
      </c>
      <c r="AI2386" s="238" t="s">
        <v>9604</v>
      </c>
      <c r="AJ2386" s="238" t="s">
        <v>9173</v>
      </c>
      <c r="AK2386" s="238" t="s">
        <v>6726</v>
      </c>
      <c r="AL2386" s="238">
        <v>2385</v>
      </c>
    </row>
    <row r="2387" spans="1:38" x14ac:dyDescent="0.3">
      <c r="A2387" s="232" t="s">
        <v>252</v>
      </c>
      <c r="B2387" s="232" t="s">
        <v>9599</v>
      </c>
      <c r="C2387" s="244" t="s">
        <v>6717</v>
      </c>
      <c r="D2387" s="240" t="s">
        <v>9616</v>
      </c>
      <c r="E2387" s="239" t="s">
        <v>5743</v>
      </c>
      <c r="F2387" s="243" t="s">
        <v>7105</v>
      </c>
      <c r="G2387" s="214">
        <v>0</v>
      </c>
      <c r="H2387" s="234" t="s">
        <v>9173</v>
      </c>
      <c r="I2387" s="234"/>
      <c r="J2387" s="234"/>
      <c r="K2387" s="234"/>
      <c r="L2387" s="234"/>
      <c r="M2387" s="234"/>
      <c r="N2387" s="234" t="s">
        <v>6720</v>
      </c>
      <c r="O2387" s="249" t="s">
        <v>9600</v>
      </c>
      <c r="P2387" s="249" t="s">
        <v>9601</v>
      </c>
      <c r="Q2387" s="226" t="s">
        <v>9602</v>
      </c>
      <c r="R2387" s="212" t="s">
        <v>2</v>
      </c>
      <c r="S2387" s="213" t="s">
        <v>9173</v>
      </c>
      <c r="T2387" s="236">
        <v>45533</v>
      </c>
      <c r="U2387" s="237" t="s">
        <v>6722</v>
      </c>
      <c r="V2387" s="236">
        <v>45558</v>
      </c>
      <c r="W2387" s="236">
        <v>45572</v>
      </c>
      <c r="X2387" s="237" t="s">
        <v>9173</v>
      </c>
      <c r="Y2387" s="237"/>
      <c r="Z2387" s="237" t="s">
        <v>7066</v>
      </c>
      <c r="AA2387" s="225">
        <v>202409</v>
      </c>
      <c r="AB2387" s="246"/>
      <c r="AC2387" s="236" t="s">
        <v>9603</v>
      </c>
      <c r="AD2387" s="247" t="s">
        <v>7135</v>
      </c>
      <c r="AE2387" s="248">
        <v>1</v>
      </c>
      <c r="AF2387" s="247" t="s">
        <v>7135</v>
      </c>
      <c r="AG2387" s="242" t="str">
        <f>IFERROR(VLOOKUP(작성용!A:A,RM!A:D,4,0),"-")</f>
        <v>강승현</v>
      </c>
      <c r="AH2387" s="9" t="s">
        <v>7196</v>
      </c>
      <c r="AI2387" s="238" t="s">
        <v>9604</v>
      </c>
      <c r="AJ2387" s="238" t="s">
        <v>9173</v>
      </c>
      <c r="AK2387" s="238" t="s">
        <v>6726</v>
      </c>
      <c r="AL2387" s="238">
        <v>2386</v>
      </c>
    </row>
    <row r="2388" spans="1:38" x14ac:dyDescent="0.3">
      <c r="A2388" s="232" t="s">
        <v>252</v>
      </c>
      <c r="B2388" s="232" t="s">
        <v>9599</v>
      </c>
      <c r="C2388" s="244" t="s">
        <v>6717</v>
      </c>
      <c r="D2388" s="240" t="s">
        <v>9617</v>
      </c>
      <c r="E2388" s="239">
        <v>1101130024074</v>
      </c>
      <c r="F2388" s="243" t="s">
        <v>7105</v>
      </c>
      <c r="G2388" s="214">
        <v>0</v>
      </c>
      <c r="H2388" s="234" t="s">
        <v>9173</v>
      </c>
      <c r="I2388" s="234"/>
      <c r="J2388" s="234"/>
      <c r="K2388" s="234"/>
      <c r="L2388" s="234"/>
      <c r="M2388" s="234"/>
      <c r="N2388" s="234" t="s">
        <v>6720</v>
      </c>
      <c r="O2388" s="249" t="s">
        <v>9600</v>
      </c>
      <c r="P2388" s="249" t="s">
        <v>9601</v>
      </c>
      <c r="Q2388" s="226" t="s">
        <v>9602</v>
      </c>
      <c r="R2388" s="212" t="s">
        <v>2</v>
      </c>
      <c r="S2388" s="213" t="s">
        <v>9173</v>
      </c>
      <c r="T2388" s="236">
        <v>45533</v>
      </c>
      <c r="U2388" s="237" t="s">
        <v>6722</v>
      </c>
      <c r="V2388" s="236">
        <v>45558</v>
      </c>
      <c r="W2388" s="236">
        <v>45572</v>
      </c>
      <c r="X2388" s="237" t="s">
        <v>9173</v>
      </c>
      <c r="Y2388" s="237"/>
      <c r="Z2388" s="237" t="s">
        <v>7066</v>
      </c>
      <c r="AA2388" s="225">
        <v>202409</v>
      </c>
      <c r="AB2388" s="246"/>
      <c r="AC2388" s="236" t="s">
        <v>9603</v>
      </c>
      <c r="AD2388" s="247" t="s">
        <v>7129</v>
      </c>
      <c r="AE2388" s="248">
        <v>1</v>
      </c>
      <c r="AF2388" s="247" t="s">
        <v>7129</v>
      </c>
      <c r="AG2388" s="242" t="str">
        <f>IFERROR(VLOOKUP(작성용!A:A,RM!A:D,4,0),"-")</f>
        <v>강승현</v>
      </c>
      <c r="AH2388" s="9" t="s">
        <v>7196</v>
      </c>
      <c r="AI2388" s="238" t="s">
        <v>9604</v>
      </c>
      <c r="AJ2388" s="238" t="s">
        <v>9173</v>
      </c>
      <c r="AK2388" s="238" t="s">
        <v>6726</v>
      </c>
      <c r="AL2388" s="238">
        <v>2387</v>
      </c>
    </row>
    <row r="2389" spans="1:38" x14ac:dyDescent="0.3">
      <c r="A2389" s="232" t="s">
        <v>252</v>
      </c>
      <c r="B2389" s="232" t="s">
        <v>9599</v>
      </c>
      <c r="C2389" s="244" t="s">
        <v>6717</v>
      </c>
      <c r="D2389" s="240" t="s">
        <v>7876</v>
      </c>
      <c r="E2389" s="239">
        <v>1101130027367</v>
      </c>
      <c r="F2389" s="243" t="s">
        <v>7105</v>
      </c>
      <c r="G2389" s="214">
        <v>0</v>
      </c>
      <c r="H2389" s="234" t="s">
        <v>9173</v>
      </c>
      <c r="I2389" s="234"/>
      <c r="J2389" s="234"/>
      <c r="K2389" s="234"/>
      <c r="L2389" s="234"/>
      <c r="M2389" s="234"/>
      <c r="N2389" s="234" t="s">
        <v>6720</v>
      </c>
      <c r="O2389" s="249" t="s">
        <v>9600</v>
      </c>
      <c r="P2389" s="249" t="s">
        <v>9601</v>
      </c>
      <c r="Q2389" s="226" t="s">
        <v>9602</v>
      </c>
      <c r="R2389" s="212" t="s">
        <v>2</v>
      </c>
      <c r="S2389" s="213" t="s">
        <v>9173</v>
      </c>
      <c r="T2389" s="236">
        <v>45533</v>
      </c>
      <c r="U2389" s="237" t="s">
        <v>6722</v>
      </c>
      <c r="V2389" s="236">
        <v>45558</v>
      </c>
      <c r="W2389" s="236">
        <v>45572</v>
      </c>
      <c r="X2389" s="237" t="s">
        <v>9173</v>
      </c>
      <c r="Y2389" s="237"/>
      <c r="Z2389" s="237" t="s">
        <v>7066</v>
      </c>
      <c r="AA2389" s="225">
        <v>202409</v>
      </c>
      <c r="AB2389" s="246"/>
      <c r="AC2389" s="236" t="s">
        <v>9603</v>
      </c>
      <c r="AD2389" s="247" t="s">
        <v>7124</v>
      </c>
      <c r="AE2389" s="248">
        <v>0</v>
      </c>
      <c r="AF2389" s="247" t="s">
        <v>7124</v>
      </c>
      <c r="AG2389" s="242" t="str">
        <f>IFERROR(VLOOKUP(작성용!A:A,RM!A:D,4,0),"-")</f>
        <v>강승현</v>
      </c>
      <c r="AH2389" s="9" t="s">
        <v>7196</v>
      </c>
      <c r="AI2389" s="238" t="s">
        <v>9604</v>
      </c>
      <c r="AJ2389" s="238" t="s">
        <v>9173</v>
      </c>
      <c r="AK2389" s="238" t="s">
        <v>6726</v>
      </c>
      <c r="AL2389" s="238">
        <v>2388</v>
      </c>
    </row>
    <row r="2390" spans="1:38" x14ac:dyDescent="0.3">
      <c r="A2390" s="232" t="s">
        <v>252</v>
      </c>
      <c r="B2390" s="232" t="s">
        <v>9599</v>
      </c>
      <c r="C2390" s="244" t="s">
        <v>6717</v>
      </c>
      <c r="D2390" s="240" t="s">
        <v>9618</v>
      </c>
      <c r="E2390" s="239">
        <v>1101130026757</v>
      </c>
      <c r="F2390" s="243" t="s">
        <v>7105</v>
      </c>
      <c r="G2390" s="214">
        <v>0</v>
      </c>
      <c r="H2390" s="234" t="s">
        <v>9173</v>
      </c>
      <c r="I2390" s="234"/>
      <c r="J2390" s="234"/>
      <c r="K2390" s="234"/>
      <c r="L2390" s="234"/>
      <c r="M2390" s="234"/>
      <c r="N2390" s="234" t="s">
        <v>6720</v>
      </c>
      <c r="O2390" s="249" t="s">
        <v>9600</v>
      </c>
      <c r="P2390" s="249" t="s">
        <v>9601</v>
      </c>
      <c r="Q2390" s="226" t="s">
        <v>9602</v>
      </c>
      <c r="R2390" s="212" t="s">
        <v>2</v>
      </c>
      <c r="S2390" s="213" t="s">
        <v>9173</v>
      </c>
      <c r="T2390" s="236">
        <v>45533</v>
      </c>
      <c r="U2390" s="237" t="s">
        <v>6722</v>
      </c>
      <c r="V2390" s="236">
        <v>45558</v>
      </c>
      <c r="W2390" s="236">
        <v>45572</v>
      </c>
      <c r="X2390" s="237" t="s">
        <v>9173</v>
      </c>
      <c r="Y2390" s="237"/>
      <c r="Z2390" s="237" t="s">
        <v>7066</v>
      </c>
      <c r="AA2390" s="225">
        <v>202409</v>
      </c>
      <c r="AB2390" s="246"/>
      <c r="AC2390" s="236" t="s">
        <v>9603</v>
      </c>
      <c r="AD2390" s="247" t="s">
        <v>7606</v>
      </c>
      <c r="AE2390" s="248">
        <v>1</v>
      </c>
      <c r="AF2390" s="247" t="s">
        <v>7606</v>
      </c>
      <c r="AG2390" s="242" t="str">
        <f>IFERROR(VLOOKUP(작성용!A:A,RM!A:D,4,0),"-")</f>
        <v>강승현</v>
      </c>
      <c r="AH2390" s="9" t="s">
        <v>7196</v>
      </c>
      <c r="AI2390" s="238" t="s">
        <v>9604</v>
      </c>
      <c r="AJ2390" s="238" t="s">
        <v>9173</v>
      </c>
      <c r="AK2390" s="238" t="s">
        <v>6726</v>
      </c>
      <c r="AL2390" s="238">
        <v>2389</v>
      </c>
    </row>
    <row r="2391" spans="1:38" x14ac:dyDescent="0.3">
      <c r="A2391" s="232">
        <v>6000152</v>
      </c>
      <c r="B2391" s="232" t="s">
        <v>9612</v>
      </c>
      <c r="C2391" s="244" t="s">
        <v>6717</v>
      </c>
      <c r="D2391" s="240" t="s">
        <v>8372</v>
      </c>
      <c r="E2391" s="239" t="s">
        <v>4444</v>
      </c>
      <c r="F2391" s="243" t="s">
        <v>6966</v>
      </c>
      <c r="G2391" s="214">
        <v>0</v>
      </c>
      <c r="H2391" s="234" t="s">
        <v>9173</v>
      </c>
      <c r="I2391" s="234"/>
      <c r="J2391" s="234"/>
      <c r="K2391" s="234"/>
      <c r="L2391" s="234"/>
      <c r="M2391" s="234"/>
      <c r="N2391" s="234" t="s">
        <v>6720</v>
      </c>
      <c r="O2391" s="249"/>
      <c r="P2391" s="249"/>
      <c r="Q2391" s="226"/>
      <c r="R2391" s="212" t="s">
        <v>2</v>
      </c>
      <c r="S2391" s="213" t="s">
        <v>9173</v>
      </c>
      <c r="T2391" s="236" t="s">
        <v>9619</v>
      </c>
      <c r="U2391" s="237" t="s">
        <v>6722</v>
      </c>
      <c r="V2391" s="236">
        <v>45558</v>
      </c>
      <c r="W2391" s="236" t="s">
        <v>6944</v>
      </c>
      <c r="X2391" s="237" t="s">
        <v>9173</v>
      </c>
      <c r="Y2391" s="237"/>
      <c r="Z2391" s="237"/>
      <c r="AA2391" s="225">
        <v>202409</v>
      </c>
      <c r="AB2391" s="246"/>
      <c r="AC2391" s="236" t="s">
        <v>7181</v>
      </c>
      <c r="AD2391" s="247" t="s">
        <v>7221</v>
      </c>
      <c r="AE2391" s="248">
        <v>0</v>
      </c>
      <c r="AF2391" s="247" t="s">
        <v>7221</v>
      </c>
      <c r="AG2391" s="242" t="str">
        <f>IFERROR(VLOOKUP(작성용!A:A,RM!A:D,4,0),"-")</f>
        <v>-</v>
      </c>
      <c r="AH2391" s="9" t="s">
        <v>9173</v>
      </c>
      <c r="AI2391" s="238" t="s">
        <v>9173</v>
      </c>
      <c r="AJ2391" s="238" t="s">
        <v>9173</v>
      </c>
      <c r="AK2391" s="238" t="s">
        <v>7182</v>
      </c>
      <c r="AL2391" s="238">
        <v>2390</v>
      </c>
    </row>
    <row r="2392" spans="1:38" x14ac:dyDescent="0.3">
      <c r="A2392" s="232">
        <v>6000150</v>
      </c>
      <c r="B2392" s="232" t="s">
        <v>9613</v>
      </c>
      <c r="C2392" s="244" t="s">
        <v>6717</v>
      </c>
      <c r="D2392" s="231" t="s">
        <v>9620</v>
      </c>
      <c r="E2392" s="239">
        <v>1348110182709</v>
      </c>
      <c r="F2392" s="243" t="s">
        <v>7044</v>
      </c>
      <c r="G2392" s="214">
        <v>7</v>
      </c>
      <c r="H2392" s="234" t="s">
        <v>9173</v>
      </c>
      <c r="I2392" s="234"/>
      <c r="J2392" s="234"/>
      <c r="K2392" s="234"/>
      <c r="L2392" s="234"/>
      <c r="M2392" s="234"/>
      <c r="N2392" s="234" t="s">
        <v>6720</v>
      </c>
      <c r="O2392" s="249"/>
      <c r="P2392" s="249"/>
      <c r="Q2392" s="226"/>
      <c r="R2392" s="212" t="s">
        <v>2</v>
      </c>
      <c r="S2392" s="213" t="s">
        <v>9173</v>
      </c>
      <c r="T2392" s="236" t="s">
        <v>9619</v>
      </c>
      <c r="U2392" s="237" t="s">
        <v>6722</v>
      </c>
      <c r="V2392" s="236">
        <v>45558</v>
      </c>
      <c r="W2392" s="236" t="s">
        <v>6944</v>
      </c>
      <c r="X2392" s="237" t="s">
        <v>9173</v>
      </c>
      <c r="Y2392" s="237"/>
      <c r="Z2392" s="237"/>
      <c r="AA2392" s="225">
        <v>202409</v>
      </c>
      <c r="AB2392" s="246"/>
      <c r="AC2392" s="236" t="s">
        <v>7181</v>
      </c>
      <c r="AD2392" s="247" t="s">
        <v>7135</v>
      </c>
      <c r="AE2392" s="248">
        <v>0.4</v>
      </c>
      <c r="AF2392" s="247" t="s">
        <v>7135</v>
      </c>
      <c r="AG2392" s="242" t="str">
        <f>IFERROR(VLOOKUP(작성용!A:A,RM!A:D,4,0),"-")</f>
        <v>-</v>
      </c>
      <c r="AH2392" s="9" t="s">
        <v>9173</v>
      </c>
      <c r="AI2392" s="238" t="s">
        <v>9173</v>
      </c>
      <c r="AJ2392" s="238" t="s">
        <v>9173</v>
      </c>
      <c r="AK2392" s="238" t="s">
        <v>7182</v>
      </c>
      <c r="AL2392" s="238">
        <v>2391</v>
      </c>
    </row>
    <row r="2393" spans="1:38" x14ac:dyDescent="0.3">
      <c r="A2393" s="232">
        <v>6000150</v>
      </c>
      <c r="B2393" s="232" t="s">
        <v>9613</v>
      </c>
      <c r="C2393" s="244" t="s">
        <v>6717</v>
      </c>
      <c r="D2393" s="240" t="s">
        <v>9621</v>
      </c>
      <c r="E2393" s="239">
        <v>1201110590960</v>
      </c>
      <c r="F2393" s="243" t="s">
        <v>7013</v>
      </c>
      <c r="G2393" s="214">
        <v>1</v>
      </c>
      <c r="H2393" s="234" t="s">
        <v>9173</v>
      </c>
      <c r="I2393" s="234"/>
      <c r="J2393" s="234"/>
      <c r="K2393" s="234"/>
      <c r="L2393" s="234"/>
      <c r="M2393" s="234"/>
      <c r="N2393" s="234" t="s">
        <v>6720</v>
      </c>
      <c r="O2393" s="249"/>
      <c r="P2393" s="249"/>
      <c r="Q2393" s="226"/>
      <c r="R2393" s="212" t="s">
        <v>2</v>
      </c>
      <c r="S2393" s="213" t="s">
        <v>9173</v>
      </c>
      <c r="T2393" s="236" t="s">
        <v>9619</v>
      </c>
      <c r="U2393" s="237" t="s">
        <v>6722</v>
      </c>
      <c r="V2393" s="236">
        <v>45558</v>
      </c>
      <c r="W2393" s="236" t="s">
        <v>6944</v>
      </c>
      <c r="X2393" s="237" t="s">
        <v>9173</v>
      </c>
      <c r="Y2393" s="237"/>
      <c r="Z2393" s="237"/>
      <c r="AA2393" s="225">
        <v>202409</v>
      </c>
      <c r="AB2393" s="246"/>
      <c r="AC2393" s="236" t="s">
        <v>7181</v>
      </c>
      <c r="AD2393" s="247" t="s">
        <v>6910</v>
      </c>
      <c r="AE2393" s="248">
        <v>0</v>
      </c>
      <c r="AF2393" s="247" t="s">
        <v>6910</v>
      </c>
      <c r="AG2393" s="242" t="str">
        <f>IFERROR(VLOOKUP(작성용!A:A,RM!A:D,4,0),"-")</f>
        <v>-</v>
      </c>
      <c r="AH2393" s="9" t="s">
        <v>9173</v>
      </c>
      <c r="AI2393" s="238" t="s">
        <v>9173</v>
      </c>
      <c r="AJ2393" s="238" t="s">
        <v>9173</v>
      </c>
      <c r="AK2393" s="238" t="s">
        <v>7182</v>
      </c>
      <c r="AL2393" s="238">
        <v>2392</v>
      </c>
    </row>
    <row r="2394" spans="1:38" x14ac:dyDescent="0.3">
      <c r="A2394" s="232">
        <v>6000150</v>
      </c>
      <c r="B2394" s="232" t="s">
        <v>9613</v>
      </c>
      <c r="C2394" s="244" t="s">
        <v>6717</v>
      </c>
      <c r="D2394" s="231" t="s">
        <v>9622</v>
      </c>
      <c r="E2394" s="239">
        <v>1101114050904</v>
      </c>
      <c r="F2394" s="243" t="s">
        <v>7179</v>
      </c>
      <c r="G2394" s="214">
        <v>0</v>
      </c>
      <c r="H2394" s="234" t="s">
        <v>9173</v>
      </c>
      <c r="I2394" s="234"/>
      <c r="J2394" s="234"/>
      <c r="K2394" s="234"/>
      <c r="L2394" s="234"/>
      <c r="M2394" s="234"/>
      <c r="N2394" s="234" t="s">
        <v>6720</v>
      </c>
      <c r="O2394" s="249"/>
      <c r="P2394" s="249"/>
      <c r="Q2394" s="226"/>
      <c r="R2394" s="212" t="s">
        <v>2</v>
      </c>
      <c r="S2394" s="213" t="s">
        <v>9173</v>
      </c>
      <c r="T2394" s="236" t="s">
        <v>9619</v>
      </c>
      <c r="U2394" s="237" t="s">
        <v>6722</v>
      </c>
      <c r="V2394" s="236">
        <v>45558</v>
      </c>
      <c r="W2394" s="236" t="s">
        <v>6944</v>
      </c>
      <c r="X2394" s="237" t="s">
        <v>9173</v>
      </c>
      <c r="Y2394" s="237"/>
      <c r="Z2394" s="237"/>
      <c r="AA2394" s="225">
        <v>202409</v>
      </c>
      <c r="AB2394" s="246"/>
      <c r="AC2394" s="236" t="s">
        <v>7181</v>
      </c>
      <c r="AD2394" s="247" t="s">
        <v>7119</v>
      </c>
      <c r="AE2394" s="248">
        <v>0.4</v>
      </c>
      <c r="AF2394" s="247" t="s">
        <v>7119</v>
      </c>
      <c r="AG2394" s="242" t="str">
        <f>IFERROR(VLOOKUP(작성용!A:A,RM!A:D,4,0),"-")</f>
        <v>-</v>
      </c>
      <c r="AH2394" s="9" t="s">
        <v>9173</v>
      </c>
      <c r="AI2394" s="238" t="s">
        <v>9173</v>
      </c>
      <c r="AJ2394" s="238" t="s">
        <v>9173</v>
      </c>
      <c r="AK2394" s="238" t="s">
        <v>7182</v>
      </c>
      <c r="AL2394" s="238">
        <v>2393</v>
      </c>
    </row>
    <row r="2395" spans="1:38" x14ac:dyDescent="0.3">
      <c r="A2395" s="232">
        <v>6000150</v>
      </c>
      <c r="B2395" s="232" t="s">
        <v>9613</v>
      </c>
      <c r="C2395" s="244" t="s">
        <v>6717</v>
      </c>
      <c r="D2395" s="240" t="s">
        <v>9623</v>
      </c>
      <c r="E2395" s="239">
        <v>1345110144268</v>
      </c>
      <c r="F2395" s="243" t="s">
        <v>6931</v>
      </c>
      <c r="G2395" s="214">
        <v>13</v>
      </c>
      <c r="H2395" s="234" t="s">
        <v>9173</v>
      </c>
      <c r="I2395" s="234"/>
      <c r="J2395" s="234"/>
      <c r="K2395" s="234"/>
      <c r="L2395" s="234"/>
      <c r="M2395" s="234"/>
      <c r="N2395" s="234" t="s">
        <v>6720</v>
      </c>
      <c r="O2395" s="249"/>
      <c r="P2395" s="249"/>
      <c r="Q2395" s="226"/>
      <c r="R2395" s="212" t="s">
        <v>2</v>
      </c>
      <c r="S2395" s="213" t="s">
        <v>9173</v>
      </c>
      <c r="T2395" s="236" t="s">
        <v>9619</v>
      </c>
      <c r="U2395" s="237" t="s">
        <v>6722</v>
      </c>
      <c r="V2395" s="236">
        <v>45558</v>
      </c>
      <c r="W2395" s="236" t="s">
        <v>6944</v>
      </c>
      <c r="X2395" s="237" t="s">
        <v>9173</v>
      </c>
      <c r="Y2395" s="237"/>
      <c r="Z2395" s="237"/>
      <c r="AA2395" s="225">
        <v>202409</v>
      </c>
      <c r="AB2395" s="246"/>
      <c r="AC2395" s="236" t="s">
        <v>7181</v>
      </c>
      <c r="AD2395" s="247" t="s">
        <v>6910</v>
      </c>
      <c r="AE2395" s="248">
        <v>0</v>
      </c>
      <c r="AF2395" s="247" t="s">
        <v>6910</v>
      </c>
      <c r="AG2395" s="242" t="str">
        <f>IFERROR(VLOOKUP(작성용!A:A,RM!A:D,4,0),"-")</f>
        <v>-</v>
      </c>
      <c r="AH2395" s="9" t="s">
        <v>9173</v>
      </c>
      <c r="AI2395" s="238" t="s">
        <v>9173</v>
      </c>
      <c r="AJ2395" s="238" t="s">
        <v>9173</v>
      </c>
      <c r="AK2395" s="238" t="s">
        <v>7182</v>
      </c>
      <c r="AL2395" s="238">
        <v>2394</v>
      </c>
    </row>
    <row r="2396" spans="1:38" x14ac:dyDescent="0.3">
      <c r="A2396" s="232">
        <v>6000150</v>
      </c>
      <c r="B2396" s="232" t="s">
        <v>9613</v>
      </c>
      <c r="C2396" s="244" t="s">
        <v>6717</v>
      </c>
      <c r="D2396" s="240" t="s">
        <v>9624</v>
      </c>
      <c r="E2396" s="239">
        <v>1101113562570</v>
      </c>
      <c r="F2396" s="243" t="s">
        <v>6966</v>
      </c>
      <c r="G2396" s="214">
        <v>18</v>
      </c>
      <c r="H2396" s="234" t="s">
        <v>9173</v>
      </c>
      <c r="I2396" s="234"/>
      <c r="J2396" s="234"/>
      <c r="K2396" s="234"/>
      <c r="L2396" s="234"/>
      <c r="M2396" s="234"/>
      <c r="N2396" s="234" t="s">
        <v>6720</v>
      </c>
      <c r="O2396" s="249"/>
      <c r="P2396" s="249"/>
      <c r="Q2396" s="226"/>
      <c r="R2396" s="212" t="s">
        <v>2</v>
      </c>
      <c r="S2396" s="213" t="s">
        <v>9173</v>
      </c>
      <c r="T2396" s="236" t="s">
        <v>9619</v>
      </c>
      <c r="U2396" s="237" t="s">
        <v>6722</v>
      </c>
      <c r="V2396" s="236">
        <v>45558</v>
      </c>
      <c r="W2396" s="236" t="s">
        <v>6944</v>
      </c>
      <c r="X2396" s="237" t="s">
        <v>9173</v>
      </c>
      <c r="Y2396" s="237"/>
      <c r="Z2396" s="237"/>
      <c r="AA2396" s="225">
        <v>202409</v>
      </c>
      <c r="AB2396" s="246"/>
      <c r="AC2396" s="236" t="s">
        <v>7181</v>
      </c>
      <c r="AD2396" s="247" t="s">
        <v>6910</v>
      </c>
      <c r="AE2396" s="248">
        <v>0</v>
      </c>
      <c r="AF2396" s="247" t="s">
        <v>6910</v>
      </c>
      <c r="AG2396" s="242" t="str">
        <f>IFERROR(VLOOKUP(작성용!A:A,RM!A:D,4,0),"-")</f>
        <v>-</v>
      </c>
      <c r="AH2396" s="9" t="s">
        <v>9173</v>
      </c>
      <c r="AI2396" s="238" t="s">
        <v>9173</v>
      </c>
      <c r="AJ2396" s="238" t="s">
        <v>9173</v>
      </c>
      <c r="AK2396" s="238" t="s">
        <v>7182</v>
      </c>
      <c r="AL2396" s="238">
        <v>2395</v>
      </c>
    </row>
    <row r="2397" spans="1:38" x14ac:dyDescent="0.3">
      <c r="A2397" s="232">
        <v>6000150</v>
      </c>
      <c r="B2397" s="232" t="s">
        <v>9613</v>
      </c>
      <c r="C2397" s="244" t="s">
        <v>6717</v>
      </c>
      <c r="D2397" s="230" t="s">
        <v>9625</v>
      </c>
      <c r="E2397" s="239">
        <v>1311110139707</v>
      </c>
      <c r="F2397" s="243" t="s">
        <v>7179</v>
      </c>
      <c r="G2397" s="214">
        <v>0</v>
      </c>
      <c r="H2397" s="234" t="s">
        <v>9173</v>
      </c>
      <c r="I2397" s="234"/>
      <c r="J2397" s="234"/>
      <c r="K2397" s="234"/>
      <c r="L2397" s="234"/>
      <c r="M2397" s="234"/>
      <c r="N2397" s="234" t="s">
        <v>6720</v>
      </c>
      <c r="O2397" s="249"/>
      <c r="P2397" s="249"/>
      <c r="Q2397" s="226"/>
      <c r="R2397" s="212" t="s">
        <v>2</v>
      </c>
      <c r="S2397" s="213" t="s">
        <v>9173</v>
      </c>
      <c r="T2397" s="236" t="s">
        <v>9619</v>
      </c>
      <c r="U2397" s="237" t="s">
        <v>6722</v>
      </c>
      <c r="V2397" s="236">
        <v>45558</v>
      </c>
      <c r="W2397" s="236" t="s">
        <v>6944</v>
      </c>
      <c r="X2397" s="237" t="s">
        <v>9173</v>
      </c>
      <c r="Y2397" s="237"/>
      <c r="Z2397" s="237"/>
      <c r="AA2397" s="225">
        <v>202409</v>
      </c>
      <c r="AB2397" s="246"/>
      <c r="AC2397" s="236" t="s">
        <v>7181</v>
      </c>
      <c r="AD2397" s="247" t="s">
        <v>7077</v>
      </c>
      <c r="AE2397" s="248">
        <v>0.4</v>
      </c>
      <c r="AF2397" s="247" t="s">
        <v>7077</v>
      </c>
      <c r="AG2397" s="242" t="str">
        <f>IFERROR(VLOOKUP(작성용!A:A,RM!A:D,4,0),"-")</f>
        <v>-</v>
      </c>
      <c r="AH2397" s="9" t="s">
        <v>9173</v>
      </c>
      <c r="AI2397" s="238" t="s">
        <v>9173</v>
      </c>
      <c r="AJ2397" s="238" t="s">
        <v>9173</v>
      </c>
      <c r="AK2397" s="238" t="s">
        <v>7182</v>
      </c>
      <c r="AL2397" s="238">
        <v>2396</v>
      </c>
    </row>
    <row r="2398" spans="1:38" x14ac:dyDescent="0.3">
      <c r="A2398" s="232">
        <v>6000150</v>
      </c>
      <c r="B2398" s="232" t="s">
        <v>9613</v>
      </c>
      <c r="C2398" s="244" t="s">
        <v>6717</v>
      </c>
      <c r="D2398" s="240" t="s">
        <v>9007</v>
      </c>
      <c r="E2398" s="239">
        <v>1801111204261</v>
      </c>
      <c r="F2398" s="243" t="s">
        <v>7044</v>
      </c>
      <c r="G2398" s="214">
        <v>4</v>
      </c>
      <c r="H2398" s="234" t="s">
        <v>9173</v>
      </c>
      <c r="I2398" s="234"/>
      <c r="J2398" s="234"/>
      <c r="K2398" s="234"/>
      <c r="L2398" s="234"/>
      <c r="M2398" s="234"/>
      <c r="N2398" s="234" t="s">
        <v>6720</v>
      </c>
      <c r="O2398" s="249"/>
      <c r="P2398" s="249"/>
      <c r="Q2398" s="226"/>
      <c r="R2398" s="212" t="s">
        <v>2</v>
      </c>
      <c r="S2398" s="213" t="s">
        <v>9173</v>
      </c>
      <c r="T2398" s="236" t="s">
        <v>9619</v>
      </c>
      <c r="U2398" s="237" t="s">
        <v>6722</v>
      </c>
      <c r="V2398" s="236">
        <v>45558</v>
      </c>
      <c r="W2398" s="236" t="s">
        <v>6944</v>
      </c>
      <c r="X2398" s="237" t="s">
        <v>9173</v>
      </c>
      <c r="Y2398" s="237"/>
      <c r="Z2398" s="237"/>
      <c r="AA2398" s="225">
        <v>202409</v>
      </c>
      <c r="AB2398" s="246"/>
      <c r="AC2398" s="236" t="s">
        <v>7181</v>
      </c>
      <c r="AD2398" s="247" t="s">
        <v>7117</v>
      </c>
      <c r="AE2398" s="248">
        <v>0</v>
      </c>
      <c r="AF2398" s="247" t="s">
        <v>7117</v>
      </c>
      <c r="AG2398" s="242" t="str">
        <f>IFERROR(VLOOKUP(작성용!A:A,RM!A:D,4,0),"-")</f>
        <v>-</v>
      </c>
      <c r="AH2398" s="9" t="s">
        <v>9173</v>
      </c>
      <c r="AI2398" s="238" t="s">
        <v>9173</v>
      </c>
      <c r="AJ2398" s="238" t="s">
        <v>9173</v>
      </c>
      <c r="AK2398" s="238" t="s">
        <v>7182</v>
      </c>
      <c r="AL2398" s="238">
        <v>2397</v>
      </c>
    </row>
    <row r="2399" spans="1:38" x14ac:dyDescent="0.3">
      <c r="A2399" s="232">
        <v>6000379</v>
      </c>
      <c r="B2399" s="232" t="s">
        <v>9615</v>
      </c>
      <c r="C2399" s="244" t="s">
        <v>6717</v>
      </c>
      <c r="D2399" s="240" t="s">
        <v>9626</v>
      </c>
      <c r="E2399" s="239">
        <v>1101115374600</v>
      </c>
      <c r="F2399" s="243" t="s">
        <v>7044</v>
      </c>
      <c r="G2399" s="214">
        <v>0</v>
      </c>
      <c r="H2399" s="234" t="s">
        <v>9173</v>
      </c>
      <c r="I2399" s="234"/>
      <c r="J2399" s="234"/>
      <c r="K2399" s="234"/>
      <c r="L2399" s="234"/>
      <c r="M2399" s="234"/>
      <c r="N2399" s="234" t="s">
        <v>6720</v>
      </c>
      <c r="O2399" s="249"/>
      <c r="P2399" s="249"/>
      <c r="Q2399" s="226"/>
      <c r="R2399" s="212" t="s">
        <v>2</v>
      </c>
      <c r="S2399" s="213" t="s">
        <v>9173</v>
      </c>
      <c r="T2399" s="236" t="s">
        <v>9619</v>
      </c>
      <c r="U2399" s="237" t="s">
        <v>6722</v>
      </c>
      <c r="V2399" s="236">
        <v>45558</v>
      </c>
      <c r="W2399" s="236" t="s">
        <v>6944</v>
      </c>
      <c r="X2399" s="237" t="s">
        <v>9173</v>
      </c>
      <c r="Y2399" s="237"/>
      <c r="Z2399" s="237"/>
      <c r="AA2399" s="225">
        <v>202409</v>
      </c>
      <c r="AB2399" s="246"/>
      <c r="AC2399" s="236" t="s">
        <v>7181</v>
      </c>
      <c r="AD2399" s="247" t="s">
        <v>7160</v>
      </c>
      <c r="AE2399" s="248">
        <v>0</v>
      </c>
      <c r="AF2399" s="247" t="s">
        <v>7160</v>
      </c>
      <c r="AG2399" s="242" t="str">
        <f>IFERROR(VLOOKUP(작성용!A:A,RM!A:D,4,0),"-")</f>
        <v>-</v>
      </c>
      <c r="AH2399" s="9" t="s">
        <v>9173</v>
      </c>
      <c r="AI2399" s="238" t="s">
        <v>9173</v>
      </c>
      <c r="AJ2399" s="238" t="s">
        <v>9173</v>
      </c>
      <c r="AK2399" s="238" t="s">
        <v>7182</v>
      </c>
      <c r="AL2399" s="238">
        <v>2398</v>
      </c>
    </row>
    <row r="2400" spans="1:38" x14ac:dyDescent="0.3">
      <c r="A2400" s="232">
        <v>6000379</v>
      </c>
      <c r="B2400" s="232" t="s">
        <v>9615</v>
      </c>
      <c r="C2400" s="244" t="s">
        <v>6717</v>
      </c>
      <c r="D2400" s="240" t="s">
        <v>9626</v>
      </c>
      <c r="E2400" s="239">
        <v>1101115374600</v>
      </c>
      <c r="F2400" s="243" t="s">
        <v>6931</v>
      </c>
      <c r="G2400" s="214">
        <v>0</v>
      </c>
      <c r="H2400" s="234" t="s">
        <v>9173</v>
      </c>
      <c r="I2400" s="234"/>
      <c r="J2400" s="234"/>
      <c r="K2400" s="234"/>
      <c r="L2400" s="234"/>
      <c r="M2400" s="234"/>
      <c r="N2400" s="234" t="s">
        <v>6720</v>
      </c>
      <c r="O2400" s="249"/>
      <c r="P2400" s="249"/>
      <c r="Q2400" s="226"/>
      <c r="R2400" s="212" t="s">
        <v>2</v>
      </c>
      <c r="S2400" s="213" t="s">
        <v>9173</v>
      </c>
      <c r="T2400" s="236" t="s">
        <v>9619</v>
      </c>
      <c r="U2400" s="237" t="s">
        <v>6722</v>
      </c>
      <c r="V2400" s="236">
        <v>45558</v>
      </c>
      <c r="W2400" s="236" t="s">
        <v>6944</v>
      </c>
      <c r="X2400" s="237" t="s">
        <v>9173</v>
      </c>
      <c r="Y2400" s="237"/>
      <c r="Z2400" s="237"/>
      <c r="AA2400" s="225">
        <v>202409</v>
      </c>
      <c r="AB2400" s="246"/>
      <c r="AC2400" s="236" t="s">
        <v>7181</v>
      </c>
      <c r="AD2400" s="247" t="s">
        <v>7160</v>
      </c>
      <c r="AE2400" s="248">
        <v>0</v>
      </c>
      <c r="AF2400" s="247" t="s">
        <v>7160</v>
      </c>
      <c r="AG2400" s="242" t="str">
        <f>IFERROR(VLOOKUP(작성용!A:A,RM!A:D,4,0),"-")</f>
        <v>-</v>
      </c>
      <c r="AH2400" s="9" t="s">
        <v>9173</v>
      </c>
      <c r="AI2400" s="238" t="s">
        <v>9173</v>
      </c>
      <c r="AJ2400" s="238" t="s">
        <v>9173</v>
      </c>
      <c r="AK2400" s="238" t="s">
        <v>7182</v>
      </c>
      <c r="AL2400" s="238">
        <v>2399</v>
      </c>
    </row>
    <row r="2401" spans="1:38" x14ac:dyDescent="0.3">
      <c r="A2401" s="232">
        <v>6000379</v>
      </c>
      <c r="B2401" s="232" t="s">
        <v>9615</v>
      </c>
      <c r="C2401" s="244" t="s">
        <v>6717</v>
      </c>
      <c r="D2401" s="240" t="s">
        <v>9627</v>
      </c>
      <c r="E2401" s="239">
        <v>1501110282058</v>
      </c>
      <c r="F2401" s="243" t="s">
        <v>6931</v>
      </c>
      <c r="G2401" s="214">
        <v>0</v>
      </c>
      <c r="H2401" s="234" t="s">
        <v>9173</v>
      </c>
      <c r="I2401" s="234"/>
      <c r="J2401" s="234"/>
      <c r="K2401" s="234"/>
      <c r="L2401" s="234"/>
      <c r="M2401" s="234"/>
      <c r="N2401" s="234" t="s">
        <v>6720</v>
      </c>
      <c r="O2401" s="249"/>
      <c r="P2401" s="249"/>
      <c r="Q2401" s="226"/>
      <c r="R2401" s="212" t="s">
        <v>2</v>
      </c>
      <c r="S2401" s="213" t="s">
        <v>9173</v>
      </c>
      <c r="T2401" s="236" t="s">
        <v>9619</v>
      </c>
      <c r="U2401" s="237" t="s">
        <v>6722</v>
      </c>
      <c r="V2401" s="236">
        <v>45558</v>
      </c>
      <c r="W2401" s="236" t="s">
        <v>6944</v>
      </c>
      <c r="X2401" s="237" t="s">
        <v>9173</v>
      </c>
      <c r="Y2401" s="237"/>
      <c r="Z2401" s="237"/>
      <c r="AA2401" s="225">
        <v>202409</v>
      </c>
      <c r="AB2401" s="246"/>
      <c r="AC2401" s="236" t="s">
        <v>7181</v>
      </c>
      <c r="AD2401" s="247" t="s">
        <v>7100</v>
      </c>
      <c r="AE2401" s="248">
        <v>0.4</v>
      </c>
      <c r="AF2401" s="247" t="s">
        <v>7167</v>
      </c>
      <c r="AG2401" s="242" t="str">
        <f>IFERROR(VLOOKUP(작성용!A:A,RM!A:D,4,0),"-")</f>
        <v>-</v>
      </c>
      <c r="AH2401" s="9" t="s">
        <v>9173</v>
      </c>
      <c r="AI2401" s="238" t="s">
        <v>9173</v>
      </c>
      <c r="AJ2401" s="238" t="s">
        <v>9173</v>
      </c>
      <c r="AK2401" s="238" t="s">
        <v>7182</v>
      </c>
      <c r="AL2401" s="238">
        <v>2400</v>
      </c>
    </row>
    <row r="2402" spans="1:38" x14ac:dyDescent="0.3">
      <c r="A2402" s="232">
        <v>6000379</v>
      </c>
      <c r="B2402" s="232" t="s">
        <v>9615</v>
      </c>
      <c r="C2402" s="244" t="s">
        <v>6717</v>
      </c>
      <c r="D2402" s="240" t="s">
        <v>9627</v>
      </c>
      <c r="E2402" s="239">
        <v>1501110282058</v>
      </c>
      <c r="F2402" s="243" t="s">
        <v>6966</v>
      </c>
      <c r="G2402" s="214">
        <v>4</v>
      </c>
      <c r="H2402" s="234" t="s">
        <v>9173</v>
      </c>
      <c r="I2402" s="234"/>
      <c r="J2402" s="234"/>
      <c r="K2402" s="234"/>
      <c r="L2402" s="234"/>
      <c r="M2402" s="234"/>
      <c r="N2402" s="234" t="s">
        <v>6720</v>
      </c>
      <c r="O2402" s="249"/>
      <c r="P2402" s="249"/>
      <c r="Q2402" s="226"/>
      <c r="R2402" s="212" t="s">
        <v>2</v>
      </c>
      <c r="S2402" s="213" t="s">
        <v>9173</v>
      </c>
      <c r="T2402" s="236" t="s">
        <v>9619</v>
      </c>
      <c r="U2402" s="237" t="s">
        <v>6722</v>
      </c>
      <c r="V2402" s="236">
        <v>45558</v>
      </c>
      <c r="W2402" s="236" t="s">
        <v>6944</v>
      </c>
      <c r="X2402" s="237" t="s">
        <v>9173</v>
      </c>
      <c r="Y2402" s="237"/>
      <c r="Z2402" s="237"/>
      <c r="AA2402" s="225">
        <v>202409</v>
      </c>
      <c r="AB2402" s="246"/>
      <c r="AC2402" s="236" t="s">
        <v>7181</v>
      </c>
      <c r="AD2402" s="247" t="s">
        <v>7100</v>
      </c>
      <c r="AE2402" s="248">
        <v>0</v>
      </c>
      <c r="AF2402" s="247" t="s">
        <v>7167</v>
      </c>
      <c r="AG2402" s="242" t="str">
        <f>IFERROR(VLOOKUP(작성용!A:A,RM!A:D,4,0),"-")</f>
        <v>-</v>
      </c>
      <c r="AH2402" s="9" t="s">
        <v>9173</v>
      </c>
      <c r="AI2402" s="238" t="s">
        <v>9173</v>
      </c>
      <c r="AJ2402" s="238" t="s">
        <v>9173</v>
      </c>
      <c r="AK2402" s="238" t="s">
        <v>7182</v>
      </c>
      <c r="AL2402" s="238">
        <v>2401</v>
      </c>
    </row>
    <row r="2403" spans="1:38" x14ac:dyDescent="0.3">
      <c r="A2403" s="232">
        <v>6000383</v>
      </c>
      <c r="B2403" s="232" t="s">
        <v>9616</v>
      </c>
      <c r="C2403" s="244" t="s">
        <v>6717</v>
      </c>
      <c r="D2403" s="231" t="s">
        <v>9628</v>
      </c>
      <c r="E2403" s="239">
        <v>1101116435732</v>
      </c>
      <c r="F2403" s="243" t="s">
        <v>8350</v>
      </c>
      <c r="G2403" s="214">
        <v>0</v>
      </c>
      <c r="H2403" s="234" t="s">
        <v>9173</v>
      </c>
      <c r="I2403" s="234"/>
      <c r="J2403" s="234"/>
      <c r="K2403" s="234"/>
      <c r="L2403" s="234"/>
      <c r="M2403" s="234"/>
      <c r="N2403" s="234" t="s">
        <v>6720</v>
      </c>
      <c r="O2403" s="249"/>
      <c r="P2403" s="249"/>
      <c r="Q2403" s="226"/>
      <c r="R2403" s="212" t="s">
        <v>2</v>
      </c>
      <c r="S2403" s="213" t="s">
        <v>9173</v>
      </c>
      <c r="T2403" s="236" t="s">
        <v>9619</v>
      </c>
      <c r="U2403" s="237" t="s">
        <v>6722</v>
      </c>
      <c r="V2403" s="236">
        <v>45558</v>
      </c>
      <c r="W2403" s="236" t="s">
        <v>6944</v>
      </c>
      <c r="X2403" s="237" t="s">
        <v>9173</v>
      </c>
      <c r="Y2403" s="237"/>
      <c r="Z2403" s="237"/>
      <c r="AA2403" s="225">
        <v>202409</v>
      </c>
      <c r="AB2403" s="246"/>
      <c r="AC2403" s="236" t="s">
        <v>7181</v>
      </c>
      <c r="AD2403" s="247" t="s">
        <v>7077</v>
      </c>
      <c r="AE2403" s="248">
        <v>0</v>
      </c>
      <c r="AF2403" s="247" t="s">
        <v>7077</v>
      </c>
      <c r="AG2403" s="242" t="str">
        <f>IFERROR(VLOOKUP(작성용!A:A,RM!A:D,4,0),"-")</f>
        <v>-</v>
      </c>
      <c r="AH2403" s="9" t="s">
        <v>9173</v>
      </c>
      <c r="AI2403" s="238" t="s">
        <v>9173</v>
      </c>
      <c r="AJ2403" s="238" t="s">
        <v>9173</v>
      </c>
      <c r="AK2403" s="238" t="s">
        <v>7182</v>
      </c>
      <c r="AL2403" s="238">
        <v>2402</v>
      </c>
    </row>
    <row r="2404" spans="1:38" x14ac:dyDescent="0.3">
      <c r="A2404" s="232">
        <v>6000383</v>
      </c>
      <c r="B2404" s="232" t="s">
        <v>9616</v>
      </c>
      <c r="C2404" s="244" t="s">
        <v>6717</v>
      </c>
      <c r="D2404" s="240" t="s">
        <v>7958</v>
      </c>
      <c r="E2404" s="239">
        <v>1101114475300</v>
      </c>
      <c r="F2404" s="243" t="s">
        <v>7179</v>
      </c>
      <c r="G2404" s="214">
        <v>0</v>
      </c>
      <c r="H2404" s="234" t="s">
        <v>9173</v>
      </c>
      <c r="I2404" s="234"/>
      <c r="J2404" s="234"/>
      <c r="K2404" s="234"/>
      <c r="L2404" s="234"/>
      <c r="M2404" s="234"/>
      <c r="N2404" s="234" t="s">
        <v>6720</v>
      </c>
      <c r="O2404" s="249"/>
      <c r="P2404" s="249"/>
      <c r="Q2404" s="226"/>
      <c r="R2404" s="212" t="s">
        <v>2</v>
      </c>
      <c r="S2404" s="213" t="s">
        <v>9173</v>
      </c>
      <c r="T2404" s="236" t="s">
        <v>9619</v>
      </c>
      <c r="U2404" s="237" t="s">
        <v>6722</v>
      </c>
      <c r="V2404" s="236">
        <v>45558</v>
      </c>
      <c r="W2404" s="236" t="s">
        <v>6944</v>
      </c>
      <c r="X2404" s="237" t="s">
        <v>9173</v>
      </c>
      <c r="Y2404" s="237"/>
      <c r="Z2404" s="237"/>
      <c r="AA2404" s="225">
        <v>202409</v>
      </c>
      <c r="AB2404" s="246"/>
      <c r="AC2404" s="236" t="s">
        <v>7181</v>
      </c>
      <c r="AD2404" s="247" t="s">
        <v>7606</v>
      </c>
      <c r="AE2404" s="248">
        <v>0</v>
      </c>
      <c r="AF2404" s="247" t="s">
        <v>7606</v>
      </c>
      <c r="AG2404" s="242" t="str">
        <f>IFERROR(VLOOKUP(작성용!A:A,RM!A:D,4,0),"-")</f>
        <v>-</v>
      </c>
      <c r="AH2404" s="9" t="s">
        <v>9173</v>
      </c>
      <c r="AI2404" s="238" t="s">
        <v>9173</v>
      </c>
      <c r="AJ2404" s="238" t="s">
        <v>9173</v>
      </c>
      <c r="AK2404" s="238" t="s">
        <v>7182</v>
      </c>
      <c r="AL2404" s="238">
        <v>2403</v>
      </c>
    </row>
    <row r="2405" spans="1:38" x14ac:dyDescent="0.3">
      <c r="A2405" s="232">
        <v>6000383</v>
      </c>
      <c r="B2405" s="232" t="s">
        <v>9616</v>
      </c>
      <c r="C2405" s="244" t="s">
        <v>6717</v>
      </c>
      <c r="D2405" s="230" t="s">
        <v>9629</v>
      </c>
      <c r="E2405" s="239">
        <v>1801110317619</v>
      </c>
      <c r="F2405" s="243" t="s">
        <v>7044</v>
      </c>
      <c r="G2405" s="214">
        <v>0</v>
      </c>
      <c r="H2405" s="234" t="s">
        <v>9173</v>
      </c>
      <c r="I2405" s="234"/>
      <c r="J2405" s="234"/>
      <c r="K2405" s="234"/>
      <c r="L2405" s="234"/>
      <c r="M2405" s="234"/>
      <c r="N2405" s="234" t="s">
        <v>6720</v>
      </c>
      <c r="O2405" s="249"/>
      <c r="P2405" s="249"/>
      <c r="Q2405" s="226"/>
      <c r="R2405" s="212" t="s">
        <v>2</v>
      </c>
      <c r="S2405" s="213" t="s">
        <v>9173</v>
      </c>
      <c r="T2405" s="236" t="s">
        <v>9619</v>
      </c>
      <c r="U2405" s="237" t="s">
        <v>6722</v>
      </c>
      <c r="V2405" s="236">
        <v>45558</v>
      </c>
      <c r="W2405" s="236" t="s">
        <v>6944</v>
      </c>
      <c r="X2405" s="237" t="s">
        <v>9173</v>
      </c>
      <c r="Y2405" s="237"/>
      <c r="Z2405" s="237"/>
      <c r="AA2405" s="225">
        <v>202409</v>
      </c>
      <c r="AB2405" s="246"/>
      <c r="AC2405" s="236" t="s">
        <v>7181</v>
      </c>
      <c r="AD2405" s="247" t="s">
        <v>7135</v>
      </c>
      <c r="AE2405" s="248">
        <v>0</v>
      </c>
      <c r="AF2405" s="247" t="s">
        <v>7135</v>
      </c>
      <c r="AG2405" s="242" t="str">
        <f>IFERROR(VLOOKUP(작성용!A:A,RM!A:D,4,0),"-")</f>
        <v>-</v>
      </c>
      <c r="AH2405" s="9" t="s">
        <v>9173</v>
      </c>
      <c r="AI2405" s="238" t="s">
        <v>9173</v>
      </c>
      <c r="AJ2405" s="238" t="s">
        <v>9173</v>
      </c>
      <c r="AK2405" s="238" t="s">
        <v>7182</v>
      </c>
      <c r="AL2405" s="238">
        <v>2404</v>
      </c>
    </row>
    <row r="2406" spans="1:38" x14ac:dyDescent="0.3">
      <c r="A2406" s="232">
        <v>6000383</v>
      </c>
      <c r="B2406" s="232" t="s">
        <v>9616</v>
      </c>
      <c r="C2406" s="244" t="s">
        <v>6717</v>
      </c>
      <c r="D2406" s="231" t="s">
        <v>9629</v>
      </c>
      <c r="E2406" s="239">
        <v>1801110317619</v>
      </c>
      <c r="F2406" s="243" t="s">
        <v>7179</v>
      </c>
      <c r="G2406" s="214">
        <v>0</v>
      </c>
      <c r="H2406" s="234" t="s">
        <v>9173</v>
      </c>
      <c r="I2406" s="234"/>
      <c r="J2406" s="234"/>
      <c r="K2406" s="234"/>
      <c r="L2406" s="234"/>
      <c r="M2406" s="234"/>
      <c r="N2406" s="234" t="s">
        <v>6720</v>
      </c>
      <c r="O2406" s="249"/>
      <c r="P2406" s="249"/>
      <c r="Q2406" s="226"/>
      <c r="R2406" s="212" t="s">
        <v>2</v>
      </c>
      <c r="S2406" s="213" t="s">
        <v>9173</v>
      </c>
      <c r="T2406" s="236" t="s">
        <v>9619</v>
      </c>
      <c r="U2406" s="237" t="s">
        <v>6722</v>
      </c>
      <c r="V2406" s="236">
        <v>45558</v>
      </c>
      <c r="W2406" s="236" t="s">
        <v>6944</v>
      </c>
      <c r="X2406" s="237" t="s">
        <v>9173</v>
      </c>
      <c r="Y2406" s="237"/>
      <c r="Z2406" s="237"/>
      <c r="AA2406" s="225">
        <v>202409</v>
      </c>
      <c r="AB2406" s="246"/>
      <c r="AC2406" s="236" t="s">
        <v>7181</v>
      </c>
      <c r="AD2406" s="247" t="s">
        <v>7135</v>
      </c>
      <c r="AE2406" s="248">
        <v>0</v>
      </c>
      <c r="AF2406" s="247" t="s">
        <v>7135</v>
      </c>
      <c r="AG2406" s="242" t="str">
        <f>IFERROR(VLOOKUP(작성용!A:A,RM!A:D,4,0),"-")</f>
        <v>-</v>
      </c>
      <c r="AH2406" s="9" t="s">
        <v>9173</v>
      </c>
      <c r="AI2406" s="238" t="s">
        <v>9173</v>
      </c>
      <c r="AJ2406" s="238" t="s">
        <v>9173</v>
      </c>
      <c r="AK2406" s="238" t="s">
        <v>7182</v>
      </c>
      <c r="AL2406" s="238">
        <v>2405</v>
      </c>
    </row>
    <row r="2407" spans="1:38" x14ac:dyDescent="0.3">
      <c r="A2407" s="232">
        <v>6000383</v>
      </c>
      <c r="B2407" s="232" t="s">
        <v>9616</v>
      </c>
      <c r="C2407" s="244" t="s">
        <v>6717</v>
      </c>
      <c r="D2407" s="240" t="s">
        <v>9630</v>
      </c>
      <c r="E2407" s="239">
        <v>1358110167445</v>
      </c>
      <c r="F2407" s="243" t="s">
        <v>7044</v>
      </c>
      <c r="G2407" s="214">
        <v>1</v>
      </c>
      <c r="H2407" s="234" t="s">
        <v>9173</v>
      </c>
      <c r="I2407" s="234"/>
      <c r="J2407" s="234"/>
      <c r="K2407" s="234"/>
      <c r="L2407" s="234"/>
      <c r="M2407" s="234"/>
      <c r="N2407" s="234" t="s">
        <v>6720</v>
      </c>
      <c r="O2407" s="249"/>
      <c r="P2407" s="249"/>
      <c r="Q2407" s="226"/>
      <c r="R2407" s="212" t="s">
        <v>2</v>
      </c>
      <c r="S2407" s="213" t="s">
        <v>9173</v>
      </c>
      <c r="T2407" s="236" t="s">
        <v>9619</v>
      </c>
      <c r="U2407" s="237" t="s">
        <v>6722</v>
      </c>
      <c r="V2407" s="236">
        <v>45558</v>
      </c>
      <c r="W2407" s="236" t="s">
        <v>6944</v>
      </c>
      <c r="X2407" s="237" t="s">
        <v>9173</v>
      </c>
      <c r="Y2407" s="237"/>
      <c r="Z2407" s="237"/>
      <c r="AA2407" s="225">
        <v>202409</v>
      </c>
      <c r="AB2407" s="246"/>
      <c r="AC2407" s="236" t="s">
        <v>7181</v>
      </c>
      <c r="AD2407" s="247" t="s">
        <v>7135</v>
      </c>
      <c r="AE2407" s="248">
        <v>0.4</v>
      </c>
      <c r="AF2407" s="247" t="s">
        <v>7135</v>
      </c>
      <c r="AG2407" s="242" t="str">
        <f>IFERROR(VLOOKUP(작성용!A:A,RM!A:D,4,0),"-")</f>
        <v>-</v>
      </c>
      <c r="AH2407" s="9" t="s">
        <v>9173</v>
      </c>
      <c r="AI2407" s="238" t="s">
        <v>9173</v>
      </c>
      <c r="AJ2407" s="238" t="s">
        <v>9173</v>
      </c>
      <c r="AK2407" s="238" t="s">
        <v>7182</v>
      </c>
      <c r="AL2407" s="238">
        <v>2406</v>
      </c>
    </row>
    <row r="2408" spans="1:38" x14ac:dyDescent="0.3">
      <c r="A2408" s="232">
        <v>6000383</v>
      </c>
      <c r="B2408" s="232" t="s">
        <v>9616</v>
      </c>
      <c r="C2408" s="244" t="s">
        <v>6717</v>
      </c>
      <c r="D2408" s="240" t="s">
        <v>9630</v>
      </c>
      <c r="E2408" s="239">
        <v>1358110167445</v>
      </c>
      <c r="F2408" s="243" t="s">
        <v>7044</v>
      </c>
      <c r="G2408" s="214">
        <v>2</v>
      </c>
      <c r="H2408" s="234" t="s">
        <v>9173</v>
      </c>
      <c r="I2408" s="234"/>
      <c r="J2408" s="234"/>
      <c r="K2408" s="234"/>
      <c r="L2408" s="234"/>
      <c r="M2408" s="234"/>
      <c r="N2408" s="234" t="s">
        <v>6720</v>
      </c>
      <c r="O2408" s="249"/>
      <c r="P2408" s="249"/>
      <c r="Q2408" s="226"/>
      <c r="R2408" s="212" t="s">
        <v>2</v>
      </c>
      <c r="S2408" s="213" t="s">
        <v>9173</v>
      </c>
      <c r="T2408" s="236" t="s">
        <v>9619</v>
      </c>
      <c r="U2408" s="237" t="s">
        <v>6722</v>
      </c>
      <c r="V2408" s="236">
        <v>45558</v>
      </c>
      <c r="W2408" s="236" t="s">
        <v>6944</v>
      </c>
      <c r="X2408" s="237" t="s">
        <v>9173</v>
      </c>
      <c r="Y2408" s="237"/>
      <c r="Z2408" s="237"/>
      <c r="AA2408" s="225">
        <v>202409</v>
      </c>
      <c r="AB2408" s="246"/>
      <c r="AC2408" s="236" t="s">
        <v>7181</v>
      </c>
      <c r="AD2408" s="247" t="s">
        <v>7135</v>
      </c>
      <c r="AE2408" s="248">
        <v>0</v>
      </c>
      <c r="AF2408" s="247" t="s">
        <v>7135</v>
      </c>
      <c r="AG2408" s="242" t="str">
        <f>IFERROR(VLOOKUP(작성용!A:A,RM!A:D,4,0),"-")</f>
        <v>-</v>
      </c>
      <c r="AH2408" s="9" t="s">
        <v>9173</v>
      </c>
      <c r="AI2408" s="238" t="s">
        <v>9173</v>
      </c>
      <c r="AJ2408" s="238" t="s">
        <v>9173</v>
      </c>
      <c r="AK2408" s="238" t="s">
        <v>7182</v>
      </c>
      <c r="AL2408" s="238">
        <v>2407</v>
      </c>
    </row>
    <row r="2409" spans="1:38" x14ac:dyDescent="0.3">
      <c r="A2409" s="232">
        <v>6000383</v>
      </c>
      <c r="B2409" s="232" t="s">
        <v>9616</v>
      </c>
      <c r="C2409" s="244" t="s">
        <v>6717</v>
      </c>
      <c r="D2409" s="240" t="s">
        <v>9631</v>
      </c>
      <c r="E2409" s="239">
        <v>1756110004718</v>
      </c>
      <c r="F2409" s="243" t="s">
        <v>7179</v>
      </c>
      <c r="G2409" s="214">
        <v>0</v>
      </c>
      <c r="H2409" s="234" t="s">
        <v>9173</v>
      </c>
      <c r="I2409" s="234"/>
      <c r="J2409" s="234"/>
      <c r="K2409" s="234"/>
      <c r="L2409" s="234"/>
      <c r="M2409" s="234"/>
      <c r="N2409" s="234" t="s">
        <v>6720</v>
      </c>
      <c r="O2409" s="249"/>
      <c r="P2409" s="249"/>
      <c r="Q2409" s="226"/>
      <c r="R2409" s="212" t="s">
        <v>2</v>
      </c>
      <c r="S2409" s="213" t="s">
        <v>9173</v>
      </c>
      <c r="T2409" s="236" t="s">
        <v>9619</v>
      </c>
      <c r="U2409" s="237" t="s">
        <v>6722</v>
      </c>
      <c r="V2409" s="236">
        <v>45558</v>
      </c>
      <c r="W2409" s="236" t="s">
        <v>6944</v>
      </c>
      <c r="X2409" s="237" t="s">
        <v>9173</v>
      </c>
      <c r="Y2409" s="237"/>
      <c r="Z2409" s="237"/>
      <c r="AA2409" s="225">
        <v>202409</v>
      </c>
      <c r="AB2409" s="246"/>
      <c r="AC2409" s="236" t="s">
        <v>7181</v>
      </c>
      <c r="AD2409" s="247" t="s">
        <v>7110</v>
      </c>
      <c r="AE2409" s="248">
        <v>0.4</v>
      </c>
      <c r="AF2409" s="247" t="s">
        <v>7110</v>
      </c>
      <c r="AG2409" s="242" t="str">
        <f>IFERROR(VLOOKUP(작성용!A:A,RM!A:D,4,0),"-")</f>
        <v>-</v>
      </c>
      <c r="AH2409" s="9" t="s">
        <v>9173</v>
      </c>
      <c r="AI2409" s="238" t="s">
        <v>9173</v>
      </c>
      <c r="AJ2409" s="238" t="s">
        <v>9173</v>
      </c>
      <c r="AK2409" s="238" t="s">
        <v>7182</v>
      </c>
      <c r="AL2409" s="238">
        <v>2408</v>
      </c>
    </row>
    <row r="2410" spans="1:38" x14ac:dyDescent="0.3">
      <c r="A2410" s="232">
        <v>6000383</v>
      </c>
      <c r="B2410" s="232" t="s">
        <v>9616</v>
      </c>
      <c r="C2410" s="244" t="s">
        <v>6717</v>
      </c>
      <c r="D2410" s="240" t="s">
        <v>9632</v>
      </c>
      <c r="E2410" s="239">
        <v>1756110003827</v>
      </c>
      <c r="F2410" s="243" t="s">
        <v>7179</v>
      </c>
      <c r="G2410" s="214">
        <v>0</v>
      </c>
      <c r="H2410" s="234" t="s">
        <v>9173</v>
      </c>
      <c r="I2410" s="234"/>
      <c r="J2410" s="234"/>
      <c r="K2410" s="234"/>
      <c r="L2410" s="234"/>
      <c r="M2410" s="234"/>
      <c r="N2410" s="234" t="s">
        <v>6720</v>
      </c>
      <c r="O2410" s="249"/>
      <c r="P2410" s="249"/>
      <c r="Q2410" s="226"/>
      <c r="R2410" s="212" t="s">
        <v>2</v>
      </c>
      <c r="S2410" s="213" t="s">
        <v>9173</v>
      </c>
      <c r="T2410" s="236" t="s">
        <v>9619</v>
      </c>
      <c r="U2410" s="237" t="s">
        <v>6722</v>
      </c>
      <c r="V2410" s="236">
        <v>45558</v>
      </c>
      <c r="W2410" s="236" t="s">
        <v>6944</v>
      </c>
      <c r="X2410" s="237" t="s">
        <v>9173</v>
      </c>
      <c r="Y2410" s="237"/>
      <c r="Z2410" s="237"/>
      <c r="AA2410" s="225">
        <v>202409</v>
      </c>
      <c r="AB2410" s="246"/>
      <c r="AC2410" s="236" t="s">
        <v>7181</v>
      </c>
      <c r="AD2410" s="247" t="s">
        <v>7135</v>
      </c>
      <c r="AE2410" s="248">
        <v>0.4</v>
      </c>
      <c r="AF2410" s="247" t="s">
        <v>7135</v>
      </c>
      <c r="AG2410" s="242" t="str">
        <f>IFERROR(VLOOKUP(작성용!A:A,RM!A:D,4,0),"-")</f>
        <v>-</v>
      </c>
      <c r="AH2410" s="9" t="s">
        <v>9173</v>
      </c>
      <c r="AI2410" s="238" t="s">
        <v>9173</v>
      </c>
      <c r="AJ2410" s="238" t="s">
        <v>9173</v>
      </c>
      <c r="AK2410" s="238" t="s">
        <v>7182</v>
      </c>
      <c r="AL2410" s="238">
        <v>2409</v>
      </c>
    </row>
    <row r="2411" spans="1:38" x14ac:dyDescent="0.3">
      <c r="A2411" s="232">
        <v>6000383</v>
      </c>
      <c r="B2411" s="232" t="s">
        <v>9616</v>
      </c>
      <c r="C2411" s="244" t="s">
        <v>6717</v>
      </c>
      <c r="D2411" s="240" t="s">
        <v>8469</v>
      </c>
      <c r="E2411" s="239">
        <v>2841110186126</v>
      </c>
      <c r="F2411" s="243" t="s">
        <v>7044</v>
      </c>
      <c r="G2411" s="214">
        <v>1</v>
      </c>
      <c r="H2411" s="234" t="s">
        <v>9173</v>
      </c>
      <c r="I2411" s="234"/>
      <c r="J2411" s="234"/>
      <c r="K2411" s="234"/>
      <c r="L2411" s="234"/>
      <c r="M2411" s="234"/>
      <c r="N2411" s="234" t="s">
        <v>6720</v>
      </c>
      <c r="O2411" s="249"/>
      <c r="P2411" s="249"/>
      <c r="Q2411" s="226"/>
      <c r="R2411" s="212" t="s">
        <v>2</v>
      </c>
      <c r="S2411" s="213" t="s">
        <v>9173</v>
      </c>
      <c r="T2411" s="236" t="s">
        <v>9619</v>
      </c>
      <c r="U2411" s="237" t="s">
        <v>6722</v>
      </c>
      <c r="V2411" s="236">
        <v>45558</v>
      </c>
      <c r="W2411" s="236" t="s">
        <v>6944</v>
      </c>
      <c r="X2411" s="237" t="s">
        <v>9173</v>
      </c>
      <c r="Y2411" s="237"/>
      <c r="Z2411" s="237"/>
      <c r="AA2411" s="225">
        <v>202409</v>
      </c>
      <c r="AB2411" s="246"/>
      <c r="AC2411" s="236" t="s">
        <v>7181</v>
      </c>
      <c r="AD2411" s="247" t="s">
        <v>7124</v>
      </c>
      <c r="AE2411" s="248">
        <v>0</v>
      </c>
      <c r="AF2411" s="247" t="s">
        <v>7124</v>
      </c>
      <c r="AG2411" s="242" t="str">
        <f>IFERROR(VLOOKUP(작성용!A:A,RM!A:D,4,0),"-")</f>
        <v>-</v>
      </c>
      <c r="AH2411" s="9" t="s">
        <v>9173</v>
      </c>
      <c r="AI2411" s="238" t="s">
        <v>9173</v>
      </c>
      <c r="AJ2411" s="238" t="s">
        <v>9173</v>
      </c>
      <c r="AK2411" s="238" t="s">
        <v>7182</v>
      </c>
      <c r="AL2411" s="238">
        <v>2410</v>
      </c>
    </row>
    <row r="2412" spans="1:38" x14ac:dyDescent="0.3">
      <c r="A2412" s="232">
        <v>6000383</v>
      </c>
      <c r="B2412" s="232" t="s">
        <v>9616</v>
      </c>
      <c r="C2412" s="244" t="s">
        <v>6717</v>
      </c>
      <c r="D2412" s="240" t="s">
        <v>9633</v>
      </c>
      <c r="E2412" s="239">
        <v>1756110007324</v>
      </c>
      <c r="F2412" s="243" t="s">
        <v>7179</v>
      </c>
      <c r="G2412" s="214">
        <v>0</v>
      </c>
      <c r="H2412" s="234" t="s">
        <v>9173</v>
      </c>
      <c r="I2412" s="234"/>
      <c r="J2412" s="234"/>
      <c r="K2412" s="234"/>
      <c r="L2412" s="234"/>
      <c r="M2412" s="234"/>
      <c r="N2412" s="234" t="s">
        <v>6720</v>
      </c>
      <c r="O2412" s="249"/>
      <c r="P2412" s="249"/>
      <c r="Q2412" s="226"/>
      <c r="R2412" s="212" t="s">
        <v>2</v>
      </c>
      <c r="S2412" s="213" t="s">
        <v>9173</v>
      </c>
      <c r="T2412" s="236" t="s">
        <v>9619</v>
      </c>
      <c r="U2412" s="237" t="s">
        <v>6722</v>
      </c>
      <c r="V2412" s="236">
        <v>45558</v>
      </c>
      <c r="W2412" s="236" t="s">
        <v>6944</v>
      </c>
      <c r="X2412" s="237" t="s">
        <v>9173</v>
      </c>
      <c r="Y2412" s="237"/>
      <c r="Z2412" s="237"/>
      <c r="AA2412" s="225">
        <v>202409</v>
      </c>
      <c r="AB2412" s="246"/>
      <c r="AC2412" s="236" t="s">
        <v>7181</v>
      </c>
      <c r="AD2412" s="247" t="s">
        <v>6989</v>
      </c>
      <c r="AE2412" s="248">
        <v>0.4</v>
      </c>
      <c r="AF2412" s="247" t="s">
        <v>7167</v>
      </c>
      <c r="AG2412" s="242" t="str">
        <f>IFERROR(VLOOKUP(작성용!A:A,RM!A:D,4,0),"-")</f>
        <v>-</v>
      </c>
      <c r="AH2412" s="9" t="s">
        <v>9173</v>
      </c>
      <c r="AI2412" s="238" t="s">
        <v>9173</v>
      </c>
      <c r="AJ2412" s="238" t="s">
        <v>9173</v>
      </c>
      <c r="AK2412" s="238" t="s">
        <v>7182</v>
      </c>
      <c r="AL2412" s="238">
        <v>2411</v>
      </c>
    </row>
    <row r="2413" spans="1:38" x14ac:dyDescent="0.3">
      <c r="A2413" s="232">
        <v>6000380</v>
      </c>
      <c r="B2413" s="232" t="s">
        <v>9617</v>
      </c>
      <c r="C2413" s="244" t="s">
        <v>6717</v>
      </c>
      <c r="D2413" s="240" t="s">
        <v>9634</v>
      </c>
      <c r="E2413" s="239">
        <v>1101117262754</v>
      </c>
      <c r="F2413" s="243" t="s">
        <v>7044</v>
      </c>
      <c r="G2413" s="214">
        <v>0</v>
      </c>
      <c r="H2413" s="234" t="s">
        <v>9173</v>
      </c>
      <c r="I2413" s="234"/>
      <c r="J2413" s="234"/>
      <c r="K2413" s="234"/>
      <c r="L2413" s="234"/>
      <c r="M2413" s="234"/>
      <c r="N2413" s="234" t="s">
        <v>6720</v>
      </c>
      <c r="O2413" s="249"/>
      <c r="P2413" s="249"/>
      <c r="Q2413" s="226"/>
      <c r="R2413" s="212" t="s">
        <v>2</v>
      </c>
      <c r="S2413" s="213" t="s">
        <v>9173</v>
      </c>
      <c r="T2413" s="236" t="s">
        <v>9619</v>
      </c>
      <c r="U2413" s="237" t="s">
        <v>6722</v>
      </c>
      <c r="V2413" s="236">
        <v>45558</v>
      </c>
      <c r="W2413" s="236" t="s">
        <v>6944</v>
      </c>
      <c r="X2413" s="237" t="s">
        <v>9173</v>
      </c>
      <c r="Y2413" s="237"/>
      <c r="Z2413" s="237"/>
      <c r="AA2413" s="225">
        <v>202409</v>
      </c>
      <c r="AB2413" s="246"/>
      <c r="AC2413" s="236" t="s">
        <v>7181</v>
      </c>
      <c r="AD2413" s="247" t="s">
        <v>6910</v>
      </c>
      <c r="AE2413" s="248">
        <v>0</v>
      </c>
      <c r="AF2413" s="247" t="s">
        <v>6910</v>
      </c>
      <c r="AG2413" s="242" t="str">
        <f>IFERROR(VLOOKUP(작성용!A:A,RM!A:D,4,0),"-")</f>
        <v>-</v>
      </c>
      <c r="AH2413" s="9" t="s">
        <v>9173</v>
      </c>
      <c r="AI2413" s="238" t="s">
        <v>9173</v>
      </c>
      <c r="AJ2413" s="238" t="s">
        <v>9173</v>
      </c>
      <c r="AK2413" s="238" t="s">
        <v>7182</v>
      </c>
      <c r="AL2413" s="238">
        <v>2412</v>
      </c>
    </row>
    <row r="2414" spans="1:38" x14ac:dyDescent="0.3">
      <c r="A2414" s="232">
        <v>6000380</v>
      </c>
      <c r="B2414" s="232" t="s">
        <v>9617</v>
      </c>
      <c r="C2414" s="244" t="s">
        <v>6717</v>
      </c>
      <c r="D2414" s="240" t="s">
        <v>9635</v>
      </c>
      <c r="E2414" s="239">
        <v>1101116020533</v>
      </c>
      <c r="F2414" s="243" t="s">
        <v>7044</v>
      </c>
      <c r="G2414" s="214">
        <v>0</v>
      </c>
      <c r="H2414" s="234" t="s">
        <v>9173</v>
      </c>
      <c r="I2414" s="234"/>
      <c r="J2414" s="234"/>
      <c r="K2414" s="234"/>
      <c r="L2414" s="234"/>
      <c r="M2414" s="234"/>
      <c r="N2414" s="234" t="s">
        <v>6720</v>
      </c>
      <c r="O2414" s="249"/>
      <c r="P2414" s="249"/>
      <c r="Q2414" s="226"/>
      <c r="R2414" s="212" t="s">
        <v>2</v>
      </c>
      <c r="S2414" s="213" t="s">
        <v>9173</v>
      </c>
      <c r="T2414" s="236" t="s">
        <v>9619</v>
      </c>
      <c r="U2414" s="237" t="s">
        <v>6722</v>
      </c>
      <c r="V2414" s="236">
        <v>45558</v>
      </c>
      <c r="W2414" s="236" t="s">
        <v>6944</v>
      </c>
      <c r="X2414" s="237" t="s">
        <v>9173</v>
      </c>
      <c r="Y2414" s="237"/>
      <c r="Z2414" s="237"/>
      <c r="AA2414" s="225">
        <v>202409</v>
      </c>
      <c r="AB2414" s="246"/>
      <c r="AC2414" s="236" t="s">
        <v>7181</v>
      </c>
      <c r="AD2414" s="247" t="s">
        <v>7100</v>
      </c>
      <c r="AE2414" s="248">
        <v>0.4</v>
      </c>
      <c r="AF2414" s="247" t="s">
        <v>7100</v>
      </c>
      <c r="AG2414" s="242" t="str">
        <f>IFERROR(VLOOKUP(작성용!A:A,RM!A:D,4,0),"-")</f>
        <v>-</v>
      </c>
      <c r="AH2414" s="9" t="s">
        <v>9173</v>
      </c>
      <c r="AI2414" s="238" t="s">
        <v>9173</v>
      </c>
      <c r="AJ2414" s="238" t="s">
        <v>9173</v>
      </c>
      <c r="AK2414" s="238" t="s">
        <v>7182</v>
      </c>
      <c r="AL2414" s="238">
        <v>2413</v>
      </c>
    </row>
    <row r="2415" spans="1:38" x14ac:dyDescent="0.3">
      <c r="A2415" s="232">
        <v>6000380</v>
      </c>
      <c r="B2415" s="232" t="s">
        <v>9617</v>
      </c>
      <c r="C2415" s="244" t="s">
        <v>6717</v>
      </c>
      <c r="D2415" s="240" t="s">
        <v>9636</v>
      </c>
      <c r="E2415" s="239">
        <v>1101113876327</v>
      </c>
      <c r="F2415" s="243" t="s">
        <v>7044</v>
      </c>
      <c r="G2415" s="214">
        <v>0</v>
      </c>
      <c r="H2415" s="234" t="s">
        <v>9173</v>
      </c>
      <c r="I2415" s="234"/>
      <c r="J2415" s="234"/>
      <c r="K2415" s="234"/>
      <c r="L2415" s="234"/>
      <c r="M2415" s="234"/>
      <c r="N2415" s="234" t="s">
        <v>6720</v>
      </c>
      <c r="O2415" s="249"/>
      <c r="P2415" s="249"/>
      <c r="Q2415" s="226"/>
      <c r="R2415" s="212" t="s">
        <v>2</v>
      </c>
      <c r="S2415" s="213" t="s">
        <v>9173</v>
      </c>
      <c r="T2415" s="236" t="s">
        <v>9619</v>
      </c>
      <c r="U2415" s="237" t="s">
        <v>6722</v>
      </c>
      <c r="V2415" s="236">
        <v>45558</v>
      </c>
      <c r="W2415" s="236" t="s">
        <v>6944</v>
      </c>
      <c r="X2415" s="237" t="s">
        <v>9173</v>
      </c>
      <c r="Y2415" s="237"/>
      <c r="Z2415" s="237"/>
      <c r="AA2415" s="225">
        <v>202409</v>
      </c>
      <c r="AB2415" s="246"/>
      <c r="AC2415" s="236" t="s">
        <v>7181</v>
      </c>
      <c r="AD2415" s="247" t="s">
        <v>7196</v>
      </c>
      <c r="AE2415" s="248">
        <v>0.4</v>
      </c>
      <c r="AF2415" s="247" t="s">
        <v>7196</v>
      </c>
      <c r="AG2415" s="242" t="str">
        <f>IFERROR(VLOOKUP(작성용!A:A,RM!A:D,4,0),"-")</f>
        <v>-</v>
      </c>
      <c r="AH2415" s="9" t="s">
        <v>9173</v>
      </c>
      <c r="AI2415" s="238" t="s">
        <v>9173</v>
      </c>
      <c r="AJ2415" s="238" t="s">
        <v>9173</v>
      </c>
      <c r="AK2415" s="238" t="s">
        <v>7182</v>
      </c>
      <c r="AL2415" s="238">
        <v>2414</v>
      </c>
    </row>
    <row r="2416" spans="1:38" x14ac:dyDescent="0.3">
      <c r="A2416" s="232">
        <v>6000380</v>
      </c>
      <c r="B2416" s="232" t="s">
        <v>9617</v>
      </c>
      <c r="C2416" s="244" t="s">
        <v>6717</v>
      </c>
      <c r="D2416" s="240" t="s">
        <v>9635</v>
      </c>
      <c r="E2416" s="239">
        <v>1101116020533</v>
      </c>
      <c r="F2416" s="243" t="s">
        <v>6966</v>
      </c>
      <c r="G2416" s="214">
        <v>0</v>
      </c>
      <c r="H2416" s="234" t="s">
        <v>9173</v>
      </c>
      <c r="I2416" s="234"/>
      <c r="J2416" s="234"/>
      <c r="K2416" s="234"/>
      <c r="L2416" s="234"/>
      <c r="M2416" s="234"/>
      <c r="N2416" s="234" t="s">
        <v>6720</v>
      </c>
      <c r="O2416" s="249"/>
      <c r="P2416" s="249"/>
      <c r="Q2416" s="226"/>
      <c r="R2416" s="212" t="s">
        <v>2</v>
      </c>
      <c r="S2416" s="213" t="s">
        <v>9173</v>
      </c>
      <c r="T2416" s="236" t="s">
        <v>9619</v>
      </c>
      <c r="U2416" s="237" t="s">
        <v>6722</v>
      </c>
      <c r="V2416" s="236">
        <v>45558</v>
      </c>
      <c r="W2416" s="236" t="s">
        <v>6944</v>
      </c>
      <c r="X2416" s="237" t="s">
        <v>9173</v>
      </c>
      <c r="Y2416" s="237"/>
      <c r="Z2416" s="237"/>
      <c r="AA2416" s="225">
        <v>202409</v>
      </c>
      <c r="AB2416" s="246"/>
      <c r="AC2416" s="236" t="s">
        <v>7181</v>
      </c>
      <c r="AD2416" s="247" t="s">
        <v>7100</v>
      </c>
      <c r="AE2416" s="248">
        <v>0</v>
      </c>
      <c r="AF2416" s="247" t="s">
        <v>7100</v>
      </c>
      <c r="AG2416" s="242" t="str">
        <f>IFERROR(VLOOKUP(작성용!A:A,RM!A:D,4,0),"-")</f>
        <v>-</v>
      </c>
      <c r="AH2416" s="9" t="s">
        <v>9173</v>
      </c>
      <c r="AI2416" s="238" t="s">
        <v>9173</v>
      </c>
      <c r="AJ2416" s="238" t="s">
        <v>9173</v>
      </c>
      <c r="AK2416" s="238" t="s">
        <v>7182</v>
      </c>
      <c r="AL2416" s="238">
        <v>2415</v>
      </c>
    </row>
    <row r="2417" spans="1:38" x14ac:dyDescent="0.3">
      <c r="A2417" s="232">
        <v>6000380</v>
      </c>
      <c r="B2417" s="232" t="s">
        <v>9617</v>
      </c>
      <c r="C2417" s="244" t="s">
        <v>6717</v>
      </c>
      <c r="D2417" s="240" t="s">
        <v>9637</v>
      </c>
      <c r="E2417" s="239">
        <v>1101114170778</v>
      </c>
      <c r="F2417" s="243" t="s">
        <v>7179</v>
      </c>
      <c r="G2417" s="214">
        <v>0</v>
      </c>
      <c r="H2417" s="234" t="s">
        <v>9173</v>
      </c>
      <c r="I2417" s="234"/>
      <c r="J2417" s="234"/>
      <c r="K2417" s="234"/>
      <c r="L2417" s="234"/>
      <c r="M2417" s="234"/>
      <c r="N2417" s="234" t="s">
        <v>6720</v>
      </c>
      <c r="O2417" s="249"/>
      <c r="P2417" s="249"/>
      <c r="Q2417" s="226"/>
      <c r="R2417" s="212" t="s">
        <v>2</v>
      </c>
      <c r="S2417" s="213" t="s">
        <v>9173</v>
      </c>
      <c r="T2417" s="236" t="s">
        <v>9619</v>
      </c>
      <c r="U2417" s="237" t="s">
        <v>6722</v>
      </c>
      <c r="V2417" s="236">
        <v>45558</v>
      </c>
      <c r="W2417" s="236" t="s">
        <v>6944</v>
      </c>
      <c r="X2417" s="237" t="s">
        <v>9173</v>
      </c>
      <c r="Y2417" s="237"/>
      <c r="Z2417" s="237"/>
      <c r="AA2417" s="225">
        <v>202409</v>
      </c>
      <c r="AB2417" s="246"/>
      <c r="AC2417" s="236" t="s">
        <v>7181</v>
      </c>
      <c r="AD2417" s="247" t="s">
        <v>7155</v>
      </c>
      <c r="AE2417" s="248">
        <v>0.4</v>
      </c>
      <c r="AF2417" s="247" t="s">
        <v>7155</v>
      </c>
      <c r="AG2417" s="242" t="str">
        <f>IFERROR(VLOOKUP(작성용!A:A,RM!A:D,4,0),"-")</f>
        <v>-</v>
      </c>
      <c r="AH2417" s="9" t="s">
        <v>9173</v>
      </c>
      <c r="AI2417" s="238" t="s">
        <v>9173</v>
      </c>
      <c r="AJ2417" s="238" t="s">
        <v>9173</v>
      </c>
      <c r="AK2417" s="238" t="s">
        <v>7182</v>
      </c>
      <c r="AL2417" s="238">
        <v>2416</v>
      </c>
    </row>
    <row r="2418" spans="1:38" x14ac:dyDescent="0.3">
      <c r="A2418" s="232">
        <v>6000380</v>
      </c>
      <c r="B2418" s="232" t="s">
        <v>9617</v>
      </c>
      <c r="C2418" s="244" t="s">
        <v>6717</v>
      </c>
      <c r="D2418" s="240" t="s">
        <v>9638</v>
      </c>
      <c r="E2418" s="239" t="s">
        <v>5744</v>
      </c>
      <c r="F2418" s="243" t="s">
        <v>7179</v>
      </c>
      <c r="G2418" s="214">
        <v>0</v>
      </c>
      <c r="H2418" s="234" t="s">
        <v>9173</v>
      </c>
      <c r="I2418" s="234"/>
      <c r="J2418" s="234"/>
      <c r="K2418" s="234"/>
      <c r="L2418" s="234"/>
      <c r="M2418" s="234"/>
      <c r="N2418" s="234" t="s">
        <v>6720</v>
      </c>
      <c r="O2418" s="249"/>
      <c r="P2418" s="249"/>
      <c r="Q2418" s="226"/>
      <c r="R2418" s="212" t="s">
        <v>2</v>
      </c>
      <c r="S2418" s="213" t="s">
        <v>9173</v>
      </c>
      <c r="T2418" s="236" t="s">
        <v>9619</v>
      </c>
      <c r="U2418" s="237" t="s">
        <v>6722</v>
      </c>
      <c r="V2418" s="236">
        <v>45558</v>
      </c>
      <c r="W2418" s="236" t="s">
        <v>6944</v>
      </c>
      <c r="X2418" s="237" t="s">
        <v>9173</v>
      </c>
      <c r="Y2418" s="237"/>
      <c r="Z2418" s="237"/>
      <c r="AA2418" s="225">
        <v>202409</v>
      </c>
      <c r="AB2418" s="246"/>
      <c r="AC2418" s="236" t="s">
        <v>7181</v>
      </c>
      <c r="AD2418" s="247" t="s">
        <v>7152</v>
      </c>
      <c r="AE2418" s="248">
        <v>0.4</v>
      </c>
      <c r="AF2418" s="247" t="s">
        <v>7152</v>
      </c>
      <c r="AG2418" s="242" t="str">
        <f>IFERROR(VLOOKUP(작성용!A:A,RM!A:D,4,0),"-")</f>
        <v>-</v>
      </c>
      <c r="AH2418" s="9" t="s">
        <v>9173</v>
      </c>
      <c r="AI2418" s="238" t="s">
        <v>9173</v>
      </c>
      <c r="AJ2418" s="238" t="s">
        <v>9173</v>
      </c>
      <c r="AK2418" s="238" t="s">
        <v>7182</v>
      </c>
      <c r="AL2418" s="238">
        <v>2417</v>
      </c>
    </row>
    <row r="2419" spans="1:38" x14ac:dyDescent="0.3">
      <c r="A2419" s="232">
        <v>6000382</v>
      </c>
      <c r="B2419" s="232" t="s">
        <v>9618</v>
      </c>
      <c r="C2419" s="244" t="s">
        <v>6717</v>
      </c>
      <c r="D2419" s="240" t="s">
        <v>9639</v>
      </c>
      <c r="E2419" s="239">
        <v>2001110447990</v>
      </c>
      <c r="F2419" s="243" t="s">
        <v>7179</v>
      </c>
      <c r="G2419" s="214">
        <v>0</v>
      </c>
      <c r="H2419" s="234" t="s">
        <v>9173</v>
      </c>
      <c r="I2419" s="234"/>
      <c r="J2419" s="234"/>
      <c r="K2419" s="234"/>
      <c r="L2419" s="234"/>
      <c r="M2419" s="234"/>
      <c r="N2419" s="234" t="s">
        <v>6720</v>
      </c>
      <c r="O2419" s="249"/>
      <c r="P2419" s="249"/>
      <c r="Q2419" s="226"/>
      <c r="R2419" s="212" t="s">
        <v>2</v>
      </c>
      <c r="S2419" s="213" t="s">
        <v>9173</v>
      </c>
      <c r="T2419" s="236" t="s">
        <v>9619</v>
      </c>
      <c r="U2419" s="237" t="s">
        <v>6722</v>
      </c>
      <c r="V2419" s="236">
        <v>45558</v>
      </c>
      <c r="W2419" s="236" t="s">
        <v>6944</v>
      </c>
      <c r="X2419" s="237" t="s">
        <v>9173</v>
      </c>
      <c r="Y2419" s="237"/>
      <c r="Z2419" s="237"/>
      <c r="AA2419" s="225">
        <v>202409</v>
      </c>
      <c r="AB2419" s="246"/>
      <c r="AC2419" s="236" t="s">
        <v>7181</v>
      </c>
      <c r="AD2419" s="247" t="s">
        <v>7606</v>
      </c>
      <c r="AE2419" s="248">
        <v>0</v>
      </c>
      <c r="AF2419" s="247" t="s">
        <v>7606</v>
      </c>
      <c r="AG2419" s="242" t="str">
        <f>IFERROR(VLOOKUP(작성용!A:A,RM!A:D,4,0),"-")</f>
        <v>-</v>
      </c>
      <c r="AH2419" s="9" t="s">
        <v>9173</v>
      </c>
      <c r="AI2419" s="238" t="s">
        <v>9173</v>
      </c>
      <c r="AJ2419" s="238" t="s">
        <v>9173</v>
      </c>
      <c r="AK2419" s="238" t="s">
        <v>7182</v>
      </c>
      <c r="AL2419" s="238">
        <v>2418</v>
      </c>
    </row>
    <row r="2420" spans="1:38" x14ac:dyDescent="0.3">
      <c r="A2420" s="232">
        <v>6000382</v>
      </c>
      <c r="B2420" s="232" t="s">
        <v>9618</v>
      </c>
      <c r="C2420" s="244" t="s">
        <v>6717</v>
      </c>
      <c r="D2420" s="240" t="s">
        <v>9639</v>
      </c>
      <c r="E2420" s="239">
        <v>2001110447990</v>
      </c>
      <c r="F2420" s="243" t="s">
        <v>6931</v>
      </c>
      <c r="G2420" s="214">
        <v>1</v>
      </c>
      <c r="H2420" s="234" t="s">
        <v>9173</v>
      </c>
      <c r="I2420" s="234"/>
      <c r="J2420" s="234"/>
      <c r="K2420" s="234"/>
      <c r="L2420" s="234"/>
      <c r="M2420" s="234"/>
      <c r="N2420" s="234" t="s">
        <v>6720</v>
      </c>
      <c r="O2420" s="249"/>
      <c r="P2420" s="249"/>
      <c r="Q2420" s="226"/>
      <c r="R2420" s="212" t="s">
        <v>2</v>
      </c>
      <c r="S2420" s="213" t="s">
        <v>9173</v>
      </c>
      <c r="T2420" s="236" t="s">
        <v>9619</v>
      </c>
      <c r="U2420" s="237" t="s">
        <v>6722</v>
      </c>
      <c r="V2420" s="236">
        <v>45558</v>
      </c>
      <c r="W2420" s="236" t="s">
        <v>6944</v>
      </c>
      <c r="X2420" s="237" t="s">
        <v>9173</v>
      </c>
      <c r="Y2420" s="237"/>
      <c r="Z2420" s="237"/>
      <c r="AA2420" s="225">
        <v>202409</v>
      </c>
      <c r="AB2420" s="246"/>
      <c r="AC2420" s="236" t="s">
        <v>7181</v>
      </c>
      <c r="AD2420" s="247" t="s">
        <v>7606</v>
      </c>
      <c r="AE2420" s="248">
        <v>0</v>
      </c>
      <c r="AF2420" s="247" t="s">
        <v>7606</v>
      </c>
      <c r="AG2420" s="242" t="str">
        <f>IFERROR(VLOOKUP(작성용!A:A,RM!A:D,4,0),"-")</f>
        <v>-</v>
      </c>
      <c r="AH2420" s="9" t="s">
        <v>9173</v>
      </c>
      <c r="AI2420" s="238" t="s">
        <v>9173</v>
      </c>
      <c r="AJ2420" s="238" t="s">
        <v>9173</v>
      </c>
      <c r="AK2420" s="238" t="s">
        <v>7182</v>
      </c>
      <c r="AL2420" s="238">
        <v>2419</v>
      </c>
    </row>
    <row r="2421" spans="1:38" x14ac:dyDescent="0.3">
      <c r="A2421" s="232">
        <v>6000382</v>
      </c>
      <c r="B2421" s="232" t="s">
        <v>9618</v>
      </c>
      <c r="C2421" s="244" t="s">
        <v>6717</v>
      </c>
      <c r="D2421" s="240" t="s">
        <v>9639</v>
      </c>
      <c r="E2421" s="239">
        <v>2001110447990</v>
      </c>
      <c r="F2421" s="243" t="s">
        <v>6931</v>
      </c>
      <c r="G2421" s="214">
        <v>2</v>
      </c>
      <c r="H2421" s="234" t="s">
        <v>9173</v>
      </c>
      <c r="I2421" s="234"/>
      <c r="J2421" s="234"/>
      <c r="K2421" s="234"/>
      <c r="L2421" s="234"/>
      <c r="M2421" s="234"/>
      <c r="N2421" s="234" t="s">
        <v>6720</v>
      </c>
      <c r="O2421" s="249"/>
      <c r="P2421" s="249"/>
      <c r="Q2421" s="226"/>
      <c r="R2421" s="212" t="s">
        <v>2</v>
      </c>
      <c r="S2421" s="213" t="s">
        <v>9173</v>
      </c>
      <c r="T2421" s="236" t="s">
        <v>9619</v>
      </c>
      <c r="U2421" s="237" t="s">
        <v>6722</v>
      </c>
      <c r="V2421" s="236">
        <v>45558</v>
      </c>
      <c r="W2421" s="236" t="s">
        <v>6944</v>
      </c>
      <c r="X2421" s="237" t="s">
        <v>9173</v>
      </c>
      <c r="Y2421" s="237"/>
      <c r="Z2421" s="237"/>
      <c r="AA2421" s="225">
        <v>202409</v>
      </c>
      <c r="AB2421" s="246"/>
      <c r="AC2421" s="236" t="s">
        <v>7181</v>
      </c>
      <c r="AD2421" s="247" t="s">
        <v>7606</v>
      </c>
      <c r="AE2421" s="248">
        <v>0</v>
      </c>
      <c r="AF2421" s="247" t="s">
        <v>7606</v>
      </c>
      <c r="AG2421" s="242" t="str">
        <f>IFERROR(VLOOKUP(작성용!A:A,RM!A:D,4,0),"-")</f>
        <v>-</v>
      </c>
      <c r="AH2421" s="9" t="s">
        <v>9173</v>
      </c>
      <c r="AI2421" s="238" t="s">
        <v>9173</v>
      </c>
      <c r="AJ2421" s="238" t="s">
        <v>9173</v>
      </c>
      <c r="AK2421" s="238" t="s">
        <v>7182</v>
      </c>
      <c r="AL2421" s="238">
        <v>2420</v>
      </c>
    </row>
    <row r="2422" spans="1:38" x14ac:dyDescent="0.3">
      <c r="A2422" s="232">
        <v>6000382</v>
      </c>
      <c r="B2422" s="232" t="s">
        <v>9618</v>
      </c>
      <c r="C2422" s="244" t="s">
        <v>6717</v>
      </c>
      <c r="D2422" s="240" t="s">
        <v>9639</v>
      </c>
      <c r="E2422" s="239">
        <v>2001110447990</v>
      </c>
      <c r="F2422" s="243" t="s">
        <v>6931</v>
      </c>
      <c r="G2422" s="214">
        <v>3</v>
      </c>
      <c r="H2422" s="234" t="s">
        <v>9173</v>
      </c>
      <c r="I2422" s="234"/>
      <c r="J2422" s="234"/>
      <c r="K2422" s="234"/>
      <c r="L2422" s="234"/>
      <c r="M2422" s="234"/>
      <c r="N2422" s="234" t="s">
        <v>6720</v>
      </c>
      <c r="O2422" s="249"/>
      <c r="P2422" s="249"/>
      <c r="Q2422" s="226"/>
      <c r="R2422" s="212" t="s">
        <v>2</v>
      </c>
      <c r="S2422" s="213" t="s">
        <v>9173</v>
      </c>
      <c r="T2422" s="236" t="s">
        <v>9619</v>
      </c>
      <c r="U2422" s="237" t="s">
        <v>6722</v>
      </c>
      <c r="V2422" s="236">
        <v>45558</v>
      </c>
      <c r="W2422" s="236" t="s">
        <v>6944</v>
      </c>
      <c r="X2422" s="237" t="s">
        <v>9173</v>
      </c>
      <c r="Y2422" s="237"/>
      <c r="Z2422" s="237"/>
      <c r="AA2422" s="225">
        <v>202409</v>
      </c>
      <c r="AB2422" s="246"/>
      <c r="AC2422" s="236" t="s">
        <v>7181</v>
      </c>
      <c r="AD2422" s="247" t="s">
        <v>7606</v>
      </c>
      <c r="AE2422" s="248">
        <v>0</v>
      </c>
      <c r="AF2422" s="247" t="s">
        <v>7606</v>
      </c>
      <c r="AG2422" s="242" t="str">
        <f>IFERROR(VLOOKUP(작성용!A:A,RM!A:D,4,0),"-")</f>
        <v>-</v>
      </c>
      <c r="AH2422" s="9" t="s">
        <v>9173</v>
      </c>
      <c r="AI2422" s="238" t="s">
        <v>9173</v>
      </c>
      <c r="AJ2422" s="238" t="s">
        <v>9173</v>
      </c>
      <c r="AK2422" s="238" t="s">
        <v>7182</v>
      </c>
      <c r="AL2422" s="238">
        <v>2421</v>
      </c>
    </row>
    <row r="2423" spans="1:38" x14ac:dyDescent="0.3">
      <c r="A2423" s="232">
        <v>6000382</v>
      </c>
      <c r="B2423" s="232" t="s">
        <v>9618</v>
      </c>
      <c r="C2423" s="244" t="s">
        <v>6717</v>
      </c>
      <c r="D2423" s="240" t="s">
        <v>9639</v>
      </c>
      <c r="E2423" s="239">
        <v>2001110447990</v>
      </c>
      <c r="F2423" s="243" t="s">
        <v>6931</v>
      </c>
      <c r="G2423" s="214">
        <v>4</v>
      </c>
      <c r="H2423" s="234" t="s">
        <v>9173</v>
      </c>
      <c r="I2423" s="234"/>
      <c r="J2423" s="234"/>
      <c r="K2423" s="234"/>
      <c r="L2423" s="234"/>
      <c r="M2423" s="234"/>
      <c r="N2423" s="234" t="s">
        <v>6720</v>
      </c>
      <c r="O2423" s="249"/>
      <c r="P2423" s="249"/>
      <c r="Q2423" s="226"/>
      <c r="R2423" s="212" t="s">
        <v>2</v>
      </c>
      <c r="S2423" s="213" t="s">
        <v>9173</v>
      </c>
      <c r="T2423" s="236" t="s">
        <v>9619</v>
      </c>
      <c r="U2423" s="237" t="s">
        <v>6722</v>
      </c>
      <c r="V2423" s="236">
        <v>45558</v>
      </c>
      <c r="W2423" s="236" t="s">
        <v>6944</v>
      </c>
      <c r="X2423" s="237" t="s">
        <v>9173</v>
      </c>
      <c r="Y2423" s="237"/>
      <c r="Z2423" s="237"/>
      <c r="AA2423" s="225">
        <v>202409</v>
      </c>
      <c r="AB2423" s="246"/>
      <c r="AC2423" s="236" t="s">
        <v>7181</v>
      </c>
      <c r="AD2423" s="247" t="s">
        <v>7606</v>
      </c>
      <c r="AE2423" s="248">
        <v>0</v>
      </c>
      <c r="AF2423" s="247" t="s">
        <v>7606</v>
      </c>
      <c r="AG2423" s="242" t="str">
        <f>IFERROR(VLOOKUP(작성용!A:A,RM!A:D,4,0),"-")</f>
        <v>-</v>
      </c>
      <c r="AH2423" s="9" t="s">
        <v>9173</v>
      </c>
      <c r="AI2423" s="238" t="s">
        <v>9173</v>
      </c>
      <c r="AJ2423" s="238" t="s">
        <v>9173</v>
      </c>
      <c r="AK2423" s="238" t="s">
        <v>7182</v>
      </c>
      <c r="AL2423" s="238">
        <v>2422</v>
      </c>
    </row>
    <row r="2424" spans="1:38" x14ac:dyDescent="0.3">
      <c r="A2424" s="232">
        <v>6000382</v>
      </c>
      <c r="B2424" s="232" t="s">
        <v>9618</v>
      </c>
      <c r="C2424" s="244" t="s">
        <v>6717</v>
      </c>
      <c r="D2424" s="240" t="s">
        <v>9640</v>
      </c>
      <c r="E2424" s="239">
        <v>2201110160001</v>
      </c>
      <c r="F2424" s="243" t="s">
        <v>8287</v>
      </c>
      <c r="G2424" s="214">
        <v>0</v>
      </c>
      <c r="H2424" s="234" t="s">
        <v>9173</v>
      </c>
      <c r="I2424" s="234"/>
      <c r="J2424" s="234"/>
      <c r="K2424" s="234"/>
      <c r="L2424" s="234"/>
      <c r="M2424" s="234"/>
      <c r="N2424" s="234" t="s">
        <v>6720</v>
      </c>
      <c r="O2424" s="249"/>
      <c r="P2424" s="249"/>
      <c r="Q2424" s="226"/>
      <c r="R2424" s="212" t="s">
        <v>2</v>
      </c>
      <c r="S2424" s="213" t="s">
        <v>9173</v>
      </c>
      <c r="T2424" s="236" t="s">
        <v>9619</v>
      </c>
      <c r="U2424" s="237" t="s">
        <v>6722</v>
      </c>
      <c r="V2424" s="236">
        <v>45558</v>
      </c>
      <c r="W2424" s="236" t="s">
        <v>6944</v>
      </c>
      <c r="X2424" s="237" t="s">
        <v>9173</v>
      </c>
      <c r="Y2424" s="237"/>
      <c r="Z2424" s="237"/>
      <c r="AA2424" s="225">
        <v>202409</v>
      </c>
      <c r="AB2424" s="246"/>
      <c r="AC2424" s="236" t="s">
        <v>7181</v>
      </c>
      <c r="AD2424" s="247" t="s">
        <v>7119</v>
      </c>
      <c r="AE2424" s="248">
        <v>0</v>
      </c>
      <c r="AF2424" s="247" t="s">
        <v>7119</v>
      </c>
      <c r="AG2424" s="242" t="str">
        <f>IFERROR(VLOOKUP(작성용!A:A,RM!A:D,4,0),"-")</f>
        <v>-</v>
      </c>
      <c r="AH2424" s="9" t="s">
        <v>9173</v>
      </c>
      <c r="AI2424" s="238" t="s">
        <v>9173</v>
      </c>
      <c r="AJ2424" s="238" t="s">
        <v>9173</v>
      </c>
      <c r="AK2424" s="238" t="s">
        <v>7182</v>
      </c>
      <c r="AL2424" s="238">
        <v>2423</v>
      </c>
    </row>
    <row r="2425" spans="1:38" x14ac:dyDescent="0.3">
      <c r="A2425" s="232">
        <v>6000382</v>
      </c>
      <c r="B2425" s="232" t="s">
        <v>9618</v>
      </c>
      <c r="C2425" s="244" t="s">
        <v>6717</v>
      </c>
      <c r="D2425" s="230" t="s">
        <v>9641</v>
      </c>
      <c r="E2425" s="239">
        <v>2201110173046</v>
      </c>
      <c r="F2425" s="243" t="s">
        <v>8287</v>
      </c>
      <c r="G2425" s="214">
        <v>0</v>
      </c>
      <c r="H2425" s="234" t="s">
        <v>9173</v>
      </c>
      <c r="I2425" s="234"/>
      <c r="J2425" s="234"/>
      <c r="K2425" s="234"/>
      <c r="L2425" s="234"/>
      <c r="M2425" s="234"/>
      <c r="N2425" s="234" t="s">
        <v>6720</v>
      </c>
      <c r="O2425" s="249"/>
      <c r="P2425" s="249"/>
      <c r="Q2425" s="226"/>
      <c r="R2425" s="212" t="s">
        <v>2</v>
      </c>
      <c r="S2425" s="213" t="s">
        <v>9173</v>
      </c>
      <c r="T2425" s="236" t="s">
        <v>9619</v>
      </c>
      <c r="U2425" s="237" t="s">
        <v>6722</v>
      </c>
      <c r="V2425" s="236">
        <v>45558</v>
      </c>
      <c r="W2425" s="236" t="s">
        <v>6944</v>
      </c>
      <c r="X2425" s="237" t="s">
        <v>9173</v>
      </c>
      <c r="Y2425" s="237"/>
      <c r="Z2425" s="237"/>
      <c r="AA2425" s="225">
        <v>202409</v>
      </c>
      <c r="AB2425" s="246"/>
      <c r="AC2425" s="236" t="s">
        <v>7181</v>
      </c>
      <c r="AD2425" s="247" t="s">
        <v>7196</v>
      </c>
      <c r="AE2425" s="248">
        <v>0.4</v>
      </c>
      <c r="AF2425" s="247" t="s">
        <v>7196</v>
      </c>
      <c r="AG2425" s="242" t="str">
        <f>IFERROR(VLOOKUP(작성용!A:A,RM!A:D,4,0),"-")</f>
        <v>-</v>
      </c>
      <c r="AH2425" s="9" t="s">
        <v>9173</v>
      </c>
      <c r="AI2425" s="238" t="s">
        <v>9173</v>
      </c>
      <c r="AJ2425" s="238" t="s">
        <v>9173</v>
      </c>
      <c r="AK2425" s="238" t="s">
        <v>7182</v>
      </c>
      <c r="AL2425" s="238">
        <v>2424</v>
      </c>
    </row>
    <row r="2426" spans="1:38" x14ac:dyDescent="0.3">
      <c r="A2426" s="232">
        <v>6000382</v>
      </c>
      <c r="B2426" s="232" t="s">
        <v>9618</v>
      </c>
      <c r="C2426" s="244" t="s">
        <v>6717</v>
      </c>
      <c r="D2426" s="240" t="s">
        <v>9642</v>
      </c>
      <c r="E2426" s="239">
        <v>2241110040952</v>
      </c>
      <c r="F2426" s="243" t="s">
        <v>8287</v>
      </c>
      <c r="G2426" s="214">
        <v>0</v>
      </c>
      <c r="H2426" s="234" t="s">
        <v>9173</v>
      </c>
      <c r="I2426" s="234"/>
      <c r="J2426" s="234"/>
      <c r="K2426" s="234"/>
      <c r="L2426" s="234"/>
      <c r="M2426" s="234"/>
      <c r="N2426" s="234" t="s">
        <v>6720</v>
      </c>
      <c r="O2426" s="249"/>
      <c r="P2426" s="249"/>
      <c r="Q2426" s="226"/>
      <c r="R2426" s="212" t="s">
        <v>2</v>
      </c>
      <c r="S2426" s="213" t="s">
        <v>9173</v>
      </c>
      <c r="T2426" s="236" t="s">
        <v>9619</v>
      </c>
      <c r="U2426" s="237" t="s">
        <v>6722</v>
      </c>
      <c r="V2426" s="236">
        <v>45558</v>
      </c>
      <c r="W2426" s="236" t="s">
        <v>6944</v>
      </c>
      <c r="X2426" s="237" t="s">
        <v>9173</v>
      </c>
      <c r="Y2426" s="237"/>
      <c r="Z2426" s="237"/>
      <c r="AA2426" s="225">
        <v>202409</v>
      </c>
      <c r="AB2426" s="246"/>
      <c r="AC2426" s="236" t="s">
        <v>7181</v>
      </c>
      <c r="AD2426" s="247" t="s">
        <v>7221</v>
      </c>
      <c r="AE2426" s="248">
        <v>0</v>
      </c>
      <c r="AF2426" s="247" t="s">
        <v>7221</v>
      </c>
      <c r="AG2426" s="242" t="str">
        <f>IFERROR(VLOOKUP(작성용!A:A,RM!A:D,4,0),"-")</f>
        <v>-</v>
      </c>
      <c r="AH2426" s="9" t="s">
        <v>9173</v>
      </c>
      <c r="AI2426" s="238" t="s">
        <v>9173</v>
      </c>
      <c r="AJ2426" s="238" t="s">
        <v>9173</v>
      </c>
      <c r="AK2426" s="238" t="s">
        <v>7182</v>
      </c>
      <c r="AL2426" s="238">
        <v>2425</v>
      </c>
    </row>
    <row r="2427" spans="1:38" x14ac:dyDescent="0.3">
      <c r="A2427" s="232">
        <v>6000382</v>
      </c>
      <c r="B2427" s="232" t="s">
        <v>9618</v>
      </c>
      <c r="C2427" s="244" t="s">
        <v>6717</v>
      </c>
      <c r="D2427" s="230" t="s">
        <v>9643</v>
      </c>
      <c r="E2427" s="239">
        <v>2201110173012</v>
      </c>
      <c r="F2427" s="243" t="s">
        <v>8287</v>
      </c>
      <c r="G2427" s="214">
        <v>0</v>
      </c>
      <c r="H2427" s="234" t="s">
        <v>9173</v>
      </c>
      <c r="I2427" s="234"/>
      <c r="J2427" s="234"/>
      <c r="K2427" s="234"/>
      <c r="L2427" s="234"/>
      <c r="M2427" s="234"/>
      <c r="N2427" s="234" t="s">
        <v>6720</v>
      </c>
      <c r="O2427" s="249"/>
      <c r="P2427" s="249"/>
      <c r="Q2427" s="226"/>
      <c r="R2427" s="212" t="s">
        <v>2</v>
      </c>
      <c r="S2427" s="213" t="s">
        <v>9173</v>
      </c>
      <c r="T2427" s="236" t="s">
        <v>9619</v>
      </c>
      <c r="U2427" s="237" t="s">
        <v>6722</v>
      </c>
      <c r="V2427" s="236">
        <v>45558</v>
      </c>
      <c r="W2427" s="236" t="s">
        <v>6944</v>
      </c>
      <c r="X2427" s="237" t="s">
        <v>9173</v>
      </c>
      <c r="Y2427" s="237"/>
      <c r="Z2427" s="237"/>
      <c r="AA2427" s="225">
        <v>202409</v>
      </c>
      <c r="AB2427" s="246"/>
      <c r="AC2427" s="236" t="s">
        <v>7181</v>
      </c>
      <c r="AD2427" s="247" t="s">
        <v>7160</v>
      </c>
      <c r="AE2427" s="248">
        <v>0.4</v>
      </c>
      <c r="AF2427" s="247" t="s">
        <v>7160</v>
      </c>
      <c r="AG2427" s="242" t="str">
        <f>IFERROR(VLOOKUP(작성용!A:A,RM!A:D,4,0),"-")</f>
        <v>-</v>
      </c>
      <c r="AH2427" s="9" t="s">
        <v>9173</v>
      </c>
      <c r="AI2427" s="238" t="s">
        <v>9173</v>
      </c>
      <c r="AJ2427" s="238" t="s">
        <v>9173</v>
      </c>
      <c r="AK2427" s="238" t="s">
        <v>7182</v>
      </c>
      <c r="AL2427" s="238">
        <v>2426</v>
      </c>
    </row>
    <row r="2428" spans="1:38" x14ac:dyDescent="0.3">
      <c r="A2428" s="232">
        <v>6000382</v>
      </c>
      <c r="B2428" s="232" t="s">
        <v>9618</v>
      </c>
      <c r="C2428" s="244" t="s">
        <v>6717</v>
      </c>
      <c r="D2428" s="240" t="s">
        <v>9644</v>
      </c>
      <c r="E2428" s="239">
        <v>1101115309285</v>
      </c>
      <c r="F2428" s="243" t="s">
        <v>8287</v>
      </c>
      <c r="G2428" s="214">
        <v>0</v>
      </c>
      <c r="H2428" s="234" t="s">
        <v>9173</v>
      </c>
      <c r="I2428" s="234"/>
      <c r="J2428" s="234"/>
      <c r="K2428" s="234"/>
      <c r="L2428" s="234"/>
      <c r="M2428" s="234"/>
      <c r="N2428" s="234" t="s">
        <v>6720</v>
      </c>
      <c r="O2428" s="249"/>
      <c r="P2428" s="249"/>
      <c r="Q2428" s="226"/>
      <c r="R2428" s="212" t="s">
        <v>2</v>
      </c>
      <c r="S2428" s="213" t="s">
        <v>9173</v>
      </c>
      <c r="T2428" s="236" t="s">
        <v>9619</v>
      </c>
      <c r="U2428" s="237" t="s">
        <v>6722</v>
      </c>
      <c r="V2428" s="236">
        <v>45558</v>
      </c>
      <c r="W2428" s="236" t="s">
        <v>6944</v>
      </c>
      <c r="X2428" s="237" t="s">
        <v>9173</v>
      </c>
      <c r="Y2428" s="237"/>
      <c r="Z2428" s="237"/>
      <c r="AA2428" s="225">
        <v>202409</v>
      </c>
      <c r="AB2428" s="246"/>
      <c r="AC2428" s="236" t="s">
        <v>7181</v>
      </c>
      <c r="AD2428" s="247" t="s">
        <v>7131</v>
      </c>
      <c r="AE2428" s="248">
        <v>0</v>
      </c>
      <c r="AF2428" s="247" t="s">
        <v>7131</v>
      </c>
      <c r="AG2428" s="242" t="str">
        <f>IFERROR(VLOOKUP(작성용!A:A,RM!A:D,4,0),"-")</f>
        <v>-</v>
      </c>
      <c r="AH2428" s="9" t="s">
        <v>9173</v>
      </c>
      <c r="AI2428" s="238" t="s">
        <v>9173</v>
      </c>
      <c r="AJ2428" s="238" t="s">
        <v>9173</v>
      </c>
      <c r="AK2428" s="238" t="s">
        <v>7182</v>
      </c>
      <c r="AL2428" s="238">
        <v>2427</v>
      </c>
    </row>
    <row r="2429" spans="1:38" x14ac:dyDescent="0.3">
      <c r="A2429" s="232">
        <v>6000382</v>
      </c>
      <c r="B2429" s="232" t="s">
        <v>9618</v>
      </c>
      <c r="C2429" s="244" t="s">
        <v>6717</v>
      </c>
      <c r="D2429" s="240" t="s">
        <v>9645</v>
      </c>
      <c r="E2429" s="239">
        <v>2001110463318</v>
      </c>
      <c r="F2429" s="243" t="s">
        <v>8287</v>
      </c>
      <c r="G2429" s="214">
        <v>0</v>
      </c>
      <c r="H2429" s="234" t="s">
        <v>9173</v>
      </c>
      <c r="I2429" s="234"/>
      <c r="J2429" s="234"/>
      <c r="K2429" s="234"/>
      <c r="L2429" s="234"/>
      <c r="M2429" s="234"/>
      <c r="N2429" s="234" t="s">
        <v>6720</v>
      </c>
      <c r="O2429" s="249"/>
      <c r="P2429" s="249"/>
      <c r="Q2429" s="226"/>
      <c r="R2429" s="212" t="s">
        <v>2</v>
      </c>
      <c r="S2429" s="213" t="s">
        <v>9173</v>
      </c>
      <c r="T2429" s="236" t="s">
        <v>9619</v>
      </c>
      <c r="U2429" s="237" t="s">
        <v>6722</v>
      </c>
      <c r="V2429" s="236">
        <v>45558</v>
      </c>
      <c r="W2429" s="236" t="s">
        <v>6944</v>
      </c>
      <c r="X2429" s="237" t="s">
        <v>9173</v>
      </c>
      <c r="Y2429" s="237"/>
      <c r="Z2429" s="237"/>
      <c r="AA2429" s="225">
        <v>202409</v>
      </c>
      <c r="AB2429" s="246"/>
      <c r="AC2429" s="236" t="s">
        <v>7181</v>
      </c>
      <c r="AD2429" s="247" t="s">
        <v>7146</v>
      </c>
      <c r="AE2429" s="248">
        <v>0</v>
      </c>
      <c r="AF2429" s="247" t="s">
        <v>7146</v>
      </c>
      <c r="AG2429" s="242" t="str">
        <f>IFERROR(VLOOKUP(작성용!A:A,RM!A:D,4,0),"-")</f>
        <v>-</v>
      </c>
      <c r="AH2429" s="9" t="s">
        <v>9173</v>
      </c>
      <c r="AI2429" s="238" t="s">
        <v>9173</v>
      </c>
      <c r="AJ2429" s="238" t="s">
        <v>9173</v>
      </c>
      <c r="AK2429" s="238" t="s">
        <v>7182</v>
      </c>
      <c r="AL2429" s="238">
        <v>2428</v>
      </c>
    </row>
    <row r="2430" spans="1:38" x14ac:dyDescent="0.3">
      <c r="A2430" s="232">
        <v>6000382</v>
      </c>
      <c r="B2430" s="232" t="s">
        <v>9618</v>
      </c>
      <c r="C2430" s="244" t="s">
        <v>6717</v>
      </c>
      <c r="D2430" s="240" t="s">
        <v>9646</v>
      </c>
      <c r="E2430" s="239">
        <v>1101110382020</v>
      </c>
      <c r="F2430" s="243" t="s">
        <v>6931</v>
      </c>
      <c r="G2430" s="214">
        <v>14</v>
      </c>
      <c r="H2430" s="234" t="s">
        <v>9173</v>
      </c>
      <c r="I2430" s="234"/>
      <c r="J2430" s="234"/>
      <c r="K2430" s="234"/>
      <c r="L2430" s="234"/>
      <c r="M2430" s="234"/>
      <c r="N2430" s="234" t="s">
        <v>6720</v>
      </c>
      <c r="O2430" s="249"/>
      <c r="P2430" s="249"/>
      <c r="Q2430" s="226"/>
      <c r="R2430" s="212" t="s">
        <v>2</v>
      </c>
      <c r="S2430" s="213" t="s">
        <v>9173</v>
      </c>
      <c r="T2430" s="236" t="s">
        <v>9619</v>
      </c>
      <c r="U2430" s="237" t="s">
        <v>6722</v>
      </c>
      <c r="V2430" s="236">
        <v>45558</v>
      </c>
      <c r="W2430" s="236" t="s">
        <v>6944</v>
      </c>
      <c r="X2430" s="237" t="s">
        <v>9173</v>
      </c>
      <c r="Y2430" s="237"/>
      <c r="Z2430" s="237"/>
      <c r="AA2430" s="225">
        <v>202409</v>
      </c>
      <c r="AB2430" s="246"/>
      <c r="AC2430" s="236" t="s">
        <v>7181</v>
      </c>
      <c r="AD2430" s="247" t="s">
        <v>6910</v>
      </c>
      <c r="AE2430" s="248">
        <v>0</v>
      </c>
      <c r="AF2430" s="247" t="s">
        <v>6910</v>
      </c>
      <c r="AG2430" s="242" t="str">
        <f>IFERROR(VLOOKUP(작성용!A:A,RM!A:D,4,0),"-")</f>
        <v>-</v>
      </c>
      <c r="AH2430" s="9" t="s">
        <v>9173</v>
      </c>
      <c r="AI2430" s="238" t="s">
        <v>9173</v>
      </c>
      <c r="AJ2430" s="238" t="s">
        <v>9173</v>
      </c>
      <c r="AK2430" s="238" t="s">
        <v>7182</v>
      </c>
      <c r="AL2430" s="238">
        <v>2429</v>
      </c>
    </row>
    <row r="2431" spans="1:38" x14ac:dyDescent="0.3">
      <c r="A2431" s="232">
        <v>6000382</v>
      </c>
      <c r="B2431" s="232" t="s">
        <v>9618</v>
      </c>
      <c r="C2431" s="244" t="s">
        <v>6717</v>
      </c>
      <c r="D2431" s="240" t="s">
        <v>9647</v>
      </c>
      <c r="E2431" s="239">
        <v>1411110052444</v>
      </c>
      <c r="F2431" s="243" t="s">
        <v>8287</v>
      </c>
      <c r="G2431" s="214">
        <v>0</v>
      </c>
      <c r="H2431" s="234" t="s">
        <v>9173</v>
      </c>
      <c r="I2431" s="234"/>
      <c r="J2431" s="234"/>
      <c r="K2431" s="234"/>
      <c r="L2431" s="234"/>
      <c r="M2431" s="234"/>
      <c r="N2431" s="234" t="s">
        <v>6720</v>
      </c>
      <c r="O2431" s="249"/>
      <c r="P2431" s="249"/>
      <c r="Q2431" s="226"/>
      <c r="R2431" s="212" t="s">
        <v>2</v>
      </c>
      <c r="S2431" s="213" t="s">
        <v>9173</v>
      </c>
      <c r="T2431" s="236" t="s">
        <v>9619</v>
      </c>
      <c r="U2431" s="237" t="s">
        <v>6722</v>
      </c>
      <c r="V2431" s="236">
        <v>45558</v>
      </c>
      <c r="W2431" s="236" t="s">
        <v>6944</v>
      </c>
      <c r="X2431" s="237" t="s">
        <v>9173</v>
      </c>
      <c r="Y2431" s="237"/>
      <c r="Z2431" s="237"/>
      <c r="AA2431" s="225">
        <v>202409</v>
      </c>
      <c r="AB2431" s="246"/>
      <c r="AC2431" s="236" t="s">
        <v>7181</v>
      </c>
      <c r="AD2431" s="247" t="s">
        <v>7117</v>
      </c>
      <c r="AE2431" s="248">
        <v>0</v>
      </c>
      <c r="AF2431" s="247" t="s">
        <v>7117</v>
      </c>
      <c r="AG2431" s="242" t="str">
        <f>IFERROR(VLOOKUP(작성용!A:A,RM!A:D,4,0),"-")</f>
        <v>-</v>
      </c>
      <c r="AH2431" s="9" t="s">
        <v>9173</v>
      </c>
      <c r="AI2431" s="238" t="s">
        <v>9173</v>
      </c>
      <c r="AJ2431" s="238" t="s">
        <v>9173</v>
      </c>
      <c r="AK2431" s="238" t="s">
        <v>7182</v>
      </c>
      <c r="AL2431" s="238">
        <v>2430</v>
      </c>
    </row>
    <row r="2432" spans="1:38" x14ac:dyDescent="0.3">
      <c r="A2432" s="232">
        <v>6000382</v>
      </c>
      <c r="B2432" s="232" t="s">
        <v>9618</v>
      </c>
      <c r="C2432" s="244" t="s">
        <v>6717</v>
      </c>
      <c r="D2432" s="230" t="s">
        <v>9648</v>
      </c>
      <c r="E2432" s="239">
        <v>1601110459051</v>
      </c>
      <c r="F2432" s="243" t="s">
        <v>8287</v>
      </c>
      <c r="G2432" s="214">
        <v>0</v>
      </c>
      <c r="H2432" s="234" t="s">
        <v>9173</v>
      </c>
      <c r="I2432" s="234"/>
      <c r="J2432" s="234"/>
      <c r="K2432" s="234"/>
      <c r="L2432" s="234"/>
      <c r="M2432" s="234"/>
      <c r="N2432" s="234" t="s">
        <v>6720</v>
      </c>
      <c r="O2432" s="249"/>
      <c r="P2432" s="249"/>
      <c r="Q2432" s="226"/>
      <c r="R2432" s="212" t="s">
        <v>2</v>
      </c>
      <c r="S2432" s="213" t="s">
        <v>9173</v>
      </c>
      <c r="T2432" s="236" t="s">
        <v>9619</v>
      </c>
      <c r="U2432" s="237" t="s">
        <v>6722</v>
      </c>
      <c r="V2432" s="236">
        <v>45558</v>
      </c>
      <c r="W2432" s="236" t="s">
        <v>6944</v>
      </c>
      <c r="X2432" s="237" t="s">
        <v>9173</v>
      </c>
      <c r="Y2432" s="237"/>
      <c r="Z2432" s="237"/>
      <c r="AA2432" s="225">
        <v>202409</v>
      </c>
      <c r="AB2432" s="246"/>
      <c r="AC2432" s="236" t="s">
        <v>7181</v>
      </c>
      <c r="AD2432" s="247" t="s">
        <v>7158</v>
      </c>
      <c r="AE2432" s="248">
        <v>0.4</v>
      </c>
      <c r="AF2432" s="247" t="s">
        <v>7158</v>
      </c>
      <c r="AG2432" s="242" t="str">
        <f>IFERROR(VLOOKUP(작성용!A:A,RM!A:D,4,0),"-")</f>
        <v>-</v>
      </c>
      <c r="AH2432" s="9" t="s">
        <v>9173</v>
      </c>
      <c r="AI2432" s="238" t="s">
        <v>9173</v>
      </c>
      <c r="AJ2432" s="238" t="s">
        <v>9173</v>
      </c>
      <c r="AK2432" s="238" t="s">
        <v>7182</v>
      </c>
      <c r="AL2432" s="238">
        <v>2431</v>
      </c>
    </row>
    <row r="2433" spans="1:38" x14ac:dyDescent="0.3">
      <c r="A2433" s="232">
        <v>6000382</v>
      </c>
      <c r="B2433" s="232" t="s">
        <v>9618</v>
      </c>
      <c r="C2433" s="244" t="s">
        <v>6717</v>
      </c>
      <c r="D2433" s="240" t="s">
        <v>9639</v>
      </c>
      <c r="E2433" s="239">
        <v>2001110447990</v>
      </c>
      <c r="F2433" s="243" t="s">
        <v>6931</v>
      </c>
      <c r="G2433" s="214">
        <v>5</v>
      </c>
      <c r="H2433" s="234" t="s">
        <v>9173</v>
      </c>
      <c r="I2433" s="234"/>
      <c r="J2433" s="234"/>
      <c r="K2433" s="234"/>
      <c r="L2433" s="234"/>
      <c r="M2433" s="234"/>
      <c r="N2433" s="234" t="s">
        <v>6720</v>
      </c>
      <c r="O2433" s="249"/>
      <c r="P2433" s="249"/>
      <c r="Q2433" s="226"/>
      <c r="R2433" s="212" t="s">
        <v>2</v>
      </c>
      <c r="S2433" s="213" t="s">
        <v>9173</v>
      </c>
      <c r="T2433" s="236" t="s">
        <v>9619</v>
      </c>
      <c r="U2433" s="237" t="s">
        <v>6722</v>
      </c>
      <c r="V2433" s="236">
        <v>45558</v>
      </c>
      <c r="W2433" s="236" t="s">
        <v>6944</v>
      </c>
      <c r="X2433" s="237" t="s">
        <v>9173</v>
      </c>
      <c r="Y2433" s="237"/>
      <c r="Z2433" s="237"/>
      <c r="AA2433" s="225">
        <v>202409</v>
      </c>
      <c r="AB2433" s="246"/>
      <c r="AC2433" s="236" t="s">
        <v>7181</v>
      </c>
      <c r="AD2433" s="247" t="s">
        <v>7606</v>
      </c>
      <c r="AE2433" s="248">
        <v>0</v>
      </c>
      <c r="AF2433" s="247" t="s">
        <v>7606</v>
      </c>
      <c r="AG2433" s="242" t="str">
        <f>IFERROR(VLOOKUP(작성용!A:A,RM!A:D,4,0),"-")</f>
        <v>-</v>
      </c>
      <c r="AH2433" s="9" t="s">
        <v>9173</v>
      </c>
      <c r="AI2433" s="238" t="s">
        <v>9173</v>
      </c>
      <c r="AJ2433" s="238" t="s">
        <v>9173</v>
      </c>
      <c r="AK2433" s="238" t="s">
        <v>7182</v>
      </c>
      <c r="AL2433" s="238">
        <v>2432</v>
      </c>
    </row>
    <row r="2434" spans="1:38" x14ac:dyDescent="0.3">
      <c r="A2434" s="232" t="s">
        <v>16</v>
      </c>
      <c r="B2434" s="232" t="s">
        <v>9649</v>
      </c>
      <c r="C2434" s="244" t="s">
        <v>6717</v>
      </c>
      <c r="D2434" s="240" t="s">
        <v>9650</v>
      </c>
      <c r="E2434" s="239" t="s">
        <v>5745</v>
      </c>
      <c r="F2434" s="243" t="s">
        <v>7105</v>
      </c>
      <c r="G2434" s="214">
        <v>0</v>
      </c>
      <c r="H2434" s="234" t="s">
        <v>9173</v>
      </c>
      <c r="I2434" s="234"/>
      <c r="J2434" s="234"/>
      <c r="K2434" s="234"/>
      <c r="L2434" s="234"/>
      <c r="M2434" s="234"/>
      <c r="N2434" s="234" t="s">
        <v>6720</v>
      </c>
      <c r="O2434" s="249" t="s">
        <v>9651</v>
      </c>
      <c r="P2434" s="249" t="s">
        <v>9652</v>
      </c>
      <c r="Q2434" s="226" t="s">
        <v>9653</v>
      </c>
      <c r="R2434" s="212" t="s">
        <v>2</v>
      </c>
      <c r="S2434" s="213" t="s">
        <v>9173</v>
      </c>
      <c r="T2434" s="236">
        <v>45533</v>
      </c>
      <c r="U2434" s="237" t="s">
        <v>6722</v>
      </c>
      <c r="V2434" s="236">
        <v>45567</v>
      </c>
      <c r="W2434" s="236">
        <v>45567</v>
      </c>
      <c r="X2434" s="237" t="s">
        <v>9173</v>
      </c>
      <c r="Y2434" s="237"/>
      <c r="Z2434" s="237" t="s">
        <v>7066</v>
      </c>
      <c r="AA2434" s="241">
        <v>202409</v>
      </c>
      <c r="AB2434" s="246"/>
      <c r="AC2434" s="236" t="s">
        <v>6963</v>
      </c>
      <c r="AD2434" s="247" t="s">
        <v>7129</v>
      </c>
      <c r="AE2434" s="248">
        <v>1.5</v>
      </c>
      <c r="AF2434" s="247" t="s">
        <v>7129</v>
      </c>
      <c r="AG2434" s="242" t="str">
        <f>IFERROR(VLOOKUP(작성용!A:A,RM!A:D,4,0),"-")</f>
        <v>심태진</v>
      </c>
      <c r="AH2434" s="9" t="s">
        <v>7158</v>
      </c>
      <c r="AI2434" s="238" t="s">
        <v>9173</v>
      </c>
      <c r="AJ2434" s="238" t="s">
        <v>9654</v>
      </c>
      <c r="AK2434" s="238" t="s">
        <v>6726</v>
      </c>
      <c r="AL2434" s="238">
        <v>2433</v>
      </c>
    </row>
    <row r="2435" spans="1:38" x14ac:dyDescent="0.3">
      <c r="A2435" s="232" t="s">
        <v>16</v>
      </c>
      <c r="B2435" s="232" t="s">
        <v>9649</v>
      </c>
      <c r="C2435" s="244" t="s">
        <v>6717</v>
      </c>
      <c r="D2435" s="240" t="s">
        <v>9650</v>
      </c>
      <c r="E2435" s="239" t="s">
        <v>5745</v>
      </c>
      <c r="F2435" s="243" t="s">
        <v>7105</v>
      </c>
      <c r="G2435" s="214">
        <v>1</v>
      </c>
      <c r="H2435" s="234" t="s">
        <v>9173</v>
      </c>
      <c r="I2435" s="234"/>
      <c r="J2435" s="234"/>
      <c r="K2435" s="234"/>
      <c r="L2435" s="234"/>
      <c r="M2435" s="234"/>
      <c r="N2435" s="234" t="s">
        <v>6720</v>
      </c>
      <c r="O2435" s="249" t="s">
        <v>9651</v>
      </c>
      <c r="P2435" s="249" t="s">
        <v>9652</v>
      </c>
      <c r="Q2435" s="226" t="s">
        <v>9653</v>
      </c>
      <c r="R2435" s="212" t="s">
        <v>2</v>
      </c>
      <c r="S2435" s="213" t="s">
        <v>9173</v>
      </c>
      <c r="T2435" s="236">
        <v>45533</v>
      </c>
      <c r="U2435" s="237" t="s">
        <v>6722</v>
      </c>
      <c r="V2435" s="236">
        <v>45567</v>
      </c>
      <c r="W2435" s="236">
        <v>45567</v>
      </c>
      <c r="X2435" s="237" t="s">
        <v>9173</v>
      </c>
      <c r="Y2435" s="237"/>
      <c r="Z2435" s="237" t="s">
        <v>7066</v>
      </c>
      <c r="AA2435" s="241">
        <v>202409</v>
      </c>
      <c r="AB2435" s="246"/>
      <c r="AC2435" s="236" t="s">
        <v>6963</v>
      </c>
      <c r="AD2435" s="247" t="s">
        <v>7129</v>
      </c>
      <c r="AE2435" s="248">
        <v>0</v>
      </c>
      <c r="AF2435" s="247" t="s">
        <v>7129</v>
      </c>
      <c r="AG2435" s="242" t="str">
        <f>IFERROR(VLOOKUP(작성용!A:A,RM!A:D,4,0),"-")</f>
        <v>심태진</v>
      </c>
      <c r="AH2435" s="9" t="s">
        <v>7158</v>
      </c>
      <c r="AI2435" s="238" t="s">
        <v>9173</v>
      </c>
      <c r="AJ2435" s="238" t="s">
        <v>9654</v>
      </c>
      <c r="AK2435" s="238" t="s">
        <v>6726</v>
      </c>
      <c r="AL2435" s="238">
        <v>2434</v>
      </c>
    </row>
    <row r="2436" spans="1:38" x14ac:dyDescent="0.3">
      <c r="A2436" s="232" t="s">
        <v>16</v>
      </c>
      <c r="B2436" s="232" t="s">
        <v>9649</v>
      </c>
      <c r="C2436" s="244" t="s">
        <v>6717</v>
      </c>
      <c r="D2436" s="240" t="s">
        <v>9650</v>
      </c>
      <c r="E2436" s="239" t="s">
        <v>5745</v>
      </c>
      <c r="F2436" s="243" t="s">
        <v>7105</v>
      </c>
      <c r="G2436" s="214">
        <v>2</v>
      </c>
      <c r="H2436" s="234" t="s">
        <v>9173</v>
      </c>
      <c r="I2436" s="234"/>
      <c r="J2436" s="234"/>
      <c r="K2436" s="234"/>
      <c r="L2436" s="234"/>
      <c r="M2436" s="234"/>
      <c r="N2436" s="234" t="s">
        <v>6720</v>
      </c>
      <c r="O2436" s="249" t="s">
        <v>9651</v>
      </c>
      <c r="P2436" s="249" t="s">
        <v>9652</v>
      </c>
      <c r="Q2436" s="226" t="s">
        <v>9653</v>
      </c>
      <c r="R2436" s="212" t="s">
        <v>2</v>
      </c>
      <c r="S2436" s="213" t="s">
        <v>9173</v>
      </c>
      <c r="T2436" s="236">
        <v>45533</v>
      </c>
      <c r="U2436" s="237" t="s">
        <v>6722</v>
      </c>
      <c r="V2436" s="236">
        <v>45567</v>
      </c>
      <c r="W2436" s="236">
        <v>45567</v>
      </c>
      <c r="X2436" s="237" t="s">
        <v>9173</v>
      </c>
      <c r="Y2436" s="237"/>
      <c r="Z2436" s="237" t="s">
        <v>7066</v>
      </c>
      <c r="AA2436" s="241">
        <v>202409</v>
      </c>
      <c r="AB2436" s="246"/>
      <c r="AC2436" s="236" t="s">
        <v>6963</v>
      </c>
      <c r="AD2436" s="247" t="s">
        <v>7129</v>
      </c>
      <c r="AE2436" s="248">
        <v>0</v>
      </c>
      <c r="AF2436" s="247" t="s">
        <v>7129</v>
      </c>
      <c r="AG2436" s="242" t="str">
        <f>IFERROR(VLOOKUP(작성용!A:A,RM!A:D,4,0),"-")</f>
        <v>심태진</v>
      </c>
      <c r="AH2436" s="9" t="s">
        <v>7158</v>
      </c>
      <c r="AI2436" s="238" t="s">
        <v>9173</v>
      </c>
      <c r="AJ2436" s="238" t="s">
        <v>9654</v>
      </c>
      <c r="AK2436" s="238" t="s">
        <v>6726</v>
      </c>
      <c r="AL2436" s="238">
        <v>2435</v>
      </c>
    </row>
    <row r="2437" spans="1:38" x14ac:dyDescent="0.3">
      <c r="A2437" s="232" t="s">
        <v>16</v>
      </c>
      <c r="B2437" s="232" t="s">
        <v>9649</v>
      </c>
      <c r="C2437" s="244" t="s">
        <v>6717</v>
      </c>
      <c r="D2437" s="240" t="s">
        <v>9655</v>
      </c>
      <c r="E2437" s="239">
        <v>1101130032100</v>
      </c>
      <c r="F2437" s="243" t="s">
        <v>7105</v>
      </c>
      <c r="G2437" s="214">
        <v>0</v>
      </c>
      <c r="H2437" s="234" t="s">
        <v>9173</v>
      </c>
      <c r="I2437" s="234"/>
      <c r="J2437" s="234"/>
      <c r="K2437" s="234"/>
      <c r="L2437" s="234"/>
      <c r="M2437" s="234"/>
      <c r="N2437" s="234" t="s">
        <v>6720</v>
      </c>
      <c r="O2437" s="249" t="s">
        <v>9651</v>
      </c>
      <c r="P2437" s="249" t="s">
        <v>9652</v>
      </c>
      <c r="Q2437" s="226" t="s">
        <v>9653</v>
      </c>
      <c r="R2437" s="212" t="s">
        <v>2</v>
      </c>
      <c r="S2437" s="213" t="s">
        <v>9173</v>
      </c>
      <c r="T2437" s="236">
        <v>45533</v>
      </c>
      <c r="U2437" s="237" t="s">
        <v>6722</v>
      </c>
      <c r="V2437" s="236">
        <v>45567</v>
      </c>
      <c r="W2437" s="236">
        <v>45567</v>
      </c>
      <c r="X2437" s="237" t="s">
        <v>9173</v>
      </c>
      <c r="Y2437" s="237"/>
      <c r="Z2437" s="237" t="s">
        <v>7066</v>
      </c>
      <c r="AA2437" s="241">
        <v>202409</v>
      </c>
      <c r="AB2437" s="246"/>
      <c r="AC2437" s="236" t="s">
        <v>6963</v>
      </c>
      <c r="AD2437" s="247" t="s">
        <v>7158</v>
      </c>
      <c r="AE2437" s="248">
        <v>1.5</v>
      </c>
      <c r="AF2437" s="247" t="s">
        <v>7158</v>
      </c>
      <c r="AG2437" s="242" t="str">
        <f>IFERROR(VLOOKUP(작성용!A:A,RM!A:D,4,0),"-")</f>
        <v>심태진</v>
      </c>
      <c r="AH2437" s="9" t="s">
        <v>7158</v>
      </c>
      <c r="AI2437" s="238" t="s">
        <v>9173</v>
      </c>
      <c r="AJ2437" s="238" t="s">
        <v>9654</v>
      </c>
      <c r="AK2437" s="238" t="s">
        <v>6726</v>
      </c>
      <c r="AL2437" s="238">
        <v>2436</v>
      </c>
    </row>
    <row r="2438" spans="1:38" x14ac:dyDescent="0.3">
      <c r="A2438" s="232" t="s">
        <v>16</v>
      </c>
      <c r="B2438" s="232" t="s">
        <v>9649</v>
      </c>
      <c r="C2438" s="244" t="s">
        <v>6717</v>
      </c>
      <c r="D2438" s="240" t="s">
        <v>9655</v>
      </c>
      <c r="E2438" s="239">
        <v>1101130032100</v>
      </c>
      <c r="F2438" s="243" t="s">
        <v>7105</v>
      </c>
      <c r="G2438" s="214">
        <v>1</v>
      </c>
      <c r="H2438" s="234" t="s">
        <v>9173</v>
      </c>
      <c r="I2438" s="234"/>
      <c r="J2438" s="234"/>
      <c r="K2438" s="234"/>
      <c r="L2438" s="234"/>
      <c r="M2438" s="234"/>
      <c r="N2438" s="234" t="s">
        <v>6720</v>
      </c>
      <c r="O2438" s="249" t="s">
        <v>9651</v>
      </c>
      <c r="P2438" s="249" t="s">
        <v>9652</v>
      </c>
      <c r="Q2438" s="226" t="s">
        <v>9653</v>
      </c>
      <c r="R2438" s="212" t="s">
        <v>2</v>
      </c>
      <c r="S2438" s="213" t="s">
        <v>9173</v>
      </c>
      <c r="T2438" s="236">
        <v>45533</v>
      </c>
      <c r="U2438" s="237" t="s">
        <v>6722</v>
      </c>
      <c r="V2438" s="236">
        <v>45567</v>
      </c>
      <c r="W2438" s="236">
        <v>45567</v>
      </c>
      <c r="X2438" s="237" t="s">
        <v>9173</v>
      </c>
      <c r="Y2438" s="237"/>
      <c r="Z2438" s="237" t="s">
        <v>7066</v>
      </c>
      <c r="AA2438" s="241">
        <v>202409</v>
      </c>
      <c r="AB2438" s="246"/>
      <c r="AC2438" s="236" t="s">
        <v>6963</v>
      </c>
      <c r="AD2438" s="247" t="s">
        <v>7158</v>
      </c>
      <c r="AE2438" s="248">
        <v>0</v>
      </c>
      <c r="AF2438" s="247" t="s">
        <v>7158</v>
      </c>
      <c r="AG2438" s="242" t="str">
        <f>IFERROR(VLOOKUP(작성용!A:A,RM!A:D,4,0),"-")</f>
        <v>심태진</v>
      </c>
      <c r="AH2438" s="9" t="s">
        <v>7158</v>
      </c>
      <c r="AI2438" s="238" t="s">
        <v>9173</v>
      </c>
      <c r="AJ2438" s="238" t="s">
        <v>9654</v>
      </c>
      <c r="AK2438" s="238" t="s">
        <v>6726</v>
      </c>
      <c r="AL2438" s="238">
        <v>2437</v>
      </c>
    </row>
    <row r="2439" spans="1:38" x14ac:dyDescent="0.3">
      <c r="A2439" s="232" t="s">
        <v>16</v>
      </c>
      <c r="B2439" s="232" t="s">
        <v>9649</v>
      </c>
      <c r="C2439" s="244" t="s">
        <v>6717</v>
      </c>
      <c r="D2439" s="240" t="s">
        <v>9655</v>
      </c>
      <c r="E2439" s="239">
        <v>1101130032100</v>
      </c>
      <c r="F2439" s="243" t="s">
        <v>7105</v>
      </c>
      <c r="G2439" s="214">
        <v>2</v>
      </c>
      <c r="H2439" s="234" t="s">
        <v>9173</v>
      </c>
      <c r="I2439" s="234"/>
      <c r="J2439" s="234"/>
      <c r="K2439" s="234"/>
      <c r="L2439" s="234"/>
      <c r="M2439" s="234"/>
      <c r="N2439" s="234" t="s">
        <v>6720</v>
      </c>
      <c r="O2439" s="249" t="s">
        <v>9651</v>
      </c>
      <c r="P2439" s="249" t="s">
        <v>9652</v>
      </c>
      <c r="Q2439" s="226" t="s">
        <v>9653</v>
      </c>
      <c r="R2439" s="212" t="s">
        <v>2</v>
      </c>
      <c r="S2439" s="213" t="s">
        <v>9173</v>
      </c>
      <c r="T2439" s="236">
        <v>45533</v>
      </c>
      <c r="U2439" s="237" t="s">
        <v>6722</v>
      </c>
      <c r="V2439" s="236">
        <v>45567</v>
      </c>
      <c r="W2439" s="236">
        <v>45567</v>
      </c>
      <c r="X2439" s="237" t="s">
        <v>9173</v>
      </c>
      <c r="Y2439" s="237"/>
      <c r="Z2439" s="237" t="s">
        <v>7066</v>
      </c>
      <c r="AA2439" s="241">
        <v>202409</v>
      </c>
      <c r="AB2439" s="246"/>
      <c r="AC2439" s="236" t="s">
        <v>6963</v>
      </c>
      <c r="AD2439" s="247" t="s">
        <v>7158</v>
      </c>
      <c r="AE2439" s="248">
        <v>0</v>
      </c>
      <c r="AF2439" s="247" t="s">
        <v>7158</v>
      </c>
      <c r="AG2439" s="242" t="str">
        <f>IFERROR(VLOOKUP(작성용!A:A,RM!A:D,4,0),"-")</f>
        <v>심태진</v>
      </c>
      <c r="AH2439" s="9" t="s">
        <v>7158</v>
      </c>
      <c r="AI2439" s="238" t="s">
        <v>9173</v>
      </c>
      <c r="AJ2439" s="238" t="s">
        <v>9654</v>
      </c>
      <c r="AK2439" s="238" t="s">
        <v>6726</v>
      </c>
      <c r="AL2439" s="238">
        <v>2438</v>
      </c>
    </row>
    <row r="2440" spans="1:38" x14ac:dyDescent="0.3">
      <c r="A2440" s="232">
        <v>6000236</v>
      </c>
      <c r="B2440" s="232" t="s">
        <v>9650</v>
      </c>
      <c r="C2440" s="244" t="s">
        <v>6717</v>
      </c>
      <c r="D2440" s="230" t="s">
        <v>9656</v>
      </c>
      <c r="E2440" s="239" t="s">
        <v>5746</v>
      </c>
      <c r="F2440" s="243" t="s">
        <v>7179</v>
      </c>
      <c r="G2440" s="214">
        <v>0</v>
      </c>
      <c r="H2440" s="234" t="s">
        <v>9173</v>
      </c>
      <c r="I2440" s="234"/>
      <c r="J2440" s="234"/>
      <c r="K2440" s="234"/>
      <c r="L2440" s="234"/>
      <c r="M2440" s="234"/>
      <c r="N2440" s="234" t="s">
        <v>6720</v>
      </c>
      <c r="O2440" s="249"/>
      <c r="P2440" s="249"/>
      <c r="Q2440" s="226"/>
      <c r="R2440" s="212" t="s">
        <v>2</v>
      </c>
      <c r="S2440" s="213" t="s">
        <v>9173</v>
      </c>
      <c r="T2440" s="236" t="s">
        <v>9657</v>
      </c>
      <c r="U2440" s="237" t="s">
        <v>6722</v>
      </c>
      <c r="V2440" s="236">
        <v>45567</v>
      </c>
      <c r="W2440" s="236" t="s">
        <v>6944</v>
      </c>
      <c r="X2440" s="237" t="s">
        <v>9173</v>
      </c>
      <c r="Y2440" s="237"/>
      <c r="Z2440" s="237"/>
      <c r="AA2440" s="241">
        <v>202409</v>
      </c>
      <c r="AB2440" s="246"/>
      <c r="AC2440" s="236" t="s">
        <v>7181</v>
      </c>
      <c r="AD2440" s="247" t="s">
        <v>7158</v>
      </c>
      <c r="AE2440" s="248">
        <v>0</v>
      </c>
      <c r="AF2440" s="247" t="s">
        <v>7158</v>
      </c>
      <c r="AG2440" s="242" t="str">
        <f>IFERROR(VLOOKUP(작성용!A:A,RM!A:D,4,0),"-")</f>
        <v>-</v>
      </c>
      <c r="AH2440" s="9" t="s">
        <v>9173</v>
      </c>
      <c r="AI2440" s="238" t="s">
        <v>9173</v>
      </c>
      <c r="AJ2440" s="238" t="s">
        <v>9173</v>
      </c>
      <c r="AK2440" s="238" t="s">
        <v>7182</v>
      </c>
      <c r="AL2440" s="238">
        <v>2439</v>
      </c>
    </row>
    <row r="2441" spans="1:38" x14ac:dyDescent="0.3">
      <c r="A2441" s="232">
        <v>6000236</v>
      </c>
      <c r="B2441" s="232" t="s">
        <v>9650</v>
      </c>
      <c r="C2441" s="244" t="s">
        <v>6717</v>
      </c>
      <c r="D2441" s="240" t="s">
        <v>9658</v>
      </c>
      <c r="E2441" s="239">
        <v>1155110000116</v>
      </c>
      <c r="F2441" s="243" t="s">
        <v>7044</v>
      </c>
      <c r="G2441" s="214">
        <v>0</v>
      </c>
      <c r="H2441" s="234" t="s">
        <v>9173</v>
      </c>
      <c r="I2441" s="234"/>
      <c r="J2441" s="234"/>
      <c r="K2441" s="234"/>
      <c r="L2441" s="234"/>
      <c r="M2441" s="234"/>
      <c r="N2441" s="234" t="s">
        <v>6720</v>
      </c>
      <c r="O2441" s="249"/>
      <c r="P2441" s="249"/>
      <c r="Q2441" s="226"/>
      <c r="R2441" s="212" t="s">
        <v>2</v>
      </c>
      <c r="S2441" s="213" t="s">
        <v>9173</v>
      </c>
      <c r="T2441" s="236" t="s">
        <v>9657</v>
      </c>
      <c r="U2441" s="237" t="s">
        <v>6722</v>
      </c>
      <c r="V2441" s="236">
        <v>45567</v>
      </c>
      <c r="W2441" s="236" t="s">
        <v>6944</v>
      </c>
      <c r="X2441" s="237" t="s">
        <v>9173</v>
      </c>
      <c r="Y2441" s="237"/>
      <c r="Z2441" s="237"/>
      <c r="AA2441" s="241">
        <v>202409</v>
      </c>
      <c r="AB2441" s="246"/>
      <c r="AC2441" s="236" t="s">
        <v>7181</v>
      </c>
      <c r="AD2441" s="247" t="s">
        <v>7119</v>
      </c>
      <c r="AE2441" s="248">
        <v>0.4</v>
      </c>
      <c r="AF2441" s="247" t="s">
        <v>7119</v>
      </c>
      <c r="AG2441" s="242" t="str">
        <f>IFERROR(VLOOKUP(작성용!A:A,RM!A:D,4,0),"-")</f>
        <v>-</v>
      </c>
      <c r="AH2441" s="9" t="s">
        <v>9173</v>
      </c>
      <c r="AI2441" s="238" t="s">
        <v>9173</v>
      </c>
      <c r="AJ2441" s="238" t="s">
        <v>9173</v>
      </c>
      <c r="AK2441" s="238" t="s">
        <v>7182</v>
      </c>
      <c r="AL2441" s="238">
        <v>2440</v>
      </c>
    </row>
    <row r="2442" spans="1:38" x14ac:dyDescent="0.3">
      <c r="A2442" s="232">
        <v>6000236</v>
      </c>
      <c r="B2442" s="232" t="s">
        <v>9650</v>
      </c>
      <c r="C2442" s="244" t="s">
        <v>6717</v>
      </c>
      <c r="D2442" s="240" t="s">
        <v>9658</v>
      </c>
      <c r="E2442" s="239">
        <v>1155110000116</v>
      </c>
      <c r="F2442" s="243" t="s">
        <v>6931</v>
      </c>
      <c r="G2442" s="214">
        <v>1</v>
      </c>
      <c r="H2442" s="234" t="s">
        <v>9173</v>
      </c>
      <c r="I2442" s="234"/>
      <c r="J2442" s="234"/>
      <c r="K2442" s="234"/>
      <c r="L2442" s="234"/>
      <c r="M2442" s="234"/>
      <c r="N2442" s="234" t="s">
        <v>6720</v>
      </c>
      <c r="O2442" s="249"/>
      <c r="P2442" s="249"/>
      <c r="Q2442" s="226"/>
      <c r="R2442" s="212" t="s">
        <v>2</v>
      </c>
      <c r="S2442" s="213" t="s">
        <v>9173</v>
      </c>
      <c r="T2442" s="236" t="s">
        <v>9657</v>
      </c>
      <c r="U2442" s="237" t="s">
        <v>6722</v>
      </c>
      <c r="V2442" s="236">
        <v>45567</v>
      </c>
      <c r="W2442" s="236" t="s">
        <v>6944</v>
      </c>
      <c r="X2442" s="237" t="s">
        <v>9173</v>
      </c>
      <c r="Y2442" s="237"/>
      <c r="Z2442" s="237"/>
      <c r="AA2442" s="241">
        <v>202409</v>
      </c>
      <c r="AB2442" s="246"/>
      <c r="AC2442" s="236" t="s">
        <v>7181</v>
      </c>
      <c r="AD2442" s="247" t="s">
        <v>7119</v>
      </c>
      <c r="AE2442" s="248">
        <v>0</v>
      </c>
      <c r="AF2442" s="247" t="s">
        <v>7119</v>
      </c>
      <c r="AG2442" s="242" t="str">
        <f>IFERROR(VLOOKUP(작성용!A:A,RM!A:D,4,0),"-")</f>
        <v>-</v>
      </c>
      <c r="AH2442" s="9" t="s">
        <v>9173</v>
      </c>
      <c r="AI2442" s="238" t="s">
        <v>9173</v>
      </c>
      <c r="AJ2442" s="238" t="s">
        <v>9173</v>
      </c>
      <c r="AK2442" s="238" t="s">
        <v>7182</v>
      </c>
      <c r="AL2442" s="238">
        <v>2441</v>
      </c>
    </row>
    <row r="2443" spans="1:38" x14ac:dyDescent="0.3">
      <c r="A2443" s="232">
        <v>6000236</v>
      </c>
      <c r="B2443" s="232" t="s">
        <v>9650</v>
      </c>
      <c r="C2443" s="244" t="s">
        <v>6717</v>
      </c>
      <c r="D2443" s="240" t="s">
        <v>9658</v>
      </c>
      <c r="E2443" s="239">
        <v>1155110000116</v>
      </c>
      <c r="F2443" s="243" t="s">
        <v>7179</v>
      </c>
      <c r="G2443" s="214">
        <v>0</v>
      </c>
      <c r="H2443" s="234" t="s">
        <v>9173</v>
      </c>
      <c r="I2443" s="234"/>
      <c r="J2443" s="234"/>
      <c r="K2443" s="234"/>
      <c r="L2443" s="234"/>
      <c r="M2443" s="234"/>
      <c r="N2443" s="234" t="s">
        <v>6720</v>
      </c>
      <c r="O2443" s="249"/>
      <c r="P2443" s="249"/>
      <c r="Q2443" s="226"/>
      <c r="R2443" s="212" t="s">
        <v>2</v>
      </c>
      <c r="S2443" s="213" t="s">
        <v>9173</v>
      </c>
      <c r="T2443" s="236" t="s">
        <v>9657</v>
      </c>
      <c r="U2443" s="237" t="s">
        <v>6722</v>
      </c>
      <c r="V2443" s="236">
        <v>45567</v>
      </c>
      <c r="W2443" s="236" t="s">
        <v>6944</v>
      </c>
      <c r="X2443" s="237" t="s">
        <v>9173</v>
      </c>
      <c r="Y2443" s="237"/>
      <c r="Z2443" s="237"/>
      <c r="AA2443" s="241">
        <v>202409</v>
      </c>
      <c r="AB2443" s="246"/>
      <c r="AC2443" s="236" t="s">
        <v>7181</v>
      </c>
      <c r="AD2443" s="247" t="s">
        <v>7119</v>
      </c>
      <c r="AE2443" s="248">
        <v>0</v>
      </c>
      <c r="AF2443" s="247" t="s">
        <v>7119</v>
      </c>
      <c r="AG2443" s="242" t="str">
        <f>IFERROR(VLOOKUP(작성용!A:A,RM!A:D,4,0),"-")</f>
        <v>-</v>
      </c>
      <c r="AH2443" s="9" t="s">
        <v>9173</v>
      </c>
      <c r="AI2443" s="238" t="s">
        <v>9173</v>
      </c>
      <c r="AJ2443" s="238" t="s">
        <v>9173</v>
      </c>
      <c r="AK2443" s="238" t="s">
        <v>7182</v>
      </c>
      <c r="AL2443" s="238">
        <v>2442</v>
      </c>
    </row>
    <row r="2444" spans="1:38" x14ac:dyDescent="0.3">
      <c r="A2444" s="232">
        <v>6000236</v>
      </c>
      <c r="B2444" s="232" t="s">
        <v>9650</v>
      </c>
      <c r="C2444" s="244" t="s">
        <v>6717</v>
      </c>
      <c r="D2444" s="240" t="s">
        <v>7624</v>
      </c>
      <c r="E2444" s="239">
        <v>1101114638429</v>
      </c>
      <c r="F2444" s="243" t="s">
        <v>7179</v>
      </c>
      <c r="G2444" s="214">
        <v>0</v>
      </c>
      <c r="H2444" s="234" t="s">
        <v>9173</v>
      </c>
      <c r="I2444" s="234"/>
      <c r="J2444" s="234"/>
      <c r="K2444" s="234"/>
      <c r="L2444" s="234"/>
      <c r="M2444" s="234"/>
      <c r="N2444" s="234" t="s">
        <v>6720</v>
      </c>
      <c r="O2444" s="249"/>
      <c r="P2444" s="249"/>
      <c r="Q2444" s="226"/>
      <c r="R2444" s="212" t="s">
        <v>2</v>
      </c>
      <c r="S2444" s="213" t="s">
        <v>9173</v>
      </c>
      <c r="T2444" s="236" t="s">
        <v>9657</v>
      </c>
      <c r="U2444" s="237" t="s">
        <v>6722</v>
      </c>
      <c r="V2444" s="236">
        <v>45567</v>
      </c>
      <c r="W2444" s="236" t="s">
        <v>6944</v>
      </c>
      <c r="X2444" s="237" t="s">
        <v>9173</v>
      </c>
      <c r="Y2444" s="237"/>
      <c r="Z2444" s="237"/>
      <c r="AA2444" s="241">
        <v>202409</v>
      </c>
      <c r="AB2444" s="246"/>
      <c r="AC2444" s="236" t="s">
        <v>7181</v>
      </c>
      <c r="AD2444" s="247" t="s">
        <v>7221</v>
      </c>
      <c r="AE2444" s="248">
        <v>0.4</v>
      </c>
      <c r="AF2444" s="247" t="s">
        <v>7221</v>
      </c>
      <c r="AG2444" s="242" t="str">
        <f>IFERROR(VLOOKUP(작성용!A:A,RM!A:D,4,0),"-")</f>
        <v>-</v>
      </c>
      <c r="AH2444" s="9" t="s">
        <v>9173</v>
      </c>
      <c r="AI2444" s="238" t="s">
        <v>9173</v>
      </c>
      <c r="AJ2444" s="238" t="s">
        <v>9173</v>
      </c>
      <c r="AK2444" s="238" t="s">
        <v>7182</v>
      </c>
      <c r="AL2444" s="238">
        <v>2443</v>
      </c>
    </row>
    <row r="2445" spans="1:38" x14ac:dyDescent="0.3">
      <c r="A2445" s="232">
        <v>6000236</v>
      </c>
      <c r="B2445" s="232" t="s">
        <v>9650</v>
      </c>
      <c r="C2445" s="244" t="s">
        <v>6717</v>
      </c>
      <c r="D2445" s="240" t="s">
        <v>7624</v>
      </c>
      <c r="E2445" s="239">
        <v>1101114638429</v>
      </c>
      <c r="F2445" s="243" t="s">
        <v>7044</v>
      </c>
      <c r="G2445" s="214">
        <v>0</v>
      </c>
      <c r="H2445" s="234" t="s">
        <v>9173</v>
      </c>
      <c r="I2445" s="234"/>
      <c r="J2445" s="234"/>
      <c r="K2445" s="234"/>
      <c r="L2445" s="234"/>
      <c r="M2445" s="234"/>
      <c r="N2445" s="234" t="s">
        <v>6720</v>
      </c>
      <c r="O2445" s="249"/>
      <c r="P2445" s="249"/>
      <c r="Q2445" s="226"/>
      <c r="R2445" s="212" t="s">
        <v>2</v>
      </c>
      <c r="S2445" s="213" t="s">
        <v>9173</v>
      </c>
      <c r="T2445" s="236" t="s">
        <v>9657</v>
      </c>
      <c r="U2445" s="237" t="s">
        <v>6722</v>
      </c>
      <c r="V2445" s="236">
        <v>45567</v>
      </c>
      <c r="W2445" s="236" t="s">
        <v>6944</v>
      </c>
      <c r="X2445" s="237" t="s">
        <v>9173</v>
      </c>
      <c r="Y2445" s="237"/>
      <c r="Z2445" s="237"/>
      <c r="AA2445" s="241">
        <v>202409</v>
      </c>
      <c r="AB2445" s="246"/>
      <c r="AC2445" s="236" t="s">
        <v>7181</v>
      </c>
      <c r="AD2445" s="247" t="s">
        <v>7221</v>
      </c>
      <c r="AE2445" s="248">
        <v>0</v>
      </c>
      <c r="AF2445" s="247" t="s">
        <v>7221</v>
      </c>
      <c r="AG2445" s="242" t="str">
        <f>IFERROR(VLOOKUP(작성용!A:A,RM!A:D,4,0),"-")</f>
        <v>-</v>
      </c>
      <c r="AH2445" s="9" t="s">
        <v>9173</v>
      </c>
      <c r="AI2445" s="238" t="s">
        <v>9173</v>
      </c>
      <c r="AJ2445" s="238" t="s">
        <v>9173</v>
      </c>
      <c r="AK2445" s="238" t="s">
        <v>7182</v>
      </c>
      <c r="AL2445" s="238">
        <v>2444</v>
      </c>
    </row>
    <row r="2446" spans="1:38" x14ac:dyDescent="0.3">
      <c r="A2446" s="232">
        <v>6000236</v>
      </c>
      <c r="B2446" s="232" t="s">
        <v>9650</v>
      </c>
      <c r="C2446" s="244" t="s">
        <v>6717</v>
      </c>
      <c r="D2446" s="240" t="s">
        <v>9659</v>
      </c>
      <c r="E2446" s="239">
        <v>1101112833584</v>
      </c>
      <c r="F2446" s="243" t="s">
        <v>7044</v>
      </c>
      <c r="G2446" s="214">
        <v>0</v>
      </c>
      <c r="H2446" s="234" t="s">
        <v>9173</v>
      </c>
      <c r="I2446" s="234"/>
      <c r="J2446" s="234"/>
      <c r="K2446" s="234"/>
      <c r="L2446" s="234"/>
      <c r="M2446" s="234"/>
      <c r="N2446" s="234" t="s">
        <v>6720</v>
      </c>
      <c r="O2446" s="249"/>
      <c r="P2446" s="249"/>
      <c r="Q2446" s="226"/>
      <c r="R2446" s="212" t="s">
        <v>2</v>
      </c>
      <c r="S2446" s="213" t="s">
        <v>9173</v>
      </c>
      <c r="T2446" s="236" t="s">
        <v>9657</v>
      </c>
      <c r="U2446" s="237" t="s">
        <v>6722</v>
      </c>
      <c r="V2446" s="236">
        <v>45567</v>
      </c>
      <c r="W2446" s="236" t="s">
        <v>6944</v>
      </c>
      <c r="X2446" s="237" t="s">
        <v>9173</v>
      </c>
      <c r="Y2446" s="237"/>
      <c r="Z2446" s="237"/>
      <c r="AA2446" s="241">
        <v>202409</v>
      </c>
      <c r="AB2446" s="246"/>
      <c r="AC2446" s="236" t="s">
        <v>7181</v>
      </c>
      <c r="AD2446" s="247" t="s">
        <v>7196</v>
      </c>
      <c r="AE2446" s="248">
        <v>0.4</v>
      </c>
      <c r="AF2446" s="247" t="s">
        <v>7196</v>
      </c>
      <c r="AG2446" s="242" t="str">
        <f>IFERROR(VLOOKUP(작성용!A:A,RM!A:D,4,0),"-")</f>
        <v>-</v>
      </c>
      <c r="AH2446" s="9" t="s">
        <v>9173</v>
      </c>
      <c r="AI2446" s="238" t="s">
        <v>9173</v>
      </c>
      <c r="AJ2446" s="238" t="s">
        <v>9173</v>
      </c>
      <c r="AK2446" s="238" t="s">
        <v>7182</v>
      </c>
      <c r="AL2446" s="238">
        <v>2445</v>
      </c>
    </row>
    <row r="2447" spans="1:38" x14ac:dyDescent="0.3">
      <c r="A2447" s="232">
        <v>6000236</v>
      </c>
      <c r="B2447" s="232" t="s">
        <v>9650</v>
      </c>
      <c r="C2447" s="244" t="s">
        <v>6717</v>
      </c>
      <c r="D2447" s="240" t="s">
        <v>9660</v>
      </c>
      <c r="E2447" s="239">
        <v>1101112341305</v>
      </c>
      <c r="F2447" s="243" t="s">
        <v>7013</v>
      </c>
      <c r="G2447" s="214">
        <v>0</v>
      </c>
      <c r="H2447" s="234" t="s">
        <v>9173</v>
      </c>
      <c r="I2447" s="234"/>
      <c r="J2447" s="234"/>
      <c r="K2447" s="234"/>
      <c r="L2447" s="234"/>
      <c r="M2447" s="234"/>
      <c r="N2447" s="234" t="s">
        <v>6720</v>
      </c>
      <c r="O2447" s="249"/>
      <c r="P2447" s="249"/>
      <c r="Q2447" s="226"/>
      <c r="R2447" s="212" t="s">
        <v>2</v>
      </c>
      <c r="S2447" s="213" t="s">
        <v>9173</v>
      </c>
      <c r="T2447" s="236" t="s">
        <v>9657</v>
      </c>
      <c r="U2447" s="237" t="s">
        <v>6722</v>
      </c>
      <c r="V2447" s="236">
        <v>45567</v>
      </c>
      <c r="W2447" s="236" t="s">
        <v>6944</v>
      </c>
      <c r="X2447" s="237" t="s">
        <v>9173</v>
      </c>
      <c r="Y2447" s="237"/>
      <c r="Z2447" s="237"/>
      <c r="AA2447" s="241">
        <v>202409</v>
      </c>
      <c r="AB2447" s="246"/>
      <c r="AC2447" s="236" t="s">
        <v>7181</v>
      </c>
      <c r="AD2447" s="247" t="s">
        <v>6989</v>
      </c>
      <c r="AE2447" s="248">
        <v>0.4</v>
      </c>
      <c r="AF2447" s="247" t="s">
        <v>6989</v>
      </c>
      <c r="AG2447" s="242" t="str">
        <f>IFERROR(VLOOKUP(작성용!A:A,RM!A:D,4,0),"-")</f>
        <v>-</v>
      </c>
      <c r="AH2447" s="9" t="s">
        <v>9173</v>
      </c>
      <c r="AI2447" s="238" t="s">
        <v>9173</v>
      </c>
      <c r="AJ2447" s="238" t="s">
        <v>9173</v>
      </c>
      <c r="AK2447" s="238" t="s">
        <v>7182</v>
      </c>
      <c r="AL2447" s="238">
        <v>2446</v>
      </c>
    </row>
    <row r="2448" spans="1:38" x14ac:dyDescent="0.3">
      <c r="A2448" s="232">
        <v>6000236</v>
      </c>
      <c r="B2448" s="232" t="s">
        <v>9650</v>
      </c>
      <c r="C2448" s="244" t="s">
        <v>6717</v>
      </c>
      <c r="D2448" s="240" t="s">
        <v>9661</v>
      </c>
      <c r="E2448" s="239">
        <v>1752110028344</v>
      </c>
      <c r="F2448" s="243" t="s">
        <v>7179</v>
      </c>
      <c r="G2448" s="214">
        <v>0</v>
      </c>
      <c r="H2448" s="234" t="s">
        <v>9173</v>
      </c>
      <c r="I2448" s="234"/>
      <c r="J2448" s="234"/>
      <c r="K2448" s="234"/>
      <c r="L2448" s="234"/>
      <c r="M2448" s="234"/>
      <c r="N2448" s="234" t="s">
        <v>6720</v>
      </c>
      <c r="O2448" s="249"/>
      <c r="P2448" s="249"/>
      <c r="Q2448" s="226"/>
      <c r="R2448" s="212" t="s">
        <v>2</v>
      </c>
      <c r="S2448" s="213" t="s">
        <v>9173</v>
      </c>
      <c r="T2448" s="236" t="s">
        <v>9657</v>
      </c>
      <c r="U2448" s="237" t="s">
        <v>6722</v>
      </c>
      <c r="V2448" s="236">
        <v>45567</v>
      </c>
      <c r="W2448" s="236" t="s">
        <v>6944</v>
      </c>
      <c r="X2448" s="237" t="s">
        <v>9173</v>
      </c>
      <c r="Y2448" s="237"/>
      <c r="Z2448" s="237"/>
      <c r="AA2448" s="241">
        <v>202409</v>
      </c>
      <c r="AB2448" s="246"/>
      <c r="AC2448" s="236" t="s">
        <v>7181</v>
      </c>
      <c r="AD2448" s="247" t="s">
        <v>7160</v>
      </c>
      <c r="AE2448" s="248">
        <v>0.4</v>
      </c>
      <c r="AF2448" s="247" t="s">
        <v>7160</v>
      </c>
      <c r="AG2448" s="242" t="str">
        <f>IFERROR(VLOOKUP(작성용!A:A,RM!A:D,4,0),"-")</f>
        <v>-</v>
      </c>
      <c r="AH2448" s="9" t="s">
        <v>9173</v>
      </c>
      <c r="AI2448" s="238" t="s">
        <v>9173</v>
      </c>
      <c r="AJ2448" s="238" t="s">
        <v>9173</v>
      </c>
      <c r="AK2448" s="238" t="s">
        <v>7182</v>
      </c>
      <c r="AL2448" s="238">
        <v>2447</v>
      </c>
    </row>
    <row r="2449" spans="1:38" x14ac:dyDescent="0.3">
      <c r="A2449" s="232">
        <v>6000236</v>
      </c>
      <c r="B2449" s="232" t="s">
        <v>9650</v>
      </c>
      <c r="C2449" s="244" t="s">
        <v>6717</v>
      </c>
      <c r="D2449" s="240" t="s">
        <v>9661</v>
      </c>
      <c r="E2449" s="239">
        <v>1752110028344</v>
      </c>
      <c r="F2449" s="243" t="s">
        <v>7044</v>
      </c>
      <c r="G2449" s="214">
        <v>0</v>
      </c>
      <c r="H2449" s="234" t="s">
        <v>9173</v>
      </c>
      <c r="I2449" s="234"/>
      <c r="J2449" s="234"/>
      <c r="K2449" s="234"/>
      <c r="L2449" s="234"/>
      <c r="M2449" s="234"/>
      <c r="N2449" s="234" t="s">
        <v>6720</v>
      </c>
      <c r="O2449" s="249"/>
      <c r="P2449" s="249"/>
      <c r="Q2449" s="226"/>
      <c r="R2449" s="212" t="s">
        <v>2</v>
      </c>
      <c r="S2449" s="213" t="s">
        <v>9173</v>
      </c>
      <c r="T2449" s="236" t="s">
        <v>9657</v>
      </c>
      <c r="U2449" s="237" t="s">
        <v>6722</v>
      </c>
      <c r="V2449" s="236">
        <v>45567</v>
      </c>
      <c r="W2449" s="236" t="s">
        <v>6944</v>
      </c>
      <c r="X2449" s="237" t="s">
        <v>9173</v>
      </c>
      <c r="Y2449" s="237"/>
      <c r="Z2449" s="237"/>
      <c r="AA2449" s="241">
        <v>202409</v>
      </c>
      <c r="AB2449" s="246"/>
      <c r="AC2449" s="236" t="s">
        <v>7181</v>
      </c>
      <c r="AD2449" s="247" t="s">
        <v>7160</v>
      </c>
      <c r="AE2449" s="248">
        <v>0</v>
      </c>
      <c r="AF2449" s="247" t="s">
        <v>7160</v>
      </c>
      <c r="AG2449" s="242" t="str">
        <f>IFERROR(VLOOKUP(작성용!A:A,RM!A:D,4,0),"-")</f>
        <v>-</v>
      </c>
      <c r="AH2449" s="9" t="s">
        <v>9173</v>
      </c>
      <c r="AI2449" s="238" t="s">
        <v>9173</v>
      </c>
      <c r="AJ2449" s="238" t="s">
        <v>9173</v>
      </c>
      <c r="AK2449" s="238" t="s">
        <v>7182</v>
      </c>
      <c r="AL2449" s="238">
        <v>2448</v>
      </c>
    </row>
    <row r="2450" spans="1:38" x14ac:dyDescent="0.3">
      <c r="A2450" s="232">
        <v>6000236</v>
      </c>
      <c r="B2450" s="232" t="s">
        <v>9650</v>
      </c>
      <c r="C2450" s="244" t="s">
        <v>6717</v>
      </c>
      <c r="D2450" s="240" t="s">
        <v>9662</v>
      </c>
      <c r="E2450" s="239">
        <v>1648110133459</v>
      </c>
      <c r="F2450" s="243" t="s">
        <v>7179</v>
      </c>
      <c r="G2450" s="214">
        <v>0</v>
      </c>
      <c r="H2450" s="234" t="s">
        <v>9173</v>
      </c>
      <c r="I2450" s="234"/>
      <c r="J2450" s="234"/>
      <c r="K2450" s="234"/>
      <c r="L2450" s="234"/>
      <c r="M2450" s="234"/>
      <c r="N2450" s="234" t="s">
        <v>6720</v>
      </c>
      <c r="O2450" s="249"/>
      <c r="P2450" s="249"/>
      <c r="Q2450" s="226"/>
      <c r="R2450" s="212" t="s">
        <v>2</v>
      </c>
      <c r="S2450" s="213" t="s">
        <v>9173</v>
      </c>
      <c r="T2450" s="236" t="s">
        <v>9657</v>
      </c>
      <c r="U2450" s="237" t="s">
        <v>6722</v>
      </c>
      <c r="V2450" s="236">
        <v>45567</v>
      </c>
      <c r="W2450" s="236" t="s">
        <v>6944</v>
      </c>
      <c r="X2450" s="237" t="s">
        <v>9173</v>
      </c>
      <c r="Y2450" s="237"/>
      <c r="Z2450" s="237"/>
      <c r="AA2450" s="241">
        <v>202409</v>
      </c>
      <c r="AB2450" s="246"/>
      <c r="AC2450" s="236" t="s">
        <v>7181</v>
      </c>
      <c r="AD2450" s="247" t="s">
        <v>7026</v>
      </c>
      <c r="AE2450" s="248">
        <v>0</v>
      </c>
      <c r="AF2450" s="247" t="s">
        <v>7026</v>
      </c>
      <c r="AG2450" s="242" t="str">
        <f>IFERROR(VLOOKUP(작성용!A:A,RM!A:D,4,0),"-")</f>
        <v>-</v>
      </c>
      <c r="AH2450" s="9" t="s">
        <v>9173</v>
      </c>
      <c r="AI2450" s="238" t="s">
        <v>9173</v>
      </c>
      <c r="AJ2450" s="238" t="s">
        <v>9173</v>
      </c>
      <c r="AK2450" s="238" t="s">
        <v>7182</v>
      </c>
      <c r="AL2450" s="238">
        <v>2449</v>
      </c>
    </row>
    <row r="2451" spans="1:38" x14ac:dyDescent="0.3">
      <c r="A2451" s="232">
        <v>6000236</v>
      </c>
      <c r="B2451" s="232" t="s">
        <v>9650</v>
      </c>
      <c r="C2451" s="244" t="s">
        <v>6717</v>
      </c>
      <c r="D2451" s="240" t="s">
        <v>9658</v>
      </c>
      <c r="E2451" s="239">
        <v>1155110000116</v>
      </c>
      <c r="F2451" s="243" t="s">
        <v>6931</v>
      </c>
      <c r="G2451" s="214">
        <v>2</v>
      </c>
      <c r="H2451" s="234" t="s">
        <v>9173</v>
      </c>
      <c r="I2451" s="234"/>
      <c r="J2451" s="234"/>
      <c r="K2451" s="234"/>
      <c r="L2451" s="234"/>
      <c r="M2451" s="234"/>
      <c r="N2451" s="234" t="s">
        <v>6720</v>
      </c>
      <c r="O2451" s="249"/>
      <c r="P2451" s="249"/>
      <c r="Q2451" s="226"/>
      <c r="R2451" s="212" t="s">
        <v>2</v>
      </c>
      <c r="S2451" s="213" t="s">
        <v>9173</v>
      </c>
      <c r="T2451" s="236" t="s">
        <v>9657</v>
      </c>
      <c r="U2451" s="237" t="s">
        <v>6722</v>
      </c>
      <c r="V2451" s="236">
        <v>45567</v>
      </c>
      <c r="W2451" s="236" t="s">
        <v>6944</v>
      </c>
      <c r="X2451" s="237" t="s">
        <v>9173</v>
      </c>
      <c r="Y2451" s="237"/>
      <c r="Z2451" s="237"/>
      <c r="AA2451" s="241">
        <v>202409</v>
      </c>
      <c r="AB2451" s="246"/>
      <c r="AC2451" s="236" t="s">
        <v>7181</v>
      </c>
      <c r="AD2451" s="247" t="s">
        <v>7119</v>
      </c>
      <c r="AE2451" s="248">
        <v>0</v>
      </c>
      <c r="AF2451" s="247" t="s">
        <v>7119</v>
      </c>
      <c r="AG2451" s="242" t="str">
        <f>IFERROR(VLOOKUP(작성용!A:A,RM!A:D,4,0),"-")</f>
        <v>-</v>
      </c>
      <c r="AH2451" s="9" t="s">
        <v>9173</v>
      </c>
      <c r="AI2451" s="238" t="s">
        <v>9173</v>
      </c>
      <c r="AJ2451" s="238" t="s">
        <v>9173</v>
      </c>
      <c r="AK2451" s="238" t="s">
        <v>7182</v>
      </c>
      <c r="AL2451" s="238">
        <v>2450</v>
      </c>
    </row>
    <row r="2452" spans="1:38" x14ac:dyDescent="0.3">
      <c r="A2452" s="232">
        <v>6000236</v>
      </c>
      <c r="B2452" s="232" t="s">
        <v>9650</v>
      </c>
      <c r="C2452" s="244" t="s">
        <v>6717</v>
      </c>
      <c r="D2452" s="240" t="s">
        <v>7624</v>
      </c>
      <c r="E2452" s="239">
        <v>1101114638429</v>
      </c>
      <c r="F2452" s="243" t="s">
        <v>7044</v>
      </c>
      <c r="G2452" s="214">
        <v>1</v>
      </c>
      <c r="H2452" s="234" t="s">
        <v>9173</v>
      </c>
      <c r="I2452" s="234"/>
      <c r="J2452" s="234"/>
      <c r="K2452" s="234"/>
      <c r="L2452" s="234"/>
      <c r="M2452" s="234"/>
      <c r="N2452" s="234" t="s">
        <v>6720</v>
      </c>
      <c r="O2452" s="249"/>
      <c r="P2452" s="249"/>
      <c r="Q2452" s="226"/>
      <c r="R2452" s="212" t="s">
        <v>2</v>
      </c>
      <c r="S2452" s="213" t="s">
        <v>9173</v>
      </c>
      <c r="T2452" s="236" t="s">
        <v>9657</v>
      </c>
      <c r="U2452" s="237" t="s">
        <v>6722</v>
      </c>
      <c r="V2452" s="236">
        <v>45567</v>
      </c>
      <c r="W2452" s="236" t="s">
        <v>6944</v>
      </c>
      <c r="X2452" s="237" t="s">
        <v>9173</v>
      </c>
      <c r="Y2452" s="237"/>
      <c r="Z2452" s="237"/>
      <c r="AA2452" s="241">
        <v>202409</v>
      </c>
      <c r="AB2452" s="246"/>
      <c r="AC2452" s="236" t="s">
        <v>7181</v>
      </c>
      <c r="AD2452" s="247" t="s">
        <v>7221</v>
      </c>
      <c r="AE2452" s="248">
        <v>0</v>
      </c>
      <c r="AF2452" s="247" t="s">
        <v>7221</v>
      </c>
      <c r="AG2452" s="242" t="str">
        <f>IFERROR(VLOOKUP(작성용!A:A,RM!A:D,4,0),"-")</f>
        <v>-</v>
      </c>
      <c r="AH2452" s="9" t="s">
        <v>9173</v>
      </c>
      <c r="AI2452" s="238" t="s">
        <v>9173</v>
      </c>
      <c r="AJ2452" s="238" t="s">
        <v>9173</v>
      </c>
      <c r="AK2452" s="238" t="s">
        <v>7182</v>
      </c>
      <c r="AL2452" s="238">
        <v>2451</v>
      </c>
    </row>
    <row r="2453" spans="1:38" x14ac:dyDescent="0.3">
      <c r="A2453" s="232">
        <v>6000607</v>
      </c>
      <c r="B2453" s="232" t="s">
        <v>9655</v>
      </c>
      <c r="C2453" s="244" t="s">
        <v>6717</v>
      </c>
      <c r="D2453" s="230" t="s">
        <v>9663</v>
      </c>
      <c r="E2453" s="239" t="s">
        <v>5747</v>
      </c>
      <c r="F2453" s="243" t="s">
        <v>7044</v>
      </c>
      <c r="G2453" s="214">
        <v>0</v>
      </c>
      <c r="H2453" s="234" t="s">
        <v>9173</v>
      </c>
      <c r="I2453" s="234"/>
      <c r="J2453" s="234"/>
      <c r="K2453" s="234"/>
      <c r="L2453" s="234"/>
      <c r="M2453" s="234"/>
      <c r="N2453" s="234" t="s">
        <v>6720</v>
      </c>
      <c r="O2453" s="249"/>
      <c r="P2453" s="249"/>
      <c r="Q2453" s="226"/>
      <c r="R2453" s="212" t="s">
        <v>2</v>
      </c>
      <c r="S2453" s="213" t="s">
        <v>9173</v>
      </c>
      <c r="T2453" s="236" t="s">
        <v>9657</v>
      </c>
      <c r="U2453" s="237" t="s">
        <v>6722</v>
      </c>
      <c r="V2453" s="236">
        <v>45567</v>
      </c>
      <c r="W2453" s="236" t="s">
        <v>6944</v>
      </c>
      <c r="X2453" s="237" t="s">
        <v>9173</v>
      </c>
      <c r="Y2453" s="237"/>
      <c r="Z2453" s="237"/>
      <c r="AA2453" s="241">
        <v>202409</v>
      </c>
      <c r="AB2453" s="246"/>
      <c r="AC2453" s="236" t="s">
        <v>7181</v>
      </c>
      <c r="AD2453" s="247" t="s">
        <v>7289</v>
      </c>
      <c r="AE2453" s="248">
        <v>0.4</v>
      </c>
      <c r="AF2453" s="247" t="s">
        <v>7289</v>
      </c>
      <c r="AG2453" s="242" t="str">
        <f>IFERROR(VLOOKUP(작성용!A:A,RM!A:D,4,0),"-")</f>
        <v>-</v>
      </c>
      <c r="AH2453" s="9" t="s">
        <v>9173</v>
      </c>
      <c r="AI2453" s="238" t="s">
        <v>9173</v>
      </c>
      <c r="AJ2453" s="238" t="s">
        <v>9173</v>
      </c>
      <c r="AK2453" s="238" t="s">
        <v>7182</v>
      </c>
      <c r="AL2453" s="238">
        <v>2452</v>
      </c>
    </row>
    <row r="2454" spans="1:38" x14ac:dyDescent="0.3">
      <c r="A2454" s="232">
        <v>6000607</v>
      </c>
      <c r="B2454" s="232" t="s">
        <v>9655</v>
      </c>
      <c r="C2454" s="244" t="s">
        <v>6717</v>
      </c>
      <c r="D2454" s="240" t="s">
        <v>9663</v>
      </c>
      <c r="E2454" s="239" t="s">
        <v>5747</v>
      </c>
      <c r="F2454" s="243" t="s">
        <v>7044</v>
      </c>
      <c r="G2454" s="214">
        <v>1</v>
      </c>
      <c r="H2454" s="234" t="s">
        <v>9173</v>
      </c>
      <c r="I2454" s="234"/>
      <c r="J2454" s="234"/>
      <c r="K2454" s="234"/>
      <c r="L2454" s="234"/>
      <c r="M2454" s="234"/>
      <c r="N2454" s="234" t="s">
        <v>6720</v>
      </c>
      <c r="O2454" s="249"/>
      <c r="P2454" s="249"/>
      <c r="Q2454" s="226"/>
      <c r="R2454" s="212" t="s">
        <v>2</v>
      </c>
      <c r="S2454" s="213" t="s">
        <v>9173</v>
      </c>
      <c r="T2454" s="236" t="s">
        <v>9657</v>
      </c>
      <c r="U2454" s="237" t="s">
        <v>6722</v>
      </c>
      <c r="V2454" s="236">
        <v>45567</v>
      </c>
      <c r="W2454" s="236" t="s">
        <v>6944</v>
      </c>
      <c r="X2454" s="237" t="s">
        <v>9173</v>
      </c>
      <c r="Y2454" s="237"/>
      <c r="Z2454" s="237"/>
      <c r="AA2454" s="241">
        <v>202409</v>
      </c>
      <c r="AB2454" s="246"/>
      <c r="AC2454" s="236" t="s">
        <v>7181</v>
      </c>
      <c r="AD2454" s="247" t="s">
        <v>7289</v>
      </c>
      <c r="AE2454" s="248">
        <v>0</v>
      </c>
      <c r="AF2454" s="247" t="s">
        <v>7289</v>
      </c>
      <c r="AG2454" s="242" t="str">
        <f>IFERROR(VLOOKUP(작성용!A:A,RM!A:D,4,0),"-")</f>
        <v>-</v>
      </c>
      <c r="AH2454" s="9" t="s">
        <v>9173</v>
      </c>
      <c r="AI2454" s="238" t="s">
        <v>9173</v>
      </c>
      <c r="AJ2454" s="238" t="s">
        <v>9173</v>
      </c>
      <c r="AK2454" s="238" t="s">
        <v>7182</v>
      </c>
      <c r="AL2454" s="238">
        <v>2453</v>
      </c>
    </row>
    <row r="2455" spans="1:38" x14ac:dyDescent="0.3">
      <c r="A2455" s="232">
        <v>6000607</v>
      </c>
      <c r="B2455" s="232" t="s">
        <v>9655</v>
      </c>
      <c r="C2455" s="244" t="s">
        <v>6717</v>
      </c>
      <c r="D2455" s="230" t="s">
        <v>8269</v>
      </c>
      <c r="E2455" s="239">
        <v>1355110404174</v>
      </c>
      <c r="F2455" s="243" t="s">
        <v>7179</v>
      </c>
      <c r="G2455" s="214">
        <v>0</v>
      </c>
      <c r="H2455" s="234" t="s">
        <v>9173</v>
      </c>
      <c r="I2455" s="234"/>
      <c r="J2455" s="234"/>
      <c r="K2455" s="234"/>
      <c r="L2455" s="234"/>
      <c r="M2455" s="234"/>
      <c r="N2455" s="234" t="s">
        <v>6720</v>
      </c>
      <c r="O2455" s="249"/>
      <c r="P2455" s="249"/>
      <c r="Q2455" s="226"/>
      <c r="R2455" s="212" t="s">
        <v>2</v>
      </c>
      <c r="S2455" s="213" t="s">
        <v>9173</v>
      </c>
      <c r="T2455" s="236" t="s">
        <v>9657</v>
      </c>
      <c r="U2455" s="237" t="s">
        <v>6722</v>
      </c>
      <c r="V2455" s="236">
        <v>45567</v>
      </c>
      <c r="W2455" s="236" t="s">
        <v>6944</v>
      </c>
      <c r="X2455" s="237" t="s">
        <v>9173</v>
      </c>
      <c r="Y2455" s="237"/>
      <c r="Z2455" s="237"/>
      <c r="AA2455" s="241">
        <v>202409</v>
      </c>
      <c r="AB2455" s="246"/>
      <c r="AC2455" s="236" t="s">
        <v>7181</v>
      </c>
      <c r="AD2455" s="247" t="s">
        <v>7026</v>
      </c>
      <c r="AE2455" s="248">
        <v>0</v>
      </c>
      <c r="AF2455" s="247" t="s">
        <v>7026</v>
      </c>
      <c r="AG2455" s="242" t="str">
        <f>IFERROR(VLOOKUP(작성용!A:A,RM!A:D,4,0),"-")</f>
        <v>-</v>
      </c>
      <c r="AH2455" s="9" t="s">
        <v>9173</v>
      </c>
      <c r="AI2455" s="238" t="s">
        <v>9173</v>
      </c>
      <c r="AJ2455" s="238" t="s">
        <v>9173</v>
      </c>
      <c r="AK2455" s="238" t="s">
        <v>7182</v>
      </c>
      <c r="AL2455" s="238">
        <v>2454</v>
      </c>
    </row>
    <row r="2456" spans="1:38" x14ac:dyDescent="0.3">
      <c r="A2456" s="232">
        <v>6000607</v>
      </c>
      <c r="B2456" s="232" t="s">
        <v>9655</v>
      </c>
      <c r="C2456" s="244" t="s">
        <v>6717</v>
      </c>
      <c r="D2456" s="231" t="s">
        <v>9664</v>
      </c>
      <c r="E2456" s="239">
        <v>1341110392039</v>
      </c>
      <c r="F2456" s="243" t="s">
        <v>7179</v>
      </c>
      <c r="G2456" s="214">
        <v>0</v>
      </c>
      <c r="H2456" s="234" t="s">
        <v>9173</v>
      </c>
      <c r="I2456" s="234"/>
      <c r="J2456" s="234"/>
      <c r="K2456" s="234"/>
      <c r="L2456" s="234"/>
      <c r="M2456" s="234"/>
      <c r="N2456" s="234" t="s">
        <v>6720</v>
      </c>
      <c r="O2456" s="249"/>
      <c r="P2456" s="249"/>
      <c r="Q2456" s="226"/>
      <c r="R2456" s="212" t="s">
        <v>2</v>
      </c>
      <c r="S2456" s="213" t="s">
        <v>9173</v>
      </c>
      <c r="T2456" s="236" t="s">
        <v>9657</v>
      </c>
      <c r="U2456" s="237" t="s">
        <v>6722</v>
      </c>
      <c r="V2456" s="236">
        <v>45567</v>
      </c>
      <c r="W2456" s="236" t="s">
        <v>6944</v>
      </c>
      <c r="X2456" s="237" t="s">
        <v>9173</v>
      </c>
      <c r="Y2456" s="237"/>
      <c r="Z2456" s="237"/>
      <c r="AA2456" s="241">
        <v>202409</v>
      </c>
      <c r="AB2456" s="246"/>
      <c r="AC2456" s="236" t="s">
        <v>7181</v>
      </c>
      <c r="AD2456" s="247" t="s">
        <v>7100</v>
      </c>
      <c r="AE2456" s="248">
        <v>0.4</v>
      </c>
      <c r="AF2456" s="247" t="s">
        <v>7167</v>
      </c>
      <c r="AG2456" s="242" t="str">
        <f>IFERROR(VLOOKUP(작성용!A:A,RM!A:D,4,0),"-")</f>
        <v>-</v>
      </c>
      <c r="AH2456" s="9" t="s">
        <v>9173</v>
      </c>
      <c r="AI2456" s="238" t="s">
        <v>9173</v>
      </c>
      <c r="AJ2456" s="238" t="s">
        <v>9173</v>
      </c>
      <c r="AK2456" s="238" t="s">
        <v>7182</v>
      </c>
      <c r="AL2456" s="238">
        <v>2455</v>
      </c>
    </row>
    <row r="2457" spans="1:38" x14ac:dyDescent="0.3">
      <c r="A2457" s="232">
        <v>6000607</v>
      </c>
      <c r="B2457" s="232" t="s">
        <v>9655</v>
      </c>
      <c r="C2457" s="244" t="s">
        <v>6717</v>
      </c>
      <c r="D2457" s="240" t="s">
        <v>8267</v>
      </c>
      <c r="E2457" s="239">
        <v>1101118221014</v>
      </c>
      <c r="F2457" s="243" t="s">
        <v>7105</v>
      </c>
      <c r="G2457" s="214">
        <v>0</v>
      </c>
      <c r="H2457" s="234" t="s">
        <v>9173</v>
      </c>
      <c r="I2457" s="234"/>
      <c r="J2457" s="234"/>
      <c r="K2457" s="234"/>
      <c r="L2457" s="234"/>
      <c r="M2457" s="234"/>
      <c r="N2457" s="234" t="s">
        <v>6720</v>
      </c>
      <c r="O2457" s="249"/>
      <c r="P2457" s="249"/>
      <c r="Q2457" s="226"/>
      <c r="R2457" s="212" t="s">
        <v>2</v>
      </c>
      <c r="S2457" s="213" t="s">
        <v>9173</v>
      </c>
      <c r="T2457" s="236" t="s">
        <v>9657</v>
      </c>
      <c r="U2457" s="237" t="s">
        <v>6722</v>
      </c>
      <c r="V2457" s="236">
        <v>45567</v>
      </c>
      <c r="W2457" s="236" t="s">
        <v>6944</v>
      </c>
      <c r="X2457" s="237" t="s">
        <v>9173</v>
      </c>
      <c r="Y2457" s="237"/>
      <c r="Z2457" s="237"/>
      <c r="AA2457" s="241">
        <v>202409</v>
      </c>
      <c r="AB2457" s="246"/>
      <c r="AC2457" s="236" t="s">
        <v>7181</v>
      </c>
      <c r="AD2457" s="247" t="s">
        <v>7196</v>
      </c>
      <c r="AE2457" s="248">
        <v>0</v>
      </c>
      <c r="AF2457" s="247" t="s">
        <v>7196</v>
      </c>
      <c r="AG2457" s="242" t="str">
        <f>IFERROR(VLOOKUP(작성용!A:A,RM!A:D,4,0),"-")</f>
        <v>-</v>
      </c>
      <c r="AH2457" s="9" t="s">
        <v>9173</v>
      </c>
      <c r="AI2457" s="238" t="s">
        <v>9173</v>
      </c>
      <c r="AJ2457" s="238" t="s">
        <v>9173</v>
      </c>
      <c r="AK2457" s="238" t="s">
        <v>7182</v>
      </c>
      <c r="AL2457" s="238">
        <v>2456</v>
      </c>
    </row>
    <row r="2458" spans="1:38" x14ac:dyDescent="0.3">
      <c r="A2458" s="232">
        <v>6000607</v>
      </c>
      <c r="B2458" s="232" t="s">
        <v>9655</v>
      </c>
      <c r="C2458" s="244" t="s">
        <v>6717</v>
      </c>
      <c r="D2458" s="240" t="s">
        <v>9665</v>
      </c>
      <c r="E2458" s="239">
        <v>1101140293023</v>
      </c>
      <c r="F2458" s="243" t="s">
        <v>7105</v>
      </c>
      <c r="G2458" s="214">
        <v>0</v>
      </c>
      <c r="H2458" s="234" t="s">
        <v>9173</v>
      </c>
      <c r="I2458" s="234"/>
      <c r="J2458" s="234"/>
      <c r="K2458" s="234"/>
      <c r="L2458" s="234"/>
      <c r="M2458" s="234"/>
      <c r="N2458" s="234" t="s">
        <v>6720</v>
      </c>
      <c r="O2458" s="249"/>
      <c r="P2458" s="249"/>
      <c r="Q2458" s="226"/>
      <c r="R2458" s="212" t="s">
        <v>2</v>
      </c>
      <c r="S2458" s="213" t="s">
        <v>9173</v>
      </c>
      <c r="T2458" s="236" t="s">
        <v>9657</v>
      </c>
      <c r="U2458" s="237" t="s">
        <v>6722</v>
      </c>
      <c r="V2458" s="236">
        <v>45567</v>
      </c>
      <c r="W2458" s="236" t="s">
        <v>6944</v>
      </c>
      <c r="X2458" s="237" t="s">
        <v>9173</v>
      </c>
      <c r="Y2458" s="237"/>
      <c r="Z2458" s="237"/>
      <c r="AA2458" s="241">
        <v>202409</v>
      </c>
      <c r="AB2458" s="246"/>
      <c r="AC2458" s="236" t="s">
        <v>7181</v>
      </c>
      <c r="AD2458" s="247" t="s">
        <v>7077</v>
      </c>
      <c r="AE2458" s="248">
        <v>0</v>
      </c>
      <c r="AF2458" s="247" t="s">
        <v>7077</v>
      </c>
      <c r="AG2458" s="242" t="str">
        <f>IFERROR(VLOOKUP(작성용!A:A,RM!A:D,4,0),"-")</f>
        <v>-</v>
      </c>
      <c r="AH2458" s="9" t="s">
        <v>9173</v>
      </c>
      <c r="AI2458" s="238" t="s">
        <v>9173</v>
      </c>
      <c r="AJ2458" s="238" t="s">
        <v>9173</v>
      </c>
      <c r="AK2458" s="238" t="s">
        <v>7182</v>
      </c>
      <c r="AL2458" s="238">
        <v>2457</v>
      </c>
    </row>
    <row r="2459" spans="1:38" x14ac:dyDescent="0.3">
      <c r="A2459" s="232">
        <v>6000607</v>
      </c>
      <c r="B2459" s="232" t="s">
        <v>9655</v>
      </c>
      <c r="C2459" s="244" t="s">
        <v>6717</v>
      </c>
      <c r="D2459" s="240" t="s">
        <v>9666</v>
      </c>
      <c r="E2459" s="239">
        <v>1101118258059</v>
      </c>
      <c r="F2459" s="243" t="s">
        <v>7105</v>
      </c>
      <c r="G2459" s="214">
        <v>0</v>
      </c>
      <c r="H2459" s="234" t="s">
        <v>9173</v>
      </c>
      <c r="I2459" s="234"/>
      <c r="J2459" s="234"/>
      <c r="K2459" s="234"/>
      <c r="L2459" s="234"/>
      <c r="M2459" s="234"/>
      <c r="N2459" s="234" t="s">
        <v>6720</v>
      </c>
      <c r="O2459" s="249"/>
      <c r="P2459" s="249"/>
      <c r="Q2459" s="226"/>
      <c r="R2459" s="212" t="s">
        <v>2</v>
      </c>
      <c r="S2459" s="213" t="s">
        <v>9173</v>
      </c>
      <c r="T2459" s="236" t="s">
        <v>9657</v>
      </c>
      <c r="U2459" s="237" t="s">
        <v>6722</v>
      </c>
      <c r="V2459" s="236">
        <v>45567</v>
      </c>
      <c r="W2459" s="236" t="s">
        <v>6944</v>
      </c>
      <c r="X2459" s="237" t="s">
        <v>9173</v>
      </c>
      <c r="Y2459" s="237"/>
      <c r="Z2459" s="237"/>
      <c r="AA2459" s="241">
        <v>202409</v>
      </c>
      <c r="AB2459" s="246"/>
      <c r="AC2459" s="236" t="s">
        <v>7181</v>
      </c>
      <c r="AD2459" s="247" t="s">
        <v>7196</v>
      </c>
      <c r="AE2459" s="248">
        <v>0</v>
      </c>
      <c r="AF2459" s="247" t="s">
        <v>7196</v>
      </c>
      <c r="AG2459" s="242" t="str">
        <f>IFERROR(VLOOKUP(작성용!A:A,RM!A:D,4,0),"-")</f>
        <v>-</v>
      </c>
      <c r="AH2459" s="9" t="s">
        <v>9173</v>
      </c>
      <c r="AI2459" s="238" t="s">
        <v>9173</v>
      </c>
      <c r="AJ2459" s="238" t="s">
        <v>9173</v>
      </c>
      <c r="AK2459" s="238" t="s">
        <v>7182</v>
      </c>
      <c r="AL2459" s="238">
        <v>2458</v>
      </c>
    </row>
    <row r="2460" spans="1:38" x14ac:dyDescent="0.3">
      <c r="A2460" s="232">
        <v>6000607</v>
      </c>
      <c r="B2460" s="232" t="s">
        <v>9655</v>
      </c>
      <c r="C2460" s="244" t="s">
        <v>6717</v>
      </c>
      <c r="D2460" s="230" t="s">
        <v>7957</v>
      </c>
      <c r="E2460" s="239">
        <v>1101116148228</v>
      </c>
      <c r="F2460" s="243" t="s">
        <v>7044</v>
      </c>
      <c r="G2460" s="214">
        <v>0</v>
      </c>
      <c r="H2460" s="234" t="s">
        <v>9173</v>
      </c>
      <c r="I2460" s="234"/>
      <c r="J2460" s="234"/>
      <c r="K2460" s="234"/>
      <c r="L2460" s="234"/>
      <c r="M2460" s="234"/>
      <c r="N2460" s="234" t="s">
        <v>6720</v>
      </c>
      <c r="O2460" s="249"/>
      <c r="P2460" s="249"/>
      <c r="Q2460" s="226"/>
      <c r="R2460" s="212" t="s">
        <v>2</v>
      </c>
      <c r="S2460" s="213" t="s">
        <v>9173</v>
      </c>
      <c r="T2460" s="236" t="s">
        <v>9657</v>
      </c>
      <c r="U2460" s="237" t="s">
        <v>6722</v>
      </c>
      <c r="V2460" s="236">
        <v>45567</v>
      </c>
      <c r="W2460" s="236" t="s">
        <v>6944</v>
      </c>
      <c r="X2460" s="237" t="s">
        <v>9173</v>
      </c>
      <c r="Y2460" s="237"/>
      <c r="Z2460" s="237"/>
      <c r="AA2460" s="241">
        <v>202409</v>
      </c>
      <c r="AB2460" s="246"/>
      <c r="AC2460" s="236" t="s">
        <v>7181</v>
      </c>
      <c r="AD2460" s="247" t="s">
        <v>7155</v>
      </c>
      <c r="AE2460" s="248">
        <v>0</v>
      </c>
      <c r="AF2460" s="247" t="s">
        <v>7167</v>
      </c>
      <c r="AG2460" s="242" t="str">
        <f>IFERROR(VLOOKUP(작성용!A:A,RM!A:D,4,0),"-")</f>
        <v>-</v>
      </c>
      <c r="AH2460" s="9" t="s">
        <v>9173</v>
      </c>
      <c r="AI2460" s="238" t="s">
        <v>9173</v>
      </c>
      <c r="AJ2460" s="238" t="s">
        <v>9173</v>
      </c>
      <c r="AK2460" s="238" t="s">
        <v>7182</v>
      </c>
      <c r="AL2460" s="238">
        <v>2459</v>
      </c>
    </row>
    <row r="2461" spans="1:38" x14ac:dyDescent="0.3">
      <c r="A2461" s="232">
        <v>6000607</v>
      </c>
      <c r="B2461" s="232" t="s">
        <v>9655</v>
      </c>
      <c r="C2461" s="244" t="s">
        <v>6717</v>
      </c>
      <c r="D2461" s="240" t="s">
        <v>9667</v>
      </c>
      <c r="E2461" s="239">
        <v>1311110591014</v>
      </c>
      <c r="F2461" s="243" t="s">
        <v>7044</v>
      </c>
      <c r="G2461" s="214">
        <v>0</v>
      </c>
      <c r="H2461" s="234" t="s">
        <v>9173</v>
      </c>
      <c r="I2461" s="234"/>
      <c r="J2461" s="234"/>
      <c r="K2461" s="234"/>
      <c r="L2461" s="234"/>
      <c r="M2461" s="234"/>
      <c r="N2461" s="234" t="s">
        <v>6720</v>
      </c>
      <c r="O2461" s="249"/>
      <c r="P2461" s="249"/>
      <c r="Q2461" s="226"/>
      <c r="R2461" s="212" t="s">
        <v>2</v>
      </c>
      <c r="S2461" s="213" t="s">
        <v>9173</v>
      </c>
      <c r="T2461" s="236" t="s">
        <v>9657</v>
      </c>
      <c r="U2461" s="237" t="s">
        <v>6722</v>
      </c>
      <c r="V2461" s="236">
        <v>45567</v>
      </c>
      <c r="W2461" s="236" t="s">
        <v>6944</v>
      </c>
      <c r="X2461" s="237" t="s">
        <v>9173</v>
      </c>
      <c r="Y2461" s="237"/>
      <c r="Z2461" s="237"/>
      <c r="AA2461" s="241">
        <v>202409</v>
      </c>
      <c r="AB2461" s="246"/>
      <c r="AC2461" s="236" t="s">
        <v>7181</v>
      </c>
      <c r="AD2461" s="247" t="s">
        <v>7131</v>
      </c>
      <c r="AE2461" s="248">
        <v>0</v>
      </c>
      <c r="AF2461" s="247" t="s">
        <v>7131</v>
      </c>
      <c r="AG2461" s="242" t="str">
        <f>IFERROR(VLOOKUP(작성용!A:A,RM!A:D,4,0),"-")</f>
        <v>-</v>
      </c>
      <c r="AH2461" s="9" t="s">
        <v>9173</v>
      </c>
      <c r="AI2461" s="238" t="s">
        <v>9173</v>
      </c>
      <c r="AJ2461" s="238" t="s">
        <v>9173</v>
      </c>
      <c r="AK2461" s="238" t="s">
        <v>7182</v>
      </c>
      <c r="AL2461" s="238">
        <v>2460</v>
      </c>
    </row>
    <row r="2462" spans="1:38" x14ac:dyDescent="0.3">
      <c r="A2462" s="232">
        <v>6000607</v>
      </c>
      <c r="B2462" s="232" t="s">
        <v>9655</v>
      </c>
      <c r="C2462" s="244" t="s">
        <v>6717</v>
      </c>
      <c r="D2462" s="240" t="s">
        <v>9668</v>
      </c>
      <c r="E2462" s="239">
        <v>2301110141322</v>
      </c>
      <c r="F2462" s="243" t="s">
        <v>7179</v>
      </c>
      <c r="G2462" s="214">
        <v>0</v>
      </c>
      <c r="H2462" s="234" t="s">
        <v>9173</v>
      </c>
      <c r="I2462" s="234"/>
      <c r="J2462" s="234"/>
      <c r="K2462" s="234"/>
      <c r="L2462" s="234"/>
      <c r="M2462" s="234"/>
      <c r="N2462" s="234" t="s">
        <v>6720</v>
      </c>
      <c r="O2462" s="249"/>
      <c r="P2462" s="249"/>
      <c r="Q2462" s="226"/>
      <c r="R2462" s="212" t="s">
        <v>2</v>
      </c>
      <c r="S2462" s="213" t="s">
        <v>9173</v>
      </c>
      <c r="T2462" s="236" t="s">
        <v>9657</v>
      </c>
      <c r="U2462" s="237" t="s">
        <v>6722</v>
      </c>
      <c r="V2462" s="236">
        <v>45567</v>
      </c>
      <c r="W2462" s="236" t="s">
        <v>6944</v>
      </c>
      <c r="X2462" s="237" t="s">
        <v>9173</v>
      </c>
      <c r="Y2462" s="237"/>
      <c r="Z2462" s="237"/>
      <c r="AA2462" s="241">
        <v>202409</v>
      </c>
      <c r="AB2462" s="246"/>
      <c r="AC2462" s="236" t="s">
        <v>7181</v>
      </c>
      <c r="AD2462" s="247" t="s">
        <v>7155</v>
      </c>
      <c r="AE2462" s="248">
        <v>0</v>
      </c>
      <c r="AF2462" s="247" t="s">
        <v>7155</v>
      </c>
      <c r="AG2462" s="242" t="str">
        <f>IFERROR(VLOOKUP(작성용!A:A,RM!A:D,4,0),"-")</f>
        <v>-</v>
      </c>
      <c r="AH2462" s="9" t="s">
        <v>9173</v>
      </c>
      <c r="AI2462" s="238" t="s">
        <v>9173</v>
      </c>
      <c r="AJ2462" s="238" t="s">
        <v>9173</v>
      </c>
      <c r="AK2462" s="238" t="s">
        <v>7182</v>
      </c>
      <c r="AL2462" s="238">
        <v>2461</v>
      </c>
    </row>
    <row r="2463" spans="1:38" x14ac:dyDescent="0.3">
      <c r="A2463" s="232">
        <v>6000607</v>
      </c>
      <c r="B2463" s="232" t="s">
        <v>9655</v>
      </c>
      <c r="C2463" s="244" t="s">
        <v>6717</v>
      </c>
      <c r="D2463" s="240" t="s">
        <v>9669</v>
      </c>
      <c r="E2463" s="239">
        <v>1648110045638</v>
      </c>
      <c r="F2463" s="243" t="s">
        <v>6931</v>
      </c>
      <c r="G2463" s="214">
        <v>0</v>
      </c>
      <c r="H2463" s="234" t="s">
        <v>9173</v>
      </c>
      <c r="I2463" s="234"/>
      <c r="J2463" s="234"/>
      <c r="K2463" s="234"/>
      <c r="L2463" s="234"/>
      <c r="M2463" s="234"/>
      <c r="N2463" s="234" t="s">
        <v>6720</v>
      </c>
      <c r="O2463" s="249"/>
      <c r="P2463" s="249"/>
      <c r="Q2463" s="226"/>
      <c r="R2463" s="212" t="s">
        <v>2</v>
      </c>
      <c r="S2463" s="213" t="s">
        <v>9173</v>
      </c>
      <c r="T2463" s="236" t="s">
        <v>9657</v>
      </c>
      <c r="U2463" s="237" t="s">
        <v>6722</v>
      </c>
      <c r="V2463" s="236">
        <v>45567</v>
      </c>
      <c r="W2463" s="236" t="s">
        <v>6944</v>
      </c>
      <c r="X2463" s="237" t="s">
        <v>9173</v>
      </c>
      <c r="Y2463" s="237"/>
      <c r="Z2463" s="237"/>
      <c r="AA2463" s="241">
        <v>202409</v>
      </c>
      <c r="AB2463" s="246"/>
      <c r="AC2463" s="236" t="s">
        <v>7181</v>
      </c>
      <c r="AD2463" s="247" t="s">
        <v>7133</v>
      </c>
      <c r="AE2463" s="248">
        <v>0</v>
      </c>
      <c r="AF2463" s="229" t="s">
        <v>1897</v>
      </c>
      <c r="AG2463" s="242" t="str">
        <f>IFERROR(VLOOKUP(작성용!A:A,RM!A:D,4,0),"-")</f>
        <v>-</v>
      </c>
      <c r="AH2463" s="9" t="s">
        <v>9173</v>
      </c>
      <c r="AI2463" s="238" t="s">
        <v>9173</v>
      </c>
      <c r="AJ2463" s="238" t="s">
        <v>9173</v>
      </c>
      <c r="AK2463" s="238" t="s">
        <v>7182</v>
      </c>
      <c r="AL2463" s="238">
        <v>2462</v>
      </c>
    </row>
    <row r="2464" spans="1:38" x14ac:dyDescent="0.3">
      <c r="A2464" s="232" t="s">
        <v>626</v>
      </c>
      <c r="B2464" s="232" t="s">
        <v>9312</v>
      </c>
      <c r="C2464" s="244" t="s">
        <v>6717</v>
      </c>
      <c r="D2464" s="240" t="s">
        <v>9670</v>
      </c>
      <c r="E2464" s="239" t="s">
        <v>5748</v>
      </c>
      <c r="F2464" s="243" t="s">
        <v>6729</v>
      </c>
      <c r="G2464" s="214">
        <v>0</v>
      </c>
      <c r="H2464" s="234" t="s">
        <v>9173</v>
      </c>
      <c r="I2464" s="234"/>
      <c r="J2464" s="234"/>
      <c r="K2464" s="234"/>
      <c r="L2464" s="234"/>
      <c r="M2464" s="234"/>
      <c r="N2464" s="234" t="s">
        <v>6720</v>
      </c>
      <c r="O2464" s="249" t="s">
        <v>9314</v>
      </c>
      <c r="P2464" s="249" t="s">
        <v>9315</v>
      </c>
      <c r="Q2464" s="212" t="s">
        <v>9173</v>
      </c>
      <c r="R2464" s="212" t="s">
        <v>9671</v>
      </c>
      <c r="S2464" s="212" t="s">
        <v>9671</v>
      </c>
      <c r="T2464" s="236">
        <v>45532</v>
      </c>
      <c r="U2464" s="237" t="s">
        <v>6722</v>
      </c>
      <c r="V2464" s="237">
        <v>45572</v>
      </c>
      <c r="W2464" s="237">
        <v>45580</v>
      </c>
      <c r="X2464" s="237" t="s">
        <v>9173</v>
      </c>
      <c r="Y2464" s="237"/>
      <c r="Z2464" s="237" t="s">
        <v>7066</v>
      </c>
      <c r="AA2464" s="225">
        <v>202409</v>
      </c>
      <c r="AB2464" s="246"/>
      <c r="AC2464" s="236" t="s">
        <v>6708</v>
      </c>
      <c r="AD2464" s="247" t="s">
        <v>6709</v>
      </c>
      <c r="AE2464" s="248">
        <v>0</v>
      </c>
      <c r="AF2464" s="247" t="s">
        <v>6709</v>
      </c>
      <c r="AG2464" s="242" t="str">
        <f>IFERROR(VLOOKUP(작성용!A:A,RM!A:D,4,0),"-")</f>
        <v>정민지</v>
      </c>
      <c r="AH2464" s="9" t="s">
        <v>9318</v>
      </c>
      <c r="AI2464" s="238" t="s">
        <v>9173</v>
      </c>
      <c r="AJ2464" s="238" t="s">
        <v>9173</v>
      </c>
      <c r="AK2464" s="238" t="s">
        <v>6726</v>
      </c>
      <c r="AL2464" s="238">
        <v>2463</v>
      </c>
    </row>
    <row r="2465" spans="1:38" x14ac:dyDescent="0.3">
      <c r="A2465" s="232" t="s">
        <v>22</v>
      </c>
      <c r="B2465" s="232" t="s">
        <v>9672</v>
      </c>
      <c r="C2465" s="244" t="s">
        <v>6717</v>
      </c>
      <c r="D2465" s="240" t="s">
        <v>8451</v>
      </c>
      <c r="E2465" s="239" t="s">
        <v>5160</v>
      </c>
      <c r="F2465" s="243" t="s">
        <v>6729</v>
      </c>
      <c r="G2465" s="214">
        <v>0</v>
      </c>
      <c r="H2465" s="234" t="s">
        <v>9313</v>
      </c>
      <c r="I2465" s="234"/>
      <c r="J2465" s="234"/>
      <c r="K2465" s="234"/>
      <c r="L2465" s="234"/>
      <c r="M2465" s="234"/>
      <c r="N2465" s="234" t="s">
        <v>6946</v>
      </c>
      <c r="O2465" s="249" t="s">
        <v>9673</v>
      </c>
      <c r="P2465" s="249" t="s">
        <v>9674</v>
      </c>
      <c r="Q2465" s="226" t="s">
        <v>9675</v>
      </c>
      <c r="R2465" s="212" t="s">
        <v>5161</v>
      </c>
      <c r="S2465" s="213">
        <v>410000068</v>
      </c>
      <c r="T2465" s="236">
        <v>45533</v>
      </c>
      <c r="U2465" s="237" t="s">
        <v>6722</v>
      </c>
      <c r="V2465" s="291">
        <v>45545</v>
      </c>
      <c r="W2465" s="291">
        <v>45583</v>
      </c>
      <c r="X2465" s="291">
        <v>45576</v>
      </c>
      <c r="Y2465" s="237"/>
      <c r="Z2465" s="237" t="s">
        <v>13085</v>
      </c>
      <c r="AA2465" s="225">
        <v>202409</v>
      </c>
      <c r="AB2465" s="246">
        <v>8</v>
      </c>
      <c r="AC2465" s="236" t="s">
        <v>6708</v>
      </c>
      <c r="AD2465" s="247" t="s">
        <v>6709</v>
      </c>
      <c r="AE2465" s="248">
        <v>0</v>
      </c>
      <c r="AF2465" s="247" t="s">
        <v>6709</v>
      </c>
      <c r="AG2465" s="242" t="str">
        <f>IFERROR(VLOOKUP(작성용!A:A,RM!A:D,4,0),"-")</f>
        <v>정은채/박재현</v>
      </c>
      <c r="AH2465" s="9" t="s">
        <v>9676</v>
      </c>
      <c r="AI2465" s="238" t="s">
        <v>13086</v>
      </c>
      <c r="AJ2465" s="238" t="s">
        <v>8224</v>
      </c>
      <c r="AK2465" s="238" t="s">
        <v>6726</v>
      </c>
      <c r="AL2465" s="238">
        <v>2464</v>
      </c>
    </row>
    <row r="2466" spans="1:38" x14ac:dyDescent="0.3">
      <c r="A2466" s="232" t="s">
        <v>22</v>
      </c>
      <c r="B2466" s="232" t="s">
        <v>9672</v>
      </c>
      <c r="C2466" s="244" t="s">
        <v>6717</v>
      </c>
      <c r="D2466" s="240" t="s">
        <v>9677</v>
      </c>
      <c r="E2466" s="239" t="s">
        <v>5749</v>
      </c>
      <c r="F2466" s="243" t="s">
        <v>6729</v>
      </c>
      <c r="G2466" s="214">
        <v>0</v>
      </c>
      <c r="H2466" s="234" t="s">
        <v>9313</v>
      </c>
      <c r="I2466" s="234"/>
      <c r="J2466" s="234"/>
      <c r="K2466" s="234"/>
      <c r="L2466" s="234"/>
      <c r="M2466" s="234"/>
      <c r="N2466" s="234" t="s">
        <v>6946</v>
      </c>
      <c r="O2466" s="249" t="s">
        <v>9678</v>
      </c>
      <c r="P2466" s="249" t="s">
        <v>9679</v>
      </c>
      <c r="Q2466" s="226" t="s">
        <v>9675</v>
      </c>
      <c r="R2466" s="212" t="s">
        <v>5750</v>
      </c>
      <c r="S2466" s="213">
        <v>410000082</v>
      </c>
      <c r="T2466" s="236">
        <v>45533</v>
      </c>
      <c r="U2466" s="237" t="s">
        <v>6722</v>
      </c>
      <c r="V2466" s="291">
        <v>45545</v>
      </c>
      <c r="W2466" s="291">
        <v>45583</v>
      </c>
      <c r="X2466" s="291">
        <v>45576</v>
      </c>
      <c r="Y2466" s="237"/>
      <c r="Z2466" s="237" t="s">
        <v>13085</v>
      </c>
      <c r="AA2466" s="225">
        <v>202409</v>
      </c>
      <c r="AB2466" s="246">
        <v>8</v>
      </c>
      <c r="AC2466" s="236" t="s">
        <v>6708</v>
      </c>
      <c r="AD2466" s="247" t="s">
        <v>6709</v>
      </c>
      <c r="AE2466" s="248">
        <v>0</v>
      </c>
      <c r="AF2466" s="247" t="s">
        <v>6709</v>
      </c>
      <c r="AG2466" s="242" t="str">
        <f>IFERROR(VLOOKUP(작성용!A:A,RM!A:D,4,0),"-")</f>
        <v>정은채/박재현</v>
      </c>
      <c r="AH2466" s="9" t="s">
        <v>9676</v>
      </c>
      <c r="AI2466" s="238" t="s">
        <v>13086</v>
      </c>
      <c r="AJ2466" s="238" t="s">
        <v>8224</v>
      </c>
      <c r="AK2466" s="238" t="s">
        <v>6726</v>
      </c>
      <c r="AL2466" s="238">
        <v>2465</v>
      </c>
    </row>
    <row r="2467" spans="1:38" x14ac:dyDescent="0.3">
      <c r="A2467" s="232" t="s">
        <v>22</v>
      </c>
      <c r="B2467" s="232" t="s">
        <v>9672</v>
      </c>
      <c r="C2467" s="244" t="s">
        <v>6717</v>
      </c>
      <c r="D2467" s="240" t="s">
        <v>8549</v>
      </c>
      <c r="E2467" s="239" t="s">
        <v>5212</v>
      </c>
      <c r="F2467" s="243" t="s">
        <v>6729</v>
      </c>
      <c r="G2467" s="214">
        <v>0</v>
      </c>
      <c r="H2467" s="234" t="s">
        <v>9313</v>
      </c>
      <c r="I2467" s="234"/>
      <c r="J2467" s="234"/>
      <c r="K2467" s="234"/>
      <c r="L2467" s="234"/>
      <c r="M2467" s="234"/>
      <c r="N2467" s="234" t="s">
        <v>6946</v>
      </c>
      <c r="O2467" s="249" t="s">
        <v>9678</v>
      </c>
      <c r="P2467" s="249" t="s">
        <v>9679</v>
      </c>
      <c r="Q2467" s="226" t="s">
        <v>9675</v>
      </c>
      <c r="R2467" s="212" t="s">
        <v>5213</v>
      </c>
      <c r="S2467" s="213">
        <v>410000170</v>
      </c>
      <c r="T2467" s="236">
        <v>45533</v>
      </c>
      <c r="U2467" s="237" t="s">
        <v>6722</v>
      </c>
      <c r="V2467" s="291">
        <v>45545</v>
      </c>
      <c r="W2467" s="291">
        <v>45583</v>
      </c>
      <c r="X2467" s="291">
        <v>45576</v>
      </c>
      <c r="Y2467" s="237"/>
      <c r="Z2467" s="237" t="s">
        <v>13085</v>
      </c>
      <c r="AA2467" s="225">
        <v>202409</v>
      </c>
      <c r="AB2467" s="246">
        <v>8</v>
      </c>
      <c r="AC2467" s="236" t="s">
        <v>6708</v>
      </c>
      <c r="AD2467" s="247" t="s">
        <v>6709</v>
      </c>
      <c r="AE2467" s="248">
        <v>0</v>
      </c>
      <c r="AF2467" s="247" t="s">
        <v>6709</v>
      </c>
      <c r="AG2467" s="242" t="str">
        <f>IFERROR(VLOOKUP(작성용!A:A,RM!A:D,4,0),"-")</f>
        <v>정은채/박재현</v>
      </c>
      <c r="AH2467" s="9" t="s">
        <v>9676</v>
      </c>
      <c r="AI2467" s="238" t="s">
        <v>13086</v>
      </c>
      <c r="AJ2467" s="238" t="s">
        <v>8224</v>
      </c>
      <c r="AK2467" s="238" t="s">
        <v>6726</v>
      </c>
      <c r="AL2467" s="238">
        <v>2466</v>
      </c>
    </row>
    <row r="2468" spans="1:38" x14ac:dyDescent="0.3">
      <c r="A2468" s="232" t="s">
        <v>22</v>
      </c>
      <c r="B2468" s="232" t="s">
        <v>9672</v>
      </c>
      <c r="C2468" s="244" t="s">
        <v>6717</v>
      </c>
      <c r="D2468" s="240" t="s">
        <v>9680</v>
      </c>
      <c r="E2468" s="239" t="s">
        <v>5751</v>
      </c>
      <c r="F2468" s="243" t="s">
        <v>6729</v>
      </c>
      <c r="G2468" s="214">
        <v>0</v>
      </c>
      <c r="H2468" s="234" t="s">
        <v>9313</v>
      </c>
      <c r="I2468" s="234"/>
      <c r="J2468" s="234"/>
      <c r="K2468" s="234"/>
      <c r="L2468" s="234"/>
      <c r="M2468" s="234"/>
      <c r="N2468" s="234" t="s">
        <v>6946</v>
      </c>
      <c r="O2468" s="249" t="s">
        <v>9678</v>
      </c>
      <c r="P2468" s="249" t="s">
        <v>9679</v>
      </c>
      <c r="Q2468" s="226" t="s">
        <v>9675</v>
      </c>
      <c r="R2468" s="212" t="s">
        <v>5752</v>
      </c>
      <c r="S2468" s="213">
        <v>410000189</v>
      </c>
      <c r="T2468" s="236">
        <v>45533</v>
      </c>
      <c r="U2468" s="237" t="s">
        <v>6722</v>
      </c>
      <c r="V2468" s="291">
        <v>45545</v>
      </c>
      <c r="W2468" s="291">
        <v>45583</v>
      </c>
      <c r="X2468" s="291">
        <v>45576</v>
      </c>
      <c r="Y2468" s="237"/>
      <c r="Z2468" s="237" t="s">
        <v>13085</v>
      </c>
      <c r="AA2468" s="225">
        <v>202409</v>
      </c>
      <c r="AB2468" s="246">
        <v>8</v>
      </c>
      <c r="AC2468" s="236" t="s">
        <v>6708</v>
      </c>
      <c r="AD2468" s="247" t="s">
        <v>6709</v>
      </c>
      <c r="AE2468" s="248">
        <v>0</v>
      </c>
      <c r="AF2468" s="247" t="s">
        <v>6709</v>
      </c>
      <c r="AG2468" s="242" t="str">
        <f>IFERROR(VLOOKUP(작성용!A:A,RM!A:D,4,0),"-")</f>
        <v>정은채/박재현</v>
      </c>
      <c r="AH2468" s="9" t="s">
        <v>9676</v>
      </c>
      <c r="AI2468" s="238" t="s">
        <v>13086</v>
      </c>
      <c r="AJ2468" s="238" t="s">
        <v>8224</v>
      </c>
      <c r="AK2468" s="238" t="s">
        <v>6726</v>
      </c>
      <c r="AL2468" s="238">
        <v>2467</v>
      </c>
    </row>
    <row r="2469" spans="1:38" x14ac:dyDescent="0.3">
      <c r="A2469" s="232" t="s">
        <v>22</v>
      </c>
      <c r="B2469" s="232" t="s">
        <v>9672</v>
      </c>
      <c r="C2469" s="244" t="s">
        <v>6717</v>
      </c>
      <c r="D2469" s="240" t="s">
        <v>8074</v>
      </c>
      <c r="E2469" s="239" t="s">
        <v>4695</v>
      </c>
      <c r="F2469" s="243" t="s">
        <v>6729</v>
      </c>
      <c r="G2469" s="214">
        <v>0</v>
      </c>
      <c r="H2469" s="234" t="s">
        <v>9313</v>
      </c>
      <c r="I2469" s="234"/>
      <c r="J2469" s="234"/>
      <c r="K2469" s="234"/>
      <c r="L2469" s="234"/>
      <c r="M2469" s="234"/>
      <c r="N2469" s="234" t="s">
        <v>6946</v>
      </c>
      <c r="O2469" s="249" t="s">
        <v>9678</v>
      </c>
      <c r="P2469" s="249" t="s">
        <v>9679</v>
      </c>
      <c r="Q2469" s="226" t="s">
        <v>9675</v>
      </c>
      <c r="R2469" s="212" t="s">
        <v>4696</v>
      </c>
      <c r="S2469" s="213">
        <v>410000195</v>
      </c>
      <c r="T2469" s="236">
        <v>45533</v>
      </c>
      <c r="U2469" s="237" t="s">
        <v>6722</v>
      </c>
      <c r="V2469" s="291">
        <v>45545</v>
      </c>
      <c r="W2469" s="291">
        <v>45583</v>
      </c>
      <c r="X2469" s="291">
        <v>45576</v>
      </c>
      <c r="Y2469" s="237"/>
      <c r="Z2469" s="237" t="s">
        <v>13085</v>
      </c>
      <c r="AA2469" s="225">
        <v>202409</v>
      </c>
      <c r="AB2469" s="246">
        <v>8</v>
      </c>
      <c r="AC2469" s="236" t="s">
        <v>6708</v>
      </c>
      <c r="AD2469" s="247" t="s">
        <v>6709</v>
      </c>
      <c r="AE2469" s="248">
        <v>0</v>
      </c>
      <c r="AF2469" s="247" t="s">
        <v>6709</v>
      </c>
      <c r="AG2469" s="242" t="str">
        <f>IFERROR(VLOOKUP(작성용!A:A,RM!A:D,4,0),"-")</f>
        <v>정은채/박재현</v>
      </c>
      <c r="AH2469" s="9" t="s">
        <v>9676</v>
      </c>
      <c r="AI2469" s="238" t="s">
        <v>13086</v>
      </c>
      <c r="AJ2469" s="238" t="s">
        <v>8224</v>
      </c>
      <c r="AK2469" s="238" t="s">
        <v>6726</v>
      </c>
      <c r="AL2469" s="238">
        <v>2468</v>
      </c>
    </row>
    <row r="2470" spans="1:38" x14ac:dyDescent="0.3">
      <c r="A2470" s="232" t="s">
        <v>22</v>
      </c>
      <c r="B2470" s="232" t="s">
        <v>9672</v>
      </c>
      <c r="C2470" s="244" t="s">
        <v>6717</v>
      </c>
      <c r="D2470" s="240" t="s">
        <v>8533</v>
      </c>
      <c r="E2470" s="239" t="s">
        <v>5200</v>
      </c>
      <c r="F2470" s="243" t="s">
        <v>6729</v>
      </c>
      <c r="G2470" s="214">
        <v>0</v>
      </c>
      <c r="H2470" s="234" t="s">
        <v>9313</v>
      </c>
      <c r="I2470" s="234"/>
      <c r="J2470" s="234"/>
      <c r="K2470" s="234"/>
      <c r="L2470" s="234"/>
      <c r="M2470" s="234"/>
      <c r="N2470" s="234" t="s">
        <v>6946</v>
      </c>
      <c r="O2470" s="249" t="s">
        <v>9678</v>
      </c>
      <c r="P2470" s="249" t="s">
        <v>9679</v>
      </c>
      <c r="Q2470" s="226" t="s">
        <v>9675</v>
      </c>
      <c r="R2470" s="212" t="s">
        <v>5201</v>
      </c>
      <c r="S2470" s="213">
        <v>410000209</v>
      </c>
      <c r="T2470" s="236">
        <v>45533</v>
      </c>
      <c r="U2470" s="237" t="s">
        <v>6722</v>
      </c>
      <c r="V2470" s="291">
        <v>45545</v>
      </c>
      <c r="W2470" s="291">
        <v>45583</v>
      </c>
      <c r="X2470" s="291">
        <v>45576</v>
      </c>
      <c r="Y2470" s="237"/>
      <c r="Z2470" s="237" t="s">
        <v>13085</v>
      </c>
      <c r="AA2470" s="225">
        <v>202409</v>
      </c>
      <c r="AB2470" s="246">
        <v>8</v>
      </c>
      <c r="AC2470" s="236" t="s">
        <v>6708</v>
      </c>
      <c r="AD2470" s="247" t="s">
        <v>6709</v>
      </c>
      <c r="AE2470" s="248">
        <v>0</v>
      </c>
      <c r="AF2470" s="247" t="s">
        <v>6709</v>
      </c>
      <c r="AG2470" s="242" t="str">
        <f>IFERROR(VLOOKUP(작성용!A:A,RM!A:D,4,0),"-")</f>
        <v>정은채/박재현</v>
      </c>
      <c r="AH2470" s="9" t="s">
        <v>9676</v>
      </c>
      <c r="AI2470" s="238" t="s">
        <v>13086</v>
      </c>
      <c r="AJ2470" s="238" t="s">
        <v>8224</v>
      </c>
      <c r="AK2470" s="238" t="s">
        <v>6726</v>
      </c>
      <c r="AL2470" s="238">
        <v>2469</v>
      </c>
    </row>
    <row r="2471" spans="1:38" x14ac:dyDescent="0.3">
      <c r="A2471" s="232" t="s">
        <v>22</v>
      </c>
      <c r="B2471" s="232" t="s">
        <v>9672</v>
      </c>
      <c r="C2471" s="244" t="s">
        <v>6717</v>
      </c>
      <c r="D2471" s="240" t="s">
        <v>9681</v>
      </c>
      <c r="E2471" s="239" t="s">
        <v>5753</v>
      </c>
      <c r="F2471" s="243" t="s">
        <v>6729</v>
      </c>
      <c r="G2471" s="214">
        <v>0</v>
      </c>
      <c r="H2471" s="234" t="s">
        <v>9313</v>
      </c>
      <c r="I2471" s="234"/>
      <c r="J2471" s="234"/>
      <c r="K2471" s="234"/>
      <c r="L2471" s="234"/>
      <c r="M2471" s="234"/>
      <c r="N2471" s="234" t="s">
        <v>6946</v>
      </c>
      <c r="O2471" s="249" t="s">
        <v>9678</v>
      </c>
      <c r="P2471" s="249" t="s">
        <v>9679</v>
      </c>
      <c r="Q2471" s="226" t="s">
        <v>9675</v>
      </c>
      <c r="R2471" s="212" t="s">
        <v>5754</v>
      </c>
      <c r="S2471" s="213">
        <v>410000216</v>
      </c>
      <c r="T2471" s="236">
        <v>45533</v>
      </c>
      <c r="U2471" s="237" t="s">
        <v>6722</v>
      </c>
      <c r="V2471" s="291">
        <v>45545</v>
      </c>
      <c r="W2471" s="291">
        <v>45583</v>
      </c>
      <c r="X2471" s="291">
        <v>45576</v>
      </c>
      <c r="Y2471" s="237"/>
      <c r="Z2471" s="237" t="s">
        <v>13085</v>
      </c>
      <c r="AA2471" s="225">
        <v>202409</v>
      </c>
      <c r="AB2471" s="246">
        <v>8</v>
      </c>
      <c r="AC2471" s="236" t="s">
        <v>6708</v>
      </c>
      <c r="AD2471" s="247" t="s">
        <v>6709</v>
      </c>
      <c r="AE2471" s="248">
        <v>0</v>
      </c>
      <c r="AF2471" s="247" t="s">
        <v>6709</v>
      </c>
      <c r="AG2471" s="242" t="str">
        <f>IFERROR(VLOOKUP(작성용!A:A,RM!A:D,4,0),"-")</f>
        <v>정은채/박재현</v>
      </c>
      <c r="AH2471" s="9" t="s">
        <v>9676</v>
      </c>
      <c r="AI2471" s="238" t="s">
        <v>13086</v>
      </c>
      <c r="AJ2471" s="238" t="s">
        <v>8224</v>
      </c>
      <c r="AK2471" s="238" t="s">
        <v>6726</v>
      </c>
      <c r="AL2471" s="238">
        <v>2470</v>
      </c>
    </row>
    <row r="2472" spans="1:38" x14ac:dyDescent="0.3">
      <c r="A2472" s="232" t="s">
        <v>22</v>
      </c>
      <c r="B2472" s="232" t="s">
        <v>9672</v>
      </c>
      <c r="C2472" s="244" t="s">
        <v>6717</v>
      </c>
      <c r="D2472" s="240" t="s">
        <v>6797</v>
      </c>
      <c r="E2472" s="239" t="s">
        <v>4765</v>
      </c>
      <c r="F2472" s="243" t="s">
        <v>6729</v>
      </c>
      <c r="G2472" s="214">
        <v>0</v>
      </c>
      <c r="H2472" s="234" t="s">
        <v>9313</v>
      </c>
      <c r="I2472" s="234"/>
      <c r="J2472" s="234"/>
      <c r="K2472" s="234"/>
      <c r="L2472" s="234"/>
      <c r="M2472" s="234"/>
      <c r="N2472" s="234" t="s">
        <v>6946</v>
      </c>
      <c r="O2472" s="249" t="s">
        <v>9678</v>
      </c>
      <c r="P2472" s="249" t="s">
        <v>9679</v>
      </c>
      <c r="Q2472" s="226" t="s">
        <v>9675</v>
      </c>
      <c r="R2472" s="212" t="s">
        <v>4766</v>
      </c>
      <c r="S2472" s="213">
        <v>410000262</v>
      </c>
      <c r="T2472" s="236">
        <v>45533</v>
      </c>
      <c r="U2472" s="237" t="s">
        <v>6722</v>
      </c>
      <c r="V2472" s="291">
        <v>45545</v>
      </c>
      <c r="W2472" s="291">
        <v>45583</v>
      </c>
      <c r="X2472" s="291">
        <v>45576</v>
      </c>
      <c r="Y2472" s="237"/>
      <c r="Z2472" s="237" t="s">
        <v>13085</v>
      </c>
      <c r="AA2472" s="225">
        <v>202409</v>
      </c>
      <c r="AB2472" s="246">
        <v>8</v>
      </c>
      <c r="AC2472" s="236" t="s">
        <v>6708</v>
      </c>
      <c r="AD2472" s="247" t="s">
        <v>6709</v>
      </c>
      <c r="AE2472" s="248">
        <v>0</v>
      </c>
      <c r="AF2472" s="247" t="s">
        <v>6709</v>
      </c>
      <c r="AG2472" s="242" t="str">
        <f>IFERROR(VLOOKUP(작성용!A:A,RM!A:D,4,0),"-")</f>
        <v>정은채/박재현</v>
      </c>
      <c r="AH2472" s="9" t="s">
        <v>9676</v>
      </c>
      <c r="AI2472" s="238" t="s">
        <v>13086</v>
      </c>
      <c r="AJ2472" s="238" t="s">
        <v>8224</v>
      </c>
      <c r="AK2472" s="238" t="s">
        <v>6726</v>
      </c>
      <c r="AL2472" s="238">
        <v>2471</v>
      </c>
    </row>
    <row r="2473" spans="1:38" x14ac:dyDescent="0.3">
      <c r="A2473" s="232" t="s">
        <v>22</v>
      </c>
      <c r="B2473" s="232" t="s">
        <v>9672</v>
      </c>
      <c r="C2473" s="244" t="s">
        <v>6717</v>
      </c>
      <c r="D2473" s="240" t="s">
        <v>8514</v>
      </c>
      <c r="E2473" s="239" t="s">
        <v>5184</v>
      </c>
      <c r="F2473" s="243" t="s">
        <v>6729</v>
      </c>
      <c r="G2473" s="214">
        <v>0</v>
      </c>
      <c r="H2473" s="234" t="s">
        <v>9313</v>
      </c>
      <c r="I2473" s="234"/>
      <c r="J2473" s="234"/>
      <c r="K2473" s="234"/>
      <c r="L2473" s="234"/>
      <c r="M2473" s="234"/>
      <c r="N2473" s="234" t="s">
        <v>6946</v>
      </c>
      <c r="O2473" s="249" t="s">
        <v>9678</v>
      </c>
      <c r="P2473" s="249" t="s">
        <v>9679</v>
      </c>
      <c r="Q2473" s="226" t="s">
        <v>9675</v>
      </c>
      <c r="R2473" s="212" t="s">
        <v>5185</v>
      </c>
      <c r="S2473" s="213">
        <v>410000281</v>
      </c>
      <c r="T2473" s="236">
        <v>45533</v>
      </c>
      <c r="U2473" s="237" t="s">
        <v>6722</v>
      </c>
      <c r="V2473" s="291">
        <v>45545</v>
      </c>
      <c r="W2473" s="291">
        <v>45583</v>
      </c>
      <c r="X2473" s="291">
        <v>45576</v>
      </c>
      <c r="Y2473" s="237"/>
      <c r="Z2473" s="237" t="s">
        <v>13085</v>
      </c>
      <c r="AA2473" s="225">
        <v>202409</v>
      </c>
      <c r="AB2473" s="246">
        <v>8</v>
      </c>
      <c r="AC2473" s="236" t="s">
        <v>6708</v>
      </c>
      <c r="AD2473" s="247" t="s">
        <v>6709</v>
      </c>
      <c r="AE2473" s="248">
        <v>0</v>
      </c>
      <c r="AF2473" s="247" t="s">
        <v>6709</v>
      </c>
      <c r="AG2473" s="242" t="str">
        <f>IFERROR(VLOOKUP(작성용!A:A,RM!A:D,4,0),"-")</f>
        <v>정은채/박재현</v>
      </c>
      <c r="AH2473" s="9" t="s">
        <v>9676</v>
      </c>
      <c r="AI2473" s="238" t="s">
        <v>13086</v>
      </c>
      <c r="AJ2473" s="238" t="s">
        <v>8224</v>
      </c>
      <c r="AK2473" s="238" t="s">
        <v>6726</v>
      </c>
      <c r="AL2473" s="238">
        <v>2472</v>
      </c>
    </row>
    <row r="2474" spans="1:38" x14ac:dyDescent="0.3">
      <c r="A2474" s="232" t="s">
        <v>22</v>
      </c>
      <c r="B2474" s="232" t="s">
        <v>9672</v>
      </c>
      <c r="C2474" s="244" t="s">
        <v>6717</v>
      </c>
      <c r="D2474" s="240" t="s">
        <v>9682</v>
      </c>
      <c r="E2474" s="239" t="s">
        <v>5755</v>
      </c>
      <c r="F2474" s="243" t="s">
        <v>6729</v>
      </c>
      <c r="G2474" s="214">
        <v>0</v>
      </c>
      <c r="H2474" s="234" t="s">
        <v>9313</v>
      </c>
      <c r="I2474" s="234"/>
      <c r="J2474" s="234"/>
      <c r="K2474" s="234"/>
      <c r="L2474" s="234"/>
      <c r="M2474" s="234"/>
      <c r="N2474" s="234" t="s">
        <v>6946</v>
      </c>
      <c r="O2474" s="249" t="s">
        <v>9678</v>
      </c>
      <c r="P2474" s="249" t="s">
        <v>9679</v>
      </c>
      <c r="Q2474" s="226" t="s">
        <v>9675</v>
      </c>
      <c r="R2474" s="212" t="s">
        <v>5756</v>
      </c>
      <c r="S2474" s="213">
        <v>410000316</v>
      </c>
      <c r="T2474" s="236">
        <v>45533</v>
      </c>
      <c r="U2474" s="237" t="s">
        <v>6722</v>
      </c>
      <c r="V2474" s="291">
        <v>45569</v>
      </c>
      <c r="W2474" s="291">
        <v>45583</v>
      </c>
      <c r="X2474" s="291">
        <v>45576</v>
      </c>
      <c r="Y2474" s="237"/>
      <c r="Z2474" s="237" t="s">
        <v>13085</v>
      </c>
      <c r="AA2474" s="225">
        <v>202409</v>
      </c>
      <c r="AB2474" s="246">
        <v>8</v>
      </c>
      <c r="AC2474" s="236" t="s">
        <v>6708</v>
      </c>
      <c r="AD2474" s="247" t="s">
        <v>6709</v>
      </c>
      <c r="AE2474" s="248">
        <v>0</v>
      </c>
      <c r="AF2474" s="247" t="s">
        <v>6709</v>
      </c>
      <c r="AG2474" s="242" t="str">
        <f>IFERROR(VLOOKUP(작성용!A:A,RM!A:D,4,0),"-")</f>
        <v>정은채/박재현</v>
      </c>
      <c r="AH2474" s="9" t="s">
        <v>9676</v>
      </c>
      <c r="AI2474" s="238" t="s">
        <v>13086</v>
      </c>
      <c r="AJ2474" s="238" t="s">
        <v>9173</v>
      </c>
      <c r="AK2474" s="238" t="s">
        <v>6726</v>
      </c>
      <c r="AL2474" s="238">
        <v>2473</v>
      </c>
    </row>
    <row r="2475" spans="1:38" x14ac:dyDescent="0.3">
      <c r="A2475" s="232" t="s">
        <v>22</v>
      </c>
      <c r="B2475" s="232" t="s">
        <v>9672</v>
      </c>
      <c r="C2475" s="244" t="s">
        <v>6717</v>
      </c>
      <c r="D2475" s="240" t="s">
        <v>6791</v>
      </c>
      <c r="E2475" s="239" t="s">
        <v>4759</v>
      </c>
      <c r="F2475" s="243" t="s">
        <v>6729</v>
      </c>
      <c r="G2475" s="214">
        <v>0</v>
      </c>
      <c r="H2475" s="234" t="s">
        <v>9313</v>
      </c>
      <c r="I2475" s="234"/>
      <c r="J2475" s="234"/>
      <c r="K2475" s="234"/>
      <c r="L2475" s="234"/>
      <c r="M2475" s="234"/>
      <c r="N2475" s="234" t="s">
        <v>6946</v>
      </c>
      <c r="O2475" s="249" t="s">
        <v>9678</v>
      </c>
      <c r="P2475" s="249" t="s">
        <v>9679</v>
      </c>
      <c r="Q2475" s="226" t="s">
        <v>9675</v>
      </c>
      <c r="R2475" s="212" t="s">
        <v>4760</v>
      </c>
      <c r="S2475" s="213">
        <v>410000319</v>
      </c>
      <c r="T2475" s="236">
        <v>45533</v>
      </c>
      <c r="U2475" s="237" t="s">
        <v>6722</v>
      </c>
      <c r="V2475" s="291">
        <v>45545</v>
      </c>
      <c r="W2475" s="291">
        <v>45583</v>
      </c>
      <c r="X2475" s="291">
        <v>45576</v>
      </c>
      <c r="Y2475" s="237"/>
      <c r="Z2475" s="237" t="s">
        <v>13085</v>
      </c>
      <c r="AA2475" s="225">
        <v>202409</v>
      </c>
      <c r="AB2475" s="246">
        <v>8</v>
      </c>
      <c r="AC2475" s="236" t="s">
        <v>6708</v>
      </c>
      <c r="AD2475" s="247" t="s">
        <v>6709</v>
      </c>
      <c r="AE2475" s="248">
        <v>0</v>
      </c>
      <c r="AF2475" s="247" t="s">
        <v>6709</v>
      </c>
      <c r="AG2475" s="242" t="str">
        <f>IFERROR(VLOOKUP(작성용!A:A,RM!A:D,4,0),"-")</f>
        <v>정은채/박재현</v>
      </c>
      <c r="AH2475" s="9" t="s">
        <v>9676</v>
      </c>
      <c r="AI2475" s="238" t="s">
        <v>13086</v>
      </c>
      <c r="AJ2475" s="238" t="s">
        <v>8224</v>
      </c>
      <c r="AK2475" s="238" t="s">
        <v>6726</v>
      </c>
      <c r="AL2475" s="238">
        <v>2474</v>
      </c>
    </row>
    <row r="2476" spans="1:38" x14ac:dyDescent="0.3">
      <c r="A2476" s="232" t="s">
        <v>22</v>
      </c>
      <c r="B2476" s="232" t="s">
        <v>9672</v>
      </c>
      <c r="C2476" s="244" t="s">
        <v>6717</v>
      </c>
      <c r="D2476" s="240" t="s">
        <v>6775</v>
      </c>
      <c r="E2476" s="239" t="s">
        <v>5757</v>
      </c>
      <c r="F2476" s="243" t="s">
        <v>6729</v>
      </c>
      <c r="G2476" s="214">
        <v>0</v>
      </c>
      <c r="H2476" s="234" t="s">
        <v>9313</v>
      </c>
      <c r="I2476" s="234"/>
      <c r="J2476" s="234"/>
      <c r="K2476" s="234"/>
      <c r="L2476" s="234"/>
      <c r="M2476" s="234"/>
      <c r="N2476" s="234" t="s">
        <v>6946</v>
      </c>
      <c r="O2476" s="249" t="s">
        <v>9678</v>
      </c>
      <c r="P2476" s="249" t="s">
        <v>9679</v>
      </c>
      <c r="Q2476" s="226" t="s">
        <v>9675</v>
      </c>
      <c r="R2476" s="212" t="s">
        <v>5758</v>
      </c>
      <c r="S2476" s="213">
        <v>410000320</v>
      </c>
      <c r="T2476" s="236">
        <v>45533</v>
      </c>
      <c r="U2476" s="237" t="s">
        <v>6722</v>
      </c>
      <c r="V2476" s="291">
        <v>45545</v>
      </c>
      <c r="W2476" s="291">
        <v>45583</v>
      </c>
      <c r="X2476" s="291">
        <v>45576</v>
      </c>
      <c r="Y2476" s="237"/>
      <c r="Z2476" s="237" t="s">
        <v>13085</v>
      </c>
      <c r="AA2476" s="225">
        <v>202409</v>
      </c>
      <c r="AB2476" s="246">
        <v>8</v>
      </c>
      <c r="AC2476" s="236" t="s">
        <v>6708</v>
      </c>
      <c r="AD2476" s="247" t="s">
        <v>6709</v>
      </c>
      <c r="AE2476" s="248">
        <v>0</v>
      </c>
      <c r="AF2476" s="247" t="s">
        <v>6709</v>
      </c>
      <c r="AG2476" s="242" t="str">
        <f>IFERROR(VLOOKUP(작성용!A:A,RM!A:D,4,0),"-")</f>
        <v>정은채/박재현</v>
      </c>
      <c r="AH2476" s="9" t="s">
        <v>9676</v>
      </c>
      <c r="AI2476" s="238" t="s">
        <v>13086</v>
      </c>
      <c r="AJ2476" s="238" t="s">
        <v>8224</v>
      </c>
      <c r="AK2476" s="238" t="s">
        <v>6726</v>
      </c>
      <c r="AL2476" s="238">
        <v>2475</v>
      </c>
    </row>
    <row r="2477" spans="1:38" x14ac:dyDescent="0.3">
      <c r="A2477" s="232" t="s">
        <v>22</v>
      </c>
      <c r="B2477" s="232" t="s">
        <v>9672</v>
      </c>
      <c r="C2477" s="244" t="s">
        <v>6717</v>
      </c>
      <c r="D2477" s="240" t="s">
        <v>8587</v>
      </c>
      <c r="E2477" s="239" t="s">
        <v>5250</v>
      </c>
      <c r="F2477" s="243" t="s">
        <v>6729</v>
      </c>
      <c r="G2477" s="214">
        <v>0</v>
      </c>
      <c r="H2477" s="234" t="s">
        <v>9313</v>
      </c>
      <c r="I2477" s="234"/>
      <c r="J2477" s="234"/>
      <c r="K2477" s="234"/>
      <c r="L2477" s="234"/>
      <c r="M2477" s="234"/>
      <c r="N2477" s="234" t="s">
        <v>6946</v>
      </c>
      <c r="O2477" s="249" t="s">
        <v>9678</v>
      </c>
      <c r="P2477" s="249" t="s">
        <v>9679</v>
      </c>
      <c r="Q2477" s="226" t="s">
        <v>9675</v>
      </c>
      <c r="R2477" s="212" t="s">
        <v>5251</v>
      </c>
      <c r="S2477" s="213">
        <v>410000334</v>
      </c>
      <c r="T2477" s="236">
        <v>45533</v>
      </c>
      <c r="U2477" s="237" t="s">
        <v>6722</v>
      </c>
      <c r="V2477" s="291">
        <v>45545</v>
      </c>
      <c r="W2477" s="291">
        <v>45583</v>
      </c>
      <c r="X2477" s="291">
        <v>45576</v>
      </c>
      <c r="Y2477" s="237"/>
      <c r="Z2477" s="237" t="s">
        <v>13085</v>
      </c>
      <c r="AA2477" s="225">
        <v>202409</v>
      </c>
      <c r="AB2477" s="246">
        <v>8</v>
      </c>
      <c r="AC2477" s="236" t="s">
        <v>6708</v>
      </c>
      <c r="AD2477" s="247" t="s">
        <v>6709</v>
      </c>
      <c r="AE2477" s="248">
        <v>0</v>
      </c>
      <c r="AF2477" s="247" t="s">
        <v>6709</v>
      </c>
      <c r="AG2477" s="242" t="str">
        <f>IFERROR(VLOOKUP(작성용!A:A,RM!A:D,4,0),"-")</f>
        <v>정은채/박재현</v>
      </c>
      <c r="AH2477" s="9" t="s">
        <v>9676</v>
      </c>
      <c r="AI2477" s="238" t="s">
        <v>13086</v>
      </c>
      <c r="AJ2477" s="238" t="s">
        <v>8224</v>
      </c>
      <c r="AK2477" s="238" t="s">
        <v>6726</v>
      </c>
      <c r="AL2477" s="238">
        <v>2476</v>
      </c>
    </row>
    <row r="2478" spans="1:38" x14ac:dyDescent="0.3">
      <c r="A2478" s="232" t="s">
        <v>22</v>
      </c>
      <c r="B2478" s="232" t="s">
        <v>9672</v>
      </c>
      <c r="C2478" s="244" t="s">
        <v>6717</v>
      </c>
      <c r="D2478" s="240" t="s">
        <v>9683</v>
      </c>
      <c r="E2478" s="239" t="s">
        <v>5759</v>
      </c>
      <c r="F2478" s="243" t="s">
        <v>6729</v>
      </c>
      <c r="G2478" s="214">
        <v>0</v>
      </c>
      <c r="H2478" s="234" t="s">
        <v>9313</v>
      </c>
      <c r="I2478" s="234"/>
      <c r="J2478" s="234"/>
      <c r="K2478" s="234"/>
      <c r="L2478" s="234"/>
      <c r="M2478" s="234"/>
      <c r="N2478" s="234" t="s">
        <v>6946</v>
      </c>
      <c r="O2478" s="249" t="s">
        <v>9678</v>
      </c>
      <c r="P2478" s="249" t="s">
        <v>9679</v>
      </c>
      <c r="Q2478" s="226" t="s">
        <v>9675</v>
      </c>
      <c r="R2478" s="212" t="s">
        <v>5760</v>
      </c>
      <c r="S2478" s="213">
        <v>410000345</v>
      </c>
      <c r="T2478" s="236">
        <v>45533</v>
      </c>
      <c r="U2478" s="237" t="s">
        <v>6722</v>
      </c>
      <c r="V2478" s="291">
        <v>45545</v>
      </c>
      <c r="W2478" s="291">
        <v>45583</v>
      </c>
      <c r="X2478" s="291">
        <v>45576</v>
      </c>
      <c r="Y2478" s="237"/>
      <c r="Z2478" s="237" t="s">
        <v>13085</v>
      </c>
      <c r="AA2478" s="225">
        <v>202409</v>
      </c>
      <c r="AB2478" s="246">
        <v>8</v>
      </c>
      <c r="AC2478" s="236" t="s">
        <v>6708</v>
      </c>
      <c r="AD2478" s="247" t="s">
        <v>6709</v>
      </c>
      <c r="AE2478" s="248">
        <v>0</v>
      </c>
      <c r="AF2478" s="247" t="s">
        <v>6709</v>
      </c>
      <c r="AG2478" s="242" t="str">
        <f>IFERROR(VLOOKUP(작성용!A:A,RM!A:D,4,0),"-")</f>
        <v>정은채/박재현</v>
      </c>
      <c r="AH2478" s="9" t="s">
        <v>9676</v>
      </c>
      <c r="AI2478" s="238" t="s">
        <v>13086</v>
      </c>
      <c r="AJ2478" s="238" t="s">
        <v>8224</v>
      </c>
      <c r="AK2478" s="238" t="s">
        <v>6726</v>
      </c>
      <c r="AL2478" s="238">
        <v>2477</v>
      </c>
    </row>
    <row r="2479" spans="1:38" x14ac:dyDescent="0.3">
      <c r="A2479" s="232" t="s">
        <v>22</v>
      </c>
      <c r="B2479" s="232" t="s">
        <v>9672</v>
      </c>
      <c r="C2479" s="244" t="s">
        <v>6717</v>
      </c>
      <c r="D2479" s="240" t="s">
        <v>9684</v>
      </c>
      <c r="E2479" s="239" t="s">
        <v>5761</v>
      </c>
      <c r="F2479" s="243" t="s">
        <v>6729</v>
      </c>
      <c r="G2479" s="214">
        <v>0</v>
      </c>
      <c r="H2479" s="234" t="s">
        <v>9313</v>
      </c>
      <c r="I2479" s="234"/>
      <c r="J2479" s="234"/>
      <c r="K2479" s="234"/>
      <c r="L2479" s="234"/>
      <c r="M2479" s="234"/>
      <c r="N2479" s="234" t="s">
        <v>6946</v>
      </c>
      <c r="O2479" s="249" t="s">
        <v>9678</v>
      </c>
      <c r="P2479" s="249" t="s">
        <v>9679</v>
      </c>
      <c r="Q2479" s="226" t="s">
        <v>9675</v>
      </c>
      <c r="R2479" s="212" t="s">
        <v>5762</v>
      </c>
      <c r="S2479" s="213">
        <v>410000359</v>
      </c>
      <c r="T2479" s="236">
        <v>45533</v>
      </c>
      <c r="U2479" s="237" t="s">
        <v>6722</v>
      </c>
      <c r="V2479" s="291">
        <v>45545</v>
      </c>
      <c r="W2479" s="291">
        <v>45583</v>
      </c>
      <c r="X2479" s="291">
        <v>45576</v>
      </c>
      <c r="Y2479" s="237"/>
      <c r="Z2479" s="237" t="s">
        <v>13085</v>
      </c>
      <c r="AA2479" s="225">
        <v>202409</v>
      </c>
      <c r="AB2479" s="246">
        <v>8</v>
      </c>
      <c r="AC2479" s="236" t="s">
        <v>6708</v>
      </c>
      <c r="AD2479" s="247" t="s">
        <v>6709</v>
      </c>
      <c r="AE2479" s="248">
        <v>0</v>
      </c>
      <c r="AF2479" s="247" t="s">
        <v>6709</v>
      </c>
      <c r="AG2479" s="242" t="str">
        <f>IFERROR(VLOOKUP(작성용!A:A,RM!A:D,4,0),"-")</f>
        <v>정은채/박재현</v>
      </c>
      <c r="AH2479" s="9" t="s">
        <v>9676</v>
      </c>
      <c r="AI2479" s="238" t="s">
        <v>13086</v>
      </c>
      <c r="AJ2479" s="238" t="s">
        <v>8224</v>
      </c>
      <c r="AK2479" s="238" t="s">
        <v>6726</v>
      </c>
      <c r="AL2479" s="238">
        <v>2478</v>
      </c>
    </row>
    <row r="2480" spans="1:38" x14ac:dyDescent="0.3">
      <c r="A2480" s="232" t="s">
        <v>22</v>
      </c>
      <c r="B2480" s="232" t="s">
        <v>9672</v>
      </c>
      <c r="C2480" s="244" t="s">
        <v>6717</v>
      </c>
      <c r="D2480" s="240" t="s">
        <v>9685</v>
      </c>
      <c r="E2480" s="239" t="s">
        <v>5763</v>
      </c>
      <c r="F2480" s="243" t="s">
        <v>6729</v>
      </c>
      <c r="G2480" s="214">
        <v>0</v>
      </c>
      <c r="H2480" s="234" t="s">
        <v>9313</v>
      </c>
      <c r="I2480" s="234"/>
      <c r="J2480" s="234"/>
      <c r="K2480" s="234"/>
      <c r="L2480" s="234"/>
      <c r="M2480" s="234"/>
      <c r="N2480" s="234" t="s">
        <v>6946</v>
      </c>
      <c r="O2480" s="249" t="s">
        <v>9678</v>
      </c>
      <c r="P2480" s="249" t="s">
        <v>9679</v>
      </c>
      <c r="Q2480" s="226" t="s">
        <v>9675</v>
      </c>
      <c r="R2480" s="212" t="s">
        <v>5764</v>
      </c>
      <c r="S2480" s="213">
        <v>410000364</v>
      </c>
      <c r="T2480" s="236">
        <v>45533</v>
      </c>
      <c r="U2480" s="237" t="s">
        <v>6722</v>
      </c>
      <c r="V2480" s="291">
        <v>45545</v>
      </c>
      <c r="W2480" s="291">
        <v>45583</v>
      </c>
      <c r="X2480" s="291">
        <v>45576</v>
      </c>
      <c r="Y2480" s="237"/>
      <c r="Z2480" s="237" t="s">
        <v>13085</v>
      </c>
      <c r="AA2480" s="225">
        <v>202409</v>
      </c>
      <c r="AB2480" s="246">
        <v>8</v>
      </c>
      <c r="AC2480" s="236" t="s">
        <v>6708</v>
      </c>
      <c r="AD2480" s="247" t="s">
        <v>6709</v>
      </c>
      <c r="AE2480" s="248">
        <v>0</v>
      </c>
      <c r="AF2480" s="247" t="s">
        <v>6709</v>
      </c>
      <c r="AG2480" s="242" t="str">
        <f>IFERROR(VLOOKUP(작성용!A:A,RM!A:D,4,0),"-")</f>
        <v>정은채/박재현</v>
      </c>
      <c r="AH2480" s="9" t="s">
        <v>9676</v>
      </c>
      <c r="AI2480" s="238" t="s">
        <v>13086</v>
      </c>
      <c r="AJ2480" s="238" t="s">
        <v>8224</v>
      </c>
      <c r="AK2480" s="238" t="s">
        <v>6726</v>
      </c>
      <c r="AL2480" s="238">
        <v>2479</v>
      </c>
    </row>
    <row r="2481" spans="1:38" x14ac:dyDescent="0.3">
      <c r="A2481" s="232" t="s">
        <v>22</v>
      </c>
      <c r="B2481" s="232" t="s">
        <v>9672</v>
      </c>
      <c r="C2481" s="244" t="s">
        <v>6717</v>
      </c>
      <c r="D2481" s="240" t="s">
        <v>9686</v>
      </c>
      <c r="E2481" s="239" t="s">
        <v>5765</v>
      </c>
      <c r="F2481" s="243" t="s">
        <v>6729</v>
      </c>
      <c r="G2481" s="214">
        <v>0</v>
      </c>
      <c r="H2481" s="234" t="s">
        <v>9313</v>
      </c>
      <c r="I2481" s="234"/>
      <c r="J2481" s="234"/>
      <c r="K2481" s="234"/>
      <c r="L2481" s="234"/>
      <c r="M2481" s="234"/>
      <c r="N2481" s="234" t="s">
        <v>6946</v>
      </c>
      <c r="O2481" s="249" t="s">
        <v>9678</v>
      </c>
      <c r="P2481" s="249" t="s">
        <v>9679</v>
      </c>
      <c r="Q2481" s="226" t="s">
        <v>9675</v>
      </c>
      <c r="R2481" s="212" t="s">
        <v>5766</v>
      </c>
      <c r="S2481" s="213">
        <v>410000369</v>
      </c>
      <c r="T2481" s="236">
        <v>45533</v>
      </c>
      <c r="U2481" s="237" t="s">
        <v>6722</v>
      </c>
      <c r="V2481" s="291">
        <v>45569</v>
      </c>
      <c r="W2481" s="291">
        <v>45583</v>
      </c>
      <c r="X2481" s="291">
        <v>45576</v>
      </c>
      <c r="Y2481" s="237"/>
      <c r="Z2481" s="237" t="s">
        <v>13085</v>
      </c>
      <c r="AA2481" s="225">
        <v>202409</v>
      </c>
      <c r="AB2481" s="246">
        <v>8</v>
      </c>
      <c r="AC2481" s="236" t="s">
        <v>6708</v>
      </c>
      <c r="AD2481" s="247" t="s">
        <v>6709</v>
      </c>
      <c r="AE2481" s="248">
        <v>0</v>
      </c>
      <c r="AF2481" s="247" t="s">
        <v>6709</v>
      </c>
      <c r="AG2481" s="242" t="str">
        <f>IFERROR(VLOOKUP(작성용!A:A,RM!A:D,4,0),"-")</f>
        <v>정은채/박재현</v>
      </c>
      <c r="AH2481" s="9" t="s">
        <v>9676</v>
      </c>
      <c r="AI2481" s="238" t="s">
        <v>13086</v>
      </c>
      <c r="AJ2481" s="238" t="s">
        <v>9173</v>
      </c>
      <c r="AK2481" s="238" t="s">
        <v>6726</v>
      </c>
      <c r="AL2481" s="238">
        <v>2480</v>
      </c>
    </row>
    <row r="2482" spans="1:38" x14ac:dyDescent="0.3">
      <c r="A2482" s="232" t="s">
        <v>22</v>
      </c>
      <c r="B2482" s="232" t="s">
        <v>9672</v>
      </c>
      <c r="C2482" s="244" t="s">
        <v>6717</v>
      </c>
      <c r="D2482" s="240" t="s">
        <v>6747</v>
      </c>
      <c r="E2482" s="239" t="s">
        <v>5607</v>
      </c>
      <c r="F2482" s="243" t="s">
        <v>6729</v>
      </c>
      <c r="G2482" s="214">
        <v>0</v>
      </c>
      <c r="H2482" s="234" t="s">
        <v>9313</v>
      </c>
      <c r="I2482" s="234"/>
      <c r="J2482" s="234"/>
      <c r="K2482" s="234"/>
      <c r="L2482" s="234"/>
      <c r="M2482" s="234"/>
      <c r="N2482" s="234" t="s">
        <v>6946</v>
      </c>
      <c r="O2482" s="249" t="s">
        <v>9678</v>
      </c>
      <c r="P2482" s="249" t="s">
        <v>9679</v>
      </c>
      <c r="Q2482" s="226" t="s">
        <v>9675</v>
      </c>
      <c r="R2482" s="212" t="s">
        <v>5608</v>
      </c>
      <c r="S2482" s="213">
        <v>410000373</v>
      </c>
      <c r="T2482" s="236">
        <v>45533</v>
      </c>
      <c r="U2482" s="237" t="s">
        <v>6722</v>
      </c>
      <c r="V2482" s="291">
        <v>45545</v>
      </c>
      <c r="W2482" s="291">
        <v>45583</v>
      </c>
      <c r="X2482" s="291">
        <v>45576</v>
      </c>
      <c r="Y2482" s="237"/>
      <c r="Z2482" s="237" t="s">
        <v>13085</v>
      </c>
      <c r="AA2482" s="225">
        <v>202409</v>
      </c>
      <c r="AB2482" s="246">
        <v>8</v>
      </c>
      <c r="AC2482" s="236" t="s">
        <v>6708</v>
      </c>
      <c r="AD2482" s="247" t="s">
        <v>6709</v>
      </c>
      <c r="AE2482" s="248">
        <v>0</v>
      </c>
      <c r="AF2482" s="247" t="s">
        <v>6709</v>
      </c>
      <c r="AG2482" s="242" t="str">
        <f>IFERROR(VLOOKUP(작성용!A:A,RM!A:D,4,0),"-")</f>
        <v>정은채/박재현</v>
      </c>
      <c r="AH2482" s="9" t="s">
        <v>9676</v>
      </c>
      <c r="AI2482" s="238" t="s">
        <v>13086</v>
      </c>
      <c r="AJ2482" s="238" t="s">
        <v>8224</v>
      </c>
      <c r="AK2482" s="238" t="s">
        <v>6726</v>
      </c>
      <c r="AL2482" s="238">
        <v>2481</v>
      </c>
    </row>
    <row r="2483" spans="1:38" x14ac:dyDescent="0.3">
      <c r="A2483" s="232" t="s">
        <v>22</v>
      </c>
      <c r="B2483" s="232" t="s">
        <v>9672</v>
      </c>
      <c r="C2483" s="244" t="s">
        <v>6717</v>
      </c>
      <c r="D2483" s="240" t="s">
        <v>7391</v>
      </c>
      <c r="E2483" s="239" t="s">
        <v>4564</v>
      </c>
      <c r="F2483" s="243" t="s">
        <v>6729</v>
      </c>
      <c r="G2483" s="214">
        <v>0</v>
      </c>
      <c r="H2483" s="234" t="s">
        <v>9313</v>
      </c>
      <c r="I2483" s="234"/>
      <c r="J2483" s="234"/>
      <c r="K2483" s="234"/>
      <c r="L2483" s="234"/>
      <c r="M2483" s="234"/>
      <c r="N2483" s="234" t="s">
        <v>6946</v>
      </c>
      <c r="O2483" s="249" t="s">
        <v>9678</v>
      </c>
      <c r="P2483" s="249" t="s">
        <v>9679</v>
      </c>
      <c r="Q2483" s="226" t="s">
        <v>9675</v>
      </c>
      <c r="R2483" s="212" t="s">
        <v>4565</v>
      </c>
      <c r="S2483" s="213">
        <v>410000380</v>
      </c>
      <c r="T2483" s="236">
        <v>45533</v>
      </c>
      <c r="U2483" s="237" t="s">
        <v>6722</v>
      </c>
      <c r="V2483" s="291">
        <v>45545</v>
      </c>
      <c r="W2483" s="291">
        <v>45583</v>
      </c>
      <c r="X2483" s="291">
        <v>45576</v>
      </c>
      <c r="Y2483" s="237"/>
      <c r="Z2483" s="237" t="s">
        <v>13085</v>
      </c>
      <c r="AA2483" s="225">
        <v>202409</v>
      </c>
      <c r="AB2483" s="246">
        <v>8</v>
      </c>
      <c r="AC2483" s="236" t="s">
        <v>6708</v>
      </c>
      <c r="AD2483" s="247" t="s">
        <v>6709</v>
      </c>
      <c r="AE2483" s="248">
        <v>0</v>
      </c>
      <c r="AF2483" s="247" t="s">
        <v>6709</v>
      </c>
      <c r="AG2483" s="242" t="str">
        <f>IFERROR(VLOOKUP(작성용!A:A,RM!A:D,4,0),"-")</f>
        <v>정은채/박재현</v>
      </c>
      <c r="AH2483" s="9" t="s">
        <v>9676</v>
      </c>
      <c r="AI2483" s="238" t="s">
        <v>13086</v>
      </c>
      <c r="AJ2483" s="238" t="s">
        <v>8224</v>
      </c>
      <c r="AK2483" s="238" t="s">
        <v>6726</v>
      </c>
      <c r="AL2483" s="238">
        <v>2482</v>
      </c>
    </row>
    <row r="2484" spans="1:38" x14ac:dyDescent="0.3">
      <c r="A2484" s="232" t="s">
        <v>22</v>
      </c>
      <c r="B2484" s="232" t="s">
        <v>9672</v>
      </c>
      <c r="C2484" s="244" t="s">
        <v>6717</v>
      </c>
      <c r="D2484" s="240" t="s">
        <v>9687</v>
      </c>
      <c r="E2484" s="239" t="s">
        <v>5767</v>
      </c>
      <c r="F2484" s="243" t="s">
        <v>6729</v>
      </c>
      <c r="G2484" s="214">
        <v>0</v>
      </c>
      <c r="H2484" s="234" t="s">
        <v>9313</v>
      </c>
      <c r="I2484" s="234"/>
      <c r="J2484" s="234"/>
      <c r="K2484" s="234"/>
      <c r="L2484" s="234"/>
      <c r="M2484" s="234"/>
      <c r="N2484" s="234" t="s">
        <v>6946</v>
      </c>
      <c r="O2484" s="249" t="s">
        <v>9678</v>
      </c>
      <c r="P2484" s="249" t="s">
        <v>9679</v>
      </c>
      <c r="Q2484" s="226" t="s">
        <v>9675</v>
      </c>
      <c r="R2484" s="212" t="s">
        <v>5768</v>
      </c>
      <c r="S2484" s="213">
        <v>410000384</v>
      </c>
      <c r="T2484" s="236">
        <v>45533</v>
      </c>
      <c r="U2484" s="237" t="s">
        <v>6722</v>
      </c>
      <c r="V2484" s="291">
        <v>45545</v>
      </c>
      <c r="W2484" s="291">
        <v>45583</v>
      </c>
      <c r="X2484" s="291">
        <v>45576</v>
      </c>
      <c r="Y2484" s="237"/>
      <c r="Z2484" s="237" t="s">
        <v>13085</v>
      </c>
      <c r="AA2484" s="225">
        <v>202409</v>
      </c>
      <c r="AB2484" s="246">
        <v>8</v>
      </c>
      <c r="AC2484" s="236" t="s">
        <v>6708</v>
      </c>
      <c r="AD2484" s="247" t="s">
        <v>6709</v>
      </c>
      <c r="AE2484" s="248">
        <v>0</v>
      </c>
      <c r="AF2484" s="247" t="s">
        <v>6709</v>
      </c>
      <c r="AG2484" s="242" t="str">
        <f>IFERROR(VLOOKUP(작성용!A:A,RM!A:D,4,0),"-")</f>
        <v>정은채/박재현</v>
      </c>
      <c r="AH2484" s="9" t="s">
        <v>9676</v>
      </c>
      <c r="AI2484" s="238" t="s">
        <v>13086</v>
      </c>
      <c r="AJ2484" s="238" t="s">
        <v>8224</v>
      </c>
      <c r="AK2484" s="238" t="s">
        <v>6726</v>
      </c>
      <c r="AL2484" s="238">
        <v>2483</v>
      </c>
    </row>
    <row r="2485" spans="1:38" x14ac:dyDescent="0.3">
      <c r="A2485" s="232" t="s">
        <v>22</v>
      </c>
      <c r="B2485" s="232" t="s">
        <v>9672</v>
      </c>
      <c r="C2485" s="244" t="s">
        <v>6717</v>
      </c>
      <c r="D2485" s="240" t="s">
        <v>9688</v>
      </c>
      <c r="E2485" s="239" t="s">
        <v>5769</v>
      </c>
      <c r="F2485" s="243" t="s">
        <v>6729</v>
      </c>
      <c r="G2485" s="214">
        <v>0</v>
      </c>
      <c r="H2485" s="234" t="s">
        <v>9313</v>
      </c>
      <c r="I2485" s="234"/>
      <c r="J2485" s="234"/>
      <c r="K2485" s="234"/>
      <c r="L2485" s="234"/>
      <c r="M2485" s="234"/>
      <c r="N2485" s="234" t="s">
        <v>6946</v>
      </c>
      <c r="O2485" s="249" t="s">
        <v>9678</v>
      </c>
      <c r="P2485" s="249" t="s">
        <v>9679</v>
      </c>
      <c r="Q2485" s="226" t="s">
        <v>9675</v>
      </c>
      <c r="R2485" s="212" t="s">
        <v>5770</v>
      </c>
      <c r="S2485" s="213">
        <v>410000385</v>
      </c>
      <c r="T2485" s="236">
        <v>45533</v>
      </c>
      <c r="U2485" s="237" t="s">
        <v>6722</v>
      </c>
      <c r="V2485" s="291">
        <v>45569</v>
      </c>
      <c r="W2485" s="291">
        <v>45583</v>
      </c>
      <c r="X2485" s="291">
        <v>45576</v>
      </c>
      <c r="Y2485" s="237"/>
      <c r="Z2485" s="237" t="s">
        <v>13085</v>
      </c>
      <c r="AA2485" s="225">
        <v>202409</v>
      </c>
      <c r="AB2485" s="246">
        <v>8</v>
      </c>
      <c r="AC2485" s="236" t="s">
        <v>6708</v>
      </c>
      <c r="AD2485" s="247" t="s">
        <v>6709</v>
      </c>
      <c r="AE2485" s="248">
        <v>0</v>
      </c>
      <c r="AF2485" s="247" t="s">
        <v>6709</v>
      </c>
      <c r="AG2485" s="242" t="str">
        <f>IFERROR(VLOOKUP(작성용!A:A,RM!A:D,4,0),"-")</f>
        <v>정은채/박재현</v>
      </c>
      <c r="AH2485" s="9" t="s">
        <v>9676</v>
      </c>
      <c r="AI2485" s="238" t="s">
        <v>13086</v>
      </c>
      <c r="AJ2485" s="238" t="s">
        <v>9173</v>
      </c>
      <c r="AK2485" s="238" t="s">
        <v>6726</v>
      </c>
      <c r="AL2485" s="238">
        <v>2484</v>
      </c>
    </row>
    <row r="2486" spans="1:38" x14ac:dyDescent="0.3">
      <c r="A2486" s="232" t="s">
        <v>22</v>
      </c>
      <c r="B2486" s="232" t="s">
        <v>9672</v>
      </c>
      <c r="C2486" s="244" t="s">
        <v>6717</v>
      </c>
      <c r="D2486" s="240" t="s">
        <v>9689</v>
      </c>
      <c r="E2486" s="239" t="s">
        <v>5771</v>
      </c>
      <c r="F2486" s="243" t="s">
        <v>6729</v>
      </c>
      <c r="G2486" s="214">
        <v>0</v>
      </c>
      <c r="H2486" s="234" t="s">
        <v>9313</v>
      </c>
      <c r="I2486" s="234"/>
      <c r="J2486" s="234"/>
      <c r="K2486" s="234"/>
      <c r="L2486" s="234"/>
      <c r="M2486" s="234"/>
      <c r="N2486" s="234" t="s">
        <v>6946</v>
      </c>
      <c r="O2486" s="249" t="s">
        <v>9678</v>
      </c>
      <c r="P2486" s="249" t="s">
        <v>9679</v>
      </c>
      <c r="Q2486" s="226" t="s">
        <v>9675</v>
      </c>
      <c r="R2486" s="212" t="s">
        <v>5772</v>
      </c>
      <c r="S2486" s="213">
        <v>410000387</v>
      </c>
      <c r="T2486" s="236">
        <v>45533</v>
      </c>
      <c r="U2486" s="237" t="s">
        <v>6722</v>
      </c>
      <c r="V2486" s="291">
        <v>45569</v>
      </c>
      <c r="W2486" s="291">
        <v>45583</v>
      </c>
      <c r="X2486" s="291">
        <v>45576</v>
      </c>
      <c r="Y2486" s="237"/>
      <c r="Z2486" s="237" t="s">
        <v>13085</v>
      </c>
      <c r="AA2486" s="225">
        <v>202409</v>
      </c>
      <c r="AB2486" s="246">
        <v>8</v>
      </c>
      <c r="AC2486" s="236" t="s">
        <v>6708</v>
      </c>
      <c r="AD2486" s="247" t="s">
        <v>6709</v>
      </c>
      <c r="AE2486" s="248">
        <v>0</v>
      </c>
      <c r="AF2486" s="247" t="s">
        <v>6709</v>
      </c>
      <c r="AG2486" s="242" t="str">
        <f>IFERROR(VLOOKUP(작성용!A:A,RM!A:D,4,0),"-")</f>
        <v>정은채/박재현</v>
      </c>
      <c r="AH2486" s="9" t="s">
        <v>9676</v>
      </c>
      <c r="AI2486" s="238" t="s">
        <v>13086</v>
      </c>
      <c r="AJ2486" s="238" t="s">
        <v>9173</v>
      </c>
      <c r="AK2486" s="238" t="s">
        <v>6726</v>
      </c>
      <c r="AL2486" s="238">
        <v>2485</v>
      </c>
    </row>
    <row r="2487" spans="1:38" x14ac:dyDescent="0.3">
      <c r="A2487" s="232" t="s">
        <v>22</v>
      </c>
      <c r="B2487" s="232" t="s">
        <v>9672</v>
      </c>
      <c r="C2487" s="244" t="s">
        <v>6717</v>
      </c>
      <c r="D2487" s="240" t="s">
        <v>6861</v>
      </c>
      <c r="E2487" s="239" t="s">
        <v>5773</v>
      </c>
      <c r="F2487" s="243" t="s">
        <v>6729</v>
      </c>
      <c r="G2487" s="214">
        <v>0</v>
      </c>
      <c r="H2487" s="234" t="s">
        <v>9313</v>
      </c>
      <c r="I2487" s="234"/>
      <c r="J2487" s="234"/>
      <c r="K2487" s="234"/>
      <c r="L2487" s="234"/>
      <c r="M2487" s="234"/>
      <c r="N2487" s="234" t="s">
        <v>6946</v>
      </c>
      <c r="O2487" s="249" t="s">
        <v>9678</v>
      </c>
      <c r="P2487" s="249" t="s">
        <v>9679</v>
      </c>
      <c r="Q2487" s="226" t="s">
        <v>9675</v>
      </c>
      <c r="R2487" s="212" t="s">
        <v>5774</v>
      </c>
      <c r="S2487" s="213">
        <v>410000390</v>
      </c>
      <c r="T2487" s="236">
        <v>45533</v>
      </c>
      <c r="U2487" s="237" t="s">
        <v>6722</v>
      </c>
      <c r="V2487" s="291">
        <v>45545</v>
      </c>
      <c r="W2487" s="291">
        <v>45583</v>
      </c>
      <c r="X2487" s="291">
        <v>45576</v>
      </c>
      <c r="Y2487" s="237"/>
      <c r="Z2487" s="237" t="s">
        <v>13085</v>
      </c>
      <c r="AA2487" s="225">
        <v>202409</v>
      </c>
      <c r="AB2487" s="246">
        <v>8</v>
      </c>
      <c r="AC2487" s="236" t="s">
        <v>6708</v>
      </c>
      <c r="AD2487" s="247" t="s">
        <v>6709</v>
      </c>
      <c r="AE2487" s="248">
        <v>0</v>
      </c>
      <c r="AF2487" s="247" t="s">
        <v>6709</v>
      </c>
      <c r="AG2487" s="242" t="str">
        <f>IFERROR(VLOOKUP(작성용!A:A,RM!A:D,4,0),"-")</f>
        <v>정은채/박재현</v>
      </c>
      <c r="AH2487" s="9" t="s">
        <v>9676</v>
      </c>
      <c r="AI2487" s="238" t="s">
        <v>13086</v>
      </c>
      <c r="AJ2487" s="238" t="s">
        <v>8224</v>
      </c>
      <c r="AK2487" s="238" t="s">
        <v>6726</v>
      </c>
      <c r="AL2487" s="238">
        <v>2486</v>
      </c>
    </row>
    <row r="2488" spans="1:38" x14ac:dyDescent="0.3">
      <c r="A2488" s="232" t="s">
        <v>22</v>
      </c>
      <c r="B2488" s="232" t="s">
        <v>9672</v>
      </c>
      <c r="C2488" s="244" t="s">
        <v>6717</v>
      </c>
      <c r="D2488" s="240" t="s">
        <v>9690</v>
      </c>
      <c r="E2488" s="239" t="s">
        <v>5775</v>
      </c>
      <c r="F2488" s="243" t="s">
        <v>6729</v>
      </c>
      <c r="G2488" s="214">
        <v>0</v>
      </c>
      <c r="H2488" s="234" t="s">
        <v>9313</v>
      </c>
      <c r="I2488" s="234"/>
      <c r="J2488" s="234"/>
      <c r="K2488" s="234"/>
      <c r="L2488" s="234"/>
      <c r="M2488" s="234"/>
      <c r="N2488" s="234" t="s">
        <v>6946</v>
      </c>
      <c r="O2488" s="249" t="s">
        <v>9678</v>
      </c>
      <c r="P2488" s="249" t="s">
        <v>9679</v>
      </c>
      <c r="Q2488" s="226" t="s">
        <v>9675</v>
      </c>
      <c r="R2488" s="212" t="s">
        <v>5776</v>
      </c>
      <c r="S2488" s="213">
        <v>410000398</v>
      </c>
      <c r="T2488" s="236">
        <v>45533</v>
      </c>
      <c r="U2488" s="237" t="s">
        <v>6722</v>
      </c>
      <c r="V2488" s="291">
        <v>45545</v>
      </c>
      <c r="W2488" s="291">
        <v>45583</v>
      </c>
      <c r="X2488" s="291">
        <v>45576</v>
      </c>
      <c r="Y2488" s="237"/>
      <c r="Z2488" s="237" t="s">
        <v>13085</v>
      </c>
      <c r="AA2488" s="225">
        <v>202409</v>
      </c>
      <c r="AB2488" s="246">
        <v>8</v>
      </c>
      <c r="AC2488" s="236" t="s">
        <v>6708</v>
      </c>
      <c r="AD2488" s="247" t="s">
        <v>6709</v>
      </c>
      <c r="AE2488" s="248">
        <v>0</v>
      </c>
      <c r="AF2488" s="247" t="s">
        <v>6709</v>
      </c>
      <c r="AG2488" s="242" t="str">
        <f>IFERROR(VLOOKUP(작성용!A:A,RM!A:D,4,0),"-")</f>
        <v>정은채/박재현</v>
      </c>
      <c r="AH2488" s="9" t="s">
        <v>9676</v>
      </c>
      <c r="AI2488" s="238" t="s">
        <v>13086</v>
      </c>
      <c r="AJ2488" s="238" t="s">
        <v>8224</v>
      </c>
      <c r="AK2488" s="238" t="s">
        <v>6726</v>
      </c>
      <c r="AL2488" s="238">
        <v>2487</v>
      </c>
    </row>
    <row r="2489" spans="1:38" x14ac:dyDescent="0.3">
      <c r="A2489" s="232" t="s">
        <v>22</v>
      </c>
      <c r="B2489" s="232" t="s">
        <v>9672</v>
      </c>
      <c r="C2489" s="244" t="s">
        <v>6717</v>
      </c>
      <c r="D2489" s="240" t="s">
        <v>8412</v>
      </c>
      <c r="E2489" s="239" t="s">
        <v>5092</v>
      </c>
      <c r="F2489" s="243" t="s">
        <v>6729</v>
      </c>
      <c r="G2489" s="214">
        <v>0</v>
      </c>
      <c r="H2489" s="234" t="s">
        <v>9313</v>
      </c>
      <c r="I2489" s="234"/>
      <c r="J2489" s="234"/>
      <c r="K2489" s="234"/>
      <c r="L2489" s="234"/>
      <c r="M2489" s="234"/>
      <c r="N2489" s="234" t="s">
        <v>6946</v>
      </c>
      <c r="O2489" s="249" t="s">
        <v>9678</v>
      </c>
      <c r="P2489" s="249" t="s">
        <v>9679</v>
      </c>
      <c r="Q2489" s="226" t="s">
        <v>9675</v>
      </c>
      <c r="R2489" s="212" t="s">
        <v>5093</v>
      </c>
      <c r="S2489" s="213">
        <v>410000404</v>
      </c>
      <c r="T2489" s="236">
        <v>45533</v>
      </c>
      <c r="U2489" s="237" t="s">
        <v>6722</v>
      </c>
      <c r="V2489" s="291">
        <v>45569</v>
      </c>
      <c r="W2489" s="291">
        <v>45583</v>
      </c>
      <c r="X2489" s="291">
        <v>45576</v>
      </c>
      <c r="Y2489" s="237"/>
      <c r="Z2489" s="237" t="s">
        <v>13085</v>
      </c>
      <c r="AA2489" s="225">
        <v>202409</v>
      </c>
      <c r="AB2489" s="246">
        <v>8</v>
      </c>
      <c r="AC2489" s="236" t="s">
        <v>6708</v>
      </c>
      <c r="AD2489" s="247" t="s">
        <v>6709</v>
      </c>
      <c r="AE2489" s="248">
        <v>0</v>
      </c>
      <c r="AF2489" s="247" t="s">
        <v>6709</v>
      </c>
      <c r="AG2489" s="242" t="str">
        <f>IFERROR(VLOOKUP(작성용!A:A,RM!A:D,4,0),"-")</f>
        <v>정은채/박재현</v>
      </c>
      <c r="AH2489" s="9" t="s">
        <v>9676</v>
      </c>
      <c r="AI2489" s="238" t="s">
        <v>13086</v>
      </c>
      <c r="AJ2489" s="238" t="s">
        <v>9173</v>
      </c>
      <c r="AK2489" s="238" t="s">
        <v>6726</v>
      </c>
      <c r="AL2489" s="238">
        <v>2488</v>
      </c>
    </row>
    <row r="2490" spans="1:38" x14ac:dyDescent="0.3">
      <c r="A2490" s="232" t="s">
        <v>22</v>
      </c>
      <c r="B2490" s="232" t="s">
        <v>9672</v>
      </c>
      <c r="C2490" s="244" t="s">
        <v>6717</v>
      </c>
      <c r="D2490" s="240" t="s">
        <v>9691</v>
      </c>
      <c r="E2490" s="239" t="s">
        <v>5777</v>
      </c>
      <c r="F2490" s="243" t="s">
        <v>6729</v>
      </c>
      <c r="G2490" s="214">
        <v>0</v>
      </c>
      <c r="H2490" s="234" t="s">
        <v>9313</v>
      </c>
      <c r="I2490" s="234"/>
      <c r="J2490" s="234"/>
      <c r="K2490" s="234"/>
      <c r="L2490" s="234"/>
      <c r="M2490" s="234"/>
      <c r="N2490" s="234" t="s">
        <v>6946</v>
      </c>
      <c r="O2490" s="249" t="s">
        <v>9678</v>
      </c>
      <c r="P2490" s="249" t="s">
        <v>9679</v>
      </c>
      <c r="Q2490" s="226" t="s">
        <v>9675</v>
      </c>
      <c r="R2490" s="212" t="s">
        <v>5778</v>
      </c>
      <c r="S2490" s="213">
        <v>410000654</v>
      </c>
      <c r="T2490" s="236">
        <v>45533</v>
      </c>
      <c r="U2490" s="237" t="s">
        <v>6722</v>
      </c>
      <c r="V2490" s="291">
        <v>45545</v>
      </c>
      <c r="W2490" s="291">
        <v>45583</v>
      </c>
      <c r="X2490" s="291">
        <v>45576</v>
      </c>
      <c r="Y2490" s="237"/>
      <c r="Z2490" s="237" t="s">
        <v>13085</v>
      </c>
      <c r="AA2490" s="225">
        <v>202409</v>
      </c>
      <c r="AB2490" s="246">
        <v>8</v>
      </c>
      <c r="AC2490" s="236" t="s">
        <v>6708</v>
      </c>
      <c r="AD2490" s="247" t="s">
        <v>6709</v>
      </c>
      <c r="AE2490" s="248">
        <v>0</v>
      </c>
      <c r="AF2490" s="247" t="s">
        <v>6709</v>
      </c>
      <c r="AG2490" s="242" t="str">
        <f>IFERROR(VLOOKUP(작성용!A:A,RM!A:D,4,0),"-")</f>
        <v>정은채/박재현</v>
      </c>
      <c r="AH2490" s="9" t="s">
        <v>9676</v>
      </c>
      <c r="AI2490" s="238" t="s">
        <v>13086</v>
      </c>
      <c r="AJ2490" s="238" t="s">
        <v>8224</v>
      </c>
      <c r="AK2490" s="238" t="s">
        <v>6726</v>
      </c>
      <c r="AL2490" s="238">
        <v>2489</v>
      </c>
    </row>
    <row r="2491" spans="1:38" x14ac:dyDescent="0.3">
      <c r="A2491" s="232" t="s">
        <v>22</v>
      </c>
      <c r="B2491" s="232" t="s">
        <v>9672</v>
      </c>
      <c r="C2491" s="244" t="s">
        <v>6717</v>
      </c>
      <c r="D2491" s="240" t="s">
        <v>9692</v>
      </c>
      <c r="E2491" s="239" t="s">
        <v>5779</v>
      </c>
      <c r="F2491" s="243" t="s">
        <v>6729</v>
      </c>
      <c r="G2491" s="214">
        <v>0</v>
      </c>
      <c r="H2491" s="234" t="s">
        <v>9313</v>
      </c>
      <c r="I2491" s="234"/>
      <c r="J2491" s="234"/>
      <c r="K2491" s="234"/>
      <c r="L2491" s="234"/>
      <c r="M2491" s="234"/>
      <c r="N2491" s="234" t="s">
        <v>6946</v>
      </c>
      <c r="O2491" s="249" t="s">
        <v>9678</v>
      </c>
      <c r="P2491" s="249" t="s">
        <v>9679</v>
      </c>
      <c r="Q2491" s="226" t="s">
        <v>9675</v>
      </c>
      <c r="R2491" s="212" t="s">
        <v>5780</v>
      </c>
      <c r="S2491" s="213">
        <v>410000672</v>
      </c>
      <c r="T2491" s="236">
        <v>45533</v>
      </c>
      <c r="U2491" s="237" t="s">
        <v>6722</v>
      </c>
      <c r="V2491" s="291">
        <v>45569</v>
      </c>
      <c r="W2491" s="291">
        <v>45583</v>
      </c>
      <c r="X2491" s="291">
        <v>45576</v>
      </c>
      <c r="Y2491" s="237"/>
      <c r="Z2491" s="237" t="s">
        <v>13085</v>
      </c>
      <c r="AA2491" s="225">
        <v>202409</v>
      </c>
      <c r="AB2491" s="246">
        <v>8</v>
      </c>
      <c r="AC2491" s="236" t="s">
        <v>6708</v>
      </c>
      <c r="AD2491" s="247" t="s">
        <v>6709</v>
      </c>
      <c r="AE2491" s="248">
        <v>0</v>
      </c>
      <c r="AF2491" s="247" t="s">
        <v>6709</v>
      </c>
      <c r="AG2491" s="242" t="str">
        <f>IFERROR(VLOOKUP(작성용!A:A,RM!A:D,4,0),"-")</f>
        <v>정은채/박재현</v>
      </c>
      <c r="AH2491" s="9" t="s">
        <v>9676</v>
      </c>
      <c r="AI2491" s="238" t="s">
        <v>13086</v>
      </c>
      <c r="AJ2491" s="238" t="s">
        <v>9173</v>
      </c>
      <c r="AK2491" s="238" t="s">
        <v>6726</v>
      </c>
      <c r="AL2491" s="238">
        <v>2490</v>
      </c>
    </row>
    <row r="2492" spans="1:38" x14ac:dyDescent="0.3">
      <c r="A2492" s="232" t="s">
        <v>22</v>
      </c>
      <c r="B2492" s="232" t="s">
        <v>9672</v>
      </c>
      <c r="C2492" s="244" t="s">
        <v>6717</v>
      </c>
      <c r="D2492" s="240" t="s">
        <v>8902</v>
      </c>
      <c r="E2492" s="239" t="s">
        <v>5781</v>
      </c>
      <c r="F2492" s="243" t="s">
        <v>6729</v>
      </c>
      <c r="G2492" s="214">
        <v>0</v>
      </c>
      <c r="H2492" s="234" t="s">
        <v>9313</v>
      </c>
      <c r="I2492" s="234"/>
      <c r="J2492" s="234"/>
      <c r="K2492" s="234"/>
      <c r="L2492" s="234"/>
      <c r="M2492" s="234"/>
      <c r="N2492" s="234" t="s">
        <v>6946</v>
      </c>
      <c r="O2492" s="249" t="s">
        <v>9678</v>
      </c>
      <c r="P2492" s="249" t="s">
        <v>9679</v>
      </c>
      <c r="Q2492" s="226" t="s">
        <v>9675</v>
      </c>
      <c r="R2492" s="212" t="s">
        <v>5782</v>
      </c>
      <c r="S2492" s="213">
        <v>410000684</v>
      </c>
      <c r="T2492" s="236">
        <v>45533</v>
      </c>
      <c r="U2492" s="237" t="s">
        <v>6722</v>
      </c>
      <c r="V2492" s="291">
        <v>45569</v>
      </c>
      <c r="W2492" s="291">
        <v>45583</v>
      </c>
      <c r="X2492" s="291">
        <v>45576</v>
      </c>
      <c r="Y2492" s="237"/>
      <c r="Z2492" s="237" t="s">
        <v>13085</v>
      </c>
      <c r="AA2492" s="225">
        <v>202409</v>
      </c>
      <c r="AB2492" s="246">
        <v>8</v>
      </c>
      <c r="AC2492" s="236" t="s">
        <v>6708</v>
      </c>
      <c r="AD2492" s="247" t="s">
        <v>6709</v>
      </c>
      <c r="AE2492" s="248">
        <v>0</v>
      </c>
      <c r="AF2492" s="247" t="s">
        <v>6709</v>
      </c>
      <c r="AG2492" s="242" t="str">
        <f>IFERROR(VLOOKUP(작성용!A:A,RM!A:D,4,0),"-")</f>
        <v>정은채/박재현</v>
      </c>
      <c r="AH2492" s="9" t="s">
        <v>9676</v>
      </c>
      <c r="AI2492" s="238" t="s">
        <v>13086</v>
      </c>
      <c r="AJ2492" s="238" t="s">
        <v>9173</v>
      </c>
      <c r="AK2492" s="238" t="s">
        <v>6726</v>
      </c>
      <c r="AL2492" s="238">
        <v>2491</v>
      </c>
    </row>
    <row r="2493" spans="1:38" x14ac:dyDescent="0.3">
      <c r="A2493" s="232" t="s">
        <v>22</v>
      </c>
      <c r="B2493" s="232" t="s">
        <v>9672</v>
      </c>
      <c r="C2493" s="244" t="s">
        <v>6717</v>
      </c>
      <c r="D2493" s="240" t="s">
        <v>9693</v>
      </c>
      <c r="E2493" s="239" t="s">
        <v>5783</v>
      </c>
      <c r="F2493" s="243" t="s">
        <v>6729</v>
      </c>
      <c r="G2493" s="214">
        <v>0</v>
      </c>
      <c r="H2493" s="234" t="s">
        <v>9313</v>
      </c>
      <c r="I2493" s="234"/>
      <c r="J2493" s="234"/>
      <c r="K2493" s="234"/>
      <c r="L2493" s="234"/>
      <c r="M2493" s="234"/>
      <c r="N2493" s="234" t="s">
        <v>6946</v>
      </c>
      <c r="O2493" s="249" t="s">
        <v>9678</v>
      </c>
      <c r="P2493" s="249" t="s">
        <v>9679</v>
      </c>
      <c r="Q2493" s="226" t="s">
        <v>9675</v>
      </c>
      <c r="R2493" s="212" t="s">
        <v>5784</v>
      </c>
      <c r="S2493" s="213">
        <v>410000688</v>
      </c>
      <c r="T2493" s="236">
        <v>45533</v>
      </c>
      <c r="U2493" s="237" t="s">
        <v>6722</v>
      </c>
      <c r="V2493" s="291">
        <v>45569</v>
      </c>
      <c r="W2493" s="291">
        <v>45583</v>
      </c>
      <c r="X2493" s="291">
        <v>45576</v>
      </c>
      <c r="Y2493" s="237"/>
      <c r="Z2493" s="237" t="s">
        <v>13085</v>
      </c>
      <c r="AA2493" s="225">
        <v>202409</v>
      </c>
      <c r="AB2493" s="246">
        <v>8</v>
      </c>
      <c r="AC2493" s="236" t="s">
        <v>6708</v>
      </c>
      <c r="AD2493" s="247" t="s">
        <v>6709</v>
      </c>
      <c r="AE2493" s="248">
        <v>0</v>
      </c>
      <c r="AF2493" s="247" t="s">
        <v>6709</v>
      </c>
      <c r="AG2493" s="242" t="str">
        <f>IFERROR(VLOOKUP(작성용!A:A,RM!A:D,4,0),"-")</f>
        <v>정은채/박재현</v>
      </c>
      <c r="AH2493" s="9" t="s">
        <v>9676</v>
      </c>
      <c r="AI2493" s="238" t="s">
        <v>13086</v>
      </c>
      <c r="AJ2493" s="238" t="s">
        <v>9173</v>
      </c>
      <c r="AK2493" s="238" t="s">
        <v>6726</v>
      </c>
      <c r="AL2493" s="238">
        <v>2492</v>
      </c>
    </row>
    <row r="2494" spans="1:38" x14ac:dyDescent="0.3">
      <c r="A2494" s="232" t="s">
        <v>22</v>
      </c>
      <c r="B2494" s="232" t="s">
        <v>9672</v>
      </c>
      <c r="C2494" s="244" t="s">
        <v>6717</v>
      </c>
      <c r="D2494" s="240" t="s">
        <v>9694</v>
      </c>
      <c r="E2494" s="239" t="s">
        <v>5785</v>
      </c>
      <c r="F2494" s="243" t="s">
        <v>6729</v>
      </c>
      <c r="G2494" s="214">
        <v>0</v>
      </c>
      <c r="H2494" s="234" t="s">
        <v>9313</v>
      </c>
      <c r="I2494" s="234"/>
      <c r="J2494" s="234"/>
      <c r="K2494" s="234"/>
      <c r="L2494" s="234"/>
      <c r="M2494" s="234"/>
      <c r="N2494" s="234" t="s">
        <v>6946</v>
      </c>
      <c r="O2494" s="249" t="s">
        <v>9678</v>
      </c>
      <c r="P2494" s="249" t="s">
        <v>9679</v>
      </c>
      <c r="Q2494" s="226" t="s">
        <v>9675</v>
      </c>
      <c r="R2494" s="212" t="s">
        <v>5786</v>
      </c>
      <c r="S2494" s="213">
        <v>410000695</v>
      </c>
      <c r="T2494" s="236">
        <v>45533</v>
      </c>
      <c r="U2494" s="237" t="s">
        <v>6722</v>
      </c>
      <c r="V2494" s="291">
        <v>45545</v>
      </c>
      <c r="W2494" s="291">
        <v>45583</v>
      </c>
      <c r="X2494" s="291">
        <v>45576</v>
      </c>
      <c r="Y2494" s="237"/>
      <c r="Z2494" s="237" t="s">
        <v>13085</v>
      </c>
      <c r="AA2494" s="225">
        <v>202409</v>
      </c>
      <c r="AB2494" s="246">
        <v>8</v>
      </c>
      <c r="AC2494" s="236" t="s">
        <v>6708</v>
      </c>
      <c r="AD2494" s="247" t="s">
        <v>6709</v>
      </c>
      <c r="AE2494" s="248">
        <v>0</v>
      </c>
      <c r="AF2494" s="247" t="s">
        <v>6709</v>
      </c>
      <c r="AG2494" s="242" t="str">
        <f>IFERROR(VLOOKUP(작성용!A:A,RM!A:D,4,0),"-")</f>
        <v>정은채/박재현</v>
      </c>
      <c r="AH2494" s="9" t="s">
        <v>9676</v>
      </c>
      <c r="AI2494" s="238" t="s">
        <v>13086</v>
      </c>
      <c r="AJ2494" s="238" t="s">
        <v>8224</v>
      </c>
      <c r="AK2494" s="238" t="s">
        <v>6726</v>
      </c>
      <c r="AL2494" s="238">
        <v>2493</v>
      </c>
    </row>
    <row r="2495" spans="1:38" x14ac:dyDescent="0.3">
      <c r="A2495" s="232" t="s">
        <v>22</v>
      </c>
      <c r="B2495" s="232" t="s">
        <v>9672</v>
      </c>
      <c r="C2495" s="244" t="s">
        <v>6717</v>
      </c>
      <c r="D2495" s="240" t="s">
        <v>8071</v>
      </c>
      <c r="E2495" s="239" t="s">
        <v>4691</v>
      </c>
      <c r="F2495" s="243" t="s">
        <v>6729</v>
      </c>
      <c r="G2495" s="214">
        <v>0</v>
      </c>
      <c r="H2495" s="234" t="s">
        <v>9313</v>
      </c>
      <c r="I2495" s="234"/>
      <c r="J2495" s="234"/>
      <c r="K2495" s="234"/>
      <c r="L2495" s="234"/>
      <c r="M2495" s="234"/>
      <c r="N2495" s="234" t="s">
        <v>6946</v>
      </c>
      <c r="O2495" s="249" t="s">
        <v>9678</v>
      </c>
      <c r="P2495" s="249" t="s">
        <v>9679</v>
      </c>
      <c r="Q2495" s="226" t="s">
        <v>9675</v>
      </c>
      <c r="R2495" s="212" t="s">
        <v>4692</v>
      </c>
      <c r="S2495" s="213">
        <v>410000700</v>
      </c>
      <c r="T2495" s="236">
        <v>45533</v>
      </c>
      <c r="U2495" s="237" t="s">
        <v>6722</v>
      </c>
      <c r="V2495" s="291">
        <v>45545</v>
      </c>
      <c r="W2495" s="291">
        <v>45583</v>
      </c>
      <c r="X2495" s="291">
        <v>45576</v>
      </c>
      <c r="Y2495" s="237"/>
      <c r="Z2495" s="237" t="s">
        <v>13085</v>
      </c>
      <c r="AA2495" s="225">
        <v>202409</v>
      </c>
      <c r="AB2495" s="246">
        <v>8</v>
      </c>
      <c r="AC2495" s="236" t="s">
        <v>6708</v>
      </c>
      <c r="AD2495" s="247" t="s">
        <v>6709</v>
      </c>
      <c r="AE2495" s="248">
        <v>0</v>
      </c>
      <c r="AF2495" s="247" t="s">
        <v>6709</v>
      </c>
      <c r="AG2495" s="242" t="str">
        <f>IFERROR(VLOOKUP(작성용!A:A,RM!A:D,4,0),"-")</f>
        <v>정은채/박재현</v>
      </c>
      <c r="AH2495" s="9" t="s">
        <v>9676</v>
      </c>
      <c r="AI2495" s="238" t="s">
        <v>13086</v>
      </c>
      <c r="AJ2495" s="238" t="s">
        <v>8224</v>
      </c>
      <c r="AK2495" s="238" t="s">
        <v>6726</v>
      </c>
      <c r="AL2495" s="238">
        <v>2494</v>
      </c>
    </row>
    <row r="2496" spans="1:38" x14ac:dyDescent="0.3">
      <c r="A2496" s="232" t="s">
        <v>22</v>
      </c>
      <c r="B2496" s="232" t="s">
        <v>9672</v>
      </c>
      <c r="C2496" s="244" t="s">
        <v>6717</v>
      </c>
      <c r="D2496" s="240" t="s">
        <v>7752</v>
      </c>
      <c r="E2496" s="239" t="s">
        <v>3976</v>
      </c>
      <c r="F2496" s="243" t="s">
        <v>6729</v>
      </c>
      <c r="G2496" s="214">
        <v>0</v>
      </c>
      <c r="H2496" s="234" t="s">
        <v>9313</v>
      </c>
      <c r="I2496" s="234"/>
      <c r="J2496" s="234"/>
      <c r="K2496" s="234"/>
      <c r="L2496" s="234"/>
      <c r="M2496" s="234"/>
      <c r="N2496" s="234" t="s">
        <v>6946</v>
      </c>
      <c r="O2496" s="249" t="s">
        <v>9678</v>
      </c>
      <c r="P2496" s="249" t="s">
        <v>9679</v>
      </c>
      <c r="Q2496" s="226" t="s">
        <v>9675</v>
      </c>
      <c r="R2496" s="212" t="s">
        <v>4318</v>
      </c>
      <c r="S2496" s="213">
        <v>410000705</v>
      </c>
      <c r="T2496" s="236">
        <v>45533</v>
      </c>
      <c r="U2496" s="237" t="s">
        <v>6722</v>
      </c>
      <c r="V2496" s="291">
        <v>45545</v>
      </c>
      <c r="W2496" s="291">
        <v>45583</v>
      </c>
      <c r="X2496" s="291">
        <v>45576</v>
      </c>
      <c r="Y2496" s="237"/>
      <c r="Z2496" s="237" t="s">
        <v>13085</v>
      </c>
      <c r="AA2496" s="225">
        <v>202409</v>
      </c>
      <c r="AB2496" s="246">
        <v>8</v>
      </c>
      <c r="AC2496" s="236" t="s">
        <v>6708</v>
      </c>
      <c r="AD2496" s="247" t="s">
        <v>6709</v>
      </c>
      <c r="AE2496" s="248">
        <v>0</v>
      </c>
      <c r="AF2496" s="247" t="s">
        <v>6709</v>
      </c>
      <c r="AG2496" s="242" t="str">
        <f>IFERROR(VLOOKUP(작성용!A:A,RM!A:D,4,0),"-")</f>
        <v>정은채/박재현</v>
      </c>
      <c r="AH2496" s="9" t="s">
        <v>9676</v>
      </c>
      <c r="AI2496" s="238" t="s">
        <v>13086</v>
      </c>
      <c r="AJ2496" s="238" t="s">
        <v>8224</v>
      </c>
      <c r="AK2496" s="238" t="s">
        <v>6726</v>
      </c>
      <c r="AL2496" s="238">
        <v>2495</v>
      </c>
    </row>
    <row r="2497" spans="1:38" x14ac:dyDescent="0.3">
      <c r="A2497" s="232" t="s">
        <v>22</v>
      </c>
      <c r="B2497" s="232" t="s">
        <v>9672</v>
      </c>
      <c r="C2497" s="244" t="s">
        <v>6717</v>
      </c>
      <c r="D2497" s="240" t="s">
        <v>9695</v>
      </c>
      <c r="E2497" s="239" t="s">
        <v>5787</v>
      </c>
      <c r="F2497" s="243" t="s">
        <v>6729</v>
      </c>
      <c r="G2497" s="214">
        <v>0</v>
      </c>
      <c r="H2497" s="234" t="s">
        <v>9313</v>
      </c>
      <c r="I2497" s="234"/>
      <c r="J2497" s="234"/>
      <c r="K2497" s="234"/>
      <c r="L2497" s="234"/>
      <c r="M2497" s="234"/>
      <c r="N2497" s="234" t="s">
        <v>6946</v>
      </c>
      <c r="O2497" s="249" t="s">
        <v>9678</v>
      </c>
      <c r="P2497" s="249" t="s">
        <v>9679</v>
      </c>
      <c r="Q2497" s="226" t="s">
        <v>9675</v>
      </c>
      <c r="R2497" s="212" t="s">
        <v>5788</v>
      </c>
      <c r="S2497" s="213">
        <v>410000711</v>
      </c>
      <c r="T2497" s="236">
        <v>45533</v>
      </c>
      <c r="U2497" s="237" t="s">
        <v>6722</v>
      </c>
      <c r="V2497" s="291">
        <v>45569</v>
      </c>
      <c r="W2497" s="291">
        <v>45583</v>
      </c>
      <c r="X2497" s="291">
        <v>45576</v>
      </c>
      <c r="Y2497" s="237"/>
      <c r="Z2497" s="237" t="s">
        <v>13085</v>
      </c>
      <c r="AA2497" s="225">
        <v>202409</v>
      </c>
      <c r="AB2497" s="246">
        <v>8</v>
      </c>
      <c r="AC2497" s="236" t="s">
        <v>6708</v>
      </c>
      <c r="AD2497" s="247" t="s">
        <v>6709</v>
      </c>
      <c r="AE2497" s="248">
        <v>0</v>
      </c>
      <c r="AF2497" s="247" t="s">
        <v>6709</v>
      </c>
      <c r="AG2497" s="242" t="str">
        <f>IFERROR(VLOOKUP(작성용!A:A,RM!A:D,4,0),"-")</f>
        <v>정은채/박재현</v>
      </c>
      <c r="AH2497" s="9" t="s">
        <v>9676</v>
      </c>
      <c r="AI2497" s="238" t="s">
        <v>13086</v>
      </c>
      <c r="AJ2497" s="238" t="s">
        <v>9173</v>
      </c>
      <c r="AK2497" s="238" t="s">
        <v>6726</v>
      </c>
      <c r="AL2497" s="238">
        <v>2496</v>
      </c>
    </row>
    <row r="2498" spans="1:38" x14ac:dyDescent="0.3">
      <c r="A2498" s="232" t="s">
        <v>22</v>
      </c>
      <c r="B2498" s="232" t="s">
        <v>9672</v>
      </c>
      <c r="C2498" s="244" t="s">
        <v>6717</v>
      </c>
      <c r="D2498" s="240" t="s">
        <v>9696</v>
      </c>
      <c r="E2498" s="239" t="s">
        <v>5789</v>
      </c>
      <c r="F2498" s="243" t="s">
        <v>6729</v>
      </c>
      <c r="G2498" s="214">
        <v>0</v>
      </c>
      <c r="H2498" s="234" t="s">
        <v>9313</v>
      </c>
      <c r="I2498" s="234"/>
      <c r="J2498" s="234"/>
      <c r="K2498" s="234"/>
      <c r="L2498" s="234"/>
      <c r="M2498" s="234"/>
      <c r="N2498" s="234" t="s">
        <v>6946</v>
      </c>
      <c r="O2498" s="249" t="s">
        <v>9678</v>
      </c>
      <c r="P2498" s="249" t="s">
        <v>9679</v>
      </c>
      <c r="Q2498" s="226" t="s">
        <v>9675</v>
      </c>
      <c r="R2498" s="212" t="s">
        <v>5790</v>
      </c>
      <c r="S2498" s="213">
        <v>410000723</v>
      </c>
      <c r="T2498" s="236">
        <v>45533</v>
      </c>
      <c r="U2498" s="237" t="s">
        <v>6722</v>
      </c>
      <c r="V2498" s="291">
        <v>45545</v>
      </c>
      <c r="W2498" s="291">
        <v>45583</v>
      </c>
      <c r="X2498" s="291">
        <v>45576</v>
      </c>
      <c r="Y2498" s="237"/>
      <c r="Z2498" s="237" t="s">
        <v>13085</v>
      </c>
      <c r="AA2498" s="225">
        <v>202409</v>
      </c>
      <c r="AB2498" s="246">
        <v>8</v>
      </c>
      <c r="AC2498" s="236" t="s">
        <v>6708</v>
      </c>
      <c r="AD2498" s="247" t="s">
        <v>6709</v>
      </c>
      <c r="AE2498" s="248">
        <v>0</v>
      </c>
      <c r="AF2498" s="247" t="s">
        <v>6709</v>
      </c>
      <c r="AG2498" s="242" t="str">
        <f>IFERROR(VLOOKUP(작성용!A:A,RM!A:D,4,0),"-")</f>
        <v>정은채/박재현</v>
      </c>
      <c r="AH2498" s="9" t="s">
        <v>9676</v>
      </c>
      <c r="AI2498" s="238" t="s">
        <v>13086</v>
      </c>
      <c r="AJ2498" s="238" t="s">
        <v>8224</v>
      </c>
      <c r="AK2498" s="238" t="s">
        <v>6726</v>
      </c>
      <c r="AL2498" s="238">
        <v>2497</v>
      </c>
    </row>
    <row r="2499" spans="1:38" x14ac:dyDescent="0.3">
      <c r="A2499" s="232" t="s">
        <v>22</v>
      </c>
      <c r="B2499" s="232" t="s">
        <v>9672</v>
      </c>
      <c r="C2499" s="244" t="s">
        <v>6717</v>
      </c>
      <c r="D2499" s="240" t="s">
        <v>9697</v>
      </c>
      <c r="E2499" s="239" t="s">
        <v>5791</v>
      </c>
      <c r="F2499" s="243" t="s">
        <v>6729</v>
      </c>
      <c r="G2499" s="214">
        <v>0</v>
      </c>
      <c r="H2499" s="234" t="s">
        <v>9313</v>
      </c>
      <c r="I2499" s="234"/>
      <c r="J2499" s="234"/>
      <c r="K2499" s="234"/>
      <c r="L2499" s="234"/>
      <c r="M2499" s="234"/>
      <c r="N2499" s="234" t="s">
        <v>6946</v>
      </c>
      <c r="O2499" s="249" t="s">
        <v>9678</v>
      </c>
      <c r="P2499" s="249" t="s">
        <v>9679</v>
      </c>
      <c r="Q2499" s="226" t="s">
        <v>9675</v>
      </c>
      <c r="R2499" s="212" t="s">
        <v>5792</v>
      </c>
      <c r="S2499" s="213">
        <v>410000731</v>
      </c>
      <c r="T2499" s="236">
        <v>45533</v>
      </c>
      <c r="U2499" s="237" t="s">
        <v>6722</v>
      </c>
      <c r="V2499" s="291">
        <v>45545</v>
      </c>
      <c r="W2499" s="291">
        <v>45583</v>
      </c>
      <c r="X2499" s="291">
        <v>45576</v>
      </c>
      <c r="Y2499" s="237"/>
      <c r="Z2499" s="237" t="s">
        <v>13085</v>
      </c>
      <c r="AA2499" s="225">
        <v>202409</v>
      </c>
      <c r="AB2499" s="246">
        <v>8</v>
      </c>
      <c r="AC2499" s="236" t="s">
        <v>6708</v>
      </c>
      <c r="AD2499" s="247" t="s">
        <v>6709</v>
      </c>
      <c r="AE2499" s="248">
        <v>0</v>
      </c>
      <c r="AF2499" s="247" t="s">
        <v>6709</v>
      </c>
      <c r="AG2499" s="242" t="str">
        <f>IFERROR(VLOOKUP(작성용!A:A,RM!A:D,4,0),"-")</f>
        <v>정은채/박재현</v>
      </c>
      <c r="AH2499" s="9" t="s">
        <v>9676</v>
      </c>
      <c r="AI2499" s="238" t="s">
        <v>13086</v>
      </c>
      <c r="AJ2499" s="238" t="s">
        <v>8224</v>
      </c>
      <c r="AK2499" s="238" t="s">
        <v>6726</v>
      </c>
      <c r="AL2499" s="238">
        <v>2498</v>
      </c>
    </row>
    <row r="2500" spans="1:38" x14ac:dyDescent="0.3">
      <c r="A2500" s="232" t="s">
        <v>22</v>
      </c>
      <c r="B2500" s="232" t="s">
        <v>9672</v>
      </c>
      <c r="C2500" s="244" t="s">
        <v>6717</v>
      </c>
      <c r="D2500" s="240" t="s">
        <v>9698</v>
      </c>
      <c r="E2500" s="239" t="s">
        <v>5793</v>
      </c>
      <c r="F2500" s="243" t="s">
        <v>6729</v>
      </c>
      <c r="G2500" s="214">
        <v>0</v>
      </c>
      <c r="H2500" s="234" t="s">
        <v>9313</v>
      </c>
      <c r="I2500" s="234"/>
      <c r="J2500" s="234"/>
      <c r="K2500" s="234"/>
      <c r="L2500" s="234"/>
      <c r="M2500" s="234"/>
      <c r="N2500" s="234" t="s">
        <v>6946</v>
      </c>
      <c r="O2500" s="249" t="s">
        <v>9678</v>
      </c>
      <c r="P2500" s="249" t="s">
        <v>9679</v>
      </c>
      <c r="Q2500" s="226" t="s">
        <v>9675</v>
      </c>
      <c r="R2500" s="212" t="s">
        <v>5794</v>
      </c>
      <c r="S2500" s="213">
        <v>410000732</v>
      </c>
      <c r="T2500" s="236">
        <v>45533</v>
      </c>
      <c r="U2500" s="237" t="s">
        <v>6722</v>
      </c>
      <c r="V2500" s="291">
        <v>45569</v>
      </c>
      <c r="W2500" s="291">
        <v>45583</v>
      </c>
      <c r="X2500" s="291">
        <v>45576</v>
      </c>
      <c r="Y2500" s="237"/>
      <c r="Z2500" s="237" t="s">
        <v>13085</v>
      </c>
      <c r="AA2500" s="225">
        <v>202409</v>
      </c>
      <c r="AB2500" s="246">
        <v>8</v>
      </c>
      <c r="AC2500" s="236" t="s">
        <v>6708</v>
      </c>
      <c r="AD2500" s="247" t="s">
        <v>6709</v>
      </c>
      <c r="AE2500" s="248">
        <v>0</v>
      </c>
      <c r="AF2500" s="247" t="s">
        <v>6709</v>
      </c>
      <c r="AG2500" s="242" t="str">
        <f>IFERROR(VLOOKUP(작성용!A:A,RM!A:D,4,0),"-")</f>
        <v>정은채/박재현</v>
      </c>
      <c r="AH2500" s="9" t="s">
        <v>9676</v>
      </c>
      <c r="AI2500" s="238" t="s">
        <v>13086</v>
      </c>
      <c r="AJ2500" s="238" t="s">
        <v>9173</v>
      </c>
      <c r="AK2500" s="238" t="s">
        <v>6726</v>
      </c>
      <c r="AL2500" s="238">
        <v>2499</v>
      </c>
    </row>
    <row r="2501" spans="1:38" x14ac:dyDescent="0.3">
      <c r="A2501" s="232" t="s">
        <v>22</v>
      </c>
      <c r="B2501" s="232" t="s">
        <v>9672</v>
      </c>
      <c r="C2501" s="244" t="s">
        <v>6717</v>
      </c>
      <c r="D2501" s="240" t="s">
        <v>9699</v>
      </c>
      <c r="E2501" s="239" t="s">
        <v>5795</v>
      </c>
      <c r="F2501" s="243" t="s">
        <v>6729</v>
      </c>
      <c r="G2501" s="214">
        <v>0</v>
      </c>
      <c r="H2501" s="234" t="s">
        <v>9313</v>
      </c>
      <c r="I2501" s="234"/>
      <c r="J2501" s="234"/>
      <c r="K2501" s="234"/>
      <c r="L2501" s="234"/>
      <c r="M2501" s="234"/>
      <c r="N2501" s="234" t="s">
        <v>6946</v>
      </c>
      <c r="O2501" s="249" t="s">
        <v>9678</v>
      </c>
      <c r="P2501" s="249" t="s">
        <v>9679</v>
      </c>
      <c r="Q2501" s="226" t="s">
        <v>9675</v>
      </c>
      <c r="R2501" s="212" t="s">
        <v>5796</v>
      </c>
      <c r="S2501" s="213">
        <v>410000736</v>
      </c>
      <c r="T2501" s="236">
        <v>45533</v>
      </c>
      <c r="U2501" s="237" t="s">
        <v>6722</v>
      </c>
      <c r="V2501" s="291">
        <v>45545</v>
      </c>
      <c r="W2501" s="291">
        <v>45583</v>
      </c>
      <c r="X2501" s="291">
        <v>45576</v>
      </c>
      <c r="Y2501" s="237"/>
      <c r="Z2501" s="237" t="s">
        <v>13085</v>
      </c>
      <c r="AA2501" s="225">
        <v>202409</v>
      </c>
      <c r="AB2501" s="246">
        <v>8</v>
      </c>
      <c r="AC2501" s="236" t="s">
        <v>6708</v>
      </c>
      <c r="AD2501" s="247" t="s">
        <v>6709</v>
      </c>
      <c r="AE2501" s="248">
        <v>0</v>
      </c>
      <c r="AF2501" s="247" t="s">
        <v>6709</v>
      </c>
      <c r="AG2501" s="242" t="str">
        <f>IFERROR(VLOOKUP(작성용!A:A,RM!A:D,4,0),"-")</f>
        <v>정은채/박재현</v>
      </c>
      <c r="AH2501" s="9" t="s">
        <v>9676</v>
      </c>
      <c r="AI2501" s="238" t="s">
        <v>13086</v>
      </c>
      <c r="AJ2501" s="238" t="s">
        <v>8224</v>
      </c>
      <c r="AK2501" s="238" t="s">
        <v>6726</v>
      </c>
      <c r="AL2501" s="238">
        <v>2500</v>
      </c>
    </row>
    <row r="2502" spans="1:38" x14ac:dyDescent="0.3">
      <c r="A2502" s="232" t="s">
        <v>22</v>
      </c>
      <c r="B2502" s="232" t="s">
        <v>9672</v>
      </c>
      <c r="C2502" s="244" t="s">
        <v>6717</v>
      </c>
      <c r="D2502" s="240" t="s">
        <v>9700</v>
      </c>
      <c r="E2502" s="239" t="s">
        <v>5797</v>
      </c>
      <c r="F2502" s="243" t="s">
        <v>6729</v>
      </c>
      <c r="G2502" s="214">
        <v>0</v>
      </c>
      <c r="H2502" s="234" t="s">
        <v>9313</v>
      </c>
      <c r="I2502" s="234"/>
      <c r="J2502" s="234"/>
      <c r="K2502" s="234"/>
      <c r="L2502" s="234"/>
      <c r="M2502" s="234"/>
      <c r="N2502" s="234" t="s">
        <v>6946</v>
      </c>
      <c r="O2502" s="249" t="s">
        <v>9678</v>
      </c>
      <c r="P2502" s="249" t="s">
        <v>9679</v>
      </c>
      <c r="Q2502" s="226" t="s">
        <v>9675</v>
      </c>
      <c r="R2502" s="212" t="s">
        <v>5798</v>
      </c>
      <c r="S2502" s="213">
        <v>410000743</v>
      </c>
      <c r="T2502" s="236">
        <v>45533</v>
      </c>
      <c r="U2502" s="237" t="s">
        <v>6722</v>
      </c>
      <c r="V2502" s="291">
        <v>45545</v>
      </c>
      <c r="W2502" s="291">
        <v>45583</v>
      </c>
      <c r="X2502" s="291">
        <v>45576</v>
      </c>
      <c r="Y2502" s="237"/>
      <c r="Z2502" s="237" t="s">
        <v>13085</v>
      </c>
      <c r="AA2502" s="225">
        <v>202409</v>
      </c>
      <c r="AB2502" s="246">
        <v>8</v>
      </c>
      <c r="AC2502" s="236" t="s">
        <v>6708</v>
      </c>
      <c r="AD2502" s="247" t="s">
        <v>6709</v>
      </c>
      <c r="AE2502" s="248">
        <v>0</v>
      </c>
      <c r="AF2502" s="247" t="s">
        <v>6709</v>
      </c>
      <c r="AG2502" s="242" t="str">
        <f>IFERROR(VLOOKUP(작성용!A:A,RM!A:D,4,0),"-")</f>
        <v>정은채/박재현</v>
      </c>
      <c r="AH2502" s="9" t="s">
        <v>9676</v>
      </c>
      <c r="AI2502" s="238" t="s">
        <v>13086</v>
      </c>
      <c r="AJ2502" s="238" t="s">
        <v>8224</v>
      </c>
      <c r="AK2502" s="238" t="s">
        <v>6726</v>
      </c>
      <c r="AL2502" s="238">
        <v>2501</v>
      </c>
    </row>
    <row r="2503" spans="1:38" x14ac:dyDescent="0.3">
      <c r="A2503" s="232" t="s">
        <v>22</v>
      </c>
      <c r="B2503" s="232" t="s">
        <v>9672</v>
      </c>
      <c r="C2503" s="244" t="s">
        <v>6717</v>
      </c>
      <c r="D2503" s="240" t="s">
        <v>8104</v>
      </c>
      <c r="E2503" s="239" t="s">
        <v>4757</v>
      </c>
      <c r="F2503" s="243" t="s">
        <v>6729</v>
      </c>
      <c r="G2503" s="214">
        <v>0</v>
      </c>
      <c r="H2503" s="234" t="s">
        <v>9313</v>
      </c>
      <c r="I2503" s="234"/>
      <c r="J2503" s="234"/>
      <c r="K2503" s="234"/>
      <c r="L2503" s="234"/>
      <c r="M2503" s="234"/>
      <c r="N2503" s="234" t="s">
        <v>6946</v>
      </c>
      <c r="O2503" s="249" t="s">
        <v>9678</v>
      </c>
      <c r="P2503" s="249" t="s">
        <v>9679</v>
      </c>
      <c r="Q2503" s="226" t="s">
        <v>9675</v>
      </c>
      <c r="R2503" s="212" t="s">
        <v>4758</v>
      </c>
      <c r="S2503" s="213">
        <v>410000747</v>
      </c>
      <c r="T2503" s="236">
        <v>45533</v>
      </c>
      <c r="U2503" s="237" t="s">
        <v>6722</v>
      </c>
      <c r="V2503" s="291">
        <v>45545</v>
      </c>
      <c r="W2503" s="291">
        <v>45583</v>
      </c>
      <c r="X2503" s="291">
        <v>45576</v>
      </c>
      <c r="Y2503" s="237"/>
      <c r="Z2503" s="237" t="s">
        <v>13085</v>
      </c>
      <c r="AA2503" s="225">
        <v>202409</v>
      </c>
      <c r="AB2503" s="246">
        <v>8</v>
      </c>
      <c r="AC2503" s="236" t="s">
        <v>6708</v>
      </c>
      <c r="AD2503" s="247" t="s">
        <v>6709</v>
      </c>
      <c r="AE2503" s="248">
        <v>0</v>
      </c>
      <c r="AF2503" s="247" t="s">
        <v>6709</v>
      </c>
      <c r="AG2503" s="242" t="str">
        <f>IFERROR(VLOOKUP(작성용!A:A,RM!A:D,4,0),"-")</f>
        <v>정은채/박재현</v>
      </c>
      <c r="AH2503" s="9" t="s">
        <v>9676</v>
      </c>
      <c r="AI2503" s="238" t="s">
        <v>13086</v>
      </c>
      <c r="AJ2503" s="238" t="s">
        <v>8224</v>
      </c>
      <c r="AK2503" s="238" t="s">
        <v>6726</v>
      </c>
      <c r="AL2503" s="238">
        <v>2502</v>
      </c>
    </row>
    <row r="2504" spans="1:38" x14ac:dyDescent="0.3">
      <c r="A2504" s="232" t="s">
        <v>22</v>
      </c>
      <c r="B2504" s="232" t="s">
        <v>9672</v>
      </c>
      <c r="C2504" s="244" t="s">
        <v>6717</v>
      </c>
      <c r="D2504" s="240" t="s">
        <v>9701</v>
      </c>
      <c r="E2504" s="239" t="s">
        <v>5799</v>
      </c>
      <c r="F2504" s="243" t="s">
        <v>6729</v>
      </c>
      <c r="G2504" s="214">
        <v>0</v>
      </c>
      <c r="H2504" s="234" t="s">
        <v>9313</v>
      </c>
      <c r="I2504" s="234"/>
      <c r="J2504" s="234"/>
      <c r="K2504" s="234"/>
      <c r="L2504" s="234"/>
      <c r="M2504" s="234"/>
      <c r="N2504" s="234" t="s">
        <v>6946</v>
      </c>
      <c r="O2504" s="249" t="s">
        <v>9678</v>
      </c>
      <c r="P2504" s="249" t="s">
        <v>9679</v>
      </c>
      <c r="Q2504" s="226" t="s">
        <v>9675</v>
      </c>
      <c r="R2504" s="212" t="s">
        <v>5800</v>
      </c>
      <c r="S2504" s="213">
        <v>410000753</v>
      </c>
      <c r="T2504" s="236">
        <v>45533</v>
      </c>
      <c r="U2504" s="237" t="s">
        <v>6722</v>
      </c>
      <c r="V2504" s="291">
        <v>45569</v>
      </c>
      <c r="W2504" s="291">
        <v>45583</v>
      </c>
      <c r="X2504" s="291">
        <v>45576</v>
      </c>
      <c r="Y2504" s="237"/>
      <c r="Z2504" s="237" t="s">
        <v>13085</v>
      </c>
      <c r="AA2504" s="225">
        <v>202409</v>
      </c>
      <c r="AB2504" s="246">
        <v>8</v>
      </c>
      <c r="AC2504" s="236" t="s">
        <v>6708</v>
      </c>
      <c r="AD2504" s="247" t="s">
        <v>6709</v>
      </c>
      <c r="AE2504" s="248">
        <v>0</v>
      </c>
      <c r="AF2504" s="247" t="s">
        <v>6709</v>
      </c>
      <c r="AG2504" s="242" t="str">
        <f>IFERROR(VLOOKUP(작성용!A:A,RM!A:D,4,0),"-")</f>
        <v>정은채/박재현</v>
      </c>
      <c r="AH2504" s="9" t="s">
        <v>9676</v>
      </c>
      <c r="AI2504" s="238" t="s">
        <v>13086</v>
      </c>
      <c r="AJ2504" s="238" t="s">
        <v>9173</v>
      </c>
      <c r="AK2504" s="238" t="s">
        <v>6726</v>
      </c>
      <c r="AL2504" s="238">
        <v>2503</v>
      </c>
    </row>
    <row r="2505" spans="1:38" x14ac:dyDescent="0.3">
      <c r="A2505" s="232" t="s">
        <v>22</v>
      </c>
      <c r="B2505" s="232" t="s">
        <v>9672</v>
      </c>
      <c r="C2505" s="244" t="s">
        <v>6717</v>
      </c>
      <c r="D2505" s="240" t="s">
        <v>9702</v>
      </c>
      <c r="E2505" s="239" t="s">
        <v>5801</v>
      </c>
      <c r="F2505" s="243" t="s">
        <v>6729</v>
      </c>
      <c r="G2505" s="214">
        <v>0</v>
      </c>
      <c r="H2505" s="234" t="s">
        <v>9313</v>
      </c>
      <c r="I2505" s="234"/>
      <c r="J2505" s="234"/>
      <c r="K2505" s="234"/>
      <c r="L2505" s="234"/>
      <c r="M2505" s="234"/>
      <c r="N2505" s="234" t="s">
        <v>6946</v>
      </c>
      <c r="O2505" s="249" t="s">
        <v>9678</v>
      </c>
      <c r="P2505" s="249" t="s">
        <v>9679</v>
      </c>
      <c r="Q2505" s="226" t="s">
        <v>9675</v>
      </c>
      <c r="R2505" s="212" t="s">
        <v>5802</v>
      </c>
      <c r="S2505" s="213">
        <v>410000760</v>
      </c>
      <c r="T2505" s="236">
        <v>45533</v>
      </c>
      <c r="U2505" s="237" t="s">
        <v>6722</v>
      </c>
      <c r="V2505" s="291">
        <v>45569</v>
      </c>
      <c r="W2505" s="291">
        <v>45583</v>
      </c>
      <c r="X2505" s="291">
        <v>45576</v>
      </c>
      <c r="Y2505" s="237"/>
      <c r="Z2505" s="237" t="s">
        <v>13085</v>
      </c>
      <c r="AA2505" s="225">
        <v>202409</v>
      </c>
      <c r="AB2505" s="246">
        <v>8</v>
      </c>
      <c r="AC2505" s="236" t="s">
        <v>6708</v>
      </c>
      <c r="AD2505" s="247" t="s">
        <v>6709</v>
      </c>
      <c r="AE2505" s="248">
        <v>0</v>
      </c>
      <c r="AF2505" s="247" t="s">
        <v>6709</v>
      </c>
      <c r="AG2505" s="242" t="str">
        <f>IFERROR(VLOOKUP(작성용!A:A,RM!A:D,4,0),"-")</f>
        <v>정은채/박재현</v>
      </c>
      <c r="AH2505" s="9" t="s">
        <v>9676</v>
      </c>
      <c r="AI2505" s="238" t="s">
        <v>13086</v>
      </c>
      <c r="AJ2505" s="238" t="s">
        <v>9173</v>
      </c>
      <c r="AK2505" s="238" t="s">
        <v>6726</v>
      </c>
      <c r="AL2505" s="238">
        <v>2504</v>
      </c>
    </row>
    <row r="2506" spans="1:38" x14ac:dyDescent="0.3">
      <c r="A2506" s="232" t="s">
        <v>22</v>
      </c>
      <c r="B2506" s="232" t="s">
        <v>9672</v>
      </c>
      <c r="C2506" s="244" t="s">
        <v>6717</v>
      </c>
      <c r="D2506" s="240" t="s">
        <v>9703</v>
      </c>
      <c r="E2506" s="239" t="s">
        <v>5803</v>
      </c>
      <c r="F2506" s="243" t="s">
        <v>6729</v>
      </c>
      <c r="G2506" s="214">
        <v>0</v>
      </c>
      <c r="H2506" s="234" t="s">
        <v>9313</v>
      </c>
      <c r="I2506" s="234"/>
      <c r="J2506" s="234"/>
      <c r="K2506" s="234"/>
      <c r="L2506" s="234"/>
      <c r="M2506" s="234"/>
      <c r="N2506" s="234" t="s">
        <v>6946</v>
      </c>
      <c r="O2506" s="249" t="s">
        <v>9678</v>
      </c>
      <c r="P2506" s="249" t="s">
        <v>9679</v>
      </c>
      <c r="Q2506" s="226" t="s">
        <v>9675</v>
      </c>
      <c r="R2506" s="212" t="s">
        <v>5804</v>
      </c>
      <c r="S2506" s="213">
        <v>410000761</v>
      </c>
      <c r="T2506" s="236">
        <v>45533</v>
      </c>
      <c r="U2506" s="237" t="s">
        <v>6722</v>
      </c>
      <c r="V2506" s="291">
        <v>45545</v>
      </c>
      <c r="W2506" s="291">
        <v>45583</v>
      </c>
      <c r="X2506" s="291">
        <v>45576</v>
      </c>
      <c r="Y2506" s="237"/>
      <c r="Z2506" s="237" t="s">
        <v>13085</v>
      </c>
      <c r="AA2506" s="225">
        <v>202409</v>
      </c>
      <c r="AB2506" s="246">
        <v>8</v>
      </c>
      <c r="AC2506" s="236" t="s">
        <v>6708</v>
      </c>
      <c r="AD2506" s="247" t="s">
        <v>6709</v>
      </c>
      <c r="AE2506" s="248">
        <v>0</v>
      </c>
      <c r="AF2506" s="247" t="s">
        <v>6709</v>
      </c>
      <c r="AG2506" s="242" t="str">
        <f>IFERROR(VLOOKUP(작성용!A:A,RM!A:D,4,0),"-")</f>
        <v>정은채/박재현</v>
      </c>
      <c r="AH2506" s="9" t="s">
        <v>9676</v>
      </c>
      <c r="AI2506" s="238" t="s">
        <v>13086</v>
      </c>
      <c r="AJ2506" s="238" t="s">
        <v>8224</v>
      </c>
      <c r="AK2506" s="238" t="s">
        <v>6726</v>
      </c>
      <c r="AL2506" s="238">
        <v>2505</v>
      </c>
    </row>
    <row r="2507" spans="1:38" x14ac:dyDescent="0.3">
      <c r="A2507" s="232" t="s">
        <v>22</v>
      </c>
      <c r="B2507" s="232" t="s">
        <v>9672</v>
      </c>
      <c r="C2507" s="244" t="s">
        <v>6717</v>
      </c>
      <c r="D2507" s="240" t="s">
        <v>9704</v>
      </c>
      <c r="E2507" s="239" t="s">
        <v>5805</v>
      </c>
      <c r="F2507" s="243" t="s">
        <v>6729</v>
      </c>
      <c r="G2507" s="214">
        <v>0</v>
      </c>
      <c r="H2507" s="234" t="s">
        <v>9313</v>
      </c>
      <c r="I2507" s="234"/>
      <c r="J2507" s="234"/>
      <c r="K2507" s="234"/>
      <c r="L2507" s="234"/>
      <c r="M2507" s="234"/>
      <c r="N2507" s="234" t="s">
        <v>6946</v>
      </c>
      <c r="O2507" s="249" t="s">
        <v>9678</v>
      </c>
      <c r="P2507" s="249" t="s">
        <v>9679</v>
      </c>
      <c r="Q2507" s="226" t="s">
        <v>9675</v>
      </c>
      <c r="R2507" s="212" t="s">
        <v>5806</v>
      </c>
      <c r="S2507" s="213">
        <v>410000763</v>
      </c>
      <c r="T2507" s="236">
        <v>45533</v>
      </c>
      <c r="U2507" s="237" t="s">
        <v>6722</v>
      </c>
      <c r="V2507" s="291">
        <v>45569</v>
      </c>
      <c r="W2507" s="291">
        <v>45583</v>
      </c>
      <c r="X2507" s="291">
        <v>45576</v>
      </c>
      <c r="Y2507" s="237"/>
      <c r="Z2507" s="237" t="s">
        <v>13085</v>
      </c>
      <c r="AA2507" s="225">
        <v>202409</v>
      </c>
      <c r="AB2507" s="246">
        <v>8</v>
      </c>
      <c r="AC2507" s="236" t="s">
        <v>6708</v>
      </c>
      <c r="AD2507" s="247" t="s">
        <v>6709</v>
      </c>
      <c r="AE2507" s="248">
        <v>0</v>
      </c>
      <c r="AF2507" s="247" t="s">
        <v>6709</v>
      </c>
      <c r="AG2507" s="242" t="str">
        <f>IFERROR(VLOOKUP(작성용!A:A,RM!A:D,4,0),"-")</f>
        <v>정은채/박재현</v>
      </c>
      <c r="AH2507" s="9" t="s">
        <v>9676</v>
      </c>
      <c r="AI2507" s="238" t="s">
        <v>13086</v>
      </c>
      <c r="AJ2507" s="238" t="s">
        <v>9173</v>
      </c>
      <c r="AK2507" s="238" t="s">
        <v>6726</v>
      </c>
      <c r="AL2507" s="238">
        <v>2506</v>
      </c>
    </row>
    <row r="2508" spans="1:38" x14ac:dyDescent="0.3">
      <c r="A2508" s="232" t="s">
        <v>22</v>
      </c>
      <c r="B2508" s="232" t="s">
        <v>9672</v>
      </c>
      <c r="C2508" s="244" t="s">
        <v>6717</v>
      </c>
      <c r="D2508" s="240" t="s">
        <v>8069</v>
      </c>
      <c r="E2508" s="239" t="s">
        <v>4687</v>
      </c>
      <c r="F2508" s="243" t="s">
        <v>6729</v>
      </c>
      <c r="G2508" s="214">
        <v>0</v>
      </c>
      <c r="H2508" s="234" t="s">
        <v>9313</v>
      </c>
      <c r="I2508" s="234"/>
      <c r="J2508" s="234"/>
      <c r="K2508" s="234"/>
      <c r="L2508" s="234"/>
      <c r="M2508" s="234"/>
      <c r="N2508" s="234" t="s">
        <v>6946</v>
      </c>
      <c r="O2508" s="249" t="s">
        <v>9678</v>
      </c>
      <c r="P2508" s="249" t="s">
        <v>9679</v>
      </c>
      <c r="Q2508" s="226" t="s">
        <v>9675</v>
      </c>
      <c r="R2508" s="212" t="s">
        <v>4688</v>
      </c>
      <c r="S2508" s="213">
        <v>410000764</v>
      </c>
      <c r="T2508" s="236">
        <v>45533</v>
      </c>
      <c r="U2508" s="237" t="s">
        <v>6722</v>
      </c>
      <c r="V2508" s="291">
        <v>45569</v>
      </c>
      <c r="W2508" s="291">
        <v>45583</v>
      </c>
      <c r="X2508" s="291">
        <v>45576</v>
      </c>
      <c r="Y2508" s="237"/>
      <c r="Z2508" s="237" t="s">
        <v>13085</v>
      </c>
      <c r="AA2508" s="225">
        <v>202409</v>
      </c>
      <c r="AB2508" s="246">
        <v>8</v>
      </c>
      <c r="AC2508" s="236" t="s">
        <v>6708</v>
      </c>
      <c r="AD2508" s="247" t="s">
        <v>6709</v>
      </c>
      <c r="AE2508" s="248">
        <v>0</v>
      </c>
      <c r="AF2508" s="247" t="s">
        <v>6709</v>
      </c>
      <c r="AG2508" s="242" t="str">
        <f>IFERROR(VLOOKUP(작성용!A:A,RM!A:D,4,0),"-")</f>
        <v>정은채/박재현</v>
      </c>
      <c r="AH2508" s="9" t="s">
        <v>9676</v>
      </c>
      <c r="AI2508" s="238" t="s">
        <v>13086</v>
      </c>
      <c r="AJ2508" s="238" t="s">
        <v>9173</v>
      </c>
      <c r="AK2508" s="238" t="s">
        <v>6726</v>
      </c>
      <c r="AL2508" s="238">
        <v>2507</v>
      </c>
    </row>
    <row r="2509" spans="1:38" x14ac:dyDescent="0.3">
      <c r="A2509" s="232" t="s">
        <v>22</v>
      </c>
      <c r="B2509" s="232" t="s">
        <v>9672</v>
      </c>
      <c r="C2509" s="244" t="s">
        <v>6717</v>
      </c>
      <c r="D2509" s="240" t="s">
        <v>9705</v>
      </c>
      <c r="E2509" s="239" t="s">
        <v>5807</v>
      </c>
      <c r="F2509" s="243" t="s">
        <v>6729</v>
      </c>
      <c r="G2509" s="214">
        <v>0</v>
      </c>
      <c r="H2509" s="234" t="s">
        <v>9313</v>
      </c>
      <c r="I2509" s="234"/>
      <c r="J2509" s="234"/>
      <c r="K2509" s="234"/>
      <c r="L2509" s="234"/>
      <c r="M2509" s="234"/>
      <c r="N2509" s="234" t="s">
        <v>6946</v>
      </c>
      <c r="O2509" s="249" t="s">
        <v>9678</v>
      </c>
      <c r="P2509" s="249" t="s">
        <v>9679</v>
      </c>
      <c r="Q2509" s="226" t="s">
        <v>9675</v>
      </c>
      <c r="R2509" s="212" t="s">
        <v>5808</v>
      </c>
      <c r="S2509" s="213">
        <v>410000766</v>
      </c>
      <c r="T2509" s="236">
        <v>45533</v>
      </c>
      <c r="U2509" s="237" t="s">
        <v>6722</v>
      </c>
      <c r="V2509" s="291">
        <v>45545</v>
      </c>
      <c r="W2509" s="291">
        <v>45583</v>
      </c>
      <c r="X2509" s="291">
        <v>45576</v>
      </c>
      <c r="Y2509" s="237"/>
      <c r="Z2509" s="237" t="s">
        <v>13085</v>
      </c>
      <c r="AA2509" s="225">
        <v>202409</v>
      </c>
      <c r="AB2509" s="246">
        <v>8</v>
      </c>
      <c r="AC2509" s="236" t="s">
        <v>6708</v>
      </c>
      <c r="AD2509" s="247" t="s">
        <v>6709</v>
      </c>
      <c r="AE2509" s="248">
        <v>0</v>
      </c>
      <c r="AF2509" s="247" t="s">
        <v>6709</v>
      </c>
      <c r="AG2509" s="242" t="str">
        <f>IFERROR(VLOOKUP(작성용!A:A,RM!A:D,4,0),"-")</f>
        <v>정은채/박재현</v>
      </c>
      <c r="AH2509" s="9" t="s">
        <v>9676</v>
      </c>
      <c r="AI2509" s="238" t="s">
        <v>13086</v>
      </c>
      <c r="AJ2509" s="238" t="s">
        <v>8224</v>
      </c>
      <c r="AK2509" s="238" t="s">
        <v>6726</v>
      </c>
      <c r="AL2509" s="238">
        <v>2508</v>
      </c>
    </row>
    <row r="2510" spans="1:38" x14ac:dyDescent="0.3">
      <c r="A2510" s="232" t="s">
        <v>22</v>
      </c>
      <c r="B2510" s="232" t="s">
        <v>9672</v>
      </c>
      <c r="C2510" s="244" t="s">
        <v>6717</v>
      </c>
      <c r="D2510" s="240" t="s">
        <v>8778</v>
      </c>
      <c r="E2510" s="239" t="s">
        <v>5414</v>
      </c>
      <c r="F2510" s="243" t="s">
        <v>6729</v>
      </c>
      <c r="G2510" s="214">
        <v>0</v>
      </c>
      <c r="H2510" s="234" t="s">
        <v>9313</v>
      </c>
      <c r="I2510" s="234"/>
      <c r="J2510" s="234"/>
      <c r="K2510" s="234"/>
      <c r="L2510" s="234"/>
      <c r="M2510" s="234"/>
      <c r="N2510" s="234" t="s">
        <v>6946</v>
      </c>
      <c r="O2510" s="249" t="s">
        <v>9678</v>
      </c>
      <c r="P2510" s="249" t="s">
        <v>9679</v>
      </c>
      <c r="Q2510" s="226" t="s">
        <v>9675</v>
      </c>
      <c r="R2510" s="212" t="s">
        <v>5415</v>
      </c>
      <c r="S2510" s="213">
        <v>410000769</v>
      </c>
      <c r="T2510" s="236">
        <v>45533</v>
      </c>
      <c r="U2510" s="237" t="s">
        <v>6722</v>
      </c>
      <c r="V2510" s="291">
        <v>45569</v>
      </c>
      <c r="W2510" s="291">
        <v>45583</v>
      </c>
      <c r="X2510" s="291">
        <v>45576</v>
      </c>
      <c r="Y2510" s="237"/>
      <c r="Z2510" s="237" t="s">
        <v>13085</v>
      </c>
      <c r="AA2510" s="225">
        <v>202409</v>
      </c>
      <c r="AB2510" s="246">
        <v>8</v>
      </c>
      <c r="AC2510" s="236" t="s">
        <v>6708</v>
      </c>
      <c r="AD2510" s="247" t="s">
        <v>6709</v>
      </c>
      <c r="AE2510" s="248">
        <v>0</v>
      </c>
      <c r="AF2510" s="247" t="s">
        <v>6709</v>
      </c>
      <c r="AG2510" s="242" t="str">
        <f>IFERROR(VLOOKUP(작성용!A:A,RM!A:D,4,0),"-")</f>
        <v>정은채/박재현</v>
      </c>
      <c r="AH2510" s="9" t="s">
        <v>9676</v>
      </c>
      <c r="AI2510" s="238" t="s">
        <v>13086</v>
      </c>
      <c r="AJ2510" s="238" t="s">
        <v>9173</v>
      </c>
      <c r="AK2510" s="238" t="s">
        <v>6726</v>
      </c>
      <c r="AL2510" s="238">
        <v>2509</v>
      </c>
    </row>
    <row r="2511" spans="1:38" x14ac:dyDescent="0.3">
      <c r="A2511" s="232" t="s">
        <v>22</v>
      </c>
      <c r="B2511" s="232" t="s">
        <v>9672</v>
      </c>
      <c r="C2511" s="244" t="s">
        <v>6717</v>
      </c>
      <c r="D2511" s="240" t="s">
        <v>9706</v>
      </c>
      <c r="E2511" s="239" t="s">
        <v>5809</v>
      </c>
      <c r="F2511" s="243" t="s">
        <v>6729</v>
      </c>
      <c r="G2511" s="214">
        <v>0</v>
      </c>
      <c r="H2511" s="234" t="s">
        <v>9313</v>
      </c>
      <c r="I2511" s="234"/>
      <c r="J2511" s="234"/>
      <c r="K2511" s="234"/>
      <c r="L2511" s="234"/>
      <c r="M2511" s="234"/>
      <c r="N2511" s="234" t="s">
        <v>6946</v>
      </c>
      <c r="O2511" s="249" t="s">
        <v>9678</v>
      </c>
      <c r="P2511" s="249" t="s">
        <v>9679</v>
      </c>
      <c r="Q2511" s="226" t="s">
        <v>9675</v>
      </c>
      <c r="R2511" s="212" t="s">
        <v>5810</v>
      </c>
      <c r="S2511" s="213">
        <v>410000771</v>
      </c>
      <c r="T2511" s="236">
        <v>45533</v>
      </c>
      <c r="U2511" s="237" t="s">
        <v>6722</v>
      </c>
      <c r="V2511" s="291">
        <v>45569</v>
      </c>
      <c r="W2511" s="291">
        <v>45583</v>
      </c>
      <c r="X2511" s="291">
        <v>45576</v>
      </c>
      <c r="Y2511" s="237"/>
      <c r="Z2511" s="237" t="s">
        <v>13085</v>
      </c>
      <c r="AA2511" s="225">
        <v>202409</v>
      </c>
      <c r="AB2511" s="246">
        <v>8</v>
      </c>
      <c r="AC2511" s="236" t="s">
        <v>6708</v>
      </c>
      <c r="AD2511" s="247" t="s">
        <v>6709</v>
      </c>
      <c r="AE2511" s="248">
        <v>0</v>
      </c>
      <c r="AF2511" s="247" t="s">
        <v>6709</v>
      </c>
      <c r="AG2511" s="242" t="str">
        <f>IFERROR(VLOOKUP(작성용!A:A,RM!A:D,4,0),"-")</f>
        <v>정은채/박재현</v>
      </c>
      <c r="AH2511" s="9" t="s">
        <v>9676</v>
      </c>
      <c r="AI2511" s="238" t="s">
        <v>13086</v>
      </c>
      <c r="AJ2511" s="238" t="s">
        <v>9173</v>
      </c>
      <c r="AK2511" s="238" t="s">
        <v>6726</v>
      </c>
      <c r="AL2511" s="238">
        <v>2510</v>
      </c>
    </row>
    <row r="2512" spans="1:38" x14ac:dyDescent="0.3">
      <c r="A2512" s="232" t="s">
        <v>22</v>
      </c>
      <c r="B2512" s="232" t="s">
        <v>9672</v>
      </c>
      <c r="C2512" s="244" t="s">
        <v>6717</v>
      </c>
      <c r="D2512" s="240" t="s">
        <v>9707</v>
      </c>
      <c r="E2512" s="239" t="s">
        <v>5811</v>
      </c>
      <c r="F2512" s="243" t="s">
        <v>6729</v>
      </c>
      <c r="G2512" s="214">
        <v>0</v>
      </c>
      <c r="H2512" s="234" t="s">
        <v>9313</v>
      </c>
      <c r="I2512" s="234"/>
      <c r="J2512" s="234"/>
      <c r="K2512" s="234"/>
      <c r="L2512" s="234"/>
      <c r="M2512" s="234"/>
      <c r="N2512" s="234" t="s">
        <v>6946</v>
      </c>
      <c r="O2512" s="249" t="s">
        <v>9678</v>
      </c>
      <c r="P2512" s="249" t="s">
        <v>9679</v>
      </c>
      <c r="Q2512" s="226" t="s">
        <v>9675</v>
      </c>
      <c r="R2512" s="212" t="s">
        <v>5812</v>
      </c>
      <c r="S2512" s="213">
        <v>410000784</v>
      </c>
      <c r="T2512" s="236">
        <v>45533</v>
      </c>
      <c r="U2512" s="237" t="s">
        <v>6722</v>
      </c>
      <c r="V2512" s="291">
        <v>45569</v>
      </c>
      <c r="W2512" s="291">
        <v>45583</v>
      </c>
      <c r="X2512" s="291">
        <v>45576</v>
      </c>
      <c r="Y2512" s="237"/>
      <c r="Z2512" s="237" t="s">
        <v>13085</v>
      </c>
      <c r="AA2512" s="225">
        <v>202409</v>
      </c>
      <c r="AB2512" s="246">
        <v>8</v>
      </c>
      <c r="AC2512" s="236" t="s">
        <v>6708</v>
      </c>
      <c r="AD2512" s="247" t="s">
        <v>6709</v>
      </c>
      <c r="AE2512" s="248">
        <v>0</v>
      </c>
      <c r="AF2512" s="247" t="s">
        <v>6709</v>
      </c>
      <c r="AG2512" s="242" t="str">
        <f>IFERROR(VLOOKUP(작성용!A:A,RM!A:D,4,0),"-")</f>
        <v>정은채/박재현</v>
      </c>
      <c r="AH2512" s="9" t="s">
        <v>9676</v>
      </c>
      <c r="AI2512" s="238" t="s">
        <v>13086</v>
      </c>
      <c r="AJ2512" s="238" t="s">
        <v>9173</v>
      </c>
      <c r="AK2512" s="238" t="s">
        <v>6726</v>
      </c>
      <c r="AL2512" s="238">
        <v>2511</v>
      </c>
    </row>
    <row r="2513" spans="1:38" x14ac:dyDescent="0.3">
      <c r="A2513" s="232" t="s">
        <v>22</v>
      </c>
      <c r="B2513" s="232" t="s">
        <v>9672</v>
      </c>
      <c r="C2513" s="244" t="s">
        <v>6717</v>
      </c>
      <c r="D2513" s="240" t="s">
        <v>9708</v>
      </c>
      <c r="E2513" s="239" t="s">
        <v>5813</v>
      </c>
      <c r="F2513" s="243" t="s">
        <v>6729</v>
      </c>
      <c r="G2513" s="214">
        <v>0</v>
      </c>
      <c r="H2513" s="234" t="s">
        <v>9313</v>
      </c>
      <c r="I2513" s="234"/>
      <c r="J2513" s="234"/>
      <c r="K2513" s="234"/>
      <c r="L2513" s="234"/>
      <c r="M2513" s="234"/>
      <c r="N2513" s="234" t="s">
        <v>6946</v>
      </c>
      <c r="O2513" s="249" t="s">
        <v>9678</v>
      </c>
      <c r="P2513" s="249" t="s">
        <v>9679</v>
      </c>
      <c r="Q2513" s="226" t="s">
        <v>9675</v>
      </c>
      <c r="R2513" s="212" t="s">
        <v>5814</v>
      </c>
      <c r="S2513" s="213">
        <v>410000789</v>
      </c>
      <c r="T2513" s="236">
        <v>45533</v>
      </c>
      <c r="U2513" s="237" t="s">
        <v>6722</v>
      </c>
      <c r="V2513" s="291">
        <v>45545</v>
      </c>
      <c r="W2513" s="291">
        <v>45583</v>
      </c>
      <c r="X2513" s="291">
        <v>45576</v>
      </c>
      <c r="Y2513" s="237"/>
      <c r="Z2513" s="237" t="s">
        <v>13085</v>
      </c>
      <c r="AA2513" s="225">
        <v>202409</v>
      </c>
      <c r="AB2513" s="246">
        <v>8</v>
      </c>
      <c r="AC2513" s="236" t="s">
        <v>6708</v>
      </c>
      <c r="AD2513" s="247" t="s">
        <v>6709</v>
      </c>
      <c r="AE2513" s="248">
        <v>0</v>
      </c>
      <c r="AF2513" s="247" t="s">
        <v>6709</v>
      </c>
      <c r="AG2513" s="242" t="str">
        <f>IFERROR(VLOOKUP(작성용!A:A,RM!A:D,4,0),"-")</f>
        <v>정은채/박재현</v>
      </c>
      <c r="AH2513" s="9" t="s">
        <v>9676</v>
      </c>
      <c r="AI2513" s="238" t="s">
        <v>13086</v>
      </c>
      <c r="AJ2513" s="238" t="s">
        <v>8224</v>
      </c>
      <c r="AK2513" s="238" t="s">
        <v>6726</v>
      </c>
      <c r="AL2513" s="238">
        <v>2512</v>
      </c>
    </row>
    <row r="2514" spans="1:38" x14ac:dyDescent="0.3">
      <c r="A2514" s="232" t="s">
        <v>22</v>
      </c>
      <c r="B2514" s="232" t="s">
        <v>9672</v>
      </c>
      <c r="C2514" s="244" t="s">
        <v>6717</v>
      </c>
      <c r="D2514" s="240" t="s">
        <v>8408</v>
      </c>
      <c r="E2514" s="239" t="s">
        <v>5084</v>
      </c>
      <c r="F2514" s="243" t="s">
        <v>6729</v>
      </c>
      <c r="G2514" s="214">
        <v>0</v>
      </c>
      <c r="H2514" s="234" t="s">
        <v>9313</v>
      </c>
      <c r="I2514" s="234"/>
      <c r="J2514" s="234"/>
      <c r="K2514" s="234"/>
      <c r="L2514" s="234"/>
      <c r="M2514" s="234"/>
      <c r="N2514" s="234" t="s">
        <v>6946</v>
      </c>
      <c r="O2514" s="249" t="s">
        <v>9678</v>
      </c>
      <c r="P2514" s="249" t="s">
        <v>9679</v>
      </c>
      <c r="Q2514" s="226" t="s">
        <v>9675</v>
      </c>
      <c r="R2514" s="212" t="s">
        <v>5085</v>
      </c>
      <c r="S2514" s="213">
        <v>410000820</v>
      </c>
      <c r="T2514" s="236">
        <v>45533</v>
      </c>
      <c r="U2514" s="237" t="s">
        <v>6722</v>
      </c>
      <c r="V2514" s="291">
        <v>45545</v>
      </c>
      <c r="W2514" s="291">
        <v>45583</v>
      </c>
      <c r="X2514" s="291">
        <v>45576</v>
      </c>
      <c r="Y2514" s="237"/>
      <c r="Z2514" s="237" t="s">
        <v>13085</v>
      </c>
      <c r="AA2514" s="225">
        <v>202409</v>
      </c>
      <c r="AB2514" s="246">
        <v>8</v>
      </c>
      <c r="AC2514" s="236" t="s">
        <v>6708</v>
      </c>
      <c r="AD2514" s="247" t="s">
        <v>6709</v>
      </c>
      <c r="AE2514" s="248">
        <v>0</v>
      </c>
      <c r="AF2514" s="247" t="s">
        <v>6709</v>
      </c>
      <c r="AG2514" s="242" t="str">
        <f>IFERROR(VLOOKUP(작성용!A:A,RM!A:D,4,0),"-")</f>
        <v>정은채/박재현</v>
      </c>
      <c r="AH2514" s="9" t="s">
        <v>9676</v>
      </c>
      <c r="AI2514" s="238" t="s">
        <v>13086</v>
      </c>
      <c r="AJ2514" s="238" t="s">
        <v>8224</v>
      </c>
      <c r="AK2514" s="238" t="s">
        <v>6726</v>
      </c>
      <c r="AL2514" s="238">
        <v>2513</v>
      </c>
    </row>
    <row r="2515" spans="1:38" x14ac:dyDescent="0.3">
      <c r="A2515" s="232" t="s">
        <v>22</v>
      </c>
      <c r="B2515" s="232" t="s">
        <v>9672</v>
      </c>
      <c r="C2515" s="244" t="s">
        <v>6717</v>
      </c>
      <c r="D2515" s="240" t="s">
        <v>9709</v>
      </c>
      <c r="E2515" s="239" t="s">
        <v>5815</v>
      </c>
      <c r="F2515" s="243" t="s">
        <v>6729</v>
      </c>
      <c r="G2515" s="214">
        <v>0</v>
      </c>
      <c r="H2515" s="234" t="s">
        <v>9313</v>
      </c>
      <c r="I2515" s="234"/>
      <c r="J2515" s="234"/>
      <c r="K2515" s="234"/>
      <c r="L2515" s="234"/>
      <c r="M2515" s="234"/>
      <c r="N2515" s="234" t="s">
        <v>6946</v>
      </c>
      <c r="O2515" s="249" t="s">
        <v>9678</v>
      </c>
      <c r="P2515" s="249" t="s">
        <v>9679</v>
      </c>
      <c r="Q2515" s="226" t="s">
        <v>9675</v>
      </c>
      <c r="R2515" s="212" t="s">
        <v>5816</v>
      </c>
      <c r="S2515" s="213">
        <v>410000825</v>
      </c>
      <c r="T2515" s="236">
        <v>45533</v>
      </c>
      <c r="U2515" s="237" t="s">
        <v>6722</v>
      </c>
      <c r="V2515" s="291">
        <v>45545</v>
      </c>
      <c r="W2515" s="291">
        <v>45583</v>
      </c>
      <c r="X2515" s="291">
        <v>45576</v>
      </c>
      <c r="Y2515" s="237"/>
      <c r="Z2515" s="237" t="s">
        <v>13085</v>
      </c>
      <c r="AA2515" s="225">
        <v>202409</v>
      </c>
      <c r="AB2515" s="246">
        <v>8</v>
      </c>
      <c r="AC2515" s="236" t="s">
        <v>6708</v>
      </c>
      <c r="AD2515" s="247" t="s">
        <v>6709</v>
      </c>
      <c r="AE2515" s="248">
        <v>0</v>
      </c>
      <c r="AF2515" s="247" t="s">
        <v>6709</v>
      </c>
      <c r="AG2515" s="242" t="str">
        <f>IFERROR(VLOOKUP(작성용!A:A,RM!A:D,4,0),"-")</f>
        <v>정은채/박재현</v>
      </c>
      <c r="AH2515" s="9" t="s">
        <v>9676</v>
      </c>
      <c r="AI2515" s="238" t="s">
        <v>13086</v>
      </c>
      <c r="AJ2515" s="238" t="s">
        <v>8224</v>
      </c>
      <c r="AK2515" s="238" t="s">
        <v>6726</v>
      </c>
      <c r="AL2515" s="238">
        <v>2514</v>
      </c>
    </row>
    <row r="2516" spans="1:38" x14ac:dyDescent="0.3">
      <c r="A2516" s="232" t="s">
        <v>22</v>
      </c>
      <c r="B2516" s="232" t="s">
        <v>9672</v>
      </c>
      <c r="C2516" s="244" t="s">
        <v>6717</v>
      </c>
      <c r="D2516" s="240" t="s">
        <v>9710</v>
      </c>
      <c r="E2516" s="239" t="s">
        <v>5817</v>
      </c>
      <c r="F2516" s="243" t="s">
        <v>6729</v>
      </c>
      <c r="G2516" s="214">
        <v>0</v>
      </c>
      <c r="H2516" s="234" t="s">
        <v>9313</v>
      </c>
      <c r="I2516" s="234"/>
      <c r="J2516" s="234"/>
      <c r="K2516" s="234"/>
      <c r="L2516" s="234"/>
      <c r="M2516" s="234"/>
      <c r="N2516" s="234" t="s">
        <v>6946</v>
      </c>
      <c r="O2516" s="249" t="s">
        <v>9678</v>
      </c>
      <c r="P2516" s="249" t="s">
        <v>9679</v>
      </c>
      <c r="Q2516" s="226" t="s">
        <v>9675</v>
      </c>
      <c r="R2516" s="212" t="s">
        <v>5818</v>
      </c>
      <c r="S2516" s="213">
        <v>410000830</v>
      </c>
      <c r="T2516" s="236">
        <v>45533</v>
      </c>
      <c r="U2516" s="237" t="s">
        <v>6722</v>
      </c>
      <c r="V2516" s="291">
        <v>45569</v>
      </c>
      <c r="W2516" s="291">
        <v>45583</v>
      </c>
      <c r="X2516" s="291">
        <v>45576</v>
      </c>
      <c r="Y2516" s="237"/>
      <c r="Z2516" s="237" t="s">
        <v>13085</v>
      </c>
      <c r="AA2516" s="225">
        <v>202409</v>
      </c>
      <c r="AB2516" s="246">
        <v>8</v>
      </c>
      <c r="AC2516" s="236" t="s">
        <v>6708</v>
      </c>
      <c r="AD2516" s="247" t="s">
        <v>6709</v>
      </c>
      <c r="AE2516" s="248">
        <v>0</v>
      </c>
      <c r="AF2516" s="247" t="s">
        <v>6709</v>
      </c>
      <c r="AG2516" s="242" t="str">
        <f>IFERROR(VLOOKUP(작성용!A:A,RM!A:D,4,0),"-")</f>
        <v>정은채/박재현</v>
      </c>
      <c r="AH2516" s="9" t="s">
        <v>9676</v>
      </c>
      <c r="AI2516" s="238" t="s">
        <v>13086</v>
      </c>
      <c r="AJ2516" s="238" t="s">
        <v>9173</v>
      </c>
      <c r="AK2516" s="238" t="s">
        <v>6726</v>
      </c>
      <c r="AL2516" s="238">
        <v>2515</v>
      </c>
    </row>
    <row r="2517" spans="1:38" x14ac:dyDescent="0.3">
      <c r="A2517" s="232" t="s">
        <v>22</v>
      </c>
      <c r="B2517" s="232" t="s">
        <v>9672</v>
      </c>
      <c r="C2517" s="244" t="s">
        <v>6717</v>
      </c>
      <c r="D2517" s="240" t="s">
        <v>7369</v>
      </c>
      <c r="E2517" s="239" t="s">
        <v>4547</v>
      </c>
      <c r="F2517" s="243" t="s">
        <v>6729</v>
      </c>
      <c r="G2517" s="214">
        <v>0</v>
      </c>
      <c r="H2517" s="234" t="s">
        <v>9313</v>
      </c>
      <c r="I2517" s="234"/>
      <c r="J2517" s="234"/>
      <c r="K2517" s="234"/>
      <c r="L2517" s="234"/>
      <c r="M2517" s="234"/>
      <c r="N2517" s="234" t="s">
        <v>6946</v>
      </c>
      <c r="O2517" s="249" t="s">
        <v>9678</v>
      </c>
      <c r="P2517" s="249" t="s">
        <v>9679</v>
      </c>
      <c r="Q2517" s="226" t="s">
        <v>9675</v>
      </c>
      <c r="R2517" s="212" t="s">
        <v>4548</v>
      </c>
      <c r="S2517" s="213">
        <v>410000841</v>
      </c>
      <c r="T2517" s="236">
        <v>45533</v>
      </c>
      <c r="U2517" s="237" t="s">
        <v>6722</v>
      </c>
      <c r="V2517" s="291">
        <v>45545</v>
      </c>
      <c r="W2517" s="291">
        <v>45583</v>
      </c>
      <c r="X2517" s="291">
        <v>45576</v>
      </c>
      <c r="Y2517" s="237"/>
      <c r="Z2517" s="237" t="s">
        <v>13085</v>
      </c>
      <c r="AA2517" s="225">
        <v>202409</v>
      </c>
      <c r="AB2517" s="246">
        <v>8</v>
      </c>
      <c r="AC2517" s="236" t="s">
        <v>6708</v>
      </c>
      <c r="AD2517" s="247" t="s">
        <v>6709</v>
      </c>
      <c r="AE2517" s="248">
        <v>0</v>
      </c>
      <c r="AF2517" s="247" t="s">
        <v>6709</v>
      </c>
      <c r="AG2517" s="242" t="str">
        <f>IFERROR(VLOOKUP(작성용!A:A,RM!A:D,4,0),"-")</f>
        <v>정은채/박재현</v>
      </c>
      <c r="AH2517" s="9" t="s">
        <v>9676</v>
      </c>
      <c r="AI2517" s="238" t="s">
        <v>13086</v>
      </c>
      <c r="AJ2517" s="238" t="s">
        <v>8224</v>
      </c>
      <c r="AK2517" s="238" t="s">
        <v>6726</v>
      </c>
      <c r="AL2517" s="238">
        <v>2516</v>
      </c>
    </row>
    <row r="2518" spans="1:38" x14ac:dyDescent="0.3">
      <c r="A2518" s="232" t="s">
        <v>22</v>
      </c>
      <c r="B2518" s="232" t="s">
        <v>9672</v>
      </c>
      <c r="C2518" s="244" t="s">
        <v>6717</v>
      </c>
      <c r="D2518" s="240" t="s">
        <v>9711</v>
      </c>
      <c r="E2518" s="239" t="s">
        <v>5819</v>
      </c>
      <c r="F2518" s="243" t="s">
        <v>6729</v>
      </c>
      <c r="G2518" s="214">
        <v>0</v>
      </c>
      <c r="H2518" s="234" t="s">
        <v>9313</v>
      </c>
      <c r="I2518" s="234"/>
      <c r="J2518" s="234"/>
      <c r="K2518" s="234"/>
      <c r="L2518" s="234"/>
      <c r="M2518" s="234"/>
      <c r="N2518" s="234" t="s">
        <v>6946</v>
      </c>
      <c r="O2518" s="249" t="s">
        <v>9678</v>
      </c>
      <c r="P2518" s="249" t="s">
        <v>9679</v>
      </c>
      <c r="Q2518" s="226" t="s">
        <v>9675</v>
      </c>
      <c r="R2518" s="212" t="s">
        <v>5820</v>
      </c>
      <c r="S2518" s="213">
        <v>410000848</v>
      </c>
      <c r="T2518" s="236">
        <v>45533</v>
      </c>
      <c r="U2518" s="237" t="s">
        <v>6722</v>
      </c>
      <c r="V2518" s="291">
        <v>45569</v>
      </c>
      <c r="W2518" s="291">
        <v>45583</v>
      </c>
      <c r="X2518" s="291">
        <v>45576</v>
      </c>
      <c r="Y2518" s="237"/>
      <c r="Z2518" s="237" t="s">
        <v>13085</v>
      </c>
      <c r="AA2518" s="225">
        <v>202409</v>
      </c>
      <c r="AB2518" s="246">
        <v>8</v>
      </c>
      <c r="AC2518" s="236" t="s">
        <v>6708</v>
      </c>
      <c r="AD2518" s="247" t="s">
        <v>6709</v>
      </c>
      <c r="AE2518" s="248">
        <v>0</v>
      </c>
      <c r="AF2518" s="247" t="s">
        <v>6709</v>
      </c>
      <c r="AG2518" s="242" t="str">
        <f>IFERROR(VLOOKUP(작성용!A:A,RM!A:D,4,0),"-")</f>
        <v>정은채/박재현</v>
      </c>
      <c r="AH2518" s="9" t="s">
        <v>9676</v>
      </c>
      <c r="AI2518" s="238" t="s">
        <v>13086</v>
      </c>
      <c r="AJ2518" s="238" t="s">
        <v>9173</v>
      </c>
      <c r="AK2518" s="238" t="s">
        <v>6726</v>
      </c>
      <c r="AL2518" s="238">
        <v>2517</v>
      </c>
    </row>
    <row r="2519" spans="1:38" x14ac:dyDescent="0.3">
      <c r="A2519" s="232" t="s">
        <v>22</v>
      </c>
      <c r="B2519" s="232" t="s">
        <v>9672</v>
      </c>
      <c r="C2519" s="244" t="s">
        <v>6717</v>
      </c>
      <c r="D2519" s="240" t="s">
        <v>6879</v>
      </c>
      <c r="E2519" s="239" t="s">
        <v>5224</v>
      </c>
      <c r="F2519" s="243" t="s">
        <v>6729</v>
      </c>
      <c r="G2519" s="214">
        <v>0</v>
      </c>
      <c r="H2519" s="234" t="s">
        <v>9313</v>
      </c>
      <c r="I2519" s="234"/>
      <c r="J2519" s="234"/>
      <c r="K2519" s="234"/>
      <c r="L2519" s="234"/>
      <c r="M2519" s="234"/>
      <c r="N2519" s="234" t="s">
        <v>6946</v>
      </c>
      <c r="O2519" s="249" t="s">
        <v>9678</v>
      </c>
      <c r="P2519" s="249" t="s">
        <v>9679</v>
      </c>
      <c r="Q2519" s="226" t="s">
        <v>9675</v>
      </c>
      <c r="R2519" s="212" t="s">
        <v>5225</v>
      </c>
      <c r="S2519" s="213">
        <v>410000849</v>
      </c>
      <c r="T2519" s="236">
        <v>45533</v>
      </c>
      <c r="U2519" s="237" t="s">
        <v>6722</v>
      </c>
      <c r="V2519" s="291">
        <v>45569</v>
      </c>
      <c r="W2519" s="291">
        <v>45583</v>
      </c>
      <c r="X2519" s="291">
        <v>45576</v>
      </c>
      <c r="Y2519" s="237"/>
      <c r="Z2519" s="237" t="s">
        <v>13085</v>
      </c>
      <c r="AA2519" s="225">
        <v>202409</v>
      </c>
      <c r="AB2519" s="246">
        <v>8</v>
      </c>
      <c r="AC2519" s="236" t="s">
        <v>6708</v>
      </c>
      <c r="AD2519" s="247" t="s">
        <v>6709</v>
      </c>
      <c r="AE2519" s="248">
        <v>0</v>
      </c>
      <c r="AF2519" s="247" t="s">
        <v>6709</v>
      </c>
      <c r="AG2519" s="242" t="str">
        <f>IFERROR(VLOOKUP(작성용!A:A,RM!A:D,4,0),"-")</f>
        <v>정은채/박재현</v>
      </c>
      <c r="AH2519" s="9" t="s">
        <v>9676</v>
      </c>
      <c r="AI2519" s="238" t="s">
        <v>13086</v>
      </c>
      <c r="AJ2519" s="238" t="s">
        <v>9173</v>
      </c>
      <c r="AK2519" s="238" t="s">
        <v>6726</v>
      </c>
      <c r="AL2519" s="238">
        <v>2518</v>
      </c>
    </row>
    <row r="2520" spans="1:38" x14ac:dyDescent="0.3">
      <c r="A2520" s="232" t="s">
        <v>22</v>
      </c>
      <c r="B2520" s="232" t="s">
        <v>9672</v>
      </c>
      <c r="C2520" s="244" t="s">
        <v>6717</v>
      </c>
      <c r="D2520" s="240" t="s">
        <v>9712</v>
      </c>
      <c r="E2520" s="239" t="s">
        <v>5821</v>
      </c>
      <c r="F2520" s="243" t="s">
        <v>6729</v>
      </c>
      <c r="G2520" s="214">
        <v>0</v>
      </c>
      <c r="H2520" s="234" t="s">
        <v>9313</v>
      </c>
      <c r="I2520" s="234"/>
      <c r="J2520" s="234"/>
      <c r="K2520" s="234"/>
      <c r="L2520" s="234"/>
      <c r="M2520" s="234"/>
      <c r="N2520" s="234" t="s">
        <v>6946</v>
      </c>
      <c r="O2520" s="249" t="s">
        <v>9678</v>
      </c>
      <c r="P2520" s="249" t="s">
        <v>9679</v>
      </c>
      <c r="Q2520" s="226" t="s">
        <v>9675</v>
      </c>
      <c r="R2520" s="212" t="s">
        <v>5822</v>
      </c>
      <c r="S2520" s="213">
        <v>410000868</v>
      </c>
      <c r="T2520" s="236">
        <v>45533</v>
      </c>
      <c r="U2520" s="237" t="s">
        <v>6722</v>
      </c>
      <c r="V2520" s="291">
        <v>45545</v>
      </c>
      <c r="W2520" s="291">
        <v>45583</v>
      </c>
      <c r="X2520" s="291">
        <v>45576</v>
      </c>
      <c r="Y2520" s="237"/>
      <c r="Z2520" s="237" t="s">
        <v>13085</v>
      </c>
      <c r="AA2520" s="225">
        <v>202409</v>
      </c>
      <c r="AB2520" s="246">
        <v>8</v>
      </c>
      <c r="AC2520" s="236" t="s">
        <v>6708</v>
      </c>
      <c r="AD2520" s="247" t="s">
        <v>6709</v>
      </c>
      <c r="AE2520" s="248">
        <v>0</v>
      </c>
      <c r="AF2520" s="247" t="s">
        <v>6709</v>
      </c>
      <c r="AG2520" s="242" t="str">
        <f>IFERROR(VLOOKUP(작성용!A:A,RM!A:D,4,0),"-")</f>
        <v>정은채/박재현</v>
      </c>
      <c r="AH2520" s="9" t="s">
        <v>9676</v>
      </c>
      <c r="AI2520" s="238" t="s">
        <v>13086</v>
      </c>
      <c r="AJ2520" s="238" t="s">
        <v>8224</v>
      </c>
      <c r="AK2520" s="238" t="s">
        <v>6726</v>
      </c>
      <c r="AL2520" s="238">
        <v>2519</v>
      </c>
    </row>
    <row r="2521" spans="1:38" x14ac:dyDescent="0.3">
      <c r="A2521" s="232" t="s">
        <v>22</v>
      </c>
      <c r="B2521" s="232" t="s">
        <v>9672</v>
      </c>
      <c r="C2521" s="244" t="s">
        <v>6717</v>
      </c>
      <c r="D2521" s="240" t="s">
        <v>9713</v>
      </c>
      <c r="E2521" s="239" t="s">
        <v>5823</v>
      </c>
      <c r="F2521" s="243" t="s">
        <v>6729</v>
      </c>
      <c r="G2521" s="214">
        <v>0</v>
      </c>
      <c r="H2521" s="234" t="s">
        <v>9313</v>
      </c>
      <c r="I2521" s="234"/>
      <c r="J2521" s="234"/>
      <c r="K2521" s="234"/>
      <c r="L2521" s="234"/>
      <c r="M2521" s="234"/>
      <c r="N2521" s="234" t="s">
        <v>6946</v>
      </c>
      <c r="O2521" s="249" t="s">
        <v>9678</v>
      </c>
      <c r="P2521" s="249" t="s">
        <v>9679</v>
      </c>
      <c r="Q2521" s="226" t="s">
        <v>9675</v>
      </c>
      <c r="R2521" s="212" t="s">
        <v>5824</v>
      </c>
      <c r="S2521" s="213">
        <v>410000872</v>
      </c>
      <c r="T2521" s="236">
        <v>45533</v>
      </c>
      <c r="U2521" s="237" t="s">
        <v>6722</v>
      </c>
      <c r="V2521" s="291">
        <v>45545</v>
      </c>
      <c r="W2521" s="291">
        <v>45583</v>
      </c>
      <c r="X2521" s="291">
        <v>45576</v>
      </c>
      <c r="Y2521" s="237"/>
      <c r="Z2521" s="237" t="s">
        <v>13085</v>
      </c>
      <c r="AA2521" s="225">
        <v>202409</v>
      </c>
      <c r="AB2521" s="246">
        <v>8</v>
      </c>
      <c r="AC2521" s="236" t="s">
        <v>6708</v>
      </c>
      <c r="AD2521" s="247" t="s">
        <v>6709</v>
      </c>
      <c r="AE2521" s="248">
        <v>0</v>
      </c>
      <c r="AF2521" s="247" t="s">
        <v>6709</v>
      </c>
      <c r="AG2521" s="242" t="str">
        <f>IFERROR(VLOOKUP(작성용!A:A,RM!A:D,4,0),"-")</f>
        <v>정은채/박재현</v>
      </c>
      <c r="AH2521" s="9" t="s">
        <v>9676</v>
      </c>
      <c r="AI2521" s="238" t="s">
        <v>13086</v>
      </c>
      <c r="AJ2521" s="238" t="s">
        <v>8224</v>
      </c>
      <c r="AK2521" s="238" t="s">
        <v>6726</v>
      </c>
      <c r="AL2521" s="238">
        <v>2520</v>
      </c>
    </row>
    <row r="2522" spans="1:38" x14ac:dyDescent="0.3">
      <c r="A2522" s="232" t="s">
        <v>22</v>
      </c>
      <c r="B2522" s="232" t="s">
        <v>9672</v>
      </c>
      <c r="C2522" s="244" t="s">
        <v>6717</v>
      </c>
      <c r="D2522" s="240" t="s">
        <v>8172</v>
      </c>
      <c r="E2522" s="239" t="s">
        <v>4913</v>
      </c>
      <c r="F2522" s="243" t="s">
        <v>6729</v>
      </c>
      <c r="G2522" s="214">
        <v>0</v>
      </c>
      <c r="H2522" s="234" t="s">
        <v>9313</v>
      </c>
      <c r="I2522" s="234"/>
      <c r="J2522" s="234"/>
      <c r="K2522" s="234"/>
      <c r="L2522" s="234"/>
      <c r="M2522" s="234"/>
      <c r="N2522" s="234" t="s">
        <v>6946</v>
      </c>
      <c r="O2522" s="249" t="s">
        <v>9678</v>
      </c>
      <c r="P2522" s="249" t="s">
        <v>9679</v>
      </c>
      <c r="Q2522" s="226" t="s">
        <v>9675</v>
      </c>
      <c r="R2522" s="212" t="s">
        <v>4914</v>
      </c>
      <c r="S2522" s="213">
        <v>410000877</v>
      </c>
      <c r="T2522" s="236">
        <v>45533</v>
      </c>
      <c r="U2522" s="237" t="s">
        <v>6722</v>
      </c>
      <c r="V2522" s="291">
        <v>45569</v>
      </c>
      <c r="W2522" s="291">
        <v>45583</v>
      </c>
      <c r="X2522" s="291">
        <v>45576</v>
      </c>
      <c r="Y2522" s="237"/>
      <c r="Z2522" s="237" t="s">
        <v>13085</v>
      </c>
      <c r="AA2522" s="225">
        <v>202409</v>
      </c>
      <c r="AB2522" s="246">
        <v>8</v>
      </c>
      <c r="AC2522" s="236" t="s">
        <v>6708</v>
      </c>
      <c r="AD2522" s="247" t="s">
        <v>6709</v>
      </c>
      <c r="AE2522" s="248">
        <v>0</v>
      </c>
      <c r="AF2522" s="247" t="s">
        <v>6709</v>
      </c>
      <c r="AG2522" s="242" t="str">
        <f>IFERROR(VLOOKUP(작성용!A:A,RM!A:D,4,0),"-")</f>
        <v>정은채/박재현</v>
      </c>
      <c r="AH2522" s="9" t="s">
        <v>9676</v>
      </c>
      <c r="AI2522" s="238" t="s">
        <v>13086</v>
      </c>
      <c r="AJ2522" s="238" t="s">
        <v>9173</v>
      </c>
      <c r="AK2522" s="238" t="s">
        <v>6726</v>
      </c>
      <c r="AL2522" s="238">
        <v>2521</v>
      </c>
    </row>
    <row r="2523" spans="1:38" x14ac:dyDescent="0.3">
      <c r="A2523" s="232" t="s">
        <v>22</v>
      </c>
      <c r="B2523" s="232" t="s">
        <v>9672</v>
      </c>
      <c r="C2523" s="244" t="s">
        <v>6717</v>
      </c>
      <c r="D2523" s="240" t="s">
        <v>9714</v>
      </c>
      <c r="E2523" s="239" t="s">
        <v>5825</v>
      </c>
      <c r="F2523" s="243" t="s">
        <v>6729</v>
      </c>
      <c r="G2523" s="214">
        <v>0</v>
      </c>
      <c r="H2523" s="234" t="s">
        <v>9313</v>
      </c>
      <c r="I2523" s="234"/>
      <c r="J2523" s="234"/>
      <c r="K2523" s="234"/>
      <c r="L2523" s="234"/>
      <c r="M2523" s="234"/>
      <c r="N2523" s="234" t="s">
        <v>6946</v>
      </c>
      <c r="O2523" s="249" t="s">
        <v>9678</v>
      </c>
      <c r="P2523" s="249" t="s">
        <v>9679</v>
      </c>
      <c r="Q2523" s="226" t="s">
        <v>9675</v>
      </c>
      <c r="R2523" s="212" t="s">
        <v>5826</v>
      </c>
      <c r="S2523" s="213">
        <v>410000755</v>
      </c>
      <c r="T2523" s="236">
        <v>45533</v>
      </c>
      <c r="U2523" s="237" t="s">
        <v>6722</v>
      </c>
      <c r="V2523" s="291">
        <v>45545</v>
      </c>
      <c r="W2523" s="291">
        <v>45583</v>
      </c>
      <c r="X2523" s="291">
        <v>45576</v>
      </c>
      <c r="Y2523" s="237"/>
      <c r="Z2523" s="237" t="s">
        <v>13085</v>
      </c>
      <c r="AA2523" s="225">
        <v>202409</v>
      </c>
      <c r="AB2523" s="246">
        <v>8</v>
      </c>
      <c r="AC2523" s="236" t="s">
        <v>6708</v>
      </c>
      <c r="AD2523" s="247" t="s">
        <v>6709</v>
      </c>
      <c r="AE2523" s="248">
        <v>0</v>
      </c>
      <c r="AF2523" s="247" t="s">
        <v>6709</v>
      </c>
      <c r="AG2523" s="242" t="str">
        <f>IFERROR(VLOOKUP(작성용!A:A,RM!A:D,4,0),"-")</f>
        <v>정은채/박재현</v>
      </c>
      <c r="AH2523" s="9" t="s">
        <v>9676</v>
      </c>
      <c r="AI2523" s="238" t="s">
        <v>13086</v>
      </c>
      <c r="AJ2523" s="238" t="s">
        <v>8224</v>
      </c>
      <c r="AK2523" s="238" t="s">
        <v>6726</v>
      </c>
      <c r="AL2523" s="238">
        <v>2522</v>
      </c>
    </row>
    <row r="2524" spans="1:38" x14ac:dyDescent="0.3">
      <c r="A2524" s="232" t="s">
        <v>22</v>
      </c>
      <c r="B2524" s="232" t="s">
        <v>9672</v>
      </c>
      <c r="C2524" s="244" t="s">
        <v>6717</v>
      </c>
      <c r="D2524" s="240" t="s">
        <v>9715</v>
      </c>
      <c r="E2524" s="239" t="s">
        <v>5827</v>
      </c>
      <c r="F2524" s="243" t="s">
        <v>6729</v>
      </c>
      <c r="G2524" s="214">
        <v>0</v>
      </c>
      <c r="H2524" s="234" t="s">
        <v>9313</v>
      </c>
      <c r="I2524" s="234"/>
      <c r="J2524" s="234"/>
      <c r="K2524" s="234" t="s">
        <v>3673</v>
      </c>
      <c r="L2524" s="234" t="s">
        <v>3673</v>
      </c>
      <c r="M2524" s="234"/>
      <c r="N2524" s="234" t="s">
        <v>6946</v>
      </c>
      <c r="O2524" s="249" t="s">
        <v>9678</v>
      </c>
      <c r="P2524" s="249" t="s">
        <v>9679</v>
      </c>
      <c r="Q2524" s="226" t="s">
        <v>9675</v>
      </c>
      <c r="R2524" s="212" t="s">
        <v>5828</v>
      </c>
      <c r="S2524" s="213">
        <v>410000803</v>
      </c>
      <c r="T2524" s="236">
        <v>45533</v>
      </c>
      <c r="U2524" s="237" t="s">
        <v>6722</v>
      </c>
      <c r="V2524" s="291">
        <v>45569</v>
      </c>
      <c r="W2524" s="291">
        <v>45583</v>
      </c>
      <c r="X2524" s="291">
        <v>45576</v>
      </c>
      <c r="Y2524" s="237"/>
      <c r="Z2524" s="237" t="s">
        <v>13085</v>
      </c>
      <c r="AA2524" s="225">
        <v>202409</v>
      </c>
      <c r="AB2524" s="246">
        <v>8</v>
      </c>
      <c r="AC2524" s="236" t="s">
        <v>6708</v>
      </c>
      <c r="AD2524" s="247" t="s">
        <v>6709</v>
      </c>
      <c r="AE2524" s="248">
        <v>0</v>
      </c>
      <c r="AF2524" s="247" t="s">
        <v>6709</v>
      </c>
      <c r="AG2524" s="242" t="str">
        <f>IFERROR(VLOOKUP(작성용!A:A,RM!A:D,4,0),"-")</f>
        <v>정은채/박재현</v>
      </c>
      <c r="AH2524" s="9" t="s">
        <v>9676</v>
      </c>
      <c r="AI2524" s="238" t="s">
        <v>13086</v>
      </c>
      <c r="AJ2524" s="238" t="s">
        <v>9173</v>
      </c>
      <c r="AK2524" s="238" t="s">
        <v>6726</v>
      </c>
      <c r="AL2524" s="238">
        <v>2523</v>
      </c>
    </row>
    <row r="2525" spans="1:38" x14ac:dyDescent="0.3">
      <c r="A2525" s="232" t="s">
        <v>22</v>
      </c>
      <c r="B2525" s="232" t="s">
        <v>9672</v>
      </c>
      <c r="C2525" s="244" t="s">
        <v>6717</v>
      </c>
      <c r="D2525" s="240" t="s">
        <v>8407</v>
      </c>
      <c r="E2525" s="239" t="s">
        <v>5082</v>
      </c>
      <c r="F2525" s="243" t="s">
        <v>6729</v>
      </c>
      <c r="G2525" s="214">
        <v>0</v>
      </c>
      <c r="H2525" s="234" t="s">
        <v>9313</v>
      </c>
      <c r="I2525" s="234"/>
      <c r="J2525" s="234"/>
      <c r="K2525" s="234"/>
      <c r="L2525" s="234"/>
      <c r="M2525" s="234"/>
      <c r="N2525" s="234" t="s">
        <v>6946</v>
      </c>
      <c r="O2525" s="249" t="s">
        <v>9678</v>
      </c>
      <c r="P2525" s="249" t="s">
        <v>9679</v>
      </c>
      <c r="Q2525" s="226" t="s">
        <v>9675</v>
      </c>
      <c r="R2525" s="212" t="s">
        <v>5083</v>
      </c>
      <c r="S2525" s="213">
        <v>410000809</v>
      </c>
      <c r="T2525" s="236">
        <v>45533</v>
      </c>
      <c r="U2525" s="237" t="s">
        <v>6722</v>
      </c>
      <c r="V2525" s="291">
        <v>45569</v>
      </c>
      <c r="W2525" s="291">
        <v>45583</v>
      </c>
      <c r="X2525" s="291">
        <v>45576</v>
      </c>
      <c r="Y2525" s="237"/>
      <c r="Z2525" s="237" t="s">
        <v>13085</v>
      </c>
      <c r="AA2525" s="225">
        <v>202409</v>
      </c>
      <c r="AB2525" s="246">
        <v>8</v>
      </c>
      <c r="AC2525" s="236" t="s">
        <v>6708</v>
      </c>
      <c r="AD2525" s="247" t="s">
        <v>6709</v>
      </c>
      <c r="AE2525" s="248">
        <v>0</v>
      </c>
      <c r="AF2525" s="247" t="s">
        <v>6709</v>
      </c>
      <c r="AG2525" s="242" t="str">
        <f>IFERROR(VLOOKUP(작성용!A:A,RM!A:D,4,0),"-")</f>
        <v>정은채/박재현</v>
      </c>
      <c r="AH2525" s="9" t="s">
        <v>9676</v>
      </c>
      <c r="AI2525" s="238" t="s">
        <v>13086</v>
      </c>
      <c r="AJ2525" s="238" t="s">
        <v>9173</v>
      </c>
      <c r="AK2525" s="238" t="s">
        <v>6726</v>
      </c>
      <c r="AL2525" s="238">
        <v>2524</v>
      </c>
    </row>
    <row r="2526" spans="1:38" x14ac:dyDescent="0.3">
      <c r="A2526" s="232" t="s">
        <v>22</v>
      </c>
      <c r="B2526" s="232" t="s">
        <v>9672</v>
      </c>
      <c r="C2526" s="244" t="s">
        <v>6717</v>
      </c>
      <c r="D2526" s="240" t="s">
        <v>7760</v>
      </c>
      <c r="E2526" s="239" t="s">
        <v>3984</v>
      </c>
      <c r="F2526" s="243" t="s">
        <v>6729</v>
      </c>
      <c r="G2526" s="214">
        <v>0</v>
      </c>
      <c r="H2526" s="234" t="s">
        <v>9313</v>
      </c>
      <c r="I2526" s="234"/>
      <c r="J2526" s="234"/>
      <c r="K2526" s="234"/>
      <c r="L2526" s="234"/>
      <c r="M2526" s="234"/>
      <c r="N2526" s="234" t="s">
        <v>6946</v>
      </c>
      <c r="O2526" s="249" t="s">
        <v>9678</v>
      </c>
      <c r="P2526" s="249" t="s">
        <v>9679</v>
      </c>
      <c r="Q2526" s="226" t="s">
        <v>9675</v>
      </c>
      <c r="R2526" s="212" t="s">
        <v>4324</v>
      </c>
      <c r="S2526" s="213">
        <v>410000811</v>
      </c>
      <c r="T2526" s="236">
        <v>45533</v>
      </c>
      <c r="U2526" s="237" t="s">
        <v>6722</v>
      </c>
      <c r="V2526" s="291">
        <v>45569</v>
      </c>
      <c r="W2526" s="291">
        <v>45583</v>
      </c>
      <c r="X2526" s="291">
        <v>45576</v>
      </c>
      <c r="Y2526" s="237"/>
      <c r="Z2526" s="237" t="s">
        <v>13085</v>
      </c>
      <c r="AA2526" s="225">
        <v>202409</v>
      </c>
      <c r="AB2526" s="246">
        <v>8</v>
      </c>
      <c r="AC2526" s="236" t="s">
        <v>6708</v>
      </c>
      <c r="AD2526" s="247" t="s">
        <v>6709</v>
      </c>
      <c r="AE2526" s="248">
        <v>0</v>
      </c>
      <c r="AF2526" s="247" t="s">
        <v>6709</v>
      </c>
      <c r="AG2526" s="242" t="str">
        <f>IFERROR(VLOOKUP(작성용!A:A,RM!A:D,4,0),"-")</f>
        <v>정은채/박재현</v>
      </c>
      <c r="AH2526" s="9" t="s">
        <v>9676</v>
      </c>
      <c r="AI2526" s="238" t="s">
        <v>13086</v>
      </c>
      <c r="AJ2526" s="238" t="s">
        <v>9173</v>
      </c>
      <c r="AK2526" s="238" t="s">
        <v>6726</v>
      </c>
      <c r="AL2526" s="238">
        <v>2525</v>
      </c>
    </row>
    <row r="2527" spans="1:38" x14ac:dyDescent="0.3">
      <c r="A2527" s="232" t="s">
        <v>22</v>
      </c>
      <c r="B2527" s="232" t="s">
        <v>9672</v>
      </c>
      <c r="C2527" s="244" t="s">
        <v>6717</v>
      </c>
      <c r="D2527" s="240" t="s">
        <v>7393</v>
      </c>
      <c r="E2527" s="239" t="s">
        <v>4566</v>
      </c>
      <c r="F2527" s="243" t="s">
        <v>6729</v>
      </c>
      <c r="G2527" s="214">
        <v>0</v>
      </c>
      <c r="H2527" s="234" t="s">
        <v>9313</v>
      </c>
      <c r="I2527" s="234"/>
      <c r="J2527" s="234"/>
      <c r="K2527" s="234"/>
      <c r="L2527" s="234"/>
      <c r="M2527" s="234"/>
      <c r="N2527" s="234" t="s">
        <v>6946</v>
      </c>
      <c r="O2527" s="249" t="s">
        <v>9678</v>
      </c>
      <c r="P2527" s="249" t="s">
        <v>9679</v>
      </c>
      <c r="Q2527" s="226" t="s">
        <v>9675</v>
      </c>
      <c r="R2527" s="212" t="s">
        <v>4567</v>
      </c>
      <c r="S2527" s="213">
        <v>410000712</v>
      </c>
      <c r="T2527" s="236">
        <v>45533</v>
      </c>
      <c r="U2527" s="237" t="s">
        <v>6722</v>
      </c>
      <c r="V2527" s="291">
        <v>45569</v>
      </c>
      <c r="W2527" s="291">
        <v>45583</v>
      </c>
      <c r="X2527" s="291">
        <v>45576</v>
      </c>
      <c r="Y2527" s="237"/>
      <c r="Z2527" s="237" t="s">
        <v>13085</v>
      </c>
      <c r="AA2527" s="225">
        <v>202409</v>
      </c>
      <c r="AB2527" s="246">
        <v>8</v>
      </c>
      <c r="AC2527" s="236" t="s">
        <v>6708</v>
      </c>
      <c r="AD2527" s="247" t="s">
        <v>6709</v>
      </c>
      <c r="AE2527" s="248">
        <v>0</v>
      </c>
      <c r="AF2527" s="247" t="s">
        <v>6709</v>
      </c>
      <c r="AG2527" s="242" t="str">
        <f>IFERROR(VLOOKUP(작성용!A:A,RM!A:D,4,0),"-")</f>
        <v>정은채/박재현</v>
      </c>
      <c r="AH2527" s="9" t="s">
        <v>9676</v>
      </c>
      <c r="AI2527" s="238" t="s">
        <v>13086</v>
      </c>
      <c r="AJ2527" s="238" t="s">
        <v>9173</v>
      </c>
      <c r="AK2527" s="238" t="s">
        <v>6726</v>
      </c>
      <c r="AL2527" s="238">
        <v>2526</v>
      </c>
    </row>
    <row r="2528" spans="1:38" x14ac:dyDescent="0.3">
      <c r="A2528" s="232" t="s">
        <v>22</v>
      </c>
      <c r="B2528" s="232" t="s">
        <v>9672</v>
      </c>
      <c r="C2528" s="244" t="s">
        <v>6717</v>
      </c>
      <c r="D2528" s="240" t="s">
        <v>9716</v>
      </c>
      <c r="E2528" s="239" t="s">
        <v>5829</v>
      </c>
      <c r="F2528" s="243" t="s">
        <v>6729</v>
      </c>
      <c r="G2528" s="214">
        <v>0</v>
      </c>
      <c r="H2528" s="234" t="s">
        <v>9313</v>
      </c>
      <c r="I2528" s="234"/>
      <c r="J2528" s="234"/>
      <c r="K2528" s="234"/>
      <c r="L2528" s="234"/>
      <c r="M2528" s="234"/>
      <c r="N2528" s="234" t="s">
        <v>6946</v>
      </c>
      <c r="O2528" s="249" t="s">
        <v>9678</v>
      </c>
      <c r="P2528" s="249" t="s">
        <v>9679</v>
      </c>
      <c r="Q2528" s="226" t="s">
        <v>9675</v>
      </c>
      <c r="R2528" s="212" t="s">
        <v>5830</v>
      </c>
      <c r="S2528" s="213">
        <v>410000713</v>
      </c>
      <c r="T2528" s="236">
        <v>45533</v>
      </c>
      <c r="U2528" s="237" t="s">
        <v>6722</v>
      </c>
      <c r="V2528" s="291">
        <v>45569</v>
      </c>
      <c r="W2528" s="291">
        <v>45583</v>
      </c>
      <c r="X2528" s="291">
        <v>45576</v>
      </c>
      <c r="Y2528" s="237"/>
      <c r="Z2528" s="237" t="s">
        <v>13085</v>
      </c>
      <c r="AA2528" s="225">
        <v>202409</v>
      </c>
      <c r="AB2528" s="246">
        <v>8</v>
      </c>
      <c r="AC2528" s="236" t="s">
        <v>6708</v>
      </c>
      <c r="AD2528" s="247" t="s">
        <v>6709</v>
      </c>
      <c r="AE2528" s="248">
        <v>0</v>
      </c>
      <c r="AF2528" s="247" t="s">
        <v>6709</v>
      </c>
      <c r="AG2528" s="242" t="str">
        <f>IFERROR(VLOOKUP(작성용!A:A,RM!A:D,4,0),"-")</f>
        <v>정은채/박재현</v>
      </c>
      <c r="AH2528" s="9" t="s">
        <v>9676</v>
      </c>
      <c r="AI2528" s="238" t="s">
        <v>13086</v>
      </c>
      <c r="AJ2528" s="238" t="s">
        <v>9173</v>
      </c>
      <c r="AK2528" s="238" t="s">
        <v>6726</v>
      </c>
      <c r="AL2528" s="238">
        <v>2527</v>
      </c>
    </row>
    <row r="2529" spans="1:38" x14ac:dyDescent="0.3">
      <c r="A2529" s="232" t="s">
        <v>22</v>
      </c>
      <c r="B2529" s="232" t="s">
        <v>9672</v>
      </c>
      <c r="C2529" s="244" t="s">
        <v>6717</v>
      </c>
      <c r="D2529" s="240" t="s">
        <v>9717</v>
      </c>
      <c r="E2529" s="239" t="s">
        <v>5831</v>
      </c>
      <c r="F2529" s="243" t="s">
        <v>6729</v>
      </c>
      <c r="G2529" s="214">
        <v>0</v>
      </c>
      <c r="H2529" s="234" t="s">
        <v>9313</v>
      </c>
      <c r="I2529" s="234"/>
      <c r="J2529" s="234"/>
      <c r="K2529" s="234"/>
      <c r="L2529" s="234"/>
      <c r="M2529" s="234"/>
      <c r="N2529" s="234" t="s">
        <v>6946</v>
      </c>
      <c r="O2529" s="249" t="s">
        <v>9678</v>
      </c>
      <c r="P2529" s="249" t="s">
        <v>9679</v>
      </c>
      <c r="Q2529" s="226" t="s">
        <v>9675</v>
      </c>
      <c r="R2529" s="212" t="s">
        <v>5832</v>
      </c>
      <c r="S2529" s="213">
        <v>410000886</v>
      </c>
      <c r="T2529" s="236">
        <v>45533</v>
      </c>
      <c r="U2529" s="237" t="s">
        <v>6722</v>
      </c>
      <c r="V2529" s="291">
        <v>45569</v>
      </c>
      <c r="W2529" s="291">
        <v>45583</v>
      </c>
      <c r="X2529" s="291">
        <v>45576</v>
      </c>
      <c r="Y2529" s="237"/>
      <c r="Z2529" s="237" t="s">
        <v>13085</v>
      </c>
      <c r="AA2529" s="225">
        <v>202409</v>
      </c>
      <c r="AB2529" s="246">
        <v>8</v>
      </c>
      <c r="AC2529" s="236" t="s">
        <v>6708</v>
      </c>
      <c r="AD2529" s="247" t="s">
        <v>6709</v>
      </c>
      <c r="AE2529" s="248">
        <v>0</v>
      </c>
      <c r="AF2529" s="247" t="s">
        <v>6709</v>
      </c>
      <c r="AG2529" s="242" t="str">
        <f>IFERROR(VLOOKUP(작성용!A:A,RM!A:D,4,0),"-")</f>
        <v>정은채/박재현</v>
      </c>
      <c r="AH2529" s="9" t="s">
        <v>9676</v>
      </c>
      <c r="AI2529" s="238" t="s">
        <v>13086</v>
      </c>
      <c r="AJ2529" s="238" t="s">
        <v>9173</v>
      </c>
      <c r="AK2529" s="238" t="s">
        <v>6726</v>
      </c>
      <c r="AL2529" s="238">
        <v>2528</v>
      </c>
    </row>
    <row r="2530" spans="1:38" x14ac:dyDescent="0.3">
      <c r="A2530" s="232" t="s">
        <v>22</v>
      </c>
      <c r="B2530" s="232" t="s">
        <v>9672</v>
      </c>
      <c r="C2530" s="244" t="s">
        <v>6717</v>
      </c>
      <c r="D2530" s="240" t="s">
        <v>7431</v>
      </c>
      <c r="E2530" s="239" t="s">
        <v>4593</v>
      </c>
      <c r="F2530" s="243" t="s">
        <v>6729</v>
      </c>
      <c r="G2530" s="214">
        <v>0</v>
      </c>
      <c r="H2530" s="234" t="s">
        <v>9313</v>
      </c>
      <c r="I2530" s="234"/>
      <c r="J2530" s="234"/>
      <c r="K2530" s="234"/>
      <c r="L2530" s="234"/>
      <c r="M2530" s="234"/>
      <c r="N2530" s="234" t="s">
        <v>6946</v>
      </c>
      <c r="O2530" s="249" t="s">
        <v>9678</v>
      </c>
      <c r="P2530" s="249" t="s">
        <v>9679</v>
      </c>
      <c r="Q2530" s="226" t="s">
        <v>9675</v>
      </c>
      <c r="R2530" s="212" t="s">
        <v>4594</v>
      </c>
      <c r="S2530" s="213">
        <v>410000918</v>
      </c>
      <c r="T2530" s="236">
        <v>45533</v>
      </c>
      <c r="U2530" s="237" t="s">
        <v>6722</v>
      </c>
      <c r="V2530" s="291">
        <v>45545</v>
      </c>
      <c r="W2530" s="291">
        <v>45583</v>
      </c>
      <c r="X2530" s="291">
        <v>45576</v>
      </c>
      <c r="Y2530" s="237"/>
      <c r="Z2530" s="237" t="s">
        <v>13085</v>
      </c>
      <c r="AA2530" s="225">
        <v>202409</v>
      </c>
      <c r="AB2530" s="246">
        <v>8</v>
      </c>
      <c r="AC2530" s="236" t="s">
        <v>6708</v>
      </c>
      <c r="AD2530" s="247" t="s">
        <v>6709</v>
      </c>
      <c r="AE2530" s="248">
        <v>0</v>
      </c>
      <c r="AF2530" s="247" t="s">
        <v>6709</v>
      </c>
      <c r="AG2530" s="242" t="str">
        <f>IFERROR(VLOOKUP(작성용!A:A,RM!A:D,4,0),"-")</f>
        <v>정은채/박재현</v>
      </c>
      <c r="AH2530" s="9" t="s">
        <v>9676</v>
      </c>
      <c r="AI2530" s="238" t="s">
        <v>13086</v>
      </c>
      <c r="AJ2530" s="238" t="s">
        <v>8224</v>
      </c>
      <c r="AK2530" s="238" t="s">
        <v>6726</v>
      </c>
      <c r="AL2530" s="238">
        <v>2529</v>
      </c>
    </row>
    <row r="2531" spans="1:38" x14ac:dyDescent="0.3">
      <c r="A2531" s="232" t="s">
        <v>22</v>
      </c>
      <c r="B2531" s="232" t="s">
        <v>9672</v>
      </c>
      <c r="C2531" s="244" t="s">
        <v>6717</v>
      </c>
      <c r="D2531" s="240" t="s">
        <v>9718</v>
      </c>
      <c r="E2531" s="239" t="s">
        <v>5833</v>
      </c>
      <c r="F2531" s="243" t="s">
        <v>6729</v>
      </c>
      <c r="G2531" s="214">
        <v>0</v>
      </c>
      <c r="H2531" s="234" t="s">
        <v>9313</v>
      </c>
      <c r="I2531" s="234"/>
      <c r="J2531" s="234"/>
      <c r="K2531" s="234"/>
      <c r="L2531" s="234"/>
      <c r="M2531" s="234"/>
      <c r="N2531" s="234" t="s">
        <v>6946</v>
      </c>
      <c r="O2531" s="249" t="s">
        <v>9678</v>
      </c>
      <c r="P2531" s="249" t="s">
        <v>9679</v>
      </c>
      <c r="Q2531" s="226" t="s">
        <v>9675</v>
      </c>
      <c r="R2531" s="212" t="s">
        <v>5834</v>
      </c>
      <c r="S2531" s="213">
        <v>410000920</v>
      </c>
      <c r="T2531" s="236">
        <v>45533</v>
      </c>
      <c r="U2531" s="237" t="s">
        <v>6722</v>
      </c>
      <c r="V2531" s="291">
        <v>45569</v>
      </c>
      <c r="W2531" s="291">
        <v>45583</v>
      </c>
      <c r="X2531" s="291">
        <v>45576</v>
      </c>
      <c r="Y2531" s="237"/>
      <c r="Z2531" s="237" t="s">
        <v>13085</v>
      </c>
      <c r="AA2531" s="225">
        <v>202409</v>
      </c>
      <c r="AB2531" s="246">
        <v>8</v>
      </c>
      <c r="AC2531" s="236" t="s">
        <v>6708</v>
      </c>
      <c r="AD2531" s="247" t="s">
        <v>6709</v>
      </c>
      <c r="AE2531" s="248">
        <v>0</v>
      </c>
      <c r="AF2531" s="247" t="s">
        <v>6709</v>
      </c>
      <c r="AG2531" s="242" t="str">
        <f>IFERROR(VLOOKUP(작성용!A:A,RM!A:D,4,0),"-")</f>
        <v>정은채/박재현</v>
      </c>
      <c r="AH2531" s="9" t="s">
        <v>9676</v>
      </c>
      <c r="AI2531" s="238" t="s">
        <v>13086</v>
      </c>
      <c r="AJ2531" s="238" t="s">
        <v>9173</v>
      </c>
      <c r="AK2531" s="238" t="s">
        <v>6726</v>
      </c>
      <c r="AL2531" s="238">
        <v>2530</v>
      </c>
    </row>
    <row r="2532" spans="1:38" x14ac:dyDescent="0.3">
      <c r="A2532" s="232" t="s">
        <v>22</v>
      </c>
      <c r="B2532" s="232" t="s">
        <v>9672</v>
      </c>
      <c r="C2532" s="244" t="s">
        <v>6717</v>
      </c>
      <c r="D2532" s="240" t="s">
        <v>9719</v>
      </c>
      <c r="E2532" s="239" t="s">
        <v>5835</v>
      </c>
      <c r="F2532" s="243" t="s">
        <v>6729</v>
      </c>
      <c r="G2532" s="214">
        <v>0</v>
      </c>
      <c r="H2532" s="234" t="s">
        <v>9313</v>
      </c>
      <c r="I2532" s="234"/>
      <c r="J2532" s="234"/>
      <c r="K2532" s="234"/>
      <c r="L2532" s="234"/>
      <c r="M2532" s="234"/>
      <c r="N2532" s="234" t="s">
        <v>6946</v>
      </c>
      <c r="O2532" s="249" t="s">
        <v>9678</v>
      </c>
      <c r="P2532" s="249" t="s">
        <v>9679</v>
      </c>
      <c r="Q2532" s="226" t="s">
        <v>9675</v>
      </c>
      <c r="R2532" s="212" t="s">
        <v>5836</v>
      </c>
      <c r="S2532" s="213">
        <v>410000897</v>
      </c>
      <c r="T2532" s="236">
        <v>45533</v>
      </c>
      <c r="U2532" s="237" t="s">
        <v>6722</v>
      </c>
      <c r="V2532" s="291">
        <v>45569</v>
      </c>
      <c r="W2532" s="291">
        <v>45583</v>
      </c>
      <c r="X2532" s="291">
        <v>45576</v>
      </c>
      <c r="Y2532" s="237"/>
      <c r="Z2532" s="237" t="s">
        <v>13085</v>
      </c>
      <c r="AA2532" s="225">
        <v>202409</v>
      </c>
      <c r="AB2532" s="246">
        <v>8</v>
      </c>
      <c r="AC2532" s="236" t="s">
        <v>6708</v>
      </c>
      <c r="AD2532" s="247" t="s">
        <v>6709</v>
      </c>
      <c r="AE2532" s="248">
        <v>0</v>
      </c>
      <c r="AF2532" s="247" t="s">
        <v>6709</v>
      </c>
      <c r="AG2532" s="242" t="str">
        <f>IFERROR(VLOOKUP(작성용!A:A,RM!A:D,4,0),"-")</f>
        <v>정은채/박재현</v>
      </c>
      <c r="AH2532" s="9" t="s">
        <v>9676</v>
      </c>
      <c r="AI2532" s="238" t="s">
        <v>13086</v>
      </c>
      <c r="AJ2532" s="238" t="s">
        <v>9173</v>
      </c>
      <c r="AK2532" s="238" t="s">
        <v>6726</v>
      </c>
      <c r="AL2532" s="238">
        <v>2531</v>
      </c>
    </row>
    <row r="2533" spans="1:38" x14ac:dyDescent="0.3">
      <c r="A2533" s="232" t="s">
        <v>22</v>
      </c>
      <c r="B2533" s="232" t="s">
        <v>9672</v>
      </c>
      <c r="C2533" s="244" t="s">
        <v>6717</v>
      </c>
      <c r="D2533" s="240" t="s">
        <v>9720</v>
      </c>
      <c r="E2533" s="239" t="s">
        <v>5837</v>
      </c>
      <c r="F2533" s="243" t="s">
        <v>6729</v>
      </c>
      <c r="G2533" s="214">
        <v>0</v>
      </c>
      <c r="H2533" s="234" t="s">
        <v>9313</v>
      </c>
      <c r="I2533" s="234"/>
      <c r="J2533" s="234"/>
      <c r="K2533" s="234"/>
      <c r="L2533" s="234"/>
      <c r="M2533" s="234"/>
      <c r="N2533" s="234" t="s">
        <v>6946</v>
      </c>
      <c r="O2533" s="249" t="s">
        <v>9678</v>
      </c>
      <c r="P2533" s="249" t="s">
        <v>9679</v>
      </c>
      <c r="Q2533" s="226" t="s">
        <v>9675</v>
      </c>
      <c r="R2533" s="212" t="s">
        <v>5838</v>
      </c>
      <c r="S2533" s="213">
        <v>410000925</v>
      </c>
      <c r="T2533" s="236">
        <v>45533</v>
      </c>
      <c r="U2533" s="237" t="s">
        <v>6722</v>
      </c>
      <c r="V2533" s="291">
        <v>45545</v>
      </c>
      <c r="W2533" s="291">
        <v>45583</v>
      </c>
      <c r="X2533" s="291">
        <v>45576</v>
      </c>
      <c r="Y2533" s="237"/>
      <c r="Z2533" s="237" t="s">
        <v>13085</v>
      </c>
      <c r="AA2533" s="225">
        <v>202409</v>
      </c>
      <c r="AB2533" s="246">
        <v>8</v>
      </c>
      <c r="AC2533" s="236" t="s">
        <v>6708</v>
      </c>
      <c r="AD2533" s="247" t="s">
        <v>6709</v>
      </c>
      <c r="AE2533" s="248">
        <v>0</v>
      </c>
      <c r="AF2533" s="247" t="s">
        <v>6709</v>
      </c>
      <c r="AG2533" s="242" t="str">
        <f>IFERROR(VLOOKUP(작성용!A:A,RM!A:D,4,0),"-")</f>
        <v>정은채/박재현</v>
      </c>
      <c r="AH2533" s="9" t="s">
        <v>9676</v>
      </c>
      <c r="AI2533" s="238" t="s">
        <v>13086</v>
      </c>
      <c r="AJ2533" s="238" t="s">
        <v>8224</v>
      </c>
      <c r="AK2533" s="238" t="s">
        <v>6726</v>
      </c>
      <c r="AL2533" s="238">
        <v>2532</v>
      </c>
    </row>
    <row r="2534" spans="1:38" x14ac:dyDescent="0.3">
      <c r="A2534" s="232" t="s">
        <v>22</v>
      </c>
      <c r="B2534" s="232" t="s">
        <v>9672</v>
      </c>
      <c r="C2534" s="244" t="s">
        <v>6717</v>
      </c>
      <c r="D2534" s="240" t="s">
        <v>9721</v>
      </c>
      <c r="E2534" s="239" t="s">
        <v>5839</v>
      </c>
      <c r="F2534" s="243" t="s">
        <v>6729</v>
      </c>
      <c r="G2534" s="214">
        <v>0</v>
      </c>
      <c r="H2534" s="234" t="s">
        <v>9313</v>
      </c>
      <c r="I2534" s="234"/>
      <c r="J2534" s="234"/>
      <c r="K2534" s="234"/>
      <c r="L2534" s="234"/>
      <c r="M2534" s="234"/>
      <c r="N2534" s="234" t="s">
        <v>6946</v>
      </c>
      <c r="O2534" s="249" t="s">
        <v>9678</v>
      </c>
      <c r="P2534" s="249" t="s">
        <v>9679</v>
      </c>
      <c r="Q2534" s="226" t="s">
        <v>9675</v>
      </c>
      <c r="R2534" s="212" t="s">
        <v>5840</v>
      </c>
      <c r="S2534" s="213">
        <v>410000933</v>
      </c>
      <c r="T2534" s="236">
        <v>45533</v>
      </c>
      <c r="U2534" s="237" t="s">
        <v>6722</v>
      </c>
      <c r="V2534" s="291">
        <v>45569</v>
      </c>
      <c r="W2534" s="291">
        <v>45583</v>
      </c>
      <c r="X2534" s="291">
        <v>45576</v>
      </c>
      <c r="Y2534" s="237"/>
      <c r="Z2534" s="237" t="s">
        <v>13085</v>
      </c>
      <c r="AA2534" s="225">
        <v>202409</v>
      </c>
      <c r="AB2534" s="246">
        <v>8</v>
      </c>
      <c r="AC2534" s="236" t="s">
        <v>6708</v>
      </c>
      <c r="AD2534" s="247" t="s">
        <v>6709</v>
      </c>
      <c r="AE2534" s="248">
        <v>0</v>
      </c>
      <c r="AF2534" s="247" t="s">
        <v>6709</v>
      </c>
      <c r="AG2534" s="242" t="str">
        <f>IFERROR(VLOOKUP(작성용!A:A,RM!A:D,4,0),"-")</f>
        <v>정은채/박재현</v>
      </c>
      <c r="AH2534" s="9" t="s">
        <v>9676</v>
      </c>
      <c r="AI2534" s="238" t="s">
        <v>13086</v>
      </c>
      <c r="AJ2534" s="238" t="s">
        <v>9173</v>
      </c>
      <c r="AK2534" s="238" t="s">
        <v>6726</v>
      </c>
      <c r="AL2534" s="238">
        <v>2533</v>
      </c>
    </row>
    <row r="2535" spans="1:38" x14ac:dyDescent="0.3">
      <c r="A2535" s="232" t="s">
        <v>22</v>
      </c>
      <c r="B2535" s="232" t="s">
        <v>9672</v>
      </c>
      <c r="C2535" s="244" t="s">
        <v>6717</v>
      </c>
      <c r="D2535" s="240" t="s">
        <v>9722</v>
      </c>
      <c r="E2535" s="239" t="s">
        <v>5841</v>
      </c>
      <c r="F2535" s="243" t="s">
        <v>6729</v>
      </c>
      <c r="G2535" s="214">
        <v>0</v>
      </c>
      <c r="H2535" s="234" t="s">
        <v>9313</v>
      </c>
      <c r="I2535" s="234"/>
      <c r="J2535" s="234"/>
      <c r="K2535" s="234"/>
      <c r="L2535" s="234"/>
      <c r="M2535" s="234"/>
      <c r="N2535" s="234" t="s">
        <v>6946</v>
      </c>
      <c r="O2535" s="249" t="s">
        <v>9678</v>
      </c>
      <c r="P2535" s="249" t="s">
        <v>9679</v>
      </c>
      <c r="Q2535" s="226" t="s">
        <v>9675</v>
      </c>
      <c r="R2535" s="212" t="s">
        <v>5842</v>
      </c>
      <c r="S2535" s="213">
        <v>410000934</v>
      </c>
      <c r="T2535" s="236">
        <v>45533</v>
      </c>
      <c r="U2535" s="237" t="s">
        <v>6722</v>
      </c>
      <c r="V2535" s="291">
        <v>45569</v>
      </c>
      <c r="W2535" s="291">
        <v>45583</v>
      </c>
      <c r="X2535" s="291">
        <v>45576</v>
      </c>
      <c r="Y2535" s="237"/>
      <c r="Z2535" s="237" t="s">
        <v>13085</v>
      </c>
      <c r="AA2535" s="225">
        <v>202409</v>
      </c>
      <c r="AB2535" s="246">
        <v>8</v>
      </c>
      <c r="AC2535" s="236" t="s">
        <v>6708</v>
      </c>
      <c r="AD2535" s="247" t="s">
        <v>6709</v>
      </c>
      <c r="AE2535" s="248">
        <v>0</v>
      </c>
      <c r="AF2535" s="247" t="s">
        <v>6709</v>
      </c>
      <c r="AG2535" s="242" t="str">
        <f>IFERROR(VLOOKUP(작성용!A:A,RM!A:D,4,0),"-")</f>
        <v>정은채/박재현</v>
      </c>
      <c r="AH2535" s="9" t="s">
        <v>9676</v>
      </c>
      <c r="AI2535" s="238" t="s">
        <v>13086</v>
      </c>
      <c r="AJ2535" s="238" t="s">
        <v>9173</v>
      </c>
      <c r="AK2535" s="238" t="s">
        <v>6726</v>
      </c>
      <c r="AL2535" s="238">
        <v>2534</v>
      </c>
    </row>
    <row r="2536" spans="1:38" x14ac:dyDescent="0.3">
      <c r="A2536" s="232" t="s">
        <v>22</v>
      </c>
      <c r="B2536" s="232" t="s">
        <v>9672</v>
      </c>
      <c r="C2536" s="244" t="s">
        <v>6717</v>
      </c>
      <c r="D2536" s="240" t="s">
        <v>9723</v>
      </c>
      <c r="E2536" s="239" t="s">
        <v>5843</v>
      </c>
      <c r="F2536" s="243" t="s">
        <v>6729</v>
      </c>
      <c r="G2536" s="214">
        <v>0</v>
      </c>
      <c r="H2536" s="234" t="s">
        <v>9313</v>
      </c>
      <c r="I2536" s="234"/>
      <c r="J2536" s="234"/>
      <c r="K2536" s="234"/>
      <c r="L2536" s="234"/>
      <c r="M2536" s="234"/>
      <c r="N2536" s="234" t="s">
        <v>6946</v>
      </c>
      <c r="O2536" s="249" t="s">
        <v>9678</v>
      </c>
      <c r="P2536" s="249" t="s">
        <v>9679</v>
      </c>
      <c r="Q2536" s="226" t="s">
        <v>9675</v>
      </c>
      <c r="R2536" s="212" t="s">
        <v>5844</v>
      </c>
      <c r="S2536" s="213">
        <v>410000935</v>
      </c>
      <c r="T2536" s="236">
        <v>45533</v>
      </c>
      <c r="U2536" s="237" t="s">
        <v>6722</v>
      </c>
      <c r="V2536" s="291">
        <v>45569</v>
      </c>
      <c r="W2536" s="291">
        <v>45583</v>
      </c>
      <c r="X2536" s="291">
        <v>45576</v>
      </c>
      <c r="Y2536" s="237"/>
      <c r="Z2536" s="237" t="s">
        <v>13085</v>
      </c>
      <c r="AA2536" s="225">
        <v>202409</v>
      </c>
      <c r="AB2536" s="246">
        <v>8</v>
      </c>
      <c r="AC2536" s="236" t="s">
        <v>6708</v>
      </c>
      <c r="AD2536" s="247" t="s">
        <v>6709</v>
      </c>
      <c r="AE2536" s="248">
        <v>0</v>
      </c>
      <c r="AF2536" s="247" t="s">
        <v>6709</v>
      </c>
      <c r="AG2536" s="242" t="str">
        <f>IFERROR(VLOOKUP(작성용!A:A,RM!A:D,4,0),"-")</f>
        <v>정은채/박재현</v>
      </c>
      <c r="AH2536" s="9" t="s">
        <v>9676</v>
      </c>
      <c r="AI2536" s="238" t="s">
        <v>13086</v>
      </c>
      <c r="AJ2536" s="238" t="s">
        <v>9173</v>
      </c>
      <c r="AK2536" s="238" t="s">
        <v>6726</v>
      </c>
      <c r="AL2536" s="238">
        <v>2535</v>
      </c>
    </row>
    <row r="2537" spans="1:38" x14ac:dyDescent="0.3">
      <c r="A2537" s="232" t="s">
        <v>22</v>
      </c>
      <c r="B2537" s="232" t="s">
        <v>9672</v>
      </c>
      <c r="C2537" s="244" t="s">
        <v>6717</v>
      </c>
      <c r="D2537" s="240" t="s">
        <v>9724</v>
      </c>
      <c r="E2537" s="239" t="s">
        <v>5845</v>
      </c>
      <c r="F2537" s="243" t="s">
        <v>6729</v>
      </c>
      <c r="G2537" s="214">
        <v>0</v>
      </c>
      <c r="H2537" s="234" t="s">
        <v>9313</v>
      </c>
      <c r="I2537" s="234"/>
      <c r="J2537" s="234"/>
      <c r="K2537" s="234"/>
      <c r="L2537" s="234"/>
      <c r="M2537" s="234"/>
      <c r="N2537" s="234" t="s">
        <v>6946</v>
      </c>
      <c r="O2537" s="249" t="s">
        <v>9678</v>
      </c>
      <c r="P2537" s="249" t="s">
        <v>9679</v>
      </c>
      <c r="Q2537" s="226" t="s">
        <v>9675</v>
      </c>
      <c r="R2537" s="212" t="s">
        <v>5846</v>
      </c>
      <c r="S2537" s="213">
        <v>410000932</v>
      </c>
      <c r="T2537" s="236">
        <v>45533</v>
      </c>
      <c r="U2537" s="237" t="s">
        <v>6722</v>
      </c>
      <c r="V2537" s="291">
        <v>45569</v>
      </c>
      <c r="W2537" s="291">
        <v>45583</v>
      </c>
      <c r="X2537" s="291">
        <v>45576</v>
      </c>
      <c r="Y2537" s="237"/>
      <c r="Z2537" s="237" t="s">
        <v>13085</v>
      </c>
      <c r="AA2537" s="225">
        <v>202409</v>
      </c>
      <c r="AB2537" s="246">
        <v>8</v>
      </c>
      <c r="AC2537" s="236" t="s">
        <v>6708</v>
      </c>
      <c r="AD2537" s="247" t="s">
        <v>6709</v>
      </c>
      <c r="AE2537" s="248">
        <v>0</v>
      </c>
      <c r="AF2537" s="247" t="s">
        <v>6709</v>
      </c>
      <c r="AG2537" s="242" t="str">
        <f>IFERROR(VLOOKUP(작성용!A:A,RM!A:D,4,0),"-")</f>
        <v>정은채/박재현</v>
      </c>
      <c r="AH2537" s="9" t="s">
        <v>9676</v>
      </c>
      <c r="AI2537" s="238" t="s">
        <v>13086</v>
      </c>
      <c r="AJ2537" s="238" t="s">
        <v>9173</v>
      </c>
      <c r="AK2537" s="238" t="s">
        <v>6726</v>
      </c>
      <c r="AL2537" s="238">
        <v>2536</v>
      </c>
    </row>
    <row r="2538" spans="1:38" x14ac:dyDescent="0.3">
      <c r="A2538" s="232" t="s">
        <v>22</v>
      </c>
      <c r="B2538" s="232" t="s">
        <v>9672</v>
      </c>
      <c r="C2538" s="244" t="s">
        <v>6717</v>
      </c>
      <c r="D2538" s="240" t="s">
        <v>9725</v>
      </c>
      <c r="E2538" s="239" t="s">
        <v>5847</v>
      </c>
      <c r="F2538" s="243" t="s">
        <v>6729</v>
      </c>
      <c r="G2538" s="214">
        <v>0</v>
      </c>
      <c r="H2538" s="234" t="s">
        <v>9313</v>
      </c>
      <c r="I2538" s="234"/>
      <c r="J2538" s="234"/>
      <c r="K2538" s="234"/>
      <c r="L2538" s="234"/>
      <c r="M2538" s="234"/>
      <c r="N2538" s="234" t="s">
        <v>6946</v>
      </c>
      <c r="O2538" s="249" t="s">
        <v>9678</v>
      </c>
      <c r="P2538" s="249" t="s">
        <v>9679</v>
      </c>
      <c r="Q2538" s="226" t="s">
        <v>9675</v>
      </c>
      <c r="R2538" s="212" t="s">
        <v>5848</v>
      </c>
      <c r="S2538" s="213">
        <v>410000939</v>
      </c>
      <c r="T2538" s="236">
        <v>45533</v>
      </c>
      <c r="U2538" s="237" t="s">
        <v>6722</v>
      </c>
      <c r="V2538" s="291">
        <v>45569</v>
      </c>
      <c r="W2538" s="291">
        <v>45583</v>
      </c>
      <c r="X2538" s="291">
        <v>45576</v>
      </c>
      <c r="Y2538" s="237"/>
      <c r="Z2538" s="237" t="s">
        <v>13085</v>
      </c>
      <c r="AA2538" s="225">
        <v>202409</v>
      </c>
      <c r="AB2538" s="246">
        <v>8</v>
      </c>
      <c r="AC2538" s="236" t="s">
        <v>6708</v>
      </c>
      <c r="AD2538" s="247" t="s">
        <v>6709</v>
      </c>
      <c r="AE2538" s="248">
        <v>0</v>
      </c>
      <c r="AF2538" s="247" t="s">
        <v>6709</v>
      </c>
      <c r="AG2538" s="242" t="str">
        <f>IFERROR(VLOOKUP(작성용!A:A,RM!A:D,4,0),"-")</f>
        <v>정은채/박재현</v>
      </c>
      <c r="AH2538" s="9" t="s">
        <v>9676</v>
      </c>
      <c r="AI2538" s="238" t="s">
        <v>13086</v>
      </c>
      <c r="AJ2538" s="238" t="s">
        <v>9173</v>
      </c>
      <c r="AK2538" s="238" t="s">
        <v>6726</v>
      </c>
      <c r="AL2538" s="238">
        <v>2537</v>
      </c>
    </row>
    <row r="2539" spans="1:38" x14ac:dyDescent="0.3">
      <c r="A2539" s="232" t="s">
        <v>22</v>
      </c>
      <c r="B2539" s="232" t="s">
        <v>9672</v>
      </c>
      <c r="C2539" s="244" t="s">
        <v>6717</v>
      </c>
      <c r="D2539" s="240" t="s">
        <v>9726</v>
      </c>
      <c r="E2539" s="239" t="s">
        <v>5849</v>
      </c>
      <c r="F2539" s="243" t="s">
        <v>6729</v>
      </c>
      <c r="G2539" s="214">
        <v>0</v>
      </c>
      <c r="H2539" s="234" t="s">
        <v>9313</v>
      </c>
      <c r="I2539" s="234"/>
      <c r="J2539" s="234"/>
      <c r="K2539" s="234"/>
      <c r="L2539" s="234"/>
      <c r="M2539" s="234"/>
      <c r="N2539" s="234" t="s">
        <v>6946</v>
      </c>
      <c r="O2539" s="249" t="s">
        <v>9678</v>
      </c>
      <c r="P2539" s="249" t="s">
        <v>9679</v>
      </c>
      <c r="Q2539" s="226" t="s">
        <v>9675</v>
      </c>
      <c r="R2539" s="212" t="s">
        <v>5850</v>
      </c>
      <c r="S2539" s="213">
        <v>410000909</v>
      </c>
      <c r="T2539" s="236">
        <v>45533</v>
      </c>
      <c r="U2539" s="237" t="s">
        <v>6722</v>
      </c>
      <c r="V2539" s="291">
        <v>45545</v>
      </c>
      <c r="W2539" s="291">
        <v>45583</v>
      </c>
      <c r="X2539" s="291">
        <v>45576</v>
      </c>
      <c r="Y2539" s="237"/>
      <c r="Z2539" s="237" t="s">
        <v>13085</v>
      </c>
      <c r="AA2539" s="225">
        <v>202409</v>
      </c>
      <c r="AB2539" s="246">
        <v>8</v>
      </c>
      <c r="AC2539" s="236" t="s">
        <v>6708</v>
      </c>
      <c r="AD2539" s="247" t="s">
        <v>6709</v>
      </c>
      <c r="AE2539" s="248">
        <v>0</v>
      </c>
      <c r="AF2539" s="247" t="s">
        <v>6709</v>
      </c>
      <c r="AG2539" s="242" t="str">
        <f>IFERROR(VLOOKUP(작성용!A:A,RM!A:D,4,0),"-")</f>
        <v>정은채/박재현</v>
      </c>
      <c r="AH2539" s="9" t="s">
        <v>9676</v>
      </c>
      <c r="AI2539" s="238" t="s">
        <v>13086</v>
      </c>
      <c r="AJ2539" s="238" t="s">
        <v>8224</v>
      </c>
      <c r="AK2539" s="238" t="s">
        <v>6726</v>
      </c>
      <c r="AL2539" s="238">
        <v>2538</v>
      </c>
    </row>
    <row r="2540" spans="1:38" x14ac:dyDescent="0.3">
      <c r="A2540" s="232" t="s">
        <v>22</v>
      </c>
      <c r="B2540" s="232" t="s">
        <v>9672</v>
      </c>
      <c r="C2540" s="244" t="s">
        <v>6717</v>
      </c>
      <c r="D2540" s="240" t="s">
        <v>8327</v>
      </c>
      <c r="E2540" s="239">
        <v>1101130018168</v>
      </c>
      <c r="F2540" s="243" t="s">
        <v>7105</v>
      </c>
      <c r="G2540" s="214">
        <v>0</v>
      </c>
      <c r="H2540" s="234" t="s">
        <v>9313</v>
      </c>
      <c r="I2540" s="234"/>
      <c r="J2540" s="234"/>
      <c r="K2540" s="234"/>
      <c r="L2540" s="234"/>
      <c r="M2540" s="234"/>
      <c r="N2540" s="234" t="s">
        <v>6946</v>
      </c>
      <c r="O2540" s="249" t="s">
        <v>9678</v>
      </c>
      <c r="P2540" s="249" t="s">
        <v>9679</v>
      </c>
      <c r="Q2540" s="226" t="s">
        <v>9675</v>
      </c>
      <c r="R2540" s="212" t="s">
        <v>2</v>
      </c>
      <c r="S2540" s="213">
        <v>410000622</v>
      </c>
      <c r="T2540" s="236">
        <v>45533</v>
      </c>
      <c r="U2540" s="237" t="s">
        <v>6722</v>
      </c>
      <c r="V2540" s="291">
        <v>45545</v>
      </c>
      <c r="W2540" s="291">
        <v>45583</v>
      </c>
      <c r="X2540" s="291">
        <v>45576</v>
      </c>
      <c r="Y2540" s="237"/>
      <c r="Z2540" s="237" t="s">
        <v>13085</v>
      </c>
      <c r="AA2540" s="225">
        <v>202409</v>
      </c>
      <c r="AB2540" s="246">
        <v>8</v>
      </c>
      <c r="AC2540" s="236" t="s">
        <v>6708</v>
      </c>
      <c r="AD2540" s="247" t="s">
        <v>7160</v>
      </c>
      <c r="AE2540" s="248">
        <v>0</v>
      </c>
      <c r="AF2540" s="247" t="s">
        <v>7160</v>
      </c>
      <c r="AG2540" s="242" t="str">
        <f>IFERROR(VLOOKUP(작성용!A:A,RM!A:D,4,0),"-")</f>
        <v>정은채/박재현</v>
      </c>
      <c r="AH2540" s="9" t="s">
        <v>9676</v>
      </c>
      <c r="AI2540" s="238" t="s">
        <v>13086</v>
      </c>
      <c r="AJ2540" s="238" t="s">
        <v>8224</v>
      </c>
      <c r="AK2540" s="238" t="s">
        <v>6726</v>
      </c>
      <c r="AL2540" s="238">
        <v>2539</v>
      </c>
    </row>
    <row r="2541" spans="1:38" x14ac:dyDescent="0.3">
      <c r="A2541" s="232" t="s">
        <v>22</v>
      </c>
      <c r="B2541" s="232" t="s">
        <v>9672</v>
      </c>
      <c r="C2541" s="244" t="s">
        <v>6717</v>
      </c>
      <c r="D2541" s="240" t="s">
        <v>8336</v>
      </c>
      <c r="E2541" s="239">
        <v>1101130018085</v>
      </c>
      <c r="F2541" s="243" t="s">
        <v>7105</v>
      </c>
      <c r="G2541" s="214">
        <v>0</v>
      </c>
      <c r="H2541" s="234" t="s">
        <v>9313</v>
      </c>
      <c r="I2541" s="234"/>
      <c r="J2541" s="234"/>
      <c r="K2541" s="234"/>
      <c r="L2541" s="234"/>
      <c r="M2541" s="234"/>
      <c r="N2541" s="234" t="s">
        <v>6946</v>
      </c>
      <c r="O2541" s="249" t="s">
        <v>9678</v>
      </c>
      <c r="P2541" s="249" t="s">
        <v>9679</v>
      </c>
      <c r="Q2541" s="226" t="s">
        <v>9675</v>
      </c>
      <c r="R2541" s="212" t="s">
        <v>2</v>
      </c>
      <c r="S2541" s="213">
        <v>410000624</v>
      </c>
      <c r="T2541" s="236">
        <v>45533</v>
      </c>
      <c r="U2541" s="237" t="s">
        <v>6722</v>
      </c>
      <c r="V2541" s="291">
        <v>45545</v>
      </c>
      <c r="W2541" s="291">
        <v>45583</v>
      </c>
      <c r="X2541" s="291">
        <v>45576</v>
      </c>
      <c r="Y2541" s="237"/>
      <c r="Z2541" s="237" t="s">
        <v>13085</v>
      </c>
      <c r="AA2541" s="225">
        <v>202409</v>
      </c>
      <c r="AB2541" s="246">
        <v>8</v>
      </c>
      <c r="AC2541" s="236" t="s">
        <v>6708</v>
      </c>
      <c r="AD2541" s="247" t="s">
        <v>7124</v>
      </c>
      <c r="AE2541" s="248">
        <v>0</v>
      </c>
      <c r="AF2541" s="247" t="s">
        <v>7124</v>
      </c>
      <c r="AG2541" s="242" t="str">
        <f>IFERROR(VLOOKUP(작성용!A:A,RM!A:D,4,0),"-")</f>
        <v>정은채/박재현</v>
      </c>
      <c r="AH2541" s="9" t="s">
        <v>9676</v>
      </c>
      <c r="AI2541" s="238" t="s">
        <v>13086</v>
      </c>
      <c r="AJ2541" s="238" t="s">
        <v>8224</v>
      </c>
      <c r="AK2541" s="238" t="s">
        <v>6726</v>
      </c>
      <c r="AL2541" s="238">
        <v>2540</v>
      </c>
    </row>
    <row r="2542" spans="1:38" x14ac:dyDescent="0.3">
      <c r="A2542" s="232" t="s">
        <v>22</v>
      </c>
      <c r="B2542" s="232" t="s">
        <v>9672</v>
      </c>
      <c r="C2542" s="244" t="s">
        <v>6717</v>
      </c>
      <c r="D2542" s="240" t="s">
        <v>8632</v>
      </c>
      <c r="E2542" s="239">
        <v>1101130018580</v>
      </c>
      <c r="F2542" s="243" t="s">
        <v>7105</v>
      </c>
      <c r="G2542" s="214">
        <v>0</v>
      </c>
      <c r="H2542" s="234" t="s">
        <v>9313</v>
      </c>
      <c r="I2542" s="234"/>
      <c r="J2542" s="234"/>
      <c r="K2542" s="234"/>
      <c r="L2542" s="234"/>
      <c r="M2542" s="234"/>
      <c r="N2542" s="234" t="s">
        <v>6946</v>
      </c>
      <c r="O2542" s="249" t="s">
        <v>9678</v>
      </c>
      <c r="P2542" s="249" t="s">
        <v>9679</v>
      </c>
      <c r="Q2542" s="226" t="s">
        <v>9675</v>
      </c>
      <c r="R2542" s="212" t="s">
        <v>2</v>
      </c>
      <c r="S2542" s="213">
        <v>410000627</v>
      </c>
      <c r="T2542" s="236">
        <v>45533</v>
      </c>
      <c r="U2542" s="237" t="s">
        <v>6722</v>
      </c>
      <c r="V2542" s="291">
        <v>45545</v>
      </c>
      <c r="W2542" s="291">
        <v>45583</v>
      </c>
      <c r="X2542" s="291">
        <v>45576</v>
      </c>
      <c r="Y2542" s="237"/>
      <c r="Z2542" s="237" t="s">
        <v>13085</v>
      </c>
      <c r="AA2542" s="225">
        <v>202409</v>
      </c>
      <c r="AB2542" s="246">
        <v>8</v>
      </c>
      <c r="AC2542" s="236" t="s">
        <v>6708</v>
      </c>
      <c r="AD2542" s="247" t="s">
        <v>7289</v>
      </c>
      <c r="AE2542" s="248">
        <v>2</v>
      </c>
      <c r="AF2542" s="247" t="s">
        <v>7167</v>
      </c>
      <c r="AG2542" s="242" t="str">
        <f>IFERROR(VLOOKUP(작성용!A:A,RM!A:D,4,0),"-")</f>
        <v>정은채/박재현</v>
      </c>
      <c r="AH2542" s="9" t="s">
        <v>9676</v>
      </c>
      <c r="AI2542" s="238" t="s">
        <v>13086</v>
      </c>
      <c r="AJ2542" s="238" t="s">
        <v>8224</v>
      </c>
      <c r="AK2542" s="238" t="s">
        <v>6726</v>
      </c>
      <c r="AL2542" s="238">
        <v>2541</v>
      </c>
    </row>
    <row r="2543" spans="1:38" x14ac:dyDescent="0.3">
      <c r="A2543" s="232" t="s">
        <v>22</v>
      </c>
      <c r="B2543" s="232" t="s">
        <v>9672</v>
      </c>
      <c r="C2543" s="244" t="s">
        <v>6717</v>
      </c>
      <c r="D2543" s="240" t="s">
        <v>9727</v>
      </c>
      <c r="E2543" s="239">
        <v>1101130018556</v>
      </c>
      <c r="F2543" s="243" t="s">
        <v>7105</v>
      </c>
      <c r="G2543" s="214">
        <v>0</v>
      </c>
      <c r="H2543" s="234" t="s">
        <v>9313</v>
      </c>
      <c r="I2543" s="234"/>
      <c r="J2543" s="234"/>
      <c r="K2543" s="234"/>
      <c r="L2543" s="234"/>
      <c r="M2543" s="234"/>
      <c r="N2543" s="234" t="s">
        <v>6946</v>
      </c>
      <c r="O2543" s="249" t="s">
        <v>9678</v>
      </c>
      <c r="P2543" s="249" t="s">
        <v>9679</v>
      </c>
      <c r="Q2543" s="226" t="s">
        <v>9675</v>
      </c>
      <c r="R2543" s="212" t="s">
        <v>2</v>
      </c>
      <c r="S2543" s="213">
        <v>410000629</v>
      </c>
      <c r="T2543" s="236">
        <v>45533</v>
      </c>
      <c r="U2543" s="237" t="s">
        <v>6722</v>
      </c>
      <c r="V2543" s="291">
        <v>45545</v>
      </c>
      <c r="W2543" s="291">
        <v>45583</v>
      </c>
      <c r="X2543" s="291">
        <v>45576</v>
      </c>
      <c r="Y2543" s="237"/>
      <c r="Z2543" s="237" t="s">
        <v>13085</v>
      </c>
      <c r="AA2543" s="225">
        <v>202409</v>
      </c>
      <c r="AB2543" s="246">
        <v>8</v>
      </c>
      <c r="AC2543" s="236" t="s">
        <v>6708</v>
      </c>
      <c r="AD2543" s="247" t="s">
        <v>7119</v>
      </c>
      <c r="AE2543" s="248">
        <v>1</v>
      </c>
      <c r="AF2543" s="247" t="s">
        <v>7119</v>
      </c>
      <c r="AG2543" s="242" t="str">
        <f>IFERROR(VLOOKUP(작성용!A:A,RM!A:D,4,0),"-")</f>
        <v>정은채/박재현</v>
      </c>
      <c r="AH2543" s="9" t="s">
        <v>9676</v>
      </c>
      <c r="AI2543" s="238" t="s">
        <v>13086</v>
      </c>
      <c r="AJ2543" s="238" t="s">
        <v>8224</v>
      </c>
      <c r="AK2543" s="238" t="s">
        <v>6726</v>
      </c>
      <c r="AL2543" s="238">
        <v>2542</v>
      </c>
    </row>
    <row r="2544" spans="1:38" x14ac:dyDescent="0.3">
      <c r="A2544" s="232" t="s">
        <v>22</v>
      </c>
      <c r="B2544" s="232" t="s">
        <v>9672</v>
      </c>
      <c r="C2544" s="244" t="s">
        <v>6717</v>
      </c>
      <c r="D2544" s="240" t="s">
        <v>9728</v>
      </c>
      <c r="E2544" s="239">
        <v>1101130018788</v>
      </c>
      <c r="F2544" s="243" t="s">
        <v>7105</v>
      </c>
      <c r="G2544" s="214">
        <v>0</v>
      </c>
      <c r="H2544" s="234" t="s">
        <v>9313</v>
      </c>
      <c r="I2544" s="234"/>
      <c r="J2544" s="234"/>
      <c r="K2544" s="234"/>
      <c r="L2544" s="234"/>
      <c r="M2544" s="234"/>
      <c r="N2544" s="234" t="s">
        <v>6946</v>
      </c>
      <c r="O2544" s="249" t="s">
        <v>9678</v>
      </c>
      <c r="P2544" s="249" t="s">
        <v>9679</v>
      </c>
      <c r="Q2544" s="226" t="s">
        <v>9675</v>
      </c>
      <c r="R2544" s="212">
        <v>192837</v>
      </c>
      <c r="S2544" s="213">
        <v>410000630</v>
      </c>
      <c r="T2544" s="236">
        <v>45533</v>
      </c>
      <c r="U2544" s="237" t="s">
        <v>6722</v>
      </c>
      <c r="V2544" s="291">
        <v>45545</v>
      </c>
      <c r="W2544" s="291">
        <v>45583</v>
      </c>
      <c r="X2544" s="291">
        <v>45576</v>
      </c>
      <c r="Y2544" s="237"/>
      <c r="Z2544" s="237" t="s">
        <v>13085</v>
      </c>
      <c r="AA2544" s="225">
        <v>202409</v>
      </c>
      <c r="AB2544" s="246">
        <v>8</v>
      </c>
      <c r="AC2544" s="236" t="s">
        <v>6708</v>
      </c>
      <c r="AD2544" s="247" t="s">
        <v>7077</v>
      </c>
      <c r="AE2544" s="248">
        <v>1</v>
      </c>
      <c r="AF2544" s="247" t="s">
        <v>7077</v>
      </c>
      <c r="AG2544" s="242" t="str">
        <f>IFERROR(VLOOKUP(작성용!A:A,RM!A:D,4,0),"-")</f>
        <v>정은채/박재현</v>
      </c>
      <c r="AH2544" s="9" t="s">
        <v>9676</v>
      </c>
      <c r="AI2544" s="238" t="s">
        <v>13086</v>
      </c>
      <c r="AJ2544" s="238" t="s">
        <v>8224</v>
      </c>
      <c r="AK2544" s="238" t="s">
        <v>6726</v>
      </c>
      <c r="AL2544" s="238">
        <v>2543</v>
      </c>
    </row>
    <row r="2545" spans="1:38" x14ac:dyDescent="0.3">
      <c r="A2545" s="232" t="s">
        <v>22</v>
      </c>
      <c r="B2545" s="232" t="s">
        <v>9672</v>
      </c>
      <c r="C2545" s="244" t="s">
        <v>6717</v>
      </c>
      <c r="D2545" s="240" t="s">
        <v>9729</v>
      </c>
      <c r="E2545" s="239">
        <v>1101130018803</v>
      </c>
      <c r="F2545" s="243" t="s">
        <v>7105</v>
      </c>
      <c r="G2545" s="214">
        <v>0</v>
      </c>
      <c r="H2545" s="234" t="s">
        <v>9313</v>
      </c>
      <c r="I2545" s="234"/>
      <c r="J2545" s="234"/>
      <c r="K2545" s="234"/>
      <c r="L2545" s="234"/>
      <c r="M2545" s="234"/>
      <c r="N2545" s="234" t="s">
        <v>6946</v>
      </c>
      <c r="O2545" s="249" t="s">
        <v>9678</v>
      </c>
      <c r="P2545" s="249" t="s">
        <v>9679</v>
      </c>
      <c r="Q2545" s="226" t="s">
        <v>9675</v>
      </c>
      <c r="R2545" s="212" t="s">
        <v>2</v>
      </c>
      <c r="S2545" s="213">
        <v>410000635</v>
      </c>
      <c r="T2545" s="236">
        <v>45533</v>
      </c>
      <c r="U2545" s="237" t="s">
        <v>6722</v>
      </c>
      <c r="V2545" s="291">
        <v>45545</v>
      </c>
      <c r="W2545" s="291">
        <v>45583</v>
      </c>
      <c r="X2545" s="291">
        <v>45576</v>
      </c>
      <c r="Y2545" s="237"/>
      <c r="Z2545" s="237" t="s">
        <v>13085</v>
      </c>
      <c r="AA2545" s="225">
        <v>202409</v>
      </c>
      <c r="AB2545" s="246">
        <v>8</v>
      </c>
      <c r="AC2545" s="236" t="s">
        <v>6708</v>
      </c>
      <c r="AD2545" s="247" t="s">
        <v>7155</v>
      </c>
      <c r="AE2545" s="248">
        <v>1</v>
      </c>
      <c r="AF2545" s="247" t="s">
        <v>7155</v>
      </c>
      <c r="AG2545" s="242" t="str">
        <f>IFERROR(VLOOKUP(작성용!A:A,RM!A:D,4,0),"-")</f>
        <v>정은채/박재현</v>
      </c>
      <c r="AH2545" s="9" t="s">
        <v>9676</v>
      </c>
      <c r="AI2545" s="238" t="s">
        <v>13086</v>
      </c>
      <c r="AJ2545" s="238" t="s">
        <v>8224</v>
      </c>
      <c r="AK2545" s="238" t="s">
        <v>6726</v>
      </c>
      <c r="AL2545" s="238">
        <v>2544</v>
      </c>
    </row>
    <row r="2546" spans="1:38" x14ac:dyDescent="0.3">
      <c r="A2546" s="232" t="s">
        <v>22</v>
      </c>
      <c r="B2546" s="232" t="s">
        <v>9672</v>
      </c>
      <c r="C2546" s="244" t="s">
        <v>6717</v>
      </c>
      <c r="D2546" s="240" t="s">
        <v>9730</v>
      </c>
      <c r="E2546" s="239">
        <v>1101130019497</v>
      </c>
      <c r="F2546" s="243" t="s">
        <v>7105</v>
      </c>
      <c r="G2546" s="214">
        <v>0</v>
      </c>
      <c r="H2546" s="234" t="s">
        <v>9313</v>
      </c>
      <c r="I2546" s="234"/>
      <c r="J2546" s="234"/>
      <c r="K2546" s="234"/>
      <c r="L2546" s="234"/>
      <c r="M2546" s="234"/>
      <c r="N2546" s="234" t="s">
        <v>6946</v>
      </c>
      <c r="O2546" s="249" t="s">
        <v>9678</v>
      </c>
      <c r="P2546" s="249" t="s">
        <v>9679</v>
      </c>
      <c r="Q2546" s="226" t="s">
        <v>9675</v>
      </c>
      <c r="R2546" s="212" t="s">
        <v>2</v>
      </c>
      <c r="S2546" s="213">
        <v>410000639</v>
      </c>
      <c r="T2546" s="236">
        <v>45533</v>
      </c>
      <c r="U2546" s="237" t="s">
        <v>6722</v>
      </c>
      <c r="V2546" s="291">
        <v>45545</v>
      </c>
      <c r="W2546" s="291">
        <v>45583</v>
      </c>
      <c r="X2546" s="291">
        <v>45576</v>
      </c>
      <c r="Y2546" s="237"/>
      <c r="Z2546" s="237" t="s">
        <v>13085</v>
      </c>
      <c r="AA2546" s="225">
        <v>202409</v>
      </c>
      <c r="AB2546" s="246">
        <v>8</v>
      </c>
      <c r="AC2546" s="236" t="s">
        <v>6708</v>
      </c>
      <c r="AD2546" s="247" t="s">
        <v>7124</v>
      </c>
      <c r="AE2546" s="248">
        <v>1</v>
      </c>
      <c r="AF2546" s="247" t="s">
        <v>7124</v>
      </c>
      <c r="AG2546" s="242" t="str">
        <f>IFERROR(VLOOKUP(작성용!A:A,RM!A:D,4,0),"-")</f>
        <v>정은채/박재현</v>
      </c>
      <c r="AH2546" s="9" t="s">
        <v>9676</v>
      </c>
      <c r="AI2546" s="238" t="s">
        <v>13086</v>
      </c>
      <c r="AJ2546" s="238" t="s">
        <v>8224</v>
      </c>
      <c r="AK2546" s="238" t="s">
        <v>6726</v>
      </c>
      <c r="AL2546" s="238">
        <v>2545</v>
      </c>
    </row>
    <row r="2547" spans="1:38" x14ac:dyDescent="0.3">
      <c r="A2547" s="232" t="s">
        <v>22</v>
      </c>
      <c r="B2547" s="232" t="s">
        <v>9672</v>
      </c>
      <c r="C2547" s="244" t="s">
        <v>6717</v>
      </c>
      <c r="D2547" s="240" t="s">
        <v>9731</v>
      </c>
      <c r="E2547" s="239">
        <v>1101130020816</v>
      </c>
      <c r="F2547" s="243" t="s">
        <v>7105</v>
      </c>
      <c r="G2547" s="214">
        <v>0</v>
      </c>
      <c r="H2547" s="234" t="s">
        <v>9313</v>
      </c>
      <c r="I2547" s="234"/>
      <c r="J2547" s="234"/>
      <c r="K2547" s="234"/>
      <c r="L2547" s="234"/>
      <c r="M2547" s="234"/>
      <c r="N2547" s="234" t="s">
        <v>6946</v>
      </c>
      <c r="O2547" s="249" t="s">
        <v>9678</v>
      </c>
      <c r="P2547" s="249" t="s">
        <v>9679</v>
      </c>
      <c r="Q2547" s="226" t="s">
        <v>9675</v>
      </c>
      <c r="R2547" s="212" t="s">
        <v>2</v>
      </c>
      <c r="S2547" s="213">
        <v>410000671</v>
      </c>
      <c r="T2547" s="236">
        <v>45533</v>
      </c>
      <c r="U2547" s="237" t="s">
        <v>6722</v>
      </c>
      <c r="V2547" s="291">
        <v>45545</v>
      </c>
      <c r="W2547" s="291">
        <v>45583</v>
      </c>
      <c r="X2547" s="291">
        <v>45576</v>
      </c>
      <c r="Y2547" s="237"/>
      <c r="Z2547" s="237" t="s">
        <v>13085</v>
      </c>
      <c r="AA2547" s="225">
        <v>202409</v>
      </c>
      <c r="AB2547" s="246">
        <v>8</v>
      </c>
      <c r="AC2547" s="236" t="s">
        <v>6708</v>
      </c>
      <c r="AD2547" s="247" t="s">
        <v>7221</v>
      </c>
      <c r="AE2547" s="248">
        <v>1</v>
      </c>
      <c r="AF2547" s="247" t="s">
        <v>7221</v>
      </c>
      <c r="AG2547" s="242" t="str">
        <f>IFERROR(VLOOKUP(작성용!A:A,RM!A:D,4,0),"-")</f>
        <v>정은채/박재현</v>
      </c>
      <c r="AH2547" s="9" t="s">
        <v>9676</v>
      </c>
      <c r="AI2547" s="238" t="s">
        <v>13086</v>
      </c>
      <c r="AJ2547" s="238" t="s">
        <v>8224</v>
      </c>
      <c r="AK2547" s="238" t="s">
        <v>6726</v>
      </c>
      <c r="AL2547" s="238">
        <v>2546</v>
      </c>
    </row>
    <row r="2548" spans="1:38" x14ac:dyDescent="0.3">
      <c r="A2548" s="232" t="s">
        <v>22</v>
      </c>
      <c r="B2548" s="232" t="s">
        <v>9672</v>
      </c>
      <c r="C2548" s="244" t="s">
        <v>6717</v>
      </c>
      <c r="D2548" s="240" t="s">
        <v>7867</v>
      </c>
      <c r="E2548" s="239">
        <v>1101130020709</v>
      </c>
      <c r="F2548" s="243" t="s">
        <v>7105</v>
      </c>
      <c r="G2548" s="214">
        <v>0</v>
      </c>
      <c r="H2548" s="234" t="s">
        <v>9313</v>
      </c>
      <c r="I2548" s="234"/>
      <c r="J2548" s="234"/>
      <c r="K2548" s="234"/>
      <c r="L2548" s="234"/>
      <c r="M2548" s="234"/>
      <c r="N2548" s="234" t="s">
        <v>6946</v>
      </c>
      <c r="O2548" s="249" t="s">
        <v>9678</v>
      </c>
      <c r="P2548" s="249" t="s">
        <v>9679</v>
      </c>
      <c r="Q2548" s="226" t="s">
        <v>9675</v>
      </c>
      <c r="R2548" s="212" t="s">
        <v>2</v>
      </c>
      <c r="S2548" s="213">
        <v>410000676</v>
      </c>
      <c r="T2548" s="236">
        <v>45533</v>
      </c>
      <c r="U2548" s="237" t="s">
        <v>6722</v>
      </c>
      <c r="V2548" s="291">
        <v>45545</v>
      </c>
      <c r="W2548" s="291">
        <v>45583</v>
      </c>
      <c r="X2548" s="291">
        <v>45576</v>
      </c>
      <c r="Y2548" s="237"/>
      <c r="Z2548" s="237" t="s">
        <v>13085</v>
      </c>
      <c r="AA2548" s="225">
        <v>202409</v>
      </c>
      <c r="AB2548" s="246">
        <v>8</v>
      </c>
      <c r="AC2548" s="236" t="s">
        <v>6708</v>
      </c>
      <c r="AD2548" s="247" t="s">
        <v>7111</v>
      </c>
      <c r="AE2548" s="248">
        <v>1.5</v>
      </c>
      <c r="AF2548" s="247" t="s">
        <v>7111</v>
      </c>
      <c r="AG2548" s="242" t="str">
        <f>IFERROR(VLOOKUP(작성용!A:A,RM!A:D,4,0),"-")</f>
        <v>정은채/박재현</v>
      </c>
      <c r="AH2548" s="9" t="s">
        <v>9676</v>
      </c>
      <c r="AI2548" s="238" t="s">
        <v>13086</v>
      </c>
      <c r="AJ2548" s="238" t="s">
        <v>8224</v>
      </c>
      <c r="AK2548" s="238" t="s">
        <v>6726</v>
      </c>
      <c r="AL2548" s="238">
        <v>2547</v>
      </c>
    </row>
    <row r="2549" spans="1:38" x14ac:dyDescent="0.3">
      <c r="A2549" s="232" t="s">
        <v>22</v>
      </c>
      <c r="B2549" s="232" t="s">
        <v>9672</v>
      </c>
      <c r="C2549" s="244" t="s">
        <v>6717</v>
      </c>
      <c r="D2549" s="240" t="s">
        <v>9732</v>
      </c>
      <c r="E2549" s="239">
        <v>1101130021179</v>
      </c>
      <c r="F2549" s="243" t="s">
        <v>7105</v>
      </c>
      <c r="G2549" s="214">
        <v>0</v>
      </c>
      <c r="H2549" s="234" t="s">
        <v>9313</v>
      </c>
      <c r="I2549" s="234"/>
      <c r="J2549" s="234"/>
      <c r="K2549" s="234"/>
      <c r="L2549" s="234"/>
      <c r="M2549" s="234"/>
      <c r="N2549" s="234" t="s">
        <v>6946</v>
      </c>
      <c r="O2549" s="249" t="s">
        <v>9678</v>
      </c>
      <c r="P2549" s="249" t="s">
        <v>9679</v>
      </c>
      <c r="Q2549" s="226" t="s">
        <v>9675</v>
      </c>
      <c r="R2549" s="212" t="s">
        <v>2</v>
      </c>
      <c r="S2549" s="213">
        <v>410000680</v>
      </c>
      <c r="T2549" s="236">
        <v>45533</v>
      </c>
      <c r="U2549" s="237" t="s">
        <v>6722</v>
      </c>
      <c r="V2549" s="291">
        <v>45545</v>
      </c>
      <c r="W2549" s="291">
        <v>45583</v>
      </c>
      <c r="X2549" s="291">
        <v>45576</v>
      </c>
      <c r="Y2549" s="237"/>
      <c r="Z2549" s="237" t="s">
        <v>13085</v>
      </c>
      <c r="AA2549" s="225">
        <v>202409</v>
      </c>
      <c r="AB2549" s="246">
        <v>8</v>
      </c>
      <c r="AC2549" s="236" t="s">
        <v>6708</v>
      </c>
      <c r="AD2549" s="247" t="s">
        <v>7146</v>
      </c>
      <c r="AE2549" s="248">
        <v>1</v>
      </c>
      <c r="AF2549" s="247" t="s">
        <v>8970</v>
      </c>
      <c r="AG2549" s="242" t="str">
        <f>IFERROR(VLOOKUP(작성용!A:A,RM!A:D,4,0),"-")</f>
        <v>정은채/박재현</v>
      </c>
      <c r="AH2549" s="9" t="s">
        <v>9676</v>
      </c>
      <c r="AI2549" s="238" t="s">
        <v>13086</v>
      </c>
      <c r="AJ2549" s="238" t="s">
        <v>8224</v>
      </c>
      <c r="AK2549" s="238" t="s">
        <v>6726</v>
      </c>
      <c r="AL2549" s="238">
        <v>2548</v>
      </c>
    </row>
    <row r="2550" spans="1:38" x14ac:dyDescent="0.3">
      <c r="A2550" s="232" t="s">
        <v>22</v>
      </c>
      <c r="B2550" s="232" t="s">
        <v>9672</v>
      </c>
      <c r="C2550" s="244" t="s">
        <v>6717</v>
      </c>
      <c r="D2550" s="240" t="s">
        <v>9733</v>
      </c>
      <c r="E2550" s="239">
        <v>1101130025890</v>
      </c>
      <c r="F2550" s="243" t="s">
        <v>7105</v>
      </c>
      <c r="G2550" s="214">
        <v>0</v>
      </c>
      <c r="H2550" s="234" t="s">
        <v>9313</v>
      </c>
      <c r="I2550" s="234"/>
      <c r="J2550" s="234"/>
      <c r="K2550" s="234"/>
      <c r="L2550" s="234"/>
      <c r="M2550" s="234"/>
      <c r="N2550" s="234" t="s">
        <v>6946</v>
      </c>
      <c r="O2550" s="249" t="s">
        <v>9678</v>
      </c>
      <c r="P2550" s="249" t="s">
        <v>9679</v>
      </c>
      <c r="Q2550" s="226" t="s">
        <v>9675</v>
      </c>
      <c r="R2550" s="212" t="s">
        <v>2</v>
      </c>
      <c r="S2550" s="213">
        <v>410000823</v>
      </c>
      <c r="T2550" s="236">
        <v>45533</v>
      </c>
      <c r="U2550" s="237" t="s">
        <v>6722</v>
      </c>
      <c r="V2550" s="291">
        <v>45545</v>
      </c>
      <c r="W2550" s="291">
        <v>45583</v>
      </c>
      <c r="X2550" s="291">
        <v>45576</v>
      </c>
      <c r="Y2550" s="237"/>
      <c r="Z2550" s="237" t="s">
        <v>13085</v>
      </c>
      <c r="AA2550" s="225">
        <v>202409</v>
      </c>
      <c r="AB2550" s="246">
        <v>8</v>
      </c>
      <c r="AC2550" s="236" t="s">
        <v>6708</v>
      </c>
      <c r="AD2550" s="247" t="s">
        <v>7129</v>
      </c>
      <c r="AE2550" s="248">
        <v>2</v>
      </c>
      <c r="AF2550" s="247" t="s">
        <v>7129</v>
      </c>
      <c r="AG2550" s="242" t="str">
        <f>IFERROR(VLOOKUP(작성용!A:A,RM!A:D,4,0),"-")</f>
        <v>정은채/박재현</v>
      </c>
      <c r="AH2550" s="9" t="s">
        <v>9676</v>
      </c>
      <c r="AI2550" s="238" t="s">
        <v>13086</v>
      </c>
      <c r="AJ2550" s="238" t="s">
        <v>8224</v>
      </c>
      <c r="AK2550" s="238" t="s">
        <v>6726</v>
      </c>
      <c r="AL2550" s="238">
        <v>2549</v>
      </c>
    </row>
    <row r="2551" spans="1:38" x14ac:dyDescent="0.3">
      <c r="A2551" s="232" t="s">
        <v>22</v>
      </c>
      <c r="B2551" s="232" t="s">
        <v>9672</v>
      </c>
      <c r="C2551" s="244" t="s">
        <v>6717</v>
      </c>
      <c r="D2551" s="240" t="s">
        <v>8338</v>
      </c>
      <c r="E2551" s="239">
        <v>1101130026559</v>
      </c>
      <c r="F2551" s="243" t="s">
        <v>7105</v>
      </c>
      <c r="G2551" s="214">
        <v>0</v>
      </c>
      <c r="H2551" s="234" t="s">
        <v>9313</v>
      </c>
      <c r="I2551" s="234"/>
      <c r="J2551" s="234"/>
      <c r="K2551" s="234"/>
      <c r="L2551" s="234"/>
      <c r="M2551" s="234"/>
      <c r="N2551" s="234" t="s">
        <v>6946</v>
      </c>
      <c r="O2551" s="249" t="s">
        <v>9678</v>
      </c>
      <c r="P2551" s="249" t="s">
        <v>9679</v>
      </c>
      <c r="Q2551" s="226" t="s">
        <v>9675</v>
      </c>
      <c r="R2551" s="212" t="s">
        <v>2</v>
      </c>
      <c r="S2551" s="213">
        <v>410000840</v>
      </c>
      <c r="T2551" s="236">
        <v>45533</v>
      </c>
      <c r="U2551" s="237" t="s">
        <v>6722</v>
      </c>
      <c r="V2551" s="291">
        <v>45545</v>
      </c>
      <c r="W2551" s="291">
        <v>45583</v>
      </c>
      <c r="X2551" s="291">
        <v>45576</v>
      </c>
      <c r="Y2551" s="237"/>
      <c r="Z2551" s="237" t="s">
        <v>13085</v>
      </c>
      <c r="AA2551" s="225">
        <v>202409</v>
      </c>
      <c r="AB2551" s="246">
        <v>8</v>
      </c>
      <c r="AC2551" s="236" t="s">
        <v>6708</v>
      </c>
      <c r="AD2551" s="247" t="s">
        <v>7111</v>
      </c>
      <c r="AE2551" s="248">
        <v>1.5</v>
      </c>
      <c r="AF2551" s="247" t="s">
        <v>7111</v>
      </c>
      <c r="AG2551" s="242" t="str">
        <f>IFERROR(VLOOKUP(작성용!A:A,RM!A:D,4,0),"-")</f>
        <v>정은채/박재현</v>
      </c>
      <c r="AH2551" s="9" t="s">
        <v>9676</v>
      </c>
      <c r="AI2551" s="238" t="s">
        <v>13086</v>
      </c>
      <c r="AJ2551" s="238" t="s">
        <v>8224</v>
      </c>
      <c r="AK2551" s="238" t="s">
        <v>6726</v>
      </c>
      <c r="AL2551" s="238">
        <v>2550</v>
      </c>
    </row>
    <row r="2552" spans="1:38" x14ac:dyDescent="0.3">
      <c r="A2552" s="232" t="s">
        <v>22</v>
      </c>
      <c r="B2552" s="232" t="s">
        <v>9672</v>
      </c>
      <c r="C2552" s="244" t="s">
        <v>6717</v>
      </c>
      <c r="D2552" s="240" t="s">
        <v>9734</v>
      </c>
      <c r="E2552" s="239" t="s">
        <v>5851</v>
      </c>
      <c r="F2552" s="243" t="s">
        <v>7105</v>
      </c>
      <c r="G2552" s="214">
        <v>0</v>
      </c>
      <c r="H2552" s="234" t="s">
        <v>9313</v>
      </c>
      <c r="I2552" s="234"/>
      <c r="J2552" s="234"/>
      <c r="K2552" s="234"/>
      <c r="L2552" s="234"/>
      <c r="M2552" s="234"/>
      <c r="N2552" s="234" t="s">
        <v>6946</v>
      </c>
      <c r="O2552" s="249" t="s">
        <v>9678</v>
      </c>
      <c r="P2552" s="249" t="s">
        <v>9679</v>
      </c>
      <c r="Q2552" s="226" t="s">
        <v>9675</v>
      </c>
      <c r="R2552" s="212" t="s">
        <v>2</v>
      </c>
      <c r="S2552" s="213">
        <v>410000930</v>
      </c>
      <c r="T2552" s="236">
        <v>45533</v>
      </c>
      <c r="U2552" s="237" t="s">
        <v>6722</v>
      </c>
      <c r="V2552" s="291">
        <v>45545</v>
      </c>
      <c r="W2552" s="291">
        <v>45583</v>
      </c>
      <c r="X2552" s="291">
        <v>45576</v>
      </c>
      <c r="Y2552" s="237"/>
      <c r="Z2552" s="237" t="s">
        <v>13085</v>
      </c>
      <c r="AA2552" s="225">
        <v>202409</v>
      </c>
      <c r="AB2552" s="246">
        <v>8</v>
      </c>
      <c r="AC2552" s="236" t="s">
        <v>6708</v>
      </c>
      <c r="AD2552" s="247" t="s">
        <v>7124</v>
      </c>
      <c r="AE2552" s="248">
        <v>1</v>
      </c>
      <c r="AF2552" s="247" t="s">
        <v>7124</v>
      </c>
      <c r="AG2552" s="242" t="str">
        <f>IFERROR(VLOOKUP(작성용!A:A,RM!A:D,4,0),"-")</f>
        <v>정은채/박재현</v>
      </c>
      <c r="AH2552" s="9" t="s">
        <v>9676</v>
      </c>
      <c r="AI2552" s="238" t="s">
        <v>13086</v>
      </c>
      <c r="AJ2552" s="238" t="s">
        <v>8224</v>
      </c>
      <c r="AK2552" s="238" t="s">
        <v>6726</v>
      </c>
      <c r="AL2552" s="238">
        <v>2551</v>
      </c>
    </row>
    <row r="2553" spans="1:38" x14ac:dyDescent="0.3">
      <c r="A2553" s="232" t="s">
        <v>22</v>
      </c>
      <c r="B2553" s="232" t="s">
        <v>9672</v>
      </c>
      <c r="C2553" s="244" t="s">
        <v>6717</v>
      </c>
      <c r="D2553" s="240" t="s">
        <v>9735</v>
      </c>
      <c r="E2553" s="239" t="s">
        <v>5852</v>
      </c>
      <c r="F2553" s="243" t="s">
        <v>7105</v>
      </c>
      <c r="G2553" s="214">
        <v>0</v>
      </c>
      <c r="H2553" s="234" t="s">
        <v>9313</v>
      </c>
      <c r="I2553" s="234"/>
      <c r="J2553" s="234"/>
      <c r="K2553" s="234"/>
      <c r="L2553" s="234"/>
      <c r="M2553" s="234"/>
      <c r="N2553" s="234" t="s">
        <v>6946</v>
      </c>
      <c r="O2553" s="249" t="s">
        <v>9678</v>
      </c>
      <c r="P2553" s="249" t="s">
        <v>9679</v>
      </c>
      <c r="Q2553" s="226" t="s">
        <v>9675</v>
      </c>
      <c r="R2553" s="212" t="s">
        <v>2</v>
      </c>
      <c r="S2553" s="213">
        <v>410000941</v>
      </c>
      <c r="T2553" s="236">
        <v>45533</v>
      </c>
      <c r="U2553" s="237" t="s">
        <v>6722</v>
      </c>
      <c r="V2553" s="291">
        <v>45545</v>
      </c>
      <c r="W2553" s="291">
        <v>45583</v>
      </c>
      <c r="X2553" s="291">
        <v>45576</v>
      </c>
      <c r="Y2553" s="237"/>
      <c r="Z2553" s="237" t="s">
        <v>13085</v>
      </c>
      <c r="AA2553" s="225">
        <v>202409</v>
      </c>
      <c r="AB2553" s="246">
        <v>8</v>
      </c>
      <c r="AC2553" s="236" t="s">
        <v>6708</v>
      </c>
      <c r="AD2553" s="247" t="s">
        <v>7077</v>
      </c>
      <c r="AE2553" s="248">
        <v>1</v>
      </c>
      <c r="AF2553" s="247" t="s">
        <v>7077</v>
      </c>
      <c r="AG2553" s="242" t="str">
        <f>IFERROR(VLOOKUP(작성용!A:A,RM!A:D,4,0),"-")</f>
        <v>정은채/박재현</v>
      </c>
      <c r="AH2553" s="9" t="s">
        <v>9676</v>
      </c>
      <c r="AI2553" s="238" t="s">
        <v>13086</v>
      </c>
      <c r="AJ2553" s="238" t="s">
        <v>8224</v>
      </c>
      <c r="AK2553" s="238" t="s">
        <v>6726</v>
      </c>
      <c r="AL2553" s="238">
        <v>2552</v>
      </c>
    </row>
    <row r="2554" spans="1:38" x14ac:dyDescent="0.3">
      <c r="A2554" s="232" t="s">
        <v>22</v>
      </c>
      <c r="B2554" s="232" t="s">
        <v>9672</v>
      </c>
      <c r="C2554" s="244" t="s">
        <v>6717</v>
      </c>
      <c r="D2554" s="240" t="s">
        <v>8321</v>
      </c>
      <c r="E2554" s="239">
        <v>1101130023779</v>
      </c>
      <c r="F2554" s="243" t="s">
        <v>7105</v>
      </c>
      <c r="G2554" s="214">
        <v>0</v>
      </c>
      <c r="H2554" s="234" t="s">
        <v>9313</v>
      </c>
      <c r="I2554" s="234"/>
      <c r="J2554" s="234"/>
      <c r="K2554" s="234"/>
      <c r="L2554" s="234"/>
      <c r="M2554" s="234"/>
      <c r="N2554" s="234" t="s">
        <v>6946</v>
      </c>
      <c r="O2554" s="249" t="s">
        <v>9678</v>
      </c>
      <c r="P2554" s="249" t="s">
        <v>9679</v>
      </c>
      <c r="Q2554" s="226" t="s">
        <v>9675</v>
      </c>
      <c r="R2554" s="212" t="s">
        <v>2</v>
      </c>
      <c r="S2554" s="213">
        <v>410000775</v>
      </c>
      <c r="T2554" s="236">
        <v>45533</v>
      </c>
      <c r="U2554" s="237" t="s">
        <v>6722</v>
      </c>
      <c r="V2554" s="291">
        <v>45545</v>
      </c>
      <c r="W2554" s="291">
        <v>45583</v>
      </c>
      <c r="X2554" s="291">
        <v>45576</v>
      </c>
      <c r="Y2554" s="237"/>
      <c r="Z2554" s="237" t="s">
        <v>13085</v>
      </c>
      <c r="AA2554" s="225">
        <v>202409</v>
      </c>
      <c r="AB2554" s="246">
        <v>8</v>
      </c>
      <c r="AC2554" s="236" t="s">
        <v>6708</v>
      </c>
      <c r="AD2554" s="247" t="s">
        <v>7152</v>
      </c>
      <c r="AE2554" s="248">
        <v>1.5</v>
      </c>
      <c r="AF2554" s="247" t="s">
        <v>7152</v>
      </c>
      <c r="AG2554" s="242" t="str">
        <f>IFERROR(VLOOKUP(작성용!A:A,RM!A:D,4,0),"-")</f>
        <v>정은채/박재현</v>
      </c>
      <c r="AH2554" s="9" t="s">
        <v>9676</v>
      </c>
      <c r="AI2554" s="238" t="s">
        <v>13086</v>
      </c>
      <c r="AJ2554" s="238" t="s">
        <v>8224</v>
      </c>
      <c r="AK2554" s="238" t="s">
        <v>6726</v>
      </c>
      <c r="AL2554" s="238">
        <v>2553</v>
      </c>
    </row>
    <row r="2555" spans="1:38" x14ac:dyDescent="0.3">
      <c r="A2555" s="232" t="s">
        <v>22</v>
      </c>
      <c r="B2555" s="232" t="s">
        <v>9672</v>
      </c>
      <c r="C2555" s="244" t="s">
        <v>6717</v>
      </c>
      <c r="D2555" s="240" t="s">
        <v>9736</v>
      </c>
      <c r="E2555" s="239" t="s">
        <v>5853</v>
      </c>
      <c r="F2555" s="243" t="s">
        <v>7105</v>
      </c>
      <c r="G2555" s="214">
        <v>0</v>
      </c>
      <c r="H2555" s="234" t="s">
        <v>9313</v>
      </c>
      <c r="I2555" s="234"/>
      <c r="J2555" s="234"/>
      <c r="K2555" s="234"/>
      <c r="L2555" s="234"/>
      <c r="M2555" s="234"/>
      <c r="N2555" s="234" t="s">
        <v>6946</v>
      </c>
      <c r="O2555" s="249" t="s">
        <v>9678</v>
      </c>
      <c r="P2555" s="249" t="s">
        <v>9679</v>
      </c>
      <c r="Q2555" s="226" t="s">
        <v>9675</v>
      </c>
      <c r="R2555" s="212" t="s">
        <v>2</v>
      </c>
      <c r="S2555" s="213">
        <v>410000946</v>
      </c>
      <c r="T2555" s="236">
        <v>45533</v>
      </c>
      <c r="U2555" s="237" t="s">
        <v>6722</v>
      </c>
      <c r="V2555" s="291">
        <v>45545</v>
      </c>
      <c r="W2555" s="291">
        <v>45583</v>
      </c>
      <c r="X2555" s="291">
        <v>45576</v>
      </c>
      <c r="Y2555" s="237"/>
      <c r="Z2555" s="237" t="s">
        <v>13085</v>
      </c>
      <c r="AA2555" s="225">
        <v>202409</v>
      </c>
      <c r="AB2555" s="246">
        <v>8</v>
      </c>
      <c r="AC2555" s="236" t="s">
        <v>6708</v>
      </c>
      <c r="AD2555" s="247" t="s">
        <v>7137</v>
      </c>
      <c r="AE2555" s="248">
        <v>1</v>
      </c>
      <c r="AF2555" s="247" t="s">
        <v>8970</v>
      </c>
      <c r="AG2555" s="242" t="str">
        <f>IFERROR(VLOOKUP(작성용!A:A,RM!A:D,4,0),"-")</f>
        <v>정은채/박재현</v>
      </c>
      <c r="AH2555" s="9" t="s">
        <v>9676</v>
      </c>
      <c r="AI2555" s="238" t="s">
        <v>13086</v>
      </c>
      <c r="AJ2555" s="238" t="s">
        <v>8224</v>
      </c>
      <c r="AK2555" s="238" t="s">
        <v>6726</v>
      </c>
      <c r="AL2555" s="238">
        <v>2554</v>
      </c>
    </row>
    <row r="2556" spans="1:38" x14ac:dyDescent="0.3">
      <c r="A2556" s="232" t="s">
        <v>22</v>
      </c>
      <c r="B2556" s="232" t="s">
        <v>9672</v>
      </c>
      <c r="C2556" s="244" t="s">
        <v>6717</v>
      </c>
      <c r="D2556" s="240" t="s">
        <v>9737</v>
      </c>
      <c r="E2556" s="239">
        <v>1101130033215</v>
      </c>
      <c r="F2556" s="243" t="s">
        <v>7105</v>
      </c>
      <c r="G2556" s="214">
        <v>0</v>
      </c>
      <c r="H2556" s="234" t="s">
        <v>9313</v>
      </c>
      <c r="I2556" s="234"/>
      <c r="J2556" s="234"/>
      <c r="K2556" s="234"/>
      <c r="L2556" s="234"/>
      <c r="M2556" s="234"/>
      <c r="N2556" s="234" t="s">
        <v>6946</v>
      </c>
      <c r="O2556" s="249" t="s">
        <v>9678</v>
      </c>
      <c r="P2556" s="249" t="s">
        <v>9679</v>
      </c>
      <c r="Q2556" s="226" t="s">
        <v>9675</v>
      </c>
      <c r="R2556" s="212" t="s">
        <v>2</v>
      </c>
      <c r="S2556" s="213">
        <v>410000921</v>
      </c>
      <c r="T2556" s="236">
        <v>45533</v>
      </c>
      <c r="U2556" s="237" t="s">
        <v>6722</v>
      </c>
      <c r="V2556" s="291">
        <v>45545</v>
      </c>
      <c r="W2556" s="291">
        <v>45583</v>
      </c>
      <c r="X2556" s="291">
        <v>45576</v>
      </c>
      <c r="Y2556" s="237"/>
      <c r="Z2556" s="237" t="s">
        <v>13085</v>
      </c>
      <c r="AA2556" s="225">
        <v>202409</v>
      </c>
      <c r="AB2556" s="246">
        <v>8</v>
      </c>
      <c r="AC2556" s="236" t="s">
        <v>6708</v>
      </c>
      <c r="AD2556" s="247" t="s">
        <v>7152</v>
      </c>
      <c r="AE2556" s="248">
        <v>1</v>
      </c>
      <c r="AF2556" s="247" t="s">
        <v>7152</v>
      </c>
      <c r="AG2556" s="242" t="str">
        <f>IFERROR(VLOOKUP(작성용!A:A,RM!A:D,4,0),"-")</f>
        <v>정은채/박재현</v>
      </c>
      <c r="AH2556" s="9" t="s">
        <v>9676</v>
      </c>
      <c r="AI2556" s="238" t="s">
        <v>13086</v>
      </c>
      <c r="AJ2556" s="238" t="s">
        <v>8224</v>
      </c>
      <c r="AK2556" s="238" t="s">
        <v>6726</v>
      </c>
      <c r="AL2556" s="238">
        <v>2555</v>
      </c>
    </row>
    <row r="2557" spans="1:38" x14ac:dyDescent="0.3">
      <c r="A2557" s="232" t="s">
        <v>22</v>
      </c>
      <c r="B2557" s="232" t="s">
        <v>9672</v>
      </c>
      <c r="C2557" s="244" t="s">
        <v>6896</v>
      </c>
      <c r="D2557" s="240" t="s">
        <v>9738</v>
      </c>
      <c r="E2557" s="239">
        <v>1101130036152</v>
      </c>
      <c r="F2557" s="243" t="s">
        <v>7105</v>
      </c>
      <c r="G2557" s="214">
        <v>0</v>
      </c>
      <c r="H2557" s="234" t="s">
        <v>9313</v>
      </c>
      <c r="I2557" s="234"/>
      <c r="J2557" s="234"/>
      <c r="K2557" s="234"/>
      <c r="L2557" s="234"/>
      <c r="M2557" s="234"/>
      <c r="N2557" s="234" t="s">
        <v>6946</v>
      </c>
      <c r="O2557" s="249" t="s">
        <v>9678</v>
      </c>
      <c r="P2557" s="249" t="s">
        <v>9679</v>
      </c>
      <c r="Q2557" s="226" t="s">
        <v>9675</v>
      </c>
      <c r="R2557" s="212" t="s">
        <v>2</v>
      </c>
      <c r="S2557" s="213">
        <v>410001014</v>
      </c>
      <c r="T2557" s="236">
        <v>45533</v>
      </c>
      <c r="U2557" s="237" t="s">
        <v>6722</v>
      </c>
      <c r="V2557" s="291">
        <v>45545</v>
      </c>
      <c r="W2557" s="291">
        <v>45583</v>
      </c>
      <c r="X2557" s="291">
        <v>45576</v>
      </c>
      <c r="Y2557" s="237"/>
      <c r="Z2557" s="237" t="s">
        <v>13085</v>
      </c>
      <c r="AA2557" s="225">
        <v>202409</v>
      </c>
      <c r="AB2557" s="246">
        <v>8</v>
      </c>
      <c r="AC2557" s="236" t="s">
        <v>6708</v>
      </c>
      <c r="AD2557" s="247" t="s">
        <v>7133</v>
      </c>
      <c r="AE2557" s="248">
        <v>1</v>
      </c>
      <c r="AF2557" s="247" t="s">
        <v>6896</v>
      </c>
      <c r="AG2557" s="242" t="str">
        <f>IFERROR(VLOOKUP(작성용!A:A,RM!A:D,4,0),"-")</f>
        <v>정은채/박재현</v>
      </c>
      <c r="AH2557" s="9" t="s">
        <v>9676</v>
      </c>
      <c r="AI2557" s="238" t="s">
        <v>13086</v>
      </c>
      <c r="AJ2557" s="238" t="s">
        <v>8224</v>
      </c>
      <c r="AK2557" s="238" t="s">
        <v>6726</v>
      </c>
      <c r="AL2557" s="238">
        <v>2556</v>
      </c>
    </row>
    <row r="2558" spans="1:38" x14ac:dyDescent="0.3">
      <c r="A2558" s="232">
        <v>6000634</v>
      </c>
      <c r="B2558" s="232" t="s">
        <v>9727</v>
      </c>
      <c r="C2558" s="244" t="s">
        <v>6717</v>
      </c>
      <c r="D2558" s="240" t="s">
        <v>9739</v>
      </c>
      <c r="E2558" s="239">
        <v>1101115849893</v>
      </c>
      <c r="F2558" s="243" t="s">
        <v>9740</v>
      </c>
      <c r="G2558" s="214">
        <v>0</v>
      </c>
      <c r="H2558" s="234" t="s">
        <v>9173</v>
      </c>
      <c r="I2558" s="234"/>
      <c r="J2558" s="234"/>
      <c r="K2558" s="234"/>
      <c r="L2558" s="234"/>
      <c r="M2558" s="234"/>
      <c r="N2558" s="234" t="s">
        <v>6946</v>
      </c>
      <c r="O2558" s="249"/>
      <c r="P2558" s="249"/>
      <c r="Q2558" s="226"/>
      <c r="R2558" s="212" t="s">
        <v>2</v>
      </c>
      <c r="S2558" s="213" t="s">
        <v>9173</v>
      </c>
      <c r="T2558" s="236" t="s">
        <v>9741</v>
      </c>
      <c r="U2558" s="237" t="s">
        <v>6722</v>
      </c>
      <c r="V2558" s="237">
        <v>45545</v>
      </c>
      <c r="W2558" s="236" t="s">
        <v>6944</v>
      </c>
      <c r="X2558" s="237" t="s">
        <v>9173</v>
      </c>
      <c r="Y2558" s="237"/>
      <c r="Z2558" s="237"/>
      <c r="AA2558" s="225">
        <v>202409</v>
      </c>
      <c r="AB2558" s="246"/>
      <c r="AC2558" s="236" t="s">
        <v>7181</v>
      </c>
      <c r="AD2558" s="247" t="s">
        <v>7129</v>
      </c>
      <c r="AE2558" s="248">
        <v>0</v>
      </c>
      <c r="AF2558" s="247" t="s">
        <v>7129</v>
      </c>
      <c r="AG2558" s="242" t="str">
        <f>IFERROR(VLOOKUP(작성용!A:A,RM!A:D,4,0),"-")</f>
        <v>-</v>
      </c>
      <c r="AH2558" s="9" t="s">
        <v>9173</v>
      </c>
      <c r="AI2558" s="238" t="s">
        <v>9173</v>
      </c>
      <c r="AJ2558" s="238" t="s">
        <v>9173</v>
      </c>
      <c r="AK2558" s="238" t="s">
        <v>7182</v>
      </c>
      <c r="AL2558" s="238">
        <v>2557</v>
      </c>
    </row>
    <row r="2559" spans="1:38" x14ac:dyDescent="0.3">
      <c r="A2559" s="232">
        <v>6000634</v>
      </c>
      <c r="B2559" s="232" t="s">
        <v>9727</v>
      </c>
      <c r="C2559" s="244" t="s">
        <v>6717</v>
      </c>
      <c r="D2559" s="240" t="s">
        <v>9742</v>
      </c>
      <c r="E2559" s="239">
        <v>1101112943010</v>
      </c>
      <c r="F2559" s="243" t="s">
        <v>9743</v>
      </c>
      <c r="G2559" s="214">
        <v>0</v>
      </c>
      <c r="H2559" s="234" t="s">
        <v>9173</v>
      </c>
      <c r="I2559" s="234"/>
      <c r="J2559" s="234"/>
      <c r="K2559" s="234"/>
      <c r="L2559" s="234"/>
      <c r="M2559" s="234"/>
      <c r="N2559" s="234" t="s">
        <v>6946</v>
      </c>
      <c r="O2559" s="249"/>
      <c r="P2559" s="249"/>
      <c r="Q2559" s="226"/>
      <c r="R2559" s="212" t="s">
        <v>2</v>
      </c>
      <c r="S2559" s="213" t="s">
        <v>9173</v>
      </c>
      <c r="T2559" s="236" t="s">
        <v>9741</v>
      </c>
      <c r="U2559" s="237" t="s">
        <v>6722</v>
      </c>
      <c r="V2559" s="237">
        <v>45545</v>
      </c>
      <c r="W2559" s="236" t="s">
        <v>6944</v>
      </c>
      <c r="X2559" s="237" t="s">
        <v>9173</v>
      </c>
      <c r="Y2559" s="237"/>
      <c r="Z2559" s="237"/>
      <c r="AA2559" s="225">
        <v>202409</v>
      </c>
      <c r="AB2559" s="246"/>
      <c r="AC2559" s="236" t="s">
        <v>7181</v>
      </c>
      <c r="AD2559" s="247" t="s">
        <v>7129</v>
      </c>
      <c r="AE2559" s="248">
        <v>0</v>
      </c>
      <c r="AF2559" s="247" t="s">
        <v>7129</v>
      </c>
      <c r="AG2559" s="242" t="str">
        <f>IFERROR(VLOOKUP(작성용!A:A,RM!A:D,4,0),"-")</f>
        <v>-</v>
      </c>
      <c r="AH2559" s="9" t="s">
        <v>9173</v>
      </c>
      <c r="AI2559" s="238" t="s">
        <v>9173</v>
      </c>
      <c r="AJ2559" s="238" t="s">
        <v>9173</v>
      </c>
      <c r="AK2559" s="238" t="s">
        <v>7182</v>
      </c>
      <c r="AL2559" s="238">
        <v>2558</v>
      </c>
    </row>
    <row r="2560" spans="1:38" x14ac:dyDescent="0.3">
      <c r="A2560" s="232">
        <v>6000634</v>
      </c>
      <c r="B2560" s="232" t="s">
        <v>9727</v>
      </c>
      <c r="C2560" s="244" t="s">
        <v>6717</v>
      </c>
      <c r="D2560" s="240" t="s">
        <v>9744</v>
      </c>
      <c r="E2560" s="239">
        <v>2850110297627</v>
      </c>
      <c r="F2560" s="243" t="s">
        <v>9743</v>
      </c>
      <c r="G2560" s="214">
        <v>0</v>
      </c>
      <c r="H2560" s="234" t="s">
        <v>9173</v>
      </c>
      <c r="I2560" s="234"/>
      <c r="J2560" s="234"/>
      <c r="K2560" s="234"/>
      <c r="L2560" s="234"/>
      <c r="M2560" s="234"/>
      <c r="N2560" s="234" t="s">
        <v>6946</v>
      </c>
      <c r="O2560" s="249"/>
      <c r="P2560" s="249"/>
      <c r="Q2560" s="226"/>
      <c r="R2560" s="212" t="s">
        <v>2</v>
      </c>
      <c r="S2560" s="213" t="s">
        <v>9173</v>
      </c>
      <c r="T2560" s="236" t="s">
        <v>9741</v>
      </c>
      <c r="U2560" s="237" t="s">
        <v>6722</v>
      </c>
      <c r="V2560" s="237">
        <v>45545</v>
      </c>
      <c r="W2560" s="236" t="s">
        <v>6944</v>
      </c>
      <c r="X2560" s="237" t="s">
        <v>9173</v>
      </c>
      <c r="Y2560" s="237"/>
      <c r="Z2560" s="237"/>
      <c r="AA2560" s="225">
        <v>202409</v>
      </c>
      <c r="AB2560" s="246"/>
      <c r="AC2560" s="236" t="s">
        <v>7181</v>
      </c>
      <c r="AD2560" s="247" t="s">
        <v>7049</v>
      </c>
      <c r="AE2560" s="248">
        <v>0</v>
      </c>
      <c r="AF2560" s="247" t="s">
        <v>7049</v>
      </c>
      <c r="AG2560" s="242" t="str">
        <f>IFERROR(VLOOKUP(작성용!A:A,RM!A:D,4,0),"-")</f>
        <v>-</v>
      </c>
      <c r="AH2560" s="9" t="s">
        <v>9173</v>
      </c>
      <c r="AI2560" s="238" t="s">
        <v>9173</v>
      </c>
      <c r="AJ2560" s="238" t="s">
        <v>9173</v>
      </c>
      <c r="AK2560" s="238" t="s">
        <v>7182</v>
      </c>
      <c r="AL2560" s="238">
        <v>2559</v>
      </c>
    </row>
    <row r="2561" spans="1:38" x14ac:dyDescent="0.3">
      <c r="A2561" s="232">
        <v>6000634</v>
      </c>
      <c r="B2561" s="232" t="s">
        <v>9727</v>
      </c>
      <c r="C2561" s="244" t="s">
        <v>6717</v>
      </c>
      <c r="D2561" s="230" t="s">
        <v>9745</v>
      </c>
      <c r="E2561" s="239">
        <v>1942110254665</v>
      </c>
      <c r="F2561" s="243" t="s">
        <v>7044</v>
      </c>
      <c r="G2561" s="214">
        <v>2</v>
      </c>
      <c r="H2561" s="234" t="s">
        <v>9173</v>
      </c>
      <c r="I2561" s="234"/>
      <c r="J2561" s="234"/>
      <c r="K2561" s="234"/>
      <c r="L2561" s="234"/>
      <c r="M2561" s="234"/>
      <c r="N2561" s="234" t="s">
        <v>6946</v>
      </c>
      <c r="O2561" s="249"/>
      <c r="P2561" s="249"/>
      <c r="Q2561" s="226"/>
      <c r="R2561" s="212" t="s">
        <v>2</v>
      </c>
      <c r="S2561" s="213" t="s">
        <v>9173</v>
      </c>
      <c r="T2561" s="236" t="s">
        <v>9741</v>
      </c>
      <c r="U2561" s="237" t="s">
        <v>6722</v>
      </c>
      <c r="V2561" s="237">
        <v>45545</v>
      </c>
      <c r="W2561" s="236" t="s">
        <v>6944</v>
      </c>
      <c r="X2561" s="237" t="s">
        <v>9173</v>
      </c>
      <c r="Y2561" s="237"/>
      <c r="Z2561" s="237"/>
      <c r="AA2561" s="225">
        <v>202409</v>
      </c>
      <c r="AB2561" s="246"/>
      <c r="AC2561" s="236" t="s">
        <v>7181</v>
      </c>
      <c r="AD2561" s="247" t="s">
        <v>7100</v>
      </c>
      <c r="AE2561" s="248">
        <v>0.4</v>
      </c>
      <c r="AF2561" s="247" t="s">
        <v>7100</v>
      </c>
      <c r="AG2561" s="242" t="str">
        <f>IFERROR(VLOOKUP(작성용!A:A,RM!A:D,4,0),"-")</f>
        <v>-</v>
      </c>
      <c r="AH2561" s="9" t="s">
        <v>9173</v>
      </c>
      <c r="AI2561" s="238" t="s">
        <v>9173</v>
      </c>
      <c r="AJ2561" s="238" t="s">
        <v>9173</v>
      </c>
      <c r="AK2561" s="238" t="s">
        <v>7182</v>
      </c>
      <c r="AL2561" s="238">
        <v>2560</v>
      </c>
    </row>
    <row r="2562" spans="1:38" x14ac:dyDescent="0.3">
      <c r="A2562" s="232">
        <v>6000634</v>
      </c>
      <c r="B2562" s="232" t="s">
        <v>9727</v>
      </c>
      <c r="C2562" s="244" t="s">
        <v>6717</v>
      </c>
      <c r="D2562" s="240" t="s">
        <v>9745</v>
      </c>
      <c r="E2562" s="239">
        <v>1942110254665</v>
      </c>
      <c r="F2562" s="243" t="s">
        <v>7044</v>
      </c>
      <c r="G2562" s="214">
        <v>1</v>
      </c>
      <c r="H2562" s="234" t="s">
        <v>9173</v>
      </c>
      <c r="I2562" s="234"/>
      <c r="J2562" s="234"/>
      <c r="K2562" s="234"/>
      <c r="L2562" s="234"/>
      <c r="M2562" s="234"/>
      <c r="N2562" s="234" t="s">
        <v>6946</v>
      </c>
      <c r="O2562" s="249"/>
      <c r="P2562" s="249"/>
      <c r="Q2562" s="226"/>
      <c r="R2562" s="212" t="s">
        <v>2</v>
      </c>
      <c r="S2562" s="213" t="s">
        <v>9173</v>
      </c>
      <c r="T2562" s="236" t="s">
        <v>9741</v>
      </c>
      <c r="U2562" s="237" t="s">
        <v>6722</v>
      </c>
      <c r="V2562" s="237">
        <v>45545</v>
      </c>
      <c r="W2562" s="236" t="s">
        <v>6944</v>
      </c>
      <c r="X2562" s="237" t="s">
        <v>9173</v>
      </c>
      <c r="Y2562" s="237"/>
      <c r="Z2562" s="237"/>
      <c r="AA2562" s="225">
        <v>202409</v>
      </c>
      <c r="AB2562" s="246"/>
      <c r="AC2562" s="236" t="s">
        <v>7181</v>
      </c>
      <c r="AD2562" s="247" t="s">
        <v>7100</v>
      </c>
      <c r="AE2562" s="248">
        <v>0</v>
      </c>
      <c r="AF2562" s="247" t="s">
        <v>7100</v>
      </c>
      <c r="AG2562" s="242" t="str">
        <f>IFERROR(VLOOKUP(작성용!A:A,RM!A:D,4,0),"-")</f>
        <v>-</v>
      </c>
      <c r="AH2562" s="9" t="s">
        <v>9173</v>
      </c>
      <c r="AI2562" s="238" t="s">
        <v>9173</v>
      </c>
      <c r="AJ2562" s="238" t="s">
        <v>9173</v>
      </c>
      <c r="AK2562" s="238" t="s">
        <v>7182</v>
      </c>
      <c r="AL2562" s="238">
        <v>2561</v>
      </c>
    </row>
    <row r="2563" spans="1:38" x14ac:dyDescent="0.3">
      <c r="A2563" s="232">
        <v>6000634</v>
      </c>
      <c r="B2563" s="232" t="s">
        <v>9727</v>
      </c>
      <c r="C2563" s="244" t="s">
        <v>6717</v>
      </c>
      <c r="D2563" s="240" t="s">
        <v>9746</v>
      </c>
      <c r="E2563" s="239">
        <v>1101116306420</v>
      </c>
      <c r="F2563" s="243" t="s">
        <v>9743</v>
      </c>
      <c r="G2563" s="214">
        <v>0</v>
      </c>
      <c r="H2563" s="234" t="s">
        <v>9173</v>
      </c>
      <c r="I2563" s="234"/>
      <c r="J2563" s="234"/>
      <c r="K2563" s="234"/>
      <c r="L2563" s="234"/>
      <c r="M2563" s="234"/>
      <c r="N2563" s="234" t="s">
        <v>6946</v>
      </c>
      <c r="O2563" s="249"/>
      <c r="P2563" s="249"/>
      <c r="Q2563" s="226"/>
      <c r="R2563" s="212" t="s">
        <v>2</v>
      </c>
      <c r="S2563" s="213" t="s">
        <v>9173</v>
      </c>
      <c r="T2563" s="236" t="s">
        <v>9741</v>
      </c>
      <c r="U2563" s="237" t="s">
        <v>6722</v>
      </c>
      <c r="V2563" s="237">
        <v>45545</v>
      </c>
      <c r="W2563" s="236" t="s">
        <v>6944</v>
      </c>
      <c r="X2563" s="237" t="s">
        <v>9173</v>
      </c>
      <c r="Y2563" s="237"/>
      <c r="Z2563" s="237"/>
      <c r="AA2563" s="225">
        <v>202409</v>
      </c>
      <c r="AB2563" s="246"/>
      <c r="AC2563" s="236" t="s">
        <v>7181</v>
      </c>
      <c r="AD2563" s="247" t="s">
        <v>7152</v>
      </c>
      <c r="AE2563" s="248">
        <v>0</v>
      </c>
      <c r="AF2563" s="247" t="s">
        <v>7152</v>
      </c>
      <c r="AG2563" s="242" t="str">
        <f>IFERROR(VLOOKUP(작성용!A:A,RM!A:D,4,0),"-")</f>
        <v>-</v>
      </c>
      <c r="AH2563" s="9" t="s">
        <v>9173</v>
      </c>
      <c r="AI2563" s="238" t="s">
        <v>9173</v>
      </c>
      <c r="AJ2563" s="238" t="s">
        <v>9173</v>
      </c>
      <c r="AK2563" s="238" t="s">
        <v>7182</v>
      </c>
      <c r="AL2563" s="238">
        <v>2562</v>
      </c>
    </row>
    <row r="2564" spans="1:38" x14ac:dyDescent="0.3">
      <c r="A2564" s="232">
        <v>6000634</v>
      </c>
      <c r="B2564" s="232" t="s">
        <v>9727</v>
      </c>
      <c r="C2564" s="244" t="s">
        <v>6717</v>
      </c>
      <c r="D2564" s="231" t="s">
        <v>9747</v>
      </c>
      <c r="E2564" s="239">
        <v>1311110553113</v>
      </c>
      <c r="F2564" s="243" t="s">
        <v>6966</v>
      </c>
      <c r="G2564" s="214">
        <v>2</v>
      </c>
      <c r="H2564" s="234" t="s">
        <v>9173</v>
      </c>
      <c r="I2564" s="234"/>
      <c r="J2564" s="234"/>
      <c r="K2564" s="234"/>
      <c r="L2564" s="234"/>
      <c r="M2564" s="234"/>
      <c r="N2564" s="234" t="s">
        <v>6946</v>
      </c>
      <c r="O2564" s="249"/>
      <c r="P2564" s="249"/>
      <c r="Q2564" s="226"/>
      <c r="R2564" s="212" t="s">
        <v>2</v>
      </c>
      <c r="S2564" s="213" t="s">
        <v>9173</v>
      </c>
      <c r="T2564" s="236" t="s">
        <v>9741</v>
      </c>
      <c r="U2564" s="237" t="s">
        <v>6722</v>
      </c>
      <c r="V2564" s="237">
        <v>45545</v>
      </c>
      <c r="W2564" s="236" t="s">
        <v>6944</v>
      </c>
      <c r="X2564" s="237" t="s">
        <v>9173</v>
      </c>
      <c r="Y2564" s="237"/>
      <c r="Z2564" s="237"/>
      <c r="AA2564" s="225">
        <v>202409</v>
      </c>
      <c r="AB2564" s="246"/>
      <c r="AC2564" s="236" t="s">
        <v>7181</v>
      </c>
      <c r="AD2564" s="247" t="s">
        <v>7110</v>
      </c>
      <c r="AE2564" s="248">
        <v>0.4</v>
      </c>
      <c r="AF2564" s="247" t="s">
        <v>7110</v>
      </c>
      <c r="AG2564" s="242" t="str">
        <f>IFERROR(VLOOKUP(작성용!A:A,RM!A:D,4,0),"-")</f>
        <v>-</v>
      </c>
      <c r="AH2564" s="9" t="s">
        <v>9173</v>
      </c>
      <c r="AI2564" s="238" t="s">
        <v>9173</v>
      </c>
      <c r="AJ2564" s="238" t="s">
        <v>9173</v>
      </c>
      <c r="AK2564" s="238" t="s">
        <v>7182</v>
      </c>
      <c r="AL2564" s="238">
        <v>2563</v>
      </c>
    </row>
    <row r="2565" spans="1:38" x14ac:dyDescent="0.3">
      <c r="A2565" s="232">
        <v>6000634</v>
      </c>
      <c r="B2565" s="232" t="s">
        <v>9727</v>
      </c>
      <c r="C2565" s="244" t="s">
        <v>6717</v>
      </c>
      <c r="D2565" s="240" t="s">
        <v>9748</v>
      </c>
      <c r="E2565" s="239" t="s">
        <v>5854</v>
      </c>
      <c r="F2565" s="243" t="s">
        <v>9743</v>
      </c>
      <c r="G2565" s="214">
        <v>0</v>
      </c>
      <c r="H2565" s="234" t="s">
        <v>9173</v>
      </c>
      <c r="I2565" s="234"/>
      <c r="J2565" s="234"/>
      <c r="K2565" s="234"/>
      <c r="L2565" s="234"/>
      <c r="M2565" s="234"/>
      <c r="N2565" s="234" t="s">
        <v>6946</v>
      </c>
      <c r="O2565" s="249"/>
      <c r="P2565" s="249"/>
      <c r="Q2565" s="226"/>
      <c r="R2565" s="212" t="s">
        <v>2</v>
      </c>
      <c r="S2565" s="213" t="s">
        <v>9173</v>
      </c>
      <c r="T2565" s="236" t="s">
        <v>9741</v>
      </c>
      <c r="U2565" s="237" t="s">
        <v>6722</v>
      </c>
      <c r="V2565" s="237">
        <v>45545</v>
      </c>
      <c r="W2565" s="236" t="s">
        <v>6944</v>
      </c>
      <c r="X2565" s="237" t="s">
        <v>9173</v>
      </c>
      <c r="Y2565" s="237"/>
      <c r="Z2565" s="237"/>
      <c r="AA2565" s="225">
        <v>202409</v>
      </c>
      <c r="AB2565" s="246"/>
      <c r="AC2565" s="236" t="s">
        <v>7181</v>
      </c>
      <c r="AD2565" s="247" t="s">
        <v>7152</v>
      </c>
      <c r="AE2565" s="248">
        <v>0</v>
      </c>
      <c r="AF2565" s="247" t="s">
        <v>7152</v>
      </c>
      <c r="AG2565" s="242" t="str">
        <f>IFERROR(VLOOKUP(작성용!A:A,RM!A:D,4,0),"-")</f>
        <v>-</v>
      </c>
      <c r="AH2565" s="9" t="s">
        <v>9173</v>
      </c>
      <c r="AI2565" s="238" t="s">
        <v>9173</v>
      </c>
      <c r="AJ2565" s="238" t="s">
        <v>9173</v>
      </c>
      <c r="AK2565" s="238" t="s">
        <v>7182</v>
      </c>
      <c r="AL2565" s="238">
        <v>2564</v>
      </c>
    </row>
    <row r="2566" spans="1:38" x14ac:dyDescent="0.3">
      <c r="A2566" s="232">
        <v>6000634</v>
      </c>
      <c r="B2566" s="232" t="s">
        <v>9727</v>
      </c>
      <c r="C2566" s="244" t="s">
        <v>6717</v>
      </c>
      <c r="D2566" s="240" t="s">
        <v>9749</v>
      </c>
      <c r="E2566" s="239" t="s">
        <v>5855</v>
      </c>
      <c r="F2566" s="243" t="s">
        <v>9740</v>
      </c>
      <c r="G2566" s="214">
        <v>0</v>
      </c>
      <c r="H2566" s="234" t="s">
        <v>9173</v>
      </c>
      <c r="I2566" s="234"/>
      <c r="J2566" s="234"/>
      <c r="K2566" s="234"/>
      <c r="L2566" s="234"/>
      <c r="M2566" s="234"/>
      <c r="N2566" s="234" t="s">
        <v>6946</v>
      </c>
      <c r="O2566" s="249"/>
      <c r="P2566" s="249"/>
      <c r="Q2566" s="226"/>
      <c r="R2566" s="212" t="s">
        <v>2</v>
      </c>
      <c r="S2566" s="213" t="s">
        <v>9173</v>
      </c>
      <c r="T2566" s="236" t="s">
        <v>9741</v>
      </c>
      <c r="U2566" s="237" t="s">
        <v>6722</v>
      </c>
      <c r="V2566" s="237">
        <v>45545</v>
      </c>
      <c r="W2566" s="236" t="s">
        <v>6944</v>
      </c>
      <c r="X2566" s="237" t="s">
        <v>9173</v>
      </c>
      <c r="Y2566" s="237"/>
      <c r="Z2566" s="237"/>
      <c r="AA2566" s="225">
        <v>202409</v>
      </c>
      <c r="AB2566" s="246"/>
      <c r="AC2566" s="236" t="s">
        <v>7181</v>
      </c>
      <c r="AD2566" s="247" t="s">
        <v>6910</v>
      </c>
      <c r="AE2566" s="248">
        <v>0</v>
      </c>
      <c r="AF2566" s="247" t="s">
        <v>6910</v>
      </c>
      <c r="AG2566" s="242" t="str">
        <f>IFERROR(VLOOKUP(작성용!A:A,RM!A:D,4,0),"-")</f>
        <v>-</v>
      </c>
      <c r="AH2566" s="9" t="s">
        <v>9173</v>
      </c>
      <c r="AI2566" s="238" t="s">
        <v>9173</v>
      </c>
      <c r="AJ2566" s="238" t="s">
        <v>9173</v>
      </c>
      <c r="AK2566" s="238" t="s">
        <v>7182</v>
      </c>
      <c r="AL2566" s="238">
        <v>2565</v>
      </c>
    </row>
    <row r="2567" spans="1:38" x14ac:dyDescent="0.3">
      <c r="A2567" s="232">
        <v>6000094</v>
      </c>
      <c r="B2567" s="232" t="s">
        <v>9728</v>
      </c>
      <c r="C2567" s="244" t="s">
        <v>6717</v>
      </c>
      <c r="D2567" s="240" t="s">
        <v>9750</v>
      </c>
      <c r="E2567" s="239">
        <v>1311110445807</v>
      </c>
      <c r="F2567" s="243" t="s">
        <v>7179</v>
      </c>
      <c r="G2567" s="214">
        <v>0</v>
      </c>
      <c r="H2567" s="234" t="s">
        <v>9173</v>
      </c>
      <c r="I2567" s="234"/>
      <c r="J2567" s="234"/>
      <c r="K2567" s="234"/>
      <c r="L2567" s="234"/>
      <c r="M2567" s="234"/>
      <c r="N2567" s="234" t="s">
        <v>6946</v>
      </c>
      <c r="O2567" s="249"/>
      <c r="P2567" s="249"/>
      <c r="Q2567" s="226"/>
      <c r="R2567" s="212" t="s">
        <v>2</v>
      </c>
      <c r="S2567" s="213" t="s">
        <v>9173</v>
      </c>
      <c r="T2567" s="236" t="s">
        <v>9741</v>
      </c>
      <c r="U2567" s="237" t="s">
        <v>6722</v>
      </c>
      <c r="V2567" s="237">
        <v>45545</v>
      </c>
      <c r="W2567" s="236" t="s">
        <v>6944</v>
      </c>
      <c r="X2567" s="237" t="s">
        <v>9173</v>
      </c>
      <c r="Y2567" s="237"/>
      <c r="Z2567" s="237"/>
      <c r="AA2567" s="225">
        <v>202409</v>
      </c>
      <c r="AB2567" s="246"/>
      <c r="AC2567" s="236" t="s">
        <v>7181</v>
      </c>
      <c r="AD2567" s="247" t="s">
        <v>7155</v>
      </c>
      <c r="AE2567" s="248">
        <v>0.4</v>
      </c>
      <c r="AF2567" s="247" t="s">
        <v>7155</v>
      </c>
      <c r="AG2567" s="242" t="str">
        <f>IFERROR(VLOOKUP(작성용!A:A,RM!A:D,4,0),"-")</f>
        <v>-</v>
      </c>
      <c r="AH2567" s="9" t="s">
        <v>9173</v>
      </c>
      <c r="AI2567" s="238" t="s">
        <v>9173</v>
      </c>
      <c r="AJ2567" s="238" t="s">
        <v>9173</v>
      </c>
      <c r="AK2567" s="238" t="s">
        <v>7182</v>
      </c>
      <c r="AL2567" s="238">
        <v>2566</v>
      </c>
    </row>
    <row r="2568" spans="1:38" x14ac:dyDescent="0.3">
      <c r="A2568" s="232">
        <v>6000094</v>
      </c>
      <c r="B2568" s="232" t="s">
        <v>9728</v>
      </c>
      <c r="C2568" s="244" t="s">
        <v>6717</v>
      </c>
      <c r="D2568" s="240" t="s">
        <v>9751</v>
      </c>
      <c r="E2568" s="239">
        <v>1101114296673</v>
      </c>
      <c r="F2568" s="243" t="s">
        <v>7179</v>
      </c>
      <c r="G2568" s="214">
        <v>0</v>
      </c>
      <c r="H2568" s="234" t="s">
        <v>9173</v>
      </c>
      <c r="I2568" s="234"/>
      <c r="J2568" s="234"/>
      <c r="K2568" s="234"/>
      <c r="L2568" s="234"/>
      <c r="M2568" s="234"/>
      <c r="N2568" s="234" t="s">
        <v>6946</v>
      </c>
      <c r="O2568" s="249"/>
      <c r="P2568" s="249"/>
      <c r="Q2568" s="226"/>
      <c r="R2568" s="212" t="s">
        <v>2</v>
      </c>
      <c r="S2568" s="213" t="s">
        <v>9173</v>
      </c>
      <c r="T2568" s="236" t="s">
        <v>9741</v>
      </c>
      <c r="U2568" s="237" t="s">
        <v>6722</v>
      </c>
      <c r="V2568" s="237">
        <v>45545</v>
      </c>
      <c r="W2568" s="236" t="s">
        <v>6944</v>
      </c>
      <c r="X2568" s="237" t="s">
        <v>9173</v>
      </c>
      <c r="Y2568" s="237"/>
      <c r="Z2568" s="237"/>
      <c r="AA2568" s="225">
        <v>202409</v>
      </c>
      <c r="AB2568" s="246"/>
      <c r="AC2568" s="236" t="s">
        <v>7181</v>
      </c>
      <c r="AD2568" s="247" t="s">
        <v>7124</v>
      </c>
      <c r="AE2568" s="248">
        <v>0.4</v>
      </c>
      <c r="AF2568" s="247" t="s">
        <v>7124</v>
      </c>
      <c r="AG2568" s="242" t="str">
        <f>IFERROR(VLOOKUP(작성용!A:A,RM!A:D,4,0),"-")</f>
        <v>-</v>
      </c>
      <c r="AH2568" s="9" t="s">
        <v>9173</v>
      </c>
      <c r="AI2568" s="238" t="s">
        <v>9173</v>
      </c>
      <c r="AJ2568" s="238" t="s">
        <v>9173</v>
      </c>
      <c r="AK2568" s="238" t="s">
        <v>7182</v>
      </c>
      <c r="AL2568" s="238">
        <v>2567</v>
      </c>
    </row>
    <row r="2569" spans="1:38" x14ac:dyDescent="0.3">
      <c r="A2569" s="232">
        <v>6000094</v>
      </c>
      <c r="B2569" s="232" t="s">
        <v>9728</v>
      </c>
      <c r="C2569" s="244" t="s">
        <v>6717</v>
      </c>
      <c r="D2569" s="240" t="s">
        <v>9752</v>
      </c>
      <c r="E2569" s="239">
        <v>1311110481819</v>
      </c>
      <c r="F2569" s="243" t="s">
        <v>7179</v>
      </c>
      <c r="G2569" s="214">
        <v>0</v>
      </c>
      <c r="H2569" s="234" t="s">
        <v>9173</v>
      </c>
      <c r="I2569" s="234"/>
      <c r="J2569" s="234"/>
      <c r="K2569" s="234"/>
      <c r="L2569" s="234"/>
      <c r="M2569" s="234"/>
      <c r="N2569" s="234" t="s">
        <v>6946</v>
      </c>
      <c r="O2569" s="249"/>
      <c r="P2569" s="249"/>
      <c r="Q2569" s="226"/>
      <c r="R2569" s="212" t="s">
        <v>2</v>
      </c>
      <c r="S2569" s="213" t="s">
        <v>9173</v>
      </c>
      <c r="T2569" s="236" t="s">
        <v>9741</v>
      </c>
      <c r="U2569" s="237" t="s">
        <v>6722</v>
      </c>
      <c r="V2569" s="237">
        <v>45545</v>
      </c>
      <c r="W2569" s="236" t="s">
        <v>6944</v>
      </c>
      <c r="X2569" s="237" t="s">
        <v>9173</v>
      </c>
      <c r="Y2569" s="237"/>
      <c r="Z2569" s="237"/>
      <c r="AA2569" s="225">
        <v>202409</v>
      </c>
      <c r="AB2569" s="246"/>
      <c r="AC2569" s="236" t="s">
        <v>7181</v>
      </c>
      <c r="AD2569" s="247" t="s">
        <v>7077</v>
      </c>
      <c r="AE2569" s="248">
        <v>0.4</v>
      </c>
      <c r="AF2569" s="247" t="s">
        <v>7077</v>
      </c>
      <c r="AG2569" s="242" t="str">
        <f>IFERROR(VLOOKUP(작성용!A:A,RM!A:D,4,0),"-")</f>
        <v>-</v>
      </c>
      <c r="AH2569" s="9" t="s">
        <v>9173</v>
      </c>
      <c r="AI2569" s="238" t="s">
        <v>9173</v>
      </c>
      <c r="AJ2569" s="238" t="s">
        <v>9173</v>
      </c>
      <c r="AK2569" s="238" t="s">
        <v>7182</v>
      </c>
      <c r="AL2569" s="238">
        <v>2568</v>
      </c>
    </row>
    <row r="2570" spans="1:38" x14ac:dyDescent="0.3">
      <c r="A2570" s="232">
        <v>6000141</v>
      </c>
      <c r="B2570" s="232" t="s">
        <v>9729</v>
      </c>
      <c r="C2570" s="244" t="s">
        <v>6717</v>
      </c>
      <c r="D2570" s="240" t="s">
        <v>9753</v>
      </c>
      <c r="E2570" s="239">
        <v>1601110094683</v>
      </c>
      <c r="F2570" s="243" t="s">
        <v>9743</v>
      </c>
      <c r="G2570" s="214">
        <v>0</v>
      </c>
      <c r="H2570" s="234" t="s">
        <v>9173</v>
      </c>
      <c r="I2570" s="234"/>
      <c r="J2570" s="234"/>
      <c r="K2570" s="234"/>
      <c r="L2570" s="234"/>
      <c r="M2570" s="234"/>
      <c r="N2570" s="234" t="s">
        <v>6946</v>
      </c>
      <c r="O2570" s="249"/>
      <c r="P2570" s="249"/>
      <c r="Q2570" s="226"/>
      <c r="R2570" s="212" t="s">
        <v>2</v>
      </c>
      <c r="S2570" s="213" t="s">
        <v>9173</v>
      </c>
      <c r="T2570" s="236" t="s">
        <v>9741</v>
      </c>
      <c r="U2570" s="237" t="s">
        <v>6722</v>
      </c>
      <c r="V2570" s="237">
        <v>45545</v>
      </c>
      <c r="W2570" s="236" t="s">
        <v>6944</v>
      </c>
      <c r="X2570" s="237" t="s">
        <v>9173</v>
      </c>
      <c r="Y2570" s="237"/>
      <c r="Z2570" s="237"/>
      <c r="AA2570" s="225">
        <v>202409</v>
      </c>
      <c r="AB2570" s="246"/>
      <c r="AC2570" s="236" t="s">
        <v>7181</v>
      </c>
      <c r="AD2570" s="247" t="s">
        <v>7077</v>
      </c>
      <c r="AE2570" s="248">
        <v>0</v>
      </c>
      <c r="AF2570" s="247" t="s">
        <v>7077</v>
      </c>
      <c r="AG2570" s="242" t="str">
        <f>IFERROR(VLOOKUP(작성용!A:A,RM!A:D,4,0),"-")</f>
        <v>-</v>
      </c>
      <c r="AH2570" s="9" t="s">
        <v>9173</v>
      </c>
      <c r="AI2570" s="238" t="s">
        <v>9173</v>
      </c>
      <c r="AJ2570" s="238" t="s">
        <v>9173</v>
      </c>
      <c r="AK2570" s="238" t="s">
        <v>7182</v>
      </c>
      <c r="AL2570" s="238">
        <v>2569</v>
      </c>
    </row>
    <row r="2571" spans="1:38" x14ac:dyDescent="0.3">
      <c r="A2571" s="232">
        <v>6000141</v>
      </c>
      <c r="B2571" s="232" t="s">
        <v>9729</v>
      </c>
      <c r="C2571" s="244" t="s">
        <v>6717</v>
      </c>
      <c r="D2571" s="240" t="s">
        <v>9754</v>
      </c>
      <c r="E2571" s="239">
        <v>1101114758392</v>
      </c>
      <c r="F2571" s="243" t="s">
        <v>9743</v>
      </c>
      <c r="G2571" s="214">
        <v>0</v>
      </c>
      <c r="H2571" s="234" t="s">
        <v>9173</v>
      </c>
      <c r="I2571" s="234"/>
      <c r="J2571" s="234"/>
      <c r="K2571" s="234"/>
      <c r="L2571" s="234"/>
      <c r="M2571" s="234"/>
      <c r="N2571" s="234" t="s">
        <v>6946</v>
      </c>
      <c r="O2571" s="249"/>
      <c r="P2571" s="249"/>
      <c r="Q2571" s="226"/>
      <c r="R2571" s="212" t="s">
        <v>2</v>
      </c>
      <c r="S2571" s="213" t="s">
        <v>9173</v>
      </c>
      <c r="T2571" s="236" t="s">
        <v>9741</v>
      </c>
      <c r="U2571" s="237" t="s">
        <v>6722</v>
      </c>
      <c r="V2571" s="237">
        <v>45545</v>
      </c>
      <c r="W2571" s="236" t="s">
        <v>6944</v>
      </c>
      <c r="X2571" s="237" t="s">
        <v>9173</v>
      </c>
      <c r="Y2571" s="237"/>
      <c r="Z2571" s="237"/>
      <c r="AA2571" s="225">
        <v>202409</v>
      </c>
      <c r="AB2571" s="246"/>
      <c r="AC2571" s="236" t="s">
        <v>7181</v>
      </c>
      <c r="AD2571" s="247" t="s">
        <v>7131</v>
      </c>
      <c r="AE2571" s="248">
        <v>0.4</v>
      </c>
      <c r="AF2571" s="247" t="s">
        <v>7131</v>
      </c>
      <c r="AG2571" s="242" t="str">
        <f>IFERROR(VLOOKUP(작성용!A:A,RM!A:D,4,0),"-")</f>
        <v>-</v>
      </c>
      <c r="AH2571" s="9" t="s">
        <v>9173</v>
      </c>
      <c r="AI2571" s="238" t="s">
        <v>9173</v>
      </c>
      <c r="AJ2571" s="238" t="s">
        <v>9173</v>
      </c>
      <c r="AK2571" s="238" t="s">
        <v>7182</v>
      </c>
      <c r="AL2571" s="238">
        <v>2570</v>
      </c>
    </row>
    <row r="2572" spans="1:38" x14ac:dyDescent="0.3">
      <c r="A2572" s="232">
        <v>6000212</v>
      </c>
      <c r="B2572" s="232" t="s">
        <v>9730</v>
      </c>
      <c r="C2572" s="244" t="s">
        <v>6717</v>
      </c>
      <c r="D2572" s="240" t="s">
        <v>9755</v>
      </c>
      <c r="E2572" s="239">
        <v>1101116266830</v>
      </c>
      <c r="F2572" s="243" t="s">
        <v>7179</v>
      </c>
      <c r="G2572" s="214">
        <v>0</v>
      </c>
      <c r="H2572" s="234" t="s">
        <v>9173</v>
      </c>
      <c r="I2572" s="234"/>
      <c r="J2572" s="234"/>
      <c r="K2572" s="234"/>
      <c r="L2572" s="234"/>
      <c r="M2572" s="234"/>
      <c r="N2572" s="234" t="s">
        <v>6720</v>
      </c>
      <c r="O2572" s="249"/>
      <c r="P2572" s="249"/>
      <c r="Q2572" s="226"/>
      <c r="R2572" s="212" t="s">
        <v>2</v>
      </c>
      <c r="S2572" s="213" t="s">
        <v>9173</v>
      </c>
      <c r="T2572" s="236" t="s">
        <v>9741</v>
      </c>
      <c r="U2572" s="237" t="s">
        <v>6722</v>
      </c>
      <c r="V2572" s="237">
        <v>45545</v>
      </c>
      <c r="W2572" s="236" t="s">
        <v>6944</v>
      </c>
      <c r="X2572" s="237" t="s">
        <v>9173</v>
      </c>
      <c r="Y2572" s="237"/>
      <c r="Z2572" s="237"/>
      <c r="AA2572" s="225">
        <v>202409</v>
      </c>
      <c r="AB2572" s="246"/>
      <c r="AC2572" s="236" t="s">
        <v>7181</v>
      </c>
      <c r="AD2572" s="247" t="s">
        <v>7124</v>
      </c>
      <c r="AE2572" s="248">
        <v>0</v>
      </c>
      <c r="AF2572" s="247" t="s">
        <v>7124</v>
      </c>
      <c r="AG2572" s="242" t="str">
        <f>IFERROR(VLOOKUP(작성용!A:A,RM!A:D,4,0),"-")</f>
        <v>-</v>
      </c>
      <c r="AH2572" s="9" t="s">
        <v>9173</v>
      </c>
      <c r="AI2572" s="238" t="s">
        <v>8360</v>
      </c>
      <c r="AJ2572" s="238" t="s">
        <v>9173</v>
      </c>
      <c r="AK2572" s="238" t="s">
        <v>7182</v>
      </c>
      <c r="AL2572" s="238">
        <v>2571</v>
      </c>
    </row>
    <row r="2573" spans="1:38" x14ac:dyDescent="0.3">
      <c r="A2573" s="232">
        <v>6000212</v>
      </c>
      <c r="B2573" s="232" t="s">
        <v>9730</v>
      </c>
      <c r="C2573" s="244" t="s">
        <v>6717</v>
      </c>
      <c r="D2573" s="240" t="s">
        <v>9756</v>
      </c>
      <c r="E2573" s="239">
        <v>1244110022442</v>
      </c>
      <c r="F2573" s="243" t="s">
        <v>7179</v>
      </c>
      <c r="G2573" s="214">
        <v>0</v>
      </c>
      <c r="H2573" s="234" t="s">
        <v>9173</v>
      </c>
      <c r="I2573" s="234"/>
      <c r="J2573" s="234"/>
      <c r="K2573" s="234"/>
      <c r="L2573" s="234"/>
      <c r="M2573" s="234"/>
      <c r="N2573" s="234" t="s">
        <v>6720</v>
      </c>
      <c r="O2573" s="249"/>
      <c r="P2573" s="249"/>
      <c r="Q2573" s="226"/>
      <c r="R2573" s="212" t="s">
        <v>2</v>
      </c>
      <c r="S2573" s="213" t="s">
        <v>9173</v>
      </c>
      <c r="T2573" s="236" t="s">
        <v>9741</v>
      </c>
      <c r="U2573" s="237" t="s">
        <v>6722</v>
      </c>
      <c r="V2573" s="237">
        <v>45545</v>
      </c>
      <c r="W2573" s="236" t="s">
        <v>6944</v>
      </c>
      <c r="X2573" s="237" t="s">
        <v>9173</v>
      </c>
      <c r="Y2573" s="237"/>
      <c r="Z2573" s="237"/>
      <c r="AA2573" s="225">
        <v>202409</v>
      </c>
      <c r="AB2573" s="246"/>
      <c r="AC2573" s="236" t="s">
        <v>7181</v>
      </c>
      <c r="AD2573" s="247" t="s">
        <v>7049</v>
      </c>
      <c r="AE2573" s="248">
        <v>0.4</v>
      </c>
      <c r="AF2573" s="247" t="s">
        <v>7049</v>
      </c>
      <c r="AG2573" s="242" t="str">
        <f>IFERROR(VLOOKUP(작성용!A:A,RM!A:D,4,0),"-")</f>
        <v>-</v>
      </c>
      <c r="AH2573" s="9" t="s">
        <v>9173</v>
      </c>
      <c r="AI2573" s="238" t="s">
        <v>9173</v>
      </c>
      <c r="AJ2573" s="238" t="s">
        <v>9173</v>
      </c>
      <c r="AK2573" s="238" t="s">
        <v>7182</v>
      </c>
      <c r="AL2573" s="238">
        <v>2572</v>
      </c>
    </row>
    <row r="2574" spans="1:38" x14ac:dyDescent="0.3">
      <c r="A2574" s="232">
        <v>6000650</v>
      </c>
      <c r="B2574" s="232" t="s">
        <v>9731</v>
      </c>
      <c r="C2574" s="244" t="s">
        <v>6717</v>
      </c>
      <c r="D2574" s="230" t="s">
        <v>9757</v>
      </c>
      <c r="E2574" s="239">
        <v>1101114155449</v>
      </c>
      <c r="F2574" s="243" t="s">
        <v>7179</v>
      </c>
      <c r="G2574" s="214">
        <v>0</v>
      </c>
      <c r="H2574" s="234" t="s">
        <v>9173</v>
      </c>
      <c r="I2574" s="234"/>
      <c r="J2574" s="234"/>
      <c r="K2574" s="234"/>
      <c r="L2574" s="234"/>
      <c r="M2574" s="234"/>
      <c r="N2574" s="234" t="s">
        <v>6946</v>
      </c>
      <c r="O2574" s="249"/>
      <c r="P2574" s="249"/>
      <c r="Q2574" s="226"/>
      <c r="R2574" s="212" t="s">
        <v>2</v>
      </c>
      <c r="S2574" s="213" t="s">
        <v>9173</v>
      </c>
      <c r="T2574" s="236" t="s">
        <v>9741</v>
      </c>
      <c r="U2574" s="237" t="s">
        <v>6722</v>
      </c>
      <c r="V2574" s="237">
        <v>45545</v>
      </c>
      <c r="W2574" s="236" t="s">
        <v>6944</v>
      </c>
      <c r="X2574" s="237" t="s">
        <v>9173</v>
      </c>
      <c r="Y2574" s="237"/>
      <c r="Z2574" s="237"/>
      <c r="AA2574" s="225">
        <v>202409</v>
      </c>
      <c r="AB2574" s="246"/>
      <c r="AC2574" s="236" t="s">
        <v>7181</v>
      </c>
      <c r="AD2574" s="247" t="s">
        <v>7115</v>
      </c>
      <c r="AE2574" s="248">
        <v>0.4</v>
      </c>
      <c r="AF2574" s="247" t="s">
        <v>7167</v>
      </c>
      <c r="AG2574" s="242" t="str">
        <f>IFERROR(VLOOKUP(작성용!A:A,RM!A:D,4,0),"-")</f>
        <v>-</v>
      </c>
      <c r="AH2574" s="9" t="s">
        <v>9173</v>
      </c>
      <c r="AI2574" s="238" t="s">
        <v>9173</v>
      </c>
      <c r="AJ2574" s="238" t="s">
        <v>9173</v>
      </c>
      <c r="AK2574" s="238" t="s">
        <v>7182</v>
      </c>
      <c r="AL2574" s="238">
        <v>2573</v>
      </c>
    </row>
    <row r="2575" spans="1:38" x14ac:dyDescent="0.3">
      <c r="A2575" s="232">
        <v>6000650</v>
      </c>
      <c r="B2575" s="232" t="s">
        <v>9731</v>
      </c>
      <c r="C2575" s="244" t="s">
        <v>6717</v>
      </c>
      <c r="D2575" s="231" t="s">
        <v>9758</v>
      </c>
      <c r="E2575" s="239">
        <v>1101115628156</v>
      </c>
      <c r="F2575" s="243" t="s">
        <v>7179</v>
      </c>
      <c r="G2575" s="214">
        <v>0</v>
      </c>
      <c r="H2575" s="234" t="s">
        <v>9173</v>
      </c>
      <c r="I2575" s="234"/>
      <c r="J2575" s="234"/>
      <c r="K2575" s="234"/>
      <c r="L2575" s="234"/>
      <c r="M2575" s="234"/>
      <c r="N2575" s="234" t="s">
        <v>6946</v>
      </c>
      <c r="O2575" s="249"/>
      <c r="P2575" s="249"/>
      <c r="Q2575" s="226"/>
      <c r="R2575" s="212" t="s">
        <v>2</v>
      </c>
      <c r="S2575" s="213" t="s">
        <v>9173</v>
      </c>
      <c r="T2575" s="236" t="s">
        <v>9741</v>
      </c>
      <c r="U2575" s="237" t="s">
        <v>6722</v>
      </c>
      <c r="V2575" s="237">
        <v>45545</v>
      </c>
      <c r="W2575" s="236" t="s">
        <v>6944</v>
      </c>
      <c r="X2575" s="237" t="s">
        <v>9173</v>
      </c>
      <c r="Y2575" s="237"/>
      <c r="Z2575" s="237"/>
      <c r="AA2575" s="225">
        <v>202409</v>
      </c>
      <c r="AB2575" s="246"/>
      <c r="AC2575" s="236" t="s">
        <v>7181</v>
      </c>
      <c r="AD2575" s="247" t="s">
        <v>7049</v>
      </c>
      <c r="AE2575" s="248">
        <v>0.4</v>
      </c>
      <c r="AF2575" s="247" t="s">
        <v>7049</v>
      </c>
      <c r="AG2575" s="242" t="str">
        <f>IFERROR(VLOOKUP(작성용!A:A,RM!A:D,4,0),"-")</f>
        <v>-</v>
      </c>
      <c r="AH2575" s="9" t="s">
        <v>9173</v>
      </c>
      <c r="AI2575" s="238" t="s">
        <v>9173</v>
      </c>
      <c r="AJ2575" s="238" t="s">
        <v>9173</v>
      </c>
      <c r="AK2575" s="238" t="s">
        <v>7182</v>
      </c>
      <c r="AL2575" s="238">
        <v>2574</v>
      </c>
    </row>
    <row r="2576" spans="1:38" x14ac:dyDescent="0.3">
      <c r="A2576" s="232">
        <v>6000650</v>
      </c>
      <c r="B2576" s="232" t="s">
        <v>9731</v>
      </c>
      <c r="C2576" s="244" t="s">
        <v>6717</v>
      </c>
      <c r="D2576" s="240" t="s">
        <v>9758</v>
      </c>
      <c r="E2576" s="239">
        <v>1101115628156</v>
      </c>
      <c r="F2576" s="243" t="s">
        <v>7044</v>
      </c>
      <c r="G2576" s="214">
        <v>0</v>
      </c>
      <c r="H2576" s="234" t="s">
        <v>9173</v>
      </c>
      <c r="I2576" s="234"/>
      <c r="J2576" s="234"/>
      <c r="K2576" s="234"/>
      <c r="L2576" s="234"/>
      <c r="M2576" s="234"/>
      <c r="N2576" s="234" t="s">
        <v>6946</v>
      </c>
      <c r="O2576" s="249"/>
      <c r="P2576" s="249"/>
      <c r="Q2576" s="226"/>
      <c r="R2576" s="212" t="s">
        <v>2</v>
      </c>
      <c r="S2576" s="213" t="s">
        <v>9173</v>
      </c>
      <c r="T2576" s="236" t="s">
        <v>9741</v>
      </c>
      <c r="U2576" s="237" t="s">
        <v>6722</v>
      </c>
      <c r="V2576" s="237">
        <v>45545</v>
      </c>
      <c r="W2576" s="236" t="s">
        <v>6944</v>
      </c>
      <c r="X2576" s="237" t="s">
        <v>9173</v>
      </c>
      <c r="Y2576" s="237"/>
      <c r="Z2576" s="237"/>
      <c r="AA2576" s="225">
        <v>202409</v>
      </c>
      <c r="AB2576" s="246"/>
      <c r="AC2576" s="236" t="s">
        <v>7181</v>
      </c>
      <c r="AD2576" s="247" t="s">
        <v>7049</v>
      </c>
      <c r="AE2576" s="248">
        <v>0</v>
      </c>
      <c r="AF2576" s="247" t="s">
        <v>7049</v>
      </c>
      <c r="AG2576" s="242" t="str">
        <f>IFERROR(VLOOKUP(작성용!A:A,RM!A:D,4,0),"-")</f>
        <v>-</v>
      </c>
      <c r="AH2576" s="9" t="s">
        <v>9173</v>
      </c>
      <c r="AI2576" s="238" t="s">
        <v>9173</v>
      </c>
      <c r="AJ2576" s="238" t="s">
        <v>9173</v>
      </c>
      <c r="AK2576" s="238" t="s">
        <v>7182</v>
      </c>
      <c r="AL2576" s="238">
        <v>2575</v>
      </c>
    </row>
    <row r="2577" spans="1:38" x14ac:dyDescent="0.3">
      <c r="A2577" s="232">
        <v>6000650</v>
      </c>
      <c r="B2577" s="232" t="s">
        <v>9731</v>
      </c>
      <c r="C2577" s="244" t="s">
        <v>6717</v>
      </c>
      <c r="D2577" s="240" t="s">
        <v>9759</v>
      </c>
      <c r="E2577" s="239">
        <v>1346110044408</v>
      </c>
      <c r="F2577" s="243" t="s">
        <v>7179</v>
      </c>
      <c r="G2577" s="214">
        <v>0</v>
      </c>
      <c r="H2577" s="234" t="s">
        <v>9173</v>
      </c>
      <c r="I2577" s="234"/>
      <c r="J2577" s="234"/>
      <c r="K2577" s="234"/>
      <c r="L2577" s="234"/>
      <c r="M2577" s="234"/>
      <c r="N2577" s="234" t="s">
        <v>6946</v>
      </c>
      <c r="O2577" s="249"/>
      <c r="P2577" s="249"/>
      <c r="Q2577" s="226"/>
      <c r="R2577" s="212" t="s">
        <v>2</v>
      </c>
      <c r="S2577" s="213" t="s">
        <v>9173</v>
      </c>
      <c r="T2577" s="236" t="s">
        <v>9741</v>
      </c>
      <c r="U2577" s="237" t="s">
        <v>6722</v>
      </c>
      <c r="V2577" s="237">
        <v>45545</v>
      </c>
      <c r="W2577" s="236" t="s">
        <v>6944</v>
      </c>
      <c r="X2577" s="237" t="s">
        <v>9173</v>
      </c>
      <c r="Y2577" s="237"/>
      <c r="Z2577" s="237"/>
      <c r="AA2577" s="225">
        <v>202409</v>
      </c>
      <c r="AB2577" s="246"/>
      <c r="AC2577" s="236" t="s">
        <v>7181</v>
      </c>
      <c r="AD2577" s="247" t="s">
        <v>7196</v>
      </c>
      <c r="AE2577" s="248">
        <v>0</v>
      </c>
      <c r="AF2577" s="247" t="s">
        <v>7196</v>
      </c>
      <c r="AG2577" s="242" t="str">
        <f>IFERROR(VLOOKUP(작성용!A:A,RM!A:D,4,0),"-")</f>
        <v>-</v>
      </c>
      <c r="AH2577" s="9" t="s">
        <v>9173</v>
      </c>
      <c r="AI2577" s="238" t="s">
        <v>9173</v>
      </c>
      <c r="AJ2577" s="238" t="s">
        <v>9173</v>
      </c>
      <c r="AK2577" s="238" t="s">
        <v>7182</v>
      </c>
      <c r="AL2577" s="238">
        <v>2576</v>
      </c>
    </row>
    <row r="2578" spans="1:38" x14ac:dyDescent="0.3">
      <c r="A2578" s="232">
        <v>6000650</v>
      </c>
      <c r="B2578" s="232" t="s">
        <v>9731</v>
      </c>
      <c r="C2578" s="244" t="s">
        <v>6717</v>
      </c>
      <c r="D2578" s="240" t="s">
        <v>9759</v>
      </c>
      <c r="E2578" s="239">
        <v>1346110044408</v>
      </c>
      <c r="F2578" s="243" t="s">
        <v>7044</v>
      </c>
      <c r="G2578" s="214">
        <v>0</v>
      </c>
      <c r="H2578" s="234" t="s">
        <v>9173</v>
      </c>
      <c r="I2578" s="234"/>
      <c r="J2578" s="234"/>
      <c r="K2578" s="234"/>
      <c r="L2578" s="234"/>
      <c r="M2578" s="234"/>
      <c r="N2578" s="234" t="s">
        <v>6946</v>
      </c>
      <c r="O2578" s="249"/>
      <c r="P2578" s="249"/>
      <c r="Q2578" s="226"/>
      <c r="R2578" s="212" t="s">
        <v>2</v>
      </c>
      <c r="S2578" s="213" t="s">
        <v>9173</v>
      </c>
      <c r="T2578" s="236" t="s">
        <v>9741</v>
      </c>
      <c r="U2578" s="237" t="s">
        <v>6722</v>
      </c>
      <c r="V2578" s="237">
        <v>45545</v>
      </c>
      <c r="W2578" s="236" t="s">
        <v>6944</v>
      </c>
      <c r="X2578" s="237" t="s">
        <v>9173</v>
      </c>
      <c r="Y2578" s="237"/>
      <c r="Z2578" s="237"/>
      <c r="AA2578" s="225">
        <v>202409</v>
      </c>
      <c r="AB2578" s="246"/>
      <c r="AC2578" s="236" t="s">
        <v>7181</v>
      </c>
      <c r="AD2578" s="247" t="s">
        <v>7196</v>
      </c>
      <c r="AE2578" s="248">
        <v>0</v>
      </c>
      <c r="AF2578" s="247" t="s">
        <v>7196</v>
      </c>
      <c r="AG2578" s="242" t="str">
        <f>IFERROR(VLOOKUP(작성용!A:A,RM!A:D,4,0),"-")</f>
        <v>-</v>
      </c>
      <c r="AH2578" s="9" t="s">
        <v>9173</v>
      </c>
      <c r="AI2578" s="238" t="s">
        <v>9173</v>
      </c>
      <c r="AJ2578" s="238" t="s">
        <v>9173</v>
      </c>
      <c r="AK2578" s="238" t="s">
        <v>7182</v>
      </c>
      <c r="AL2578" s="238">
        <v>2577</v>
      </c>
    </row>
    <row r="2579" spans="1:38" x14ac:dyDescent="0.3">
      <c r="A2579" s="232">
        <v>6000650</v>
      </c>
      <c r="B2579" s="232" t="s">
        <v>9731</v>
      </c>
      <c r="C2579" s="244" t="s">
        <v>6717</v>
      </c>
      <c r="D2579" s="240" t="s">
        <v>9759</v>
      </c>
      <c r="E2579" s="239">
        <v>1346110044408</v>
      </c>
      <c r="F2579" s="243" t="s">
        <v>7044</v>
      </c>
      <c r="G2579" s="214">
        <v>1</v>
      </c>
      <c r="H2579" s="234" t="s">
        <v>9173</v>
      </c>
      <c r="I2579" s="234"/>
      <c r="J2579" s="234"/>
      <c r="K2579" s="234"/>
      <c r="L2579" s="234"/>
      <c r="M2579" s="234"/>
      <c r="N2579" s="234" t="s">
        <v>6946</v>
      </c>
      <c r="O2579" s="249"/>
      <c r="P2579" s="249"/>
      <c r="Q2579" s="226"/>
      <c r="R2579" s="212" t="s">
        <v>2</v>
      </c>
      <c r="S2579" s="213" t="s">
        <v>9173</v>
      </c>
      <c r="T2579" s="236" t="s">
        <v>9741</v>
      </c>
      <c r="U2579" s="237" t="s">
        <v>6722</v>
      </c>
      <c r="V2579" s="237">
        <v>45545</v>
      </c>
      <c r="W2579" s="236" t="s">
        <v>6944</v>
      </c>
      <c r="X2579" s="237" t="s">
        <v>9173</v>
      </c>
      <c r="Y2579" s="237"/>
      <c r="Z2579" s="237"/>
      <c r="AA2579" s="225">
        <v>202409</v>
      </c>
      <c r="AB2579" s="246"/>
      <c r="AC2579" s="236" t="s">
        <v>7181</v>
      </c>
      <c r="AD2579" s="247" t="s">
        <v>7196</v>
      </c>
      <c r="AE2579" s="248">
        <v>0</v>
      </c>
      <c r="AF2579" s="247" t="s">
        <v>7196</v>
      </c>
      <c r="AG2579" s="242" t="str">
        <f>IFERROR(VLOOKUP(작성용!A:A,RM!A:D,4,0),"-")</f>
        <v>-</v>
      </c>
      <c r="AH2579" s="9" t="s">
        <v>9173</v>
      </c>
      <c r="AI2579" s="238" t="s">
        <v>9173</v>
      </c>
      <c r="AJ2579" s="238" t="s">
        <v>9173</v>
      </c>
      <c r="AK2579" s="238" t="s">
        <v>7182</v>
      </c>
      <c r="AL2579" s="238">
        <v>2578</v>
      </c>
    </row>
    <row r="2580" spans="1:38" x14ac:dyDescent="0.3">
      <c r="A2580" s="232">
        <v>6000163</v>
      </c>
      <c r="B2580" s="232" t="s">
        <v>9732</v>
      </c>
      <c r="C2580" s="244" t="s">
        <v>6717</v>
      </c>
      <c r="D2580" s="240" t="s">
        <v>9760</v>
      </c>
      <c r="E2580" s="239">
        <v>1645110012336</v>
      </c>
      <c r="F2580" s="243" t="s">
        <v>7179</v>
      </c>
      <c r="G2580" s="214">
        <v>0</v>
      </c>
      <c r="H2580" s="234" t="s">
        <v>9173</v>
      </c>
      <c r="I2580" s="234"/>
      <c r="J2580" s="234"/>
      <c r="K2580" s="234"/>
      <c r="L2580" s="234"/>
      <c r="M2580" s="234"/>
      <c r="N2580" s="234" t="s">
        <v>6946</v>
      </c>
      <c r="O2580" s="249"/>
      <c r="P2580" s="249"/>
      <c r="Q2580" s="226"/>
      <c r="R2580" s="212" t="s">
        <v>2</v>
      </c>
      <c r="S2580" s="213" t="s">
        <v>9173</v>
      </c>
      <c r="T2580" s="236" t="s">
        <v>9741</v>
      </c>
      <c r="U2580" s="237" t="s">
        <v>6722</v>
      </c>
      <c r="V2580" s="237">
        <v>45545</v>
      </c>
      <c r="W2580" s="236" t="s">
        <v>6944</v>
      </c>
      <c r="X2580" s="237" t="s">
        <v>9173</v>
      </c>
      <c r="Y2580" s="237"/>
      <c r="Z2580" s="237"/>
      <c r="AA2580" s="225">
        <v>202409</v>
      </c>
      <c r="AB2580" s="246"/>
      <c r="AC2580" s="236" t="s">
        <v>7181</v>
      </c>
      <c r="AD2580" s="247" t="s">
        <v>7119</v>
      </c>
      <c r="AE2580" s="248">
        <v>0.4</v>
      </c>
      <c r="AF2580" s="247" t="s">
        <v>7119</v>
      </c>
      <c r="AG2580" s="242" t="str">
        <f>IFERROR(VLOOKUP(작성용!A:A,RM!A:D,4,0),"-")</f>
        <v>-</v>
      </c>
      <c r="AH2580" s="9" t="s">
        <v>9173</v>
      </c>
      <c r="AI2580" s="238" t="s">
        <v>9173</v>
      </c>
      <c r="AJ2580" s="238" t="s">
        <v>9173</v>
      </c>
      <c r="AK2580" s="238" t="s">
        <v>7182</v>
      </c>
      <c r="AL2580" s="238">
        <v>2579</v>
      </c>
    </row>
    <row r="2581" spans="1:38" x14ac:dyDescent="0.3">
      <c r="A2581" s="232">
        <v>6000163</v>
      </c>
      <c r="B2581" s="232" t="s">
        <v>9732</v>
      </c>
      <c r="C2581" s="244" t="s">
        <v>6717</v>
      </c>
      <c r="D2581" s="240" t="s">
        <v>9761</v>
      </c>
      <c r="E2581" s="239" t="s">
        <v>5856</v>
      </c>
      <c r="F2581" s="243" t="s">
        <v>7062</v>
      </c>
      <c r="G2581" s="214">
        <v>0</v>
      </c>
      <c r="H2581" s="234" t="s">
        <v>9173</v>
      </c>
      <c r="I2581" s="234"/>
      <c r="J2581" s="234"/>
      <c r="K2581" s="234"/>
      <c r="L2581" s="234"/>
      <c r="M2581" s="234"/>
      <c r="N2581" s="234" t="s">
        <v>6946</v>
      </c>
      <c r="O2581" s="249"/>
      <c r="P2581" s="249"/>
      <c r="Q2581" s="226"/>
      <c r="R2581" s="212" t="s">
        <v>2</v>
      </c>
      <c r="S2581" s="213" t="s">
        <v>9173</v>
      </c>
      <c r="T2581" s="236" t="s">
        <v>9741</v>
      </c>
      <c r="U2581" s="237" t="s">
        <v>6722</v>
      </c>
      <c r="V2581" s="237">
        <v>45545</v>
      </c>
      <c r="W2581" s="236" t="s">
        <v>6944</v>
      </c>
      <c r="X2581" s="237" t="s">
        <v>9173</v>
      </c>
      <c r="Y2581" s="237"/>
      <c r="Z2581" s="237"/>
      <c r="AA2581" s="225">
        <v>202409</v>
      </c>
      <c r="AB2581" s="246"/>
      <c r="AC2581" s="236" t="s">
        <v>7181</v>
      </c>
      <c r="AD2581" s="247" t="s">
        <v>7196</v>
      </c>
      <c r="AE2581" s="248">
        <v>0.4</v>
      </c>
      <c r="AF2581" s="247" t="s">
        <v>7196</v>
      </c>
      <c r="AG2581" s="242" t="str">
        <f>IFERROR(VLOOKUP(작성용!A:A,RM!A:D,4,0),"-")</f>
        <v>-</v>
      </c>
      <c r="AH2581" s="9" t="s">
        <v>9173</v>
      </c>
      <c r="AI2581" s="238" t="s">
        <v>9173</v>
      </c>
      <c r="AJ2581" s="238" t="s">
        <v>9173</v>
      </c>
      <c r="AK2581" s="238" t="s">
        <v>7182</v>
      </c>
      <c r="AL2581" s="238">
        <v>2580</v>
      </c>
    </row>
    <row r="2582" spans="1:38" x14ac:dyDescent="0.3">
      <c r="A2582" s="232">
        <v>6000163</v>
      </c>
      <c r="B2582" s="232" t="s">
        <v>9732</v>
      </c>
      <c r="C2582" s="244" t="s">
        <v>6717</v>
      </c>
      <c r="D2582" s="240" t="s">
        <v>9762</v>
      </c>
      <c r="E2582" s="239">
        <v>1348110407800</v>
      </c>
      <c r="F2582" s="243" t="s">
        <v>7179</v>
      </c>
      <c r="G2582" s="214">
        <v>0</v>
      </c>
      <c r="H2582" s="234" t="s">
        <v>9173</v>
      </c>
      <c r="I2582" s="234"/>
      <c r="J2582" s="234"/>
      <c r="K2582" s="234"/>
      <c r="L2582" s="234"/>
      <c r="M2582" s="234"/>
      <c r="N2582" s="234" t="s">
        <v>6946</v>
      </c>
      <c r="O2582" s="249"/>
      <c r="P2582" s="249"/>
      <c r="Q2582" s="226"/>
      <c r="R2582" s="212" t="s">
        <v>2</v>
      </c>
      <c r="S2582" s="213" t="s">
        <v>9173</v>
      </c>
      <c r="T2582" s="236" t="s">
        <v>9741</v>
      </c>
      <c r="U2582" s="237" t="s">
        <v>6722</v>
      </c>
      <c r="V2582" s="237">
        <v>45545</v>
      </c>
      <c r="W2582" s="236" t="s">
        <v>6944</v>
      </c>
      <c r="X2582" s="237" t="s">
        <v>9173</v>
      </c>
      <c r="Y2582" s="237"/>
      <c r="Z2582" s="237"/>
      <c r="AA2582" s="225">
        <v>202409</v>
      </c>
      <c r="AB2582" s="246"/>
      <c r="AC2582" s="236" t="s">
        <v>7181</v>
      </c>
      <c r="AD2582" s="247" t="s">
        <v>7160</v>
      </c>
      <c r="AE2582" s="248">
        <v>0.4</v>
      </c>
      <c r="AF2582" s="247" t="s">
        <v>7160</v>
      </c>
      <c r="AG2582" s="242" t="str">
        <f>IFERROR(VLOOKUP(작성용!A:A,RM!A:D,4,0),"-")</f>
        <v>-</v>
      </c>
      <c r="AH2582" s="9" t="s">
        <v>9173</v>
      </c>
      <c r="AI2582" s="238" t="s">
        <v>9173</v>
      </c>
      <c r="AJ2582" s="238" t="s">
        <v>9173</v>
      </c>
      <c r="AK2582" s="238" t="s">
        <v>7182</v>
      </c>
      <c r="AL2582" s="238">
        <v>2581</v>
      </c>
    </row>
    <row r="2583" spans="1:38" x14ac:dyDescent="0.3">
      <c r="A2583" s="232">
        <v>6000163</v>
      </c>
      <c r="B2583" s="232" t="s">
        <v>9732</v>
      </c>
      <c r="C2583" s="244" t="s">
        <v>6717</v>
      </c>
      <c r="D2583" s="240" t="s">
        <v>9763</v>
      </c>
      <c r="E2583" s="239">
        <v>1101114613778</v>
      </c>
      <c r="F2583" s="243" t="s">
        <v>7179</v>
      </c>
      <c r="G2583" s="214">
        <v>0</v>
      </c>
      <c r="H2583" s="234" t="s">
        <v>9173</v>
      </c>
      <c r="I2583" s="234"/>
      <c r="J2583" s="234"/>
      <c r="K2583" s="234"/>
      <c r="L2583" s="234"/>
      <c r="M2583" s="234"/>
      <c r="N2583" s="234" t="s">
        <v>6946</v>
      </c>
      <c r="O2583" s="249"/>
      <c r="P2583" s="249"/>
      <c r="Q2583" s="226"/>
      <c r="R2583" s="212" t="s">
        <v>2</v>
      </c>
      <c r="S2583" s="213" t="s">
        <v>9173</v>
      </c>
      <c r="T2583" s="236" t="s">
        <v>9741</v>
      </c>
      <c r="U2583" s="237" t="s">
        <v>6722</v>
      </c>
      <c r="V2583" s="237">
        <v>45545</v>
      </c>
      <c r="W2583" s="236" t="s">
        <v>6944</v>
      </c>
      <c r="X2583" s="237" t="s">
        <v>9173</v>
      </c>
      <c r="Y2583" s="237"/>
      <c r="Z2583" s="237"/>
      <c r="AA2583" s="225">
        <v>202409</v>
      </c>
      <c r="AB2583" s="246"/>
      <c r="AC2583" s="236" t="s">
        <v>7181</v>
      </c>
      <c r="AD2583" s="247" t="s">
        <v>7152</v>
      </c>
      <c r="AE2583" s="248">
        <v>0.4</v>
      </c>
      <c r="AF2583" s="247" t="s">
        <v>7152</v>
      </c>
      <c r="AG2583" s="242" t="str">
        <f>IFERROR(VLOOKUP(작성용!A:A,RM!A:D,4,0),"-")</f>
        <v>-</v>
      </c>
      <c r="AH2583" s="9" t="s">
        <v>9173</v>
      </c>
      <c r="AI2583" s="238" t="s">
        <v>9173</v>
      </c>
      <c r="AJ2583" s="238" t="s">
        <v>9173</v>
      </c>
      <c r="AK2583" s="238" t="s">
        <v>7182</v>
      </c>
      <c r="AL2583" s="238">
        <v>2582</v>
      </c>
    </row>
    <row r="2584" spans="1:38" x14ac:dyDescent="0.3">
      <c r="A2584" s="232">
        <v>6000163</v>
      </c>
      <c r="B2584" s="232" t="s">
        <v>9732</v>
      </c>
      <c r="C2584" s="244" t="s">
        <v>6717</v>
      </c>
      <c r="D2584" s="240" t="s">
        <v>9763</v>
      </c>
      <c r="E2584" s="239">
        <v>1101114613778</v>
      </c>
      <c r="F2584" s="243" t="s">
        <v>7044</v>
      </c>
      <c r="G2584" s="214">
        <v>0</v>
      </c>
      <c r="H2584" s="234" t="s">
        <v>9173</v>
      </c>
      <c r="I2584" s="234"/>
      <c r="J2584" s="234"/>
      <c r="K2584" s="234"/>
      <c r="L2584" s="234"/>
      <c r="M2584" s="234"/>
      <c r="N2584" s="234" t="s">
        <v>6946</v>
      </c>
      <c r="O2584" s="249"/>
      <c r="P2584" s="249"/>
      <c r="Q2584" s="226"/>
      <c r="R2584" s="212" t="s">
        <v>2</v>
      </c>
      <c r="S2584" s="213" t="s">
        <v>9173</v>
      </c>
      <c r="T2584" s="236" t="s">
        <v>9741</v>
      </c>
      <c r="U2584" s="237" t="s">
        <v>6722</v>
      </c>
      <c r="V2584" s="237">
        <v>45545</v>
      </c>
      <c r="W2584" s="236" t="s">
        <v>6944</v>
      </c>
      <c r="X2584" s="237" t="s">
        <v>9173</v>
      </c>
      <c r="Y2584" s="237"/>
      <c r="Z2584" s="237"/>
      <c r="AA2584" s="225">
        <v>202409</v>
      </c>
      <c r="AB2584" s="246"/>
      <c r="AC2584" s="236" t="s">
        <v>7181</v>
      </c>
      <c r="AD2584" s="247" t="s">
        <v>7152</v>
      </c>
      <c r="AE2584" s="248">
        <v>0</v>
      </c>
      <c r="AF2584" s="247" t="s">
        <v>7152</v>
      </c>
      <c r="AG2584" s="242" t="str">
        <f>IFERROR(VLOOKUP(작성용!A:A,RM!A:D,4,0),"-")</f>
        <v>-</v>
      </c>
      <c r="AH2584" s="9" t="s">
        <v>9173</v>
      </c>
      <c r="AI2584" s="238" t="s">
        <v>9173</v>
      </c>
      <c r="AJ2584" s="238" t="s">
        <v>9173</v>
      </c>
      <c r="AK2584" s="238" t="s">
        <v>7182</v>
      </c>
      <c r="AL2584" s="238">
        <v>2583</v>
      </c>
    </row>
    <row r="2585" spans="1:38" x14ac:dyDescent="0.3">
      <c r="A2585" s="232">
        <v>6000163</v>
      </c>
      <c r="B2585" s="232" t="s">
        <v>9732</v>
      </c>
      <c r="C2585" s="244" t="s">
        <v>6717</v>
      </c>
      <c r="D2585" s="240" t="s">
        <v>9764</v>
      </c>
      <c r="E2585" s="239">
        <v>1942110225434</v>
      </c>
      <c r="F2585" s="243" t="s">
        <v>7179</v>
      </c>
      <c r="G2585" s="214">
        <v>0</v>
      </c>
      <c r="H2585" s="234" t="s">
        <v>9173</v>
      </c>
      <c r="I2585" s="234"/>
      <c r="J2585" s="234"/>
      <c r="K2585" s="234"/>
      <c r="L2585" s="234"/>
      <c r="M2585" s="234"/>
      <c r="N2585" s="234" t="s">
        <v>6946</v>
      </c>
      <c r="O2585" s="249"/>
      <c r="P2585" s="249"/>
      <c r="Q2585" s="226"/>
      <c r="R2585" s="212" t="s">
        <v>2</v>
      </c>
      <c r="S2585" s="213" t="s">
        <v>9173</v>
      </c>
      <c r="T2585" s="236" t="s">
        <v>9741</v>
      </c>
      <c r="U2585" s="237" t="s">
        <v>6722</v>
      </c>
      <c r="V2585" s="237">
        <v>45545</v>
      </c>
      <c r="W2585" s="236" t="s">
        <v>6944</v>
      </c>
      <c r="X2585" s="237" t="s">
        <v>9173</v>
      </c>
      <c r="Y2585" s="237"/>
      <c r="Z2585" s="237"/>
      <c r="AA2585" s="225">
        <v>202409</v>
      </c>
      <c r="AB2585" s="246"/>
      <c r="AC2585" s="236" t="s">
        <v>7181</v>
      </c>
      <c r="AD2585" s="247" t="s">
        <v>7077</v>
      </c>
      <c r="AE2585" s="248">
        <v>0.4</v>
      </c>
      <c r="AF2585" s="247" t="s">
        <v>7077</v>
      </c>
      <c r="AG2585" s="242" t="str">
        <f>IFERROR(VLOOKUP(작성용!A:A,RM!A:D,4,0),"-")</f>
        <v>-</v>
      </c>
      <c r="AH2585" s="9" t="s">
        <v>9173</v>
      </c>
      <c r="AI2585" s="238" t="s">
        <v>9173</v>
      </c>
      <c r="AJ2585" s="238" t="s">
        <v>9173</v>
      </c>
      <c r="AK2585" s="238" t="s">
        <v>7182</v>
      </c>
      <c r="AL2585" s="238">
        <v>2584</v>
      </c>
    </row>
    <row r="2586" spans="1:38" x14ac:dyDescent="0.3">
      <c r="A2586" s="232">
        <v>6000163</v>
      </c>
      <c r="B2586" s="232" t="s">
        <v>9732</v>
      </c>
      <c r="C2586" s="244" t="s">
        <v>6717</v>
      </c>
      <c r="D2586" s="240" t="s">
        <v>9764</v>
      </c>
      <c r="E2586" s="239">
        <v>1942110225434</v>
      </c>
      <c r="F2586" s="243" t="s">
        <v>6931</v>
      </c>
      <c r="G2586" s="214">
        <v>1</v>
      </c>
      <c r="H2586" s="234" t="s">
        <v>9173</v>
      </c>
      <c r="I2586" s="234"/>
      <c r="J2586" s="234"/>
      <c r="K2586" s="234"/>
      <c r="L2586" s="234"/>
      <c r="M2586" s="234"/>
      <c r="N2586" s="234" t="s">
        <v>6946</v>
      </c>
      <c r="O2586" s="249"/>
      <c r="P2586" s="249"/>
      <c r="Q2586" s="226"/>
      <c r="R2586" s="212" t="s">
        <v>2</v>
      </c>
      <c r="S2586" s="213" t="s">
        <v>9173</v>
      </c>
      <c r="T2586" s="236" t="s">
        <v>9741</v>
      </c>
      <c r="U2586" s="237" t="s">
        <v>6722</v>
      </c>
      <c r="V2586" s="237">
        <v>45545</v>
      </c>
      <c r="W2586" s="236" t="s">
        <v>6944</v>
      </c>
      <c r="X2586" s="237" t="s">
        <v>9173</v>
      </c>
      <c r="Y2586" s="237"/>
      <c r="Z2586" s="237"/>
      <c r="AA2586" s="225">
        <v>202409</v>
      </c>
      <c r="AB2586" s="246"/>
      <c r="AC2586" s="236" t="s">
        <v>7181</v>
      </c>
      <c r="AD2586" s="247" t="s">
        <v>7077</v>
      </c>
      <c r="AE2586" s="248">
        <v>0</v>
      </c>
      <c r="AF2586" s="247" t="s">
        <v>7077</v>
      </c>
      <c r="AG2586" s="242" t="str">
        <f>IFERROR(VLOOKUP(작성용!A:A,RM!A:D,4,0),"-")</f>
        <v>-</v>
      </c>
      <c r="AH2586" s="9" t="s">
        <v>9173</v>
      </c>
      <c r="AI2586" s="238" t="s">
        <v>9173</v>
      </c>
      <c r="AJ2586" s="238" t="s">
        <v>9173</v>
      </c>
      <c r="AK2586" s="238" t="s">
        <v>7182</v>
      </c>
      <c r="AL2586" s="238">
        <v>2585</v>
      </c>
    </row>
    <row r="2587" spans="1:38" x14ac:dyDescent="0.3">
      <c r="A2587" s="232">
        <v>6000163</v>
      </c>
      <c r="B2587" s="232" t="s">
        <v>9732</v>
      </c>
      <c r="C2587" s="244" t="s">
        <v>6717</v>
      </c>
      <c r="D2587" s="240" t="s">
        <v>9765</v>
      </c>
      <c r="E2587" s="239">
        <v>1312110004403</v>
      </c>
      <c r="F2587" s="243" t="s">
        <v>7013</v>
      </c>
      <c r="G2587" s="214">
        <v>0</v>
      </c>
      <c r="H2587" s="234" t="s">
        <v>9173</v>
      </c>
      <c r="I2587" s="234"/>
      <c r="J2587" s="234"/>
      <c r="K2587" s="234"/>
      <c r="L2587" s="234"/>
      <c r="M2587" s="234"/>
      <c r="N2587" s="234" t="s">
        <v>6946</v>
      </c>
      <c r="O2587" s="249"/>
      <c r="P2587" s="249"/>
      <c r="Q2587" s="226"/>
      <c r="R2587" s="212" t="s">
        <v>2</v>
      </c>
      <c r="S2587" s="213" t="s">
        <v>9173</v>
      </c>
      <c r="T2587" s="236" t="s">
        <v>9741</v>
      </c>
      <c r="U2587" s="237" t="s">
        <v>6722</v>
      </c>
      <c r="V2587" s="237">
        <v>45545</v>
      </c>
      <c r="W2587" s="236" t="s">
        <v>6944</v>
      </c>
      <c r="X2587" s="237" t="s">
        <v>9173</v>
      </c>
      <c r="Y2587" s="237"/>
      <c r="Z2587" s="237"/>
      <c r="AA2587" s="225">
        <v>202409</v>
      </c>
      <c r="AB2587" s="246"/>
      <c r="AC2587" s="236" t="s">
        <v>7181</v>
      </c>
      <c r="AD2587" s="247" t="s">
        <v>8708</v>
      </c>
      <c r="AE2587" s="248">
        <v>0</v>
      </c>
      <c r="AF2587" s="247" t="s">
        <v>8708</v>
      </c>
      <c r="AG2587" s="242" t="str">
        <f>IFERROR(VLOOKUP(작성용!A:A,RM!A:D,4,0),"-")</f>
        <v>-</v>
      </c>
      <c r="AH2587" s="9" t="s">
        <v>9173</v>
      </c>
      <c r="AI2587" s="238" t="s">
        <v>9173</v>
      </c>
      <c r="AJ2587" s="238" t="s">
        <v>9173</v>
      </c>
      <c r="AK2587" s="238" t="s">
        <v>7182</v>
      </c>
      <c r="AL2587" s="238">
        <v>2586</v>
      </c>
    </row>
    <row r="2588" spans="1:38" x14ac:dyDescent="0.3">
      <c r="A2588" s="232">
        <v>6000163</v>
      </c>
      <c r="B2588" s="232" t="s">
        <v>9732</v>
      </c>
      <c r="C2588" s="244" t="s">
        <v>6717</v>
      </c>
      <c r="D2588" s="240" t="s">
        <v>9765</v>
      </c>
      <c r="E2588" s="239">
        <v>1312110004403</v>
      </c>
      <c r="F2588" s="243" t="s">
        <v>6931</v>
      </c>
      <c r="G2588" s="214">
        <v>0</v>
      </c>
      <c r="H2588" s="234" t="s">
        <v>9173</v>
      </c>
      <c r="I2588" s="234"/>
      <c r="J2588" s="234"/>
      <c r="K2588" s="234"/>
      <c r="L2588" s="234"/>
      <c r="M2588" s="234"/>
      <c r="N2588" s="234" t="s">
        <v>6946</v>
      </c>
      <c r="O2588" s="249"/>
      <c r="P2588" s="249"/>
      <c r="Q2588" s="226"/>
      <c r="R2588" s="212" t="s">
        <v>2</v>
      </c>
      <c r="S2588" s="213" t="s">
        <v>9173</v>
      </c>
      <c r="T2588" s="236" t="s">
        <v>9741</v>
      </c>
      <c r="U2588" s="237" t="s">
        <v>6722</v>
      </c>
      <c r="V2588" s="237">
        <v>45545</v>
      </c>
      <c r="W2588" s="236" t="s">
        <v>6944</v>
      </c>
      <c r="X2588" s="237" t="s">
        <v>9173</v>
      </c>
      <c r="Y2588" s="237"/>
      <c r="Z2588" s="237"/>
      <c r="AA2588" s="225">
        <v>202409</v>
      </c>
      <c r="AB2588" s="246"/>
      <c r="AC2588" s="236" t="s">
        <v>7181</v>
      </c>
      <c r="AD2588" s="247" t="s">
        <v>8708</v>
      </c>
      <c r="AE2588" s="248">
        <v>0</v>
      </c>
      <c r="AF2588" s="247" t="s">
        <v>8708</v>
      </c>
      <c r="AG2588" s="242" t="str">
        <f>IFERROR(VLOOKUP(작성용!A:A,RM!A:D,4,0),"-")</f>
        <v>-</v>
      </c>
      <c r="AH2588" s="9" t="s">
        <v>9173</v>
      </c>
      <c r="AI2588" s="238" t="s">
        <v>9173</v>
      </c>
      <c r="AJ2588" s="238" t="s">
        <v>9173</v>
      </c>
      <c r="AK2588" s="238" t="s">
        <v>7182</v>
      </c>
      <c r="AL2588" s="238">
        <v>2587</v>
      </c>
    </row>
    <row r="2589" spans="1:38" x14ac:dyDescent="0.3">
      <c r="A2589" s="232">
        <v>6000163</v>
      </c>
      <c r="B2589" s="232" t="s">
        <v>9732</v>
      </c>
      <c r="C2589" s="244" t="s">
        <v>6717</v>
      </c>
      <c r="D2589" s="240" t="s">
        <v>9766</v>
      </c>
      <c r="E2589" s="239">
        <v>1101115964469</v>
      </c>
      <c r="F2589" s="243" t="s">
        <v>7044</v>
      </c>
      <c r="G2589" s="214">
        <v>0</v>
      </c>
      <c r="H2589" s="234" t="s">
        <v>9173</v>
      </c>
      <c r="I2589" s="234"/>
      <c r="J2589" s="234"/>
      <c r="K2589" s="234"/>
      <c r="L2589" s="234"/>
      <c r="M2589" s="234"/>
      <c r="N2589" s="234" t="s">
        <v>6946</v>
      </c>
      <c r="O2589" s="249"/>
      <c r="P2589" s="249"/>
      <c r="Q2589" s="226"/>
      <c r="R2589" s="212" t="s">
        <v>2</v>
      </c>
      <c r="S2589" s="213" t="s">
        <v>9173</v>
      </c>
      <c r="T2589" s="236" t="s">
        <v>9741</v>
      </c>
      <c r="U2589" s="237" t="s">
        <v>6722</v>
      </c>
      <c r="V2589" s="237">
        <v>45545</v>
      </c>
      <c r="W2589" s="236" t="s">
        <v>6944</v>
      </c>
      <c r="X2589" s="237" t="s">
        <v>9173</v>
      </c>
      <c r="Y2589" s="237"/>
      <c r="Z2589" s="237"/>
      <c r="AA2589" s="225">
        <v>202409</v>
      </c>
      <c r="AB2589" s="246"/>
      <c r="AC2589" s="236" t="s">
        <v>7181</v>
      </c>
      <c r="AD2589" s="247" t="s">
        <v>7124</v>
      </c>
      <c r="AE2589" s="248">
        <v>0.4</v>
      </c>
      <c r="AF2589" s="247" t="s">
        <v>7124</v>
      </c>
      <c r="AG2589" s="242" t="str">
        <f>IFERROR(VLOOKUP(작성용!A:A,RM!A:D,4,0),"-")</f>
        <v>-</v>
      </c>
      <c r="AH2589" s="9" t="s">
        <v>9173</v>
      </c>
      <c r="AI2589" s="238" t="s">
        <v>9173</v>
      </c>
      <c r="AJ2589" s="238" t="s">
        <v>9173</v>
      </c>
      <c r="AK2589" s="238" t="s">
        <v>7182</v>
      </c>
      <c r="AL2589" s="238">
        <v>2588</v>
      </c>
    </row>
    <row r="2590" spans="1:38" x14ac:dyDescent="0.3">
      <c r="A2590" s="232">
        <v>6000163</v>
      </c>
      <c r="B2590" s="232" t="s">
        <v>9732</v>
      </c>
      <c r="C2590" s="244" t="s">
        <v>6717</v>
      </c>
      <c r="D2590" s="230" t="s">
        <v>9767</v>
      </c>
      <c r="E2590" s="239">
        <v>1101113247304</v>
      </c>
      <c r="F2590" s="243" t="s">
        <v>7044</v>
      </c>
      <c r="G2590" s="214">
        <v>0</v>
      </c>
      <c r="H2590" s="234" t="s">
        <v>9173</v>
      </c>
      <c r="I2590" s="234"/>
      <c r="J2590" s="234"/>
      <c r="K2590" s="234"/>
      <c r="L2590" s="234"/>
      <c r="M2590" s="234"/>
      <c r="N2590" s="234" t="s">
        <v>6946</v>
      </c>
      <c r="O2590" s="249"/>
      <c r="P2590" s="249"/>
      <c r="Q2590" s="226"/>
      <c r="R2590" s="212" t="s">
        <v>2</v>
      </c>
      <c r="S2590" s="213" t="s">
        <v>9173</v>
      </c>
      <c r="T2590" s="236" t="s">
        <v>9741</v>
      </c>
      <c r="U2590" s="237" t="s">
        <v>6722</v>
      </c>
      <c r="V2590" s="237">
        <v>45545</v>
      </c>
      <c r="W2590" s="236" t="s">
        <v>6944</v>
      </c>
      <c r="X2590" s="237" t="s">
        <v>9173</v>
      </c>
      <c r="Y2590" s="237"/>
      <c r="Z2590" s="237"/>
      <c r="AA2590" s="225">
        <v>202409</v>
      </c>
      <c r="AB2590" s="246"/>
      <c r="AC2590" s="236" t="s">
        <v>7181</v>
      </c>
      <c r="AD2590" s="247" t="s">
        <v>7155</v>
      </c>
      <c r="AE2590" s="248">
        <v>0</v>
      </c>
      <c r="AF2590" s="247" t="s">
        <v>7167</v>
      </c>
      <c r="AG2590" s="242" t="str">
        <f>IFERROR(VLOOKUP(작성용!A:A,RM!A:D,4,0),"-")</f>
        <v>-</v>
      </c>
      <c r="AH2590" s="9" t="s">
        <v>9173</v>
      </c>
      <c r="AI2590" s="238" t="s">
        <v>9173</v>
      </c>
      <c r="AJ2590" s="238" t="s">
        <v>9173</v>
      </c>
      <c r="AK2590" s="238" t="s">
        <v>7182</v>
      </c>
      <c r="AL2590" s="238">
        <v>2589</v>
      </c>
    </row>
    <row r="2591" spans="1:38" x14ac:dyDescent="0.3">
      <c r="A2591" s="232">
        <v>6000163</v>
      </c>
      <c r="B2591" s="232" t="s">
        <v>9732</v>
      </c>
      <c r="C2591" s="244" t="s">
        <v>6717</v>
      </c>
      <c r="D2591" s="240" t="s">
        <v>9768</v>
      </c>
      <c r="E2591" s="239">
        <v>1101114299693</v>
      </c>
      <c r="F2591" s="243" t="s">
        <v>7044</v>
      </c>
      <c r="G2591" s="214">
        <v>0</v>
      </c>
      <c r="H2591" s="234" t="s">
        <v>9173</v>
      </c>
      <c r="I2591" s="234"/>
      <c r="J2591" s="234"/>
      <c r="K2591" s="234"/>
      <c r="L2591" s="234"/>
      <c r="M2591" s="234"/>
      <c r="N2591" s="234" t="s">
        <v>6946</v>
      </c>
      <c r="O2591" s="249"/>
      <c r="P2591" s="249"/>
      <c r="Q2591" s="226"/>
      <c r="R2591" s="212" t="s">
        <v>2</v>
      </c>
      <c r="S2591" s="213" t="s">
        <v>9173</v>
      </c>
      <c r="T2591" s="236" t="s">
        <v>9741</v>
      </c>
      <c r="U2591" s="237" t="s">
        <v>6722</v>
      </c>
      <c r="V2591" s="237">
        <v>45545</v>
      </c>
      <c r="W2591" s="236" t="s">
        <v>6944</v>
      </c>
      <c r="X2591" s="237" t="s">
        <v>9173</v>
      </c>
      <c r="Y2591" s="237"/>
      <c r="Z2591" s="237"/>
      <c r="AA2591" s="225">
        <v>202409</v>
      </c>
      <c r="AB2591" s="246"/>
      <c r="AC2591" s="236" t="s">
        <v>7181</v>
      </c>
      <c r="AD2591" s="247" t="s">
        <v>7196</v>
      </c>
      <c r="AE2591" s="248">
        <v>0.4</v>
      </c>
      <c r="AF2591" s="247" t="s">
        <v>7196</v>
      </c>
      <c r="AG2591" s="242" t="str">
        <f>IFERROR(VLOOKUP(작성용!A:A,RM!A:D,4,0),"-")</f>
        <v>-</v>
      </c>
      <c r="AH2591" s="9" t="s">
        <v>9173</v>
      </c>
      <c r="AI2591" s="238" t="s">
        <v>9173</v>
      </c>
      <c r="AJ2591" s="238" t="s">
        <v>9173</v>
      </c>
      <c r="AK2591" s="238" t="s">
        <v>7182</v>
      </c>
      <c r="AL2591" s="238">
        <v>2590</v>
      </c>
    </row>
    <row r="2592" spans="1:38" x14ac:dyDescent="0.3">
      <c r="A2592" s="232">
        <v>6000163</v>
      </c>
      <c r="B2592" s="232" t="s">
        <v>9732</v>
      </c>
      <c r="C2592" s="244" t="s">
        <v>6717</v>
      </c>
      <c r="D2592" s="240" t="s">
        <v>9768</v>
      </c>
      <c r="E2592" s="239">
        <v>1101114299693</v>
      </c>
      <c r="F2592" s="243" t="s">
        <v>6931</v>
      </c>
      <c r="G2592" s="214">
        <v>0</v>
      </c>
      <c r="H2592" s="234" t="s">
        <v>9173</v>
      </c>
      <c r="I2592" s="234"/>
      <c r="J2592" s="234"/>
      <c r="K2592" s="234"/>
      <c r="L2592" s="234"/>
      <c r="M2592" s="234"/>
      <c r="N2592" s="234" t="s">
        <v>6946</v>
      </c>
      <c r="O2592" s="249"/>
      <c r="P2592" s="249"/>
      <c r="Q2592" s="226"/>
      <c r="R2592" s="212" t="s">
        <v>2</v>
      </c>
      <c r="S2592" s="213" t="s">
        <v>9173</v>
      </c>
      <c r="T2592" s="236" t="s">
        <v>9741</v>
      </c>
      <c r="U2592" s="237" t="s">
        <v>6722</v>
      </c>
      <c r="V2592" s="237">
        <v>45545</v>
      </c>
      <c r="W2592" s="236" t="s">
        <v>6944</v>
      </c>
      <c r="X2592" s="237" t="s">
        <v>9173</v>
      </c>
      <c r="Y2592" s="237"/>
      <c r="Z2592" s="237"/>
      <c r="AA2592" s="225">
        <v>202409</v>
      </c>
      <c r="AB2592" s="246"/>
      <c r="AC2592" s="236" t="s">
        <v>7181</v>
      </c>
      <c r="AD2592" s="247" t="s">
        <v>7196</v>
      </c>
      <c r="AE2592" s="248">
        <v>0</v>
      </c>
      <c r="AF2592" s="247" t="s">
        <v>7196</v>
      </c>
      <c r="AG2592" s="242" t="str">
        <f>IFERROR(VLOOKUP(작성용!A:A,RM!A:D,4,0),"-")</f>
        <v>-</v>
      </c>
      <c r="AH2592" s="9" t="s">
        <v>9173</v>
      </c>
      <c r="AI2592" s="238" t="s">
        <v>9173</v>
      </c>
      <c r="AJ2592" s="238" t="s">
        <v>9173</v>
      </c>
      <c r="AK2592" s="238" t="s">
        <v>7182</v>
      </c>
      <c r="AL2592" s="238">
        <v>2591</v>
      </c>
    </row>
    <row r="2593" spans="1:38" x14ac:dyDescent="0.3">
      <c r="A2593" s="232">
        <v>6000163</v>
      </c>
      <c r="B2593" s="232" t="s">
        <v>9732</v>
      </c>
      <c r="C2593" s="244" t="s">
        <v>6717</v>
      </c>
      <c r="D2593" s="240" t="s">
        <v>9768</v>
      </c>
      <c r="E2593" s="239">
        <v>1101114299693</v>
      </c>
      <c r="F2593" s="243" t="s">
        <v>7179</v>
      </c>
      <c r="G2593" s="214">
        <v>0</v>
      </c>
      <c r="H2593" s="234" t="s">
        <v>9173</v>
      </c>
      <c r="I2593" s="234"/>
      <c r="J2593" s="234"/>
      <c r="K2593" s="234"/>
      <c r="L2593" s="234"/>
      <c r="M2593" s="234"/>
      <c r="N2593" s="234" t="s">
        <v>6946</v>
      </c>
      <c r="O2593" s="249"/>
      <c r="P2593" s="249"/>
      <c r="Q2593" s="226"/>
      <c r="R2593" s="212" t="s">
        <v>2</v>
      </c>
      <c r="S2593" s="213" t="s">
        <v>9173</v>
      </c>
      <c r="T2593" s="236" t="s">
        <v>9741</v>
      </c>
      <c r="U2593" s="237" t="s">
        <v>6722</v>
      </c>
      <c r="V2593" s="237">
        <v>45545</v>
      </c>
      <c r="W2593" s="236" t="s">
        <v>6944</v>
      </c>
      <c r="X2593" s="237" t="s">
        <v>9173</v>
      </c>
      <c r="Y2593" s="237"/>
      <c r="Z2593" s="237"/>
      <c r="AA2593" s="225">
        <v>202409</v>
      </c>
      <c r="AB2593" s="246"/>
      <c r="AC2593" s="236" t="s">
        <v>7181</v>
      </c>
      <c r="AD2593" s="247" t="s">
        <v>7196</v>
      </c>
      <c r="AE2593" s="248">
        <v>0</v>
      </c>
      <c r="AF2593" s="247" t="s">
        <v>7196</v>
      </c>
      <c r="AG2593" s="242" t="str">
        <f>IFERROR(VLOOKUP(작성용!A:A,RM!A:D,4,0),"-")</f>
        <v>-</v>
      </c>
      <c r="AH2593" s="9" t="s">
        <v>9173</v>
      </c>
      <c r="AI2593" s="238" t="s">
        <v>9173</v>
      </c>
      <c r="AJ2593" s="238" t="s">
        <v>9173</v>
      </c>
      <c r="AK2593" s="238" t="s">
        <v>7182</v>
      </c>
      <c r="AL2593" s="238">
        <v>2592</v>
      </c>
    </row>
    <row r="2594" spans="1:38" x14ac:dyDescent="0.3">
      <c r="A2594" s="232">
        <v>6000163</v>
      </c>
      <c r="B2594" s="232" t="s">
        <v>9732</v>
      </c>
      <c r="C2594" s="244" t="s">
        <v>6717</v>
      </c>
      <c r="D2594" s="240" t="s">
        <v>9769</v>
      </c>
      <c r="E2594" s="239">
        <v>1101115425312</v>
      </c>
      <c r="F2594" s="243" t="s">
        <v>6966</v>
      </c>
      <c r="G2594" s="214">
        <v>0</v>
      </c>
      <c r="H2594" s="234" t="s">
        <v>9173</v>
      </c>
      <c r="I2594" s="234"/>
      <c r="J2594" s="234"/>
      <c r="K2594" s="234"/>
      <c r="L2594" s="234"/>
      <c r="M2594" s="234"/>
      <c r="N2594" s="234" t="s">
        <v>6946</v>
      </c>
      <c r="O2594" s="249"/>
      <c r="P2594" s="249"/>
      <c r="Q2594" s="226"/>
      <c r="R2594" s="212" t="s">
        <v>2</v>
      </c>
      <c r="S2594" s="213" t="s">
        <v>9173</v>
      </c>
      <c r="T2594" s="236" t="s">
        <v>9741</v>
      </c>
      <c r="U2594" s="237" t="s">
        <v>6722</v>
      </c>
      <c r="V2594" s="237">
        <v>45545</v>
      </c>
      <c r="W2594" s="236" t="s">
        <v>6944</v>
      </c>
      <c r="X2594" s="237" t="s">
        <v>9173</v>
      </c>
      <c r="Y2594" s="237"/>
      <c r="Z2594" s="237"/>
      <c r="AA2594" s="225">
        <v>202409</v>
      </c>
      <c r="AB2594" s="246"/>
      <c r="AC2594" s="236" t="s">
        <v>7181</v>
      </c>
      <c r="AD2594" s="247" t="s">
        <v>7137</v>
      </c>
      <c r="AE2594" s="248">
        <v>0.4</v>
      </c>
      <c r="AF2594" s="247" t="s">
        <v>7137</v>
      </c>
      <c r="AG2594" s="242" t="str">
        <f>IFERROR(VLOOKUP(작성용!A:A,RM!A:D,4,0),"-")</f>
        <v>-</v>
      </c>
      <c r="AH2594" s="9" t="s">
        <v>9173</v>
      </c>
      <c r="AI2594" s="238" t="s">
        <v>9173</v>
      </c>
      <c r="AJ2594" s="238" t="s">
        <v>9173</v>
      </c>
      <c r="AK2594" s="238" t="s">
        <v>7182</v>
      </c>
      <c r="AL2594" s="238">
        <v>2593</v>
      </c>
    </row>
    <row r="2595" spans="1:38" x14ac:dyDescent="0.3">
      <c r="A2595" s="232">
        <v>6000163</v>
      </c>
      <c r="B2595" s="232" t="s">
        <v>9732</v>
      </c>
      <c r="C2595" s="244" t="s">
        <v>6717</v>
      </c>
      <c r="D2595" s="240" t="s">
        <v>9770</v>
      </c>
      <c r="E2595" s="239">
        <v>1101113146746</v>
      </c>
      <c r="F2595" s="243" t="s">
        <v>7179</v>
      </c>
      <c r="G2595" s="214">
        <v>0</v>
      </c>
      <c r="H2595" s="234" t="s">
        <v>9173</v>
      </c>
      <c r="I2595" s="234"/>
      <c r="J2595" s="234"/>
      <c r="K2595" s="234"/>
      <c r="L2595" s="234"/>
      <c r="M2595" s="234"/>
      <c r="N2595" s="234" t="s">
        <v>6946</v>
      </c>
      <c r="O2595" s="249"/>
      <c r="P2595" s="249"/>
      <c r="Q2595" s="226"/>
      <c r="R2595" s="212" t="s">
        <v>2</v>
      </c>
      <c r="S2595" s="213" t="s">
        <v>9173</v>
      </c>
      <c r="T2595" s="236" t="s">
        <v>9741</v>
      </c>
      <c r="U2595" s="237" t="s">
        <v>6722</v>
      </c>
      <c r="V2595" s="237">
        <v>45545</v>
      </c>
      <c r="W2595" s="236" t="s">
        <v>6944</v>
      </c>
      <c r="X2595" s="237" t="s">
        <v>9173</v>
      </c>
      <c r="Y2595" s="237"/>
      <c r="Z2595" s="237"/>
      <c r="AA2595" s="225">
        <v>202409</v>
      </c>
      <c r="AB2595" s="246"/>
      <c r="AC2595" s="236" t="s">
        <v>7181</v>
      </c>
      <c r="AD2595" s="247" t="s">
        <v>7133</v>
      </c>
      <c r="AE2595" s="248">
        <v>0.4</v>
      </c>
      <c r="AF2595" s="247" t="s">
        <v>7167</v>
      </c>
      <c r="AG2595" s="242" t="str">
        <f>IFERROR(VLOOKUP(작성용!A:A,RM!A:D,4,0),"-")</f>
        <v>-</v>
      </c>
      <c r="AH2595" s="9" t="s">
        <v>9173</v>
      </c>
      <c r="AI2595" s="238" t="s">
        <v>9173</v>
      </c>
      <c r="AJ2595" s="238" t="s">
        <v>9173</v>
      </c>
      <c r="AK2595" s="238" t="s">
        <v>7182</v>
      </c>
      <c r="AL2595" s="238">
        <v>2594</v>
      </c>
    </row>
    <row r="2596" spans="1:38" x14ac:dyDescent="0.3">
      <c r="A2596" s="232">
        <v>6000163</v>
      </c>
      <c r="B2596" s="232" t="s">
        <v>9732</v>
      </c>
      <c r="C2596" s="244" t="s">
        <v>6717</v>
      </c>
      <c r="D2596" s="240" t="s">
        <v>9771</v>
      </c>
      <c r="E2596" s="239">
        <v>1101117055638</v>
      </c>
      <c r="F2596" s="243" t="s">
        <v>7179</v>
      </c>
      <c r="G2596" s="214">
        <v>0</v>
      </c>
      <c r="H2596" s="234" t="s">
        <v>9173</v>
      </c>
      <c r="I2596" s="234"/>
      <c r="J2596" s="234"/>
      <c r="K2596" s="234"/>
      <c r="L2596" s="234"/>
      <c r="M2596" s="234"/>
      <c r="N2596" s="234" t="s">
        <v>6946</v>
      </c>
      <c r="O2596" s="249"/>
      <c r="P2596" s="249"/>
      <c r="Q2596" s="226"/>
      <c r="R2596" s="212" t="s">
        <v>2</v>
      </c>
      <c r="S2596" s="213" t="s">
        <v>9173</v>
      </c>
      <c r="T2596" s="236" t="s">
        <v>9741</v>
      </c>
      <c r="U2596" s="237" t="s">
        <v>6722</v>
      </c>
      <c r="V2596" s="237">
        <v>45545</v>
      </c>
      <c r="W2596" s="236" t="s">
        <v>6944</v>
      </c>
      <c r="X2596" s="237" t="s">
        <v>9173</v>
      </c>
      <c r="Y2596" s="237"/>
      <c r="Z2596" s="237"/>
      <c r="AA2596" s="225">
        <v>202409</v>
      </c>
      <c r="AB2596" s="246"/>
      <c r="AC2596" s="236" t="s">
        <v>7181</v>
      </c>
      <c r="AD2596" s="247" t="s">
        <v>7221</v>
      </c>
      <c r="AE2596" s="248">
        <v>0.4</v>
      </c>
      <c r="AF2596" s="247" t="s">
        <v>7221</v>
      </c>
      <c r="AG2596" s="242" t="str">
        <f>IFERROR(VLOOKUP(작성용!A:A,RM!A:D,4,0),"-")</f>
        <v>-</v>
      </c>
      <c r="AH2596" s="9" t="s">
        <v>9173</v>
      </c>
      <c r="AI2596" s="238" t="s">
        <v>9173</v>
      </c>
      <c r="AJ2596" s="238" t="s">
        <v>9173</v>
      </c>
      <c r="AK2596" s="238" t="s">
        <v>7182</v>
      </c>
      <c r="AL2596" s="238">
        <v>2595</v>
      </c>
    </row>
    <row r="2597" spans="1:38" x14ac:dyDescent="0.3">
      <c r="A2597" s="232">
        <v>6000163</v>
      </c>
      <c r="B2597" s="232" t="s">
        <v>9732</v>
      </c>
      <c r="C2597" s="244" t="s">
        <v>6717</v>
      </c>
      <c r="D2597" s="240" t="s">
        <v>9765</v>
      </c>
      <c r="E2597" s="239">
        <v>1312110004403</v>
      </c>
      <c r="F2597" s="243" t="s">
        <v>6931</v>
      </c>
      <c r="G2597" s="214">
        <v>1</v>
      </c>
      <c r="H2597" s="234" t="s">
        <v>9173</v>
      </c>
      <c r="I2597" s="234"/>
      <c r="J2597" s="234"/>
      <c r="K2597" s="234"/>
      <c r="L2597" s="234"/>
      <c r="M2597" s="234"/>
      <c r="N2597" s="234" t="s">
        <v>6946</v>
      </c>
      <c r="O2597" s="249"/>
      <c r="P2597" s="249"/>
      <c r="Q2597" s="226"/>
      <c r="R2597" s="212" t="s">
        <v>2</v>
      </c>
      <c r="S2597" s="213" t="s">
        <v>9173</v>
      </c>
      <c r="T2597" s="236" t="s">
        <v>9741</v>
      </c>
      <c r="U2597" s="237" t="s">
        <v>6722</v>
      </c>
      <c r="V2597" s="237">
        <v>45545</v>
      </c>
      <c r="W2597" s="236" t="s">
        <v>6944</v>
      </c>
      <c r="X2597" s="237" t="s">
        <v>9173</v>
      </c>
      <c r="Y2597" s="237"/>
      <c r="Z2597" s="237"/>
      <c r="AA2597" s="225">
        <v>202409</v>
      </c>
      <c r="AB2597" s="246"/>
      <c r="AC2597" s="236" t="s">
        <v>7181</v>
      </c>
      <c r="AD2597" s="247" t="s">
        <v>8708</v>
      </c>
      <c r="AE2597" s="248">
        <v>0</v>
      </c>
      <c r="AF2597" s="247" t="s">
        <v>8708</v>
      </c>
      <c r="AG2597" s="242" t="str">
        <f>IFERROR(VLOOKUP(작성용!A:A,RM!A:D,4,0),"-")</f>
        <v>-</v>
      </c>
      <c r="AH2597" s="9" t="s">
        <v>9173</v>
      </c>
      <c r="AI2597" s="238" t="s">
        <v>9173</v>
      </c>
      <c r="AJ2597" s="238" t="s">
        <v>9173</v>
      </c>
      <c r="AK2597" s="238" t="s">
        <v>7182</v>
      </c>
      <c r="AL2597" s="238">
        <v>2596</v>
      </c>
    </row>
    <row r="2598" spans="1:38" x14ac:dyDescent="0.3">
      <c r="A2598" s="232">
        <v>6000163</v>
      </c>
      <c r="B2598" s="232" t="s">
        <v>9732</v>
      </c>
      <c r="C2598" s="244" t="s">
        <v>6717</v>
      </c>
      <c r="D2598" s="240" t="s">
        <v>9764</v>
      </c>
      <c r="E2598" s="239">
        <v>1942110225434</v>
      </c>
      <c r="F2598" s="243" t="s">
        <v>6931</v>
      </c>
      <c r="G2598" s="214">
        <v>2</v>
      </c>
      <c r="H2598" s="234" t="s">
        <v>9173</v>
      </c>
      <c r="I2598" s="234"/>
      <c r="J2598" s="234"/>
      <c r="K2598" s="234"/>
      <c r="L2598" s="234"/>
      <c r="M2598" s="234"/>
      <c r="N2598" s="234" t="s">
        <v>6946</v>
      </c>
      <c r="O2598" s="249"/>
      <c r="P2598" s="249"/>
      <c r="Q2598" s="226"/>
      <c r="R2598" s="212" t="s">
        <v>2</v>
      </c>
      <c r="S2598" s="213" t="s">
        <v>9173</v>
      </c>
      <c r="T2598" s="236" t="s">
        <v>9741</v>
      </c>
      <c r="U2598" s="237" t="s">
        <v>6722</v>
      </c>
      <c r="V2598" s="237">
        <v>45545</v>
      </c>
      <c r="W2598" s="236" t="s">
        <v>6944</v>
      </c>
      <c r="X2598" s="237" t="s">
        <v>9173</v>
      </c>
      <c r="Y2598" s="237"/>
      <c r="Z2598" s="237"/>
      <c r="AA2598" s="225">
        <v>202409</v>
      </c>
      <c r="AB2598" s="246"/>
      <c r="AC2598" s="236" t="s">
        <v>7181</v>
      </c>
      <c r="AD2598" s="247" t="s">
        <v>7077</v>
      </c>
      <c r="AE2598" s="248">
        <v>0</v>
      </c>
      <c r="AF2598" s="247" t="s">
        <v>7077</v>
      </c>
      <c r="AG2598" s="242" t="str">
        <f>IFERROR(VLOOKUP(작성용!A:A,RM!A:D,4,0),"-")</f>
        <v>-</v>
      </c>
      <c r="AH2598" s="9" t="s">
        <v>9173</v>
      </c>
      <c r="AI2598" s="238" t="s">
        <v>9173</v>
      </c>
      <c r="AJ2598" s="238" t="s">
        <v>9173</v>
      </c>
      <c r="AK2598" s="238" t="s">
        <v>7182</v>
      </c>
      <c r="AL2598" s="238">
        <v>2597</v>
      </c>
    </row>
    <row r="2599" spans="1:38" x14ac:dyDescent="0.3">
      <c r="A2599" s="232">
        <v>6000163</v>
      </c>
      <c r="B2599" s="232" t="s">
        <v>9732</v>
      </c>
      <c r="C2599" s="244" t="s">
        <v>6717</v>
      </c>
      <c r="D2599" s="240" t="s">
        <v>9761</v>
      </c>
      <c r="E2599" s="239" t="s">
        <v>5856</v>
      </c>
      <c r="F2599" s="243" t="s">
        <v>7179</v>
      </c>
      <c r="G2599" s="214">
        <v>0</v>
      </c>
      <c r="H2599" s="234" t="s">
        <v>9173</v>
      </c>
      <c r="I2599" s="234"/>
      <c r="J2599" s="234"/>
      <c r="K2599" s="234"/>
      <c r="L2599" s="234"/>
      <c r="M2599" s="234"/>
      <c r="N2599" s="234" t="s">
        <v>6946</v>
      </c>
      <c r="O2599" s="249"/>
      <c r="P2599" s="249"/>
      <c r="Q2599" s="226"/>
      <c r="R2599" s="212" t="s">
        <v>2</v>
      </c>
      <c r="S2599" s="213" t="s">
        <v>9173</v>
      </c>
      <c r="T2599" s="236" t="s">
        <v>9741</v>
      </c>
      <c r="U2599" s="237" t="s">
        <v>6722</v>
      </c>
      <c r="V2599" s="237">
        <v>45545</v>
      </c>
      <c r="W2599" s="236" t="s">
        <v>6944</v>
      </c>
      <c r="X2599" s="237" t="s">
        <v>9173</v>
      </c>
      <c r="Y2599" s="237"/>
      <c r="Z2599" s="237"/>
      <c r="AA2599" s="225">
        <v>202409</v>
      </c>
      <c r="AB2599" s="246"/>
      <c r="AC2599" s="236" t="s">
        <v>7181</v>
      </c>
      <c r="AD2599" s="247" t="s">
        <v>4164</v>
      </c>
      <c r="AE2599" s="248">
        <v>0</v>
      </c>
      <c r="AF2599" s="247" t="s">
        <v>4164</v>
      </c>
      <c r="AG2599" s="242" t="str">
        <f>IFERROR(VLOOKUP(작성용!A:A,RM!A:D,4,0),"-")</f>
        <v>-</v>
      </c>
      <c r="AH2599" s="9" t="s">
        <v>9173</v>
      </c>
      <c r="AI2599" s="238" t="s">
        <v>9173</v>
      </c>
      <c r="AJ2599" s="238" t="s">
        <v>9173</v>
      </c>
      <c r="AK2599" s="238" t="s">
        <v>7182</v>
      </c>
      <c r="AL2599" s="238">
        <v>2598</v>
      </c>
    </row>
    <row r="2600" spans="1:38" x14ac:dyDescent="0.3">
      <c r="A2600" s="232">
        <v>6000359</v>
      </c>
      <c r="B2600" s="232" t="s">
        <v>9733</v>
      </c>
      <c r="C2600" s="244" t="s">
        <v>6717</v>
      </c>
      <c r="D2600" s="240" t="s">
        <v>9772</v>
      </c>
      <c r="E2600" s="239">
        <v>1101114525030</v>
      </c>
      <c r="F2600" s="243" t="s">
        <v>7179</v>
      </c>
      <c r="G2600" s="214">
        <v>0</v>
      </c>
      <c r="H2600" s="234" t="s">
        <v>9173</v>
      </c>
      <c r="I2600" s="234"/>
      <c r="J2600" s="234"/>
      <c r="K2600" s="234"/>
      <c r="L2600" s="234"/>
      <c r="M2600" s="234"/>
      <c r="N2600" s="234" t="s">
        <v>6720</v>
      </c>
      <c r="O2600" s="249"/>
      <c r="P2600" s="249"/>
      <c r="Q2600" s="226"/>
      <c r="R2600" s="212" t="s">
        <v>2</v>
      </c>
      <c r="S2600" s="213" t="s">
        <v>9173</v>
      </c>
      <c r="T2600" s="236" t="s">
        <v>9773</v>
      </c>
      <c r="U2600" s="237" t="s">
        <v>6722</v>
      </c>
      <c r="V2600" s="237">
        <v>45545</v>
      </c>
      <c r="W2600" s="236" t="s">
        <v>6944</v>
      </c>
      <c r="X2600" s="237" t="s">
        <v>9173</v>
      </c>
      <c r="Y2600" s="237"/>
      <c r="Z2600" s="237"/>
      <c r="AA2600" s="225">
        <v>202409</v>
      </c>
      <c r="AB2600" s="246"/>
      <c r="AC2600" s="236" t="s">
        <v>7181</v>
      </c>
      <c r="AD2600" s="247" t="s">
        <v>7119</v>
      </c>
      <c r="AE2600" s="248">
        <v>0.4</v>
      </c>
      <c r="AF2600" s="247" t="s">
        <v>7119</v>
      </c>
      <c r="AG2600" s="242" t="str">
        <f>IFERROR(VLOOKUP(작성용!A:A,RM!A:D,4,0),"-")</f>
        <v>-</v>
      </c>
      <c r="AH2600" s="9" t="s">
        <v>9173</v>
      </c>
      <c r="AI2600" s="238" t="s">
        <v>9173</v>
      </c>
      <c r="AJ2600" s="238" t="s">
        <v>9173</v>
      </c>
      <c r="AK2600" s="238" t="s">
        <v>7182</v>
      </c>
      <c r="AL2600" s="238">
        <v>2599</v>
      </c>
    </row>
    <row r="2601" spans="1:38" x14ac:dyDescent="0.3">
      <c r="A2601" s="232">
        <v>6000359</v>
      </c>
      <c r="B2601" s="232" t="s">
        <v>9733</v>
      </c>
      <c r="C2601" s="244" t="s">
        <v>6717</v>
      </c>
      <c r="D2601" s="240" t="s">
        <v>9774</v>
      </c>
      <c r="E2601" s="239" t="s">
        <v>5857</v>
      </c>
      <c r="F2601" s="243" t="s">
        <v>7179</v>
      </c>
      <c r="G2601" s="214">
        <v>0</v>
      </c>
      <c r="H2601" s="234" t="s">
        <v>9173</v>
      </c>
      <c r="I2601" s="234"/>
      <c r="J2601" s="234"/>
      <c r="K2601" s="234"/>
      <c r="L2601" s="234"/>
      <c r="M2601" s="234"/>
      <c r="N2601" s="234" t="s">
        <v>6720</v>
      </c>
      <c r="O2601" s="249"/>
      <c r="P2601" s="249"/>
      <c r="Q2601" s="226"/>
      <c r="R2601" s="212" t="s">
        <v>2</v>
      </c>
      <c r="S2601" s="213" t="s">
        <v>9173</v>
      </c>
      <c r="T2601" s="236" t="s">
        <v>9773</v>
      </c>
      <c r="U2601" s="237" t="s">
        <v>6722</v>
      </c>
      <c r="V2601" s="237">
        <v>45545</v>
      </c>
      <c r="W2601" s="236" t="s">
        <v>6944</v>
      </c>
      <c r="X2601" s="237" t="s">
        <v>9173</v>
      </c>
      <c r="Y2601" s="237"/>
      <c r="Z2601" s="237"/>
      <c r="AA2601" s="225">
        <v>202409</v>
      </c>
      <c r="AB2601" s="246"/>
      <c r="AC2601" s="236" t="s">
        <v>7181</v>
      </c>
      <c r="AD2601" s="247" t="s">
        <v>7196</v>
      </c>
      <c r="AE2601" s="248">
        <v>0.4</v>
      </c>
      <c r="AF2601" s="247" t="s">
        <v>7196</v>
      </c>
      <c r="AG2601" s="242" t="str">
        <f>IFERROR(VLOOKUP(작성용!A:A,RM!A:D,4,0),"-")</f>
        <v>-</v>
      </c>
      <c r="AH2601" s="9" t="s">
        <v>9173</v>
      </c>
      <c r="AI2601" s="238" t="s">
        <v>9173</v>
      </c>
      <c r="AJ2601" s="238" t="s">
        <v>9173</v>
      </c>
      <c r="AK2601" s="238" t="s">
        <v>7182</v>
      </c>
      <c r="AL2601" s="238">
        <v>2600</v>
      </c>
    </row>
    <row r="2602" spans="1:38" x14ac:dyDescent="0.3">
      <c r="A2602" s="232">
        <v>6000359</v>
      </c>
      <c r="B2602" s="232" t="s">
        <v>9733</v>
      </c>
      <c r="C2602" s="244" t="s">
        <v>6717</v>
      </c>
      <c r="D2602" s="240" t="s">
        <v>9775</v>
      </c>
      <c r="E2602" s="239">
        <v>1101111764730</v>
      </c>
      <c r="F2602" s="243" t="s">
        <v>6966</v>
      </c>
      <c r="G2602" s="214">
        <v>0</v>
      </c>
      <c r="H2602" s="234" t="s">
        <v>9173</v>
      </c>
      <c r="I2602" s="234"/>
      <c r="J2602" s="234"/>
      <c r="K2602" s="234"/>
      <c r="L2602" s="234"/>
      <c r="M2602" s="234"/>
      <c r="N2602" s="234" t="s">
        <v>6720</v>
      </c>
      <c r="O2602" s="249"/>
      <c r="P2602" s="249"/>
      <c r="Q2602" s="226"/>
      <c r="R2602" s="212" t="s">
        <v>2</v>
      </c>
      <c r="S2602" s="213" t="s">
        <v>9173</v>
      </c>
      <c r="T2602" s="236" t="s">
        <v>9773</v>
      </c>
      <c r="U2602" s="237" t="s">
        <v>6722</v>
      </c>
      <c r="V2602" s="237">
        <v>45545</v>
      </c>
      <c r="W2602" s="236" t="s">
        <v>6944</v>
      </c>
      <c r="X2602" s="237" t="s">
        <v>9173</v>
      </c>
      <c r="Y2602" s="237"/>
      <c r="Z2602" s="237"/>
      <c r="AA2602" s="225">
        <v>202409</v>
      </c>
      <c r="AB2602" s="246"/>
      <c r="AC2602" s="236" t="s">
        <v>7181</v>
      </c>
      <c r="AD2602" s="247" t="s">
        <v>7289</v>
      </c>
      <c r="AE2602" s="248">
        <v>0.4</v>
      </c>
      <c r="AF2602" s="247" t="s">
        <v>7289</v>
      </c>
      <c r="AG2602" s="242" t="str">
        <f>IFERROR(VLOOKUP(작성용!A:A,RM!A:D,4,0),"-")</f>
        <v>-</v>
      </c>
      <c r="AH2602" s="9" t="s">
        <v>9173</v>
      </c>
      <c r="AI2602" s="238" t="s">
        <v>9173</v>
      </c>
      <c r="AJ2602" s="238" t="s">
        <v>9173</v>
      </c>
      <c r="AK2602" s="238" t="s">
        <v>7182</v>
      </c>
      <c r="AL2602" s="238">
        <v>2601</v>
      </c>
    </row>
    <row r="2603" spans="1:38" x14ac:dyDescent="0.3">
      <c r="A2603" s="232">
        <v>6000359</v>
      </c>
      <c r="B2603" s="232" t="s">
        <v>9733</v>
      </c>
      <c r="C2603" s="244" t="s">
        <v>6717</v>
      </c>
      <c r="D2603" s="240" t="s">
        <v>9776</v>
      </c>
      <c r="E2603" s="239">
        <v>1101115586370</v>
      </c>
      <c r="F2603" s="243" t="s">
        <v>7179</v>
      </c>
      <c r="G2603" s="214">
        <v>0</v>
      </c>
      <c r="H2603" s="234" t="s">
        <v>9173</v>
      </c>
      <c r="I2603" s="234"/>
      <c r="J2603" s="234"/>
      <c r="K2603" s="234"/>
      <c r="L2603" s="234"/>
      <c r="M2603" s="234"/>
      <c r="N2603" s="234" t="s">
        <v>6720</v>
      </c>
      <c r="O2603" s="249"/>
      <c r="P2603" s="249"/>
      <c r="Q2603" s="226"/>
      <c r="R2603" s="212" t="s">
        <v>2</v>
      </c>
      <c r="S2603" s="213" t="s">
        <v>9173</v>
      </c>
      <c r="T2603" s="236" t="s">
        <v>9773</v>
      </c>
      <c r="U2603" s="237" t="s">
        <v>6722</v>
      </c>
      <c r="V2603" s="237">
        <v>45545</v>
      </c>
      <c r="W2603" s="236" t="s">
        <v>6944</v>
      </c>
      <c r="X2603" s="237" t="s">
        <v>9173</v>
      </c>
      <c r="Y2603" s="237"/>
      <c r="Z2603" s="237"/>
      <c r="AA2603" s="225">
        <v>202409</v>
      </c>
      <c r="AB2603" s="246"/>
      <c r="AC2603" s="236" t="s">
        <v>7181</v>
      </c>
      <c r="AD2603" s="247" t="s">
        <v>7158</v>
      </c>
      <c r="AE2603" s="248">
        <v>0.4</v>
      </c>
      <c r="AF2603" s="247" t="s">
        <v>7158</v>
      </c>
      <c r="AG2603" s="242" t="str">
        <f>IFERROR(VLOOKUP(작성용!A:A,RM!A:D,4,0),"-")</f>
        <v>-</v>
      </c>
      <c r="AH2603" s="9" t="s">
        <v>9173</v>
      </c>
      <c r="AI2603" s="238" t="s">
        <v>9173</v>
      </c>
      <c r="AJ2603" s="238" t="s">
        <v>9173</v>
      </c>
      <c r="AK2603" s="238" t="s">
        <v>7182</v>
      </c>
      <c r="AL2603" s="238">
        <v>2602</v>
      </c>
    </row>
    <row r="2604" spans="1:38" x14ac:dyDescent="0.3">
      <c r="A2604" s="232">
        <v>6000359</v>
      </c>
      <c r="B2604" s="232" t="s">
        <v>9733</v>
      </c>
      <c r="C2604" s="244" t="s">
        <v>6717</v>
      </c>
      <c r="D2604" s="230" t="s">
        <v>9777</v>
      </c>
      <c r="E2604" s="239">
        <v>1101115545714</v>
      </c>
      <c r="F2604" s="243" t="s">
        <v>7179</v>
      </c>
      <c r="G2604" s="214">
        <v>0</v>
      </c>
      <c r="H2604" s="234" t="s">
        <v>9173</v>
      </c>
      <c r="I2604" s="234"/>
      <c r="J2604" s="234"/>
      <c r="K2604" s="234"/>
      <c r="L2604" s="234"/>
      <c r="M2604" s="234"/>
      <c r="N2604" s="234" t="s">
        <v>6720</v>
      </c>
      <c r="O2604" s="249"/>
      <c r="P2604" s="249"/>
      <c r="Q2604" s="226"/>
      <c r="R2604" s="212" t="s">
        <v>2</v>
      </c>
      <c r="S2604" s="213" t="s">
        <v>9173</v>
      </c>
      <c r="T2604" s="236" t="s">
        <v>9773</v>
      </c>
      <c r="U2604" s="237" t="s">
        <v>6722</v>
      </c>
      <c r="V2604" s="237">
        <v>45545</v>
      </c>
      <c r="W2604" s="236" t="s">
        <v>6944</v>
      </c>
      <c r="X2604" s="237" t="s">
        <v>9173</v>
      </c>
      <c r="Y2604" s="237"/>
      <c r="Z2604" s="237"/>
      <c r="AA2604" s="225">
        <v>202409</v>
      </c>
      <c r="AB2604" s="246"/>
      <c r="AC2604" s="236" t="s">
        <v>7181</v>
      </c>
      <c r="AD2604" s="247" t="s">
        <v>7221</v>
      </c>
      <c r="AE2604" s="248">
        <v>0</v>
      </c>
      <c r="AF2604" s="247" t="s">
        <v>7221</v>
      </c>
      <c r="AG2604" s="242" t="str">
        <f>IFERROR(VLOOKUP(작성용!A:A,RM!A:D,4,0),"-")</f>
        <v>-</v>
      </c>
      <c r="AH2604" s="9" t="s">
        <v>9173</v>
      </c>
      <c r="AI2604" s="238" t="s">
        <v>9173</v>
      </c>
      <c r="AJ2604" s="238" t="s">
        <v>9173</v>
      </c>
      <c r="AK2604" s="238" t="s">
        <v>7182</v>
      </c>
      <c r="AL2604" s="238">
        <v>2603</v>
      </c>
    </row>
    <row r="2605" spans="1:38" x14ac:dyDescent="0.3">
      <c r="A2605" s="232">
        <v>6000359</v>
      </c>
      <c r="B2605" s="232" t="s">
        <v>9733</v>
      </c>
      <c r="C2605" s="244" t="s">
        <v>6717</v>
      </c>
      <c r="D2605" s="231" t="s">
        <v>9778</v>
      </c>
      <c r="E2605" s="239">
        <v>1101116329802</v>
      </c>
      <c r="F2605" s="243" t="s">
        <v>7179</v>
      </c>
      <c r="G2605" s="214">
        <v>0</v>
      </c>
      <c r="H2605" s="234" t="s">
        <v>9173</v>
      </c>
      <c r="I2605" s="234"/>
      <c r="J2605" s="234"/>
      <c r="K2605" s="234"/>
      <c r="L2605" s="234"/>
      <c r="M2605" s="234"/>
      <c r="N2605" s="234" t="s">
        <v>6720</v>
      </c>
      <c r="O2605" s="249"/>
      <c r="P2605" s="249"/>
      <c r="Q2605" s="226"/>
      <c r="R2605" s="212" t="s">
        <v>2</v>
      </c>
      <c r="S2605" s="213" t="s">
        <v>9173</v>
      </c>
      <c r="T2605" s="236" t="s">
        <v>9773</v>
      </c>
      <c r="U2605" s="237" t="s">
        <v>6722</v>
      </c>
      <c r="V2605" s="237">
        <v>45545</v>
      </c>
      <c r="W2605" s="236" t="s">
        <v>6944</v>
      </c>
      <c r="X2605" s="237" t="s">
        <v>9173</v>
      </c>
      <c r="Y2605" s="237"/>
      <c r="Z2605" s="237"/>
      <c r="AA2605" s="225">
        <v>202409</v>
      </c>
      <c r="AB2605" s="246"/>
      <c r="AC2605" s="236" t="s">
        <v>7181</v>
      </c>
      <c r="AD2605" s="247" t="s">
        <v>7196</v>
      </c>
      <c r="AE2605" s="248">
        <v>0</v>
      </c>
      <c r="AF2605" s="247" t="s">
        <v>7196</v>
      </c>
      <c r="AG2605" s="242" t="str">
        <f>IFERROR(VLOOKUP(작성용!A:A,RM!A:D,4,0),"-")</f>
        <v>-</v>
      </c>
      <c r="AH2605" s="9" t="s">
        <v>9173</v>
      </c>
      <c r="AI2605" s="238" t="s">
        <v>9779</v>
      </c>
      <c r="AJ2605" s="238" t="s">
        <v>9173</v>
      </c>
      <c r="AK2605" s="238" t="s">
        <v>7182</v>
      </c>
      <c r="AL2605" s="238">
        <v>2604</v>
      </c>
    </row>
    <row r="2606" spans="1:38" x14ac:dyDescent="0.3">
      <c r="A2606" s="232">
        <v>6000716</v>
      </c>
      <c r="B2606" s="232" t="s">
        <v>9780</v>
      </c>
      <c r="C2606" s="244" t="s">
        <v>6717</v>
      </c>
      <c r="D2606" s="240" t="s">
        <v>9250</v>
      </c>
      <c r="E2606" s="239">
        <v>1311110528653</v>
      </c>
      <c r="F2606" s="243" t="s">
        <v>7044</v>
      </c>
      <c r="G2606" s="214">
        <v>0</v>
      </c>
      <c r="H2606" s="234" t="s">
        <v>9173</v>
      </c>
      <c r="I2606" s="234"/>
      <c r="J2606" s="234"/>
      <c r="K2606" s="234"/>
      <c r="L2606" s="234"/>
      <c r="M2606" s="234"/>
      <c r="N2606" s="234" t="s">
        <v>6946</v>
      </c>
      <c r="O2606" s="249"/>
      <c r="P2606" s="249"/>
      <c r="Q2606" s="226"/>
      <c r="R2606" s="212" t="s">
        <v>2</v>
      </c>
      <c r="S2606" s="213" t="s">
        <v>9173</v>
      </c>
      <c r="T2606" s="236" t="s">
        <v>9741</v>
      </c>
      <c r="U2606" s="237" t="s">
        <v>6722</v>
      </c>
      <c r="V2606" s="237">
        <v>45545</v>
      </c>
      <c r="W2606" s="236" t="s">
        <v>6944</v>
      </c>
      <c r="X2606" s="237" t="s">
        <v>9173</v>
      </c>
      <c r="Y2606" s="237"/>
      <c r="Z2606" s="237"/>
      <c r="AA2606" s="225">
        <v>202409</v>
      </c>
      <c r="AB2606" s="246"/>
      <c r="AC2606" s="236" t="s">
        <v>7181</v>
      </c>
      <c r="AD2606" s="247" t="s">
        <v>7158</v>
      </c>
      <c r="AE2606" s="248">
        <v>0</v>
      </c>
      <c r="AF2606" s="247" t="s">
        <v>7158</v>
      </c>
      <c r="AG2606" s="242" t="str">
        <f>IFERROR(VLOOKUP(작성용!A:A,RM!A:D,4,0),"-")</f>
        <v>-</v>
      </c>
      <c r="AH2606" s="9" t="s">
        <v>9173</v>
      </c>
      <c r="AI2606" s="238" t="s">
        <v>9173</v>
      </c>
      <c r="AJ2606" s="238" t="s">
        <v>9173</v>
      </c>
      <c r="AK2606" s="238" t="s">
        <v>7182</v>
      </c>
      <c r="AL2606" s="238">
        <v>2605</v>
      </c>
    </row>
    <row r="2607" spans="1:38" x14ac:dyDescent="0.3">
      <c r="A2607" s="232">
        <v>6000716</v>
      </c>
      <c r="B2607" s="232" t="s">
        <v>9780</v>
      </c>
      <c r="C2607" s="244" t="s">
        <v>6717</v>
      </c>
      <c r="D2607" s="231" t="s">
        <v>7655</v>
      </c>
      <c r="E2607" s="239">
        <v>1101115812733</v>
      </c>
      <c r="F2607" s="243" t="s">
        <v>7044</v>
      </c>
      <c r="G2607" s="214">
        <v>0</v>
      </c>
      <c r="H2607" s="234" t="s">
        <v>9173</v>
      </c>
      <c r="I2607" s="234"/>
      <c r="J2607" s="234"/>
      <c r="K2607" s="234"/>
      <c r="L2607" s="234"/>
      <c r="M2607" s="234"/>
      <c r="N2607" s="234" t="s">
        <v>6946</v>
      </c>
      <c r="O2607" s="249"/>
      <c r="P2607" s="249"/>
      <c r="Q2607" s="226"/>
      <c r="R2607" s="212" t="s">
        <v>2</v>
      </c>
      <c r="S2607" s="213" t="s">
        <v>9173</v>
      </c>
      <c r="T2607" s="236" t="s">
        <v>9741</v>
      </c>
      <c r="U2607" s="237" t="s">
        <v>6722</v>
      </c>
      <c r="V2607" s="237">
        <v>45545</v>
      </c>
      <c r="W2607" s="236" t="s">
        <v>6944</v>
      </c>
      <c r="X2607" s="237" t="s">
        <v>9173</v>
      </c>
      <c r="Y2607" s="237"/>
      <c r="Z2607" s="237"/>
      <c r="AA2607" s="225">
        <v>202409</v>
      </c>
      <c r="AB2607" s="246"/>
      <c r="AC2607" s="236" t="s">
        <v>7181</v>
      </c>
      <c r="AD2607" s="247" t="s">
        <v>7115</v>
      </c>
      <c r="AE2607" s="248">
        <v>0</v>
      </c>
      <c r="AF2607" s="247" t="s">
        <v>7115</v>
      </c>
      <c r="AG2607" s="242" t="str">
        <f>IFERROR(VLOOKUP(작성용!A:A,RM!A:D,4,0),"-")</f>
        <v>-</v>
      </c>
      <c r="AH2607" s="9" t="s">
        <v>9173</v>
      </c>
      <c r="AI2607" s="238" t="s">
        <v>9173</v>
      </c>
      <c r="AJ2607" s="238" t="s">
        <v>9173</v>
      </c>
      <c r="AK2607" s="238" t="s">
        <v>7182</v>
      </c>
      <c r="AL2607" s="238">
        <v>2606</v>
      </c>
    </row>
    <row r="2608" spans="1:38" x14ac:dyDescent="0.3">
      <c r="A2608" s="232">
        <v>6000716</v>
      </c>
      <c r="B2608" s="232" t="s">
        <v>9780</v>
      </c>
      <c r="C2608" s="244" t="s">
        <v>6717</v>
      </c>
      <c r="D2608" s="240" t="s">
        <v>9781</v>
      </c>
      <c r="E2608" s="239">
        <v>1101117161948</v>
      </c>
      <c r="F2608" s="243" t="s">
        <v>7044</v>
      </c>
      <c r="G2608" s="214">
        <v>0</v>
      </c>
      <c r="H2608" s="234" t="s">
        <v>9173</v>
      </c>
      <c r="I2608" s="234"/>
      <c r="J2608" s="234"/>
      <c r="K2608" s="234"/>
      <c r="L2608" s="234"/>
      <c r="M2608" s="234"/>
      <c r="N2608" s="234" t="s">
        <v>6946</v>
      </c>
      <c r="O2608" s="249"/>
      <c r="P2608" s="249"/>
      <c r="Q2608" s="226"/>
      <c r="R2608" s="212" t="s">
        <v>2</v>
      </c>
      <c r="S2608" s="213" t="s">
        <v>9173</v>
      </c>
      <c r="T2608" s="236" t="s">
        <v>9741</v>
      </c>
      <c r="U2608" s="237" t="s">
        <v>6722</v>
      </c>
      <c r="V2608" s="237">
        <v>45545</v>
      </c>
      <c r="W2608" s="236" t="s">
        <v>6944</v>
      </c>
      <c r="X2608" s="237" t="s">
        <v>9173</v>
      </c>
      <c r="Y2608" s="237"/>
      <c r="Z2608" s="237"/>
      <c r="AA2608" s="225">
        <v>202409</v>
      </c>
      <c r="AB2608" s="246"/>
      <c r="AC2608" s="236" t="s">
        <v>7181</v>
      </c>
      <c r="AD2608" s="247" t="s">
        <v>7158</v>
      </c>
      <c r="AE2608" s="248">
        <v>0</v>
      </c>
      <c r="AF2608" s="247" t="s">
        <v>7158</v>
      </c>
      <c r="AG2608" s="242" t="str">
        <f>IFERROR(VLOOKUP(작성용!A:A,RM!A:D,4,0),"-")</f>
        <v>-</v>
      </c>
      <c r="AH2608" s="9" t="s">
        <v>9173</v>
      </c>
      <c r="AI2608" s="238" t="s">
        <v>9173</v>
      </c>
      <c r="AJ2608" s="238" t="s">
        <v>9173</v>
      </c>
      <c r="AK2608" s="238" t="s">
        <v>7182</v>
      </c>
      <c r="AL2608" s="238">
        <v>2607</v>
      </c>
    </row>
    <row r="2609" spans="1:38" x14ac:dyDescent="0.3">
      <c r="A2609" s="232">
        <v>6000716</v>
      </c>
      <c r="B2609" s="232" t="s">
        <v>9780</v>
      </c>
      <c r="C2609" s="244" t="s">
        <v>6717</v>
      </c>
      <c r="D2609" s="240" t="s">
        <v>9782</v>
      </c>
      <c r="E2609" s="239">
        <v>1101117938412</v>
      </c>
      <c r="F2609" s="243" t="s">
        <v>7044</v>
      </c>
      <c r="G2609" s="214">
        <v>0</v>
      </c>
      <c r="H2609" s="234" t="s">
        <v>9173</v>
      </c>
      <c r="I2609" s="234"/>
      <c r="J2609" s="234"/>
      <c r="K2609" s="234"/>
      <c r="L2609" s="234"/>
      <c r="M2609" s="234"/>
      <c r="N2609" s="234" t="s">
        <v>6946</v>
      </c>
      <c r="O2609" s="249"/>
      <c r="P2609" s="249"/>
      <c r="Q2609" s="226"/>
      <c r="R2609" s="212" t="s">
        <v>2</v>
      </c>
      <c r="S2609" s="213" t="s">
        <v>9173</v>
      </c>
      <c r="T2609" s="236" t="s">
        <v>9741</v>
      </c>
      <c r="U2609" s="237" t="s">
        <v>6722</v>
      </c>
      <c r="V2609" s="237">
        <v>45545</v>
      </c>
      <c r="W2609" s="236" t="s">
        <v>6944</v>
      </c>
      <c r="X2609" s="237" t="s">
        <v>9173</v>
      </c>
      <c r="Y2609" s="237"/>
      <c r="Z2609" s="237"/>
      <c r="AA2609" s="225">
        <v>202409</v>
      </c>
      <c r="AB2609" s="246"/>
      <c r="AC2609" s="236" t="s">
        <v>7181</v>
      </c>
      <c r="AD2609" s="247" t="s">
        <v>7155</v>
      </c>
      <c r="AE2609" s="248">
        <v>0</v>
      </c>
      <c r="AF2609" s="247" t="s">
        <v>7155</v>
      </c>
      <c r="AG2609" s="242" t="str">
        <f>IFERROR(VLOOKUP(작성용!A:A,RM!A:D,4,0),"-")</f>
        <v>-</v>
      </c>
      <c r="AH2609" s="9" t="s">
        <v>9173</v>
      </c>
      <c r="AI2609" s="238" t="s">
        <v>9173</v>
      </c>
      <c r="AJ2609" s="238" t="s">
        <v>9173</v>
      </c>
      <c r="AK2609" s="238" t="s">
        <v>7182</v>
      </c>
      <c r="AL2609" s="238">
        <v>2608</v>
      </c>
    </row>
    <row r="2610" spans="1:38" x14ac:dyDescent="0.3">
      <c r="A2610" s="232">
        <v>6000716</v>
      </c>
      <c r="B2610" s="232" t="s">
        <v>9780</v>
      </c>
      <c r="C2610" s="244" t="s">
        <v>6717</v>
      </c>
      <c r="D2610" s="240" t="s">
        <v>9783</v>
      </c>
      <c r="E2610" s="239">
        <v>1101117966439</v>
      </c>
      <c r="F2610" s="243" t="s">
        <v>7044</v>
      </c>
      <c r="G2610" s="214">
        <v>0</v>
      </c>
      <c r="H2610" s="234" t="s">
        <v>9173</v>
      </c>
      <c r="I2610" s="234"/>
      <c r="J2610" s="234"/>
      <c r="K2610" s="234"/>
      <c r="L2610" s="234"/>
      <c r="M2610" s="234"/>
      <c r="N2610" s="234" t="s">
        <v>6946</v>
      </c>
      <c r="O2610" s="249"/>
      <c r="P2610" s="249"/>
      <c r="Q2610" s="226"/>
      <c r="R2610" s="212" t="s">
        <v>2</v>
      </c>
      <c r="S2610" s="213" t="s">
        <v>9173</v>
      </c>
      <c r="T2610" s="236" t="s">
        <v>9741</v>
      </c>
      <c r="U2610" s="237" t="s">
        <v>6722</v>
      </c>
      <c r="V2610" s="237">
        <v>45545</v>
      </c>
      <c r="W2610" s="236" t="s">
        <v>6944</v>
      </c>
      <c r="X2610" s="237" t="s">
        <v>9173</v>
      </c>
      <c r="Y2610" s="237"/>
      <c r="Z2610" s="237"/>
      <c r="AA2610" s="225">
        <v>202409</v>
      </c>
      <c r="AB2610" s="246"/>
      <c r="AC2610" s="236" t="s">
        <v>7181</v>
      </c>
      <c r="AD2610" s="247" t="s">
        <v>7049</v>
      </c>
      <c r="AE2610" s="248">
        <v>0</v>
      </c>
      <c r="AF2610" s="247" t="s">
        <v>7049</v>
      </c>
      <c r="AG2610" s="242" t="str">
        <f>IFERROR(VLOOKUP(작성용!A:A,RM!A:D,4,0),"-")</f>
        <v>-</v>
      </c>
      <c r="AH2610" s="9" t="s">
        <v>9173</v>
      </c>
      <c r="AI2610" s="238" t="s">
        <v>9173</v>
      </c>
      <c r="AJ2610" s="238" t="s">
        <v>9173</v>
      </c>
      <c r="AK2610" s="238" t="s">
        <v>7182</v>
      </c>
      <c r="AL2610" s="238">
        <v>2609</v>
      </c>
    </row>
    <row r="2611" spans="1:38" x14ac:dyDescent="0.3">
      <c r="A2611" s="232">
        <v>6000716</v>
      </c>
      <c r="B2611" s="232" t="s">
        <v>9780</v>
      </c>
      <c r="C2611" s="244" t="s">
        <v>6717</v>
      </c>
      <c r="D2611" s="231" t="s">
        <v>9784</v>
      </c>
      <c r="E2611" s="239">
        <v>1101116279883</v>
      </c>
      <c r="F2611" s="243" t="s">
        <v>7044</v>
      </c>
      <c r="G2611" s="214">
        <v>1</v>
      </c>
      <c r="H2611" s="234" t="s">
        <v>9173</v>
      </c>
      <c r="I2611" s="234"/>
      <c r="J2611" s="234"/>
      <c r="K2611" s="234"/>
      <c r="L2611" s="234"/>
      <c r="M2611" s="234"/>
      <c r="N2611" s="234" t="s">
        <v>6946</v>
      </c>
      <c r="O2611" s="249"/>
      <c r="P2611" s="249"/>
      <c r="Q2611" s="226"/>
      <c r="R2611" s="212" t="s">
        <v>2</v>
      </c>
      <c r="S2611" s="213" t="s">
        <v>9173</v>
      </c>
      <c r="T2611" s="236" t="s">
        <v>9741</v>
      </c>
      <c r="U2611" s="237" t="s">
        <v>6722</v>
      </c>
      <c r="V2611" s="237">
        <v>45545</v>
      </c>
      <c r="W2611" s="236" t="s">
        <v>6944</v>
      </c>
      <c r="X2611" s="237" t="s">
        <v>9173</v>
      </c>
      <c r="Y2611" s="237"/>
      <c r="Z2611" s="237"/>
      <c r="AA2611" s="225">
        <v>202409</v>
      </c>
      <c r="AB2611" s="246"/>
      <c r="AC2611" s="236" t="s">
        <v>7181</v>
      </c>
      <c r="AD2611" s="247" t="s">
        <v>7289</v>
      </c>
      <c r="AE2611" s="248">
        <v>0.4</v>
      </c>
      <c r="AF2611" s="247" t="s">
        <v>7289</v>
      </c>
      <c r="AG2611" s="242" t="str">
        <f>IFERROR(VLOOKUP(작성용!A:A,RM!A:D,4,0),"-")</f>
        <v>-</v>
      </c>
      <c r="AH2611" s="9" t="s">
        <v>9173</v>
      </c>
      <c r="AI2611" s="238" t="s">
        <v>9173</v>
      </c>
      <c r="AJ2611" s="238" t="s">
        <v>9173</v>
      </c>
      <c r="AK2611" s="238" t="s">
        <v>7182</v>
      </c>
      <c r="AL2611" s="238">
        <v>2610</v>
      </c>
    </row>
    <row r="2612" spans="1:38" x14ac:dyDescent="0.3">
      <c r="A2612" s="232">
        <v>6000716</v>
      </c>
      <c r="B2612" s="232" t="s">
        <v>9780</v>
      </c>
      <c r="C2612" s="244" t="s">
        <v>6717</v>
      </c>
      <c r="D2612" s="240" t="s">
        <v>9785</v>
      </c>
      <c r="E2612" s="239">
        <v>1101118316534</v>
      </c>
      <c r="F2612" s="243" t="s">
        <v>6966</v>
      </c>
      <c r="G2612" s="214">
        <v>0</v>
      </c>
      <c r="H2612" s="234" t="s">
        <v>9173</v>
      </c>
      <c r="I2612" s="234"/>
      <c r="J2612" s="234"/>
      <c r="K2612" s="234"/>
      <c r="L2612" s="234"/>
      <c r="M2612" s="234"/>
      <c r="N2612" s="234" t="s">
        <v>6946</v>
      </c>
      <c r="O2612" s="249"/>
      <c r="P2612" s="249"/>
      <c r="Q2612" s="226"/>
      <c r="R2612" s="212" t="s">
        <v>2</v>
      </c>
      <c r="S2612" s="213" t="s">
        <v>9173</v>
      </c>
      <c r="T2612" s="236" t="s">
        <v>9741</v>
      </c>
      <c r="U2612" s="237" t="s">
        <v>6722</v>
      </c>
      <c r="V2612" s="237">
        <v>45545</v>
      </c>
      <c r="W2612" s="236" t="s">
        <v>6944</v>
      </c>
      <c r="X2612" s="237" t="s">
        <v>9173</v>
      </c>
      <c r="Y2612" s="237"/>
      <c r="Z2612" s="237"/>
      <c r="AA2612" s="225">
        <v>202409</v>
      </c>
      <c r="AB2612" s="246"/>
      <c r="AC2612" s="236" t="s">
        <v>7181</v>
      </c>
      <c r="AD2612" s="247" t="s">
        <v>7196</v>
      </c>
      <c r="AE2612" s="248">
        <v>0.4</v>
      </c>
      <c r="AF2612" s="247" t="s">
        <v>7196</v>
      </c>
      <c r="AG2612" s="242" t="str">
        <f>IFERROR(VLOOKUP(작성용!A:A,RM!A:D,4,0),"-")</f>
        <v>-</v>
      </c>
      <c r="AH2612" s="9" t="s">
        <v>9173</v>
      </c>
      <c r="AI2612" s="238" t="s">
        <v>9173</v>
      </c>
      <c r="AJ2612" s="238" t="s">
        <v>9173</v>
      </c>
      <c r="AK2612" s="238" t="s">
        <v>7182</v>
      </c>
      <c r="AL2612" s="238">
        <v>2611</v>
      </c>
    </row>
    <row r="2613" spans="1:38" x14ac:dyDescent="0.3">
      <c r="A2613" s="232">
        <v>6000716</v>
      </c>
      <c r="B2613" s="232" t="s">
        <v>9780</v>
      </c>
      <c r="C2613" s="244" t="s">
        <v>6717</v>
      </c>
      <c r="D2613" s="240" t="s">
        <v>9786</v>
      </c>
      <c r="E2613" s="239">
        <v>1101116525450</v>
      </c>
      <c r="F2613" s="243" t="s">
        <v>7179</v>
      </c>
      <c r="G2613" s="214">
        <v>0</v>
      </c>
      <c r="H2613" s="234" t="s">
        <v>9173</v>
      </c>
      <c r="I2613" s="234"/>
      <c r="J2613" s="234"/>
      <c r="K2613" s="234"/>
      <c r="L2613" s="234"/>
      <c r="M2613" s="234"/>
      <c r="N2613" s="234" t="s">
        <v>6946</v>
      </c>
      <c r="O2613" s="249"/>
      <c r="P2613" s="249"/>
      <c r="Q2613" s="226"/>
      <c r="R2613" s="212" t="s">
        <v>2</v>
      </c>
      <c r="S2613" s="213" t="s">
        <v>9173</v>
      </c>
      <c r="T2613" s="236" t="s">
        <v>9741</v>
      </c>
      <c r="U2613" s="237" t="s">
        <v>6722</v>
      </c>
      <c r="V2613" s="237">
        <v>45545</v>
      </c>
      <c r="W2613" s="236" t="s">
        <v>6944</v>
      </c>
      <c r="X2613" s="237" t="s">
        <v>9173</v>
      </c>
      <c r="Y2613" s="237"/>
      <c r="Z2613" s="237"/>
      <c r="AA2613" s="225">
        <v>202409</v>
      </c>
      <c r="AB2613" s="246"/>
      <c r="AC2613" s="236" t="s">
        <v>7181</v>
      </c>
      <c r="AD2613" s="247" t="s">
        <v>7077</v>
      </c>
      <c r="AE2613" s="248">
        <v>0.4</v>
      </c>
      <c r="AF2613" s="247" t="s">
        <v>7077</v>
      </c>
      <c r="AG2613" s="242" t="str">
        <f>IFERROR(VLOOKUP(작성용!A:A,RM!A:D,4,0),"-")</f>
        <v>-</v>
      </c>
      <c r="AH2613" s="9" t="s">
        <v>9173</v>
      </c>
      <c r="AI2613" s="238" t="s">
        <v>9173</v>
      </c>
      <c r="AJ2613" s="238" t="s">
        <v>9173</v>
      </c>
      <c r="AK2613" s="238" t="s">
        <v>7182</v>
      </c>
      <c r="AL2613" s="238">
        <v>2612</v>
      </c>
    </row>
    <row r="2614" spans="1:38" x14ac:dyDescent="0.3">
      <c r="A2614" s="232">
        <v>6000716</v>
      </c>
      <c r="B2614" s="232" t="s">
        <v>9780</v>
      </c>
      <c r="C2614" s="244" t="s">
        <v>6717</v>
      </c>
      <c r="D2614" s="240" t="s">
        <v>9786</v>
      </c>
      <c r="E2614" s="239">
        <v>1101116525450</v>
      </c>
      <c r="F2614" s="243" t="s">
        <v>7044</v>
      </c>
      <c r="G2614" s="214">
        <v>0</v>
      </c>
      <c r="H2614" s="234" t="s">
        <v>9173</v>
      </c>
      <c r="I2614" s="234"/>
      <c r="J2614" s="234"/>
      <c r="K2614" s="234"/>
      <c r="L2614" s="234"/>
      <c r="M2614" s="234"/>
      <c r="N2614" s="234" t="s">
        <v>6946</v>
      </c>
      <c r="O2614" s="249"/>
      <c r="P2614" s="249"/>
      <c r="Q2614" s="226"/>
      <c r="R2614" s="212" t="s">
        <v>2</v>
      </c>
      <c r="S2614" s="213" t="s">
        <v>9173</v>
      </c>
      <c r="T2614" s="236" t="s">
        <v>9741</v>
      </c>
      <c r="U2614" s="237" t="s">
        <v>6722</v>
      </c>
      <c r="V2614" s="237">
        <v>45545</v>
      </c>
      <c r="W2614" s="236" t="s">
        <v>6944</v>
      </c>
      <c r="X2614" s="237" t="s">
        <v>9173</v>
      </c>
      <c r="Y2614" s="237"/>
      <c r="Z2614" s="237"/>
      <c r="AA2614" s="225">
        <v>202409</v>
      </c>
      <c r="AB2614" s="246"/>
      <c r="AC2614" s="236" t="s">
        <v>7181</v>
      </c>
      <c r="AD2614" s="247" t="s">
        <v>7077</v>
      </c>
      <c r="AE2614" s="248">
        <v>0</v>
      </c>
      <c r="AF2614" s="247" t="s">
        <v>7077</v>
      </c>
      <c r="AG2614" s="242" t="str">
        <f>IFERROR(VLOOKUP(작성용!A:A,RM!A:D,4,0),"-")</f>
        <v>-</v>
      </c>
      <c r="AH2614" s="9" t="s">
        <v>9173</v>
      </c>
      <c r="AI2614" s="238" t="s">
        <v>9173</v>
      </c>
      <c r="AJ2614" s="238" t="s">
        <v>9173</v>
      </c>
      <c r="AK2614" s="238" t="s">
        <v>7182</v>
      </c>
      <c r="AL2614" s="238">
        <v>2613</v>
      </c>
    </row>
    <row r="2615" spans="1:38" x14ac:dyDescent="0.3">
      <c r="A2615" s="232">
        <v>6000716</v>
      </c>
      <c r="B2615" s="232" t="s">
        <v>9780</v>
      </c>
      <c r="C2615" s="244" t="s">
        <v>6717</v>
      </c>
      <c r="D2615" s="240" t="s">
        <v>9787</v>
      </c>
      <c r="E2615" s="239">
        <v>1311110441045</v>
      </c>
      <c r="F2615" s="243" t="s">
        <v>7179</v>
      </c>
      <c r="G2615" s="214">
        <v>0</v>
      </c>
      <c r="H2615" s="234" t="s">
        <v>9173</v>
      </c>
      <c r="I2615" s="234"/>
      <c r="J2615" s="234"/>
      <c r="K2615" s="234"/>
      <c r="L2615" s="234"/>
      <c r="M2615" s="234"/>
      <c r="N2615" s="234" t="s">
        <v>6946</v>
      </c>
      <c r="O2615" s="249"/>
      <c r="P2615" s="249"/>
      <c r="Q2615" s="226"/>
      <c r="R2615" s="212" t="s">
        <v>2</v>
      </c>
      <c r="S2615" s="213" t="s">
        <v>9173</v>
      </c>
      <c r="T2615" s="236" t="s">
        <v>9741</v>
      </c>
      <c r="U2615" s="237" t="s">
        <v>6722</v>
      </c>
      <c r="V2615" s="237">
        <v>45545</v>
      </c>
      <c r="W2615" s="236" t="s">
        <v>6944</v>
      </c>
      <c r="X2615" s="237" t="s">
        <v>9173</v>
      </c>
      <c r="Y2615" s="237"/>
      <c r="Z2615" s="237"/>
      <c r="AA2615" s="225">
        <v>202409</v>
      </c>
      <c r="AB2615" s="246"/>
      <c r="AC2615" s="236" t="s">
        <v>7181</v>
      </c>
      <c r="AD2615" s="247" t="s">
        <v>7129</v>
      </c>
      <c r="AE2615" s="248">
        <v>0.4</v>
      </c>
      <c r="AF2615" s="247" t="s">
        <v>7129</v>
      </c>
      <c r="AG2615" s="242" t="str">
        <f>IFERROR(VLOOKUP(작성용!A:A,RM!A:D,4,0),"-")</f>
        <v>-</v>
      </c>
      <c r="AH2615" s="9" t="s">
        <v>9173</v>
      </c>
      <c r="AI2615" s="238" t="s">
        <v>9173</v>
      </c>
      <c r="AJ2615" s="238" t="s">
        <v>9173</v>
      </c>
      <c r="AK2615" s="238" t="s">
        <v>7182</v>
      </c>
      <c r="AL2615" s="238">
        <v>2614</v>
      </c>
    </row>
    <row r="2616" spans="1:38" x14ac:dyDescent="0.3">
      <c r="A2616" s="232">
        <v>6000716</v>
      </c>
      <c r="B2616" s="232" t="s">
        <v>9780</v>
      </c>
      <c r="C2616" s="244" t="s">
        <v>6717</v>
      </c>
      <c r="D2616" s="240" t="s">
        <v>9787</v>
      </c>
      <c r="E2616" s="239">
        <v>1311110441045</v>
      </c>
      <c r="F2616" s="243" t="s">
        <v>7044</v>
      </c>
      <c r="G2616" s="214">
        <v>0</v>
      </c>
      <c r="H2616" s="234" t="s">
        <v>9173</v>
      </c>
      <c r="I2616" s="234"/>
      <c r="J2616" s="234"/>
      <c r="K2616" s="234"/>
      <c r="L2616" s="234"/>
      <c r="M2616" s="234"/>
      <c r="N2616" s="234" t="s">
        <v>6946</v>
      </c>
      <c r="O2616" s="249"/>
      <c r="P2616" s="249"/>
      <c r="Q2616" s="226"/>
      <c r="R2616" s="212" t="s">
        <v>2</v>
      </c>
      <c r="S2616" s="213" t="s">
        <v>9173</v>
      </c>
      <c r="T2616" s="236" t="s">
        <v>9741</v>
      </c>
      <c r="U2616" s="237" t="s">
        <v>6722</v>
      </c>
      <c r="V2616" s="237">
        <v>45545</v>
      </c>
      <c r="W2616" s="236" t="s">
        <v>6944</v>
      </c>
      <c r="X2616" s="237" t="s">
        <v>9173</v>
      </c>
      <c r="Y2616" s="237"/>
      <c r="Z2616" s="237"/>
      <c r="AA2616" s="225">
        <v>202409</v>
      </c>
      <c r="AB2616" s="246"/>
      <c r="AC2616" s="236" t="s">
        <v>7181</v>
      </c>
      <c r="AD2616" s="247" t="s">
        <v>7129</v>
      </c>
      <c r="AE2616" s="248">
        <v>0</v>
      </c>
      <c r="AF2616" s="247" t="s">
        <v>7129</v>
      </c>
      <c r="AG2616" s="242" t="str">
        <f>IFERROR(VLOOKUP(작성용!A:A,RM!A:D,4,0),"-")</f>
        <v>-</v>
      </c>
      <c r="AH2616" s="9" t="s">
        <v>9173</v>
      </c>
      <c r="AI2616" s="238" t="s">
        <v>9173</v>
      </c>
      <c r="AJ2616" s="238" t="s">
        <v>9173</v>
      </c>
      <c r="AK2616" s="238" t="s">
        <v>7182</v>
      </c>
      <c r="AL2616" s="238">
        <v>2615</v>
      </c>
    </row>
    <row r="2617" spans="1:38" x14ac:dyDescent="0.3">
      <c r="A2617" s="232">
        <v>6000716</v>
      </c>
      <c r="B2617" s="232" t="s">
        <v>9780</v>
      </c>
      <c r="C2617" s="244" t="s">
        <v>6717</v>
      </c>
      <c r="D2617" s="240" t="s">
        <v>9787</v>
      </c>
      <c r="E2617" s="239">
        <v>1311110441045</v>
      </c>
      <c r="F2617" s="243" t="s">
        <v>7044</v>
      </c>
      <c r="G2617" s="214">
        <v>1</v>
      </c>
      <c r="H2617" s="234" t="s">
        <v>9173</v>
      </c>
      <c r="I2617" s="234"/>
      <c r="J2617" s="234"/>
      <c r="K2617" s="234"/>
      <c r="L2617" s="234"/>
      <c r="M2617" s="234"/>
      <c r="N2617" s="234" t="s">
        <v>6946</v>
      </c>
      <c r="O2617" s="249"/>
      <c r="P2617" s="249"/>
      <c r="Q2617" s="226"/>
      <c r="R2617" s="212" t="s">
        <v>2</v>
      </c>
      <c r="S2617" s="213" t="s">
        <v>9173</v>
      </c>
      <c r="T2617" s="236" t="s">
        <v>9741</v>
      </c>
      <c r="U2617" s="237" t="s">
        <v>6722</v>
      </c>
      <c r="V2617" s="237">
        <v>45545</v>
      </c>
      <c r="W2617" s="236" t="s">
        <v>6944</v>
      </c>
      <c r="X2617" s="237" t="s">
        <v>9173</v>
      </c>
      <c r="Y2617" s="237"/>
      <c r="Z2617" s="237"/>
      <c r="AA2617" s="225">
        <v>202409</v>
      </c>
      <c r="AB2617" s="246"/>
      <c r="AC2617" s="236" t="s">
        <v>7181</v>
      </c>
      <c r="AD2617" s="247" t="s">
        <v>7129</v>
      </c>
      <c r="AE2617" s="248">
        <v>0</v>
      </c>
      <c r="AF2617" s="247" t="s">
        <v>7129</v>
      </c>
      <c r="AG2617" s="242" t="str">
        <f>IFERROR(VLOOKUP(작성용!A:A,RM!A:D,4,0),"-")</f>
        <v>-</v>
      </c>
      <c r="AH2617" s="9" t="s">
        <v>9173</v>
      </c>
      <c r="AI2617" s="238" t="s">
        <v>9173</v>
      </c>
      <c r="AJ2617" s="238" t="s">
        <v>9173</v>
      </c>
      <c r="AK2617" s="238" t="s">
        <v>7182</v>
      </c>
      <c r="AL2617" s="238">
        <v>2616</v>
      </c>
    </row>
    <row r="2618" spans="1:38" x14ac:dyDescent="0.3">
      <c r="A2618" s="232">
        <v>6000716</v>
      </c>
      <c r="B2618" s="232" t="s">
        <v>9780</v>
      </c>
      <c r="C2618" s="244" t="s">
        <v>6717</v>
      </c>
      <c r="D2618" s="240" t="s">
        <v>9061</v>
      </c>
      <c r="E2618" s="239">
        <v>1101117174256</v>
      </c>
      <c r="F2618" s="243" t="s">
        <v>7044</v>
      </c>
      <c r="G2618" s="214">
        <v>0</v>
      </c>
      <c r="H2618" s="234" t="s">
        <v>9173</v>
      </c>
      <c r="I2618" s="234"/>
      <c r="J2618" s="234"/>
      <c r="K2618" s="234"/>
      <c r="L2618" s="234"/>
      <c r="M2618" s="234"/>
      <c r="N2618" s="234" t="s">
        <v>6946</v>
      </c>
      <c r="O2618" s="249"/>
      <c r="P2618" s="249"/>
      <c r="Q2618" s="226"/>
      <c r="R2618" s="212" t="s">
        <v>2</v>
      </c>
      <c r="S2618" s="213" t="s">
        <v>9173</v>
      </c>
      <c r="T2618" s="236" t="s">
        <v>9741</v>
      </c>
      <c r="U2618" s="237" t="s">
        <v>6722</v>
      </c>
      <c r="V2618" s="237">
        <v>45545</v>
      </c>
      <c r="W2618" s="236" t="s">
        <v>6944</v>
      </c>
      <c r="X2618" s="237" t="s">
        <v>9173</v>
      </c>
      <c r="Y2618" s="237"/>
      <c r="Z2618" s="237"/>
      <c r="AA2618" s="225">
        <v>202409</v>
      </c>
      <c r="AB2618" s="246"/>
      <c r="AC2618" s="236" t="s">
        <v>7181</v>
      </c>
      <c r="AD2618" s="247" t="s">
        <v>7115</v>
      </c>
      <c r="AE2618" s="248">
        <v>0.4</v>
      </c>
      <c r="AF2618" s="247" t="s">
        <v>7115</v>
      </c>
      <c r="AG2618" s="242" t="str">
        <f>IFERROR(VLOOKUP(작성용!A:A,RM!A:D,4,0),"-")</f>
        <v>-</v>
      </c>
      <c r="AH2618" s="9" t="s">
        <v>9173</v>
      </c>
      <c r="AI2618" s="238" t="s">
        <v>9173</v>
      </c>
      <c r="AJ2618" s="238" t="s">
        <v>9173</v>
      </c>
      <c r="AK2618" s="238" t="s">
        <v>7182</v>
      </c>
      <c r="AL2618" s="238">
        <v>2617</v>
      </c>
    </row>
    <row r="2619" spans="1:38" x14ac:dyDescent="0.3">
      <c r="A2619" s="232">
        <v>6000716</v>
      </c>
      <c r="B2619" s="232" t="s">
        <v>9780</v>
      </c>
      <c r="C2619" s="244" t="s">
        <v>6717</v>
      </c>
      <c r="D2619" s="240" t="s">
        <v>9788</v>
      </c>
      <c r="E2619" s="239">
        <v>1101117849370</v>
      </c>
      <c r="F2619" s="243" t="s">
        <v>7044</v>
      </c>
      <c r="G2619" s="214">
        <v>0</v>
      </c>
      <c r="H2619" s="234" t="s">
        <v>9173</v>
      </c>
      <c r="I2619" s="234"/>
      <c r="J2619" s="234"/>
      <c r="K2619" s="234"/>
      <c r="L2619" s="234"/>
      <c r="M2619" s="234"/>
      <c r="N2619" s="234" t="s">
        <v>6946</v>
      </c>
      <c r="O2619" s="249"/>
      <c r="P2619" s="249"/>
      <c r="Q2619" s="226"/>
      <c r="R2619" s="212" t="s">
        <v>2</v>
      </c>
      <c r="S2619" s="213" t="s">
        <v>9173</v>
      </c>
      <c r="T2619" s="236" t="s">
        <v>9741</v>
      </c>
      <c r="U2619" s="237" t="s">
        <v>6722</v>
      </c>
      <c r="V2619" s="237">
        <v>45545</v>
      </c>
      <c r="W2619" s="236" t="s">
        <v>6944</v>
      </c>
      <c r="X2619" s="237" t="s">
        <v>9173</v>
      </c>
      <c r="Y2619" s="237"/>
      <c r="Z2619" s="237"/>
      <c r="AA2619" s="225">
        <v>202409</v>
      </c>
      <c r="AB2619" s="246"/>
      <c r="AC2619" s="236" t="s">
        <v>7181</v>
      </c>
      <c r="AD2619" s="247" t="s">
        <v>7129</v>
      </c>
      <c r="AE2619" s="248">
        <v>0.4</v>
      </c>
      <c r="AF2619" s="247" t="s">
        <v>7129</v>
      </c>
      <c r="AG2619" s="242" t="str">
        <f>IFERROR(VLOOKUP(작성용!A:A,RM!A:D,4,0),"-")</f>
        <v>-</v>
      </c>
      <c r="AH2619" s="9" t="s">
        <v>9173</v>
      </c>
      <c r="AI2619" s="238" t="s">
        <v>9173</v>
      </c>
      <c r="AJ2619" s="238" t="s">
        <v>9173</v>
      </c>
      <c r="AK2619" s="238" t="s">
        <v>7182</v>
      </c>
      <c r="AL2619" s="238">
        <v>2618</v>
      </c>
    </row>
    <row r="2620" spans="1:38" x14ac:dyDescent="0.3">
      <c r="A2620" s="232">
        <v>6000716</v>
      </c>
      <c r="B2620" s="232" t="s">
        <v>9780</v>
      </c>
      <c r="C2620" s="244" t="s">
        <v>6717</v>
      </c>
      <c r="D2620" s="240" t="s">
        <v>9789</v>
      </c>
      <c r="E2620" s="239">
        <v>1101117565942</v>
      </c>
      <c r="F2620" s="243" t="s">
        <v>7044</v>
      </c>
      <c r="G2620" s="214">
        <v>0</v>
      </c>
      <c r="H2620" s="234" t="s">
        <v>9173</v>
      </c>
      <c r="I2620" s="234"/>
      <c r="J2620" s="234"/>
      <c r="K2620" s="234"/>
      <c r="L2620" s="234"/>
      <c r="M2620" s="234"/>
      <c r="N2620" s="234" t="s">
        <v>6946</v>
      </c>
      <c r="O2620" s="249"/>
      <c r="P2620" s="249"/>
      <c r="Q2620" s="226"/>
      <c r="R2620" s="212" t="s">
        <v>2</v>
      </c>
      <c r="S2620" s="213" t="s">
        <v>9173</v>
      </c>
      <c r="T2620" s="236" t="s">
        <v>9741</v>
      </c>
      <c r="U2620" s="237" t="s">
        <v>6722</v>
      </c>
      <c r="V2620" s="237">
        <v>45545</v>
      </c>
      <c r="W2620" s="236" t="s">
        <v>6944</v>
      </c>
      <c r="X2620" s="237" t="s">
        <v>9173</v>
      </c>
      <c r="Y2620" s="237"/>
      <c r="Z2620" s="237"/>
      <c r="AA2620" s="225">
        <v>202409</v>
      </c>
      <c r="AB2620" s="246"/>
      <c r="AC2620" s="236" t="s">
        <v>7181</v>
      </c>
      <c r="AD2620" s="247" t="s">
        <v>7111</v>
      </c>
      <c r="AE2620" s="248">
        <v>0</v>
      </c>
      <c r="AF2620" s="247" t="s">
        <v>7111</v>
      </c>
      <c r="AG2620" s="242" t="str">
        <f>IFERROR(VLOOKUP(작성용!A:A,RM!A:D,4,0),"-")</f>
        <v>-</v>
      </c>
      <c r="AH2620" s="9" t="s">
        <v>9173</v>
      </c>
      <c r="AI2620" s="238" t="s">
        <v>9173</v>
      </c>
      <c r="AJ2620" s="238" t="s">
        <v>9173</v>
      </c>
      <c r="AK2620" s="238" t="s">
        <v>7182</v>
      </c>
      <c r="AL2620" s="238">
        <v>2619</v>
      </c>
    </row>
    <row r="2621" spans="1:38" x14ac:dyDescent="0.3">
      <c r="A2621" s="232">
        <v>6000716</v>
      </c>
      <c r="B2621" s="232" t="s">
        <v>9780</v>
      </c>
      <c r="C2621" s="244" t="s">
        <v>6717</v>
      </c>
      <c r="D2621" s="240" t="s">
        <v>9790</v>
      </c>
      <c r="E2621" s="239">
        <v>1101117875408</v>
      </c>
      <c r="F2621" s="243" t="s">
        <v>7044</v>
      </c>
      <c r="G2621" s="214">
        <v>0</v>
      </c>
      <c r="H2621" s="234" t="s">
        <v>9173</v>
      </c>
      <c r="I2621" s="234"/>
      <c r="J2621" s="234"/>
      <c r="K2621" s="234"/>
      <c r="L2621" s="234"/>
      <c r="M2621" s="234"/>
      <c r="N2621" s="234" t="s">
        <v>6946</v>
      </c>
      <c r="O2621" s="249"/>
      <c r="P2621" s="249"/>
      <c r="Q2621" s="226"/>
      <c r="R2621" s="212" t="s">
        <v>2</v>
      </c>
      <c r="S2621" s="213" t="s">
        <v>9173</v>
      </c>
      <c r="T2621" s="236" t="s">
        <v>9741</v>
      </c>
      <c r="U2621" s="237" t="s">
        <v>6722</v>
      </c>
      <c r="V2621" s="237">
        <v>45545</v>
      </c>
      <c r="W2621" s="236" t="s">
        <v>6944</v>
      </c>
      <c r="X2621" s="237" t="s">
        <v>9173</v>
      </c>
      <c r="Y2621" s="237"/>
      <c r="Z2621" s="237"/>
      <c r="AA2621" s="225">
        <v>202409</v>
      </c>
      <c r="AB2621" s="246"/>
      <c r="AC2621" s="236" t="s">
        <v>7181</v>
      </c>
      <c r="AD2621" s="247" t="s">
        <v>7115</v>
      </c>
      <c r="AE2621" s="248">
        <v>0</v>
      </c>
      <c r="AF2621" s="247" t="s">
        <v>7115</v>
      </c>
      <c r="AG2621" s="242" t="str">
        <f>IFERROR(VLOOKUP(작성용!A:A,RM!A:D,4,0),"-")</f>
        <v>-</v>
      </c>
      <c r="AH2621" s="9" t="s">
        <v>9173</v>
      </c>
      <c r="AI2621" s="238" t="s">
        <v>9173</v>
      </c>
      <c r="AJ2621" s="238" t="s">
        <v>9173</v>
      </c>
      <c r="AK2621" s="238" t="s">
        <v>7182</v>
      </c>
      <c r="AL2621" s="238">
        <v>2620</v>
      </c>
    </row>
    <row r="2622" spans="1:38" x14ac:dyDescent="0.3">
      <c r="A2622" s="232">
        <v>6000716</v>
      </c>
      <c r="B2622" s="232" t="s">
        <v>9780</v>
      </c>
      <c r="C2622" s="244" t="s">
        <v>6717</v>
      </c>
      <c r="D2622" s="240" t="s">
        <v>9791</v>
      </c>
      <c r="E2622" s="239" t="s">
        <v>5858</v>
      </c>
      <c r="F2622" s="243" t="s">
        <v>6966</v>
      </c>
      <c r="G2622" s="214">
        <v>0</v>
      </c>
      <c r="H2622" s="234" t="s">
        <v>9173</v>
      </c>
      <c r="I2622" s="234"/>
      <c r="J2622" s="234"/>
      <c r="K2622" s="234"/>
      <c r="L2622" s="234"/>
      <c r="M2622" s="234"/>
      <c r="N2622" s="234" t="s">
        <v>6946</v>
      </c>
      <c r="O2622" s="249"/>
      <c r="P2622" s="249"/>
      <c r="Q2622" s="226"/>
      <c r="R2622" s="212" t="s">
        <v>2</v>
      </c>
      <c r="S2622" s="213" t="s">
        <v>9173</v>
      </c>
      <c r="T2622" s="236" t="s">
        <v>9741</v>
      </c>
      <c r="U2622" s="237" t="s">
        <v>6722</v>
      </c>
      <c r="V2622" s="237">
        <v>45545</v>
      </c>
      <c r="W2622" s="236" t="s">
        <v>6944</v>
      </c>
      <c r="X2622" s="237" t="s">
        <v>9173</v>
      </c>
      <c r="Y2622" s="237"/>
      <c r="Z2622" s="237"/>
      <c r="AA2622" s="225">
        <v>202409</v>
      </c>
      <c r="AB2622" s="246"/>
      <c r="AC2622" s="236" t="s">
        <v>7181</v>
      </c>
      <c r="AD2622" s="247" t="s">
        <v>7111</v>
      </c>
      <c r="AE2622" s="248">
        <v>0</v>
      </c>
      <c r="AF2622" s="247" t="s">
        <v>7111</v>
      </c>
      <c r="AG2622" s="242" t="str">
        <f>IFERROR(VLOOKUP(작성용!A:A,RM!A:D,4,0),"-")</f>
        <v>-</v>
      </c>
      <c r="AH2622" s="9" t="s">
        <v>9173</v>
      </c>
      <c r="AI2622" s="238" t="s">
        <v>9173</v>
      </c>
      <c r="AJ2622" s="238" t="s">
        <v>9173</v>
      </c>
      <c r="AK2622" s="238" t="s">
        <v>7182</v>
      </c>
      <c r="AL2622" s="238">
        <v>2621</v>
      </c>
    </row>
    <row r="2623" spans="1:38" x14ac:dyDescent="0.3">
      <c r="A2623" s="232">
        <v>6000716</v>
      </c>
      <c r="B2623" s="232" t="s">
        <v>9780</v>
      </c>
      <c r="C2623" s="244" t="s">
        <v>6717</v>
      </c>
      <c r="D2623" s="240" t="s">
        <v>9792</v>
      </c>
      <c r="E2623" s="239">
        <v>1101115903219</v>
      </c>
      <c r="F2623" s="243" t="s">
        <v>7179</v>
      </c>
      <c r="G2623" s="214">
        <v>0</v>
      </c>
      <c r="H2623" s="234" t="s">
        <v>9173</v>
      </c>
      <c r="I2623" s="234"/>
      <c r="J2623" s="234"/>
      <c r="K2623" s="234"/>
      <c r="L2623" s="234"/>
      <c r="M2623" s="234"/>
      <c r="N2623" s="234" t="s">
        <v>6946</v>
      </c>
      <c r="O2623" s="249"/>
      <c r="P2623" s="249"/>
      <c r="Q2623" s="226"/>
      <c r="R2623" s="212" t="s">
        <v>2</v>
      </c>
      <c r="S2623" s="213" t="s">
        <v>9173</v>
      </c>
      <c r="T2623" s="236" t="s">
        <v>9741</v>
      </c>
      <c r="U2623" s="237" t="s">
        <v>6722</v>
      </c>
      <c r="V2623" s="237">
        <v>45545</v>
      </c>
      <c r="W2623" s="236" t="s">
        <v>6944</v>
      </c>
      <c r="X2623" s="237" t="s">
        <v>9173</v>
      </c>
      <c r="Y2623" s="237"/>
      <c r="Z2623" s="237"/>
      <c r="AA2623" s="225">
        <v>202409</v>
      </c>
      <c r="AB2623" s="246"/>
      <c r="AC2623" s="236" t="s">
        <v>7181</v>
      </c>
      <c r="AD2623" s="247" t="s">
        <v>7115</v>
      </c>
      <c r="AE2623" s="248">
        <v>0</v>
      </c>
      <c r="AF2623" s="247" t="s">
        <v>7115</v>
      </c>
      <c r="AG2623" s="242" t="str">
        <f>IFERROR(VLOOKUP(작성용!A:A,RM!A:D,4,0),"-")</f>
        <v>-</v>
      </c>
      <c r="AH2623" s="9" t="s">
        <v>9173</v>
      </c>
      <c r="AI2623" s="238" t="s">
        <v>9173</v>
      </c>
      <c r="AJ2623" s="238" t="s">
        <v>9173</v>
      </c>
      <c r="AK2623" s="238" t="s">
        <v>7182</v>
      </c>
      <c r="AL2623" s="238">
        <v>2622</v>
      </c>
    </row>
    <row r="2624" spans="1:38" x14ac:dyDescent="0.3">
      <c r="A2624" s="232">
        <v>6000716</v>
      </c>
      <c r="B2624" s="232" t="s">
        <v>9780</v>
      </c>
      <c r="C2624" s="244" t="s">
        <v>6717</v>
      </c>
      <c r="D2624" s="240" t="s">
        <v>9792</v>
      </c>
      <c r="E2624" s="239">
        <v>1101115903219</v>
      </c>
      <c r="F2624" s="243" t="s">
        <v>7044</v>
      </c>
      <c r="G2624" s="214">
        <v>0</v>
      </c>
      <c r="H2624" s="234" t="s">
        <v>9173</v>
      </c>
      <c r="I2624" s="234"/>
      <c r="J2624" s="234"/>
      <c r="K2624" s="234"/>
      <c r="L2624" s="234"/>
      <c r="M2624" s="234"/>
      <c r="N2624" s="234" t="s">
        <v>6946</v>
      </c>
      <c r="O2624" s="249"/>
      <c r="P2624" s="249"/>
      <c r="Q2624" s="226"/>
      <c r="R2624" s="212" t="s">
        <v>2</v>
      </c>
      <c r="S2624" s="213" t="s">
        <v>9173</v>
      </c>
      <c r="T2624" s="236" t="s">
        <v>9741</v>
      </c>
      <c r="U2624" s="237" t="s">
        <v>6722</v>
      </c>
      <c r="V2624" s="237">
        <v>45545</v>
      </c>
      <c r="W2624" s="236" t="s">
        <v>6944</v>
      </c>
      <c r="X2624" s="237" t="s">
        <v>9173</v>
      </c>
      <c r="Y2624" s="237"/>
      <c r="Z2624" s="237"/>
      <c r="AA2624" s="225">
        <v>202409</v>
      </c>
      <c r="AB2624" s="246"/>
      <c r="AC2624" s="236" t="s">
        <v>7181</v>
      </c>
      <c r="AD2624" s="247" t="s">
        <v>7115</v>
      </c>
      <c r="AE2624" s="248">
        <v>0</v>
      </c>
      <c r="AF2624" s="247" t="s">
        <v>7115</v>
      </c>
      <c r="AG2624" s="242" t="str">
        <f>IFERROR(VLOOKUP(작성용!A:A,RM!A:D,4,0),"-")</f>
        <v>-</v>
      </c>
      <c r="AH2624" s="9" t="s">
        <v>9173</v>
      </c>
      <c r="AI2624" s="238" t="s">
        <v>9173</v>
      </c>
      <c r="AJ2624" s="238" t="s">
        <v>9173</v>
      </c>
      <c r="AK2624" s="238" t="s">
        <v>7182</v>
      </c>
      <c r="AL2624" s="238">
        <v>2623</v>
      </c>
    </row>
    <row r="2625" spans="1:38" x14ac:dyDescent="0.3">
      <c r="A2625" s="232">
        <v>6000716</v>
      </c>
      <c r="B2625" s="232" t="s">
        <v>9780</v>
      </c>
      <c r="C2625" s="244" t="s">
        <v>6717</v>
      </c>
      <c r="D2625" s="240" t="s">
        <v>9793</v>
      </c>
      <c r="E2625" s="239">
        <v>1101116829373</v>
      </c>
      <c r="F2625" s="243" t="s">
        <v>7044</v>
      </c>
      <c r="G2625" s="214">
        <v>0</v>
      </c>
      <c r="H2625" s="234" t="s">
        <v>9173</v>
      </c>
      <c r="I2625" s="234"/>
      <c r="J2625" s="234"/>
      <c r="K2625" s="234"/>
      <c r="L2625" s="234"/>
      <c r="M2625" s="234"/>
      <c r="N2625" s="234" t="s">
        <v>6946</v>
      </c>
      <c r="O2625" s="249"/>
      <c r="P2625" s="249"/>
      <c r="Q2625" s="226"/>
      <c r="R2625" s="212" t="s">
        <v>2</v>
      </c>
      <c r="S2625" s="213" t="s">
        <v>9173</v>
      </c>
      <c r="T2625" s="236" t="s">
        <v>9741</v>
      </c>
      <c r="U2625" s="237" t="s">
        <v>6722</v>
      </c>
      <c r="V2625" s="237">
        <v>45545</v>
      </c>
      <c r="W2625" s="236" t="s">
        <v>6944</v>
      </c>
      <c r="X2625" s="237" t="s">
        <v>9173</v>
      </c>
      <c r="Y2625" s="237"/>
      <c r="Z2625" s="237"/>
      <c r="AA2625" s="225">
        <v>202409</v>
      </c>
      <c r="AB2625" s="246"/>
      <c r="AC2625" s="236" t="s">
        <v>7181</v>
      </c>
      <c r="AD2625" s="247" t="s">
        <v>7146</v>
      </c>
      <c r="AE2625" s="248">
        <v>0</v>
      </c>
      <c r="AF2625" s="247" t="s">
        <v>7146</v>
      </c>
      <c r="AG2625" s="242" t="str">
        <f>IFERROR(VLOOKUP(작성용!A:A,RM!A:D,4,0),"-")</f>
        <v>-</v>
      </c>
      <c r="AH2625" s="9" t="s">
        <v>9173</v>
      </c>
      <c r="AI2625" s="238" t="s">
        <v>9173</v>
      </c>
      <c r="AJ2625" s="238" t="s">
        <v>9173</v>
      </c>
      <c r="AK2625" s="238" t="s">
        <v>7182</v>
      </c>
      <c r="AL2625" s="238">
        <v>2624</v>
      </c>
    </row>
    <row r="2626" spans="1:38" x14ac:dyDescent="0.3">
      <c r="A2626" s="232">
        <v>6000716</v>
      </c>
      <c r="B2626" s="232" t="s">
        <v>9780</v>
      </c>
      <c r="C2626" s="244" t="s">
        <v>6717</v>
      </c>
      <c r="D2626" s="240" t="s">
        <v>9794</v>
      </c>
      <c r="E2626" s="239" t="s">
        <v>5859</v>
      </c>
      <c r="F2626" s="243" t="s">
        <v>6931</v>
      </c>
      <c r="G2626" s="214">
        <v>0</v>
      </c>
      <c r="H2626" s="234" t="s">
        <v>9173</v>
      </c>
      <c r="I2626" s="234"/>
      <c r="J2626" s="234"/>
      <c r="K2626" s="234"/>
      <c r="L2626" s="234"/>
      <c r="M2626" s="234"/>
      <c r="N2626" s="234" t="s">
        <v>6946</v>
      </c>
      <c r="O2626" s="249"/>
      <c r="P2626" s="249"/>
      <c r="Q2626" s="226"/>
      <c r="R2626" s="212" t="s">
        <v>2</v>
      </c>
      <c r="S2626" s="213" t="s">
        <v>9173</v>
      </c>
      <c r="T2626" s="236" t="s">
        <v>9741</v>
      </c>
      <c r="U2626" s="237" t="s">
        <v>6722</v>
      </c>
      <c r="V2626" s="237">
        <v>45545</v>
      </c>
      <c r="W2626" s="236" t="s">
        <v>6944</v>
      </c>
      <c r="X2626" s="237" t="s">
        <v>9173</v>
      </c>
      <c r="Y2626" s="237"/>
      <c r="Z2626" s="237"/>
      <c r="AA2626" s="225">
        <v>202409</v>
      </c>
      <c r="AB2626" s="246"/>
      <c r="AC2626" s="236" t="s">
        <v>7181</v>
      </c>
      <c r="AD2626" s="247" t="s">
        <v>7152</v>
      </c>
      <c r="AE2626" s="248">
        <v>0</v>
      </c>
      <c r="AF2626" s="247" t="s">
        <v>7152</v>
      </c>
      <c r="AG2626" s="242" t="str">
        <f>IFERROR(VLOOKUP(작성용!A:A,RM!A:D,4,0),"-")</f>
        <v>-</v>
      </c>
      <c r="AH2626" s="9" t="s">
        <v>9173</v>
      </c>
      <c r="AI2626" s="238" t="s">
        <v>9173</v>
      </c>
      <c r="AJ2626" s="238" t="s">
        <v>9173</v>
      </c>
      <c r="AK2626" s="238" t="s">
        <v>7182</v>
      </c>
      <c r="AL2626" s="238">
        <v>2625</v>
      </c>
    </row>
    <row r="2627" spans="1:38" x14ac:dyDescent="0.3">
      <c r="A2627" s="232">
        <v>6000716</v>
      </c>
      <c r="B2627" s="232" t="s">
        <v>9780</v>
      </c>
      <c r="C2627" s="244" t="s">
        <v>6717</v>
      </c>
      <c r="D2627" s="240" t="s">
        <v>9795</v>
      </c>
      <c r="E2627" s="239">
        <v>1101118177142</v>
      </c>
      <c r="F2627" s="243" t="s">
        <v>7044</v>
      </c>
      <c r="G2627" s="214">
        <v>0</v>
      </c>
      <c r="H2627" s="234" t="s">
        <v>9173</v>
      </c>
      <c r="I2627" s="234"/>
      <c r="J2627" s="234"/>
      <c r="K2627" s="234"/>
      <c r="L2627" s="234"/>
      <c r="M2627" s="234"/>
      <c r="N2627" s="234" t="s">
        <v>6946</v>
      </c>
      <c r="O2627" s="249"/>
      <c r="P2627" s="249"/>
      <c r="Q2627" s="226"/>
      <c r="R2627" s="212" t="s">
        <v>2</v>
      </c>
      <c r="S2627" s="213" t="s">
        <v>9173</v>
      </c>
      <c r="T2627" s="236" t="s">
        <v>9741</v>
      </c>
      <c r="U2627" s="237" t="s">
        <v>6722</v>
      </c>
      <c r="V2627" s="237">
        <v>45545</v>
      </c>
      <c r="W2627" s="236" t="s">
        <v>6944</v>
      </c>
      <c r="X2627" s="237" t="s">
        <v>9173</v>
      </c>
      <c r="Y2627" s="237"/>
      <c r="Z2627" s="237"/>
      <c r="AA2627" s="225">
        <v>202409</v>
      </c>
      <c r="AB2627" s="246"/>
      <c r="AC2627" s="236" t="s">
        <v>7181</v>
      </c>
      <c r="AD2627" s="247" t="s">
        <v>7155</v>
      </c>
      <c r="AE2627" s="248">
        <v>0</v>
      </c>
      <c r="AF2627" s="247" t="s">
        <v>7155</v>
      </c>
      <c r="AG2627" s="242" t="str">
        <f>IFERROR(VLOOKUP(작성용!A:A,RM!A:D,4,0),"-")</f>
        <v>-</v>
      </c>
      <c r="AH2627" s="9" t="s">
        <v>9173</v>
      </c>
      <c r="AI2627" s="238" t="s">
        <v>9173</v>
      </c>
      <c r="AJ2627" s="238" t="s">
        <v>9173</v>
      </c>
      <c r="AK2627" s="238" t="s">
        <v>7182</v>
      </c>
      <c r="AL2627" s="238">
        <v>2626</v>
      </c>
    </row>
    <row r="2628" spans="1:38" x14ac:dyDescent="0.3">
      <c r="A2628" s="232">
        <v>6000716</v>
      </c>
      <c r="B2628" s="232" t="s">
        <v>9780</v>
      </c>
      <c r="C2628" s="244" t="s">
        <v>6717</v>
      </c>
      <c r="D2628" s="240" t="s">
        <v>9796</v>
      </c>
      <c r="E2628" s="239" t="s">
        <v>5860</v>
      </c>
      <c r="F2628" s="243" t="s">
        <v>6966</v>
      </c>
      <c r="G2628" s="214">
        <v>0</v>
      </c>
      <c r="H2628" s="234" t="s">
        <v>9173</v>
      </c>
      <c r="I2628" s="234"/>
      <c r="J2628" s="234"/>
      <c r="K2628" s="234"/>
      <c r="L2628" s="234"/>
      <c r="M2628" s="234"/>
      <c r="N2628" s="234" t="s">
        <v>6946</v>
      </c>
      <c r="O2628" s="249"/>
      <c r="P2628" s="249"/>
      <c r="Q2628" s="226"/>
      <c r="R2628" s="212" t="s">
        <v>2</v>
      </c>
      <c r="S2628" s="213" t="s">
        <v>9173</v>
      </c>
      <c r="T2628" s="236" t="s">
        <v>9741</v>
      </c>
      <c r="U2628" s="237" t="s">
        <v>6722</v>
      </c>
      <c r="V2628" s="237">
        <v>45545</v>
      </c>
      <c r="W2628" s="236" t="s">
        <v>6944</v>
      </c>
      <c r="X2628" s="237" t="s">
        <v>9173</v>
      </c>
      <c r="Y2628" s="237"/>
      <c r="Z2628" s="237"/>
      <c r="AA2628" s="225">
        <v>202409</v>
      </c>
      <c r="AB2628" s="246"/>
      <c r="AC2628" s="236" t="s">
        <v>7181</v>
      </c>
      <c r="AD2628" s="247" t="s">
        <v>7115</v>
      </c>
      <c r="AE2628" s="248">
        <v>0</v>
      </c>
      <c r="AF2628" s="247" t="s">
        <v>7115</v>
      </c>
      <c r="AG2628" s="242" t="str">
        <f>IFERROR(VLOOKUP(작성용!A:A,RM!A:D,4,0),"-")</f>
        <v>-</v>
      </c>
      <c r="AH2628" s="9" t="s">
        <v>9173</v>
      </c>
      <c r="AI2628" s="238" t="s">
        <v>9173</v>
      </c>
      <c r="AJ2628" s="238" t="s">
        <v>9173</v>
      </c>
      <c r="AK2628" s="238" t="s">
        <v>7182</v>
      </c>
      <c r="AL2628" s="238">
        <v>2627</v>
      </c>
    </row>
    <row r="2629" spans="1:38" x14ac:dyDescent="0.3">
      <c r="A2629" s="232">
        <v>6000716</v>
      </c>
      <c r="B2629" s="232" t="s">
        <v>9780</v>
      </c>
      <c r="C2629" s="244" t="s">
        <v>6717</v>
      </c>
      <c r="D2629" s="240" t="s">
        <v>9797</v>
      </c>
      <c r="E2629" s="239" t="s">
        <v>9798</v>
      </c>
      <c r="F2629" s="243" t="s">
        <v>6966</v>
      </c>
      <c r="G2629" s="214">
        <v>0</v>
      </c>
      <c r="H2629" s="234" t="s">
        <v>9173</v>
      </c>
      <c r="I2629" s="234"/>
      <c r="J2629" s="234"/>
      <c r="K2629" s="234"/>
      <c r="L2629" s="234"/>
      <c r="M2629" s="234"/>
      <c r="N2629" s="234" t="s">
        <v>6946</v>
      </c>
      <c r="O2629" s="249"/>
      <c r="P2629" s="249"/>
      <c r="Q2629" s="226"/>
      <c r="R2629" s="212" t="s">
        <v>2</v>
      </c>
      <c r="S2629" s="213" t="s">
        <v>9173</v>
      </c>
      <c r="T2629" s="236" t="s">
        <v>9741</v>
      </c>
      <c r="U2629" s="237" t="s">
        <v>6722</v>
      </c>
      <c r="V2629" s="237">
        <v>45545</v>
      </c>
      <c r="W2629" s="236" t="s">
        <v>6944</v>
      </c>
      <c r="X2629" s="237" t="s">
        <v>9173</v>
      </c>
      <c r="Y2629" s="237"/>
      <c r="Z2629" s="237"/>
      <c r="AA2629" s="225">
        <v>202409</v>
      </c>
      <c r="AB2629" s="246"/>
      <c r="AC2629" s="236" t="s">
        <v>7181</v>
      </c>
      <c r="AD2629" s="247" t="s">
        <v>7049</v>
      </c>
      <c r="AE2629" s="248">
        <v>0</v>
      </c>
      <c r="AF2629" s="247" t="s">
        <v>7049</v>
      </c>
      <c r="AG2629" s="242" t="str">
        <f>IFERROR(VLOOKUP(작성용!A:A,RM!A:D,4,0),"-")</f>
        <v>-</v>
      </c>
      <c r="AH2629" s="9" t="s">
        <v>9173</v>
      </c>
      <c r="AI2629" s="238" t="s">
        <v>9173</v>
      </c>
      <c r="AJ2629" s="238" t="s">
        <v>9173</v>
      </c>
      <c r="AK2629" s="238" t="s">
        <v>7182</v>
      </c>
      <c r="AL2629" s="238">
        <v>2628</v>
      </c>
    </row>
    <row r="2630" spans="1:38" x14ac:dyDescent="0.3">
      <c r="A2630" s="232">
        <v>6000716</v>
      </c>
      <c r="B2630" s="232" t="s">
        <v>9780</v>
      </c>
      <c r="C2630" s="244" t="s">
        <v>6717</v>
      </c>
      <c r="D2630" s="240" t="s">
        <v>9799</v>
      </c>
      <c r="E2630" s="239">
        <v>1101115000081</v>
      </c>
      <c r="F2630" s="243" t="s">
        <v>7044</v>
      </c>
      <c r="G2630" s="214">
        <v>0</v>
      </c>
      <c r="H2630" s="234" t="s">
        <v>9173</v>
      </c>
      <c r="I2630" s="234"/>
      <c r="J2630" s="234"/>
      <c r="K2630" s="234"/>
      <c r="L2630" s="234"/>
      <c r="M2630" s="234"/>
      <c r="N2630" s="234" t="s">
        <v>6946</v>
      </c>
      <c r="O2630" s="249"/>
      <c r="P2630" s="249"/>
      <c r="Q2630" s="226"/>
      <c r="R2630" s="212" t="s">
        <v>2</v>
      </c>
      <c r="S2630" s="213" t="s">
        <v>9173</v>
      </c>
      <c r="T2630" s="236" t="s">
        <v>9741</v>
      </c>
      <c r="U2630" s="237" t="s">
        <v>6722</v>
      </c>
      <c r="V2630" s="237">
        <v>45545</v>
      </c>
      <c r="W2630" s="236" t="s">
        <v>6944</v>
      </c>
      <c r="X2630" s="237" t="s">
        <v>9173</v>
      </c>
      <c r="Y2630" s="237"/>
      <c r="Z2630" s="237"/>
      <c r="AA2630" s="225">
        <v>202409</v>
      </c>
      <c r="AB2630" s="246"/>
      <c r="AC2630" s="236" t="s">
        <v>7181</v>
      </c>
      <c r="AD2630" s="247" t="s">
        <v>7049</v>
      </c>
      <c r="AE2630" s="248">
        <v>0</v>
      </c>
      <c r="AF2630" s="247" t="s">
        <v>7049</v>
      </c>
      <c r="AG2630" s="242" t="str">
        <f>IFERROR(VLOOKUP(작성용!A:A,RM!A:D,4,0),"-")</f>
        <v>-</v>
      </c>
      <c r="AH2630" s="9" t="s">
        <v>9173</v>
      </c>
      <c r="AI2630" s="238" t="s">
        <v>9173</v>
      </c>
      <c r="AJ2630" s="238" t="s">
        <v>9173</v>
      </c>
      <c r="AK2630" s="238" t="s">
        <v>7182</v>
      </c>
      <c r="AL2630" s="238">
        <v>2629</v>
      </c>
    </row>
    <row r="2631" spans="1:38" x14ac:dyDescent="0.3">
      <c r="A2631" s="232">
        <v>6000716</v>
      </c>
      <c r="B2631" s="232" t="s">
        <v>9780</v>
      </c>
      <c r="C2631" s="244" t="s">
        <v>6717</v>
      </c>
      <c r="D2631" s="231" t="s">
        <v>9800</v>
      </c>
      <c r="E2631" s="239">
        <v>2841110112915</v>
      </c>
      <c r="F2631" s="243" t="s">
        <v>6931</v>
      </c>
      <c r="G2631" s="214">
        <v>0</v>
      </c>
      <c r="H2631" s="234" t="s">
        <v>9173</v>
      </c>
      <c r="I2631" s="234"/>
      <c r="J2631" s="234"/>
      <c r="K2631" s="234"/>
      <c r="L2631" s="234"/>
      <c r="M2631" s="234"/>
      <c r="N2631" s="234" t="s">
        <v>6946</v>
      </c>
      <c r="O2631" s="249"/>
      <c r="P2631" s="249"/>
      <c r="Q2631" s="226"/>
      <c r="R2631" s="212" t="s">
        <v>2</v>
      </c>
      <c r="S2631" s="213" t="s">
        <v>9173</v>
      </c>
      <c r="T2631" s="236" t="s">
        <v>9741</v>
      </c>
      <c r="U2631" s="237" t="s">
        <v>6722</v>
      </c>
      <c r="V2631" s="237">
        <v>45545</v>
      </c>
      <c r="W2631" s="236" t="s">
        <v>6944</v>
      </c>
      <c r="X2631" s="237" t="s">
        <v>9173</v>
      </c>
      <c r="Y2631" s="237"/>
      <c r="Z2631" s="237"/>
      <c r="AA2631" s="225">
        <v>202409</v>
      </c>
      <c r="AB2631" s="246"/>
      <c r="AC2631" s="236" t="s">
        <v>7181</v>
      </c>
      <c r="AD2631" s="247" t="s">
        <v>6910</v>
      </c>
      <c r="AE2631" s="248">
        <v>0</v>
      </c>
      <c r="AF2631" s="247" t="s">
        <v>6910</v>
      </c>
      <c r="AG2631" s="242" t="str">
        <f>IFERROR(VLOOKUP(작성용!A:A,RM!A:D,4,0),"-")</f>
        <v>-</v>
      </c>
      <c r="AH2631" s="9" t="s">
        <v>9173</v>
      </c>
      <c r="AI2631" s="238" t="s">
        <v>9173</v>
      </c>
      <c r="AJ2631" s="238" t="s">
        <v>9173</v>
      </c>
      <c r="AK2631" s="238" t="s">
        <v>7182</v>
      </c>
      <c r="AL2631" s="238">
        <v>2630</v>
      </c>
    </row>
    <row r="2632" spans="1:38" x14ac:dyDescent="0.3">
      <c r="A2632" s="232">
        <v>6000716</v>
      </c>
      <c r="B2632" s="232" t="s">
        <v>9780</v>
      </c>
      <c r="C2632" s="244" t="s">
        <v>6717</v>
      </c>
      <c r="D2632" s="231" t="s">
        <v>9030</v>
      </c>
      <c r="E2632" s="239">
        <v>1311110641645</v>
      </c>
      <c r="F2632" s="243" t="s">
        <v>7044</v>
      </c>
      <c r="G2632" s="214">
        <v>0</v>
      </c>
      <c r="H2632" s="234" t="s">
        <v>9173</v>
      </c>
      <c r="I2632" s="234"/>
      <c r="J2632" s="234"/>
      <c r="K2632" s="234"/>
      <c r="L2632" s="234"/>
      <c r="M2632" s="234"/>
      <c r="N2632" s="234" t="s">
        <v>6946</v>
      </c>
      <c r="O2632" s="249"/>
      <c r="P2632" s="249"/>
      <c r="Q2632" s="226"/>
      <c r="R2632" s="212" t="s">
        <v>2</v>
      </c>
      <c r="S2632" s="213" t="s">
        <v>9173</v>
      </c>
      <c r="T2632" s="236" t="s">
        <v>9741</v>
      </c>
      <c r="U2632" s="237" t="s">
        <v>6722</v>
      </c>
      <c r="V2632" s="237">
        <v>45545</v>
      </c>
      <c r="W2632" s="236" t="s">
        <v>6944</v>
      </c>
      <c r="X2632" s="237" t="s">
        <v>9173</v>
      </c>
      <c r="Y2632" s="237"/>
      <c r="Z2632" s="237"/>
      <c r="AA2632" s="225">
        <v>202409</v>
      </c>
      <c r="AB2632" s="246"/>
      <c r="AC2632" s="236" t="s">
        <v>7181</v>
      </c>
      <c r="AD2632" s="247" t="s">
        <v>7289</v>
      </c>
      <c r="AE2632" s="248">
        <v>0</v>
      </c>
      <c r="AF2632" s="247" t="s">
        <v>7289</v>
      </c>
      <c r="AG2632" s="242" t="str">
        <f>IFERROR(VLOOKUP(작성용!A:A,RM!A:D,4,0),"-")</f>
        <v>-</v>
      </c>
      <c r="AH2632" s="9" t="s">
        <v>9173</v>
      </c>
      <c r="AI2632" s="238" t="s">
        <v>9173</v>
      </c>
      <c r="AJ2632" s="238" t="s">
        <v>9173</v>
      </c>
      <c r="AK2632" s="238" t="s">
        <v>7182</v>
      </c>
      <c r="AL2632" s="238">
        <v>2631</v>
      </c>
    </row>
    <row r="2633" spans="1:38" x14ac:dyDescent="0.3">
      <c r="A2633" s="232">
        <v>6000716</v>
      </c>
      <c r="B2633" s="232" t="s">
        <v>9780</v>
      </c>
      <c r="C2633" s="244" t="s">
        <v>6717</v>
      </c>
      <c r="D2633" s="240" t="s">
        <v>9801</v>
      </c>
      <c r="E2633" s="239" t="s">
        <v>9802</v>
      </c>
      <c r="F2633" s="243" t="s">
        <v>6966</v>
      </c>
      <c r="G2633" s="214">
        <v>0</v>
      </c>
      <c r="H2633" s="234" t="s">
        <v>9173</v>
      </c>
      <c r="I2633" s="234"/>
      <c r="J2633" s="234"/>
      <c r="K2633" s="234"/>
      <c r="L2633" s="234"/>
      <c r="M2633" s="234"/>
      <c r="N2633" s="234" t="s">
        <v>6946</v>
      </c>
      <c r="O2633" s="249"/>
      <c r="P2633" s="249"/>
      <c r="Q2633" s="226"/>
      <c r="R2633" s="212" t="s">
        <v>2</v>
      </c>
      <c r="S2633" s="213" t="s">
        <v>9173</v>
      </c>
      <c r="T2633" s="236" t="s">
        <v>9741</v>
      </c>
      <c r="U2633" s="237" t="s">
        <v>6722</v>
      </c>
      <c r="V2633" s="237">
        <v>45545</v>
      </c>
      <c r="W2633" s="236" t="s">
        <v>6944</v>
      </c>
      <c r="X2633" s="237" t="s">
        <v>9173</v>
      </c>
      <c r="Y2633" s="237"/>
      <c r="Z2633" s="237"/>
      <c r="AA2633" s="225">
        <v>202409</v>
      </c>
      <c r="AB2633" s="246"/>
      <c r="AC2633" s="236" t="s">
        <v>7181</v>
      </c>
      <c r="AD2633" s="247" t="s">
        <v>7133</v>
      </c>
      <c r="AE2633" s="248">
        <v>0</v>
      </c>
      <c r="AF2633" s="247" t="s">
        <v>7133</v>
      </c>
      <c r="AG2633" s="242" t="str">
        <f>IFERROR(VLOOKUP(작성용!A:A,RM!A:D,4,0),"-")</f>
        <v>-</v>
      </c>
      <c r="AH2633" s="9" t="s">
        <v>9173</v>
      </c>
      <c r="AI2633" s="238" t="s">
        <v>9173</v>
      </c>
      <c r="AJ2633" s="238" t="s">
        <v>9173</v>
      </c>
      <c r="AK2633" s="238" t="s">
        <v>7182</v>
      </c>
      <c r="AL2633" s="238">
        <v>2632</v>
      </c>
    </row>
    <row r="2634" spans="1:38" x14ac:dyDescent="0.3">
      <c r="A2634" s="232">
        <v>6000716</v>
      </c>
      <c r="B2634" s="232" t="s">
        <v>9780</v>
      </c>
      <c r="C2634" s="244" t="s">
        <v>6717</v>
      </c>
      <c r="D2634" s="230" t="s">
        <v>9803</v>
      </c>
      <c r="E2634" s="239">
        <v>1352110032202</v>
      </c>
      <c r="F2634" s="243" t="s">
        <v>6931</v>
      </c>
      <c r="G2634" s="214">
        <v>0</v>
      </c>
      <c r="H2634" s="234" t="s">
        <v>9173</v>
      </c>
      <c r="I2634" s="234"/>
      <c r="J2634" s="234"/>
      <c r="K2634" s="234"/>
      <c r="L2634" s="234"/>
      <c r="M2634" s="234"/>
      <c r="N2634" s="234" t="s">
        <v>6946</v>
      </c>
      <c r="O2634" s="249"/>
      <c r="P2634" s="249"/>
      <c r="Q2634" s="226"/>
      <c r="R2634" s="212" t="s">
        <v>2</v>
      </c>
      <c r="S2634" s="213" t="s">
        <v>9173</v>
      </c>
      <c r="T2634" s="236" t="s">
        <v>9741</v>
      </c>
      <c r="U2634" s="237" t="s">
        <v>6722</v>
      </c>
      <c r="V2634" s="237">
        <v>45545</v>
      </c>
      <c r="W2634" s="236" t="s">
        <v>6944</v>
      </c>
      <c r="X2634" s="237" t="s">
        <v>9173</v>
      </c>
      <c r="Y2634" s="237"/>
      <c r="Z2634" s="237"/>
      <c r="AA2634" s="225">
        <v>202409</v>
      </c>
      <c r="AB2634" s="246"/>
      <c r="AC2634" s="236" t="s">
        <v>7181</v>
      </c>
      <c r="AD2634" s="247" t="s">
        <v>6910</v>
      </c>
      <c r="AE2634" s="248">
        <v>0</v>
      </c>
      <c r="AF2634" s="247" t="s">
        <v>6910</v>
      </c>
      <c r="AG2634" s="242" t="str">
        <f>IFERROR(VLOOKUP(작성용!A:A,RM!A:D,4,0),"-")</f>
        <v>-</v>
      </c>
      <c r="AH2634" s="9" t="s">
        <v>9173</v>
      </c>
      <c r="AI2634" s="238" t="s">
        <v>9173</v>
      </c>
      <c r="AJ2634" s="238" t="s">
        <v>9173</v>
      </c>
      <c r="AK2634" s="238" t="s">
        <v>7182</v>
      </c>
      <c r="AL2634" s="238">
        <v>2633</v>
      </c>
    </row>
    <row r="2635" spans="1:38" x14ac:dyDescent="0.3">
      <c r="A2635" s="232">
        <v>6000716</v>
      </c>
      <c r="B2635" s="232" t="s">
        <v>9780</v>
      </c>
      <c r="C2635" s="244" t="s">
        <v>6717</v>
      </c>
      <c r="D2635" s="231" t="s">
        <v>9804</v>
      </c>
      <c r="E2635" s="239">
        <v>1358110313494</v>
      </c>
      <c r="F2635" s="243" t="s">
        <v>7044</v>
      </c>
      <c r="G2635" s="214">
        <v>0</v>
      </c>
      <c r="H2635" s="234" t="s">
        <v>9173</v>
      </c>
      <c r="I2635" s="234"/>
      <c r="J2635" s="234"/>
      <c r="K2635" s="234"/>
      <c r="L2635" s="234"/>
      <c r="M2635" s="234"/>
      <c r="N2635" s="234" t="s">
        <v>6946</v>
      </c>
      <c r="O2635" s="249"/>
      <c r="P2635" s="249"/>
      <c r="Q2635" s="226"/>
      <c r="R2635" s="212" t="s">
        <v>2</v>
      </c>
      <c r="S2635" s="213" t="s">
        <v>9173</v>
      </c>
      <c r="T2635" s="236" t="s">
        <v>9741</v>
      </c>
      <c r="U2635" s="237" t="s">
        <v>6722</v>
      </c>
      <c r="V2635" s="237">
        <v>45545</v>
      </c>
      <c r="W2635" s="236" t="s">
        <v>6944</v>
      </c>
      <c r="X2635" s="237" t="s">
        <v>9173</v>
      </c>
      <c r="Y2635" s="237"/>
      <c r="Z2635" s="237"/>
      <c r="AA2635" s="225">
        <v>202409</v>
      </c>
      <c r="AB2635" s="246"/>
      <c r="AC2635" s="236" t="s">
        <v>7181</v>
      </c>
      <c r="AD2635" s="247" t="s">
        <v>7196</v>
      </c>
      <c r="AE2635" s="248">
        <v>0.4</v>
      </c>
      <c r="AF2635" s="247" t="s">
        <v>7196</v>
      </c>
      <c r="AG2635" s="242" t="str">
        <f>IFERROR(VLOOKUP(작성용!A:A,RM!A:D,4,0),"-")</f>
        <v>-</v>
      </c>
      <c r="AH2635" s="9" t="s">
        <v>9173</v>
      </c>
      <c r="AI2635" s="238" t="s">
        <v>9173</v>
      </c>
      <c r="AJ2635" s="238" t="s">
        <v>9173</v>
      </c>
      <c r="AK2635" s="238" t="s">
        <v>7182</v>
      </c>
      <c r="AL2635" s="238">
        <v>2634</v>
      </c>
    </row>
    <row r="2636" spans="1:38" x14ac:dyDescent="0.3">
      <c r="A2636" s="232">
        <v>6000716</v>
      </c>
      <c r="B2636" s="232" t="s">
        <v>9780</v>
      </c>
      <c r="C2636" s="244" t="s">
        <v>6717</v>
      </c>
      <c r="D2636" s="240" t="s">
        <v>9805</v>
      </c>
      <c r="E2636" s="239">
        <v>1401110081345</v>
      </c>
      <c r="F2636" s="243" t="s">
        <v>7044</v>
      </c>
      <c r="G2636" s="214">
        <v>0</v>
      </c>
      <c r="H2636" s="234" t="s">
        <v>9173</v>
      </c>
      <c r="I2636" s="234"/>
      <c r="J2636" s="234"/>
      <c r="K2636" s="234"/>
      <c r="L2636" s="234"/>
      <c r="M2636" s="234"/>
      <c r="N2636" s="234" t="s">
        <v>6946</v>
      </c>
      <c r="O2636" s="249"/>
      <c r="P2636" s="249"/>
      <c r="Q2636" s="226"/>
      <c r="R2636" s="212" t="s">
        <v>2</v>
      </c>
      <c r="S2636" s="213" t="s">
        <v>9173</v>
      </c>
      <c r="T2636" s="236" t="s">
        <v>9741</v>
      </c>
      <c r="U2636" s="237" t="s">
        <v>6722</v>
      </c>
      <c r="V2636" s="237">
        <v>45545</v>
      </c>
      <c r="W2636" s="236" t="s">
        <v>6944</v>
      </c>
      <c r="X2636" s="237" t="s">
        <v>9173</v>
      </c>
      <c r="Y2636" s="237"/>
      <c r="Z2636" s="237"/>
      <c r="AA2636" s="225">
        <v>202409</v>
      </c>
      <c r="AB2636" s="246"/>
      <c r="AC2636" s="236" t="s">
        <v>7181</v>
      </c>
      <c r="AD2636" s="247" t="s">
        <v>7289</v>
      </c>
      <c r="AE2636" s="248">
        <v>0</v>
      </c>
      <c r="AF2636" s="247" t="s">
        <v>7289</v>
      </c>
      <c r="AG2636" s="242" t="str">
        <f>IFERROR(VLOOKUP(작성용!A:A,RM!A:D,4,0),"-")</f>
        <v>-</v>
      </c>
      <c r="AH2636" s="9" t="s">
        <v>9173</v>
      </c>
      <c r="AI2636" s="238" t="s">
        <v>9173</v>
      </c>
      <c r="AJ2636" s="238" t="s">
        <v>9173</v>
      </c>
      <c r="AK2636" s="238" t="s">
        <v>7182</v>
      </c>
      <c r="AL2636" s="238">
        <v>2635</v>
      </c>
    </row>
    <row r="2637" spans="1:38" x14ac:dyDescent="0.3">
      <c r="A2637" s="232">
        <v>6000716</v>
      </c>
      <c r="B2637" s="232" t="s">
        <v>9780</v>
      </c>
      <c r="C2637" s="244" t="s">
        <v>6717</v>
      </c>
      <c r="D2637" s="240" t="s">
        <v>9806</v>
      </c>
      <c r="E2637" s="239">
        <v>1101116686533</v>
      </c>
      <c r="F2637" s="243" t="s">
        <v>7044</v>
      </c>
      <c r="G2637" s="214">
        <v>0</v>
      </c>
      <c r="H2637" s="234" t="s">
        <v>9173</v>
      </c>
      <c r="I2637" s="234"/>
      <c r="J2637" s="234"/>
      <c r="K2637" s="234"/>
      <c r="L2637" s="234"/>
      <c r="M2637" s="234"/>
      <c r="N2637" s="234" t="s">
        <v>6946</v>
      </c>
      <c r="O2637" s="249"/>
      <c r="P2637" s="249"/>
      <c r="Q2637" s="226"/>
      <c r="R2637" s="212" t="s">
        <v>2</v>
      </c>
      <c r="S2637" s="213" t="s">
        <v>9173</v>
      </c>
      <c r="T2637" s="236" t="s">
        <v>9741</v>
      </c>
      <c r="U2637" s="237" t="s">
        <v>6722</v>
      </c>
      <c r="V2637" s="237">
        <v>45545</v>
      </c>
      <c r="W2637" s="236" t="s">
        <v>6944</v>
      </c>
      <c r="X2637" s="237" t="s">
        <v>9173</v>
      </c>
      <c r="Y2637" s="237"/>
      <c r="Z2637" s="237"/>
      <c r="AA2637" s="225">
        <v>202409</v>
      </c>
      <c r="AB2637" s="246"/>
      <c r="AC2637" s="236" t="s">
        <v>7181</v>
      </c>
      <c r="AD2637" s="247" t="s">
        <v>7100</v>
      </c>
      <c r="AE2637" s="248">
        <v>0</v>
      </c>
      <c r="AF2637" s="247" t="s">
        <v>7100</v>
      </c>
      <c r="AG2637" s="242" t="str">
        <f>IFERROR(VLOOKUP(작성용!A:A,RM!A:D,4,0),"-")</f>
        <v>-</v>
      </c>
      <c r="AH2637" s="9" t="s">
        <v>9173</v>
      </c>
      <c r="AI2637" s="238" t="s">
        <v>9173</v>
      </c>
      <c r="AJ2637" s="238" t="s">
        <v>9173</v>
      </c>
      <c r="AK2637" s="238" t="s">
        <v>7182</v>
      </c>
      <c r="AL2637" s="238">
        <v>2636</v>
      </c>
    </row>
    <row r="2638" spans="1:38" x14ac:dyDescent="0.3">
      <c r="A2638" s="232">
        <v>6000716</v>
      </c>
      <c r="B2638" s="232" t="s">
        <v>9780</v>
      </c>
      <c r="C2638" s="244" t="s">
        <v>6717</v>
      </c>
      <c r="D2638" s="240" t="s">
        <v>9807</v>
      </c>
      <c r="E2638" s="239" t="s">
        <v>9808</v>
      </c>
      <c r="F2638" s="243" t="s">
        <v>6966</v>
      </c>
      <c r="G2638" s="214">
        <v>0</v>
      </c>
      <c r="H2638" s="234" t="s">
        <v>9173</v>
      </c>
      <c r="I2638" s="234"/>
      <c r="J2638" s="234"/>
      <c r="K2638" s="234"/>
      <c r="L2638" s="234"/>
      <c r="M2638" s="234"/>
      <c r="N2638" s="234" t="s">
        <v>6946</v>
      </c>
      <c r="O2638" s="249"/>
      <c r="P2638" s="249"/>
      <c r="Q2638" s="226"/>
      <c r="R2638" s="212" t="s">
        <v>2</v>
      </c>
      <c r="S2638" s="213" t="s">
        <v>9173</v>
      </c>
      <c r="T2638" s="236" t="s">
        <v>9741</v>
      </c>
      <c r="U2638" s="237" t="s">
        <v>6722</v>
      </c>
      <c r="V2638" s="237">
        <v>45545</v>
      </c>
      <c r="W2638" s="236" t="s">
        <v>6944</v>
      </c>
      <c r="X2638" s="237" t="s">
        <v>9173</v>
      </c>
      <c r="Y2638" s="237"/>
      <c r="Z2638" s="237"/>
      <c r="AA2638" s="225">
        <v>202409</v>
      </c>
      <c r="AB2638" s="246"/>
      <c r="AC2638" s="236" t="s">
        <v>7181</v>
      </c>
      <c r="AD2638" s="247" t="s">
        <v>7133</v>
      </c>
      <c r="AE2638" s="248">
        <v>0</v>
      </c>
      <c r="AF2638" s="247" t="s">
        <v>7133</v>
      </c>
      <c r="AG2638" s="242" t="str">
        <f>IFERROR(VLOOKUP(작성용!A:A,RM!A:D,4,0),"-")</f>
        <v>-</v>
      </c>
      <c r="AH2638" s="9" t="s">
        <v>9173</v>
      </c>
      <c r="AI2638" s="238" t="s">
        <v>9173</v>
      </c>
      <c r="AJ2638" s="238" t="s">
        <v>9173</v>
      </c>
      <c r="AK2638" s="238" t="s">
        <v>7182</v>
      </c>
      <c r="AL2638" s="238">
        <v>2637</v>
      </c>
    </row>
    <row r="2639" spans="1:38" x14ac:dyDescent="0.3">
      <c r="A2639" s="232">
        <v>6000716</v>
      </c>
      <c r="B2639" s="232" t="s">
        <v>9780</v>
      </c>
      <c r="C2639" s="244" t="s">
        <v>6717</v>
      </c>
      <c r="D2639" s="240" t="s">
        <v>9809</v>
      </c>
      <c r="E2639" s="239">
        <v>1355110425518</v>
      </c>
      <c r="F2639" s="243" t="s">
        <v>7044</v>
      </c>
      <c r="G2639" s="214">
        <v>0</v>
      </c>
      <c r="H2639" s="234" t="s">
        <v>9173</v>
      </c>
      <c r="I2639" s="234"/>
      <c r="J2639" s="234"/>
      <c r="K2639" s="234"/>
      <c r="L2639" s="234"/>
      <c r="M2639" s="234"/>
      <c r="N2639" s="234" t="s">
        <v>6946</v>
      </c>
      <c r="O2639" s="249"/>
      <c r="P2639" s="249"/>
      <c r="Q2639" s="226"/>
      <c r="R2639" s="212" t="s">
        <v>2</v>
      </c>
      <c r="S2639" s="213" t="s">
        <v>9173</v>
      </c>
      <c r="T2639" s="236" t="s">
        <v>9741</v>
      </c>
      <c r="U2639" s="237" t="s">
        <v>6722</v>
      </c>
      <c r="V2639" s="237">
        <v>45545</v>
      </c>
      <c r="W2639" s="236" t="s">
        <v>6944</v>
      </c>
      <c r="X2639" s="237" t="s">
        <v>9173</v>
      </c>
      <c r="Y2639" s="237"/>
      <c r="Z2639" s="237"/>
      <c r="AA2639" s="225">
        <v>202409</v>
      </c>
      <c r="AB2639" s="246"/>
      <c r="AC2639" s="236" t="s">
        <v>7181</v>
      </c>
      <c r="AD2639" s="247" t="s">
        <v>7146</v>
      </c>
      <c r="AE2639" s="248">
        <v>0</v>
      </c>
      <c r="AF2639" s="247" t="s">
        <v>7146</v>
      </c>
      <c r="AG2639" s="242" t="str">
        <f>IFERROR(VLOOKUP(작성용!A:A,RM!A:D,4,0),"-")</f>
        <v>-</v>
      </c>
      <c r="AH2639" s="9" t="s">
        <v>9173</v>
      </c>
      <c r="AI2639" s="238" t="s">
        <v>9173</v>
      </c>
      <c r="AJ2639" s="238" t="s">
        <v>9173</v>
      </c>
      <c r="AK2639" s="238" t="s">
        <v>7182</v>
      </c>
      <c r="AL2639" s="238">
        <v>2638</v>
      </c>
    </row>
    <row r="2640" spans="1:38" x14ac:dyDescent="0.3">
      <c r="A2640" s="232">
        <v>6000716</v>
      </c>
      <c r="B2640" s="232" t="s">
        <v>9780</v>
      </c>
      <c r="C2640" s="244" t="s">
        <v>6717</v>
      </c>
      <c r="D2640" s="240" t="s">
        <v>9809</v>
      </c>
      <c r="E2640" s="239">
        <v>1355110425518</v>
      </c>
      <c r="F2640" s="243" t="s">
        <v>7062</v>
      </c>
      <c r="G2640" s="214">
        <v>0</v>
      </c>
      <c r="H2640" s="234" t="s">
        <v>9173</v>
      </c>
      <c r="I2640" s="234"/>
      <c r="J2640" s="234"/>
      <c r="K2640" s="234"/>
      <c r="L2640" s="234"/>
      <c r="M2640" s="234"/>
      <c r="N2640" s="234" t="s">
        <v>6946</v>
      </c>
      <c r="O2640" s="249"/>
      <c r="P2640" s="249"/>
      <c r="Q2640" s="226"/>
      <c r="R2640" s="212" t="s">
        <v>2</v>
      </c>
      <c r="S2640" s="213" t="s">
        <v>9173</v>
      </c>
      <c r="T2640" s="236" t="s">
        <v>9741</v>
      </c>
      <c r="U2640" s="237" t="s">
        <v>6722</v>
      </c>
      <c r="V2640" s="237">
        <v>45545</v>
      </c>
      <c r="W2640" s="236" t="s">
        <v>6944</v>
      </c>
      <c r="X2640" s="237" t="s">
        <v>9173</v>
      </c>
      <c r="Y2640" s="237"/>
      <c r="Z2640" s="237"/>
      <c r="AA2640" s="225">
        <v>202409</v>
      </c>
      <c r="AB2640" s="246"/>
      <c r="AC2640" s="236" t="s">
        <v>7181</v>
      </c>
      <c r="AD2640" s="247" t="s">
        <v>7146</v>
      </c>
      <c r="AE2640" s="248">
        <v>0</v>
      </c>
      <c r="AF2640" s="247" t="s">
        <v>7146</v>
      </c>
      <c r="AG2640" s="242" t="str">
        <f>IFERROR(VLOOKUP(작성용!A:A,RM!A:D,4,0),"-")</f>
        <v>-</v>
      </c>
      <c r="AH2640" s="9" t="s">
        <v>9173</v>
      </c>
      <c r="AI2640" s="238" t="s">
        <v>9173</v>
      </c>
      <c r="AJ2640" s="238" t="s">
        <v>9173</v>
      </c>
      <c r="AK2640" s="238" t="s">
        <v>7182</v>
      </c>
      <c r="AL2640" s="238">
        <v>2639</v>
      </c>
    </row>
    <row r="2641" spans="1:38" x14ac:dyDescent="0.3">
      <c r="A2641" s="232">
        <v>6000716</v>
      </c>
      <c r="B2641" s="232" t="s">
        <v>9780</v>
      </c>
      <c r="C2641" s="244" t="s">
        <v>6717</v>
      </c>
      <c r="D2641" s="240" t="s">
        <v>7963</v>
      </c>
      <c r="E2641" s="239" t="s">
        <v>9810</v>
      </c>
      <c r="F2641" s="243" t="s">
        <v>6966</v>
      </c>
      <c r="G2641" s="214">
        <v>0</v>
      </c>
      <c r="H2641" s="234" t="s">
        <v>9173</v>
      </c>
      <c r="I2641" s="234"/>
      <c r="J2641" s="234"/>
      <c r="K2641" s="234"/>
      <c r="L2641" s="234"/>
      <c r="M2641" s="234"/>
      <c r="N2641" s="234" t="s">
        <v>6946</v>
      </c>
      <c r="O2641" s="249"/>
      <c r="P2641" s="249"/>
      <c r="Q2641" s="226"/>
      <c r="R2641" s="212" t="s">
        <v>2</v>
      </c>
      <c r="S2641" s="213" t="s">
        <v>9173</v>
      </c>
      <c r="T2641" s="236" t="s">
        <v>9741</v>
      </c>
      <c r="U2641" s="237" t="s">
        <v>6722</v>
      </c>
      <c r="V2641" s="237">
        <v>45545</v>
      </c>
      <c r="W2641" s="236" t="s">
        <v>6944</v>
      </c>
      <c r="X2641" s="237" t="s">
        <v>9173</v>
      </c>
      <c r="Y2641" s="237"/>
      <c r="Z2641" s="237"/>
      <c r="AA2641" s="225">
        <v>202409</v>
      </c>
      <c r="AB2641" s="246"/>
      <c r="AC2641" s="236" t="s">
        <v>7181</v>
      </c>
      <c r="AD2641" s="247" t="s">
        <v>7131</v>
      </c>
      <c r="AE2641" s="248">
        <v>0</v>
      </c>
      <c r="AF2641" s="247" t="s">
        <v>7131</v>
      </c>
      <c r="AG2641" s="242" t="str">
        <f>IFERROR(VLOOKUP(작성용!A:A,RM!A:D,4,0),"-")</f>
        <v>-</v>
      </c>
      <c r="AH2641" s="9" t="s">
        <v>9173</v>
      </c>
      <c r="AI2641" s="238" t="s">
        <v>9173</v>
      </c>
      <c r="AJ2641" s="238" t="s">
        <v>9173</v>
      </c>
      <c r="AK2641" s="238" t="s">
        <v>7182</v>
      </c>
      <c r="AL2641" s="238">
        <v>2640</v>
      </c>
    </row>
    <row r="2642" spans="1:38" x14ac:dyDescent="0.3">
      <c r="A2642" s="232">
        <v>6000716</v>
      </c>
      <c r="B2642" s="232" t="s">
        <v>9780</v>
      </c>
      <c r="C2642" s="244" t="s">
        <v>6717</v>
      </c>
      <c r="D2642" s="240" t="s">
        <v>9082</v>
      </c>
      <c r="E2642" s="239">
        <v>1101114644103</v>
      </c>
      <c r="F2642" s="243" t="s">
        <v>7044</v>
      </c>
      <c r="G2642" s="214">
        <v>0</v>
      </c>
      <c r="H2642" s="234" t="s">
        <v>9173</v>
      </c>
      <c r="I2642" s="234"/>
      <c r="J2642" s="234"/>
      <c r="K2642" s="234"/>
      <c r="L2642" s="234"/>
      <c r="M2642" s="234"/>
      <c r="N2642" s="234" t="s">
        <v>6946</v>
      </c>
      <c r="O2642" s="249"/>
      <c r="P2642" s="249"/>
      <c r="Q2642" s="226"/>
      <c r="R2642" s="212" t="s">
        <v>2</v>
      </c>
      <c r="S2642" s="213" t="s">
        <v>9173</v>
      </c>
      <c r="T2642" s="236" t="s">
        <v>9741</v>
      </c>
      <c r="U2642" s="237" t="s">
        <v>6722</v>
      </c>
      <c r="V2642" s="237">
        <v>45545</v>
      </c>
      <c r="W2642" s="236" t="s">
        <v>6944</v>
      </c>
      <c r="X2642" s="237" t="s">
        <v>9173</v>
      </c>
      <c r="Y2642" s="237"/>
      <c r="Z2642" s="237"/>
      <c r="AA2642" s="225">
        <v>202409</v>
      </c>
      <c r="AB2642" s="246"/>
      <c r="AC2642" s="236" t="s">
        <v>7181</v>
      </c>
      <c r="AD2642" s="247" t="s">
        <v>7146</v>
      </c>
      <c r="AE2642" s="248">
        <v>0</v>
      </c>
      <c r="AF2642" s="247" t="s">
        <v>7146</v>
      </c>
      <c r="AG2642" s="242" t="str">
        <f>IFERROR(VLOOKUP(작성용!A:A,RM!A:D,4,0),"-")</f>
        <v>-</v>
      </c>
      <c r="AH2642" s="9" t="s">
        <v>9173</v>
      </c>
      <c r="AI2642" s="238" t="s">
        <v>9173</v>
      </c>
      <c r="AJ2642" s="238" t="s">
        <v>9173</v>
      </c>
      <c r="AK2642" s="238" t="s">
        <v>7182</v>
      </c>
      <c r="AL2642" s="238">
        <v>2641</v>
      </c>
    </row>
    <row r="2643" spans="1:38" x14ac:dyDescent="0.3">
      <c r="A2643" s="232">
        <v>6000716</v>
      </c>
      <c r="B2643" s="232" t="s">
        <v>9780</v>
      </c>
      <c r="C2643" s="244" t="s">
        <v>6717</v>
      </c>
      <c r="D2643" s="240" t="s">
        <v>9082</v>
      </c>
      <c r="E2643" s="239">
        <v>1101114644103</v>
      </c>
      <c r="F2643" s="243" t="s">
        <v>7179</v>
      </c>
      <c r="G2643" s="214">
        <v>0</v>
      </c>
      <c r="H2643" s="234" t="s">
        <v>9173</v>
      </c>
      <c r="I2643" s="234"/>
      <c r="J2643" s="234"/>
      <c r="K2643" s="234"/>
      <c r="L2643" s="234"/>
      <c r="M2643" s="234"/>
      <c r="N2643" s="234" t="s">
        <v>6946</v>
      </c>
      <c r="O2643" s="249"/>
      <c r="P2643" s="249"/>
      <c r="Q2643" s="226"/>
      <c r="R2643" s="212" t="s">
        <v>2</v>
      </c>
      <c r="S2643" s="213" t="s">
        <v>9173</v>
      </c>
      <c r="T2643" s="236" t="s">
        <v>9741</v>
      </c>
      <c r="U2643" s="237" t="s">
        <v>6722</v>
      </c>
      <c r="V2643" s="237">
        <v>45545</v>
      </c>
      <c r="W2643" s="236" t="s">
        <v>6944</v>
      </c>
      <c r="X2643" s="237" t="s">
        <v>9173</v>
      </c>
      <c r="Y2643" s="237"/>
      <c r="Z2643" s="237"/>
      <c r="AA2643" s="225">
        <v>202409</v>
      </c>
      <c r="AB2643" s="246"/>
      <c r="AC2643" s="236" t="s">
        <v>7181</v>
      </c>
      <c r="AD2643" s="247" t="s">
        <v>7146</v>
      </c>
      <c r="AE2643" s="248">
        <v>0</v>
      </c>
      <c r="AF2643" s="247" t="s">
        <v>7146</v>
      </c>
      <c r="AG2643" s="242" t="str">
        <f>IFERROR(VLOOKUP(작성용!A:A,RM!A:D,4,0),"-")</f>
        <v>-</v>
      </c>
      <c r="AH2643" s="9" t="s">
        <v>9173</v>
      </c>
      <c r="AI2643" s="238" t="s">
        <v>9173</v>
      </c>
      <c r="AJ2643" s="238" t="s">
        <v>9173</v>
      </c>
      <c r="AK2643" s="238" t="s">
        <v>7182</v>
      </c>
      <c r="AL2643" s="238">
        <v>2642</v>
      </c>
    </row>
    <row r="2644" spans="1:38" x14ac:dyDescent="0.3">
      <c r="A2644" s="232">
        <v>6000716</v>
      </c>
      <c r="B2644" s="232" t="s">
        <v>9780</v>
      </c>
      <c r="C2644" s="244" t="s">
        <v>6717</v>
      </c>
      <c r="D2644" s="231" t="s">
        <v>7630</v>
      </c>
      <c r="E2644" s="239">
        <v>1101116598415</v>
      </c>
      <c r="F2644" s="243" t="s">
        <v>7044</v>
      </c>
      <c r="G2644" s="214">
        <v>0</v>
      </c>
      <c r="H2644" s="234" t="s">
        <v>9173</v>
      </c>
      <c r="I2644" s="234"/>
      <c r="J2644" s="234"/>
      <c r="K2644" s="234"/>
      <c r="L2644" s="234"/>
      <c r="M2644" s="234"/>
      <c r="N2644" s="234" t="s">
        <v>6946</v>
      </c>
      <c r="O2644" s="249"/>
      <c r="P2644" s="249"/>
      <c r="Q2644" s="226"/>
      <c r="R2644" s="212" t="s">
        <v>2</v>
      </c>
      <c r="S2644" s="213" t="s">
        <v>9173</v>
      </c>
      <c r="T2644" s="236" t="s">
        <v>9741</v>
      </c>
      <c r="U2644" s="237" t="s">
        <v>6722</v>
      </c>
      <c r="V2644" s="237">
        <v>45545</v>
      </c>
      <c r="W2644" s="236" t="s">
        <v>6944</v>
      </c>
      <c r="X2644" s="237" t="s">
        <v>9173</v>
      </c>
      <c r="Y2644" s="237"/>
      <c r="Z2644" s="237"/>
      <c r="AA2644" s="225">
        <v>202409</v>
      </c>
      <c r="AB2644" s="246"/>
      <c r="AC2644" s="236" t="s">
        <v>7181</v>
      </c>
      <c r="AD2644" s="247" t="s">
        <v>7620</v>
      </c>
      <c r="AE2644" s="248">
        <v>0.4</v>
      </c>
      <c r="AF2644" s="247" t="s">
        <v>7620</v>
      </c>
      <c r="AG2644" s="242" t="str">
        <f>IFERROR(VLOOKUP(작성용!A:A,RM!A:D,4,0),"-")</f>
        <v>-</v>
      </c>
      <c r="AH2644" s="9" t="s">
        <v>9173</v>
      </c>
      <c r="AI2644" s="238" t="s">
        <v>9173</v>
      </c>
      <c r="AJ2644" s="238" t="s">
        <v>9173</v>
      </c>
      <c r="AK2644" s="238" t="s">
        <v>7182</v>
      </c>
      <c r="AL2644" s="238">
        <v>2643</v>
      </c>
    </row>
    <row r="2645" spans="1:38" x14ac:dyDescent="0.3">
      <c r="A2645" s="232">
        <v>6000716</v>
      </c>
      <c r="B2645" s="232" t="s">
        <v>9780</v>
      </c>
      <c r="C2645" s="244" t="s">
        <v>6717</v>
      </c>
      <c r="D2645" s="240" t="s">
        <v>9811</v>
      </c>
      <c r="E2645" s="239" t="s">
        <v>9812</v>
      </c>
      <c r="F2645" s="243" t="s">
        <v>7062</v>
      </c>
      <c r="G2645" s="214">
        <v>0</v>
      </c>
      <c r="H2645" s="234" t="s">
        <v>9173</v>
      </c>
      <c r="I2645" s="234"/>
      <c r="J2645" s="234"/>
      <c r="K2645" s="234"/>
      <c r="L2645" s="234"/>
      <c r="M2645" s="234"/>
      <c r="N2645" s="234" t="s">
        <v>6946</v>
      </c>
      <c r="O2645" s="249"/>
      <c r="P2645" s="249"/>
      <c r="Q2645" s="226"/>
      <c r="R2645" s="212" t="s">
        <v>2</v>
      </c>
      <c r="S2645" s="213" t="s">
        <v>9173</v>
      </c>
      <c r="T2645" s="236" t="s">
        <v>9741</v>
      </c>
      <c r="U2645" s="237" t="s">
        <v>6722</v>
      </c>
      <c r="V2645" s="237">
        <v>45545</v>
      </c>
      <c r="W2645" s="236" t="s">
        <v>6944</v>
      </c>
      <c r="X2645" s="237" t="s">
        <v>9173</v>
      </c>
      <c r="Y2645" s="237"/>
      <c r="Z2645" s="237"/>
      <c r="AA2645" s="225">
        <v>202409</v>
      </c>
      <c r="AB2645" s="246"/>
      <c r="AC2645" s="236" t="s">
        <v>7181</v>
      </c>
      <c r="AD2645" s="247" t="s">
        <v>7115</v>
      </c>
      <c r="AE2645" s="248">
        <v>0</v>
      </c>
      <c r="AF2645" s="247" t="s">
        <v>7115</v>
      </c>
      <c r="AG2645" s="242" t="str">
        <f>IFERROR(VLOOKUP(작성용!A:A,RM!A:D,4,0),"-")</f>
        <v>-</v>
      </c>
      <c r="AH2645" s="9" t="s">
        <v>9173</v>
      </c>
      <c r="AI2645" s="238" t="s">
        <v>9173</v>
      </c>
      <c r="AJ2645" s="238" t="s">
        <v>9173</v>
      </c>
      <c r="AK2645" s="238" t="s">
        <v>7182</v>
      </c>
      <c r="AL2645" s="238">
        <v>2644</v>
      </c>
    </row>
    <row r="2646" spans="1:38" x14ac:dyDescent="0.3">
      <c r="A2646" s="232">
        <v>6000716</v>
      </c>
      <c r="B2646" s="232" t="s">
        <v>9780</v>
      </c>
      <c r="C2646" s="244" t="s">
        <v>6717</v>
      </c>
      <c r="D2646" s="240" t="s">
        <v>9813</v>
      </c>
      <c r="E2646" s="239">
        <v>1101117865954</v>
      </c>
      <c r="F2646" s="243" t="s">
        <v>7044</v>
      </c>
      <c r="G2646" s="214">
        <v>0</v>
      </c>
      <c r="H2646" s="234" t="s">
        <v>9173</v>
      </c>
      <c r="I2646" s="234"/>
      <c r="J2646" s="234"/>
      <c r="K2646" s="234"/>
      <c r="L2646" s="234"/>
      <c r="M2646" s="234"/>
      <c r="N2646" s="234" t="s">
        <v>6946</v>
      </c>
      <c r="O2646" s="249"/>
      <c r="P2646" s="249"/>
      <c r="Q2646" s="226"/>
      <c r="R2646" s="212" t="s">
        <v>2</v>
      </c>
      <c r="S2646" s="213" t="s">
        <v>9173</v>
      </c>
      <c r="T2646" s="236" t="s">
        <v>9741</v>
      </c>
      <c r="U2646" s="237" t="s">
        <v>6722</v>
      </c>
      <c r="V2646" s="237">
        <v>45545</v>
      </c>
      <c r="W2646" s="236" t="s">
        <v>6944</v>
      </c>
      <c r="X2646" s="237" t="s">
        <v>9173</v>
      </c>
      <c r="Y2646" s="237"/>
      <c r="Z2646" s="237"/>
      <c r="AA2646" s="225">
        <v>202409</v>
      </c>
      <c r="AB2646" s="246"/>
      <c r="AC2646" s="236" t="s">
        <v>7181</v>
      </c>
      <c r="AD2646" s="247" t="s">
        <v>7146</v>
      </c>
      <c r="AE2646" s="248">
        <v>0</v>
      </c>
      <c r="AF2646" s="247" t="s">
        <v>7146</v>
      </c>
      <c r="AG2646" s="242" t="str">
        <f>IFERROR(VLOOKUP(작성용!A:A,RM!A:D,4,0),"-")</f>
        <v>-</v>
      </c>
      <c r="AH2646" s="9" t="s">
        <v>9173</v>
      </c>
      <c r="AI2646" s="238" t="s">
        <v>9173</v>
      </c>
      <c r="AJ2646" s="238" t="s">
        <v>9173</v>
      </c>
      <c r="AK2646" s="238" t="s">
        <v>7182</v>
      </c>
      <c r="AL2646" s="238">
        <v>2645</v>
      </c>
    </row>
    <row r="2647" spans="1:38" x14ac:dyDescent="0.3">
      <c r="A2647" s="232">
        <v>6000716</v>
      </c>
      <c r="B2647" s="232" t="s">
        <v>9780</v>
      </c>
      <c r="C2647" s="244" t="s">
        <v>6717</v>
      </c>
      <c r="D2647" s="240" t="s">
        <v>9814</v>
      </c>
      <c r="E2647" s="239">
        <v>1101117385332</v>
      </c>
      <c r="F2647" s="243" t="s">
        <v>7044</v>
      </c>
      <c r="G2647" s="214">
        <v>0</v>
      </c>
      <c r="H2647" s="234" t="s">
        <v>9173</v>
      </c>
      <c r="I2647" s="234"/>
      <c r="J2647" s="234"/>
      <c r="K2647" s="234"/>
      <c r="L2647" s="234"/>
      <c r="M2647" s="234"/>
      <c r="N2647" s="234" t="s">
        <v>6946</v>
      </c>
      <c r="O2647" s="249"/>
      <c r="P2647" s="249"/>
      <c r="Q2647" s="226"/>
      <c r="R2647" s="212" t="s">
        <v>2</v>
      </c>
      <c r="S2647" s="213" t="s">
        <v>9173</v>
      </c>
      <c r="T2647" s="236" t="s">
        <v>9741</v>
      </c>
      <c r="U2647" s="237" t="s">
        <v>6722</v>
      </c>
      <c r="V2647" s="237">
        <v>45545</v>
      </c>
      <c r="W2647" s="236" t="s">
        <v>6944</v>
      </c>
      <c r="X2647" s="237" t="s">
        <v>9173</v>
      </c>
      <c r="Y2647" s="237"/>
      <c r="Z2647" s="237"/>
      <c r="AA2647" s="225">
        <v>202409</v>
      </c>
      <c r="AB2647" s="246"/>
      <c r="AC2647" s="236" t="s">
        <v>7181</v>
      </c>
      <c r="AD2647" s="247" t="s">
        <v>7119</v>
      </c>
      <c r="AE2647" s="248">
        <v>0</v>
      </c>
      <c r="AF2647" s="247" t="s">
        <v>7119</v>
      </c>
      <c r="AG2647" s="242" t="str">
        <f>IFERROR(VLOOKUP(작성용!A:A,RM!A:D,4,0),"-")</f>
        <v>-</v>
      </c>
      <c r="AH2647" s="9" t="s">
        <v>9173</v>
      </c>
      <c r="AI2647" s="238" t="s">
        <v>9173</v>
      </c>
      <c r="AJ2647" s="238" t="s">
        <v>9173</v>
      </c>
      <c r="AK2647" s="238" t="s">
        <v>7182</v>
      </c>
      <c r="AL2647" s="238">
        <v>2646</v>
      </c>
    </row>
    <row r="2648" spans="1:38" x14ac:dyDescent="0.3">
      <c r="A2648" s="232">
        <v>6000716</v>
      </c>
      <c r="B2648" s="232" t="s">
        <v>9780</v>
      </c>
      <c r="C2648" s="244" t="s">
        <v>6717</v>
      </c>
      <c r="D2648" s="240" t="s">
        <v>9815</v>
      </c>
      <c r="E2648" s="239">
        <v>1101116256493</v>
      </c>
      <c r="F2648" s="243" t="s">
        <v>7044</v>
      </c>
      <c r="G2648" s="214">
        <v>0</v>
      </c>
      <c r="H2648" s="234" t="s">
        <v>9173</v>
      </c>
      <c r="I2648" s="234"/>
      <c r="J2648" s="234"/>
      <c r="K2648" s="234"/>
      <c r="L2648" s="234"/>
      <c r="M2648" s="234"/>
      <c r="N2648" s="234" t="s">
        <v>6946</v>
      </c>
      <c r="O2648" s="249"/>
      <c r="P2648" s="249"/>
      <c r="Q2648" s="226"/>
      <c r="R2648" s="212" t="s">
        <v>2</v>
      </c>
      <c r="S2648" s="213" t="s">
        <v>9173</v>
      </c>
      <c r="T2648" s="236" t="s">
        <v>9741</v>
      </c>
      <c r="U2648" s="237" t="s">
        <v>6722</v>
      </c>
      <c r="V2648" s="237">
        <v>45545</v>
      </c>
      <c r="W2648" s="236" t="s">
        <v>6944</v>
      </c>
      <c r="X2648" s="237" t="s">
        <v>9173</v>
      </c>
      <c r="Y2648" s="237"/>
      <c r="Z2648" s="237"/>
      <c r="AA2648" s="225">
        <v>202409</v>
      </c>
      <c r="AB2648" s="246"/>
      <c r="AC2648" s="236" t="s">
        <v>7181</v>
      </c>
      <c r="AD2648" s="247" t="s">
        <v>7133</v>
      </c>
      <c r="AE2648" s="248">
        <v>0</v>
      </c>
      <c r="AF2648" s="247" t="s">
        <v>7133</v>
      </c>
      <c r="AG2648" s="242" t="str">
        <f>IFERROR(VLOOKUP(작성용!A:A,RM!A:D,4,0),"-")</f>
        <v>-</v>
      </c>
      <c r="AH2648" s="9" t="s">
        <v>9173</v>
      </c>
      <c r="AI2648" s="238" t="s">
        <v>9173</v>
      </c>
      <c r="AJ2648" s="238" t="s">
        <v>9173</v>
      </c>
      <c r="AK2648" s="238" t="s">
        <v>7182</v>
      </c>
      <c r="AL2648" s="238">
        <v>2647</v>
      </c>
    </row>
    <row r="2649" spans="1:38" x14ac:dyDescent="0.3">
      <c r="A2649" s="232">
        <v>6000774</v>
      </c>
      <c r="B2649" s="232" t="s">
        <v>9735</v>
      </c>
      <c r="C2649" s="244" t="s">
        <v>6717</v>
      </c>
      <c r="D2649" s="240" t="s">
        <v>9816</v>
      </c>
      <c r="E2649" s="239">
        <v>1201111151365</v>
      </c>
      <c r="F2649" s="243" t="s">
        <v>7044</v>
      </c>
      <c r="G2649" s="214">
        <v>0</v>
      </c>
      <c r="H2649" s="234" t="s">
        <v>9173</v>
      </c>
      <c r="I2649" s="234"/>
      <c r="J2649" s="234"/>
      <c r="K2649" s="234"/>
      <c r="L2649" s="234"/>
      <c r="M2649" s="234"/>
      <c r="N2649" s="234" t="s">
        <v>6946</v>
      </c>
      <c r="O2649" s="249"/>
      <c r="P2649" s="249"/>
      <c r="Q2649" s="226"/>
      <c r="R2649" s="212" t="s">
        <v>2</v>
      </c>
      <c r="S2649" s="213" t="s">
        <v>9173</v>
      </c>
      <c r="T2649" s="236" t="s">
        <v>9741</v>
      </c>
      <c r="U2649" s="237" t="s">
        <v>6722</v>
      </c>
      <c r="V2649" s="237">
        <v>45545</v>
      </c>
      <c r="W2649" s="236" t="s">
        <v>6944</v>
      </c>
      <c r="X2649" s="237" t="s">
        <v>9173</v>
      </c>
      <c r="Y2649" s="237"/>
      <c r="Z2649" s="237"/>
      <c r="AA2649" s="225">
        <v>202409</v>
      </c>
      <c r="AB2649" s="246"/>
      <c r="AC2649" s="236" t="s">
        <v>7181</v>
      </c>
      <c r="AD2649" s="247" t="s">
        <v>7026</v>
      </c>
      <c r="AE2649" s="248">
        <v>0</v>
      </c>
      <c r="AF2649" s="247" t="s">
        <v>7026</v>
      </c>
      <c r="AG2649" s="242" t="str">
        <f>IFERROR(VLOOKUP(작성용!A:A,RM!A:D,4,0),"-")</f>
        <v>-</v>
      </c>
      <c r="AH2649" s="9" t="s">
        <v>9173</v>
      </c>
      <c r="AI2649" s="238" t="s">
        <v>9173</v>
      </c>
      <c r="AJ2649" s="238" t="s">
        <v>9173</v>
      </c>
      <c r="AK2649" s="238" t="s">
        <v>7182</v>
      </c>
      <c r="AL2649" s="238">
        <v>2648</v>
      </c>
    </row>
    <row r="2650" spans="1:38" x14ac:dyDescent="0.3">
      <c r="A2650" s="232">
        <v>6000774</v>
      </c>
      <c r="B2650" s="232" t="s">
        <v>9735</v>
      </c>
      <c r="C2650" s="244" t="s">
        <v>6717</v>
      </c>
      <c r="D2650" s="240" t="s">
        <v>9817</v>
      </c>
      <c r="E2650" s="239">
        <v>1101116783785</v>
      </c>
      <c r="F2650" s="243" t="s">
        <v>7044</v>
      </c>
      <c r="G2650" s="214">
        <v>0</v>
      </c>
      <c r="H2650" s="234" t="s">
        <v>9173</v>
      </c>
      <c r="I2650" s="234"/>
      <c r="J2650" s="234"/>
      <c r="K2650" s="234"/>
      <c r="L2650" s="234"/>
      <c r="M2650" s="234"/>
      <c r="N2650" s="234" t="s">
        <v>6946</v>
      </c>
      <c r="O2650" s="249"/>
      <c r="P2650" s="249"/>
      <c r="Q2650" s="226"/>
      <c r="R2650" s="212" t="s">
        <v>2</v>
      </c>
      <c r="S2650" s="213" t="s">
        <v>9173</v>
      </c>
      <c r="T2650" s="236" t="s">
        <v>9741</v>
      </c>
      <c r="U2650" s="237" t="s">
        <v>6722</v>
      </c>
      <c r="V2650" s="237">
        <v>45545</v>
      </c>
      <c r="W2650" s="236" t="s">
        <v>6944</v>
      </c>
      <c r="X2650" s="237" t="s">
        <v>9173</v>
      </c>
      <c r="Y2650" s="237"/>
      <c r="Z2650" s="237"/>
      <c r="AA2650" s="225">
        <v>202409</v>
      </c>
      <c r="AB2650" s="246"/>
      <c r="AC2650" s="236" t="s">
        <v>7181</v>
      </c>
      <c r="AD2650" s="247" t="s">
        <v>7077</v>
      </c>
      <c r="AE2650" s="248">
        <v>0</v>
      </c>
      <c r="AF2650" s="247" t="s">
        <v>7077</v>
      </c>
      <c r="AG2650" s="242" t="str">
        <f>IFERROR(VLOOKUP(작성용!A:A,RM!A:D,4,0),"-")</f>
        <v>-</v>
      </c>
      <c r="AH2650" s="9" t="s">
        <v>9173</v>
      </c>
      <c r="AI2650" s="238" t="s">
        <v>9173</v>
      </c>
      <c r="AJ2650" s="238" t="s">
        <v>9173</v>
      </c>
      <c r="AK2650" s="238" t="s">
        <v>7182</v>
      </c>
      <c r="AL2650" s="238">
        <v>2649</v>
      </c>
    </row>
    <row r="2651" spans="1:38" x14ac:dyDescent="0.3">
      <c r="A2651" s="232">
        <v>6000774</v>
      </c>
      <c r="B2651" s="232" t="s">
        <v>9735</v>
      </c>
      <c r="C2651" s="244" t="s">
        <v>6717</v>
      </c>
      <c r="D2651" s="240" t="s">
        <v>9818</v>
      </c>
      <c r="E2651" s="239">
        <v>1717110094836</v>
      </c>
      <c r="F2651" s="243" t="s">
        <v>7044</v>
      </c>
      <c r="G2651" s="214">
        <v>0</v>
      </c>
      <c r="H2651" s="234" t="s">
        <v>9173</v>
      </c>
      <c r="I2651" s="234"/>
      <c r="J2651" s="234"/>
      <c r="K2651" s="234"/>
      <c r="L2651" s="234"/>
      <c r="M2651" s="234"/>
      <c r="N2651" s="234" t="s">
        <v>6946</v>
      </c>
      <c r="O2651" s="249"/>
      <c r="P2651" s="249"/>
      <c r="Q2651" s="226"/>
      <c r="R2651" s="212" t="s">
        <v>2</v>
      </c>
      <c r="S2651" s="213" t="s">
        <v>9173</v>
      </c>
      <c r="T2651" s="236" t="s">
        <v>9741</v>
      </c>
      <c r="U2651" s="237" t="s">
        <v>6722</v>
      </c>
      <c r="V2651" s="237">
        <v>45545</v>
      </c>
      <c r="W2651" s="236" t="s">
        <v>6944</v>
      </c>
      <c r="X2651" s="237" t="s">
        <v>9173</v>
      </c>
      <c r="Y2651" s="237"/>
      <c r="Z2651" s="237"/>
      <c r="AA2651" s="225">
        <v>202409</v>
      </c>
      <c r="AB2651" s="246"/>
      <c r="AC2651" s="236" t="s">
        <v>7181</v>
      </c>
      <c r="AD2651" s="247" t="s">
        <v>7129</v>
      </c>
      <c r="AE2651" s="248">
        <v>0</v>
      </c>
      <c r="AF2651" s="247" t="s">
        <v>7129</v>
      </c>
      <c r="AG2651" s="242" t="str">
        <f>IFERROR(VLOOKUP(작성용!A:A,RM!A:D,4,0),"-")</f>
        <v>-</v>
      </c>
      <c r="AH2651" s="9" t="s">
        <v>9173</v>
      </c>
      <c r="AI2651" s="238" t="s">
        <v>9173</v>
      </c>
      <c r="AJ2651" s="238" t="s">
        <v>9173</v>
      </c>
      <c r="AK2651" s="238" t="s">
        <v>7182</v>
      </c>
      <c r="AL2651" s="238">
        <v>2650</v>
      </c>
    </row>
    <row r="2652" spans="1:38" x14ac:dyDescent="0.3">
      <c r="A2652" s="232">
        <v>6000774</v>
      </c>
      <c r="B2652" s="232" t="s">
        <v>9735</v>
      </c>
      <c r="C2652" s="244" t="s">
        <v>6717</v>
      </c>
      <c r="D2652" s="240" t="s">
        <v>9257</v>
      </c>
      <c r="E2652" s="239">
        <v>1311110631349</v>
      </c>
      <c r="F2652" s="243" t="s">
        <v>7044</v>
      </c>
      <c r="G2652" s="214">
        <v>0</v>
      </c>
      <c r="H2652" s="234" t="s">
        <v>9173</v>
      </c>
      <c r="I2652" s="234"/>
      <c r="J2652" s="234"/>
      <c r="K2652" s="234"/>
      <c r="L2652" s="234"/>
      <c r="M2652" s="234"/>
      <c r="N2652" s="234" t="s">
        <v>6946</v>
      </c>
      <c r="O2652" s="249"/>
      <c r="P2652" s="249"/>
      <c r="Q2652" s="226"/>
      <c r="R2652" s="212" t="s">
        <v>2</v>
      </c>
      <c r="S2652" s="213" t="s">
        <v>9173</v>
      </c>
      <c r="T2652" s="236" t="s">
        <v>9741</v>
      </c>
      <c r="U2652" s="237" t="s">
        <v>6722</v>
      </c>
      <c r="V2652" s="237">
        <v>45545</v>
      </c>
      <c r="W2652" s="236" t="s">
        <v>6944</v>
      </c>
      <c r="X2652" s="237" t="s">
        <v>9173</v>
      </c>
      <c r="Y2652" s="237"/>
      <c r="Z2652" s="237"/>
      <c r="AA2652" s="225">
        <v>202409</v>
      </c>
      <c r="AB2652" s="246"/>
      <c r="AC2652" s="236" t="s">
        <v>7181</v>
      </c>
      <c r="AD2652" s="247" t="s">
        <v>7100</v>
      </c>
      <c r="AE2652" s="248">
        <v>0</v>
      </c>
      <c r="AF2652" s="247" t="s">
        <v>7167</v>
      </c>
      <c r="AG2652" s="242" t="str">
        <f>IFERROR(VLOOKUP(작성용!A:A,RM!A:D,4,0),"-")</f>
        <v>-</v>
      </c>
      <c r="AH2652" s="9" t="s">
        <v>9173</v>
      </c>
      <c r="AI2652" s="238" t="s">
        <v>9173</v>
      </c>
      <c r="AJ2652" s="238" t="s">
        <v>9173</v>
      </c>
      <c r="AK2652" s="238" t="s">
        <v>7182</v>
      </c>
      <c r="AL2652" s="238">
        <v>2651</v>
      </c>
    </row>
    <row r="2653" spans="1:38" x14ac:dyDescent="0.3">
      <c r="A2653" s="232">
        <v>6000774</v>
      </c>
      <c r="B2653" s="232" t="s">
        <v>9735</v>
      </c>
      <c r="C2653" s="244" t="s">
        <v>6717</v>
      </c>
      <c r="D2653" s="230" t="s">
        <v>9819</v>
      </c>
      <c r="E2653" s="239">
        <v>1601110447824</v>
      </c>
      <c r="F2653" s="243" t="s">
        <v>7179</v>
      </c>
      <c r="G2653" s="214">
        <v>0</v>
      </c>
      <c r="H2653" s="234" t="s">
        <v>9173</v>
      </c>
      <c r="I2653" s="234"/>
      <c r="J2653" s="234"/>
      <c r="K2653" s="234"/>
      <c r="L2653" s="234"/>
      <c r="M2653" s="234"/>
      <c r="N2653" s="234" t="s">
        <v>6946</v>
      </c>
      <c r="O2653" s="249"/>
      <c r="P2653" s="249"/>
      <c r="Q2653" s="226"/>
      <c r="R2653" s="212" t="s">
        <v>2</v>
      </c>
      <c r="S2653" s="213" t="s">
        <v>9173</v>
      </c>
      <c r="T2653" s="236" t="s">
        <v>9741</v>
      </c>
      <c r="U2653" s="237" t="s">
        <v>6722</v>
      </c>
      <c r="V2653" s="237">
        <v>45545</v>
      </c>
      <c r="W2653" s="236" t="s">
        <v>6944</v>
      </c>
      <c r="X2653" s="237" t="s">
        <v>9173</v>
      </c>
      <c r="Y2653" s="237"/>
      <c r="Z2653" s="237"/>
      <c r="AA2653" s="225">
        <v>202409</v>
      </c>
      <c r="AB2653" s="246"/>
      <c r="AC2653" s="236" t="s">
        <v>7181</v>
      </c>
      <c r="AD2653" s="247" t="s">
        <v>7620</v>
      </c>
      <c r="AE2653" s="248">
        <v>0</v>
      </c>
      <c r="AF2653" s="247" t="s">
        <v>7620</v>
      </c>
      <c r="AG2653" s="242" t="str">
        <f>IFERROR(VLOOKUP(작성용!A:A,RM!A:D,4,0),"-")</f>
        <v>-</v>
      </c>
      <c r="AH2653" s="9" t="s">
        <v>9173</v>
      </c>
      <c r="AI2653" s="238" t="s">
        <v>9173</v>
      </c>
      <c r="AJ2653" s="238" t="s">
        <v>9173</v>
      </c>
      <c r="AK2653" s="238" t="s">
        <v>7182</v>
      </c>
      <c r="AL2653" s="238">
        <v>2652</v>
      </c>
    </row>
    <row r="2654" spans="1:38" x14ac:dyDescent="0.3">
      <c r="A2654" s="232">
        <v>6000774</v>
      </c>
      <c r="B2654" s="232" t="s">
        <v>9735</v>
      </c>
      <c r="C2654" s="244" t="s">
        <v>6717</v>
      </c>
      <c r="D2654" s="240" t="s">
        <v>9820</v>
      </c>
      <c r="E2654" s="239">
        <v>1615110181481</v>
      </c>
      <c r="F2654" s="243" t="s">
        <v>6931</v>
      </c>
      <c r="G2654" s="214">
        <v>0</v>
      </c>
      <c r="H2654" s="234" t="s">
        <v>9173</v>
      </c>
      <c r="I2654" s="234"/>
      <c r="J2654" s="234"/>
      <c r="K2654" s="234"/>
      <c r="L2654" s="234"/>
      <c r="M2654" s="234"/>
      <c r="N2654" s="234" t="s">
        <v>6946</v>
      </c>
      <c r="O2654" s="249"/>
      <c r="P2654" s="249"/>
      <c r="Q2654" s="226"/>
      <c r="R2654" s="212" t="s">
        <v>2</v>
      </c>
      <c r="S2654" s="213" t="s">
        <v>9173</v>
      </c>
      <c r="T2654" s="236" t="s">
        <v>9741</v>
      </c>
      <c r="U2654" s="237" t="s">
        <v>6722</v>
      </c>
      <c r="V2654" s="237">
        <v>45545</v>
      </c>
      <c r="W2654" s="236" t="s">
        <v>6944</v>
      </c>
      <c r="X2654" s="237" t="s">
        <v>9173</v>
      </c>
      <c r="Y2654" s="237"/>
      <c r="Z2654" s="237"/>
      <c r="AA2654" s="225">
        <v>202409</v>
      </c>
      <c r="AB2654" s="246"/>
      <c r="AC2654" s="236" t="s">
        <v>7181</v>
      </c>
      <c r="AD2654" s="247" t="s">
        <v>7131</v>
      </c>
      <c r="AE2654" s="248">
        <v>0</v>
      </c>
      <c r="AF2654" s="247" t="s">
        <v>7131</v>
      </c>
      <c r="AG2654" s="242" t="str">
        <f>IFERROR(VLOOKUP(작성용!A:A,RM!A:D,4,0),"-")</f>
        <v>-</v>
      </c>
      <c r="AH2654" s="9" t="s">
        <v>9173</v>
      </c>
      <c r="AI2654" s="238" t="s">
        <v>9173</v>
      </c>
      <c r="AJ2654" s="238" t="s">
        <v>9173</v>
      </c>
      <c r="AK2654" s="238" t="s">
        <v>7182</v>
      </c>
      <c r="AL2654" s="238">
        <v>2653</v>
      </c>
    </row>
    <row r="2655" spans="1:38" x14ac:dyDescent="0.3">
      <c r="A2655" s="232">
        <v>6000774</v>
      </c>
      <c r="B2655" s="232" t="s">
        <v>9735</v>
      </c>
      <c r="C2655" s="244" t="s">
        <v>6717</v>
      </c>
      <c r="D2655" s="240" t="s">
        <v>9821</v>
      </c>
      <c r="E2655" s="239">
        <v>1101116440468</v>
      </c>
      <c r="F2655" s="243" t="s">
        <v>7044</v>
      </c>
      <c r="G2655" s="214">
        <v>0</v>
      </c>
      <c r="H2655" s="234" t="s">
        <v>9173</v>
      </c>
      <c r="I2655" s="234"/>
      <c r="J2655" s="234"/>
      <c r="K2655" s="234"/>
      <c r="L2655" s="234"/>
      <c r="M2655" s="234"/>
      <c r="N2655" s="234" t="s">
        <v>6946</v>
      </c>
      <c r="O2655" s="249"/>
      <c r="P2655" s="249"/>
      <c r="Q2655" s="226"/>
      <c r="R2655" s="212" t="s">
        <v>2</v>
      </c>
      <c r="S2655" s="213" t="s">
        <v>9173</v>
      </c>
      <c r="T2655" s="236" t="s">
        <v>9741</v>
      </c>
      <c r="U2655" s="237" t="s">
        <v>6722</v>
      </c>
      <c r="V2655" s="237">
        <v>45545</v>
      </c>
      <c r="W2655" s="236" t="s">
        <v>6944</v>
      </c>
      <c r="X2655" s="237" t="s">
        <v>9173</v>
      </c>
      <c r="Y2655" s="237"/>
      <c r="Z2655" s="237"/>
      <c r="AA2655" s="225">
        <v>202409</v>
      </c>
      <c r="AB2655" s="246"/>
      <c r="AC2655" s="236" t="s">
        <v>7181</v>
      </c>
      <c r="AD2655" s="247" t="s">
        <v>7131</v>
      </c>
      <c r="AE2655" s="248">
        <v>0</v>
      </c>
      <c r="AF2655" s="247" t="s">
        <v>7131</v>
      </c>
      <c r="AG2655" s="242" t="str">
        <f>IFERROR(VLOOKUP(작성용!A:A,RM!A:D,4,0),"-")</f>
        <v>-</v>
      </c>
      <c r="AH2655" s="9" t="s">
        <v>9173</v>
      </c>
      <c r="AI2655" s="238" t="s">
        <v>9173</v>
      </c>
      <c r="AJ2655" s="238" t="s">
        <v>9173</v>
      </c>
      <c r="AK2655" s="238" t="s">
        <v>7182</v>
      </c>
      <c r="AL2655" s="238">
        <v>2654</v>
      </c>
    </row>
    <row r="2656" spans="1:38" x14ac:dyDescent="0.3">
      <c r="A2656" s="232">
        <v>6000774</v>
      </c>
      <c r="B2656" s="232" t="s">
        <v>9735</v>
      </c>
      <c r="C2656" s="244" t="s">
        <v>6717</v>
      </c>
      <c r="D2656" s="240" t="s">
        <v>9822</v>
      </c>
      <c r="E2656" s="239">
        <v>1101115070662</v>
      </c>
      <c r="F2656" s="243" t="s">
        <v>7044</v>
      </c>
      <c r="G2656" s="214">
        <v>0</v>
      </c>
      <c r="H2656" s="234" t="s">
        <v>9173</v>
      </c>
      <c r="I2656" s="234"/>
      <c r="J2656" s="234"/>
      <c r="K2656" s="234"/>
      <c r="L2656" s="234"/>
      <c r="M2656" s="234"/>
      <c r="N2656" s="234" t="s">
        <v>6946</v>
      </c>
      <c r="O2656" s="249"/>
      <c r="P2656" s="249"/>
      <c r="Q2656" s="226"/>
      <c r="R2656" s="212" t="s">
        <v>2</v>
      </c>
      <c r="S2656" s="213" t="s">
        <v>9173</v>
      </c>
      <c r="T2656" s="236" t="s">
        <v>9741</v>
      </c>
      <c r="U2656" s="237" t="s">
        <v>6722</v>
      </c>
      <c r="V2656" s="237">
        <v>45545</v>
      </c>
      <c r="W2656" s="236" t="s">
        <v>6944</v>
      </c>
      <c r="X2656" s="237" t="s">
        <v>9173</v>
      </c>
      <c r="Y2656" s="237"/>
      <c r="Z2656" s="237"/>
      <c r="AA2656" s="225">
        <v>202409</v>
      </c>
      <c r="AB2656" s="246"/>
      <c r="AC2656" s="236" t="s">
        <v>7181</v>
      </c>
      <c r="AD2656" s="247" t="s">
        <v>7124</v>
      </c>
      <c r="AE2656" s="248">
        <v>0</v>
      </c>
      <c r="AF2656" s="247" t="s">
        <v>7124</v>
      </c>
      <c r="AG2656" s="242" t="str">
        <f>IFERROR(VLOOKUP(작성용!A:A,RM!A:D,4,0),"-")</f>
        <v>-</v>
      </c>
      <c r="AH2656" s="9" t="s">
        <v>9173</v>
      </c>
      <c r="AI2656" s="238" t="s">
        <v>9173</v>
      </c>
      <c r="AJ2656" s="238" t="s">
        <v>9173</v>
      </c>
      <c r="AK2656" s="238" t="s">
        <v>7182</v>
      </c>
      <c r="AL2656" s="238">
        <v>2655</v>
      </c>
    </row>
    <row r="2657" spans="1:38" x14ac:dyDescent="0.3">
      <c r="A2657" s="232">
        <v>6000774</v>
      </c>
      <c r="B2657" s="232" t="s">
        <v>9735</v>
      </c>
      <c r="C2657" s="244" t="s">
        <v>6717</v>
      </c>
      <c r="D2657" s="240" t="s">
        <v>9823</v>
      </c>
      <c r="E2657" s="239">
        <v>1101115502102</v>
      </c>
      <c r="F2657" s="243" t="s">
        <v>7179</v>
      </c>
      <c r="G2657" s="214">
        <v>0</v>
      </c>
      <c r="H2657" s="234" t="s">
        <v>9173</v>
      </c>
      <c r="I2657" s="234"/>
      <c r="J2657" s="234"/>
      <c r="K2657" s="234"/>
      <c r="L2657" s="234"/>
      <c r="M2657" s="234"/>
      <c r="N2657" s="234" t="s">
        <v>6946</v>
      </c>
      <c r="O2657" s="249"/>
      <c r="P2657" s="249"/>
      <c r="Q2657" s="226"/>
      <c r="R2657" s="212" t="s">
        <v>2</v>
      </c>
      <c r="S2657" s="213" t="s">
        <v>9173</v>
      </c>
      <c r="T2657" s="236" t="s">
        <v>9741</v>
      </c>
      <c r="U2657" s="237" t="s">
        <v>6722</v>
      </c>
      <c r="V2657" s="237">
        <v>45545</v>
      </c>
      <c r="W2657" s="236" t="s">
        <v>6944</v>
      </c>
      <c r="X2657" s="237" t="s">
        <v>9173</v>
      </c>
      <c r="Y2657" s="237"/>
      <c r="Z2657" s="237"/>
      <c r="AA2657" s="225">
        <v>202409</v>
      </c>
      <c r="AB2657" s="246"/>
      <c r="AC2657" s="236" t="s">
        <v>7181</v>
      </c>
      <c r="AD2657" s="247" t="s">
        <v>7117</v>
      </c>
      <c r="AE2657" s="248">
        <v>0</v>
      </c>
      <c r="AF2657" s="247" t="s">
        <v>7117</v>
      </c>
      <c r="AG2657" s="242" t="str">
        <f>IFERROR(VLOOKUP(작성용!A:A,RM!A:D,4,0),"-")</f>
        <v>-</v>
      </c>
      <c r="AH2657" s="9" t="s">
        <v>9173</v>
      </c>
      <c r="AI2657" s="238" t="s">
        <v>9173</v>
      </c>
      <c r="AJ2657" s="238" t="s">
        <v>9173</v>
      </c>
      <c r="AK2657" s="238" t="s">
        <v>7182</v>
      </c>
      <c r="AL2657" s="238">
        <v>2656</v>
      </c>
    </row>
    <row r="2658" spans="1:38" x14ac:dyDescent="0.3">
      <c r="A2658" s="232">
        <v>6000774</v>
      </c>
      <c r="B2658" s="232" t="s">
        <v>9735</v>
      </c>
      <c r="C2658" s="244" t="s">
        <v>6717</v>
      </c>
      <c r="D2658" s="240" t="s">
        <v>9824</v>
      </c>
      <c r="E2658" s="239" t="s">
        <v>5861</v>
      </c>
      <c r="F2658" s="243" t="s">
        <v>7044</v>
      </c>
      <c r="G2658" s="214">
        <v>0</v>
      </c>
      <c r="H2658" s="234" t="s">
        <v>9173</v>
      </c>
      <c r="I2658" s="234"/>
      <c r="J2658" s="234"/>
      <c r="K2658" s="234"/>
      <c r="L2658" s="234"/>
      <c r="M2658" s="234"/>
      <c r="N2658" s="234" t="s">
        <v>6946</v>
      </c>
      <c r="O2658" s="249"/>
      <c r="P2658" s="249"/>
      <c r="Q2658" s="226"/>
      <c r="R2658" s="212" t="s">
        <v>2</v>
      </c>
      <c r="S2658" s="213" t="s">
        <v>9173</v>
      </c>
      <c r="T2658" s="236" t="s">
        <v>9741</v>
      </c>
      <c r="U2658" s="237" t="s">
        <v>6722</v>
      </c>
      <c r="V2658" s="237">
        <v>45545</v>
      </c>
      <c r="W2658" s="236" t="s">
        <v>6944</v>
      </c>
      <c r="X2658" s="237" t="s">
        <v>9173</v>
      </c>
      <c r="Y2658" s="237"/>
      <c r="Z2658" s="237"/>
      <c r="AA2658" s="225">
        <v>202409</v>
      </c>
      <c r="AB2658" s="246"/>
      <c r="AC2658" s="236" t="s">
        <v>7181</v>
      </c>
      <c r="AD2658" s="247" t="s">
        <v>7117</v>
      </c>
      <c r="AE2658" s="248">
        <v>0</v>
      </c>
      <c r="AF2658" s="247" t="s">
        <v>7117</v>
      </c>
      <c r="AG2658" s="242" t="str">
        <f>IFERROR(VLOOKUP(작성용!A:A,RM!A:D,4,0),"-")</f>
        <v>-</v>
      </c>
      <c r="AH2658" s="9" t="s">
        <v>9173</v>
      </c>
      <c r="AI2658" s="238" t="s">
        <v>9173</v>
      </c>
      <c r="AJ2658" s="238" t="s">
        <v>9173</v>
      </c>
      <c r="AK2658" s="238" t="s">
        <v>7182</v>
      </c>
      <c r="AL2658" s="238">
        <v>2657</v>
      </c>
    </row>
    <row r="2659" spans="1:38" x14ac:dyDescent="0.3">
      <c r="A2659" s="232">
        <v>6000774</v>
      </c>
      <c r="B2659" s="232" t="s">
        <v>9735</v>
      </c>
      <c r="C2659" s="244" t="s">
        <v>6717</v>
      </c>
      <c r="D2659" s="240" t="s">
        <v>7979</v>
      </c>
      <c r="E2659" s="239">
        <v>1358110334747</v>
      </c>
      <c r="F2659" s="243" t="s">
        <v>7044</v>
      </c>
      <c r="G2659" s="214">
        <v>2</v>
      </c>
      <c r="H2659" s="234" t="s">
        <v>9173</v>
      </c>
      <c r="I2659" s="234"/>
      <c r="J2659" s="234"/>
      <c r="K2659" s="234"/>
      <c r="L2659" s="234"/>
      <c r="M2659" s="234"/>
      <c r="N2659" s="234" t="s">
        <v>6946</v>
      </c>
      <c r="O2659" s="249"/>
      <c r="P2659" s="249"/>
      <c r="Q2659" s="226"/>
      <c r="R2659" s="212" t="s">
        <v>2</v>
      </c>
      <c r="S2659" s="213" t="s">
        <v>9173</v>
      </c>
      <c r="T2659" s="236" t="s">
        <v>9741</v>
      </c>
      <c r="U2659" s="237" t="s">
        <v>6722</v>
      </c>
      <c r="V2659" s="237">
        <v>45545</v>
      </c>
      <c r="W2659" s="236" t="s">
        <v>6944</v>
      </c>
      <c r="X2659" s="237" t="s">
        <v>9173</v>
      </c>
      <c r="Y2659" s="237"/>
      <c r="Z2659" s="237"/>
      <c r="AA2659" s="225">
        <v>202409</v>
      </c>
      <c r="AB2659" s="246"/>
      <c r="AC2659" s="236" t="s">
        <v>7181</v>
      </c>
      <c r="AD2659" s="247" t="s">
        <v>7133</v>
      </c>
      <c r="AE2659" s="248">
        <v>0</v>
      </c>
      <c r="AF2659" s="247" t="s">
        <v>7133</v>
      </c>
      <c r="AG2659" s="242" t="str">
        <f>IFERROR(VLOOKUP(작성용!A:A,RM!A:D,4,0),"-")</f>
        <v>-</v>
      </c>
      <c r="AH2659" s="9" t="s">
        <v>9173</v>
      </c>
      <c r="AI2659" s="238" t="s">
        <v>9173</v>
      </c>
      <c r="AJ2659" s="238" t="s">
        <v>9173</v>
      </c>
      <c r="AK2659" s="238" t="s">
        <v>7182</v>
      </c>
      <c r="AL2659" s="238">
        <v>2658</v>
      </c>
    </row>
    <row r="2660" spans="1:38" x14ac:dyDescent="0.3">
      <c r="A2660" s="232">
        <v>6000774</v>
      </c>
      <c r="B2660" s="232" t="s">
        <v>9735</v>
      </c>
      <c r="C2660" s="244" t="s">
        <v>6717</v>
      </c>
      <c r="D2660" s="240" t="s">
        <v>9825</v>
      </c>
      <c r="E2660" s="239">
        <v>1101115600047</v>
      </c>
      <c r="F2660" s="243" t="s">
        <v>6966</v>
      </c>
      <c r="G2660" s="214">
        <v>0</v>
      </c>
      <c r="H2660" s="234" t="s">
        <v>9173</v>
      </c>
      <c r="I2660" s="234"/>
      <c r="J2660" s="234"/>
      <c r="K2660" s="234"/>
      <c r="L2660" s="234"/>
      <c r="M2660" s="234"/>
      <c r="N2660" s="234" t="s">
        <v>6946</v>
      </c>
      <c r="O2660" s="249"/>
      <c r="P2660" s="249"/>
      <c r="Q2660" s="226"/>
      <c r="R2660" s="212" t="s">
        <v>2</v>
      </c>
      <c r="S2660" s="213" t="s">
        <v>9173</v>
      </c>
      <c r="T2660" s="236" t="s">
        <v>9741</v>
      </c>
      <c r="U2660" s="237" t="s">
        <v>6722</v>
      </c>
      <c r="V2660" s="237">
        <v>45545</v>
      </c>
      <c r="W2660" s="236" t="s">
        <v>6944</v>
      </c>
      <c r="X2660" s="237" t="s">
        <v>9173</v>
      </c>
      <c r="Y2660" s="237"/>
      <c r="Z2660" s="237"/>
      <c r="AA2660" s="225">
        <v>202409</v>
      </c>
      <c r="AB2660" s="246"/>
      <c r="AC2660" s="236" t="s">
        <v>7181</v>
      </c>
      <c r="AD2660" s="247" t="s">
        <v>7115</v>
      </c>
      <c r="AE2660" s="248">
        <v>0</v>
      </c>
      <c r="AF2660" s="247" t="s">
        <v>7115</v>
      </c>
      <c r="AG2660" s="242" t="str">
        <f>IFERROR(VLOOKUP(작성용!A:A,RM!A:D,4,0),"-")</f>
        <v>-</v>
      </c>
      <c r="AH2660" s="9" t="s">
        <v>9173</v>
      </c>
      <c r="AI2660" s="238" t="s">
        <v>9826</v>
      </c>
      <c r="AJ2660" s="238" t="s">
        <v>9173</v>
      </c>
      <c r="AK2660" s="238" t="s">
        <v>7182</v>
      </c>
      <c r="AL2660" s="238">
        <v>2659</v>
      </c>
    </row>
    <row r="2661" spans="1:38" x14ac:dyDescent="0.3">
      <c r="A2661" s="232">
        <v>6000774</v>
      </c>
      <c r="B2661" s="232" t="s">
        <v>9735</v>
      </c>
      <c r="C2661" s="244" t="s">
        <v>6717</v>
      </c>
      <c r="D2661" s="240" t="s">
        <v>9827</v>
      </c>
      <c r="E2661" s="239">
        <v>1101116221842</v>
      </c>
      <c r="F2661" s="243" t="s">
        <v>7044</v>
      </c>
      <c r="G2661" s="214">
        <v>1</v>
      </c>
      <c r="H2661" s="234" t="s">
        <v>9173</v>
      </c>
      <c r="I2661" s="234"/>
      <c r="J2661" s="234"/>
      <c r="K2661" s="234"/>
      <c r="L2661" s="234"/>
      <c r="M2661" s="234"/>
      <c r="N2661" s="234" t="s">
        <v>6946</v>
      </c>
      <c r="O2661" s="249"/>
      <c r="P2661" s="249"/>
      <c r="Q2661" s="226"/>
      <c r="R2661" s="212" t="s">
        <v>2</v>
      </c>
      <c r="S2661" s="213" t="s">
        <v>9173</v>
      </c>
      <c r="T2661" s="236" t="s">
        <v>9741</v>
      </c>
      <c r="U2661" s="237" t="s">
        <v>6722</v>
      </c>
      <c r="V2661" s="237">
        <v>45545</v>
      </c>
      <c r="W2661" s="236" t="s">
        <v>6944</v>
      </c>
      <c r="X2661" s="237" t="s">
        <v>9173</v>
      </c>
      <c r="Y2661" s="237"/>
      <c r="Z2661" s="237"/>
      <c r="AA2661" s="225">
        <v>202409</v>
      </c>
      <c r="AB2661" s="246"/>
      <c r="AC2661" s="236" t="s">
        <v>7181</v>
      </c>
      <c r="AD2661" s="247" t="s">
        <v>7131</v>
      </c>
      <c r="AE2661" s="248">
        <v>0</v>
      </c>
      <c r="AF2661" s="247" t="s">
        <v>7131</v>
      </c>
      <c r="AG2661" s="242" t="str">
        <f>IFERROR(VLOOKUP(작성용!A:A,RM!A:D,4,0),"-")</f>
        <v>-</v>
      </c>
      <c r="AH2661" s="9" t="s">
        <v>9173</v>
      </c>
      <c r="AI2661" s="238" t="s">
        <v>9826</v>
      </c>
      <c r="AJ2661" s="238" t="s">
        <v>9173</v>
      </c>
      <c r="AK2661" s="238" t="s">
        <v>7182</v>
      </c>
      <c r="AL2661" s="238">
        <v>2660</v>
      </c>
    </row>
    <row r="2662" spans="1:38" x14ac:dyDescent="0.3">
      <c r="A2662" s="232">
        <v>6000774</v>
      </c>
      <c r="B2662" s="232" t="s">
        <v>9735</v>
      </c>
      <c r="C2662" s="244" t="s">
        <v>6717</v>
      </c>
      <c r="D2662" s="240" t="s">
        <v>7232</v>
      </c>
      <c r="E2662" s="239">
        <v>1101114962092</v>
      </c>
      <c r="F2662" s="243" t="s">
        <v>6931</v>
      </c>
      <c r="G2662" s="214">
        <v>0</v>
      </c>
      <c r="H2662" s="234" t="s">
        <v>9173</v>
      </c>
      <c r="I2662" s="234"/>
      <c r="J2662" s="234"/>
      <c r="K2662" s="234"/>
      <c r="L2662" s="234"/>
      <c r="M2662" s="234"/>
      <c r="N2662" s="234" t="s">
        <v>6946</v>
      </c>
      <c r="O2662" s="249"/>
      <c r="P2662" s="249"/>
      <c r="Q2662" s="226"/>
      <c r="R2662" s="212" t="s">
        <v>2</v>
      </c>
      <c r="S2662" s="212" t="s">
        <v>9173</v>
      </c>
      <c r="T2662" s="236" t="s">
        <v>9741</v>
      </c>
      <c r="U2662" s="237" t="s">
        <v>6722</v>
      </c>
      <c r="V2662" s="237">
        <v>45545</v>
      </c>
      <c r="W2662" s="236" t="s">
        <v>6944</v>
      </c>
      <c r="X2662" s="237" t="s">
        <v>9173</v>
      </c>
      <c r="Y2662" s="237"/>
      <c r="Z2662" s="237"/>
      <c r="AA2662" s="225">
        <v>202409</v>
      </c>
      <c r="AB2662" s="246"/>
      <c r="AC2662" s="236" t="s">
        <v>7181</v>
      </c>
      <c r="AD2662" s="247" t="s">
        <v>6910</v>
      </c>
      <c r="AE2662" s="248">
        <v>0</v>
      </c>
      <c r="AF2662" s="247" t="s">
        <v>6910</v>
      </c>
      <c r="AG2662" s="242" t="str">
        <f>IFERROR(VLOOKUP(작성용!A:A,RM!A:D,4,0),"-")</f>
        <v>-</v>
      </c>
      <c r="AH2662" s="9" t="s">
        <v>9173</v>
      </c>
      <c r="AI2662" s="238" t="s">
        <v>9173</v>
      </c>
      <c r="AJ2662" s="238" t="s">
        <v>9173</v>
      </c>
      <c r="AK2662" s="238" t="s">
        <v>7182</v>
      </c>
      <c r="AL2662" s="238">
        <v>2661</v>
      </c>
    </row>
    <row r="2663" spans="1:38" x14ac:dyDescent="0.3">
      <c r="A2663" s="232">
        <v>6000774</v>
      </c>
      <c r="B2663" s="232" t="s">
        <v>9735</v>
      </c>
      <c r="C2663" s="244" t="s">
        <v>6717</v>
      </c>
      <c r="D2663" s="240" t="s">
        <v>9828</v>
      </c>
      <c r="E2663" s="239">
        <v>1501110303846</v>
      </c>
      <c r="F2663" s="243" t="s">
        <v>7044</v>
      </c>
      <c r="G2663" s="214">
        <v>0</v>
      </c>
      <c r="H2663" s="234" t="s">
        <v>9173</v>
      </c>
      <c r="I2663" s="234"/>
      <c r="J2663" s="234"/>
      <c r="K2663" s="234"/>
      <c r="L2663" s="234"/>
      <c r="M2663" s="234"/>
      <c r="N2663" s="234" t="s">
        <v>6946</v>
      </c>
      <c r="O2663" s="249"/>
      <c r="P2663" s="249"/>
      <c r="Q2663" s="226"/>
      <c r="R2663" s="212" t="s">
        <v>2</v>
      </c>
      <c r="S2663" s="212" t="s">
        <v>9173</v>
      </c>
      <c r="T2663" s="236" t="s">
        <v>9741</v>
      </c>
      <c r="U2663" s="237" t="s">
        <v>6722</v>
      </c>
      <c r="V2663" s="237">
        <v>45545</v>
      </c>
      <c r="W2663" s="236" t="s">
        <v>6944</v>
      </c>
      <c r="X2663" s="237" t="s">
        <v>9173</v>
      </c>
      <c r="Y2663" s="237"/>
      <c r="Z2663" s="237"/>
      <c r="AA2663" s="225">
        <v>202409</v>
      </c>
      <c r="AB2663" s="246"/>
      <c r="AC2663" s="236" t="s">
        <v>7181</v>
      </c>
      <c r="AD2663" s="247" t="s">
        <v>7133</v>
      </c>
      <c r="AE2663" s="248">
        <v>0</v>
      </c>
      <c r="AF2663" s="247" t="s">
        <v>7133</v>
      </c>
      <c r="AG2663" s="242" t="str">
        <f>IFERROR(VLOOKUP(작성용!A:A,RM!A:D,4,0),"-")</f>
        <v>-</v>
      </c>
      <c r="AH2663" s="9" t="s">
        <v>9173</v>
      </c>
      <c r="AI2663" s="238" t="s">
        <v>9173</v>
      </c>
      <c r="AJ2663" s="238" t="s">
        <v>9173</v>
      </c>
      <c r="AK2663" s="238" t="s">
        <v>7182</v>
      </c>
      <c r="AL2663" s="238">
        <v>2662</v>
      </c>
    </row>
    <row r="2664" spans="1:38" x14ac:dyDescent="0.3">
      <c r="A2664" s="232">
        <v>6000774</v>
      </c>
      <c r="B2664" s="232" t="s">
        <v>9735</v>
      </c>
      <c r="C2664" s="244" t="s">
        <v>6717</v>
      </c>
      <c r="D2664" s="240" t="s">
        <v>9829</v>
      </c>
      <c r="E2664" s="239">
        <v>1101116348513</v>
      </c>
      <c r="F2664" s="243" t="s">
        <v>7044</v>
      </c>
      <c r="G2664" s="214">
        <v>1</v>
      </c>
      <c r="H2664" s="234" t="s">
        <v>9173</v>
      </c>
      <c r="I2664" s="234"/>
      <c r="J2664" s="234"/>
      <c r="K2664" s="234"/>
      <c r="L2664" s="234"/>
      <c r="M2664" s="234"/>
      <c r="N2664" s="234" t="s">
        <v>6946</v>
      </c>
      <c r="O2664" s="249"/>
      <c r="P2664" s="249"/>
      <c r="Q2664" s="226"/>
      <c r="R2664" s="212" t="s">
        <v>2</v>
      </c>
      <c r="S2664" s="212" t="s">
        <v>9173</v>
      </c>
      <c r="T2664" s="236" t="s">
        <v>9741</v>
      </c>
      <c r="U2664" s="237" t="s">
        <v>6722</v>
      </c>
      <c r="V2664" s="237">
        <v>45545</v>
      </c>
      <c r="W2664" s="236" t="s">
        <v>6944</v>
      </c>
      <c r="X2664" s="237" t="s">
        <v>9173</v>
      </c>
      <c r="Y2664" s="237"/>
      <c r="Z2664" s="237"/>
      <c r="AA2664" s="225">
        <v>202409</v>
      </c>
      <c r="AB2664" s="246"/>
      <c r="AC2664" s="236" t="s">
        <v>7181</v>
      </c>
      <c r="AD2664" s="247" t="s">
        <v>5862</v>
      </c>
      <c r="AE2664" s="248">
        <v>0</v>
      </c>
      <c r="AF2664" s="247" t="s">
        <v>5862</v>
      </c>
      <c r="AG2664" s="242" t="str">
        <f>IFERROR(VLOOKUP(작성용!A:A,RM!A:D,4,0),"-")</f>
        <v>-</v>
      </c>
      <c r="AH2664" s="9" t="s">
        <v>9173</v>
      </c>
      <c r="AI2664" s="238" t="s">
        <v>9173</v>
      </c>
      <c r="AJ2664" s="238" t="s">
        <v>9173</v>
      </c>
      <c r="AK2664" s="238" t="s">
        <v>7182</v>
      </c>
      <c r="AL2664" s="238">
        <v>2663</v>
      </c>
    </row>
    <row r="2665" spans="1:38" x14ac:dyDescent="0.3">
      <c r="A2665" s="232">
        <v>6000715</v>
      </c>
      <c r="B2665" s="232" t="s">
        <v>9736</v>
      </c>
      <c r="C2665" s="244" t="s">
        <v>6717</v>
      </c>
      <c r="D2665" s="240" t="s">
        <v>9041</v>
      </c>
      <c r="E2665" s="239">
        <v>1101117100681</v>
      </c>
      <c r="F2665" s="243" t="s">
        <v>7558</v>
      </c>
      <c r="G2665" s="214">
        <v>1</v>
      </c>
      <c r="H2665" s="234" t="s">
        <v>9173</v>
      </c>
      <c r="I2665" s="234"/>
      <c r="J2665" s="234"/>
      <c r="K2665" s="234"/>
      <c r="L2665" s="234"/>
      <c r="M2665" s="234"/>
      <c r="N2665" s="234" t="s">
        <v>6946</v>
      </c>
      <c r="O2665" s="249"/>
      <c r="P2665" s="249"/>
      <c r="Q2665" s="226"/>
      <c r="R2665" s="212" t="s">
        <v>2</v>
      </c>
      <c r="S2665" s="213" t="s">
        <v>2</v>
      </c>
      <c r="T2665" s="236" t="s">
        <v>9741</v>
      </c>
      <c r="U2665" s="237" t="s">
        <v>6722</v>
      </c>
      <c r="V2665" s="237">
        <v>45545</v>
      </c>
      <c r="W2665" s="236" t="s">
        <v>6944</v>
      </c>
      <c r="X2665" s="237" t="s">
        <v>9173</v>
      </c>
      <c r="Y2665" s="237"/>
      <c r="Z2665" s="237"/>
      <c r="AA2665" s="225">
        <v>202409</v>
      </c>
      <c r="AB2665" s="246"/>
      <c r="AC2665" s="236" t="s">
        <v>7181</v>
      </c>
      <c r="AD2665" s="247" t="s">
        <v>7146</v>
      </c>
      <c r="AE2665" s="248">
        <v>0</v>
      </c>
      <c r="AF2665" s="247" t="s">
        <v>7146</v>
      </c>
      <c r="AG2665" s="242" t="str">
        <f>IFERROR(VLOOKUP(작성용!A:A,RM!A:D,4,0),"-")</f>
        <v>-</v>
      </c>
      <c r="AH2665" s="9" t="s">
        <v>9173</v>
      </c>
      <c r="AI2665" s="238" t="s">
        <v>9173</v>
      </c>
      <c r="AJ2665" s="238" t="s">
        <v>9173</v>
      </c>
      <c r="AK2665" s="238" t="s">
        <v>7182</v>
      </c>
      <c r="AL2665" s="238">
        <v>2664</v>
      </c>
    </row>
    <row r="2666" spans="1:38" x14ac:dyDescent="0.3">
      <c r="A2666" s="232">
        <v>6000715</v>
      </c>
      <c r="B2666" s="232" t="s">
        <v>9736</v>
      </c>
      <c r="C2666" s="244" t="s">
        <v>6717</v>
      </c>
      <c r="D2666" s="240" t="s">
        <v>9830</v>
      </c>
      <c r="E2666" s="239" t="s">
        <v>5863</v>
      </c>
      <c r="F2666" s="243" t="s">
        <v>6931</v>
      </c>
      <c r="G2666" s="214">
        <v>0</v>
      </c>
      <c r="H2666" s="234" t="s">
        <v>9173</v>
      </c>
      <c r="I2666" s="234"/>
      <c r="J2666" s="234"/>
      <c r="K2666" s="234"/>
      <c r="L2666" s="234"/>
      <c r="M2666" s="234"/>
      <c r="N2666" s="234" t="s">
        <v>6946</v>
      </c>
      <c r="O2666" s="249"/>
      <c r="P2666" s="249"/>
      <c r="Q2666" s="226"/>
      <c r="R2666" s="212" t="s">
        <v>2</v>
      </c>
      <c r="S2666" s="213" t="s">
        <v>2</v>
      </c>
      <c r="T2666" s="236" t="s">
        <v>9741</v>
      </c>
      <c r="U2666" s="237" t="s">
        <v>6722</v>
      </c>
      <c r="V2666" s="237">
        <v>45545</v>
      </c>
      <c r="W2666" s="236" t="s">
        <v>6944</v>
      </c>
      <c r="X2666" s="237" t="s">
        <v>9173</v>
      </c>
      <c r="Y2666" s="237"/>
      <c r="Z2666" s="237"/>
      <c r="AA2666" s="225">
        <v>202409</v>
      </c>
      <c r="AB2666" s="246"/>
      <c r="AC2666" s="236" t="s">
        <v>7181</v>
      </c>
      <c r="AD2666" s="247" t="s">
        <v>7152</v>
      </c>
      <c r="AE2666" s="248">
        <v>0</v>
      </c>
      <c r="AF2666" s="247" t="s">
        <v>7152</v>
      </c>
      <c r="AG2666" s="242" t="str">
        <f>IFERROR(VLOOKUP(작성용!A:A,RM!A:D,4,0),"-")</f>
        <v>-</v>
      </c>
      <c r="AH2666" s="9" t="s">
        <v>9173</v>
      </c>
      <c r="AI2666" s="238" t="s">
        <v>9173</v>
      </c>
      <c r="AJ2666" s="238" t="s">
        <v>9173</v>
      </c>
      <c r="AK2666" s="238" t="s">
        <v>7182</v>
      </c>
      <c r="AL2666" s="238">
        <v>2665</v>
      </c>
    </row>
    <row r="2667" spans="1:38" x14ac:dyDescent="0.3">
      <c r="A2667" s="232">
        <v>6000715</v>
      </c>
      <c r="B2667" s="232" t="s">
        <v>9736</v>
      </c>
      <c r="C2667" s="244" t="s">
        <v>6717</v>
      </c>
      <c r="D2667" s="240" t="s">
        <v>9831</v>
      </c>
      <c r="E2667" s="239" t="s">
        <v>5864</v>
      </c>
      <c r="F2667" s="243" t="s">
        <v>7558</v>
      </c>
      <c r="G2667" s="214">
        <v>0</v>
      </c>
      <c r="H2667" s="234" t="s">
        <v>9173</v>
      </c>
      <c r="I2667" s="234"/>
      <c r="J2667" s="234"/>
      <c r="K2667" s="234"/>
      <c r="L2667" s="234"/>
      <c r="M2667" s="234"/>
      <c r="N2667" s="234" t="s">
        <v>6946</v>
      </c>
      <c r="O2667" s="249"/>
      <c r="P2667" s="249"/>
      <c r="Q2667" s="226"/>
      <c r="R2667" s="212" t="s">
        <v>2</v>
      </c>
      <c r="S2667" s="213" t="s">
        <v>2</v>
      </c>
      <c r="T2667" s="236" t="s">
        <v>9741</v>
      </c>
      <c r="U2667" s="237" t="s">
        <v>6722</v>
      </c>
      <c r="V2667" s="237">
        <v>45545</v>
      </c>
      <c r="W2667" s="236" t="s">
        <v>6944</v>
      </c>
      <c r="X2667" s="237" t="s">
        <v>9173</v>
      </c>
      <c r="Y2667" s="237"/>
      <c r="Z2667" s="237"/>
      <c r="AA2667" s="225">
        <v>202409</v>
      </c>
      <c r="AB2667" s="246"/>
      <c r="AC2667" s="236" t="s">
        <v>7181</v>
      </c>
      <c r="AD2667" s="247" t="s">
        <v>7137</v>
      </c>
      <c r="AE2667" s="248">
        <v>0</v>
      </c>
      <c r="AF2667" s="247" t="s">
        <v>7137</v>
      </c>
      <c r="AG2667" s="242" t="str">
        <f>IFERROR(VLOOKUP(작성용!A:A,RM!A:D,4,0),"-")</f>
        <v>-</v>
      </c>
      <c r="AH2667" s="9" t="s">
        <v>9173</v>
      </c>
      <c r="AI2667" s="238" t="s">
        <v>9173</v>
      </c>
      <c r="AJ2667" s="238" t="s">
        <v>9173</v>
      </c>
      <c r="AK2667" s="238" t="s">
        <v>7182</v>
      </c>
      <c r="AL2667" s="238">
        <v>2666</v>
      </c>
    </row>
    <row r="2668" spans="1:38" x14ac:dyDescent="0.3">
      <c r="A2668" s="232">
        <v>6000715</v>
      </c>
      <c r="B2668" s="232" t="s">
        <v>9736</v>
      </c>
      <c r="C2668" s="244" t="s">
        <v>6717</v>
      </c>
      <c r="D2668" s="240" t="s">
        <v>9832</v>
      </c>
      <c r="E2668" s="239" t="s">
        <v>5865</v>
      </c>
      <c r="F2668" s="243" t="s">
        <v>6931</v>
      </c>
      <c r="G2668" s="214">
        <v>0</v>
      </c>
      <c r="H2668" s="234" t="s">
        <v>9173</v>
      </c>
      <c r="I2668" s="234"/>
      <c r="J2668" s="234"/>
      <c r="K2668" s="234"/>
      <c r="L2668" s="234"/>
      <c r="M2668" s="234"/>
      <c r="N2668" s="234" t="s">
        <v>6946</v>
      </c>
      <c r="O2668" s="249"/>
      <c r="P2668" s="249"/>
      <c r="Q2668" s="226"/>
      <c r="R2668" s="212" t="s">
        <v>2</v>
      </c>
      <c r="S2668" s="213" t="s">
        <v>2</v>
      </c>
      <c r="T2668" s="236" t="s">
        <v>9741</v>
      </c>
      <c r="U2668" s="237" t="s">
        <v>6722</v>
      </c>
      <c r="V2668" s="237">
        <v>45545</v>
      </c>
      <c r="W2668" s="236" t="s">
        <v>6944</v>
      </c>
      <c r="X2668" s="237" t="s">
        <v>9173</v>
      </c>
      <c r="Y2668" s="237"/>
      <c r="Z2668" s="237"/>
      <c r="AA2668" s="225">
        <v>202409</v>
      </c>
      <c r="AB2668" s="246"/>
      <c r="AC2668" s="236" t="s">
        <v>7181</v>
      </c>
      <c r="AD2668" s="247" t="s">
        <v>7026</v>
      </c>
      <c r="AE2668" s="248">
        <v>0</v>
      </c>
      <c r="AF2668" s="247" t="s">
        <v>7026</v>
      </c>
      <c r="AG2668" s="242" t="str">
        <f>IFERROR(VLOOKUP(작성용!A:A,RM!A:D,4,0),"-")</f>
        <v>-</v>
      </c>
      <c r="AH2668" s="9" t="s">
        <v>9173</v>
      </c>
      <c r="AI2668" s="238" t="s">
        <v>9173</v>
      </c>
      <c r="AJ2668" s="238" t="s">
        <v>9173</v>
      </c>
      <c r="AK2668" s="238" t="s">
        <v>7182</v>
      </c>
      <c r="AL2668" s="238">
        <v>2667</v>
      </c>
    </row>
    <row r="2669" spans="1:38" x14ac:dyDescent="0.3">
      <c r="A2669" s="232">
        <v>6000715</v>
      </c>
      <c r="B2669" s="232" t="s">
        <v>9736</v>
      </c>
      <c r="C2669" s="244" t="s">
        <v>6717</v>
      </c>
      <c r="D2669" s="240" t="s">
        <v>9833</v>
      </c>
      <c r="E2669" s="239">
        <v>1101113892513</v>
      </c>
      <c r="F2669" s="243" t="s">
        <v>7558</v>
      </c>
      <c r="G2669" s="214">
        <v>0</v>
      </c>
      <c r="H2669" s="234" t="s">
        <v>9173</v>
      </c>
      <c r="I2669" s="234"/>
      <c r="J2669" s="234"/>
      <c r="K2669" s="234"/>
      <c r="L2669" s="234"/>
      <c r="M2669" s="234"/>
      <c r="N2669" s="234" t="s">
        <v>6946</v>
      </c>
      <c r="O2669" s="249"/>
      <c r="P2669" s="249"/>
      <c r="Q2669" s="226"/>
      <c r="R2669" s="212" t="s">
        <v>2</v>
      </c>
      <c r="S2669" s="213" t="s">
        <v>2</v>
      </c>
      <c r="T2669" s="236" t="s">
        <v>9741</v>
      </c>
      <c r="U2669" s="237" t="s">
        <v>6722</v>
      </c>
      <c r="V2669" s="237">
        <v>45545</v>
      </c>
      <c r="W2669" s="236" t="s">
        <v>6944</v>
      </c>
      <c r="X2669" s="237" t="s">
        <v>9173</v>
      </c>
      <c r="Y2669" s="237"/>
      <c r="Z2669" s="237"/>
      <c r="AA2669" s="225">
        <v>202409</v>
      </c>
      <c r="AB2669" s="246"/>
      <c r="AC2669" s="236" t="s">
        <v>7181</v>
      </c>
      <c r="AD2669" s="247" t="s">
        <v>7111</v>
      </c>
      <c r="AE2669" s="248">
        <v>0</v>
      </c>
      <c r="AF2669" s="247" t="s">
        <v>7111</v>
      </c>
      <c r="AG2669" s="242" t="str">
        <f>IFERROR(VLOOKUP(작성용!A:A,RM!A:D,4,0),"-")</f>
        <v>-</v>
      </c>
      <c r="AH2669" s="9" t="s">
        <v>9173</v>
      </c>
      <c r="AI2669" s="238" t="s">
        <v>9173</v>
      </c>
      <c r="AJ2669" s="238" t="s">
        <v>9173</v>
      </c>
      <c r="AK2669" s="238" t="s">
        <v>7182</v>
      </c>
      <c r="AL2669" s="238">
        <v>2668</v>
      </c>
    </row>
    <row r="2670" spans="1:38" x14ac:dyDescent="0.3">
      <c r="A2670" s="232">
        <v>6000785</v>
      </c>
      <c r="B2670" s="232" t="s">
        <v>9737</v>
      </c>
      <c r="C2670" s="244" t="s">
        <v>6717</v>
      </c>
      <c r="D2670" s="240" t="s">
        <v>9834</v>
      </c>
      <c r="E2670" s="239">
        <v>1101118326682</v>
      </c>
      <c r="F2670" s="243" t="s">
        <v>7860</v>
      </c>
      <c r="G2670" s="214">
        <v>0</v>
      </c>
      <c r="H2670" s="234" t="s">
        <v>9173</v>
      </c>
      <c r="I2670" s="234"/>
      <c r="J2670" s="234"/>
      <c r="K2670" s="234"/>
      <c r="L2670" s="234"/>
      <c r="M2670" s="234"/>
      <c r="N2670" s="234" t="s">
        <v>6946</v>
      </c>
      <c r="O2670" s="249"/>
      <c r="P2670" s="249"/>
      <c r="Q2670" s="226"/>
      <c r="R2670" s="212" t="s">
        <v>2</v>
      </c>
      <c r="S2670" s="213" t="s">
        <v>9173</v>
      </c>
      <c r="T2670" s="236" t="s">
        <v>9741</v>
      </c>
      <c r="U2670" s="237" t="s">
        <v>6722</v>
      </c>
      <c r="V2670" s="237">
        <v>45545</v>
      </c>
      <c r="W2670" s="236" t="s">
        <v>6944</v>
      </c>
      <c r="X2670" s="237" t="s">
        <v>9173</v>
      </c>
      <c r="Y2670" s="237"/>
      <c r="Z2670" s="237"/>
      <c r="AA2670" s="225">
        <v>202409</v>
      </c>
      <c r="AB2670" s="246"/>
      <c r="AC2670" s="236" t="s">
        <v>7181</v>
      </c>
      <c r="AD2670" s="247" t="s">
        <v>7606</v>
      </c>
      <c r="AE2670" s="248">
        <v>0</v>
      </c>
      <c r="AF2670" s="247" t="s">
        <v>7606</v>
      </c>
      <c r="AG2670" s="242" t="str">
        <f>IFERROR(VLOOKUP(작성용!A:A,RM!A:D,4,0),"-")</f>
        <v>-</v>
      </c>
      <c r="AH2670" s="9" t="s">
        <v>9173</v>
      </c>
      <c r="AI2670" s="238" t="s">
        <v>9835</v>
      </c>
      <c r="AJ2670" s="238" t="s">
        <v>9173</v>
      </c>
      <c r="AK2670" s="238" t="s">
        <v>7182</v>
      </c>
      <c r="AL2670" s="238">
        <v>2669</v>
      </c>
    </row>
    <row r="2671" spans="1:38" x14ac:dyDescent="0.3">
      <c r="A2671" s="232">
        <v>6000785</v>
      </c>
      <c r="B2671" s="232" t="s">
        <v>9737</v>
      </c>
      <c r="C2671" s="244" t="s">
        <v>6717</v>
      </c>
      <c r="D2671" s="240" t="s">
        <v>9834</v>
      </c>
      <c r="E2671" s="239">
        <v>1101118326682</v>
      </c>
      <c r="F2671" s="243" t="s">
        <v>6931</v>
      </c>
      <c r="G2671" s="214">
        <v>0</v>
      </c>
      <c r="H2671" s="234" t="s">
        <v>9173</v>
      </c>
      <c r="I2671" s="234"/>
      <c r="J2671" s="234"/>
      <c r="K2671" s="234"/>
      <c r="L2671" s="234"/>
      <c r="M2671" s="234"/>
      <c r="N2671" s="234" t="s">
        <v>6946</v>
      </c>
      <c r="O2671" s="249"/>
      <c r="P2671" s="249"/>
      <c r="Q2671" s="226"/>
      <c r="R2671" s="212" t="s">
        <v>2</v>
      </c>
      <c r="S2671" s="213" t="s">
        <v>9173</v>
      </c>
      <c r="T2671" s="236" t="s">
        <v>9741</v>
      </c>
      <c r="U2671" s="237" t="s">
        <v>6722</v>
      </c>
      <c r="V2671" s="237">
        <v>45545</v>
      </c>
      <c r="W2671" s="236" t="s">
        <v>6944</v>
      </c>
      <c r="X2671" s="237" t="s">
        <v>9173</v>
      </c>
      <c r="Y2671" s="237"/>
      <c r="Z2671" s="237"/>
      <c r="AA2671" s="225">
        <v>202409</v>
      </c>
      <c r="AB2671" s="246"/>
      <c r="AC2671" s="236" t="s">
        <v>7181</v>
      </c>
      <c r="AD2671" s="247" t="s">
        <v>7606</v>
      </c>
      <c r="AE2671" s="248">
        <v>0</v>
      </c>
      <c r="AF2671" s="247" t="s">
        <v>7606</v>
      </c>
      <c r="AG2671" s="242" t="str">
        <f>IFERROR(VLOOKUP(작성용!A:A,RM!A:D,4,0),"-")</f>
        <v>-</v>
      </c>
      <c r="AH2671" s="9" t="s">
        <v>9173</v>
      </c>
      <c r="AI2671" s="238" t="s">
        <v>9173</v>
      </c>
      <c r="AJ2671" s="238" t="s">
        <v>9173</v>
      </c>
      <c r="AK2671" s="238" t="s">
        <v>7182</v>
      </c>
      <c r="AL2671" s="238">
        <v>2670</v>
      </c>
    </row>
    <row r="2672" spans="1:38" x14ac:dyDescent="0.3">
      <c r="A2672" s="232" t="s">
        <v>3522</v>
      </c>
      <c r="B2672" s="232" t="s">
        <v>9836</v>
      </c>
      <c r="C2672" s="244" t="s">
        <v>6717</v>
      </c>
      <c r="D2672" s="240" t="s">
        <v>9837</v>
      </c>
      <c r="E2672" s="239" t="s">
        <v>5866</v>
      </c>
      <c r="F2672" s="243" t="s">
        <v>7105</v>
      </c>
      <c r="G2672" s="214">
        <v>0</v>
      </c>
      <c r="H2672" s="234" t="s">
        <v>9173</v>
      </c>
      <c r="I2672" s="234"/>
      <c r="J2672" s="234"/>
      <c r="K2672" s="234"/>
      <c r="L2672" s="234"/>
      <c r="M2672" s="234"/>
      <c r="N2672" s="234" t="s">
        <v>6946</v>
      </c>
      <c r="O2672" s="249" t="s">
        <v>9838</v>
      </c>
      <c r="P2672" s="249" t="s">
        <v>9839</v>
      </c>
      <c r="Q2672" s="226" t="s">
        <v>9840</v>
      </c>
      <c r="R2672" s="212" t="s">
        <v>2</v>
      </c>
      <c r="S2672" s="213" t="s">
        <v>9173</v>
      </c>
      <c r="T2672" s="236">
        <v>45533</v>
      </c>
      <c r="U2672" s="237" t="s">
        <v>6722</v>
      </c>
      <c r="V2672" s="236">
        <v>45569</v>
      </c>
      <c r="W2672" s="236">
        <v>45576</v>
      </c>
      <c r="X2672" s="237" t="s">
        <v>9173</v>
      </c>
      <c r="Y2672" s="237"/>
      <c r="Z2672" s="237" t="s">
        <v>7066</v>
      </c>
      <c r="AA2672" s="225">
        <v>202409</v>
      </c>
      <c r="AB2672" s="246"/>
      <c r="AC2672" s="236" t="s">
        <v>6963</v>
      </c>
      <c r="AD2672" s="247" t="s">
        <v>7077</v>
      </c>
      <c r="AE2672" s="248">
        <v>1</v>
      </c>
      <c r="AF2672" s="247" t="s">
        <v>7077</v>
      </c>
      <c r="AG2672" s="242" t="str">
        <f>IFERROR(VLOOKUP(작성용!A:A,RM!A:D,4,0),"-")</f>
        <v>변혜진</v>
      </c>
      <c r="AH2672" s="9" t="s">
        <v>7077</v>
      </c>
      <c r="AI2672" s="238" t="s">
        <v>9173</v>
      </c>
      <c r="AJ2672" s="238" t="s">
        <v>9173</v>
      </c>
      <c r="AK2672" s="238" t="s">
        <v>6726</v>
      </c>
      <c r="AL2672" s="238">
        <v>2671</v>
      </c>
    </row>
    <row r="2673" spans="1:38" x14ac:dyDescent="0.3">
      <c r="A2673" s="232" t="s">
        <v>3522</v>
      </c>
      <c r="B2673" s="232" t="s">
        <v>9836</v>
      </c>
      <c r="C2673" s="244" t="s">
        <v>6717</v>
      </c>
      <c r="D2673" s="240" t="s">
        <v>9841</v>
      </c>
      <c r="E2673" s="239" t="s">
        <v>5867</v>
      </c>
      <c r="F2673" s="243" t="s">
        <v>7105</v>
      </c>
      <c r="G2673" s="214">
        <v>0</v>
      </c>
      <c r="H2673" s="234" t="s">
        <v>9173</v>
      </c>
      <c r="I2673" s="234"/>
      <c r="J2673" s="234"/>
      <c r="K2673" s="234"/>
      <c r="L2673" s="234"/>
      <c r="M2673" s="234"/>
      <c r="N2673" s="234" t="s">
        <v>6946</v>
      </c>
      <c r="O2673" s="249" t="s">
        <v>9838</v>
      </c>
      <c r="P2673" s="249" t="s">
        <v>9839</v>
      </c>
      <c r="Q2673" s="226" t="s">
        <v>9840</v>
      </c>
      <c r="R2673" s="212" t="s">
        <v>2</v>
      </c>
      <c r="S2673" s="213" t="s">
        <v>9173</v>
      </c>
      <c r="T2673" s="236">
        <v>45533</v>
      </c>
      <c r="U2673" s="237" t="s">
        <v>6722</v>
      </c>
      <c r="V2673" s="236">
        <v>45569</v>
      </c>
      <c r="W2673" s="236">
        <v>45576</v>
      </c>
      <c r="X2673" s="237" t="s">
        <v>9173</v>
      </c>
      <c r="Y2673" s="237"/>
      <c r="Z2673" s="237" t="s">
        <v>7066</v>
      </c>
      <c r="AA2673" s="225">
        <v>202409</v>
      </c>
      <c r="AB2673" s="246"/>
      <c r="AC2673" s="236" t="s">
        <v>6963</v>
      </c>
      <c r="AD2673" s="247" t="s">
        <v>7077</v>
      </c>
      <c r="AE2673" s="248">
        <v>1</v>
      </c>
      <c r="AF2673" s="247" t="s">
        <v>7077</v>
      </c>
      <c r="AG2673" s="242" t="str">
        <f>IFERROR(VLOOKUP(작성용!A:A,RM!A:D,4,0),"-")</f>
        <v>변혜진</v>
      </c>
      <c r="AH2673" s="9" t="s">
        <v>7077</v>
      </c>
      <c r="AI2673" s="238" t="s">
        <v>9173</v>
      </c>
      <c r="AJ2673" s="238" t="s">
        <v>9173</v>
      </c>
      <c r="AK2673" s="238" t="s">
        <v>6726</v>
      </c>
      <c r="AL2673" s="238">
        <v>2672</v>
      </c>
    </row>
    <row r="2674" spans="1:38" x14ac:dyDescent="0.3">
      <c r="A2674" s="232" t="s">
        <v>3522</v>
      </c>
      <c r="B2674" s="232" t="s">
        <v>9836</v>
      </c>
      <c r="C2674" s="244" t="s">
        <v>6717</v>
      </c>
      <c r="D2674" s="240" t="s">
        <v>9842</v>
      </c>
      <c r="E2674" s="239">
        <v>1348110054627</v>
      </c>
      <c r="F2674" s="243" t="s">
        <v>7179</v>
      </c>
      <c r="G2674" s="214">
        <v>0</v>
      </c>
      <c r="H2674" s="234" t="s">
        <v>9173</v>
      </c>
      <c r="I2674" s="234"/>
      <c r="J2674" s="234"/>
      <c r="K2674" s="234"/>
      <c r="L2674" s="234"/>
      <c r="M2674" s="234"/>
      <c r="N2674" s="234" t="s">
        <v>6946</v>
      </c>
      <c r="O2674" s="249" t="s">
        <v>9843</v>
      </c>
      <c r="P2674" s="249" t="s">
        <v>9839</v>
      </c>
      <c r="Q2674" s="226" t="s">
        <v>9840</v>
      </c>
      <c r="R2674" s="212" t="s">
        <v>2</v>
      </c>
      <c r="S2674" s="213" t="s">
        <v>9173</v>
      </c>
      <c r="T2674" s="236">
        <v>45533</v>
      </c>
      <c r="U2674" s="237" t="s">
        <v>6722</v>
      </c>
      <c r="V2674" s="236">
        <v>45569</v>
      </c>
      <c r="W2674" s="236">
        <v>45576</v>
      </c>
      <c r="X2674" s="237" t="s">
        <v>9173</v>
      </c>
      <c r="Y2674" s="237"/>
      <c r="Z2674" s="237" t="s">
        <v>7066</v>
      </c>
      <c r="AA2674" s="225">
        <v>202409</v>
      </c>
      <c r="AB2674" s="246"/>
      <c r="AC2674" s="236" t="s">
        <v>6963</v>
      </c>
      <c r="AD2674" s="247" t="s">
        <v>7124</v>
      </c>
      <c r="AE2674" s="248">
        <v>1.5</v>
      </c>
      <c r="AF2674" s="247" t="s">
        <v>7124</v>
      </c>
      <c r="AG2674" s="242" t="str">
        <f>IFERROR(VLOOKUP(작성용!A:A,RM!A:D,4,0),"-")</f>
        <v>변혜진</v>
      </c>
      <c r="AH2674" s="9" t="s">
        <v>7077</v>
      </c>
      <c r="AI2674" s="238" t="s">
        <v>9173</v>
      </c>
      <c r="AJ2674" s="238" t="s">
        <v>9173</v>
      </c>
      <c r="AK2674" s="238" t="s">
        <v>6726</v>
      </c>
      <c r="AL2674" s="238">
        <v>2673</v>
      </c>
    </row>
    <row r="2675" spans="1:38" x14ac:dyDescent="0.3">
      <c r="A2675" s="232" t="s">
        <v>3522</v>
      </c>
      <c r="B2675" s="232" t="s">
        <v>9836</v>
      </c>
      <c r="C2675" s="244" t="s">
        <v>6717</v>
      </c>
      <c r="D2675" s="240" t="s">
        <v>9844</v>
      </c>
      <c r="E2675" s="239">
        <v>1101117980158</v>
      </c>
      <c r="F2675" s="243" t="s">
        <v>6931</v>
      </c>
      <c r="G2675" s="214">
        <v>1</v>
      </c>
      <c r="H2675" s="234" t="s">
        <v>9173</v>
      </c>
      <c r="I2675" s="234"/>
      <c r="J2675" s="234"/>
      <c r="K2675" s="234"/>
      <c r="L2675" s="234"/>
      <c r="M2675" s="234"/>
      <c r="N2675" s="234" t="s">
        <v>6946</v>
      </c>
      <c r="O2675" s="249" t="s">
        <v>9838</v>
      </c>
      <c r="P2675" s="249" t="s">
        <v>9839</v>
      </c>
      <c r="Q2675" s="226" t="s">
        <v>9840</v>
      </c>
      <c r="R2675" s="212" t="s">
        <v>2</v>
      </c>
      <c r="S2675" s="213" t="s">
        <v>9173</v>
      </c>
      <c r="T2675" s="236">
        <v>45533</v>
      </c>
      <c r="U2675" s="237" t="s">
        <v>6722</v>
      </c>
      <c r="V2675" s="236">
        <v>45569</v>
      </c>
      <c r="W2675" s="236">
        <v>45576</v>
      </c>
      <c r="X2675" s="237" t="s">
        <v>9173</v>
      </c>
      <c r="Y2675" s="237"/>
      <c r="Z2675" s="237" t="s">
        <v>7066</v>
      </c>
      <c r="AA2675" s="225">
        <v>202409</v>
      </c>
      <c r="AB2675" s="246"/>
      <c r="AC2675" s="236" t="s">
        <v>6963</v>
      </c>
      <c r="AD2675" s="247" t="s">
        <v>6910</v>
      </c>
      <c r="AE2675" s="248">
        <v>0</v>
      </c>
      <c r="AF2675" s="247" t="s">
        <v>6910</v>
      </c>
      <c r="AG2675" s="242" t="str">
        <f>IFERROR(VLOOKUP(작성용!A:A,RM!A:D,4,0),"-")</f>
        <v>변혜진</v>
      </c>
      <c r="AH2675" s="9" t="s">
        <v>6923</v>
      </c>
      <c r="AI2675" s="238" t="s">
        <v>9173</v>
      </c>
      <c r="AJ2675" s="238" t="s">
        <v>9173</v>
      </c>
      <c r="AK2675" s="238" t="s">
        <v>6726</v>
      </c>
      <c r="AL2675" s="238">
        <v>2674</v>
      </c>
    </row>
    <row r="2676" spans="1:38" x14ac:dyDescent="0.3">
      <c r="A2676" s="232" t="s">
        <v>3522</v>
      </c>
      <c r="B2676" s="232" t="s">
        <v>9836</v>
      </c>
      <c r="C2676" s="244" t="s">
        <v>6717</v>
      </c>
      <c r="D2676" s="240" t="s">
        <v>9845</v>
      </c>
      <c r="E2676" s="239">
        <v>1314110373599</v>
      </c>
      <c r="F2676" s="243" t="s">
        <v>6931</v>
      </c>
      <c r="G2676" s="214">
        <v>1</v>
      </c>
      <c r="H2676" s="234" t="s">
        <v>9173</v>
      </c>
      <c r="I2676" s="234"/>
      <c r="J2676" s="234"/>
      <c r="K2676" s="234"/>
      <c r="L2676" s="234"/>
      <c r="M2676" s="234"/>
      <c r="N2676" s="234" t="s">
        <v>6946</v>
      </c>
      <c r="O2676" s="249" t="s">
        <v>9838</v>
      </c>
      <c r="P2676" s="249" t="s">
        <v>9839</v>
      </c>
      <c r="Q2676" s="226" t="s">
        <v>9840</v>
      </c>
      <c r="R2676" s="212" t="s">
        <v>2</v>
      </c>
      <c r="S2676" s="213" t="s">
        <v>9173</v>
      </c>
      <c r="T2676" s="236">
        <v>45533</v>
      </c>
      <c r="U2676" s="237" t="s">
        <v>6722</v>
      </c>
      <c r="V2676" s="236">
        <v>45569</v>
      </c>
      <c r="W2676" s="236">
        <v>45576</v>
      </c>
      <c r="X2676" s="237" t="s">
        <v>9173</v>
      </c>
      <c r="Y2676" s="237"/>
      <c r="Z2676" s="237" t="s">
        <v>7066</v>
      </c>
      <c r="AA2676" s="225">
        <v>202409</v>
      </c>
      <c r="AB2676" s="246"/>
      <c r="AC2676" s="236" t="s">
        <v>6963</v>
      </c>
      <c r="AD2676" s="247" t="s">
        <v>7117</v>
      </c>
      <c r="AE2676" s="248">
        <v>1</v>
      </c>
      <c r="AF2676" s="247" t="s">
        <v>7117</v>
      </c>
      <c r="AG2676" s="242" t="str">
        <f>IFERROR(VLOOKUP(작성용!A:A,RM!A:D,4,0),"-")</f>
        <v>변혜진</v>
      </c>
      <c r="AH2676" s="9" t="s">
        <v>7077</v>
      </c>
      <c r="AI2676" s="238" t="s">
        <v>9173</v>
      </c>
      <c r="AJ2676" s="238" t="s">
        <v>9173</v>
      </c>
      <c r="AK2676" s="238" t="s">
        <v>6726</v>
      </c>
      <c r="AL2676" s="238">
        <v>2675</v>
      </c>
    </row>
    <row r="2677" spans="1:38" x14ac:dyDescent="0.3">
      <c r="A2677" s="232" t="s">
        <v>3522</v>
      </c>
      <c r="B2677" s="232" t="s">
        <v>9836</v>
      </c>
      <c r="C2677" s="244" t="s">
        <v>6717</v>
      </c>
      <c r="D2677" s="240" t="s">
        <v>9846</v>
      </c>
      <c r="E2677" s="239">
        <v>1511110031157</v>
      </c>
      <c r="F2677" s="243" t="s">
        <v>6931</v>
      </c>
      <c r="G2677" s="214">
        <v>3</v>
      </c>
      <c r="H2677" s="234" t="s">
        <v>9173</v>
      </c>
      <c r="I2677" s="234"/>
      <c r="J2677" s="234"/>
      <c r="K2677" s="234"/>
      <c r="L2677" s="234"/>
      <c r="M2677" s="234"/>
      <c r="N2677" s="234" t="s">
        <v>6946</v>
      </c>
      <c r="O2677" s="249" t="s">
        <v>9838</v>
      </c>
      <c r="P2677" s="249" t="s">
        <v>9839</v>
      </c>
      <c r="Q2677" s="226" t="s">
        <v>9840</v>
      </c>
      <c r="R2677" s="212" t="s">
        <v>2</v>
      </c>
      <c r="S2677" s="213" t="s">
        <v>9173</v>
      </c>
      <c r="T2677" s="236">
        <v>45533</v>
      </c>
      <c r="U2677" s="237" t="s">
        <v>6722</v>
      </c>
      <c r="V2677" s="236">
        <v>45569</v>
      </c>
      <c r="W2677" s="236">
        <v>45576</v>
      </c>
      <c r="X2677" s="237" t="s">
        <v>9173</v>
      </c>
      <c r="Y2677" s="237"/>
      <c r="Z2677" s="237" t="s">
        <v>7066</v>
      </c>
      <c r="AA2677" s="225">
        <v>202409</v>
      </c>
      <c r="AB2677" s="246"/>
      <c r="AC2677" s="236" t="s">
        <v>6963</v>
      </c>
      <c r="AD2677" s="247" t="s">
        <v>6910</v>
      </c>
      <c r="AE2677" s="248">
        <v>0</v>
      </c>
      <c r="AF2677" s="247" t="s">
        <v>6910</v>
      </c>
      <c r="AG2677" s="242" t="str">
        <f>IFERROR(VLOOKUP(작성용!A:A,RM!A:D,4,0),"-")</f>
        <v>변혜진</v>
      </c>
      <c r="AH2677" s="9" t="s">
        <v>7077</v>
      </c>
      <c r="AI2677" s="238" t="s">
        <v>9173</v>
      </c>
      <c r="AJ2677" s="238" t="s">
        <v>9173</v>
      </c>
      <c r="AK2677" s="238" t="s">
        <v>6726</v>
      </c>
      <c r="AL2677" s="238">
        <v>2676</v>
      </c>
    </row>
    <row r="2678" spans="1:38" x14ac:dyDescent="0.3">
      <c r="A2678" s="232" t="s">
        <v>3522</v>
      </c>
      <c r="B2678" s="232" t="s">
        <v>9836</v>
      </c>
      <c r="C2678" s="244" t="s">
        <v>6717</v>
      </c>
      <c r="D2678" s="240" t="s">
        <v>9847</v>
      </c>
      <c r="E2678" s="239">
        <v>1244110093120</v>
      </c>
      <c r="F2678" s="243" t="s">
        <v>6931</v>
      </c>
      <c r="G2678" s="214">
        <v>3</v>
      </c>
      <c r="H2678" s="234" t="s">
        <v>9173</v>
      </c>
      <c r="I2678" s="234"/>
      <c r="J2678" s="234"/>
      <c r="K2678" s="234"/>
      <c r="L2678" s="234"/>
      <c r="M2678" s="234"/>
      <c r="N2678" s="234" t="s">
        <v>6946</v>
      </c>
      <c r="O2678" s="249" t="s">
        <v>9838</v>
      </c>
      <c r="P2678" s="249" t="s">
        <v>9839</v>
      </c>
      <c r="Q2678" s="226" t="s">
        <v>9840</v>
      </c>
      <c r="R2678" s="212" t="s">
        <v>2</v>
      </c>
      <c r="S2678" s="213" t="s">
        <v>9173</v>
      </c>
      <c r="T2678" s="236">
        <v>45533</v>
      </c>
      <c r="U2678" s="237" t="s">
        <v>6722</v>
      </c>
      <c r="V2678" s="236">
        <v>45569</v>
      </c>
      <c r="W2678" s="236">
        <v>45576</v>
      </c>
      <c r="X2678" s="237" t="s">
        <v>9173</v>
      </c>
      <c r="Y2678" s="237"/>
      <c r="Z2678" s="237" t="s">
        <v>7066</v>
      </c>
      <c r="AA2678" s="225">
        <v>202409</v>
      </c>
      <c r="AB2678" s="246"/>
      <c r="AC2678" s="236" t="s">
        <v>6963</v>
      </c>
      <c r="AD2678" s="247" t="s">
        <v>6910</v>
      </c>
      <c r="AE2678" s="248">
        <v>0</v>
      </c>
      <c r="AF2678" s="247" t="s">
        <v>6910</v>
      </c>
      <c r="AG2678" s="242" t="str">
        <f>IFERROR(VLOOKUP(작성용!A:A,RM!A:D,4,0),"-")</f>
        <v>변혜진</v>
      </c>
      <c r="AH2678" s="9" t="s">
        <v>7077</v>
      </c>
      <c r="AI2678" s="238" t="s">
        <v>9173</v>
      </c>
      <c r="AJ2678" s="238" t="s">
        <v>9173</v>
      </c>
      <c r="AK2678" s="238" t="s">
        <v>6726</v>
      </c>
      <c r="AL2678" s="238">
        <v>2677</v>
      </c>
    </row>
    <row r="2679" spans="1:38" x14ac:dyDescent="0.3">
      <c r="A2679" s="232" t="s">
        <v>3522</v>
      </c>
      <c r="B2679" s="232" t="s">
        <v>9836</v>
      </c>
      <c r="C2679" s="244" t="s">
        <v>6717</v>
      </c>
      <c r="D2679" s="240" t="s">
        <v>9848</v>
      </c>
      <c r="E2679" s="239">
        <v>1101116868529</v>
      </c>
      <c r="F2679" s="243" t="s">
        <v>6931</v>
      </c>
      <c r="G2679" s="214">
        <v>2</v>
      </c>
      <c r="H2679" s="234" t="s">
        <v>9173</v>
      </c>
      <c r="I2679" s="234"/>
      <c r="J2679" s="234"/>
      <c r="K2679" s="234"/>
      <c r="L2679" s="234"/>
      <c r="M2679" s="234"/>
      <c r="N2679" s="234" t="s">
        <v>6946</v>
      </c>
      <c r="O2679" s="249" t="s">
        <v>9838</v>
      </c>
      <c r="P2679" s="249" t="s">
        <v>9839</v>
      </c>
      <c r="Q2679" s="226" t="s">
        <v>9840</v>
      </c>
      <c r="R2679" s="212" t="s">
        <v>2</v>
      </c>
      <c r="S2679" s="213" t="s">
        <v>9173</v>
      </c>
      <c r="T2679" s="236">
        <v>45533</v>
      </c>
      <c r="U2679" s="237" t="s">
        <v>6722</v>
      </c>
      <c r="V2679" s="236">
        <v>45569</v>
      </c>
      <c r="W2679" s="236">
        <v>45576</v>
      </c>
      <c r="X2679" s="237" t="s">
        <v>9173</v>
      </c>
      <c r="Y2679" s="237"/>
      <c r="Z2679" s="237" t="s">
        <v>7066</v>
      </c>
      <c r="AA2679" s="225">
        <v>202409</v>
      </c>
      <c r="AB2679" s="246"/>
      <c r="AC2679" s="236" t="s">
        <v>6963</v>
      </c>
      <c r="AD2679" s="247" t="s">
        <v>6910</v>
      </c>
      <c r="AE2679" s="248">
        <v>0</v>
      </c>
      <c r="AF2679" s="247" t="s">
        <v>6910</v>
      </c>
      <c r="AG2679" s="242" t="str">
        <f>IFERROR(VLOOKUP(작성용!A:A,RM!A:D,4,0),"-")</f>
        <v>변혜진</v>
      </c>
      <c r="AH2679" s="9" t="s">
        <v>7077</v>
      </c>
      <c r="AI2679" s="238" t="s">
        <v>9173</v>
      </c>
      <c r="AJ2679" s="238" t="s">
        <v>9173</v>
      </c>
      <c r="AK2679" s="238" t="s">
        <v>6726</v>
      </c>
      <c r="AL2679" s="238">
        <v>2678</v>
      </c>
    </row>
    <row r="2680" spans="1:38" x14ac:dyDescent="0.3">
      <c r="A2680" s="232" t="s">
        <v>3522</v>
      </c>
      <c r="B2680" s="232" t="s">
        <v>9836</v>
      </c>
      <c r="C2680" s="244" t="s">
        <v>6717</v>
      </c>
      <c r="D2680" s="240" t="s">
        <v>9849</v>
      </c>
      <c r="E2680" s="239">
        <v>1201110185810</v>
      </c>
      <c r="F2680" s="243" t="s">
        <v>7013</v>
      </c>
      <c r="G2680" s="214">
        <v>5</v>
      </c>
      <c r="H2680" s="234" t="s">
        <v>9173</v>
      </c>
      <c r="I2680" s="234"/>
      <c r="J2680" s="234"/>
      <c r="K2680" s="234"/>
      <c r="L2680" s="234"/>
      <c r="M2680" s="234"/>
      <c r="N2680" s="234" t="s">
        <v>6946</v>
      </c>
      <c r="O2680" s="249" t="s">
        <v>9838</v>
      </c>
      <c r="P2680" s="249" t="s">
        <v>9839</v>
      </c>
      <c r="Q2680" s="226" t="s">
        <v>9840</v>
      </c>
      <c r="R2680" s="212" t="s">
        <v>2</v>
      </c>
      <c r="S2680" s="213" t="s">
        <v>9173</v>
      </c>
      <c r="T2680" s="236">
        <v>45533</v>
      </c>
      <c r="U2680" s="237" t="s">
        <v>6722</v>
      </c>
      <c r="V2680" s="236">
        <v>45569</v>
      </c>
      <c r="W2680" s="236">
        <v>45576</v>
      </c>
      <c r="X2680" s="237" t="s">
        <v>9173</v>
      </c>
      <c r="Y2680" s="237"/>
      <c r="Z2680" s="237" t="s">
        <v>7066</v>
      </c>
      <c r="AA2680" s="225">
        <v>202409</v>
      </c>
      <c r="AB2680" s="246"/>
      <c r="AC2680" s="236" t="s">
        <v>6963</v>
      </c>
      <c r="AD2680" s="247" t="s">
        <v>6910</v>
      </c>
      <c r="AE2680" s="248">
        <v>0</v>
      </c>
      <c r="AF2680" s="247" t="s">
        <v>6910</v>
      </c>
      <c r="AG2680" s="242" t="str">
        <f>IFERROR(VLOOKUP(작성용!A:A,RM!A:D,4,0),"-")</f>
        <v>변혜진</v>
      </c>
      <c r="AH2680" s="9" t="s">
        <v>7077</v>
      </c>
      <c r="AI2680" s="238" t="s">
        <v>9173</v>
      </c>
      <c r="AJ2680" s="238" t="s">
        <v>9173</v>
      </c>
      <c r="AK2680" s="238" t="s">
        <v>6726</v>
      </c>
      <c r="AL2680" s="238">
        <v>2679</v>
      </c>
    </row>
    <row r="2681" spans="1:38" x14ac:dyDescent="0.3">
      <c r="A2681" s="232" t="s">
        <v>3522</v>
      </c>
      <c r="B2681" s="232" t="s">
        <v>9836</v>
      </c>
      <c r="C2681" s="244" t="s">
        <v>6717</v>
      </c>
      <c r="D2681" s="240" t="s">
        <v>9850</v>
      </c>
      <c r="E2681" s="239">
        <v>1350110038048</v>
      </c>
      <c r="F2681" s="243" t="s">
        <v>6931</v>
      </c>
      <c r="G2681" s="214">
        <v>3</v>
      </c>
      <c r="H2681" s="234" t="s">
        <v>9173</v>
      </c>
      <c r="I2681" s="234"/>
      <c r="J2681" s="234"/>
      <c r="K2681" s="234"/>
      <c r="L2681" s="234"/>
      <c r="M2681" s="234"/>
      <c r="N2681" s="234" t="s">
        <v>6946</v>
      </c>
      <c r="O2681" s="249" t="s">
        <v>9843</v>
      </c>
      <c r="P2681" s="249" t="s">
        <v>9839</v>
      </c>
      <c r="Q2681" s="226" t="s">
        <v>9840</v>
      </c>
      <c r="R2681" s="212" t="s">
        <v>2</v>
      </c>
      <c r="S2681" s="213" t="s">
        <v>9173</v>
      </c>
      <c r="T2681" s="236">
        <v>45533</v>
      </c>
      <c r="U2681" s="237" t="s">
        <v>6722</v>
      </c>
      <c r="V2681" s="236">
        <v>45569</v>
      </c>
      <c r="W2681" s="236">
        <v>45576</v>
      </c>
      <c r="X2681" s="237" t="s">
        <v>9173</v>
      </c>
      <c r="Y2681" s="237"/>
      <c r="Z2681" s="237" t="s">
        <v>7066</v>
      </c>
      <c r="AA2681" s="225">
        <v>202409</v>
      </c>
      <c r="AB2681" s="246"/>
      <c r="AC2681" s="236" t="s">
        <v>6963</v>
      </c>
      <c r="AD2681" s="247" t="s">
        <v>6910</v>
      </c>
      <c r="AE2681" s="248">
        <v>0</v>
      </c>
      <c r="AF2681" s="247" t="s">
        <v>6910</v>
      </c>
      <c r="AG2681" s="242" t="str">
        <f>IFERROR(VLOOKUP(작성용!A:A,RM!A:D,4,0),"-")</f>
        <v>변혜진</v>
      </c>
      <c r="AH2681" s="9" t="s">
        <v>7077</v>
      </c>
      <c r="AI2681" s="238" t="s">
        <v>9173</v>
      </c>
      <c r="AJ2681" s="238" t="s">
        <v>9173</v>
      </c>
      <c r="AK2681" s="238" t="s">
        <v>6726</v>
      </c>
      <c r="AL2681" s="238">
        <v>2680</v>
      </c>
    </row>
    <row r="2682" spans="1:38" x14ac:dyDescent="0.3">
      <c r="A2682" s="232" t="s">
        <v>3522</v>
      </c>
      <c r="B2682" s="232" t="s">
        <v>9836</v>
      </c>
      <c r="C2682" s="244" t="s">
        <v>6717</v>
      </c>
      <c r="D2682" s="240" t="s">
        <v>9851</v>
      </c>
      <c r="E2682" s="239">
        <v>1648110014229</v>
      </c>
      <c r="F2682" s="243" t="s">
        <v>6931</v>
      </c>
      <c r="G2682" s="214">
        <v>1</v>
      </c>
      <c r="H2682" s="234" t="s">
        <v>9173</v>
      </c>
      <c r="I2682" s="234"/>
      <c r="J2682" s="234"/>
      <c r="K2682" s="234"/>
      <c r="L2682" s="234"/>
      <c r="M2682" s="234"/>
      <c r="N2682" s="234" t="s">
        <v>6946</v>
      </c>
      <c r="O2682" s="249" t="s">
        <v>9852</v>
      </c>
      <c r="P2682" s="249" t="s">
        <v>9853</v>
      </c>
      <c r="Q2682" s="226" t="s">
        <v>9854</v>
      </c>
      <c r="R2682" s="212" t="s">
        <v>2</v>
      </c>
      <c r="S2682" s="213" t="s">
        <v>9173</v>
      </c>
      <c r="T2682" s="236">
        <v>45533</v>
      </c>
      <c r="U2682" s="237" t="s">
        <v>6722</v>
      </c>
      <c r="V2682" s="236">
        <v>45569</v>
      </c>
      <c r="W2682" s="236">
        <v>45576</v>
      </c>
      <c r="X2682" s="237" t="s">
        <v>9173</v>
      </c>
      <c r="Y2682" s="237"/>
      <c r="Z2682" s="237" t="s">
        <v>7066</v>
      </c>
      <c r="AA2682" s="225">
        <v>202409</v>
      </c>
      <c r="AB2682" s="246"/>
      <c r="AC2682" s="236" t="s">
        <v>6963</v>
      </c>
      <c r="AD2682" s="247" t="s">
        <v>7124</v>
      </c>
      <c r="AE2682" s="248">
        <v>1</v>
      </c>
      <c r="AF2682" s="247" t="s">
        <v>7124</v>
      </c>
      <c r="AG2682" s="242" t="str">
        <f>IFERROR(VLOOKUP(작성용!A:A,RM!A:D,4,0),"-")</f>
        <v>변혜진</v>
      </c>
      <c r="AH2682" s="9" t="s">
        <v>7077</v>
      </c>
      <c r="AI2682" s="238" t="s">
        <v>9173</v>
      </c>
      <c r="AJ2682" s="238" t="s">
        <v>9173</v>
      </c>
      <c r="AK2682" s="238" t="s">
        <v>6726</v>
      </c>
      <c r="AL2682" s="238">
        <v>2681</v>
      </c>
    </row>
    <row r="2683" spans="1:38" x14ac:dyDescent="0.3">
      <c r="A2683" s="232" t="s">
        <v>3522</v>
      </c>
      <c r="B2683" s="232" t="s">
        <v>9836</v>
      </c>
      <c r="C2683" s="244" t="s">
        <v>6717</v>
      </c>
      <c r="D2683" s="240" t="s">
        <v>9855</v>
      </c>
      <c r="E2683" s="239">
        <v>1341110364153</v>
      </c>
      <c r="F2683" s="243" t="s">
        <v>6931</v>
      </c>
      <c r="G2683" s="214">
        <v>4</v>
      </c>
      <c r="H2683" s="234" t="s">
        <v>9173</v>
      </c>
      <c r="I2683" s="234"/>
      <c r="J2683" s="234"/>
      <c r="K2683" s="234"/>
      <c r="L2683" s="234"/>
      <c r="M2683" s="234"/>
      <c r="N2683" s="234" t="s">
        <v>6946</v>
      </c>
      <c r="O2683" s="249" t="s">
        <v>9838</v>
      </c>
      <c r="P2683" s="249" t="s">
        <v>9839</v>
      </c>
      <c r="Q2683" s="226" t="s">
        <v>9840</v>
      </c>
      <c r="R2683" s="212" t="s">
        <v>2</v>
      </c>
      <c r="S2683" s="213" t="s">
        <v>9173</v>
      </c>
      <c r="T2683" s="236">
        <v>45533</v>
      </c>
      <c r="U2683" s="237" t="s">
        <v>6722</v>
      </c>
      <c r="V2683" s="236">
        <v>45569</v>
      </c>
      <c r="W2683" s="236">
        <v>45576</v>
      </c>
      <c r="X2683" s="237" t="s">
        <v>9173</v>
      </c>
      <c r="Y2683" s="237"/>
      <c r="Z2683" s="237" t="s">
        <v>7066</v>
      </c>
      <c r="AA2683" s="225">
        <v>202409</v>
      </c>
      <c r="AB2683" s="246"/>
      <c r="AC2683" s="236" t="s">
        <v>6963</v>
      </c>
      <c r="AD2683" s="247" t="s">
        <v>7100</v>
      </c>
      <c r="AE2683" s="248">
        <v>1</v>
      </c>
      <c r="AF2683" s="247" t="s">
        <v>7100</v>
      </c>
      <c r="AG2683" s="242" t="str">
        <f>IFERROR(VLOOKUP(작성용!A:A,RM!A:D,4,0),"-")</f>
        <v>변혜진</v>
      </c>
      <c r="AH2683" s="9" t="s">
        <v>6923</v>
      </c>
      <c r="AI2683" s="238" t="s">
        <v>9856</v>
      </c>
      <c r="AJ2683" s="238" t="s">
        <v>9173</v>
      </c>
      <c r="AK2683" s="238" t="s">
        <v>6726</v>
      </c>
      <c r="AL2683" s="238">
        <v>2682</v>
      </c>
    </row>
    <row r="2684" spans="1:38" x14ac:dyDescent="0.3">
      <c r="A2684" s="232" t="s">
        <v>3522</v>
      </c>
      <c r="B2684" s="232" t="s">
        <v>9836</v>
      </c>
      <c r="C2684" s="244" t="s">
        <v>6717</v>
      </c>
      <c r="D2684" s="240" t="s">
        <v>9857</v>
      </c>
      <c r="E2684" s="239">
        <v>1801110306670</v>
      </c>
      <c r="F2684" s="243" t="s">
        <v>6931</v>
      </c>
      <c r="G2684" s="214">
        <v>2</v>
      </c>
      <c r="H2684" s="234" t="s">
        <v>9173</v>
      </c>
      <c r="I2684" s="234"/>
      <c r="J2684" s="234"/>
      <c r="K2684" s="234"/>
      <c r="L2684" s="234"/>
      <c r="M2684" s="234"/>
      <c r="N2684" s="234" t="s">
        <v>6946</v>
      </c>
      <c r="O2684" s="249" t="s">
        <v>9838</v>
      </c>
      <c r="P2684" s="249" t="s">
        <v>9839</v>
      </c>
      <c r="Q2684" s="226" t="s">
        <v>9840</v>
      </c>
      <c r="R2684" s="212" t="s">
        <v>2</v>
      </c>
      <c r="S2684" s="213" t="s">
        <v>9173</v>
      </c>
      <c r="T2684" s="236">
        <v>45533</v>
      </c>
      <c r="U2684" s="237" t="s">
        <v>6722</v>
      </c>
      <c r="V2684" s="236">
        <v>45569</v>
      </c>
      <c r="W2684" s="236">
        <v>45576</v>
      </c>
      <c r="X2684" s="237" t="s">
        <v>9173</v>
      </c>
      <c r="Y2684" s="237"/>
      <c r="Z2684" s="237" t="s">
        <v>7066</v>
      </c>
      <c r="AA2684" s="225">
        <v>202409</v>
      </c>
      <c r="AB2684" s="246"/>
      <c r="AC2684" s="236" t="s">
        <v>6963</v>
      </c>
      <c r="AD2684" s="247" t="s">
        <v>7115</v>
      </c>
      <c r="AE2684" s="248">
        <v>1</v>
      </c>
      <c r="AF2684" s="247" t="s">
        <v>7115</v>
      </c>
      <c r="AG2684" s="242" t="str">
        <f>IFERROR(VLOOKUP(작성용!A:A,RM!A:D,4,0),"-")</f>
        <v>변혜진</v>
      </c>
      <c r="AH2684" s="9" t="s">
        <v>7077</v>
      </c>
      <c r="AI2684" s="238" t="s">
        <v>9173</v>
      </c>
      <c r="AJ2684" s="238" t="s">
        <v>9173</v>
      </c>
      <c r="AK2684" s="238" t="s">
        <v>6726</v>
      </c>
      <c r="AL2684" s="238">
        <v>2683</v>
      </c>
    </row>
    <row r="2685" spans="1:38" x14ac:dyDescent="0.3">
      <c r="A2685" s="232" t="s">
        <v>3522</v>
      </c>
      <c r="B2685" s="232" t="s">
        <v>9836</v>
      </c>
      <c r="C2685" s="244" t="s">
        <v>6717</v>
      </c>
      <c r="D2685" s="240" t="s">
        <v>9858</v>
      </c>
      <c r="E2685" s="239">
        <v>2111110040569</v>
      </c>
      <c r="F2685" s="243" t="s">
        <v>6931</v>
      </c>
      <c r="G2685" s="214">
        <v>1</v>
      </c>
      <c r="H2685" s="234" t="s">
        <v>9173</v>
      </c>
      <c r="I2685" s="234"/>
      <c r="J2685" s="234"/>
      <c r="K2685" s="234"/>
      <c r="L2685" s="234"/>
      <c r="M2685" s="234"/>
      <c r="N2685" s="234" t="s">
        <v>6946</v>
      </c>
      <c r="O2685" s="249" t="s">
        <v>9838</v>
      </c>
      <c r="P2685" s="249" t="s">
        <v>9839</v>
      </c>
      <c r="Q2685" s="226" t="s">
        <v>9840</v>
      </c>
      <c r="R2685" s="212" t="s">
        <v>2</v>
      </c>
      <c r="S2685" s="213" t="s">
        <v>9173</v>
      </c>
      <c r="T2685" s="236">
        <v>45533</v>
      </c>
      <c r="U2685" s="237" t="s">
        <v>6722</v>
      </c>
      <c r="V2685" s="236">
        <v>45569</v>
      </c>
      <c r="W2685" s="236">
        <v>45576</v>
      </c>
      <c r="X2685" s="237" t="s">
        <v>9173</v>
      </c>
      <c r="Y2685" s="237"/>
      <c r="Z2685" s="237" t="s">
        <v>7066</v>
      </c>
      <c r="AA2685" s="225">
        <v>202409</v>
      </c>
      <c r="AB2685" s="246"/>
      <c r="AC2685" s="236" t="s">
        <v>6963</v>
      </c>
      <c r="AD2685" s="247" t="s">
        <v>6910</v>
      </c>
      <c r="AE2685" s="248">
        <v>0</v>
      </c>
      <c r="AF2685" s="247" t="s">
        <v>6910</v>
      </c>
      <c r="AG2685" s="242" t="str">
        <f>IFERROR(VLOOKUP(작성용!A:A,RM!A:D,4,0),"-")</f>
        <v>변혜진</v>
      </c>
      <c r="AH2685" s="9" t="s">
        <v>6923</v>
      </c>
      <c r="AI2685" s="238" t="s">
        <v>9173</v>
      </c>
      <c r="AJ2685" s="238" t="s">
        <v>9173</v>
      </c>
      <c r="AK2685" s="238" t="s">
        <v>6726</v>
      </c>
      <c r="AL2685" s="238">
        <v>2684</v>
      </c>
    </row>
    <row r="2686" spans="1:38" x14ac:dyDescent="0.3">
      <c r="A2686" s="232" t="s">
        <v>3522</v>
      </c>
      <c r="B2686" s="232" t="s">
        <v>9836</v>
      </c>
      <c r="C2686" s="244" t="s">
        <v>6717</v>
      </c>
      <c r="D2686" s="240" t="s">
        <v>9859</v>
      </c>
      <c r="E2686" s="239">
        <v>1760110033320</v>
      </c>
      <c r="F2686" s="243" t="s">
        <v>6931</v>
      </c>
      <c r="G2686" s="214">
        <v>1</v>
      </c>
      <c r="H2686" s="234" t="s">
        <v>9173</v>
      </c>
      <c r="I2686" s="234"/>
      <c r="J2686" s="234"/>
      <c r="K2686" s="234"/>
      <c r="L2686" s="234"/>
      <c r="M2686" s="234"/>
      <c r="N2686" s="234" t="s">
        <v>6946</v>
      </c>
      <c r="O2686" s="249" t="s">
        <v>9838</v>
      </c>
      <c r="P2686" s="249" t="s">
        <v>9839</v>
      </c>
      <c r="Q2686" s="226" t="s">
        <v>9840</v>
      </c>
      <c r="R2686" s="212" t="s">
        <v>2</v>
      </c>
      <c r="S2686" s="213" t="s">
        <v>9173</v>
      </c>
      <c r="T2686" s="236">
        <v>45533</v>
      </c>
      <c r="U2686" s="237" t="s">
        <v>6722</v>
      </c>
      <c r="V2686" s="236">
        <v>45569</v>
      </c>
      <c r="W2686" s="236">
        <v>45576</v>
      </c>
      <c r="X2686" s="237" t="s">
        <v>9173</v>
      </c>
      <c r="Y2686" s="237"/>
      <c r="Z2686" s="237" t="s">
        <v>7066</v>
      </c>
      <c r="AA2686" s="225">
        <v>202409</v>
      </c>
      <c r="AB2686" s="246"/>
      <c r="AC2686" s="236" t="s">
        <v>6963</v>
      </c>
      <c r="AD2686" s="247" t="s">
        <v>7289</v>
      </c>
      <c r="AE2686" s="248">
        <v>1</v>
      </c>
      <c r="AF2686" s="247" t="s">
        <v>7289</v>
      </c>
      <c r="AG2686" s="242" t="str">
        <f>IFERROR(VLOOKUP(작성용!A:A,RM!A:D,4,0),"-")</f>
        <v>변혜진</v>
      </c>
      <c r="AH2686" s="9" t="s">
        <v>7077</v>
      </c>
      <c r="AI2686" s="238" t="s">
        <v>9173</v>
      </c>
      <c r="AJ2686" s="238" t="s">
        <v>9173</v>
      </c>
      <c r="AK2686" s="238" t="s">
        <v>6726</v>
      </c>
      <c r="AL2686" s="238">
        <v>2685</v>
      </c>
    </row>
    <row r="2687" spans="1:38" x14ac:dyDescent="0.3">
      <c r="A2687" s="232" t="s">
        <v>3522</v>
      </c>
      <c r="B2687" s="232" t="s">
        <v>9836</v>
      </c>
      <c r="C2687" s="244" t="s">
        <v>6717</v>
      </c>
      <c r="D2687" s="240" t="s">
        <v>9860</v>
      </c>
      <c r="E2687" s="239">
        <v>1201110291138</v>
      </c>
      <c r="F2687" s="243" t="s">
        <v>7044</v>
      </c>
      <c r="G2687" s="214">
        <v>0</v>
      </c>
      <c r="H2687" s="234" t="s">
        <v>9173</v>
      </c>
      <c r="I2687" s="234"/>
      <c r="J2687" s="234"/>
      <c r="K2687" s="234"/>
      <c r="L2687" s="234"/>
      <c r="M2687" s="234"/>
      <c r="N2687" s="234" t="s">
        <v>6946</v>
      </c>
      <c r="O2687" s="249" t="s">
        <v>9838</v>
      </c>
      <c r="P2687" s="249" t="s">
        <v>9839</v>
      </c>
      <c r="Q2687" s="226" t="s">
        <v>9840</v>
      </c>
      <c r="R2687" s="212" t="s">
        <v>2</v>
      </c>
      <c r="S2687" s="213" t="s">
        <v>9173</v>
      </c>
      <c r="T2687" s="236">
        <v>45533</v>
      </c>
      <c r="U2687" s="237" t="s">
        <v>6722</v>
      </c>
      <c r="V2687" s="236">
        <v>45569</v>
      </c>
      <c r="W2687" s="236">
        <v>45576</v>
      </c>
      <c r="X2687" s="237" t="s">
        <v>9173</v>
      </c>
      <c r="Y2687" s="237"/>
      <c r="Z2687" s="237" t="s">
        <v>7066</v>
      </c>
      <c r="AA2687" s="225">
        <v>202409</v>
      </c>
      <c r="AB2687" s="246"/>
      <c r="AC2687" s="236" t="s">
        <v>6963</v>
      </c>
      <c r="AD2687" s="247" t="s">
        <v>7119</v>
      </c>
      <c r="AE2687" s="248">
        <v>1</v>
      </c>
      <c r="AF2687" s="247" t="s">
        <v>7119</v>
      </c>
      <c r="AG2687" s="242" t="str">
        <f>IFERROR(VLOOKUP(작성용!A:A,RM!A:D,4,0),"-")</f>
        <v>변혜진</v>
      </c>
      <c r="AH2687" s="9" t="s">
        <v>7077</v>
      </c>
      <c r="AI2687" s="238" t="s">
        <v>9173</v>
      </c>
      <c r="AJ2687" s="238" t="s">
        <v>9173</v>
      </c>
      <c r="AK2687" s="238" t="s">
        <v>6726</v>
      </c>
      <c r="AL2687" s="238">
        <v>2686</v>
      </c>
    </row>
    <row r="2688" spans="1:38" x14ac:dyDescent="0.3">
      <c r="A2688" s="232" t="s">
        <v>3522</v>
      </c>
      <c r="B2688" s="232" t="s">
        <v>9836</v>
      </c>
      <c r="C2688" s="244" t="s">
        <v>6896</v>
      </c>
      <c r="D2688" s="240" t="s">
        <v>9861</v>
      </c>
      <c r="E2688" s="239" t="s">
        <v>5868</v>
      </c>
      <c r="F2688" s="243" t="s">
        <v>7105</v>
      </c>
      <c r="G2688" s="214">
        <v>0</v>
      </c>
      <c r="H2688" s="234" t="s">
        <v>9173</v>
      </c>
      <c r="I2688" s="234"/>
      <c r="J2688" s="234"/>
      <c r="K2688" s="234"/>
      <c r="L2688" s="234"/>
      <c r="M2688" s="234"/>
      <c r="N2688" s="234" t="s">
        <v>6946</v>
      </c>
      <c r="O2688" s="249" t="s">
        <v>9838</v>
      </c>
      <c r="P2688" s="249" t="s">
        <v>9839</v>
      </c>
      <c r="Q2688" s="226" t="s">
        <v>9840</v>
      </c>
      <c r="R2688" s="212" t="s">
        <v>2</v>
      </c>
      <c r="S2688" s="213" t="s">
        <v>9173</v>
      </c>
      <c r="T2688" s="236">
        <v>45533</v>
      </c>
      <c r="U2688" s="237" t="s">
        <v>6722</v>
      </c>
      <c r="V2688" s="236">
        <v>45569</v>
      </c>
      <c r="W2688" s="236">
        <v>45576</v>
      </c>
      <c r="X2688" s="237" t="s">
        <v>9173</v>
      </c>
      <c r="Y2688" s="237"/>
      <c r="Z2688" s="237" t="s">
        <v>7066</v>
      </c>
      <c r="AA2688" s="225">
        <v>202409</v>
      </c>
      <c r="AB2688" s="246"/>
      <c r="AC2688" s="236" t="s">
        <v>6963</v>
      </c>
      <c r="AD2688" s="247" t="s">
        <v>6989</v>
      </c>
      <c r="AE2688" s="248">
        <v>1</v>
      </c>
      <c r="AF2688" s="247" t="s">
        <v>6896</v>
      </c>
      <c r="AG2688" s="242" t="str">
        <f>IFERROR(VLOOKUP(작성용!A:A,RM!A:D,4,0),"-")</f>
        <v>변혜진</v>
      </c>
      <c r="AH2688" s="9" t="s">
        <v>7077</v>
      </c>
      <c r="AI2688" s="238" t="s">
        <v>9173</v>
      </c>
      <c r="AJ2688" s="238" t="s">
        <v>9173</v>
      </c>
      <c r="AK2688" s="238" t="s">
        <v>6726</v>
      </c>
      <c r="AL2688" s="238">
        <v>2687</v>
      </c>
    </row>
    <row r="2689" spans="1:38" x14ac:dyDescent="0.3">
      <c r="A2689" s="232" t="s">
        <v>3522</v>
      </c>
      <c r="B2689" s="232" t="s">
        <v>9836</v>
      </c>
      <c r="C2689" s="244" t="s">
        <v>6896</v>
      </c>
      <c r="D2689" s="240" t="s">
        <v>9862</v>
      </c>
      <c r="E2689" s="239" t="s">
        <v>5869</v>
      </c>
      <c r="F2689" s="243" t="s">
        <v>7105</v>
      </c>
      <c r="G2689" s="214">
        <v>0</v>
      </c>
      <c r="H2689" s="234" t="s">
        <v>9173</v>
      </c>
      <c r="I2689" s="234"/>
      <c r="J2689" s="234"/>
      <c r="K2689" s="234"/>
      <c r="L2689" s="234"/>
      <c r="M2689" s="234"/>
      <c r="N2689" s="234" t="s">
        <v>6946</v>
      </c>
      <c r="O2689" s="249" t="s">
        <v>9838</v>
      </c>
      <c r="P2689" s="249" t="s">
        <v>9839</v>
      </c>
      <c r="Q2689" s="226" t="s">
        <v>9840</v>
      </c>
      <c r="R2689" s="212" t="s">
        <v>2</v>
      </c>
      <c r="S2689" s="213" t="s">
        <v>9173</v>
      </c>
      <c r="T2689" s="236">
        <v>45533</v>
      </c>
      <c r="U2689" s="237" t="s">
        <v>6722</v>
      </c>
      <c r="V2689" s="236">
        <v>45569</v>
      </c>
      <c r="W2689" s="236">
        <v>45576</v>
      </c>
      <c r="X2689" s="237" t="s">
        <v>9173</v>
      </c>
      <c r="Y2689" s="237"/>
      <c r="Z2689" s="237" t="s">
        <v>7066</v>
      </c>
      <c r="AA2689" s="225">
        <v>202409</v>
      </c>
      <c r="AB2689" s="246"/>
      <c r="AC2689" s="236" t="s">
        <v>6963</v>
      </c>
      <c r="AD2689" s="247" t="s">
        <v>7133</v>
      </c>
      <c r="AE2689" s="248">
        <v>1</v>
      </c>
      <c r="AF2689" s="247" t="s">
        <v>6896</v>
      </c>
      <c r="AG2689" s="242" t="str">
        <f>IFERROR(VLOOKUP(작성용!A:A,RM!A:D,4,0),"-")</f>
        <v>변혜진</v>
      </c>
      <c r="AH2689" s="9" t="s">
        <v>7077</v>
      </c>
      <c r="AI2689" s="238" t="s">
        <v>9173</v>
      </c>
      <c r="AJ2689" s="238" t="s">
        <v>9173</v>
      </c>
      <c r="AK2689" s="238" t="s">
        <v>6726</v>
      </c>
      <c r="AL2689" s="238">
        <v>2688</v>
      </c>
    </row>
    <row r="2690" spans="1:38" x14ac:dyDescent="0.3">
      <c r="A2690" s="232">
        <v>6000663</v>
      </c>
      <c r="B2690" s="232" t="s">
        <v>9837</v>
      </c>
      <c r="C2690" s="244" t="s">
        <v>6717</v>
      </c>
      <c r="D2690" s="231" t="s">
        <v>9863</v>
      </c>
      <c r="E2690" s="239">
        <v>1101116577998</v>
      </c>
      <c r="F2690" s="243" t="s">
        <v>7044</v>
      </c>
      <c r="G2690" s="214">
        <v>0</v>
      </c>
      <c r="H2690" s="234" t="s">
        <v>9173</v>
      </c>
      <c r="I2690" s="234"/>
      <c r="J2690" s="234"/>
      <c r="K2690" s="234"/>
      <c r="L2690" s="234"/>
      <c r="M2690" s="234"/>
      <c r="N2690" s="234" t="s">
        <v>6946</v>
      </c>
      <c r="O2690" s="249"/>
      <c r="P2690" s="249"/>
      <c r="Q2690" s="226"/>
      <c r="R2690" s="212" t="s">
        <v>2</v>
      </c>
      <c r="S2690" s="213" t="s">
        <v>9173</v>
      </c>
      <c r="T2690" s="236" t="s">
        <v>9864</v>
      </c>
      <c r="U2690" s="237" t="s">
        <v>6722</v>
      </c>
      <c r="V2690" s="236">
        <v>45569</v>
      </c>
      <c r="W2690" s="236" t="s">
        <v>6944</v>
      </c>
      <c r="X2690" s="237" t="s">
        <v>9173</v>
      </c>
      <c r="Y2690" s="237"/>
      <c r="Z2690" s="237"/>
      <c r="AA2690" s="225">
        <v>202409</v>
      </c>
      <c r="AB2690" s="246"/>
      <c r="AC2690" s="236" t="s">
        <v>7181</v>
      </c>
      <c r="AD2690" s="247" t="s">
        <v>7077</v>
      </c>
      <c r="AE2690" s="248">
        <v>0.4</v>
      </c>
      <c r="AF2690" s="247" t="s">
        <v>7077</v>
      </c>
      <c r="AG2690" s="242" t="str">
        <f>IFERROR(VLOOKUP(작성용!A:A,RM!A:D,4,0),"-")</f>
        <v>-</v>
      </c>
      <c r="AH2690" s="9" t="s">
        <v>9173</v>
      </c>
      <c r="AI2690" s="238" t="s">
        <v>9173</v>
      </c>
      <c r="AJ2690" s="238" t="s">
        <v>9173</v>
      </c>
      <c r="AK2690" s="238" t="s">
        <v>7182</v>
      </c>
      <c r="AL2690" s="238">
        <v>2689</v>
      </c>
    </row>
    <row r="2691" spans="1:38" x14ac:dyDescent="0.3">
      <c r="A2691" s="232">
        <v>6000663</v>
      </c>
      <c r="B2691" s="232" t="s">
        <v>9837</v>
      </c>
      <c r="C2691" s="244" t="s">
        <v>6717</v>
      </c>
      <c r="D2691" s="240" t="s">
        <v>9865</v>
      </c>
      <c r="E2691" s="239">
        <v>1713110036357</v>
      </c>
      <c r="F2691" s="243" t="s">
        <v>7044</v>
      </c>
      <c r="G2691" s="214">
        <v>1</v>
      </c>
      <c r="H2691" s="234" t="s">
        <v>9173</v>
      </c>
      <c r="I2691" s="234"/>
      <c r="J2691" s="234"/>
      <c r="K2691" s="234"/>
      <c r="L2691" s="234"/>
      <c r="M2691" s="234"/>
      <c r="N2691" s="234" t="s">
        <v>6946</v>
      </c>
      <c r="O2691" s="249"/>
      <c r="P2691" s="249"/>
      <c r="Q2691" s="226"/>
      <c r="R2691" s="212" t="s">
        <v>2</v>
      </c>
      <c r="S2691" s="213" t="s">
        <v>9173</v>
      </c>
      <c r="T2691" s="236" t="s">
        <v>9864</v>
      </c>
      <c r="U2691" s="237" t="s">
        <v>6722</v>
      </c>
      <c r="V2691" s="236">
        <v>45569</v>
      </c>
      <c r="W2691" s="236" t="s">
        <v>6944</v>
      </c>
      <c r="X2691" s="237" t="s">
        <v>9173</v>
      </c>
      <c r="Y2691" s="237"/>
      <c r="Z2691" s="237"/>
      <c r="AA2691" s="225">
        <v>202409</v>
      </c>
      <c r="AB2691" s="246"/>
      <c r="AC2691" s="236" t="s">
        <v>7181</v>
      </c>
      <c r="AD2691" s="247" t="s">
        <v>7221</v>
      </c>
      <c r="AE2691" s="248">
        <v>0</v>
      </c>
      <c r="AF2691" s="247" t="s">
        <v>7221</v>
      </c>
      <c r="AG2691" s="242" t="str">
        <f>IFERROR(VLOOKUP(작성용!A:A,RM!A:D,4,0),"-")</f>
        <v>-</v>
      </c>
      <c r="AH2691" s="9" t="s">
        <v>9173</v>
      </c>
      <c r="AI2691" s="238" t="s">
        <v>9173</v>
      </c>
      <c r="AJ2691" s="238" t="s">
        <v>9173</v>
      </c>
      <c r="AK2691" s="238" t="s">
        <v>7182</v>
      </c>
      <c r="AL2691" s="238">
        <v>2690</v>
      </c>
    </row>
    <row r="2692" spans="1:38" x14ac:dyDescent="0.3">
      <c r="A2692" s="232">
        <v>6000663</v>
      </c>
      <c r="B2692" s="232" t="s">
        <v>9837</v>
      </c>
      <c r="C2692" s="244" t="s">
        <v>6717</v>
      </c>
      <c r="D2692" s="231" t="s">
        <v>9866</v>
      </c>
      <c r="E2692" s="239">
        <v>1201110903345</v>
      </c>
      <c r="F2692" s="243" t="s">
        <v>7044</v>
      </c>
      <c r="G2692" s="214">
        <v>1</v>
      </c>
      <c r="H2692" s="234" t="s">
        <v>9173</v>
      </c>
      <c r="I2692" s="234"/>
      <c r="J2692" s="234"/>
      <c r="K2692" s="234"/>
      <c r="L2692" s="234"/>
      <c r="M2692" s="234"/>
      <c r="N2692" s="234" t="s">
        <v>6946</v>
      </c>
      <c r="O2692" s="249"/>
      <c r="P2692" s="249"/>
      <c r="Q2692" s="226"/>
      <c r="R2692" s="212" t="s">
        <v>2</v>
      </c>
      <c r="S2692" s="213" t="s">
        <v>9173</v>
      </c>
      <c r="T2692" s="236" t="s">
        <v>9864</v>
      </c>
      <c r="U2692" s="237" t="s">
        <v>6722</v>
      </c>
      <c r="V2692" s="236">
        <v>45569</v>
      </c>
      <c r="W2692" s="236" t="s">
        <v>6944</v>
      </c>
      <c r="X2692" s="237" t="s">
        <v>9173</v>
      </c>
      <c r="Y2692" s="237"/>
      <c r="Z2692" s="237"/>
      <c r="AA2692" s="225">
        <v>202409</v>
      </c>
      <c r="AB2692" s="246"/>
      <c r="AC2692" s="236" t="s">
        <v>7181</v>
      </c>
      <c r="AD2692" s="247" t="s">
        <v>6989</v>
      </c>
      <c r="AE2692" s="248">
        <v>0.4</v>
      </c>
      <c r="AF2692" s="247" t="s">
        <v>6989</v>
      </c>
      <c r="AG2692" s="242" t="str">
        <f>IFERROR(VLOOKUP(작성용!A:A,RM!A:D,4,0),"-")</f>
        <v>-</v>
      </c>
      <c r="AH2692" s="9" t="s">
        <v>9173</v>
      </c>
      <c r="AI2692" s="238" t="s">
        <v>9173</v>
      </c>
      <c r="AJ2692" s="238" t="s">
        <v>9173</v>
      </c>
      <c r="AK2692" s="238" t="s">
        <v>7182</v>
      </c>
      <c r="AL2692" s="238">
        <v>2691</v>
      </c>
    </row>
    <row r="2693" spans="1:38" x14ac:dyDescent="0.3">
      <c r="A2693" s="232">
        <v>6000663</v>
      </c>
      <c r="B2693" s="232" t="s">
        <v>9837</v>
      </c>
      <c r="C2693" s="244" t="s">
        <v>6717</v>
      </c>
      <c r="D2693" s="230" t="s">
        <v>9867</v>
      </c>
      <c r="E2693" s="239">
        <v>1101116016673</v>
      </c>
      <c r="F2693" s="243" t="s">
        <v>6955</v>
      </c>
      <c r="G2693" s="214">
        <v>0</v>
      </c>
      <c r="H2693" s="234" t="s">
        <v>9173</v>
      </c>
      <c r="I2693" s="234"/>
      <c r="J2693" s="234"/>
      <c r="K2693" s="234"/>
      <c r="L2693" s="234"/>
      <c r="M2693" s="234"/>
      <c r="N2693" s="234" t="s">
        <v>6946</v>
      </c>
      <c r="O2693" s="249"/>
      <c r="P2693" s="249"/>
      <c r="Q2693" s="226"/>
      <c r="R2693" s="212" t="s">
        <v>2</v>
      </c>
      <c r="S2693" s="213" t="s">
        <v>9173</v>
      </c>
      <c r="T2693" s="236" t="s">
        <v>9864</v>
      </c>
      <c r="U2693" s="237" t="s">
        <v>6722</v>
      </c>
      <c r="V2693" s="236">
        <v>45569</v>
      </c>
      <c r="W2693" s="236" t="s">
        <v>6944</v>
      </c>
      <c r="X2693" s="237" t="s">
        <v>9173</v>
      </c>
      <c r="Y2693" s="237"/>
      <c r="Z2693" s="237"/>
      <c r="AA2693" s="225">
        <v>202409</v>
      </c>
      <c r="AB2693" s="246"/>
      <c r="AC2693" s="236" t="s">
        <v>7181</v>
      </c>
      <c r="AD2693" s="247" t="s">
        <v>6910</v>
      </c>
      <c r="AE2693" s="248">
        <v>0</v>
      </c>
      <c r="AF2693" s="247" t="s">
        <v>6910</v>
      </c>
      <c r="AG2693" s="242" t="str">
        <f>IFERROR(VLOOKUP(작성용!A:A,RM!A:D,4,0),"-")</f>
        <v>-</v>
      </c>
      <c r="AH2693" s="9" t="s">
        <v>9173</v>
      </c>
      <c r="AI2693" s="238" t="s">
        <v>9173</v>
      </c>
      <c r="AJ2693" s="238" t="s">
        <v>9173</v>
      </c>
      <c r="AK2693" s="238" t="s">
        <v>7182</v>
      </c>
      <c r="AL2693" s="238">
        <v>2692</v>
      </c>
    </row>
    <row r="2694" spans="1:38" x14ac:dyDescent="0.3">
      <c r="A2694" s="232">
        <v>6000663</v>
      </c>
      <c r="B2694" s="232" t="s">
        <v>9837</v>
      </c>
      <c r="C2694" s="244" t="s">
        <v>6717</v>
      </c>
      <c r="D2694" s="240" t="s">
        <v>9868</v>
      </c>
      <c r="E2694" s="239">
        <v>1101117892874</v>
      </c>
      <c r="F2694" s="243" t="s">
        <v>7044</v>
      </c>
      <c r="G2694" s="214">
        <v>0</v>
      </c>
      <c r="H2694" s="234" t="s">
        <v>9173</v>
      </c>
      <c r="I2694" s="234"/>
      <c r="J2694" s="234"/>
      <c r="K2694" s="234"/>
      <c r="L2694" s="234"/>
      <c r="M2694" s="234"/>
      <c r="N2694" s="234" t="s">
        <v>6946</v>
      </c>
      <c r="O2694" s="249"/>
      <c r="P2694" s="249"/>
      <c r="Q2694" s="226"/>
      <c r="R2694" s="212" t="s">
        <v>2</v>
      </c>
      <c r="S2694" s="213" t="s">
        <v>9173</v>
      </c>
      <c r="T2694" s="236" t="s">
        <v>9864</v>
      </c>
      <c r="U2694" s="237" t="s">
        <v>6722</v>
      </c>
      <c r="V2694" s="236">
        <v>45569</v>
      </c>
      <c r="W2694" s="236" t="s">
        <v>6944</v>
      </c>
      <c r="X2694" s="237" t="s">
        <v>9173</v>
      </c>
      <c r="Y2694" s="237"/>
      <c r="Z2694" s="237"/>
      <c r="AA2694" s="225">
        <v>202409</v>
      </c>
      <c r="AB2694" s="246"/>
      <c r="AC2694" s="236" t="s">
        <v>7181</v>
      </c>
      <c r="AD2694" s="247" t="s">
        <v>7049</v>
      </c>
      <c r="AE2694" s="248">
        <v>0</v>
      </c>
      <c r="AF2694" s="247" t="s">
        <v>7049</v>
      </c>
      <c r="AG2694" s="242" t="str">
        <f>IFERROR(VLOOKUP(작성용!A:A,RM!A:D,4,0),"-")</f>
        <v>-</v>
      </c>
      <c r="AH2694" s="9" t="s">
        <v>9173</v>
      </c>
      <c r="AI2694" s="238" t="s">
        <v>9173</v>
      </c>
      <c r="AJ2694" s="238" t="s">
        <v>9173</v>
      </c>
      <c r="AK2694" s="238" t="s">
        <v>7182</v>
      </c>
      <c r="AL2694" s="238">
        <v>2693</v>
      </c>
    </row>
    <row r="2695" spans="1:38" x14ac:dyDescent="0.3">
      <c r="A2695" s="232">
        <v>6000663</v>
      </c>
      <c r="B2695" s="232" t="s">
        <v>9837</v>
      </c>
      <c r="C2695" s="244" t="s">
        <v>6717</v>
      </c>
      <c r="D2695" s="240" t="s">
        <v>9869</v>
      </c>
      <c r="E2695" s="239">
        <v>1101116461696</v>
      </c>
      <c r="F2695" s="243" t="s">
        <v>7062</v>
      </c>
      <c r="G2695" s="214">
        <v>0</v>
      </c>
      <c r="H2695" s="234" t="s">
        <v>9173</v>
      </c>
      <c r="I2695" s="234"/>
      <c r="J2695" s="234"/>
      <c r="K2695" s="234"/>
      <c r="L2695" s="234"/>
      <c r="M2695" s="234"/>
      <c r="N2695" s="234" t="s">
        <v>6946</v>
      </c>
      <c r="O2695" s="249"/>
      <c r="P2695" s="249"/>
      <c r="Q2695" s="226"/>
      <c r="R2695" s="212" t="s">
        <v>2</v>
      </c>
      <c r="S2695" s="213" t="s">
        <v>9173</v>
      </c>
      <c r="T2695" s="236" t="s">
        <v>9864</v>
      </c>
      <c r="U2695" s="237" t="s">
        <v>6722</v>
      </c>
      <c r="V2695" s="236">
        <v>45569</v>
      </c>
      <c r="W2695" s="236" t="s">
        <v>6944</v>
      </c>
      <c r="X2695" s="237" t="s">
        <v>9173</v>
      </c>
      <c r="Y2695" s="237"/>
      <c r="Z2695" s="237"/>
      <c r="AA2695" s="225">
        <v>202409</v>
      </c>
      <c r="AB2695" s="246"/>
      <c r="AC2695" s="236" t="s">
        <v>7181</v>
      </c>
      <c r="AD2695" s="247" t="s">
        <v>7155</v>
      </c>
      <c r="AE2695" s="248">
        <v>0</v>
      </c>
      <c r="AF2695" s="247" t="s">
        <v>7155</v>
      </c>
      <c r="AG2695" s="242" t="str">
        <f>IFERROR(VLOOKUP(작성용!A:A,RM!A:D,4,0),"-")</f>
        <v>-</v>
      </c>
      <c r="AH2695" s="9" t="s">
        <v>9173</v>
      </c>
      <c r="AI2695" s="238" t="s">
        <v>9173</v>
      </c>
      <c r="AJ2695" s="238" t="s">
        <v>9173</v>
      </c>
      <c r="AK2695" s="238" t="s">
        <v>7182</v>
      </c>
      <c r="AL2695" s="238">
        <v>2694</v>
      </c>
    </row>
    <row r="2696" spans="1:38" x14ac:dyDescent="0.3">
      <c r="A2696" s="232">
        <v>6000663</v>
      </c>
      <c r="B2696" s="232" t="s">
        <v>9837</v>
      </c>
      <c r="C2696" s="244" t="s">
        <v>6717</v>
      </c>
      <c r="D2696" s="240" t="s">
        <v>9870</v>
      </c>
      <c r="E2696" s="239">
        <v>1801111306190</v>
      </c>
      <c r="F2696" s="243" t="s">
        <v>7044</v>
      </c>
      <c r="G2696" s="214">
        <v>0</v>
      </c>
      <c r="H2696" s="234" t="s">
        <v>9173</v>
      </c>
      <c r="I2696" s="234"/>
      <c r="J2696" s="234"/>
      <c r="K2696" s="234"/>
      <c r="L2696" s="234"/>
      <c r="M2696" s="234"/>
      <c r="N2696" s="234" t="s">
        <v>6946</v>
      </c>
      <c r="O2696" s="249"/>
      <c r="P2696" s="249"/>
      <c r="Q2696" s="226"/>
      <c r="R2696" s="212" t="s">
        <v>2</v>
      </c>
      <c r="S2696" s="213" t="s">
        <v>9173</v>
      </c>
      <c r="T2696" s="236" t="s">
        <v>9864</v>
      </c>
      <c r="U2696" s="237" t="s">
        <v>6722</v>
      </c>
      <c r="V2696" s="236">
        <v>45569</v>
      </c>
      <c r="W2696" s="236" t="s">
        <v>6944</v>
      </c>
      <c r="X2696" s="237" t="s">
        <v>9173</v>
      </c>
      <c r="Y2696" s="237"/>
      <c r="Z2696" s="237"/>
      <c r="AA2696" s="225">
        <v>202409</v>
      </c>
      <c r="AB2696" s="246"/>
      <c r="AC2696" s="236" t="s">
        <v>7181</v>
      </c>
      <c r="AD2696" s="247" t="s">
        <v>7131</v>
      </c>
      <c r="AE2696" s="248">
        <v>0</v>
      </c>
      <c r="AF2696" s="247" t="s">
        <v>7131</v>
      </c>
      <c r="AG2696" s="242" t="str">
        <f>IFERROR(VLOOKUP(작성용!A:A,RM!A:D,4,0),"-")</f>
        <v>-</v>
      </c>
      <c r="AH2696" s="9" t="s">
        <v>9173</v>
      </c>
      <c r="AI2696" s="238" t="s">
        <v>9173</v>
      </c>
      <c r="AJ2696" s="238" t="s">
        <v>9173</v>
      </c>
      <c r="AK2696" s="238" t="s">
        <v>7182</v>
      </c>
      <c r="AL2696" s="238">
        <v>2695</v>
      </c>
    </row>
    <row r="2697" spans="1:38" x14ac:dyDescent="0.3">
      <c r="A2697" s="232">
        <v>6000663</v>
      </c>
      <c r="B2697" s="232" t="s">
        <v>9837</v>
      </c>
      <c r="C2697" s="244" t="s">
        <v>6717</v>
      </c>
      <c r="D2697" s="240" t="s">
        <v>9871</v>
      </c>
      <c r="E2697" s="239">
        <v>1648110127006</v>
      </c>
      <c r="F2697" s="243" t="s">
        <v>7179</v>
      </c>
      <c r="G2697" s="214">
        <v>0</v>
      </c>
      <c r="H2697" s="234" t="s">
        <v>9173</v>
      </c>
      <c r="I2697" s="234"/>
      <c r="J2697" s="234"/>
      <c r="K2697" s="234"/>
      <c r="L2697" s="234"/>
      <c r="M2697" s="234"/>
      <c r="N2697" s="234" t="s">
        <v>6946</v>
      </c>
      <c r="O2697" s="249"/>
      <c r="P2697" s="249"/>
      <c r="Q2697" s="226"/>
      <c r="R2697" s="212" t="s">
        <v>2</v>
      </c>
      <c r="S2697" s="213" t="s">
        <v>9173</v>
      </c>
      <c r="T2697" s="236" t="s">
        <v>9864</v>
      </c>
      <c r="U2697" s="237" t="s">
        <v>6722</v>
      </c>
      <c r="V2697" s="236">
        <v>45569</v>
      </c>
      <c r="W2697" s="236" t="s">
        <v>6944</v>
      </c>
      <c r="X2697" s="237" t="s">
        <v>9173</v>
      </c>
      <c r="Y2697" s="237"/>
      <c r="Z2697" s="237"/>
      <c r="AA2697" s="225">
        <v>202409</v>
      </c>
      <c r="AB2697" s="246"/>
      <c r="AC2697" s="236" t="s">
        <v>7181</v>
      </c>
      <c r="AD2697" s="247" t="s">
        <v>7100</v>
      </c>
      <c r="AE2697" s="248">
        <v>0</v>
      </c>
      <c r="AF2697" s="247" t="s">
        <v>7100</v>
      </c>
      <c r="AG2697" s="242" t="str">
        <f>IFERROR(VLOOKUP(작성용!A:A,RM!A:D,4,0),"-")</f>
        <v>-</v>
      </c>
      <c r="AH2697" s="9" t="s">
        <v>9173</v>
      </c>
      <c r="AI2697" s="238" t="s">
        <v>9173</v>
      </c>
      <c r="AJ2697" s="238" t="s">
        <v>9173</v>
      </c>
      <c r="AK2697" s="238" t="s">
        <v>7182</v>
      </c>
      <c r="AL2697" s="238">
        <v>2696</v>
      </c>
    </row>
    <row r="2698" spans="1:38" x14ac:dyDescent="0.3">
      <c r="A2698" s="232">
        <v>6000777</v>
      </c>
      <c r="B2698" s="232" t="s">
        <v>9841</v>
      </c>
      <c r="C2698" s="244" t="s">
        <v>6717</v>
      </c>
      <c r="D2698" s="240" t="s">
        <v>7637</v>
      </c>
      <c r="E2698" s="239">
        <v>1601110451528</v>
      </c>
      <c r="F2698" s="243" t="s">
        <v>6931</v>
      </c>
      <c r="G2698" s="214">
        <v>0</v>
      </c>
      <c r="H2698" s="234" t="s">
        <v>9173</v>
      </c>
      <c r="I2698" s="234"/>
      <c r="J2698" s="234"/>
      <c r="K2698" s="234"/>
      <c r="L2698" s="234"/>
      <c r="M2698" s="234"/>
      <c r="N2698" s="234" t="s">
        <v>6946</v>
      </c>
      <c r="O2698" s="249"/>
      <c r="P2698" s="249"/>
      <c r="Q2698" s="226"/>
      <c r="R2698" s="212" t="s">
        <v>2</v>
      </c>
      <c r="S2698" s="213" t="s">
        <v>9173</v>
      </c>
      <c r="T2698" s="236" t="s">
        <v>9864</v>
      </c>
      <c r="U2698" s="237" t="s">
        <v>6722</v>
      </c>
      <c r="V2698" s="236">
        <v>45569</v>
      </c>
      <c r="W2698" s="236" t="s">
        <v>6944</v>
      </c>
      <c r="X2698" s="237" t="s">
        <v>9173</v>
      </c>
      <c r="Y2698" s="237"/>
      <c r="Z2698" s="237"/>
      <c r="AA2698" s="225">
        <v>202409</v>
      </c>
      <c r="AB2698" s="246"/>
      <c r="AC2698" s="236" t="s">
        <v>7181</v>
      </c>
      <c r="AD2698" s="247" t="s">
        <v>7160</v>
      </c>
      <c r="AE2698" s="248">
        <v>0</v>
      </c>
      <c r="AF2698" s="247" t="s">
        <v>7160</v>
      </c>
      <c r="AG2698" s="242" t="str">
        <f>IFERROR(VLOOKUP(작성용!A:A,RM!A:D,4,0),"-")</f>
        <v>-</v>
      </c>
      <c r="AH2698" s="9" t="s">
        <v>9173</v>
      </c>
      <c r="AI2698" s="238" t="s">
        <v>9173</v>
      </c>
      <c r="AJ2698" s="238" t="s">
        <v>9173</v>
      </c>
      <c r="AK2698" s="238" t="s">
        <v>7182</v>
      </c>
      <c r="AL2698" s="238">
        <v>2697</v>
      </c>
    </row>
    <row r="2699" spans="1:38" x14ac:dyDescent="0.3">
      <c r="A2699" s="232">
        <v>6000777</v>
      </c>
      <c r="B2699" s="232" t="s">
        <v>9841</v>
      </c>
      <c r="C2699" s="244" t="s">
        <v>6717</v>
      </c>
      <c r="D2699" s="240" t="s">
        <v>7637</v>
      </c>
      <c r="E2699" s="239">
        <v>1601110451528</v>
      </c>
      <c r="F2699" s="243" t="s">
        <v>7044</v>
      </c>
      <c r="G2699" s="214">
        <v>4</v>
      </c>
      <c r="H2699" s="234" t="s">
        <v>9173</v>
      </c>
      <c r="I2699" s="234"/>
      <c r="J2699" s="234"/>
      <c r="K2699" s="234"/>
      <c r="L2699" s="234"/>
      <c r="M2699" s="234"/>
      <c r="N2699" s="234" t="s">
        <v>6946</v>
      </c>
      <c r="O2699" s="249"/>
      <c r="P2699" s="249"/>
      <c r="Q2699" s="226"/>
      <c r="R2699" s="212" t="s">
        <v>2</v>
      </c>
      <c r="S2699" s="213" t="s">
        <v>9173</v>
      </c>
      <c r="T2699" s="236" t="s">
        <v>9864</v>
      </c>
      <c r="U2699" s="237" t="s">
        <v>6722</v>
      </c>
      <c r="V2699" s="236">
        <v>45569</v>
      </c>
      <c r="W2699" s="236" t="s">
        <v>6944</v>
      </c>
      <c r="X2699" s="237" t="s">
        <v>9173</v>
      </c>
      <c r="Y2699" s="237"/>
      <c r="Z2699" s="237"/>
      <c r="AA2699" s="225">
        <v>202409</v>
      </c>
      <c r="AB2699" s="246"/>
      <c r="AC2699" s="236" t="s">
        <v>7181</v>
      </c>
      <c r="AD2699" s="247" t="s">
        <v>7160</v>
      </c>
      <c r="AE2699" s="248">
        <v>0</v>
      </c>
      <c r="AF2699" s="247" t="s">
        <v>7160</v>
      </c>
      <c r="AG2699" s="242" t="str">
        <f>IFERROR(VLOOKUP(작성용!A:A,RM!A:D,4,0),"-")</f>
        <v>-</v>
      </c>
      <c r="AH2699" s="9" t="s">
        <v>9173</v>
      </c>
      <c r="AI2699" s="238" t="s">
        <v>9173</v>
      </c>
      <c r="AJ2699" s="238" t="s">
        <v>9173</v>
      </c>
      <c r="AK2699" s="238" t="s">
        <v>7182</v>
      </c>
      <c r="AL2699" s="238">
        <v>2698</v>
      </c>
    </row>
    <row r="2700" spans="1:38" x14ac:dyDescent="0.3">
      <c r="A2700" s="232">
        <v>6000777</v>
      </c>
      <c r="B2700" s="232" t="s">
        <v>9841</v>
      </c>
      <c r="C2700" s="244" t="s">
        <v>6717</v>
      </c>
      <c r="D2700" s="240" t="s">
        <v>9872</v>
      </c>
      <c r="E2700" s="239">
        <v>1101117045093</v>
      </c>
      <c r="F2700" s="243" t="s">
        <v>7044</v>
      </c>
      <c r="G2700" s="214">
        <v>0</v>
      </c>
      <c r="H2700" s="234" t="s">
        <v>9173</v>
      </c>
      <c r="I2700" s="234"/>
      <c r="J2700" s="234"/>
      <c r="K2700" s="234"/>
      <c r="L2700" s="234"/>
      <c r="M2700" s="234"/>
      <c r="N2700" s="234" t="s">
        <v>6946</v>
      </c>
      <c r="O2700" s="249"/>
      <c r="P2700" s="249"/>
      <c r="Q2700" s="226"/>
      <c r="R2700" s="212" t="s">
        <v>2</v>
      </c>
      <c r="S2700" s="213" t="s">
        <v>9173</v>
      </c>
      <c r="T2700" s="236" t="s">
        <v>9864</v>
      </c>
      <c r="U2700" s="237" t="s">
        <v>6722</v>
      </c>
      <c r="V2700" s="236">
        <v>45569</v>
      </c>
      <c r="W2700" s="236" t="s">
        <v>6944</v>
      </c>
      <c r="X2700" s="237" t="s">
        <v>9173</v>
      </c>
      <c r="Y2700" s="237"/>
      <c r="Z2700" s="237"/>
      <c r="AA2700" s="225">
        <v>202409</v>
      </c>
      <c r="AB2700" s="246"/>
      <c r="AC2700" s="236" t="s">
        <v>7181</v>
      </c>
      <c r="AD2700" s="247" t="s">
        <v>7289</v>
      </c>
      <c r="AE2700" s="248">
        <v>0</v>
      </c>
      <c r="AF2700" s="247" t="s">
        <v>7289</v>
      </c>
      <c r="AG2700" s="242" t="str">
        <f>IFERROR(VLOOKUP(작성용!A:A,RM!A:D,4,0),"-")</f>
        <v>-</v>
      </c>
      <c r="AH2700" s="9" t="s">
        <v>9173</v>
      </c>
      <c r="AI2700" s="238" t="s">
        <v>9173</v>
      </c>
      <c r="AJ2700" s="238" t="s">
        <v>9173</v>
      </c>
      <c r="AK2700" s="238" t="s">
        <v>7182</v>
      </c>
      <c r="AL2700" s="238">
        <v>2699</v>
      </c>
    </row>
    <row r="2701" spans="1:38" x14ac:dyDescent="0.3">
      <c r="A2701" s="232">
        <v>6000777</v>
      </c>
      <c r="B2701" s="232" t="s">
        <v>9841</v>
      </c>
      <c r="C2701" s="244" t="s">
        <v>6717</v>
      </c>
      <c r="D2701" s="240" t="s">
        <v>9873</v>
      </c>
      <c r="E2701" s="239">
        <v>1101118350615</v>
      </c>
      <c r="F2701" s="243" t="s">
        <v>6966</v>
      </c>
      <c r="G2701" s="214">
        <v>0</v>
      </c>
      <c r="H2701" s="234" t="s">
        <v>9173</v>
      </c>
      <c r="I2701" s="234"/>
      <c r="J2701" s="234"/>
      <c r="K2701" s="234"/>
      <c r="L2701" s="234"/>
      <c r="M2701" s="234"/>
      <c r="N2701" s="234" t="s">
        <v>6946</v>
      </c>
      <c r="O2701" s="249"/>
      <c r="P2701" s="249"/>
      <c r="Q2701" s="226"/>
      <c r="R2701" s="212" t="s">
        <v>2</v>
      </c>
      <c r="S2701" s="213" t="s">
        <v>9173</v>
      </c>
      <c r="T2701" s="236" t="s">
        <v>9864</v>
      </c>
      <c r="U2701" s="237" t="s">
        <v>6722</v>
      </c>
      <c r="V2701" s="236">
        <v>45569</v>
      </c>
      <c r="W2701" s="236" t="s">
        <v>6944</v>
      </c>
      <c r="X2701" s="237" t="s">
        <v>9173</v>
      </c>
      <c r="Y2701" s="237"/>
      <c r="Z2701" s="237"/>
      <c r="AA2701" s="225">
        <v>202409</v>
      </c>
      <c r="AB2701" s="246"/>
      <c r="AC2701" s="236" t="s">
        <v>7181</v>
      </c>
      <c r="AD2701" s="247" t="s">
        <v>7146</v>
      </c>
      <c r="AE2701" s="248">
        <v>0</v>
      </c>
      <c r="AF2701" s="247" t="s">
        <v>7146</v>
      </c>
      <c r="AG2701" s="242" t="str">
        <f>IFERROR(VLOOKUP(작성용!A:A,RM!A:D,4,0),"-")</f>
        <v>-</v>
      </c>
      <c r="AH2701" s="9" t="s">
        <v>9173</v>
      </c>
      <c r="AI2701" s="238" t="s">
        <v>9173</v>
      </c>
      <c r="AJ2701" s="238" t="s">
        <v>9173</v>
      </c>
      <c r="AK2701" s="238" t="s">
        <v>7182</v>
      </c>
      <c r="AL2701" s="238">
        <v>2700</v>
      </c>
    </row>
    <row r="2702" spans="1:38" x14ac:dyDescent="0.3">
      <c r="A2702" s="232">
        <v>6000777</v>
      </c>
      <c r="B2702" s="232" t="s">
        <v>9841</v>
      </c>
      <c r="C2702" s="244" t="s">
        <v>6717</v>
      </c>
      <c r="D2702" s="240" t="s">
        <v>9874</v>
      </c>
      <c r="E2702" s="239">
        <v>1101117917664</v>
      </c>
      <c r="F2702" s="243" t="s">
        <v>7044</v>
      </c>
      <c r="G2702" s="214">
        <v>0</v>
      </c>
      <c r="H2702" s="234" t="s">
        <v>9173</v>
      </c>
      <c r="I2702" s="234"/>
      <c r="J2702" s="234"/>
      <c r="K2702" s="234"/>
      <c r="L2702" s="234"/>
      <c r="M2702" s="234"/>
      <c r="N2702" s="234" t="s">
        <v>6946</v>
      </c>
      <c r="O2702" s="249"/>
      <c r="P2702" s="249"/>
      <c r="Q2702" s="226"/>
      <c r="R2702" s="212" t="s">
        <v>2</v>
      </c>
      <c r="S2702" s="213" t="s">
        <v>9173</v>
      </c>
      <c r="T2702" s="236" t="s">
        <v>9864</v>
      </c>
      <c r="U2702" s="237" t="s">
        <v>6722</v>
      </c>
      <c r="V2702" s="236">
        <v>45569</v>
      </c>
      <c r="W2702" s="236" t="s">
        <v>6944</v>
      </c>
      <c r="X2702" s="237" t="s">
        <v>9173</v>
      </c>
      <c r="Y2702" s="237"/>
      <c r="Z2702" s="237"/>
      <c r="AA2702" s="225">
        <v>202409</v>
      </c>
      <c r="AB2702" s="246"/>
      <c r="AC2702" s="236" t="s">
        <v>7181</v>
      </c>
      <c r="AD2702" s="247" t="s">
        <v>7155</v>
      </c>
      <c r="AE2702" s="248">
        <v>0</v>
      </c>
      <c r="AF2702" s="247" t="s">
        <v>7155</v>
      </c>
      <c r="AG2702" s="242" t="str">
        <f>IFERROR(VLOOKUP(작성용!A:A,RM!A:D,4,0),"-")</f>
        <v>-</v>
      </c>
      <c r="AH2702" s="9" t="s">
        <v>9173</v>
      </c>
      <c r="AI2702" s="238" t="s">
        <v>9173</v>
      </c>
      <c r="AJ2702" s="238" t="s">
        <v>9173</v>
      </c>
      <c r="AK2702" s="238" t="s">
        <v>7182</v>
      </c>
      <c r="AL2702" s="238">
        <v>2701</v>
      </c>
    </row>
    <row r="2703" spans="1:38" x14ac:dyDescent="0.3">
      <c r="A2703" s="232">
        <v>6000777</v>
      </c>
      <c r="B2703" s="232" t="s">
        <v>9841</v>
      </c>
      <c r="C2703" s="244" t="s">
        <v>6717</v>
      </c>
      <c r="D2703" s="240" t="s">
        <v>9875</v>
      </c>
      <c r="E2703" s="239">
        <v>1101118397493</v>
      </c>
      <c r="F2703" s="243" t="s">
        <v>7044</v>
      </c>
      <c r="G2703" s="214">
        <v>0</v>
      </c>
      <c r="H2703" s="234" t="s">
        <v>9173</v>
      </c>
      <c r="I2703" s="234"/>
      <c r="J2703" s="234"/>
      <c r="K2703" s="234"/>
      <c r="L2703" s="234"/>
      <c r="M2703" s="234"/>
      <c r="N2703" s="234" t="s">
        <v>6946</v>
      </c>
      <c r="O2703" s="249"/>
      <c r="P2703" s="249"/>
      <c r="Q2703" s="226"/>
      <c r="R2703" s="212" t="s">
        <v>2</v>
      </c>
      <c r="S2703" s="213" t="s">
        <v>9173</v>
      </c>
      <c r="T2703" s="236" t="s">
        <v>9864</v>
      </c>
      <c r="U2703" s="237" t="s">
        <v>6722</v>
      </c>
      <c r="V2703" s="236">
        <v>45569</v>
      </c>
      <c r="W2703" s="236" t="s">
        <v>6944</v>
      </c>
      <c r="X2703" s="237" t="s">
        <v>9173</v>
      </c>
      <c r="Y2703" s="237"/>
      <c r="Z2703" s="237"/>
      <c r="AA2703" s="225">
        <v>202409</v>
      </c>
      <c r="AB2703" s="246"/>
      <c r="AC2703" s="236" t="s">
        <v>7181</v>
      </c>
      <c r="AD2703" s="247" t="s">
        <v>7133</v>
      </c>
      <c r="AE2703" s="248">
        <v>0</v>
      </c>
      <c r="AF2703" s="247" t="s">
        <v>7133</v>
      </c>
      <c r="AG2703" s="242" t="str">
        <f>IFERROR(VLOOKUP(작성용!A:A,RM!A:D,4,0),"-")</f>
        <v>-</v>
      </c>
      <c r="AH2703" s="9" t="s">
        <v>9173</v>
      </c>
      <c r="AI2703" s="238" t="s">
        <v>9173</v>
      </c>
      <c r="AJ2703" s="238" t="s">
        <v>9173</v>
      </c>
      <c r="AK2703" s="238" t="s">
        <v>7182</v>
      </c>
      <c r="AL2703" s="238">
        <v>2702</v>
      </c>
    </row>
    <row r="2704" spans="1:38" x14ac:dyDescent="0.3">
      <c r="A2704" s="232">
        <v>6000777</v>
      </c>
      <c r="B2704" s="232" t="s">
        <v>9841</v>
      </c>
      <c r="C2704" s="244" t="s">
        <v>6717</v>
      </c>
      <c r="D2704" s="240" t="s">
        <v>9876</v>
      </c>
      <c r="E2704" s="239">
        <v>1101117488649</v>
      </c>
      <c r="F2704" s="243" t="s">
        <v>7044</v>
      </c>
      <c r="G2704" s="214">
        <v>0</v>
      </c>
      <c r="H2704" s="234" t="s">
        <v>9173</v>
      </c>
      <c r="I2704" s="234"/>
      <c r="J2704" s="234"/>
      <c r="K2704" s="234"/>
      <c r="L2704" s="234"/>
      <c r="M2704" s="234"/>
      <c r="N2704" s="234" t="s">
        <v>6946</v>
      </c>
      <c r="O2704" s="249"/>
      <c r="P2704" s="249"/>
      <c r="Q2704" s="226"/>
      <c r="R2704" s="212" t="s">
        <v>2</v>
      </c>
      <c r="S2704" s="213" t="s">
        <v>9173</v>
      </c>
      <c r="T2704" s="236" t="s">
        <v>9864</v>
      </c>
      <c r="U2704" s="237" t="s">
        <v>6722</v>
      </c>
      <c r="V2704" s="236">
        <v>45569</v>
      </c>
      <c r="W2704" s="236" t="s">
        <v>6944</v>
      </c>
      <c r="X2704" s="237" t="s">
        <v>9173</v>
      </c>
      <c r="Y2704" s="237"/>
      <c r="Z2704" s="237"/>
      <c r="AA2704" s="225">
        <v>202409</v>
      </c>
      <c r="AB2704" s="246"/>
      <c r="AC2704" s="236" t="s">
        <v>7181</v>
      </c>
      <c r="AD2704" s="247" t="s">
        <v>5372</v>
      </c>
      <c r="AE2704" s="248">
        <v>0</v>
      </c>
      <c r="AF2704" s="247" t="s">
        <v>5372</v>
      </c>
      <c r="AG2704" s="242" t="str">
        <f>IFERROR(VLOOKUP(작성용!A:A,RM!A:D,4,0),"-")</f>
        <v>-</v>
      </c>
      <c r="AH2704" s="9" t="s">
        <v>9173</v>
      </c>
      <c r="AI2704" s="238" t="s">
        <v>9173</v>
      </c>
      <c r="AJ2704" s="238" t="s">
        <v>9173</v>
      </c>
      <c r="AK2704" s="238" t="s">
        <v>7182</v>
      </c>
      <c r="AL2704" s="238">
        <v>2703</v>
      </c>
    </row>
    <row r="2705" spans="1:38" x14ac:dyDescent="0.3">
      <c r="A2705" s="232">
        <v>6000777</v>
      </c>
      <c r="B2705" s="232" t="s">
        <v>9841</v>
      </c>
      <c r="C2705" s="244" t="s">
        <v>6717</v>
      </c>
      <c r="D2705" s="240" t="s">
        <v>9877</v>
      </c>
      <c r="E2705" s="239">
        <v>1101113334101</v>
      </c>
      <c r="F2705" s="243" t="s">
        <v>7179</v>
      </c>
      <c r="G2705" s="214">
        <v>0</v>
      </c>
      <c r="H2705" s="234" t="s">
        <v>9173</v>
      </c>
      <c r="I2705" s="234"/>
      <c r="J2705" s="234"/>
      <c r="K2705" s="234"/>
      <c r="L2705" s="234"/>
      <c r="M2705" s="234"/>
      <c r="N2705" s="234" t="s">
        <v>6946</v>
      </c>
      <c r="O2705" s="249"/>
      <c r="P2705" s="249"/>
      <c r="Q2705" s="226"/>
      <c r="R2705" s="212" t="s">
        <v>2</v>
      </c>
      <c r="S2705" s="213" t="s">
        <v>9173</v>
      </c>
      <c r="T2705" s="236" t="s">
        <v>9864</v>
      </c>
      <c r="U2705" s="237" t="s">
        <v>6722</v>
      </c>
      <c r="V2705" s="236">
        <v>45569</v>
      </c>
      <c r="W2705" s="236" t="s">
        <v>6944</v>
      </c>
      <c r="X2705" s="237" t="s">
        <v>9173</v>
      </c>
      <c r="Y2705" s="237"/>
      <c r="Z2705" s="237"/>
      <c r="AA2705" s="225">
        <v>202409</v>
      </c>
      <c r="AB2705" s="246"/>
      <c r="AC2705" s="236" t="s">
        <v>7181</v>
      </c>
      <c r="AD2705" s="247" t="s">
        <v>6989</v>
      </c>
      <c r="AE2705" s="248">
        <v>0</v>
      </c>
      <c r="AF2705" s="247" t="s">
        <v>6989</v>
      </c>
      <c r="AG2705" s="242" t="str">
        <f>IFERROR(VLOOKUP(작성용!A:A,RM!A:D,4,0),"-")</f>
        <v>-</v>
      </c>
      <c r="AH2705" s="9" t="s">
        <v>9173</v>
      </c>
      <c r="AI2705" s="238" t="s">
        <v>9173</v>
      </c>
      <c r="AJ2705" s="238" t="s">
        <v>9173</v>
      </c>
      <c r="AK2705" s="238" t="s">
        <v>7182</v>
      </c>
      <c r="AL2705" s="238">
        <v>2704</v>
      </c>
    </row>
    <row r="2706" spans="1:38" x14ac:dyDescent="0.3">
      <c r="A2706" s="232" t="s">
        <v>669</v>
      </c>
      <c r="B2706" s="232" t="s">
        <v>9878</v>
      </c>
      <c r="C2706" s="244" t="s">
        <v>6717</v>
      </c>
      <c r="D2706" s="240" t="s">
        <v>9879</v>
      </c>
      <c r="E2706" s="239" t="s">
        <v>5870</v>
      </c>
      <c r="F2706" s="243" t="s">
        <v>6729</v>
      </c>
      <c r="G2706" s="214">
        <v>0</v>
      </c>
      <c r="H2706" s="234" t="s">
        <v>9173</v>
      </c>
      <c r="I2706" s="234"/>
      <c r="J2706" s="234"/>
      <c r="K2706" s="234"/>
      <c r="L2706" s="234"/>
      <c r="M2706" s="234"/>
      <c r="N2706" s="234" t="s">
        <v>6720</v>
      </c>
      <c r="O2706" s="234" t="s">
        <v>8322</v>
      </c>
      <c r="P2706" s="233" t="s">
        <v>8324</v>
      </c>
      <c r="Q2706" s="226">
        <v>410000254</v>
      </c>
      <c r="R2706" s="212" t="s">
        <v>5871</v>
      </c>
      <c r="S2706" s="213" t="s">
        <v>9880</v>
      </c>
      <c r="T2706" s="236">
        <v>45534</v>
      </c>
      <c r="U2706" s="237" t="s">
        <v>6722</v>
      </c>
      <c r="V2706" s="237">
        <v>45572</v>
      </c>
      <c r="W2706" s="237">
        <v>45586</v>
      </c>
      <c r="X2706" s="237" t="s">
        <v>9173</v>
      </c>
      <c r="Y2706" s="237"/>
      <c r="Z2706" s="237" t="s">
        <v>5872</v>
      </c>
      <c r="AA2706" s="225">
        <v>202409</v>
      </c>
      <c r="AB2706" s="246"/>
      <c r="AC2706" s="236" t="s">
        <v>6708</v>
      </c>
      <c r="AD2706" s="247" t="s">
        <v>6709</v>
      </c>
      <c r="AE2706" s="248">
        <v>0</v>
      </c>
      <c r="AF2706" s="247" t="s">
        <v>6709</v>
      </c>
      <c r="AG2706" s="242" t="str">
        <f>IFERROR(VLOOKUP(작성용!A:A,RM!A:D,4,0),"-")</f>
        <v>정창수</v>
      </c>
      <c r="AH2706" s="9" t="s">
        <v>9881</v>
      </c>
      <c r="AI2706" s="238" t="s">
        <v>13092</v>
      </c>
      <c r="AJ2706" s="238" t="s">
        <v>9173</v>
      </c>
      <c r="AK2706" s="238" t="s">
        <v>6726</v>
      </c>
      <c r="AL2706" s="238">
        <v>2705</v>
      </c>
    </row>
    <row r="2707" spans="1:38" x14ac:dyDescent="0.3">
      <c r="A2707" s="232" t="s">
        <v>669</v>
      </c>
      <c r="B2707" s="232" t="s">
        <v>9878</v>
      </c>
      <c r="C2707" s="244" t="s">
        <v>6717</v>
      </c>
      <c r="D2707" s="240" t="s">
        <v>9882</v>
      </c>
      <c r="E2707" s="239" t="s">
        <v>5873</v>
      </c>
      <c r="F2707" s="243" t="s">
        <v>6729</v>
      </c>
      <c r="G2707" s="214">
        <v>0</v>
      </c>
      <c r="H2707" s="234" t="s">
        <v>9173</v>
      </c>
      <c r="I2707" s="234"/>
      <c r="J2707" s="234"/>
      <c r="K2707" s="234"/>
      <c r="L2707" s="234"/>
      <c r="M2707" s="234"/>
      <c r="N2707" s="234" t="s">
        <v>6720</v>
      </c>
      <c r="O2707" s="234" t="s">
        <v>8322</v>
      </c>
      <c r="P2707" s="233" t="s">
        <v>8324</v>
      </c>
      <c r="Q2707" s="226">
        <v>410000052</v>
      </c>
      <c r="R2707" s="212" t="s">
        <v>5874</v>
      </c>
      <c r="S2707" s="213" t="s">
        <v>9883</v>
      </c>
      <c r="T2707" s="236">
        <v>45534</v>
      </c>
      <c r="U2707" s="237" t="s">
        <v>6722</v>
      </c>
      <c r="V2707" s="237">
        <v>45572</v>
      </c>
      <c r="W2707" s="237">
        <v>45586</v>
      </c>
      <c r="X2707" s="237" t="s">
        <v>9173</v>
      </c>
      <c r="Y2707" s="237"/>
      <c r="Z2707" s="237" t="s">
        <v>5872</v>
      </c>
      <c r="AA2707" s="225">
        <v>202409</v>
      </c>
      <c r="AB2707" s="246"/>
      <c r="AC2707" s="236" t="s">
        <v>6708</v>
      </c>
      <c r="AD2707" s="247" t="s">
        <v>6709</v>
      </c>
      <c r="AE2707" s="248">
        <v>0</v>
      </c>
      <c r="AF2707" s="247" t="s">
        <v>6709</v>
      </c>
      <c r="AG2707" s="242" t="str">
        <f>IFERROR(VLOOKUP(작성용!A:A,RM!A:D,4,0),"-")</f>
        <v>정창수</v>
      </c>
      <c r="AH2707" s="9" t="s">
        <v>9881</v>
      </c>
      <c r="AI2707" s="238" t="s">
        <v>13092</v>
      </c>
      <c r="AJ2707" s="238" t="s">
        <v>9173</v>
      </c>
      <c r="AK2707" s="238" t="s">
        <v>6726</v>
      </c>
      <c r="AL2707" s="238">
        <v>2706</v>
      </c>
    </row>
    <row r="2708" spans="1:38" x14ac:dyDescent="0.3">
      <c r="A2708" s="232" t="s">
        <v>669</v>
      </c>
      <c r="B2708" s="232" t="s">
        <v>9878</v>
      </c>
      <c r="C2708" s="244" t="s">
        <v>6717</v>
      </c>
      <c r="D2708" s="240" t="s">
        <v>9884</v>
      </c>
      <c r="E2708" s="239" t="s">
        <v>5875</v>
      </c>
      <c r="F2708" s="243" t="s">
        <v>6729</v>
      </c>
      <c r="G2708" s="214">
        <v>0</v>
      </c>
      <c r="H2708" s="234" t="s">
        <v>9173</v>
      </c>
      <c r="I2708" s="234"/>
      <c r="J2708" s="234"/>
      <c r="K2708" s="234"/>
      <c r="L2708" s="234"/>
      <c r="M2708" s="234"/>
      <c r="N2708" s="234" t="s">
        <v>6720</v>
      </c>
      <c r="O2708" s="234" t="s">
        <v>8322</v>
      </c>
      <c r="P2708" s="233" t="s">
        <v>8324</v>
      </c>
      <c r="Q2708" s="226">
        <v>410000288</v>
      </c>
      <c r="R2708" s="212" t="s">
        <v>5876</v>
      </c>
      <c r="S2708" s="213" t="s">
        <v>9885</v>
      </c>
      <c r="T2708" s="236">
        <v>45534</v>
      </c>
      <c r="U2708" s="237" t="s">
        <v>6722</v>
      </c>
      <c r="V2708" s="237">
        <v>45572</v>
      </c>
      <c r="W2708" s="237">
        <v>45586</v>
      </c>
      <c r="X2708" s="237" t="s">
        <v>9173</v>
      </c>
      <c r="Y2708" s="237"/>
      <c r="Z2708" s="237" t="s">
        <v>5872</v>
      </c>
      <c r="AA2708" s="225">
        <v>202409</v>
      </c>
      <c r="AB2708" s="246"/>
      <c r="AC2708" s="236" t="s">
        <v>6708</v>
      </c>
      <c r="AD2708" s="247" t="s">
        <v>6709</v>
      </c>
      <c r="AE2708" s="248">
        <v>0</v>
      </c>
      <c r="AF2708" s="247" t="s">
        <v>6709</v>
      </c>
      <c r="AG2708" s="242" t="str">
        <f>IFERROR(VLOOKUP(작성용!A:A,RM!A:D,4,0),"-")</f>
        <v>정창수</v>
      </c>
      <c r="AH2708" s="9" t="s">
        <v>9881</v>
      </c>
      <c r="AI2708" s="238" t="s">
        <v>13092</v>
      </c>
      <c r="AJ2708" s="238" t="s">
        <v>9173</v>
      </c>
      <c r="AK2708" s="238" t="s">
        <v>6726</v>
      </c>
      <c r="AL2708" s="238">
        <v>2707</v>
      </c>
    </row>
    <row r="2709" spans="1:38" x14ac:dyDescent="0.3">
      <c r="A2709" s="232" t="s">
        <v>669</v>
      </c>
      <c r="B2709" s="232" t="s">
        <v>9878</v>
      </c>
      <c r="C2709" s="244" t="s">
        <v>6717</v>
      </c>
      <c r="D2709" s="240" t="s">
        <v>9886</v>
      </c>
      <c r="E2709" s="239" t="s">
        <v>5877</v>
      </c>
      <c r="F2709" s="243" t="s">
        <v>6729</v>
      </c>
      <c r="G2709" s="214">
        <v>0</v>
      </c>
      <c r="H2709" s="234" t="s">
        <v>9173</v>
      </c>
      <c r="I2709" s="234"/>
      <c r="J2709" s="234"/>
      <c r="K2709" s="234"/>
      <c r="L2709" s="234"/>
      <c r="M2709" s="234"/>
      <c r="N2709" s="234" t="s">
        <v>6720</v>
      </c>
      <c r="O2709" s="234" t="s">
        <v>8322</v>
      </c>
      <c r="P2709" s="233" t="s">
        <v>8324</v>
      </c>
      <c r="Q2709" s="226">
        <v>410000109</v>
      </c>
      <c r="R2709" s="212" t="s">
        <v>5878</v>
      </c>
      <c r="S2709" s="213" t="s">
        <v>9887</v>
      </c>
      <c r="T2709" s="236">
        <v>45534</v>
      </c>
      <c r="U2709" s="237" t="s">
        <v>6722</v>
      </c>
      <c r="V2709" s="237">
        <v>45572</v>
      </c>
      <c r="W2709" s="237">
        <v>45586</v>
      </c>
      <c r="X2709" s="237" t="s">
        <v>9173</v>
      </c>
      <c r="Y2709" s="237"/>
      <c r="Z2709" s="237" t="s">
        <v>5872</v>
      </c>
      <c r="AA2709" s="225">
        <v>202409</v>
      </c>
      <c r="AB2709" s="246"/>
      <c r="AC2709" s="236" t="s">
        <v>6708</v>
      </c>
      <c r="AD2709" s="247" t="s">
        <v>6709</v>
      </c>
      <c r="AE2709" s="248">
        <v>0</v>
      </c>
      <c r="AF2709" s="247" t="s">
        <v>6709</v>
      </c>
      <c r="AG2709" s="242" t="str">
        <f>IFERROR(VLOOKUP(작성용!A:A,RM!A:D,4,0),"-")</f>
        <v>정창수</v>
      </c>
      <c r="AH2709" s="9" t="s">
        <v>9881</v>
      </c>
      <c r="AI2709" s="238" t="s">
        <v>13092</v>
      </c>
      <c r="AJ2709" s="238" t="s">
        <v>9173</v>
      </c>
      <c r="AK2709" s="238" t="s">
        <v>6726</v>
      </c>
      <c r="AL2709" s="238">
        <v>2708</v>
      </c>
    </row>
    <row r="2710" spans="1:38" x14ac:dyDescent="0.3">
      <c r="A2710" s="232" t="s">
        <v>669</v>
      </c>
      <c r="B2710" s="232" t="s">
        <v>9878</v>
      </c>
      <c r="C2710" s="244" t="s">
        <v>6717</v>
      </c>
      <c r="D2710" s="240" t="s">
        <v>9888</v>
      </c>
      <c r="E2710" s="239" t="s">
        <v>5879</v>
      </c>
      <c r="F2710" s="243" t="s">
        <v>6729</v>
      </c>
      <c r="G2710" s="214">
        <v>0</v>
      </c>
      <c r="H2710" s="234" t="s">
        <v>9173</v>
      </c>
      <c r="I2710" s="234"/>
      <c r="J2710" s="234"/>
      <c r="K2710" s="234"/>
      <c r="L2710" s="234"/>
      <c r="M2710" s="234"/>
      <c r="N2710" s="234" t="s">
        <v>6720</v>
      </c>
      <c r="O2710" s="234" t="s">
        <v>8322</v>
      </c>
      <c r="P2710" s="233" t="s">
        <v>8324</v>
      </c>
      <c r="Q2710" s="226">
        <v>410000110</v>
      </c>
      <c r="R2710" s="212" t="s">
        <v>5880</v>
      </c>
      <c r="S2710" s="213" t="s">
        <v>9889</v>
      </c>
      <c r="T2710" s="236">
        <v>45534</v>
      </c>
      <c r="U2710" s="237" t="s">
        <v>6722</v>
      </c>
      <c r="V2710" s="237">
        <v>45572</v>
      </c>
      <c r="W2710" s="237">
        <v>45586</v>
      </c>
      <c r="X2710" s="237" t="s">
        <v>9173</v>
      </c>
      <c r="Y2710" s="237"/>
      <c r="Z2710" s="237" t="s">
        <v>5872</v>
      </c>
      <c r="AA2710" s="225">
        <v>202409</v>
      </c>
      <c r="AB2710" s="246"/>
      <c r="AC2710" s="236" t="s">
        <v>6708</v>
      </c>
      <c r="AD2710" s="247" t="s">
        <v>6709</v>
      </c>
      <c r="AE2710" s="248">
        <v>0</v>
      </c>
      <c r="AF2710" s="247" t="s">
        <v>6709</v>
      </c>
      <c r="AG2710" s="242" t="str">
        <f>IFERROR(VLOOKUP(작성용!A:A,RM!A:D,4,0),"-")</f>
        <v>정창수</v>
      </c>
      <c r="AH2710" s="9" t="s">
        <v>9881</v>
      </c>
      <c r="AI2710" s="238" t="s">
        <v>13092</v>
      </c>
      <c r="AJ2710" s="238" t="s">
        <v>9173</v>
      </c>
      <c r="AK2710" s="238" t="s">
        <v>6726</v>
      </c>
      <c r="AL2710" s="238">
        <v>2709</v>
      </c>
    </row>
    <row r="2711" spans="1:38" x14ac:dyDescent="0.3">
      <c r="A2711" s="232" t="s">
        <v>669</v>
      </c>
      <c r="B2711" s="232" t="s">
        <v>9878</v>
      </c>
      <c r="C2711" s="244" t="s">
        <v>6717</v>
      </c>
      <c r="D2711" s="240" t="s">
        <v>9890</v>
      </c>
      <c r="E2711" s="239" t="s">
        <v>5881</v>
      </c>
      <c r="F2711" s="243" t="s">
        <v>6729</v>
      </c>
      <c r="G2711" s="214">
        <v>0</v>
      </c>
      <c r="H2711" s="234" t="s">
        <v>9173</v>
      </c>
      <c r="I2711" s="234"/>
      <c r="J2711" s="234"/>
      <c r="K2711" s="234"/>
      <c r="L2711" s="234"/>
      <c r="M2711" s="234"/>
      <c r="N2711" s="234" t="s">
        <v>6720</v>
      </c>
      <c r="O2711" s="234" t="s">
        <v>8322</v>
      </c>
      <c r="P2711" s="233" t="s">
        <v>8324</v>
      </c>
      <c r="Q2711" s="226">
        <v>410000193</v>
      </c>
      <c r="R2711" s="212" t="s">
        <v>5882</v>
      </c>
      <c r="S2711" s="213" t="s">
        <v>9891</v>
      </c>
      <c r="T2711" s="236">
        <v>45534</v>
      </c>
      <c r="U2711" s="237" t="s">
        <v>6722</v>
      </c>
      <c r="V2711" s="237">
        <v>45572</v>
      </c>
      <c r="W2711" s="237">
        <v>45586</v>
      </c>
      <c r="X2711" s="237" t="s">
        <v>9173</v>
      </c>
      <c r="Y2711" s="237"/>
      <c r="Z2711" s="237" t="s">
        <v>5872</v>
      </c>
      <c r="AA2711" s="225">
        <v>202409</v>
      </c>
      <c r="AB2711" s="246"/>
      <c r="AC2711" s="236" t="s">
        <v>6708</v>
      </c>
      <c r="AD2711" s="247" t="s">
        <v>6709</v>
      </c>
      <c r="AE2711" s="248">
        <v>0</v>
      </c>
      <c r="AF2711" s="247" t="s">
        <v>6709</v>
      </c>
      <c r="AG2711" s="242" t="str">
        <f>IFERROR(VLOOKUP(작성용!A:A,RM!A:D,4,0),"-")</f>
        <v>정창수</v>
      </c>
      <c r="AH2711" s="9" t="s">
        <v>9881</v>
      </c>
      <c r="AI2711" s="238" t="s">
        <v>13092</v>
      </c>
      <c r="AJ2711" s="238" t="s">
        <v>9173</v>
      </c>
      <c r="AK2711" s="238" t="s">
        <v>6726</v>
      </c>
      <c r="AL2711" s="238">
        <v>2710</v>
      </c>
    </row>
    <row r="2712" spans="1:38" x14ac:dyDescent="0.3">
      <c r="A2712" s="232" t="s">
        <v>669</v>
      </c>
      <c r="B2712" s="232" t="s">
        <v>9878</v>
      </c>
      <c r="C2712" s="244" t="s">
        <v>6717</v>
      </c>
      <c r="D2712" s="240" t="s">
        <v>9892</v>
      </c>
      <c r="E2712" s="239" t="s">
        <v>5883</v>
      </c>
      <c r="F2712" s="243" t="s">
        <v>6729</v>
      </c>
      <c r="G2712" s="214">
        <v>0</v>
      </c>
      <c r="H2712" s="234" t="s">
        <v>9173</v>
      </c>
      <c r="I2712" s="234"/>
      <c r="J2712" s="234"/>
      <c r="K2712" s="234"/>
      <c r="L2712" s="234"/>
      <c r="M2712" s="234"/>
      <c r="N2712" s="234" t="s">
        <v>6720</v>
      </c>
      <c r="O2712" s="234" t="s">
        <v>8322</v>
      </c>
      <c r="P2712" s="233" t="s">
        <v>8324</v>
      </c>
      <c r="Q2712" s="226">
        <v>410000255</v>
      </c>
      <c r="R2712" s="212" t="s">
        <v>5884</v>
      </c>
      <c r="S2712" s="213" t="s">
        <v>9893</v>
      </c>
      <c r="T2712" s="236">
        <v>45534</v>
      </c>
      <c r="U2712" s="237" t="s">
        <v>6722</v>
      </c>
      <c r="V2712" s="237">
        <v>45572</v>
      </c>
      <c r="W2712" s="237">
        <v>45586</v>
      </c>
      <c r="X2712" s="237" t="s">
        <v>9173</v>
      </c>
      <c r="Y2712" s="237"/>
      <c r="Z2712" s="237" t="s">
        <v>5872</v>
      </c>
      <c r="AA2712" s="225">
        <v>202409</v>
      </c>
      <c r="AB2712" s="246"/>
      <c r="AC2712" s="236" t="s">
        <v>6708</v>
      </c>
      <c r="AD2712" s="247" t="s">
        <v>6709</v>
      </c>
      <c r="AE2712" s="248">
        <v>0</v>
      </c>
      <c r="AF2712" s="247" t="s">
        <v>6709</v>
      </c>
      <c r="AG2712" s="242" t="str">
        <f>IFERROR(VLOOKUP(작성용!A:A,RM!A:D,4,0),"-")</f>
        <v>정창수</v>
      </c>
      <c r="AH2712" s="9" t="s">
        <v>9881</v>
      </c>
      <c r="AI2712" s="238" t="s">
        <v>13092</v>
      </c>
      <c r="AJ2712" s="238" t="s">
        <v>9173</v>
      </c>
      <c r="AK2712" s="238" t="s">
        <v>6726</v>
      </c>
      <c r="AL2712" s="238">
        <v>2711</v>
      </c>
    </row>
    <row r="2713" spans="1:38" x14ac:dyDescent="0.3">
      <c r="A2713" s="232" t="s">
        <v>669</v>
      </c>
      <c r="B2713" s="232" t="s">
        <v>9878</v>
      </c>
      <c r="C2713" s="244" t="s">
        <v>6717</v>
      </c>
      <c r="D2713" s="240" t="s">
        <v>8078</v>
      </c>
      <c r="E2713" s="239" t="s">
        <v>4705</v>
      </c>
      <c r="F2713" s="243" t="s">
        <v>6729</v>
      </c>
      <c r="G2713" s="214">
        <v>0</v>
      </c>
      <c r="H2713" s="234" t="s">
        <v>9173</v>
      </c>
      <c r="I2713" s="234"/>
      <c r="J2713" s="234"/>
      <c r="K2713" s="234"/>
      <c r="L2713" s="234"/>
      <c r="M2713" s="234"/>
      <c r="N2713" s="234" t="s">
        <v>6720</v>
      </c>
      <c r="O2713" s="234" t="s">
        <v>8322</v>
      </c>
      <c r="P2713" s="233" t="s">
        <v>8324</v>
      </c>
      <c r="Q2713" s="226">
        <v>410000167</v>
      </c>
      <c r="R2713" s="212" t="s">
        <v>4706</v>
      </c>
      <c r="S2713" s="213" t="s">
        <v>9894</v>
      </c>
      <c r="T2713" s="236">
        <v>45534</v>
      </c>
      <c r="U2713" s="237" t="s">
        <v>6722</v>
      </c>
      <c r="V2713" s="237">
        <v>45572</v>
      </c>
      <c r="W2713" s="237">
        <v>45586</v>
      </c>
      <c r="X2713" s="237" t="s">
        <v>9173</v>
      </c>
      <c r="Y2713" s="237"/>
      <c r="Z2713" s="237" t="s">
        <v>5872</v>
      </c>
      <c r="AA2713" s="225">
        <v>202409</v>
      </c>
      <c r="AB2713" s="246"/>
      <c r="AC2713" s="236" t="s">
        <v>6708</v>
      </c>
      <c r="AD2713" s="247" t="s">
        <v>6709</v>
      </c>
      <c r="AE2713" s="248">
        <v>0</v>
      </c>
      <c r="AF2713" s="247" t="s">
        <v>6709</v>
      </c>
      <c r="AG2713" s="242" t="str">
        <f>IFERROR(VLOOKUP(작성용!A:A,RM!A:D,4,0),"-")</f>
        <v>정창수</v>
      </c>
      <c r="AH2713" s="9" t="s">
        <v>9881</v>
      </c>
      <c r="AI2713" s="238" t="s">
        <v>13092</v>
      </c>
      <c r="AJ2713" s="238" t="s">
        <v>9173</v>
      </c>
      <c r="AK2713" s="238" t="s">
        <v>6726</v>
      </c>
      <c r="AL2713" s="238">
        <v>2712</v>
      </c>
    </row>
    <row r="2714" spans="1:38" x14ac:dyDescent="0.3">
      <c r="A2714" s="232" t="s">
        <v>669</v>
      </c>
      <c r="B2714" s="232" t="s">
        <v>9878</v>
      </c>
      <c r="C2714" s="244" t="s">
        <v>6717</v>
      </c>
      <c r="D2714" s="240" t="s">
        <v>9895</v>
      </c>
      <c r="E2714" s="239" t="s">
        <v>5885</v>
      </c>
      <c r="F2714" s="243" t="s">
        <v>6729</v>
      </c>
      <c r="G2714" s="214">
        <v>0</v>
      </c>
      <c r="H2714" s="234" t="s">
        <v>9173</v>
      </c>
      <c r="I2714" s="234"/>
      <c r="J2714" s="234"/>
      <c r="K2714" s="234"/>
      <c r="L2714" s="234"/>
      <c r="M2714" s="234"/>
      <c r="N2714" s="234" t="s">
        <v>6720</v>
      </c>
      <c r="O2714" s="234" t="s">
        <v>8322</v>
      </c>
      <c r="P2714" s="233" t="s">
        <v>8324</v>
      </c>
      <c r="Q2714" s="226">
        <v>410000224</v>
      </c>
      <c r="R2714" s="212" t="s">
        <v>5886</v>
      </c>
      <c r="S2714" s="213" t="s">
        <v>9896</v>
      </c>
      <c r="T2714" s="236">
        <v>45534</v>
      </c>
      <c r="U2714" s="237" t="s">
        <v>6722</v>
      </c>
      <c r="V2714" s="237">
        <v>45572</v>
      </c>
      <c r="W2714" s="237">
        <v>45586</v>
      </c>
      <c r="X2714" s="237" t="s">
        <v>9173</v>
      </c>
      <c r="Y2714" s="237"/>
      <c r="Z2714" s="237" t="s">
        <v>5872</v>
      </c>
      <c r="AA2714" s="225">
        <v>202409</v>
      </c>
      <c r="AB2714" s="246"/>
      <c r="AC2714" s="236" t="s">
        <v>6708</v>
      </c>
      <c r="AD2714" s="247" t="s">
        <v>6709</v>
      </c>
      <c r="AE2714" s="248">
        <v>0</v>
      </c>
      <c r="AF2714" s="247" t="s">
        <v>6709</v>
      </c>
      <c r="AG2714" s="242" t="str">
        <f>IFERROR(VLOOKUP(작성용!A:A,RM!A:D,4,0),"-")</f>
        <v>정창수</v>
      </c>
      <c r="AH2714" s="9" t="s">
        <v>9881</v>
      </c>
      <c r="AI2714" s="238" t="s">
        <v>13092</v>
      </c>
      <c r="AJ2714" s="238" t="s">
        <v>9173</v>
      </c>
      <c r="AK2714" s="238" t="s">
        <v>6726</v>
      </c>
      <c r="AL2714" s="238">
        <v>2713</v>
      </c>
    </row>
    <row r="2715" spans="1:38" x14ac:dyDescent="0.3">
      <c r="A2715" s="232" t="s">
        <v>669</v>
      </c>
      <c r="B2715" s="232" t="s">
        <v>9878</v>
      </c>
      <c r="C2715" s="244" t="s">
        <v>6717</v>
      </c>
      <c r="D2715" s="240" t="s">
        <v>9897</v>
      </c>
      <c r="E2715" s="239" t="s">
        <v>5887</v>
      </c>
      <c r="F2715" s="243" t="s">
        <v>6729</v>
      </c>
      <c r="G2715" s="214">
        <v>0</v>
      </c>
      <c r="H2715" s="234" t="s">
        <v>9173</v>
      </c>
      <c r="I2715" s="234"/>
      <c r="J2715" s="234"/>
      <c r="K2715" s="234"/>
      <c r="L2715" s="234"/>
      <c r="M2715" s="234"/>
      <c r="N2715" s="234" t="s">
        <v>6720</v>
      </c>
      <c r="O2715" s="234" t="s">
        <v>8322</v>
      </c>
      <c r="P2715" s="233" t="s">
        <v>8324</v>
      </c>
      <c r="Q2715" s="226">
        <v>410000263</v>
      </c>
      <c r="R2715" s="212" t="s">
        <v>5888</v>
      </c>
      <c r="S2715" s="213" t="s">
        <v>9898</v>
      </c>
      <c r="T2715" s="236">
        <v>45534</v>
      </c>
      <c r="U2715" s="237" t="s">
        <v>6722</v>
      </c>
      <c r="V2715" s="237">
        <v>45572</v>
      </c>
      <c r="W2715" s="237">
        <v>45586</v>
      </c>
      <c r="X2715" s="237" t="s">
        <v>9173</v>
      </c>
      <c r="Y2715" s="237"/>
      <c r="Z2715" s="237" t="s">
        <v>5872</v>
      </c>
      <c r="AA2715" s="225">
        <v>202409</v>
      </c>
      <c r="AB2715" s="246"/>
      <c r="AC2715" s="236" t="s">
        <v>6708</v>
      </c>
      <c r="AD2715" s="247" t="s">
        <v>6709</v>
      </c>
      <c r="AE2715" s="248">
        <v>0</v>
      </c>
      <c r="AF2715" s="247" t="s">
        <v>6709</v>
      </c>
      <c r="AG2715" s="242" t="str">
        <f>IFERROR(VLOOKUP(작성용!A:A,RM!A:D,4,0),"-")</f>
        <v>정창수</v>
      </c>
      <c r="AH2715" s="9" t="s">
        <v>9881</v>
      </c>
      <c r="AI2715" s="238" t="s">
        <v>13092</v>
      </c>
      <c r="AJ2715" s="238" t="s">
        <v>9173</v>
      </c>
      <c r="AK2715" s="238" t="s">
        <v>6726</v>
      </c>
      <c r="AL2715" s="238">
        <v>2714</v>
      </c>
    </row>
    <row r="2716" spans="1:38" x14ac:dyDescent="0.3">
      <c r="A2716" s="232" t="s">
        <v>669</v>
      </c>
      <c r="B2716" s="232" t="s">
        <v>9878</v>
      </c>
      <c r="C2716" s="244" t="s">
        <v>6717</v>
      </c>
      <c r="D2716" s="240" t="s">
        <v>8079</v>
      </c>
      <c r="E2716" s="239" t="s">
        <v>4707</v>
      </c>
      <c r="F2716" s="243" t="s">
        <v>6729</v>
      </c>
      <c r="G2716" s="214">
        <v>0</v>
      </c>
      <c r="H2716" s="234" t="s">
        <v>9173</v>
      </c>
      <c r="I2716" s="234"/>
      <c r="J2716" s="234"/>
      <c r="K2716" s="234"/>
      <c r="L2716" s="234"/>
      <c r="M2716" s="234"/>
      <c r="N2716" s="234" t="s">
        <v>6720</v>
      </c>
      <c r="O2716" s="234" t="s">
        <v>8322</v>
      </c>
      <c r="P2716" s="233" t="s">
        <v>8324</v>
      </c>
      <c r="Q2716" s="226">
        <v>410000203</v>
      </c>
      <c r="R2716" s="212" t="s">
        <v>4708</v>
      </c>
      <c r="S2716" s="213" t="s">
        <v>9899</v>
      </c>
      <c r="T2716" s="236">
        <v>45534</v>
      </c>
      <c r="U2716" s="237" t="s">
        <v>6722</v>
      </c>
      <c r="V2716" s="237">
        <v>45572</v>
      </c>
      <c r="W2716" s="237">
        <v>45586</v>
      </c>
      <c r="X2716" s="237" t="s">
        <v>9173</v>
      </c>
      <c r="Y2716" s="237"/>
      <c r="Z2716" s="237" t="s">
        <v>5872</v>
      </c>
      <c r="AA2716" s="225">
        <v>202409</v>
      </c>
      <c r="AB2716" s="246"/>
      <c r="AC2716" s="236" t="s">
        <v>6708</v>
      </c>
      <c r="AD2716" s="247" t="s">
        <v>6709</v>
      </c>
      <c r="AE2716" s="248">
        <v>0</v>
      </c>
      <c r="AF2716" s="247" t="s">
        <v>6709</v>
      </c>
      <c r="AG2716" s="242" t="str">
        <f>IFERROR(VLOOKUP(작성용!A:A,RM!A:D,4,0),"-")</f>
        <v>정창수</v>
      </c>
      <c r="AH2716" s="9" t="s">
        <v>9881</v>
      </c>
      <c r="AI2716" s="238" t="s">
        <v>13092</v>
      </c>
      <c r="AJ2716" s="238" t="s">
        <v>9173</v>
      </c>
      <c r="AK2716" s="238" t="s">
        <v>6726</v>
      </c>
      <c r="AL2716" s="238">
        <v>2715</v>
      </c>
    </row>
    <row r="2717" spans="1:38" x14ac:dyDescent="0.3">
      <c r="A2717" s="232" t="s">
        <v>669</v>
      </c>
      <c r="B2717" s="232" t="s">
        <v>9878</v>
      </c>
      <c r="C2717" s="244" t="s">
        <v>6717</v>
      </c>
      <c r="D2717" s="240" t="s">
        <v>9900</v>
      </c>
      <c r="E2717" s="239" t="s">
        <v>5889</v>
      </c>
      <c r="F2717" s="243" t="s">
        <v>6729</v>
      </c>
      <c r="G2717" s="214">
        <v>0</v>
      </c>
      <c r="H2717" s="234" t="s">
        <v>9173</v>
      </c>
      <c r="I2717" s="234"/>
      <c r="J2717" s="234"/>
      <c r="K2717" s="234"/>
      <c r="L2717" s="234"/>
      <c r="M2717" s="234"/>
      <c r="N2717" s="234" t="s">
        <v>6720</v>
      </c>
      <c r="O2717" s="234" t="s">
        <v>8322</v>
      </c>
      <c r="P2717" s="233" t="s">
        <v>8324</v>
      </c>
      <c r="Q2717" s="226">
        <v>410000195</v>
      </c>
      <c r="R2717" s="212" t="s">
        <v>5890</v>
      </c>
      <c r="S2717" s="213" t="s">
        <v>9901</v>
      </c>
      <c r="T2717" s="236">
        <v>45534</v>
      </c>
      <c r="U2717" s="237" t="s">
        <v>6722</v>
      </c>
      <c r="V2717" s="237">
        <v>45572</v>
      </c>
      <c r="W2717" s="237">
        <v>45586</v>
      </c>
      <c r="X2717" s="237" t="s">
        <v>9173</v>
      </c>
      <c r="Y2717" s="237"/>
      <c r="Z2717" s="237" t="s">
        <v>5872</v>
      </c>
      <c r="AA2717" s="225">
        <v>202409</v>
      </c>
      <c r="AB2717" s="246"/>
      <c r="AC2717" s="236" t="s">
        <v>6708</v>
      </c>
      <c r="AD2717" s="247" t="s">
        <v>6709</v>
      </c>
      <c r="AE2717" s="248">
        <v>0</v>
      </c>
      <c r="AF2717" s="247" t="s">
        <v>6709</v>
      </c>
      <c r="AG2717" s="242" t="str">
        <f>IFERROR(VLOOKUP(작성용!A:A,RM!A:D,4,0),"-")</f>
        <v>정창수</v>
      </c>
      <c r="AH2717" s="9" t="s">
        <v>9881</v>
      </c>
      <c r="AI2717" s="238" t="s">
        <v>13092</v>
      </c>
      <c r="AJ2717" s="238" t="s">
        <v>9173</v>
      </c>
      <c r="AK2717" s="238" t="s">
        <v>6726</v>
      </c>
      <c r="AL2717" s="238">
        <v>2716</v>
      </c>
    </row>
    <row r="2718" spans="1:38" x14ac:dyDescent="0.3">
      <c r="A2718" s="232" t="s">
        <v>669</v>
      </c>
      <c r="B2718" s="232" t="s">
        <v>9878</v>
      </c>
      <c r="C2718" s="244" t="s">
        <v>6717</v>
      </c>
      <c r="D2718" s="240" t="s">
        <v>9902</v>
      </c>
      <c r="E2718" s="239" t="s">
        <v>5891</v>
      </c>
      <c r="F2718" s="243" t="s">
        <v>6729</v>
      </c>
      <c r="G2718" s="214">
        <v>0</v>
      </c>
      <c r="H2718" s="234" t="s">
        <v>9173</v>
      </c>
      <c r="I2718" s="234"/>
      <c r="J2718" s="234"/>
      <c r="K2718" s="234"/>
      <c r="L2718" s="234"/>
      <c r="M2718" s="234"/>
      <c r="N2718" s="234" t="s">
        <v>6720</v>
      </c>
      <c r="O2718" s="234" t="s">
        <v>8322</v>
      </c>
      <c r="P2718" s="233" t="s">
        <v>8324</v>
      </c>
      <c r="Q2718" s="226">
        <v>410000170</v>
      </c>
      <c r="R2718" s="212" t="s">
        <v>5892</v>
      </c>
      <c r="S2718" s="213" t="s">
        <v>9903</v>
      </c>
      <c r="T2718" s="236">
        <v>45534</v>
      </c>
      <c r="U2718" s="237" t="s">
        <v>6722</v>
      </c>
      <c r="V2718" s="237">
        <v>45572</v>
      </c>
      <c r="W2718" s="237">
        <v>45586</v>
      </c>
      <c r="X2718" s="237" t="s">
        <v>9173</v>
      </c>
      <c r="Y2718" s="237"/>
      <c r="Z2718" s="237" t="s">
        <v>5872</v>
      </c>
      <c r="AA2718" s="225">
        <v>202409</v>
      </c>
      <c r="AB2718" s="246"/>
      <c r="AC2718" s="236" t="s">
        <v>6708</v>
      </c>
      <c r="AD2718" s="247" t="s">
        <v>6709</v>
      </c>
      <c r="AE2718" s="248">
        <v>0</v>
      </c>
      <c r="AF2718" s="247" t="s">
        <v>6709</v>
      </c>
      <c r="AG2718" s="242" t="str">
        <f>IFERROR(VLOOKUP(작성용!A:A,RM!A:D,4,0),"-")</f>
        <v>정창수</v>
      </c>
      <c r="AH2718" s="9" t="s">
        <v>9881</v>
      </c>
      <c r="AI2718" s="238" t="s">
        <v>13092</v>
      </c>
      <c r="AJ2718" s="238" t="s">
        <v>9173</v>
      </c>
      <c r="AK2718" s="238" t="s">
        <v>6726</v>
      </c>
      <c r="AL2718" s="238">
        <v>2717</v>
      </c>
    </row>
    <row r="2719" spans="1:38" x14ac:dyDescent="0.3">
      <c r="A2719" s="232" t="s">
        <v>669</v>
      </c>
      <c r="B2719" s="232" t="s">
        <v>9878</v>
      </c>
      <c r="C2719" s="244" t="s">
        <v>6717</v>
      </c>
      <c r="D2719" s="240" t="s">
        <v>9904</v>
      </c>
      <c r="E2719" s="239" t="s">
        <v>5893</v>
      </c>
      <c r="F2719" s="243" t="s">
        <v>6729</v>
      </c>
      <c r="G2719" s="214">
        <v>0</v>
      </c>
      <c r="H2719" s="234" t="s">
        <v>9173</v>
      </c>
      <c r="I2719" s="234"/>
      <c r="J2719" s="234"/>
      <c r="K2719" s="234"/>
      <c r="L2719" s="234"/>
      <c r="M2719" s="234"/>
      <c r="N2719" s="234" t="s">
        <v>6720</v>
      </c>
      <c r="O2719" s="234" t="s">
        <v>8322</v>
      </c>
      <c r="P2719" s="233" t="s">
        <v>8324</v>
      </c>
      <c r="Q2719" s="226">
        <v>410000185</v>
      </c>
      <c r="R2719" s="212" t="s">
        <v>5894</v>
      </c>
      <c r="S2719" s="213" t="s">
        <v>9905</v>
      </c>
      <c r="T2719" s="236">
        <v>45534</v>
      </c>
      <c r="U2719" s="237" t="s">
        <v>6722</v>
      </c>
      <c r="V2719" s="237">
        <v>45572</v>
      </c>
      <c r="W2719" s="237">
        <v>45586</v>
      </c>
      <c r="X2719" s="237" t="s">
        <v>9173</v>
      </c>
      <c r="Y2719" s="237"/>
      <c r="Z2719" s="237" t="s">
        <v>5872</v>
      </c>
      <c r="AA2719" s="225">
        <v>202409</v>
      </c>
      <c r="AB2719" s="246"/>
      <c r="AC2719" s="236" t="s">
        <v>6708</v>
      </c>
      <c r="AD2719" s="247" t="s">
        <v>6709</v>
      </c>
      <c r="AE2719" s="248">
        <v>0</v>
      </c>
      <c r="AF2719" s="247" t="s">
        <v>6709</v>
      </c>
      <c r="AG2719" s="242" t="str">
        <f>IFERROR(VLOOKUP(작성용!A:A,RM!A:D,4,0),"-")</f>
        <v>정창수</v>
      </c>
      <c r="AH2719" s="9" t="s">
        <v>9881</v>
      </c>
      <c r="AI2719" s="238" t="s">
        <v>13092</v>
      </c>
      <c r="AJ2719" s="238" t="s">
        <v>9173</v>
      </c>
      <c r="AK2719" s="238" t="s">
        <v>6726</v>
      </c>
      <c r="AL2719" s="238">
        <v>2718</v>
      </c>
    </row>
    <row r="2720" spans="1:38" x14ac:dyDescent="0.3">
      <c r="A2720" s="232" t="s">
        <v>669</v>
      </c>
      <c r="B2720" s="232" t="s">
        <v>9878</v>
      </c>
      <c r="C2720" s="244" t="s">
        <v>6717</v>
      </c>
      <c r="D2720" s="240" t="s">
        <v>9906</v>
      </c>
      <c r="E2720" s="239" t="s">
        <v>5895</v>
      </c>
      <c r="F2720" s="243" t="s">
        <v>6729</v>
      </c>
      <c r="G2720" s="214">
        <v>0</v>
      </c>
      <c r="H2720" s="234" t="s">
        <v>9173</v>
      </c>
      <c r="I2720" s="234"/>
      <c r="J2720" s="234"/>
      <c r="K2720" s="234"/>
      <c r="L2720" s="234"/>
      <c r="M2720" s="234"/>
      <c r="N2720" s="234" t="s">
        <v>6720</v>
      </c>
      <c r="O2720" s="234" t="s">
        <v>8322</v>
      </c>
      <c r="P2720" s="233" t="s">
        <v>8324</v>
      </c>
      <c r="Q2720" s="226">
        <v>410000318</v>
      </c>
      <c r="R2720" s="212" t="s">
        <v>5896</v>
      </c>
      <c r="S2720" s="213" t="s">
        <v>9907</v>
      </c>
      <c r="T2720" s="236">
        <v>45534</v>
      </c>
      <c r="U2720" s="237" t="s">
        <v>6722</v>
      </c>
      <c r="V2720" s="237">
        <v>45572</v>
      </c>
      <c r="W2720" s="237">
        <v>45586</v>
      </c>
      <c r="X2720" s="237" t="s">
        <v>9173</v>
      </c>
      <c r="Y2720" s="237"/>
      <c r="Z2720" s="237" t="s">
        <v>5872</v>
      </c>
      <c r="AA2720" s="225">
        <v>202409</v>
      </c>
      <c r="AB2720" s="246"/>
      <c r="AC2720" s="236" t="s">
        <v>6708</v>
      </c>
      <c r="AD2720" s="247" t="s">
        <v>6709</v>
      </c>
      <c r="AE2720" s="248">
        <v>0</v>
      </c>
      <c r="AF2720" s="247" t="s">
        <v>6709</v>
      </c>
      <c r="AG2720" s="242" t="str">
        <f>IFERROR(VLOOKUP(작성용!A:A,RM!A:D,4,0),"-")</f>
        <v>정창수</v>
      </c>
      <c r="AH2720" s="9" t="s">
        <v>9881</v>
      </c>
      <c r="AI2720" s="238" t="s">
        <v>13092</v>
      </c>
      <c r="AJ2720" s="238" t="s">
        <v>9173</v>
      </c>
      <c r="AK2720" s="238" t="s">
        <v>6726</v>
      </c>
      <c r="AL2720" s="238">
        <v>2719</v>
      </c>
    </row>
    <row r="2721" spans="1:38" x14ac:dyDescent="0.3">
      <c r="A2721" s="232" t="s">
        <v>669</v>
      </c>
      <c r="B2721" s="232" t="s">
        <v>9878</v>
      </c>
      <c r="C2721" s="244" t="s">
        <v>6717</v>
      </c>
      <c r="D2721" s="240" t="s">
        <v>9908</v>
      </c>
      <c r="E2721" s="239" t="s">
        <v>5897</v>
      </c>
      <c r="F2721" s="243" t="s">
        <v>6729</v>
      </c>
      <c r="G2721" s="214">
        <v>0</v>
      </c>
      <c r="H2721" s="234" t="s">
        <v>9173</v>
      </c>
      <c r="I2721" s="234"/>
      <c r="J2721" s="234"/>
      <c r="K2721" s="234"/>
      <c r="L2721" s="234"/>
      <c r="M2721" s="234"/>
      <c r="N2721" s="234" t="s">
        <v>6720</v>
      </c>
      <c r="O2721" s="234" t="s">
        <v>8322</v>
      </c>
      <c r="P2721" s="233" t="s">
        <v>8324</v>
      </c>
      <c r="Q2721" s="226">
        <v>410000316</v>
      </c>
      <c r="R2721" s="212" t="s">
        <v>5898</v>
      </c>
      <c r="S2721" s="213" t="s">
        <v>9909</v>
      </c>
      <c r="T2721" s="236">
        <v>45534</v>
      </c>
      <c r="U2721" s="237" t="s">
        <v>6722</v>
      </c>
      <c r="V2721" s="237">
        <v>45572</v>
      </c>
      <c r="W2721" s="237">
        <v>45586</v>
      </c>
      <c r="X2721" s="237" t="s">
        <v>9173</v>
      </c>
      <c r="Y2721" s="237"/>
      <c r="Z2721" s="237" t="s">
        <v>5872</v>
      </c>
      <c r="AA2721" s="225">
        <v>202409</v>
      </c>
      <c r="AB2721" s="246"/>
      <c r="AC2721" s="236" t="s">
        <v>6708</v>
      </c>
      <c r="AD2721" s="247" t="s">
        <v>6709</v>
      </c>
      <c r="AE2721" s="248">
        <v>0</v>
      </c>
      <c r="AF2721" s="247" t="s">
        <v>6709</v>
      </c>
      <c r="AG2721" s="242" t="str">
        <f>IFERROR(VLOOKUP(작성용!A:A,RM!A:D,4,0),"-")</f>
        <v>정창수</v>
      </c>
      <c r="AH2721" s="9" t="s">
        <v>9881</v>
      </c>
      <c r="AI2721" s="238" t="s">
        <v>13092</v>
      </c>
      <c r="AJ2721" s="238" t="s">
        <v>9173</v>
      </c>
      <c r="AK2721" s="238" t="s">
        <v>6726</v>
      </c>
      <c r="AL2721" s="238">
        <v>2720</v>
      </c>
    </row>
    <row r="2722" spans="1:38" x14ac:dyDescent="0.3">
      <c r="A2722" s="232" t="s">
        <v>669</v>
      </c>
      <c r="B2722" s="232" t="s">
        <v>9878</v>
      </c>
      <c r="C2722" s="244" t="s">
        <v>6717</v>
      </c>
      <c r="D2722" s="240" t="s">
        <v>9910</v>
      </c>
      <c r="E2722" s="239" t="s">
        <v>5899</v>
      </c>
      <c r="F2722" s="243" t="s">
        <v>6729</v>
      </c>
      <c r="G2722" s="214">
        <v>0</v>
      </c>
      <c r="H2722" s="234" t="s">
        <v>9173</v>
      </c>
      <c r="I2722" s="234"/>
      <c r="J2722" s="234"/>
      <c r="K2722" s="234"/>
      <c r="L2722" s="234"/>
      <c r="M2722" s="234"/>
      <c r="N2722" s="234" t="s">
        <v>6720</v>
      </c>
      <c r="O2722" s="234" t="s">
        <v>8322</v>
      </c>
      <c r="P2722" s="233" t="s">
        <v>8324</v>
      </c>
      <c r="Q2722" s="226">
        <v>410000243</v>
      </c>
      <c r="R2722" s="212" t="s">
        <v>5900</v>
      </c>
      <c r="S2722" s="213" t="s">
        <v>9911</v>
      </c>
      <c r="T2722" s="236">
        <v>45534</v>
      </c>
      <c r="U2722" s="237" t="s">
        <v>6722</v>
      </c>
      <c r="V2722" s="237">
        <v>45572</v>
      </c>
      <c r="W2722" s="237">
        <v>45586</v>
      </c>
      <c r="X2722" s="237" t="s">
        <v>9173</v>
      </c>
      <c r="Y2722" s="237"/>
      <c r="Z2722" s="237" t="s">
        <v>5872</v>
      </c>
      <c r="AA2722" s="225">
        <v>202409</v>
      </c>
      <c r="AB2722" s="246"/>
      <c r="AC2722" s="236" t="s">
        <v>6708</v>
      </c>
      <c r="AD2722" s="247" t="s">
        <v>6709</v>
      </c>
      <c r="AE2722" s="248">
        <v>0</v>
      </c>
      <c r="AF2722" s="247" t="s">
        <v>6709</v>
      </c>
      <c r="AG2722" s="242" t="str">
        <f>IFERROR(VLOOKUP(작성용!A:A,RM!A:D,4,0),"-")</f>
        <v>정창수</v>
      </c>
      <c r="AH2722" s="9" t="s">
        <v>9881</v>
      </c>
      <c r="AI2722" s="238" t="s">
        <v>13092</v>
      </c>
      <c r="AJ2722" s="238" t="s">
        <v>9173</v>
      </c>
      <c r="AK2722" s="238" t="s">
        <v>6726</v>
      </c>
      <c r="AL2722" s="238">
        <v>2721</v>
      </c>
    </row>
    <row r="2723" spans="1:38" x14ac:dyDescent="0.3">
      <c r="A2723" s="232" t="s">
        <v>669</v>
      </c>
      <c r="B2723" s="232" t="s">
        <v>9878</v>
      </c>
      <c r="C2723" s="244" t="s">
        <v>6717</v>
      </c>
      <c r="D2723" s="240" t="s">
        <v>8090</v>
      </c>
      <c r="E2723" s="239" t="s">
        <v>4729</v>
      </c>
      <c r="F2723" s="243" t="s">
        <v>6729</v>
      </c>
      <c r="G2723" s="214">
        <v>0</v>
      </c>
      <c r="H2723" s="234" t="s">
        <v>9173</v>
      </c>
      <c r="I2723" s="234"/>
      <c r="J2723" s="234"/>
      <c r="K2723" s="234"/>
      <c r="L2723" s="234"/>
      <c r="M2723" s="234"/>
      <c r="N2723" s="234" t="s">
        <v>6720</v>
      </c>
      <c r="O2723" s="234" t="s">
        <v>8322</v>
      </c>
      <c r="P2723" s="233" t="s">
        <v>8324</v>
      </c>
      <c r="Q2723" s="226">
        <v>410000141</v>
      </c>
      <c r="R2723" s="212" t="s">
        <v>4730</v>
      </c>
      <c r="S2723" s="213" t="s">
        <v>9912</v>
      </c>
      <c r="T2723" s="236">
        <v>45534</v>
      </c>
      <c r="U2723" s="237" t="s">
        <v>6722</v>
      </c>
      <c r="V2723" s="237">
        <v>45572</v>
      </c>
      <c r="W2723" s="237">
        <v>45586</v>
      </c>
      <c r="X2723" s="237" t="s">
        <v>9173</v>
      </c>
      <c r="Y2723" s="237"/>
      <c r="Z2723" s="237" t="s">
        <v>5872</v>
      </c>
      <c r="AA2723" s="225">
        <v>202409</v>
      </c>
      <c r="AB2723" s="246"/>
      <c r="AC2723" s="236" t="s">
        <v>6708</v>
      </c>
      <c r="AD2723" s="247" t="s">
        <v>6709</v>
      </c>
      <c r="AE2723" s="248">
        <v>0</v>
      </c>
      <c r="AF2723" s="247" t="s">
        <v>6709</v>
      </c>
      <c r="AG2723" s="242" t="str">
        <f>IFERROR(VLOOKUP(작성용!A:A,RM!A:D,4,0),"-")</f>
        <v>정창수</v>
      </c>
      <c r="AH2723" s="9" t="s">
        <v>9881</v>
      </c>
      <c r="AI2723" s="238" t="s">
        <v>13092</v>
      </c>
      <c r="AJ2723" s="238" t="s">
        <v>9173</v>
      </c>
      <c r="AK2723" s="238" t="s">
        <v>6726</v>
      </c>
      <c r="AL2723" s="238">
        <v>2722</v>
      </c>
    </row>
    <row r="2724" spans="1:38" x14ac:dyDescent="0.3">
      <c r="A2724" s="232" t="s">
        <v>669</v>
      </c>
      <c r="B2724" s="232" t="s">
        <v>9878</v>
      </c>
      <c r="C2724" s="244" t="s">
        <v>6717</v>
      </c>
      <c r="D2724" s="240" t="s">
        <v>8091</v>
      </c>
      <c r="E2724" s="239" t="s">
        <v>4731</v>
      </c>
      <c r="F2724" s="243" t="s">
        <v>6729</v>
      </c>
      <c r="G2724" s="214">
        <v>0</v>
      </c>
      <c r="H2724" s="234" t="s">
        <v>9173</v>
      </c>
      <c r="I2724" s="234"/>
      <c r="J2724" s="234"/>
      <c r="K2724" s="234"/>
      <c r="L2724" s="234"/>
      <c r="M2724" s="234"/>
      <c r="N2724" s="234" t="s">
        <v>6720</v>
      </c>
      <c r="O2724" s="234" t="s">
        <v>8322</v>
      </c>
      <c r="P2724" s="233" t="s">
        <v>8324</v>
      </c>
      <c r="Q2724" s="226">
        <v>410000142</v>
      </c>
      <c r="R2724" s="212" t="s">
        <v>4732</v>
      </c>
      <c r="S2724" s="213" t="s">
        <v>9913</v>
      </c>
      <c r="T2724" s="236">
        <v>45534</v>
      </c>
      <c r="U2724" s="237" t="s">
        <v>6722</v>
      </c>
      <c r="V2724" s="237">
        <v>45572</v>
      </c>
      <c r="W2724" s="237">
        <v>45586</v>
      </c>
      <c r="X2724" s="237" t="s">
        <v>9173</v>
      </c>
      <c r="Y2724" s="237"/>
      <c r="Z2724" s="237" t="s">
        <v>5872</v>
      </c>
      <c r="AA2724" s="225">
        <v>202409</v>
      </c>
      <c r="AB2724" s="246"/>
      <c r="AC2724" s="236" t="s">
        <v>6708</v>
      </c>
      <c r="AD2724" s="247" t="s">
        <v>6709</v>
      </c>
      <c r="AE2724" s="248">
        <v>0</v>
      </c>
      <c r="AF2724" s="247" t="s">
        <v>6709</v>
      </c>
      <c r="AG2724" s="242" t="str">
        <f>IFERROR(VLOOKUP(작성용!A:A,RM!A:D,4,0),"-")</f>
        <v>정창수</v>
      </c>
      <c r="AH2724" s="9" t="s">
        <v>9881</v>
      </c>
      <c r="AI2724" s="238" t="s">
        <v>13092</v>
      </c>
      <c r="AJ2724" s="238" t="s">
        <v>9173</v>
      </c>
      <c r="AK2724" s="238" t="s">
        <v>6726</v>
      </c>
      <c r="AL2724" s="238">
        <v>2723</v>
      </c>
    </row>
    <row r="2725" spans="1:38" x14ac:dyDescent="0.3">
      <c r="A2725" s="232" t="s">
        <v>669</v>
      </c>
      <c r="B2725" s="232" t="s">
        <v>9878</v>
      </c>
      <c r="C2725" s="244" t="s">
        <v>6717</v>
      </c>
      <c r="D2725" s="240" t="s">
        <v>9914</v>
      </c>
      <c r="E2725" s="239" t="s">
        <v>5901</v>
      </c>
      <c r="F2725" s="243" t="s">
        <v>6729</v>
      </c>
      <c r="G2725" s="214">
        <v>0</v>
      </c>
      <c r="H2725" s="234" t="s">
        <v>9173</v>
      </c>
      <c r="I2725" s="234"/>
      <c r="J2725" s="234"/>
      <c r="K2725" s="234"/>
      <c r="L2725" s="234"/>
      <c r="M2725" s="234"/>
      <c r="N2725" s="234" t="s">
        <v>6720</v>
      </c>
      <c r="O2725" s="234" t="s">
        <v>8322</v>
      </c>
      <c r="P2725" s="233" t="s">
        <v>8324</v>
      </c>
      <c r="Q2725" s="226">
        <v>410000159</v>
      </c>
      <c r="R2725" s="212" t="s">
        <v>5902</v>
      </c>
      <c r="S2725" s="213" t="s">
        <v>9915</v>
      </c>
      <c r="T2725" s="236">
        <v>45534</v>
      </c>
      <c r="U2725" s="237" t="s">
        <v>6722</v>
      </c>
      <c r="V2725" s="237">
        <v>45572</v>
      </c>
      <c r="W2725" s="237">
        <v>45586</v>
      </c>
      <c r="X2725" s="237" t="s">
        <v>9173</v>
      </c>
      <c r="Y2725" s="237"/>
      <c r="Z2725" s="237" t="s">
        <v>5872</v>
      </c>
      <c r="AA2725" s="225">
        <v>202409</v>
      </c>
      <c r="AB2725" s="246"/>
      <c r="AC2725" s="236" t="s">
        <v>6708</v>
      </c>
      <c r="AD2725" s="247" t="s">
        <v>6709</v>
      </c>
      <c r="AE2725" s="248">
        <v>0</v>
      </c>
      <c r="AF2725" s="247" t="s">
        <v>6709</v>
      </c>
      <c r="AG2725" s="242" t="str">
        <f>IFERROR(VLOOKUP(작성용!A:A,RM!A:D,4,0),"-")</f>
        <v>정창수</v>
      </c>
      <c r="AH2725" s="9" t="s">
        <v>9881</v>
      </c>
      <c r="AI2725" s="238" t="s">
        <v>13092</v>
      </c>
      <c r="AJ2725" s="238" t="s">
        <v>9173</v>
      </c>
      <c r="AK2725" s="238" t="s">
        <v>6726</v>
      </c>
      <c r="AL2725" s="238">
        <v>2724</v>
      </c>
    </row>
    <row r="2726" spans="1:38" x14ac:dyDescent="0.3">
      <c r="A2726" s="232" t="s">
        <v>669</v>
      </c>
      <c r="B2726" s="232" t="s">
        <v>9878</v>
      </c>
      <c r="C2726" s="244" t="s">
        <v>6717</v>
      </c>
      <c r="D2726" s="240" t="s">
        <v>9916</v>
      </c>
      <c r="E2726" s="239" t="s">
        <v>5903</v>
      </c>
      <c r="F2726" s="243" t="s">
        <v>6729</v>
      </c>
      <c r="G2726" s="214">
        <v>0</v>
      </c>
      <c r="H2726" s="234" t="s">
        <v>9173</v>
      </c>
      <c r="I2726" s="234"/>
      <c r="J2726" s="234"/>
      <c r="K2726" s="234"/>
      <c r="L2726" s="234"/>
      <c r="M2726" s="234"/>
      <c r="N2726" s="234" t="s">
        <v>6720</v>
      </c>
      <c r="O2726" s="234" t="s">
        <v>8322</v>
      </c>
      <c r="P2726" s="233" t="s">
        <v>8324</v>
      </c>
      <c r="Q2726" s="226">
        <v>410000107</v>
      </c>
      <c r="R2726" s="212" t="s">
        <v>5904</v>
      </c>
      <c r="S2726" s="213" t="s">
        <v>9917</v>
      </c>
      <c r="T2726" s="236">
        <v>45534</v>
      </c>
      <c r="U2726" s="237" t="s">
        <v>6722</v>
      </c>
      <c r="V2726" s="237">
        <v>45572</v>
      </c>
      <c r="W2726" s="237">
        <v>45586</v>
      </c>
      <c r="X2726" s="237" t="s">
        <v>9173</v>
      </c>
      <c r="Y2726" s="237"/>
      <c r="Z2726" s="237" t="s">
        <v>5872</v>
      </c>
      <c r="AA2726" s="225">
        <v>202409</v>
      </c>
      <c r="AB2726" s="246"/>
      <c r="AC2726" s="236" t="s">
        <v>6708</v>
      </c>
      <c r="AD2726" s="247" t="s">
        <v>6709</v>
      </c>
      <c r="AE2726" s="248">
        <v>0</v>
      </c>
      <c r="AF2726" s="247" t="s">
        <v>6709</v>
      </c>
      <c r="AG2726" s="242" t="str">
        <f>IFERROR(VLOOKUP(작성용!A:A,RM!A:D,4,0),"-")</f>
        <v>정창수</v>
      </c>
      <c r="AH2726" s="9" t="s">
        <v>9881</v>
      </c>
      <c r="AI2726" s="238" t="s">
        <v>13092</v>
      </c>
      <c r="AJ2726" s="238" t="s">
        <v>9173</v>
      </c>
      <c r="AK2726" s="238" t="s">
        <v>6726</v>
      </c>
      <c r="AL2726" s="238">
        <v>2725</v>
      </c>
    </row>
    <row r="2727" spans="1:38" x14ac:dyDescent="0.3">
      <c r="A2727" s="232" t="s">
        <v>669</v>
      </c>
      <c r="B2727" s="232" t="s">
        <v>9878</v>
      </c>
      <c r="C2727" s="244" t="s">
        <v>6717</v>
      </c>
      <c r="D2727" s="240" t="s">
        <v>9918</v>
      </c>
      <c r="E2727" s="239" t="s">
        <v>5905</v>
      </c>
      <c r="F2727" s="243" t="s">
        <v>6729</v>
      </c>
      <c r="G2727" s="214">
        <v>0</v>
      </c>
      <c r="H2727" s="234" t="s">
        <v>9173</v>
      </c>
      <c r="I2727" s="234"/>
      <c r="J2727" s="234"/>
      <c r="K2727" s="234"/>
      <c r="L2727" s="234"/>
      <c r="M2727" s="234"/>
      <c r="N2727" s="234" t="s">
        <v>6720</v>
      </c>
      <c r="O2727" s="234" t="s">
        <v>8322</v>
      </c>
      <c r="P2727" s="233" t="s">
        <v>8324</v>
      </c>
      <c r="Q2727" s="226">
        <v>410000108</v>
      </c>
      <c r="R2727" s="212" t="s">
        <v>5906</v>
      </c>
      <c r="S2727" s="213" t="s">
        <v>9919</v>
      </c>
      <c r="T2727" s="236">
        <v>45534</v>
      </c>
      <c r="U2727" s="237" t="s">
        <v>6722</v>
      </c>
      <c r="V2727" s="237">
        <v>45572</v>
      </c>
      <c r="W2727" s="237">
        <v>45586</v>
      </c>
      <c r="X2727" s="237" t="s">
        <v>9173</v>
      </c>
      <c r="Y2727" s="237"/>
      <c r="Z2727" s="237" t="s">
        <v>5872</v>
      </c>
      <c r="AA2727" s="225">
        <v>202409</v>
      </c>
      <c r="AB2727" s="246"/>
      <c r="AC2727" s="236" t="s">
        <v>6708</v>
      </c>
      <c r="AD2727" s="247" t="s">
        <v>6709</v>
      </c>
      <c r="AE2727" s="248">
        <v>0</v>
      </c>
      <c r="AF2727" s="247" t="s">
        <v>6709</v>
      </c>
      <c r="AG2727" s="242" t="str">
        <f>IFERROR(VLOOKUP(작성용!A:A,RM!A:D,4,0),"-")</f>
        <v>정창수</v>
      </c>
      <c r="AH2727" s="9" t="s">
        <v>9881</v>
      </c>
      <c r="AI2727" s="238" t="s">
        <v>13092</v>
      </c>
      <c r="AJ2727" s="238" t="s">
        <v>9173</v>
      </c>
      <c r="AK2727" s="238" t="s">
        <v>6726</v>
      </c>
      <c r="AL2727" s="238">
        <v>2726</v>
      </c>
    </row>
    <row r="2728" spans="1:38" x14ac:dyDescent="0.3">
      <c r="A2728" s="232" t="s">
        <v>669</v>
      </c>
      <c r="B2728" s="232" t="s">
        <v>9878</v>
      </c>
      <c r="C2728" s="244" t="s">
        <v>6717</v>
      </c>
      <c r="D2728" s="240" t="s">
        <v>9692</v>
      </c>
      <c r="E2728" s="239" t="s">
        <v>5779</v>
      </c>
      <c r="F2728" s="243" t="s">
        <v>6729</v>
      </c>
      <c r="G2728" s="214">
        <v>0</v>
      </c>
      <c r="H2728" s="234" t="s">
        <v>9173</v>
      </c>
      <c r="I2728" s="234"/>
      <c r="J2728" s="234"/>
      <c r="K2728" s="234"/>
      <c r="L2728" s="234"/>
      <c r="M2728" s="234"/>
      <c r="N2728" s="234" t="s">
        <v>6720</v>
      </c>
      <c r="O2728" s="234" t="s">
        <v>8322</v>
      </c>
      <c r="P2728" s="233" t="s">
        <v>8324</v>
      </c>
      <c r="Q2728" s="226">
        <v>410000178</v>
      </c>
      <c r="R2728" s="212" t="s">
        <v>5780</v>
      </c>
      <c r="S2728" s="213" t="s">
        <v>9920</v>
      </c>
      <c r="T2728" s="236">
        <v>45534</v>
      </c>
      <c r="U2728" s="237" t="s">
        <v>6722</v>
      </c>
      <c r="V2728" s="237">
        <v>45572</v>
      </c>
      <c r="W2728" s="237">
        <v>45586</v>
      </c>
      <c r="X2728" s="237" t="s">
        <v>9173</v>
      </c>
      <c r="Y2728" s="237"/>
      <c r="Z2728" s="237" t="s">
        <v>5872</v>
      </c>
      <c r="AA2728" s="225">
        <v>202409</v>
      </c>
      <c r="AB2728" s="246"/>
      <c r="AC2728" s="236" t="s">
        <v>6708</v>
      </c>
      <c r="AD2728" s="247" t="s">
        <v>6709</v>
      </c>
      <c r="AE2728" s="248">
        <v>0</v>
      </c>
      <c r="AF2728" s="247" t="s">
        <v>6709</v>
      </c>
      <c r="AG2728" s="242" t="str">
        <f>IFERROR(VLOOKUP(작성용!A:A,RM!A:D,4,0),"-")</f>
        <v>정창수</v>
      </c>
      <c r="AH2728" s="9" t="s">
        <v>9881</v>
      </c>
      <c r="AI2728" s="238" t="s">
        <v>13092</v>
      </c>
      <c r="AJ2728" s="238" t="s">
        <v>9173</v>
      </c>
      <c r="AK2728" s="238" t="s">
        <v>6726</v>
      </c>
      <c r="AL2728" s="238">
        <v>2727</v>
      </c>
    </row>
    <row r="2729" spans="1:38" x14ac:dyDescent="0.3">
      <c r="A2729" s="232" t="s">
        <v>669</v>
      </c>
      <c r="B2729" s="232" t="s">
        <v>9878</v>
      </c>
      <c r="C2729" s="244" t="s">
        <v>6717</v>
      </c>
      <c r="D2729" s="240" t="s">
        <v>9921</v>
      </c>
      <c r="E2729" s="239" t="s">
        <v>5907</v>
      </c>
      <c r="F2729" s="243" t="s">
        <v>6729</v>
      </c>
      <c r="G2729" s="214">
        <v>0</v>
      </c>
      <c r="H2729" s="234" t="s">
        <v>9173</v>
      </c>
      <c r="I2729" s="234"/>
      <c r="J2729" s="234"/>
      <c r="K2729" s="234"/>
      <c r="L2729" s="234"/>
      <c r="M2729" s="234"/>
      <c r="N2729" s="234" t="s">
        <v>6720</v>
      </c>
      <c r="O2729" s="234" t="s">
        <v>8322</v>
      </c>
      <c r="P2729" s="233" t="s">
        <v>8324</v>
      </c>
      <c r="Q2729" s="226">
        <v>410000306</v>
      </c>
      <c r="R2729" s="212" t="s">
        <v>5908</v>
      </c>
      <c r="S2729" s="213" t="s">
        <v>9922</v>
      </c>
      <c r="T2729" s="236">
        <v>45534</v>
      </c>
      <c r="U2729" s="237" t="s">
        <v>6722</v>
      </c>
      <c r="V2729" s="237">
        <v>45572</v>
      </c>
      <c r="W2729" s="237">
        <v>45586</v>
      </c>
      <c r="X2729" s="237" t="s">
        <v>9173</v>
      </c>
      <c r="Y2729" s="237"/>
      <c r="Z2729" s="237" t="s">
        <v>5872</v>
      </c>
      <c r="AA2729" s="225">
        <v>202409</v>
      </c>
      <c r="AB2729" s="246"/>
      <c r="AC2729" s="236" t="s">
        <v>6708</v>
      </c>
      <c r="AD2729" s="247" t="s">
        <v>6709</v>
      </c>
      <c r="AE2729" s="248">
        <v>0</v>
      </c>
      <c r="AF2729" s="247" t="s">
        <v>6709</v>
      </c>
      <c r="AG2729" s="242" t="str">
        <f>IFERROR(VLOOKUP(작성용!A:A,RM!A:D,4,0),"-")</f>
        <v>정창수</v>
      </c>
      <c r="AH2729" s="9" t="s">
        <v>9881</v>
      </c>
      <c r="AI2729" s="238" t="s">
        <v>13092</v>
      </c>
      <c r="AJ2729" s="238" t="s">
        <v>9173</v>
      </c>
      <c r="AK2729" s="238" t="s">
        <v>6726</v>
      </c>
      <c r="AL2729" s="238">
        <v>2728</v>
      </c>
    </row>
    <row r="2730" spans="1:38" x14ac:dyDescent="0.3">
      <c r="A2730" s="232" t="s">
        <v>669</v>
      </c>
      <c r="B2730" s="232" t="s">
        <v>9878</v>
      </c>
      <c r="C2730" s="244" t="s">
        <v>6717</v>
      </c>
      <c r="D2730" s="240" t="s">
        <v>8422</v>
      </c>
      <c r="E2730" s="239" t="s">
        <v>5114</v>
      </c>
      <c r="F2730" s="243" t="s">
        <v>6729</v>
      </c>
      <c r="G2730" s="214">
        <v>0</v>
      </c>
      <c r="H2730" s="234" t="s">
        <v>9173</v>
      </c>
      <c r="I2730" s="234"/>
      <c r="J2730" s="234"/>
      <c r="K2730" s="234"/>
      <c r="L2730" s="234"/>
      <c r="M2730" s="234"/>
      <c r="N2730" s="234" t="s">
        <v>6720</v>
      </c>
      <c r="O2730" s="234" t="s">
        <v>8322</v>
      </c>
      <c r="P2730" s="233" t="s">
        <v>8324</v>
      </c>
      <c r="Q2730" s="226">
        <v>410000221</v>
      </c>
      <c r="R2730" s="212" t="s">
        <v>5115</v>
      </c>
      <c r="S2730" s="213" t="s">
        <v>9923</v>
      </c>
      <c r="T2730" s="236">
        <v>45534</v>
      </c>
      <c r="U2730" s="237" t="s">
        <v>6722</v>
      </c>
      <c r="V2730" s="237">
        <v>45572</v>
      </c>
      <c r="W2730" s="237">
        <v>45586</v>
      </c>
      <c r="X2730" s="237" t="s">
        <v>9173</v>
      </c>
      <c r="Y2730" s="237"/>
      <c r="Z2730" s="237" t="s">
        <v>5872</v>
      </c>
      <c r="AA2730" s="225">
        <v>202409</v>
      </c>
      <c r="AB2730" s="246"/>
      <c r="AC2730" s="236" t="s">
        <v>6708</v>
      </c>
      <c r="AD2730" s="247" t="s">
        <v>6709</v>
      </c>
      <c r="AE2730" s="248">
        <v>0</v>
      </c>
      <c r="AF2730" s="247" t="s">
        <v>6709</v>
      </c>
      <c r="AG2730" s="242" t="str">
        <f>IFERROR(VLOOKUP(작성용!A:A,RM!A:D,4,0),"-")</f>
        <v>정창수</v>
      </c>
      <c r="AH2730" s="9" t="s">
        <v>9881</v>
      </c>
      <c r="AI2730" s="238" t="s">
        <v>13092</v>
      </c>
      <c r="AJ2730" s="238" t="s">
        <v>9173</v>
      </c>
      <c r="AK2730" s="238" t="s">
        <v>6726</v>
      </c>
      <c r="AL2730" s="238">
        <v>2729</v>
      </c>
    </row>
    <row r="2731" spans="1:38" x14ac:dyDescent="0.3">
      <c r="A2731" s="232" t="s">
        <v>669</v>
      </c>
      <c r="B2731" s="232" t="s">
        <v>9878</v>
      </c>
      <c r="C2731" s="244" t="s">
        <v>6717</v>
      </c>
      <c r="D2731" s="240" t="s">
        <v>9924</v>
      </c>
      <c r="E2731" s="239" t="s">
        <v>5909</v>
      </c>
      <c r="F2731" s="243" t="s">
        <v>6729</v>
      </c>
      <c r="G2731" s="214">
        <v>0</v>
      </c>
      <c r="H2731" s="234" t="s">
        <v>9173</v>
      </c>
      <c r="I2731" s="234"/>
      <c r="J2731" s="234"/>
      <c r="K2731" s="234"/>
      <c r="L2731" s="234"/>
      <c r="M2731" s="234"/>
      <c r="N2731" s="234" t="s">
        <v>6720</v>
      </c>
      <c r="O2731" s="234" t="s">
        <v>8322</v>
      </c>
      <c r="P2731" s="233" t="s">
        <v>8324</v>
      </c>
      <c r="Q2731" s="226">
        <v>410000004</v>
      </c>
      <c r="R2731" s="212" t="s">
        <v>5910</v>
      </c>
      <c r="S2731" s="213" t="s">
        <v>9925</v>
      </c>
      <c r="T2731" s="236">
        <v>45534</v>
      </c>
      <c r="U2731" s="237" t="s">
        <v>6722</v>
      </c>
      <c r="V2731" s="237">
        <v>45572</v>
      </c>
      <c r="W2731" s="237">
        <v>45586</v>
      </c>
      <c r="X2731" s="237" t="s">
        <v>9173</v>
      </c>
      <c r="Y2731" s="237"/>
      <c r="Z2731" s="237" t="s">
        <v>5872</v>
      </c>
      <c r="AA2731" s="225">
        <v>202409</v>
      </c>
      <c r="AB2731" s="246"/>
      <c r="AC2731" s="236" t="s">
        <v>6708</v>
      </c>
      <c r="AD2731" s="247" t="s">
        <v>6709</v>
      </c>
      <c r="AE2731" s="248">
        <v>0</v>
      </c>
      <c r="AF2731" s="247" t="s">
        <v>6709</v>
      </c>
      <c r="AG2731" s="242" t="str">
        <f>IFERROR(VLOOKUP(작성용!A:A,RM!A:D,4,0),"-")</f>
        <v>정창수</v>
      </c>
      <c r="AH2731" s="9" t="s">
        <v>9881</v>
      </c>
      <c r="AI2731" s="238" t="s">
        <v>13092</v>
      </c>
      <c r="AJ2731" s="238" t="s">
        <v>9173</v>
      </c>
      <c r="AK2731" s="238" t="s">
        <v>6726</v>
      </c>
      <c r="AL2731" s="238">
        <v>2730</v>
      </c>
    </row>
    <row r="2732" spans="1:38" x14ac:dyDescent="0.3">
      <c r="A2732" s="232" t="s">
        <v>669</v>
      </c>
      <c r="B2732" s="232" t="s">
        <v>9878</v>
      </c>
      <c r="C2732" s="244" t="s">
        <v>6717</v>
      </c>
      <c r="D2732" s="240" t="s">
        <v>9926</v>
      </c>
      <c r="E2732" s="239" t="s">
        <v>5911</v>
      </c>
      <c r="F2732" s="243" t="s">
        <v>6729</v>
      </c>
      <c r="G2732" s="214">
        <v>0</v>
      </c>
      <c r="H2732" s="234" t="s">
        <v>9173</v>
      </c>
      <c r="I2732" s="234"/>
      <c r="J2732" s="234"/>
      <c r="K2732" s="234"/>
      <c r="L2732" s="234"/>
      <c r="M2732" s="234"/>
      <c r="N2732" s="234" t="s">
        <v>6720</v>
      </c>
      <c r="O2732" s="234" t="s">
        <v>8322</v>
      </c>
      <c r="P2732" s="233" t="s">
        <v>8324</v>
      </c>
      <c r="Q2732" s="226">
        <v>410000302</v>
      </c>
      <c r="R2732" s="212" t="s">
        <v>5912</v>
      </c>
      <c r="S2732" s="213" t="s">
        <v>9927</v>
      </c>
      <c r="T2732" s="236">
        <v>45534</v>
      </c>
      <c r="U2732" s="237" t="s">
        <v>6722</v>
      </c>
      <c r="V2732" s="237">
        <v>45572</v>
      </c>
      <c r="W2732" s="237">
        <v>45586</v>
      </c>
      <c r="X2732" s="237" t="s">
        <v>9173</v>
      </c>
      <c r="Y2732" s="237"/>
      <c r="Z2732" s="237" t="s">
        <v>5872</v>
      </c>
      <c r="AA2732" s="225">
        <v>202409</v>
      </c>
      <c r="AB2732" s="246"/>
      <c r="AC2732" s="236" t="s">
        <v>6708</v>
      </c>
      <c r="AD2732" s="247" t="s">
        <v>6709</v>
      </c>
      <c r="AE2732" s="248">
        <v>0</v>
      </c>
      <c r="AF2732" s="247" t="s">
        <v>6709</v>
      </c>
      <c r="AG2732" s="242" t="str">
        <f>IFERROR(VLOOKUP(작성용!A:A,RM!A:D,4,0),"-")</f>
        <v>정창수</v>
      </c>
      <c r="AH2732" s="9" t="s">
        <v>9881</v>
      </c>
      <c r="AI2732" s="238" t="s">
        <v>13092</v>
      </c>
      <c r="AJ2732" s="238" t="s">
        <v>9173</v>
      </c>
      <c r="AK2732" s="238" t="s">
        <v>6726</v>
      </c>
      <c r="AL2732" s="238">
        <v>2731</v>
      </c>
    </row>
    <row r="2733" spans="1:38" x14ac:dyDescent="0.3">
      <c r="A2733" s="232" t="s">
        <v>669</v>
      </c>
      <c r="B2733" s="232" t="s">
        <v>9878</v>
      </c>
      <c r="C2733" s="244" t="s">
        <v>6717</v>
      </c>
      <c r="D2733" s="240" t="s">
        <v>8109</v>
      </c>
      <c r="E2733" s="239" t="s">
        <v>4775</v>
      </c>
      <c r="F2733" s="243" t="s">
        <v>6729</v>
      </c>
      <c r="G2733" s="214">
        <v>0</v>
      </c>
      <c r="H2733" s="234" t="s">
        <v>9173</v>
      </c>
      <c r="I2733" s="234"/>
      <c r="J2733" s="234"/>
      <c r="K2733" s="234"/>
      <c r="L2733" s="234"/>
      <c r="M2733" s="234"/>
      <c r="N2733" s="234" t="s">
        <v>6720</v>
      </c>
      <c r="O2733" s="234" t="s">
        <v>8322</v>
      </c>
      <c r="P2733" s="233" t="s">
        <v>8324</v>
      </c>
      <c r="Q2733" s="226">
        <v>410000176</v>
      </c>
      <c r="R2733" s="212" t="s">
        <v>4776</v>
      </c>
      <c r="S2733" s="213" t="s">
        <v>9928</v>
      </c>
      <c r="T2733" s="236">
        <v>45534</v>
      </c>
      <c r="U2733" s="237" t="s">
        <v>6722</v>
      </c>
      <c r="V2733" s="237">
        <v>45572</v>
      </c>
      <c r="W2733" s="237">
        <v>45586</v>
      </c>
      <c r="X2733" s="237" t="s">
        <v>9173</v>
      </c>
      <c r="Y2733" s="237"/>
      <c r="Z2733" s="237" t="s">
        <v>5872</v>
      </c>
      <c r="AA2733" s="225">
        <v>202409</v>
      </c>
      <c r="AB2733" s="246"/>
      <c r="AC2733" s="236" t="s">
        <v>6708</v>
      </c>
      <c r="AD2733" s="247" t="s">
        <v>6709</v>
      </c>
      <c r="AE2733" s="248">
        <v>0</v>
      </c>
      <c r="AF2733" s="247" t="s">
        <v>6709</v>
      </c>
      <c r="AG2733" s="242" t="str">
        <f>IFERROR(VLOOKUP(작성용!A:A,RM!A:D,4,0),"-")</f>
        <v>정창수</v>
      </c>
      <c r="AH2733" s="9" t="s">
        <v>9881</v>
      </c>
      <c r="AI2733" s="238" t="s">
        <v>13092</v>
      </c>
      <c r="AJ2733" s="238" t="s">
        <v>9173</v>
      </c>
      <c r="AK2733" s="238" t="s">
        <v>6726</v>
      </c>
      <c r="AL2733" s="238">
        <v>2732</v>
      </c>
    </row>
    <row r="2734" spans="1:38" x14ac:dyDescent="0.3">
      <c r="A2734" s="232" t="s">
        <v>669</v>
      </c>
      <c r="B2734" s="232" t="s">
        <v>9878</v>
      </c>
      <c r="C2734" s="244" t="s">
        <v>6717</v>
      </c>
      <c r="D2734" s="240" t="s">
        <v>9929</v>
      </c>
      <c r="E2734" s="239" t="s">
        <v>5913</v>
      </c>
      <c r="F2734" s="243" t="s">
        <v>6729</v>
      </c>
      <c r="G2734" s="214">
        <v>0</v>
      </c>
      <c r="H2734" s="234" t="s">
        <v>9173</v>
      </c>
      <c r="I2734" s="234"/>
      <c r="J2734" s="234"/>
      <c r="K2734" s="234"/>
      <c r="L2734" s="234"/>
      <c r="M2734" s="234"/>
      <c r="N2734" s="234" t="s">
        <v>6720</v>
      </c>
      <c r="O2734" s="234" t="s">
        <v>8322</v>
      </c>
      <c r="P2734" s="233" t="s">
        <v>8324</v>
      </c>
      <c r="Q2734" s="226">
        <v>410000226</v>
      </c>
      <c r="R2734" s="212" t="s">
        <v>5914</v>
      </c>
      <c r="S2734" s="213" t="s">
        <v>9930</v>
      </c>
      <c r="T2734" s="236">
        <v>45534</v>
      </c>
      <c r="U2734" s="237" t="s">
        <v>6722</v>
      </c>
      <c r="V2734" s="237">
        <v>45572</v>
      </c>
      <c r="W2734" s="237">
        <v>45586</v>
      </c>
      <c r="X2734" s="237" t="s">
        <v>9173</v>
      </c>
      <c r="Y2734" s="237"/>
      <c r="Z2734" s="237" t="s">
        <v>5872</v>
      </c>
      <c r="AA2734" s="225">
        <v>202409</v>
      </c>
      <c r="AB2734" s="246"/>
      <c r="AC2734" s="236" t="s">
        <v>6708</v>
      </c>
      <c r="AD2734" s="247" t="s">
        <v>6709</v>
      </c>
      <c r="AE2734" s="248">
        <v>0</v>
      </c>
      <c r="AF2734" s="247" t="s">
        <v>6709</v>
      </c>
      <c r="AG2734" s="242" t="str">
        <f>IFERROR(VLOOKUP(작성용!A:A,RM!A:D,4,0),"-")</f>
        <v>정창수</v>
      </c>
      <c r="AH2734" s="9" t="s">
        <v>9881</v>
      </c>
      <c r="AI2734" s="238" t="s">
        <v>13092</v>
      </c>
      <c r="AJ2734" s="238" t="s">
        <v>9173</v>
      </c>
      <c r="AK2734" s="238" t="s">
        <v>6726</v>
      </c>
      <c r="AL2734" s="238">
        <v>2733</v>
      </c>
    </row>
    <row r="2735" spans="1:38" x14ac:dyDescent="0.3">
      <c r="A2735" s="232" t="s">
        <v>669</v>
      </c>
      <c r="B2735" s="232" t="s">
        <v>9878</v>
      </c>
      <c r="C2735" s="244" t="s">
        <v>6717</v>
      </c>
      <c r="D2735" s="240" t="s">
        <v>6814</v>
      </c>
      <c r="E2735" s="239" t="s">
        <v>5915</v>
      </c>
      <c r="F2735" s="243" t="s">
        <v>6729</v>
      </c>
      <c r="G2735" s="214">
        <v>0</v>
      </c>
      <c r="H2735" s="234" t="s">
        <v>9173</v>
      </c>
      <c r="I2735" s="234"/>
      <c r="J2735" s="234"/>
      <c r="K2735" s="234"/>
      <c r="L2735" s="234"/>
      <c r="M2735" s="234"/>
      <c r="N2735" s="234" t="s">
        <v>6720</v>
      </c>
      <c r="O2735" s="234" t="s">
        <v>8322</v>
      </c>
      <c r="P2735" s="233" t="s">
        <v>8324</v>
      </c>
      <c r="Q2735" s="226">
        <v>410000328</v>
      </c>
      <c r="R2735" s="212" t="s">
        <v>5916</v>
      </c>
      <c r="S2735" s="213" t="s">
        <v>9931</v>
      </c>
      <c r="T2735" s="236">
        <v>45534</v>
      </c>
      <c r="U2735" s="237" t="s">
        <v>6722</v>
      </c>
      <c r="V2735" s="237">
        <v>45572</v>
      </c>
      <c r="W2735" s="237">
        <v>45586</v>
      </c>
      <c r="X2735" s="237" t="s">
        <v>9173</v>
      </c>
      <c r="Y2735" s="237"/>
      <c r="Z2735" s="237" t="s">
        <v>5872</v>
      </c>
      <c r="AA2735" s="225">
        <v>202409</v>
      </c>
      <c r="AB2735" s="246"/>
      <c r="AC2735" s="236" t="s">
        <v>6708</v>
      </c>
      <c r="AD2735" s="247" t="s">
        <v>6709</v>
      </c>
      <c r="AE2735" s="248">
        <v>0</v>
      </c>
      <c r="AF2735" s="247" t="s">
        <v>6709</v>
      </c>
      <c r="AG2735" s="242" t="str">
        <f>IFERROR(VLOOKUP(작성용!A:A,RM!A:D,4,0),"-")</f>
        <v>정창수</v>
      </c>
      <c r="AH2735" s="9" t="s">
        <v>9881</v>
      </c>
      <c r="AI2735" s="238" t="s">
        <v>13092</v>
      </c>
      <c r="AJ2735" s="238" t="s">
        <v>9173</v>
      </c>
      <c r="AK2735" s="238" t="s">
        <v>6726</v>
      </c>
      <c r="AL2735" s="238">
        <v>2734</v>
      </c>
    </row>
    <row r="2736" spans="1:38" x14ac:dyDescent="0.3">
      <c r="A2736" s="232" t="s">
        <v>669</v>
      </c>
      <c r="B2736" s="232" t="s">
        <v>9878</v>
      </c>
      <c r="C2736" s="244" t="s">
        <v>6717</v>
      </c>
      <c r="D2736" s="240" t="s">
        <v>9932</v>
      </c>
      <c r="E2736" s="239" t="s">
        <v>5917</v>
      </c>
      <c r="F2736" s="243" t="s">
        <v>6729</v>
      </c>
      <c r="G2736" s="214">
        <v>0</v>
      </c>
      <c r="H2736" s="234" t="s">
        <v>9173</v>
      </c>
      <c r="I2736" s="234"/>
      <c r="J2736" s="234"/>
      <c r="K2736" s="234"/>
      <c r="L2736" s="234"/>
      <c r="M2736" s="234"/>
      <c r="N2736" s="234" t="s">
        <v>6720</v>
      </c>
      <c r="O2736" s="234" t="s">
        <v>8322</v>
      </c>
      <c r="P2736" s="233" t="s">
        <v>8324</v>
      </c>
      <c r="Q2736" s="226">
        <v>410000284</v>
      </c>
      <c r="R2736" s="212" t="s">
        <v>5918</v>
      </c>
      <c r="S2736" s="213" t="s">
        <v>9933</v>
      </c>
      <c r="T2736" s="236">
        <v>45534</v>
      </c>
      <c r="U2736" s="237" t="s">
        <v>6722</v>
      </c>
      <c r="V2736" s="237">
        <v>45572</v>
      </c>
      <c r="W2736" s="237">
        <v>45586</v>
      </c>
      <c r="X2736" s="237" t="s">
        <v>9173</v>
      </c>
      <c r="Y2736" s="237"/>
      <c r="Z2736" s="237" t="s">
        <v>5872</v>
      </c>
      <c r="AA2736" s="225">
        <v>202409</v>
      </c>
      <c r="AB2736" s="246"/>
      <c r="AC2736" s="236" t="s">
        <v>6708</v>
      </c>
      <c r="AD2736" s="247" t="s">
        <v>6709</v>
      </c>
      <c r="AE2736" s="248">
        <v>0</v>
      </c>
      <c r="AF2736" s="247" t="s">
        <v>6709</v>
      </c>
      <c r="AG2736" s="242" t="str">
        <f>IFERROR(VLOOKUP(작성용!A:A,RM!A:D,4,0),"-")</f>
        <v>정창수</v>
      </c>
      <c r="AH2736" s="9" t="s">
        <v>9881</v>
      </c>
      <c r="AI2736" s="238" t="s">
        <v>13092</v>
      </c>
      <c r="AJ2736" s="238" t="s">
        <v>9173</v>
      </c>
      <c r="AK2736" s="238" t="s">
        <v>6726</v>
      </c>
      <c r="AL2736" s="238">
        <v>2735</v>
      </c>
    </row>
    <row r="2737" spans="1:38" x14ac:dyDescent="0.3">
      <c r="A2737" s="232" t="s">
        <v>669</v>
      </c>
      <c r="B2737" s="232" t="s">
        <v>9878</v>
      </c>
      <c r="C2737" s="244" t="s">
        <v>6717</v>
      </c>
      <c r="D2737" s="240" t="s">
        <v>9934</v>
      </c>
      <c r="E2737" s="239" t="s">
        <v>5919</v>
      </c>
      <c r="F2737" s="243" t="s">
        <v>6729</v>
      </c>
      <c r="G2737" s="214">
        <v>0</v>
      </c>
      <c r="H2737" s="234" t="s">
        <v>9173</v>
      </c>
      <c r="I2737" s="234"/>
      <c r="J2737" s="234"/>
      <c r="K2737" s="234"/>
      <c r="L2737" s="234"/>
      <c r="M2737" s="234"/>
      <c r="N2737" s="234" t="s">
        <v>6720</v>
      </c>
      <c r="O2737" s="234" t="s">
        <v>8322</v>
      </c>
      <c r="P2737" s="233" t="s">
        <v>8324</v>
      </c>
      <c r="Q2737" s="226">
        <v>410000235</v>
      </c>
      <c r="R2737" s="212" t="s">
        <v>5920</v>
      </c>
      <c r="S2737" s="213" t="s">
        <v>9935</v>
      </c>
      <c r="T2737" s="236">
        <v>45534</v>
      </c>
      <c r="U2737" s="237" t="s">
        <v>6722</v>
      </c>
      <c r="V2737" s="237">
        <v>45572</v>
      </c>
      <c r="W2737" s="237">
        <v>45586</v>
      </c>
      <c r="X2737" s="237" t="s">
        <v>9173</v>
      </c>
      <c r="Y2737" s="237"/>
      <c r="Z2737" s="237" t="s">
        <v>5872</v>
      </c>
      <c r="AA2737" s="225">
        <v>202409</v>
      </c>
      <c r="AB2737" s="246"/>
      <c r="AC2737" s="236" t="s">
        <v>6708</v>
      </c>
      <c r="AD2737" s="247" t="s">
        <v>6709</v>
      </c>
      <c r="AE2737" s="248">
        <v>0</v>
      </c>
      <c r="AF2737" s="247" t="s">
        <v>6709</v>
      </c>
      <c r="AG2737" s="242" t="str">
        <f>IFERROR(VLOOKUP(작성용!A:A,RM!A:D,4,0),"-")</f>
        <v>정창수</v>
      </c>
      <c r="AH2737" s="9" t="s">
        <v>9881</v>
      </c>
      <c r="AI2737" s="238" t="s">
        <v>13092</v>
      </c>
      <c r="AJ2737" s="238" t="s">
        <v>9173</v>
      </c>
      <c r="AK2737" s="238" t="s">
        <v>6726</v>
      </c>
      <c r="AL2737" s="238">
        <v>2736</v>
      </c>
    </row>
    <row r="2738" spans="1:38" x14ac:dyDescent="0.3">
      <c r="A2738" s="232" t="s">
        <v>669</v>
      </c>
      <c r="B2738" s="232" t="s">
        <v>9878</v>
      </c>
      <c r="C2738" s="244" t="s">
        <v>6717</v>
      </c>
      <c r="D2738" s="240" t="s">
        <v>8562</v>
      </c>
      <c r="E2738" s="239" t="s">
        <v>5226</v>
      </c>
      <c r="F2738" s="243" t="s">
        <v>6729</v>
      </c>
      <c r="G2738" s="214">
        <v>0</v>
      </c>
      <c r="H2738" s="234" t="s">
        <v>9173</v>
      </c>
      <c r="I2738" s="234"/>
      <c r="J2738" s="234"/>
      <c r="K2738" s="234"/>
      <c r="L2738" s="234"/>
      <c r="M2738" s="234"/>
      <c r="N2738" s="234" t="s">
        <v>6720</v>
      </c>
      <c r="O2738" s="234" t="s">
        <v>8322</v>
      </c>
      <c r="P2738" s="233" t="s">
        <v>8324</v>
      </c>
      <c r="Q2738" s="226">
        <v>410000166</v>
      </c>
      <c r="R2738" s="212" t="s">
        <v>5227</v>
      </c>
      <c r="S2738" s="213" t="s">
        <v>9936</v>
      </c>
      <c r="T2738" s="236">
        <v>45534</v>
      </c>
      <c r="U2738" s="237" t="s">
        <v>6722</v>
      </c>
      <c r="V2738" s="237">
        <v>45572</v>
      </c>
      <c r="W2738" s="237">
        <v>45586</v>
      </c>
      <c r="X2738" s="237" t="s">
        <v>9173</v>
      </c>
      <c r="Y2738" s="237"/>
      <c r="Z2738" s="237" t="s">
        <v>5872</v>
      </c>
      <c r="AA2738" s="225">
        <v>202409</v>
      </c>
      <c r="AB2738" s="246"/>
      <c r="AC2738" s="236" t="s">
        <v>6708</v>
      </c>
      <c r="AD2738" s="247" t="s">
        <v>6709</v>
      </c>
      <c r="AE2738" s="248">
        <v>0</v>
      </c>
      <c r="AF2738" s="247" t="s">
        <v>6709</v>
      </c>
      <c r="AG2738" s="242" t="str">
        <f>IFERROR(VLOOKUP(작성용!A:A,RM!A:D,4,0),"-")</f>
        <v>정창수</v>
      </c>
      <c r="AH2738" s="9" t="s">
        <v>9881</v>
      </c>
      <c r="AI2738" s="238" t="s">
        <v>13092</v>
      </c>
      <c r="AJ2738" s="238" t="s">
        <v>9173</v>
      </c>
      <c r="AK2738" s="238" t="s">
        <v>6726</v>
      </c>
      <c r="AL2738" s="238">
        <v>2737</v>
      </c>
    </row>
    <row r="2739" spans="1:38" x14ac:dyDescent="0.3">
      <c r="A2739" s="232" t="s">
        <v>669</v>
      </c>
      <c r="B2739" s="232" t="s">
        <v>9878</v>
      </c>
      <c r="C2739" s="244" t="s">
        <v>6717</v>
      </c>
      <c r="D2739" s="240" t="s">
        <v>9937</v>
      </c>
      <c r="E2739" s="239" t="s">
        <v>5921</v>
      </c>
      <c r="F2739" s="243" t="s">
        <v>6729</v>
      </c>
      <c r="G2739" s="214">
        <v>0</v>
      </c>
      <c r="H2739" s="234" t="s">
        <v>9173</v>
      </c>
      <c r="I2739" s="234"/>
      <c r="J2739" s="234"/>
      <c r="K2739" s="234"/>
      <c r="L2739" s="234"/>
      <c r="M2739" s="234"/>
      <c r="N2739" s="234" t="s">
        <v>6720</v>
      </c>
      <c r="O2739" s="234" t="s">
        <v>8322</v>
      </c>
      <c r="P2739" s="233" t="s">
        <v>8324</v>
      </c>
      <c r="Q2739" s="226">
        <v>410000233</v>
      </c>
      <c r="R2739" s="212" t="s">
        <v>5922</v>
      </c>
      <c r="S2739" s="213" t="s">
        <v>9938</v>
      </c>
      <c r="T2739" s="236">
        <v>45534</v>
      </c>
      <c r="U2739" s="237" t="s">
        <v>6722</v>
      </c>
      <c r="V2739" s="237">
        <v>45572</v>
      </c>
      <c r="W2739" s="237">
        <v>45586</v>
      </c>
      <c r="X2739" s="237" t="s">
        <v>9173</v>
      </c>
      <c r="Y2739" s="237"/>
      <c r="Z2739" s="237" t="s">
        <v>5872</v>
      </c>
      <c r="AA2739" s="225">
        <v>202409</v>
      </c>
      <c r="AB2739" s="246"/>
      <c r="AC2739" s="236" t="s">
        <v>6708</v>
      </c>
      <c r="AD2739" s="247" t="s">
        <v>6709</v>
      </c>
      <c r="AE2739" s="248">
        <v>0</v>
      </c>
      <c r="AF2739" s="247" t="s">
        <v>6709</v>
      </c>
      <c r="AG2739" s="242" t="str">
        <f>IFERROR(VLOOKUP(작성용!A:A,RM!A:D,4,0),"-")</f>
        <v>정창수</v>
      </c>
      <c r="AH2739" s="9" t="s">
        <v>9881</v>
      </c>
      <c r="AI2739" s="238" t="s">
        <v>13092</v>
      </c>
      <c r="AJ2739" s="238" t="s">
        <v>9173</v>
      </c>
      <c r="AK2739" s="238" t="s">
        <v>6726</v>
      </c>
      <c r="AL2739" s="238">
        <v>2738</v>
      </c>
    </row>
    <row r="2740" spans="1:38" x14ac:dyDescent="0.3">
      <c r="A2740" s="232" t="s">
        <v>669</v>
      </c>
      <c r="B2740" s="232" t="s">
        <v>9878</v>
      </c>
      <c r="C2740" s="244" t="s">
        <v>6717</v>
      </c>
      <c r="D2740" s="240" t="s">
        <v>9939</v>
      </c>
      <c r="E2740" s="239" t="s">
        <v>5923</v>
      </c>
      <c r="F2740" s="243" t="s">
        <v>6729</v>
      </c>
      <c r="G2740" s="214">
        <v>0</v>
      </c>
      <c r="H2740" s="234" t="s">
        <v>9173</v>
      </c>
      <c r="I2740" s="234"/>
      <c r="J2740" s="234"/>
      <c r="K2740" s="234"/>
      <c r="L2740" s="234"/>
      <c r="M2740" s="234"/>
      <c r="N2740" s="234" t="s">
        <v>6720</v>
      </c>
      <c r="O2740" s="234" t="s">
        <v>8322</v>
      </c>
      <c r="P2740" s="233" t="s">
        <v>8324</v>
      </c>
      <c r="Q2740" s="226">
        <v>410000211</v>
      </c>
      <c r="R2740" s="212" t="s">
        <v>5924</v>
      </c>
      <c r="S2740" s="213" t="s">
        <v>9940</v>
      </c>
      <c r="T2740" s="236">
        <v>45534</v>
      </c>
      <c r="U2740" s="237" t="s">
        <v>6722</v>
      </c>
      <c r="V2740" s="237">
        <v>45572</v>
      </c>
      <c r="W2740" s="237">
        <v>45586</v>
      </c>
      <c r="X2740" s="237" t="s">
        <v>9173</v>
      </c>
      <c r="Y2740" s="237"/>
      <c r="Z2740" s="237" t="s">
        <v>5872</v>
      </c>
      <c r="AA2740" s="225">
        <v>202409</v>
      </c>
      <c r="AB2740" s="246"/>
      <c r="AC2740" s="236" t="s">
        <v>6708</v>
      </c>
      <c r="AD2740" s="247" t="s">
        <v>6709</v>
      </c>
      <c r="AE2740" s="248">
        <v>0</v>
      </c>
      <c r="AF2740" s="247" t="s">
        <v>6709</v>
      </c>
      <c r="AG2740" s="242" t="str">
        <f>IFERROR(VLOOKUP(작성용!A:A,RM!A:D,4,0),"-")</f>
        <v>정창수</v>
      </c>
      <c r="AH2740" s="9" t="s">
        <v>9881</v>
      </c>
      <c r="AI2740" s="238" t="s">
        <v>13092</v>
      </c>
      <c r="AJ2740" s="238" t="s">
        <v>9173</v>
      </c>
      <c r="AK2740" s="238" t="s">
        <v>6726</v>
      </c>
      <c r="AL2740" s="238">
        <v>2739</v>
      </c>
    </row>
    <row r="2741" spans="1:38" x14ac:dyDescent="0.3">
      <c r="A2741" s="232" t="s">
        <v>669</v>
      </c>
      <c r="B2741" s="232" t="s">
        <v>9878</v>
      </c>
      <c r="C2741" s="244" t="s">
        <v>6717</v>
      </c>
      <c r="D2741" s="240" t="s">
        <v>9941</v>
      </c>
      <c r="E2741" s="239" t="s">
        <v>5925</v>
      </c>
      <c r="F2741" s="243" t="s">
        <v>6729</v>
      </c>
      <c r="G2741" s="214">
        <v>0</v>
      </c>
      <c r="H2741" s="234" t="s">
        <v>9173</v>
      </c>
      <c r="I2741" s="234"/>
      <c r="J2741" s="234"/>
      <c r="K2741" s="234"/>
      <c r="L2741" s="234"/>
      <c r="M2741" s="234"/>
      <c r="N2741" s="234" t="s">
        <v>6720</v>
      </c>
      <c r="O2741" s="234" t="s">
        <v>8322</v>
      </c>
      <c r="P2741" s="233" t="s">
        <v>8324</v>
      </c>
      <c r="Q2741" s="226">
        <v>410000299</v>
      </c>
      <c r="R2741" s="212" t="s">
        <v>5926</v>
      </c>
      <c r="S2741" s="213" t="s">
        <v>9942</v>
      </c>
      <c r="T2741" s="236">
        <v>45534</v>
      </c>
      <c r="U2741" s="237" t="s">
        <v>6722</v>
      </c>
      <c r="V2741" s="237">
        <v>45572</v>
      </c>
      <c r="W2741" s="237">
        <v>45586</v>
      </c>
      <c r="X2741" s="237" t="s">
        <v>9173</v>
      </c>
      <c r="Y2741" s="237"/>
      <c r="Z2741" s="237" t="s">
        <v>5872</v>
      </c>
      <c r="AA2741" s="225">
        <v>202409</v>
      </c>
      <c r="AB2741" s="246"/>
      <c r="AC2741" s="236" t="s">
        <v>6708</v>
      </c>
      <c r="AD2741" s="247" t="s">
        <v>6709</v>
      </c>
      <c r="AE2741" s="248">
        <v>0</v>
      </c>
      <c r="AF2741" s="247" t="s">
        <v>6709</v>
      </c>
      <c r="AG2741" s="242" t="str">
        <f>IFERROR(VLOOKUP(작성용!A:A,RM!A:D,4,0),"-")</f>
        <v>정창수</v>
      </c>
      <c r="AH2741" s="9" t="s">
        <v>9881</v>
      </c>
      <c r="AI2741" s="238" t="s">
        <v>13092</v>
      </c>
      <c r="AJ2741" s="238" t="s">
        <v>9173</v>
      </c>
      <c r="AK2741" s="238" t="s">
        <v>6726</v>
      </c>
      <c r="AL2741" s="238">
        <v>2740</v>
      </c>
    </row>
    <row r="2742" spans="1:38" x14ac:dyDescent="0.3">
      <c r="A2742" s="232" t="s">
        <v>669</v>
      </c>
      <c r="B2742" s="232" t="s">
        <v>9878</v>
      </c>
      <c r="C2742" s="244" t="s">
        <v>6717</v>
      </c>
      <c r="D2742" s="240" t="s">
        <v>9943</v>
      </c>
      <c r="E2742" s="239" t="s">
        <v>5927</v>
      </c>
      <c r="F2742" s="243" t="s">
        <v>6729</v>
      </c>
      <c r="G2742" s="214">
        <v>0</v>
      </c>
      <c r="H2742" s="234" t="s">
        <v>9173</v>
      </c>
      <c r="I2742" s="234"/>
      <c r="J2742" s="234"/>
      <c r="K2742" s="234"/>
      <c r="L2742" s="234"/>
      <c r="M2742" s="234"/>
      <c r="N2742" s="234" t="s">
        <v>6720</v>
      </c>
      <c r="O2742" s="234" t="s">
        <v>8322</v>
      </c>
      <c r="P2742" s="233" t="s">
        <v>8324</v>
      </c>
      <c r="Q2742" s="226">
        <v>410000303</v>
      </c>
      <c r="R2742" s="212" t="s">
        <v>5928</v>
      </c>
      <c r="S2742" s="213" t="s">
        <v>9944</v>
      </c>
      <c r="T2742" s="236">
        <v>45534</v>
      </c>
      <c r="U2742" s="237" t="s">
        <v>6722</v>
      </c>
      <c r="V2742" s="237">
        <v>45572</v>
      </c>
      <c r="W2742" s="237">
        <v>45586</v>
      </c>
      <c r="X2742" s="237" t="s">
        <v>9173</v>
      </c>
      <c r="Y2742" s="237"/>
      <c r="Z2742" s="237" t="s">
        <v>5872</v>
      </c>
      <c r="AA2742" s="225">
        <v>202409</v>
      </c>
      <c r="AB2742" s="246"/>
      <c r="AC2742" s="236" t="s">
        <v>6708</v>
      </c>
      <c r="AD2742" s="247" t="s">
        <v>6709</v>
      </c>
      <c r="AE2742" s="248">
        <v>0</v>
      </c>
      <c r="AF2742" s="247" t="s">
        <v>6709</v>
      </c>
      <c r="AG2742" s="242" t="str">
        <f>IFERROR(VLOOKUP(작성용!A:A,RM!A:D,4,0),"-")</f>
        <v>정창수</v>
      </c>
      <c r="AH2742" s="9" t="s">
        <v>9881</v>
      </c>
      <c r="AI2742" s="238" t="s">
        <v>13092</v>
      </c>
      <c r="AJ2742" s="238" t="s">
        <v>9173</v>
      </c>
      <c r="AK2742" s="238" t="s">
        <v>6726</v>
      </c>
      <c r="AL2742" s="238">
        <v>2741</v>
      </c>
    </row>
    <row r="2743" spans="1:38" x14ac:dyDescent="0.3">
      <c r="A2743" s="232" t="s">
        <v>669</v>
      </c>
      <c r="B2743" s="232" t="s">
        <v>9878</v>
      </c>
      <c r="C2743" s="244" t="s">
        <v>6717</v>
      </c>
      <c r="D2743" s="240" t="s">
        <v>9945</v>
      </c>
      <c r="E2743" s="239" t="s">
        <v>5929</v>
      </c>
      <c r="F2743" s="243" t="s">
        <v>6729</v>
      </c>
      <c r="G2743" s="214">
        <v>0</v>
      </c>
      <c r="H2743" s="234" t="s">
        <v>9173</v>
      </c>
      <c r="I2743" s="234"/>
      <c r="J2743" s="234"/>
      <c r="K2743" s="234"/>
      <c r="L2743" s="234"/>
      <c r="M2743" s="234"/>
      <c r="N2743" s="234" t="s">
        <v>6720</v>
      </c>
      <c r="O2743" s="234" t="s">
        <v>8322</v>
      </c>
      <c r="P2743" s="233" t="s">
        <v>8324</v>
      </c>
      <c r="Q2743" s="226">
        <v>410000182</v>
      </c>
      <c r="R2743" s="212" t="s">
        <v>5930</v>
      </c>
      <c r="S2743" s="213" t="s">
        <v>9946</v>
      </c>
      <c r="T2743" s="236">
        <v>45534</v>
      </c>
      <c r="U2743" s="237" t="s">
        <v>6722</v>
      </c>
      <c r="V2743" s="237">
        <v>45572</v>
      </c>
      <c r="W2743" s="237">
        <v>45586</v>
      </c>
      <c r="X2743" s="237" t="s">
        <v>9173</v>
      </c>
      <c r="Y2743" s="237"/>
      <c r="Z2743" s="237" t="s">
        <v>5872</v>
      </c>
      <c r="AA2743" s="225">
        <v>202409</v>
      </c>
      <c r="AB2743" s="246"/>
      <c r="AC2743" s="236" t="s">
        <v>6708</v>
      </c>
      <c r="AD2743" s="247" t="s">
        <v>6709</v>
      </c>
      <c r="AE2743" s="248">
        <v>0</v>
      </c>
      <c r="AF2743" s="247" t="s">
        <v>6709</v>
      </c>
      <c r="AG2743" s="242" t="str">
        <f>IFERROR(VLOOKUP(작성용!A:A,RM!A:D,4,0),"-")</f>
        <v>정창수</v>
      </c>
      <c r="AH2743" s="9" t="s">
        <v>9881</v>
      </c>
      <c r="AI2743" s="238" t="s">
        <v>13092</v>
      </c>
      <c r="AJ2743" s="238" t="s">
        <v>9173</v>
      </c>
      <c r="AK2743" s="238" t="s">
        <v>6726</v>
      </c>
      <c r="AL2743" s="238">
        <v>2742</v>
      </c>
    </row>
    <row r="2744" spans="1:38" x14ac:dyDescent="0.3">
      <c r="A2744" s="232" t="s">
        <v>669</v>
      </c>
      <c r="B2744" s="232" t="s">
        <v>9878</v>
      </c>
      <c r="C2744" s="244" t="s">
        <v>6717</v>
      </c>
      <c r="D2744" s="240" t="s">
        <v>9947</v>
      </c>
      <c r="E2744" s="239" t="s">
        <v>5931</v>
      </c>
      <c r="F2744" s="243" t="s">
        <v>6729</v>
      </c>
      <c r="G2744" s="214">
        <v>0</v>
      </c>
      <c r="H2744" s="234" t="s">
        <v>9173</v>
      </c>
      <c r="I2744" s="234"/>
      <c r="J2744" s="234"/>
      <c r="K2744" s="234"/>
      <c r="L2744" s="234"/>
      <c r="M2744" s="234"/>
      <c r="N2744" s="234" t="s">
        <v>6720</v>
      </c>
      <c r="O2744" s="234" t="s">
        <v>8322</v>
      </c>
      <c r="P2744" s="233" t="s">
        <v>8324</v>
      </c>
      <c r="Q2744" s="226">
        <v>410000319</v>
      </c>
      <c r="R2744" s="212" t="s">
        <v>5932</v>
      </c>
      <c r="S2744" s="213" t="s">
        <v>9948</v>
      </c>
      <c r="T2744" s="236">
        <v>45534</v>
      </c>
      <c r="U2744" s="237" t="s">
        <v>6722</v>
      </c>
      <c r="V2744" s="237">
        <v>45572</v>
      </c>
      <c r="W2744" s="237">
        <v>45586</v>
      </c>
      <c r="X2744" s="237" t="s">
        <v>9173</v>
      </c>
      <c r="Y2744" s="237"/>
      <c r="Z2744" s="237" t="s">
        <v>5872</v>
      </c>
      <c r="AA2744" s="225">
        <v>202409</v>
      </c>
      <c r="AB2744" s="246"/>
      <c r="AC2744" s="236" t="s">
        <v>6708</v>
      </c>
      <c r="AD2744" s="247" t="s">
        <v>6709</v>
      </c>
      <c r="AE2744" s="248">
        <v>0</v>
      </c>
      <c r="AF2744" s="247" t="s">
        <v>6709</v>
      </c>
      <c r="AG2744" s="242" t="str">
        <f>IFERROR(VLOOKUP(작성용!A:A,RM!A:D,4,0),"-")</f>
        <v>정창수</v>
      </c>
      <c r="AH2744" s="9" t="s">
        <v>9881</v>
      </c>
      <c r="AI2744" s="238" t="s">
        <v>13092</v>
      </c>
      <c r="AJ2744" s="238" t="s">
        <v>9173</v>
      </c>
      <c r="AK2744" s="238" t="s">
        <v>6726</v>
      </c>
      <c r="AL2744" s="238">
        <v>2743</v>
      </c>
    </row>
    <row r="2745" spans="1:38" x14ac:dyDescent="0.3">
      <c r="A2745" s="232" t="s">
        <v>669</v>
      </c>
      <c r="B2745" s="232" t="s">
        <v>9878</v>
      </c>
      <c r="C2745" s="244" t="s">
        <v>6717</v>
      </c>
      <c r="D2745" s="240" t="s">
        <v>9949</v>
      </c>
      <c r="E2745" s="239" t="s">
        <v>5933</v>
      </c>
      <c r="F2745" s="243" t="s">
        <v>6729</v>
      </c>
      <c r="G2745" s="214">
        <v>0</v>
      </c>
      <c r="H2745" s="234" t="s">
        <v>9173</v>
      </c>
      <c r="I2745" s="234"/>
      <c r="J2745" s="234"/>
      <c r="K2745" s="234"/>
      <c r="L2745" s="234"/>
      <c r="M2745" s="234"/>
      <c r="N2745" s="234" t="s">
        <v>6720</v>
      </c>
      <c r="O2745" s="234" t="s">
        <v>8322</v>
      </c>
      <c r="P2745" s="233" t="s">
        <v>8324</v>
      </c>
      <c r="Q2745" s="226">
        <v>410000161</v>
      </c>
      <c r="R2745" s="212" t="s">
        <v>5934</v>
      </c>
      <c r="S2745" s="213" t="s">
        <v>9950</v>
      </c>
      <c r="T2745" s="236">
        <v>45534</v>
      </c>
      <c r="U2745" s="237" t="s">
        <v>6722</v>
      </c>
      <c r="V2745" s="237">
        <v>45572</v>
      </c>
      <c r="W2745" s="237">
        <v>45586</v>
      </c>
      <c r="X2745" s="237" t="s">
        <v>9173</v>
      </c>
      <c r="Y2745" s="237"/>
      <c r="Z2745" s="237" t="s">
        <v>5872</v>
      </c>
      <c r="AA2745" s="225">
        <v>202409</v>
      </c>
      <c r="AB2745" s="246"/>
      <c r="AC2745" s="236" t="s">
        <v>6708</v>
      </c>
      <c r="AD2745" s="247" t="s">
        <v>6709</v>
      </c>
      <c r="AE2745" s="248">
        <v>0</v>
      </c>
      <c r="AF2745" s="247" t="s">
        <v>6709</v>
      </c>
      <c r="AG2745" s="242" t="str">
        <f>IFERROR(VLOOKUP(작성용!A:A,RM!A:D,4,0),"-")</f>
        <v>정창수</v>
      </c>
      <c r="AH2745" s="9" t="s">
        <v>9881</v>
      </c>
      <c r="AI2745" s="238" t="s">
        <v>13092</v>
      </c>
      <c r="AJ2745" s="238" t="s">
        <v>9173</v>
      </c>
      <c r="AK2745" s="238" t="s">
        <v>6726</v>
      </c>
      <c r="AL2745" s="238">
        <v>2744</v>
      </c>
    </row>
    <row r="2746" spans="1:38" x14ac:dyDescent="0.3">
      <c r="A2746" s="232" t="s">
        <v>669</v>
      </c>
      <c r="B2746" s="232" t="s">
        <v>9878</v>
      </c>
      <c r="C2746" s="244" t="s">
        <v>6717</v>
      </c>
      <c r="D2746" s="240" t="s">
        <v>9951</v>
      </c>
      <c r="E2746" s="239" t="s">
        <v>5935</v>
      </c>
      <c r="F2746" s="243" t="s">
        <v>6729</v>
      </c>
      <c r="G2746" s="214">
        <v>0</v>
      </c>
      <c r="H2746" s="234" t="s">
        <v>9173</v>
      </c>
      <c r="I2746" s="234"/>
      <c r="J2746" s="234"/>
      <c r="K2746" s="234"/>
      <c r="L2746" s="234"/>
      <c r="M2746" s="234"/>
      <c r="N2746" s="234" t="s">
        <v>6720</v>
      </c>
      <c r="O2746" s="234" t="s">
        <v>8322</v>
      </c>
      <c r="P2746" s="233" t="s">
        <v>8324</v>
      </c>
      <c r="Q2746" s="226">
        <v>410000317</v>
      </c>
      <c r="R2746" s="212" t="s">
        <v>5936</v>
      </c>
      <c r="S2746" s="213" t="s">
        <v>9952</v>
      </c>
      <c r="T2746" s="236">
        <v>45534</v>
      </c>
      <c r="U2746" s="237" t="s">
        <v>6722</v>
      </c>
      <c r="V2746" s="237">
        <v>45572</v>
      </c>
      <c r="W2746" s="237">
        <v>45586</v>
      </c>
      <c r="X2746" s="237" t="s">
        <v>9173</v>
      </c>
      <c r="Y2746" s="237"/>
      <c r="Z2746" s="237" t="s">
        <v>5872</v>
      </c>
      <c r="AA2746" s="225">
        <v>202409</v>
      </c>
      <c r="AB2746" s="246"/>
      <c r="AC2746" s="236" t="s">
        <v>6708</v>
      </c>
      <c r="AD2746" s="247" t="s">
        <v>6709</v>
      </c>
      <c r="AE2746" s="248">
        <v>0</v>
      </c>
      <c r="AF2746" s="247" t="s">
        <v>6709</v>
      </c>
      <c r="AG2746" s="242" t="str">
        <f>IFERROR(VLOOKUP(작성용!A:A,RM!A:D,4,0),"-")</f>
        <v>정창수</v>
      </c>
      <c r="AH2746" s="9" t="s">
        <v>9881</v>
      </c>
      <c r="AI2746" s="238" t="s">
        <v>13092</v>
      </c>
      <c r="AJ2746" s="238" t="s">
        <v>9173</v>
      </c>
      <c r="AK2746" s="238" t="s">
        <v>6726</v>
      </c>
      <c r="AL2746" s="238">
        <v>2745</v>
      </c>
    </row>
    <row r="2747" spans="1:38" x14ac:dyDescent="0.3">
      <c r="A2747" s="232" t="s">
        <v>669</v>
      </c>
      <c r="B2747" s="232" t="s">
        <v>9878</v>
      </c>
      <c r="C2747" s="244" t="s">
        <v>6717</v>
      </c>
      <c r="D2747" s="240" t="s">
        <v>9953</v>
      </c>
      <c r="E2747" s="239" t="s">
        <v>5937</v>
      </c>
      <c r="F2747" s="243" t="s">
        <v>6729</v>
      </c>
      <c r="G2747" s="214">
        <v>0</v>
      </c>
      <c r="H2747" s="234" t="s">
        <v>9173</v>
      </c>
      <c r="I2747" s="234"/>
      <c r="J2747" s="234"/>
      <c r="K2747" s="234"/>
      <c r="L2747" s="234"/>
      <c r="M2747" s="234"/>
      <c r="N2747" s="234" t="s">
        <v>6720</v>
      </c>
      <c r="O2747" s="234" t="s">
        <v>8322</v>
      </c>
      <c r="P2747" s="233" t="s">
        <v>8324</v>
      </c>
      <c r="Q2747" s="226">
        <v>410000276</v>
      </c>
      <c r="R2747" s="212" t="s">
        <v>5938</v>
      </c>
      <c r="S2747" s="213" t="s">
        <v>9954</v>
      </c>
      <c r="T2747" s="236">
        <v>45534</v>
      </c>
      <c r="U2747" s="237" t="s">
        <v>6722</v>
      </c>
      <c r="V2747" s="237">
        <v>45572</v>
      </c>
      <c r="W2747" s="237">
        <v>45586</v>
      </c>
      <c r="X2747" s="237" t="s">
        <v>9173</v>
      </c>
      <c r="Y2747" s="237"/>
      <c r="Z2747" s="237" t="s">
        <v>5872</v>
      </c>
      <c r="AA2747" s="225">
        <v>202409</v>
      </c>
      <c r="AB2747" s="246"/>
      <c r="AC2747" s="236" t="s">
        <v>6708</v>
      </c>
      <c r="AD2747" s="247" t="s">
        <v>6709</v>
      </c>
      <c r="AE2747" s="248">
        <v>0</v>
      </c>
      <c r="AF2747" s="247" t="s">
        <v>6709</v>
      </c>
      <c r="AG2747" s="242" t="str">
        <f>IFERROR(VLOOKUP(작성용!A:A,RM!A:D,4,0),"-")</f>
        <v>정창수</v>
      </c>
      <c r="AH2747" s="9" t="s">
        <v>9881</v>
      </c>
      <c r="AI2747" s="238" t="s">
        <v>13092</v>
      </c>
      <c r="AJ2747" s="238" t="s">
        <v>9173</v>
      </c>
      <c r="AK2747" s="238" t="s">
        <v>6726</v>
      </c>
      <c r="AL2747" s="238">
        <v>2746</v>
      </c>
    </row>
    <row r="2748" spans="1:38" x14ac:dyDescent="0.3">
      <c r="A2748" s="232" t="s">
        <v>669</v>
      </c>
      <c r="B2748" s="232" t="s">
        <v>9878</v>
      </c>
      <c r="C2748" s="244" t="s">
        <v>6717</v>
      </c>
      <c r="D2748" s="240" t="s">
        <v>9955</v>
      </c>
      <c r="E2748" s="239" t="s">
        <v>5939</v>
      </c>
      <c r="F2748" s="243" t="s">
        <v>6729</v>
      </c>
      <c r="G2748" s="214">
        <v>0</v>
      </c>
      <c r="H2748" s="234" t="s">
        <v>9173</v>
      </c>
      <c r="I2748" s="234"/>
      <c r="J2748" s="234"/>
      <c r="K2748" s="234"/>
      <c r="L2748" s="234"/>
      <c r="M2748" s="234"/>
      <c r="N2748" s="234" t="s">
        <v>6720</v>
      </c>
      <c r="O2748" s="234" t="s">
        <v>8322</v>
      </c>
      <c r="P2748" s="233" t="s">
        <v>8324</v>
      </c>
      <c r="Q2748" s="226">
        <v>410000312</v>
      </c>
      <c r="R2748" s="212" t="s">
        <v>5940</v>
      </c>
      <c r="S2748" s="213" t="s">
        <v>9956</v>
      </c>
      <c r="T2748" s="236">
        <v>45534</v>
      </c>
      <c r="U2748" s="237" t="s">
        <v>6722</v>
      </c>
      <c r="V2748" s="237">
        <v>45572</v>
      </c>
      <c r="W2748" s="237">
        <v>45586</v>
      </c>
      <c r="X2748" s="237" t="s">
        <v>9173</v>
      </c>
      <c r="Y2748" s="237"/>
      <c r="Z2748" s="237" t="s">
        <v>5872</v>
      </c>
      <c r="AA2748" s="225">
        <v>202409</v>
      </c>
      <c r="AB2748" s="246"/>
      <c r="AC2748" s="236" t="s">
        <v>6708</v>
      </c>
      <c r="AD2748" s="247" t="s">
        <v>6709</v>
      </c>
      <c r="AE2748" s="248">
        <v>0</v>
      </c>
      <c r="AF2748" s="247" t="s">
        <v>6709</v>
      </c>
      <c r="AG2748" s="242" t="str">
        <f>IFERROR(VLOOKUP(작성용!A:A,RM!A:D,4,0),"-")</f>
        <v>정창수</v>
      </c>
      <c r="AH2748" s="9" t="s">
        <v>9881</v>
      </c>
      <c r="AI2748" s="238" t="s">
        <v>13092</v>
      </c>
      <c r="AJ2748" s="238" t="s">
        <v>9173</v>
      </c>
      <c r="AK2748" s="238" t="s">
        <v>6726</v>
      </c>
      <c r="AL2748" s="238">
        <v>2747</v>
      </c>
    </row>
    <row r="2749" spans="1:38" x14ac:dyDescent="0.3">
      <c r="A2749" s="232" t="s">
        <v>669</v>
      </c>
      <c r="B2749" s="232" t="s">
        <v>9878</v>
      </c>
      <c r="C2749" s="244" t="s">
        <v>6717</v>
      </c>
      <c r="D2749" s="240" t="s">
        <v>9400</v>
      </c>
      <c r="E2749" s="239" t="s">
        <v>5628</v>
      </c>
      <c r="F2749" s="243" t="s">
        <v>6729</v>
      </c>
      <c r="G2749" s="214">
        <v>0</v>
      </c>
      <c r="H2749" s="234" t="s">
        <v>9173</v>
      </c>
      <c r="I2749" s="234"/>
      <c r="J2749" s="234"/>
      <c r="K2749" s="234"/>
      <c r="L2749" s="234"/>
      <c r="M2749" s="234"/>
      <c r="N2749" s="234" t="s">
        <v>6720</v>
      </c>
      <c r="O2749" s="234" t="s">
        <v>8322</v>
      </c>
      <c r="P2749" s="233" t="s">
        <v>8324</v>
      </c>
      <c r="Q2749" s="226">
        <v>410000250</v>
      </c>
      <c r="R2749" s="212" t="s">
        <v>5629</v>
      </c>
      <c r="S2749" s="213" t="s">
        <v>9402</v>
      </c>
      <c r="T2749" s="236">
        <v>45534</v>
      </c>
      <c r="U2749" s="237" t="s">
        <v>6722</v>
      </c>
      <c r="V2749" s="237">
        <v>45572</v>
      </c>
      <c r="W2749" s="237">
        <v>45586</v>
      </c>
      <c r="X2749" s="237" t="s">
        <v>9173</v>
      </c>
      <c r="Y2749" s="237"/>
      <c r="Z2749" s="237" t="s">
        <v>5872</v>
      </c>
      <c r="AA2749" s="225">
        <v>202409</v>
      </c>
      <c r="AB2749" s="246"/>
      <c r="AC2749" s="236" t="s">
        <v>6708</v>
      </c>
      <c r="AD2749" s="247" t="s">
        <v>6709</v>
      </c>
      <c r="AE2749" s="248">
        <v>0</v>
      </c>
      <c r="AF2749" s="247" t="s">
        <v>6709</v>
      </c>
      <c r="AG2749" s="242" t="str">
        <f>IFERROR(VLOOKUP(작성용!A:A,RM!A:D,4,0),"-")</f>
        <v>정창수</v>
      </c>
      <c r="AH2749" s="9" t="s">
        <v>9881</v>
      </c>
      <c r="AI2749" s="238" t="s">
        <v>13092</v>
      </c>
      <c r="AJ2749" s="238" t="s">
        <v>9173</v>
      </c>
      <c r="AK2749" s="238" t="s">
        <v>6726</v>
      </c>
      <c r="AL2749" s="238">
        <v>2748</v>
      </c>
    </row>
    <row r="2750" spans="1:38" x14ac:dyDescent="0.3">
      <c r="A2750" s="232" t="s">
        <v>669</v>
      </c>
      <c r="B2750" s="232" t="s">
        <v>9878</v>
      </c>
      <c r="C2750" s="244" t="s">
        <v>6717</v>
      </c>
      <c r="D2750" s="240" t="s">
        <v>9466</v>
      </c>
      <c r="E2750" s="239" t="s">
        <v>5664</v>
      </c>
      <c r="F2750" s="243" t="s">
        <v>6729</v>
      </c>
      <c r="G2750" s="214">
        <v>0</v>
      </c>
      <c r="H2750" s="234" t="s">
        <v>9173</v>
      </c>
      <c r="I2750" s="234"/>
      <c r="J2750" s="234"/>
      <c r="K2750" s="234"/>
      <c r="L2750" s="234"/>
      <c r="M2750" s="234"/>
      <c r="N2750" s="234" t="s">
        <v>6720</v>
      </c>
      <c r="O2750" s="234" t="s">
        <v>8322</v>
      </c>
      <c r="P2750" s="233" t="s">
        <v>8324</v>
      </c>
      <c r="Q2750" s="226">
        <v>410000298</v>
      </c>
      <c r="R2750" s="212" t="s">
        <v>5665</v>
      </c>
      <c r="S2750" s="213" t="s">
        <v>9468</v>
      </c>
      <c r="T2750" s="236">
        <v>45534</v>
      </c>
      <c r="U2750" s="237" t="s">
        <v>6722</v>
      </c>
      <c r="V2750" s="237">
        <v>45572</v>
      </c>
      <c r="W2750" s="237">
        <v>45586</v>
      </c>
      <c r="X2750" s="237" t="s">
        <v>9173</v>
      </c>
      <c r="Y2750" s="237"/>
      <c r="Z2750" s="237" t="s">
        <v>5872</v>
      </c>
      <c r="AA2750" s="225">
        <v>202409</v>
      </c>
      <c r="AB2750" s="246"/>
      <c r="AC2750" s="236" t="s">
        <v>6708</v>
      </c>
      <c r="AD2750" s="247" t="s">
        <v>6709</v>
      </c>
      <c r="AE2750" s="248">
        <v>0</v>
      </c>
      <c r="AF2750" s="247" t="s">
        <v>6709</v>
      </c>
      <c r="AG2750" s="242" t="str">
        <f>IFERROR(VLOOKUP(작성용!A:A,RM!A:D,4,0),"-")</f>
        <v>정창수</v>
      </c>
      <c r="AH2750" s="9" t="s">
        <v>9881</v>
      </c>
      <c r="AI2750" s="238" t="s">
        <v>13092</v>
      </c>
      <c r="AJ2750" s="238" t="s">
        <v>9173</v>
      </c>
      <c r="AK2750" s="238" t="s">
        <v>6726</v>
      </c>
      <c r="AL2750" s="238">
        <v>2749</v>
      </c>
    </row>
    <row r="2751" spans="1:38" x14ac:dyDescent="0.3">
      <c r="A2751" s="232" t="s">
        <v>669</v>
      </c>
      <c r="B2751" s="232" t="s">
        <v>9878</v>
      </c>
      <c r="C2751" s="244" t="s">
        <v>6717</v>
      </c>
      <c r="D2751" s="240" t="s">
        <v>9957</v>
      </c>
      <c r="E2751" s="239" t="s">
        <v>5941</v>
      </c>
      <c r="F2751" s="243" t="s">
        <v>6729</v>
      </c>
      <c r="G2751" s="214">
        <v>0</v>
      </c>
      <c r="H2751" s="234" t="s">
        <v>9173</v>
      </c>
      <c r="I2751" s="234"/>
      <c r="J2751" s="234"/>
      <c r="K2751" s="234"/>
      <c r="L2751" s="234"/>
      <c r="M2751" s="234"/>
      <c r="N2751" s="234" t="s">
        <v>6720</v>
      </c>
      <c r="O2751" s="234" t="s">
        <v>8322</v>
      </c>
      <c r="P2751" s="233" t="s">
        <v>8324</v>
      </c>
      <c r="Q2751" s="226">
        <v>410000067</v>
      </c>
      <c r="R2751" s="212" t="s">
        <v>5942</v>
      </c>
      <c r="S2751" s="213" t="s">
        <v>9958</v>
      </c>
      <c r="T2751" s="236">
        <v>45534</v>
      </c>
      <c r="U2751" s="237" t="s">
        <v>6722</v>
      </c>
      <c r="V2751" s="237">
        <v>45572</v>
      </c>
      <c r="W2751" s="237">
        <v>45586</v>
      </c>
      <c r="X2751" s="237" t="s">
        <v>9173</v>
      </c>
      <c r="Y2751" s="237"/>
      <c r="Z2751" s="237" t="s">
        <v>5872</v>
      </c>
      <c r="AA2751" s="225">
        <v>202409</v>
      </c>
      <c r="AB2751" s="246"/>
      <c r="AC2751" s="236" t="s">
        <v>6708</v>
      </c>
      <c r="AD2751" s="247" t="s">
        <v>6709</v>
      </c>
      <c r="AE2751" s="248">
        <v>0</v>
      </c>
      <c r="AF2751" s="247" t="s">
        <v>6709</v>
      </c>
      <c r="AG2751" s="242" t="str">
        <f>IFERROR(VLOOKUP(작성용!A:A,RM!A:D,4,0),"-")</f>
        <v>정창수</v>
      </c>
      <c r="AH2751" s="9" t="s">
        <v>9881</v>
      </c>
      <c r="AI2751" s="238" t="s">
        <v>13092</v>
      </c>
      <c r="AJ2751" s="238" t="s">
        <v>9173</v>
      </c>
      <c r="AK2751" s="238" t="s">
        <v>6726</v>
      </c>
      <c r="AL2751" s="238">
        <v>2750</v>
      </c>
    </row>
    <row r="2752" spans="1:38" x14ac:dyDescent="0.3">
      <c r="A2752" s="232" t="s">
        <v>669</v>
      </c>
      <c r="B2752" s="232" t="s">
        <v>9878</v>
      </c>
      <c r="C2752" s="244" t="s">
        <v>6717</v>
      </c>
      <c r="D2752" s="240" t="s">
        <v>9959</v>
      </c>
      <c r="E2752" s="239" t="s">
        <v>5943</v>
      </c>
      <c r="F2752" s="243" t="s">
        <v>6729</v>
      </c>
      <c r="G2752" s="214">
        <v>0</v>
      </c>
      <c r="H2752" s="234" t="s">
        <v>9173</v>
      </c>
      <c r="I2752" s="234"/>
      <c r="J2752" s="234"/>
      <c r="K2752" s="234"/>
      <c r="L2752" s="234"/>
      <c r="M2752" s="234"/>
      <c r="N2752" s="234" t="s">
        <v>6720</v>
      </c>
      <c r="O2752" s="234" t="s">
        <v>8322</v>
      </c>
      <c r="P2752" s="233" t="s">
        <v>8324</v>
      </c>
      <c r="Q2752" s="226">
        <v>410000339</v>
      </c>
      <c r="R2752" s="212" t="s">
        <v>5944</v>
      </c>
      <c r="S2752" s="213" t="s">
        <v>9960</v>
      </c>
      <c r="T2752" s="236">
        <v>45534</v>
      </c>
      <c r="U2752" s="237" t="s">
        <v>6722</v>
      </c>
      <c r="V2752" s="237">
        <v>45572</v>
      </c>
      <c r="W2752" s="237">
        <v>45586</v>
      </c>
      <c r="X2752" s="237" t="s">
        <v>9173</v>
      </c>
      <c r="Y2752" s="237"/>
      <c r="Z2752" s="237" t="s">
        <v>5872</v>
      </c>
      <c r="AA2752" s="225">
        <v>202409</v>
      </c>
      <c r="AB2752" s="246"/>
      <c r="AC2752" s="236" t="s">
        <v>6708</v>
      </c>
      <c r="AD2752" s="247" t="s">
        <v>6709</v>
      </c>
      <c r="AE2752" s="248">
        <v>0</v>
      </c>
      <c r="AF2752" s="247" t="s">
        <v>6709</v>
      </c>
      <c r="AG2752" s="242" t="str">
        <f>IFERROR(VLOOKUP(작성용!A:A,RM!A:D,4,0),"-")</f>
        <v>정창수</v>
      </c>
      <c r="AH2752" s="9" t="s">
        <v>9881</v>
      </c>
      <c r="AI2752" s="238" t="s">
        <v>13092</v>
      </c>
      <c r="AJ2752" s="238" t="s">
        <v>9173</v>
      </c>
      <c r="AK2752" s="238" t="s">
        <v>6726</v>
      </c>
      <c r="AL2752" s="238">
        <v>2751</v>
      </c>
    </row>
    <row r="2753" spans="1:38" x14ac:dyDescent="0.3">
      <c r="A2753" s="232" t="s">
        <v>669</v>
      </c>
      <c r="B2753" s="232" t="s">
        <v>9878</v>
      </c>
      <c r="C2753" s="244" t="s">
        <v>6717</v>
      </c>
      <c r="D2753" s="240" t="s">
        <v>9961</v>
      </c>
      <c r="E2753" s="239" t="s">
        <v>5945</v>
      </c>
      <c r="F2753" s="243" t="s">
        <v>6729</v>
      </c>
      <c r="G2753" s="214">
        <v>0</v>
      </c>
      <c r="H2753" s="234" t="s">
        <v>9173</v>
      </c>
      <c r="I2753" s="234"/>
      <c r="J2753" s="234"/>
      <c r="K2753" s="234"/>
      <c r="L2753" s="234"/>
      <c r="M2753" s="234"/>
      <c r="N2753" s="234" t="s">
        <v>6720</v>
      </c>
      <c r="O2753" s="234" t="s">
        <v>8322</v>
      </c>
      <c r="P2753" s="233" t="s">
        <v>8324</v>
      </c>
      <c r="Q2753" s="226">
        <v>410000347</v>
      </c>
      <c r="R2753" s="212" t="s">
        <v>5946</v>
      </c>
      <c r="S2753" s="213" t="s">
        <v>9962</v>
      </c>
      <c r="T2753" s="236">
        <v>45534</v>
      </c>
      <c r="U2753" s="237" t="s">
        <v>6722</v>
      </c>
      <c r="V2753" s="237">
        <v>45572</v>
      </c>
      <c r="W2753" s="237">
        <v>45586</v>
      </c>
      <c r="X2753" s="237" t="s">
        <v>9173</v>
      </c>
      <c r="Y2753" s="237"/>
      <c r="Z2753" s="237" t="s">
        <v>5872</v>
      </c>
      <c r="AA2753" s="225">
        <v>202409</v>
      </c>
      <c r="AB2753" s="246"/>
      <c r="AC2753" s="236" t="s">
        <v>6708</v>
      </c>
      <c r="AD2753" s="247" t="s">
        <v>6709</v>
      </c>
      <c r="AE2753" s="248">
        <v>0</v>
      </c>
      <c r="AF2753" s="247" t="s">
        <v>6709</v>
      </c>
      <c r="AG2753" s="242" t="str">
        <f>IFERROR(VLOOKUP(작성용!A:A,RM!A:D,4,0),"-")</f>
        <v>정창수</v>
      </c>
      <c r="AH2753" s="9" t="s">
        <v>9881</v>
      </c>
      <c r="AI2753" s="238" t="s">
        <v>13092</v>
      </c>
      <c r="AJ2753" s="238" t="s">
        <v>9173</v>
      </c>
      <c r="AK2753" s="238" t="s">
        <v>6726</v>
      </c>
      <c r="AL2753" s="238">
        <v>2752</v>
      </c>
    </row>
    <row r="2754" spans="1:38" x14ac:dyDescent="0.3">
      <c r="A2754" s="232" t="s">
        <v>669</v>
      </c>
      <c r="B2754" s="232" t="s">
        <v>9878</v>
      </c>
      <c r="C2754" s="244" t="s">
        <v>6717</v>
      </c>
      <c r="D2754" s="240" t="s">
        <v>9963</v>
      </c>
      <c r="E2754" s="239" t="s">
        <v>5947</v>
      </c>
      <c r="F2754" s="243" t="s">
        <v>6729</v>
      </c>
      <c r="G2754" s="214">
        <v>0</v>
      </c>
      <c r="H2754" s="234" t="s">
        <v>9173</v>
      </c>
      <c r="I2754" s="234"/>
      <c r="J2754" s="234"/>
      <c r="K2754" s="234"/>
      <c r="L2754" s="234"/>
      <c r="M2754" s="234"/>
      <c r="N2754" s="234" t="s">
        <v>6720</v>
      </c>
      <c r="O2754" s="234" t="s">
        <v>8322</v>
      </c>
      <c r="P2754" s="233" t="s">
        <v>8324</v>
      </c>
      <c r="Q2754" s="226">
        <v>410000280</v>
      </c>
      <c r="R2754" s="212" t="s">
        <v>5948</v>
      </c>
      <c r="S2754" s="213" t="s">
        <v>9964</v>
      </c>
      <c r="T2754" s="236">
        <v>45534</v>
      </c>
      <c r="U2754" s="237" t="s">
        <v>6722</v>
      </c>
      <c r="V2754" s="237">
        <v>45572</v>
      </c>
      <c r="W2754" s="237">
        <v>45586</v>
      </c>
      <c r="X2754" s="237" t="s">
        <v>9173</v>
      </c>
      <c r="Y2754" s="237"/>
      <c r="Z2754" s="237" t="s">
        <v>5872</v>
      </c>
      <c r="AA2754" s="225">
        <v>202409</v>
      </c>
      <c r="AB2754" s="246"/>
      <c r="AC2754" s="236" t="s">
        <v>6708</v>
      </c>
      <c r="AD2754" s="247" t="s">
        <v>6709</v>
      </c>
      <c r="AE2754" s="248">
        <v>0</v>
      </c>
      <c r="AF2754" s="247" t="s">
        <v>6709</v>
      </c>
      <c r="AG2754" s="242" t="str">
        <f>IFERROR(VLOOKUP(작성용!A:A,RM!A:D,4,0),"-")</f>
        <v>정창수</v>
      </c>
      <c r="AH2754" s="9" t="s">
        <v>9881</v>
      </c>
      <c r="AI2754" s="238" t="s">
        <v>13092</v>
      </c>
      <c r="AJ2754" s="238" t="s">
        <v>9173</v>
      </c>
      <c r="AK2754" s="238" t="s">
        <v>6726</v>
      </c>
      <c r="AL2754" s="238">
        <v>2753</v>
      </c>
    </row>
    <row r="2755" spans="1:38" x14ac:dyDescent="0.3">
      <c r="A2755" s="232" t="s">
        <v>669</v>
      </c>
      <c r="B2755" s="232" t="s">
        <v>9878</v>
      </c>
      <c r="C2755" s="244" t="s">
        <v>6717</v>
      </c>
      <c r="D2755" s="240" t="s">
        <v>9965</v>
      </c>
      <c r="E2755" s="239" t="s">
        <v>5949</v>
      </c>
      <c r="F2755" s="243" t="s">
        <v>6729</v>
      </c>
      <c r="G2755" s="214">
        <v>0</v>
      </c>
      <c r="H2755" s="234" t="s">
        <v>9173</v>
      </c>
      <c r="I2755" s="234"/>
      <c r="J2755" s="234"/>
      <c r="K2755" s="234"/>
      <c r="L2755" s="234"/>
      <c r="M2755" s="234"/>
      <c r="N2755" s="234" t="s">
        <v>6720</v>
      </c>
      <c r="O2755" s="234" t="s">
        <v>8322</v>
      </c>
      <c r="P2755" s="233" t="s">
        <v>8324</v>
      </c>
      <c r="Q2755" s="226">
        <v>410000136</v>
      </c>
      <c r="R2755" s="212" t="s">
        <v>5950</v>
      </c>
      <c r="S2755" s="213" t="s">
        <v>9966</v>
      </c>
      <c r="T2755" s="236">
        <v>45534</v>
      </c>
      <c r="U2755" s="237" t="s">
        <v>6722</v>
      </c>
      <c r="V2755" s="237">
        <v>45572</v>
      </c>
      <c r="W2755" s="237">
        <v>45586</v>
      </c>
      <c r="X2755" s="237" t="s">
        <v>9173</v>
      </c>
      <c r="Y2755" s="237"/>
      <c r="Z2755" s="237" t="s">
        <v>5872</v>
      </c>
      <c r="AA2755" s="225">
        <v>202409</v>
      </c>
      <c r="AB2755" s="246"/>
      <c r="AC2755" s="236" t="s">
        <v>6708</v>
      </c>
      <c r="AD2755" s="247" t="s">
        <v>6709</v>
      </c>
      <c r="AE2755" s="248">
        <v>0</v>
      </c>
      <c r="AF2755" s="247" t="s">
        <v>6709</v>
      </c>
      <c r="AG2755" s="242" t="str">
        <f>IFERROR(VLOOKUP(작성용!A:A,RM!A:D,4,0),"-")</f>
        <v>정창수</v>
      </c>
      <c r="AH2755" s="9" t="s">
        <v>9881</v>
      </c>
      <c r="AI2755" s="238" t="s">
        <v>13092</v>
      </c>
      <c r="AJ2755" s="238" t="s">
        <v>9173</v>
      </c>
      <c r="AK2755" s="238" t="s">
        <v>6726</v>
      </c>
      <c r="AL2755" s="238">
        <v>2754</v>
      </c>
    </row>
    <row r="2756" spans="1:38" x14ac:dyDescent="0.3">
      <c r="A2756" s="232" t="s">
        <v>669</v>
      </c>
      <c r="B2756" s="232" t="s">
        <v>9878</v>
      </c>
      <c r="C2756" s="244" t="s">
        <v>6717</v>
      </c>
      <c r="D2756" s="240" t="s">
        <v>9967</v>
      </c>
      <c r="E2756" s="239" t="s">
        <v>5951</v>
      </c>
      <c r="F2756" s="243" t="s">
        <v>6729</v>
      </c>
      <c r="G2756" s="214">
        <v>0</v>
      </c>
      <c r="H2756" s="234" t="s">
        <v>9173</v>
      </c>
      <c r="I2756" s="234"/>
      <c r="J2756" s="234"/>
      <c r="K2756" s="234"/>
      <c r="L2756" s="234"/>
      <c r="M2756" s="234"/>
      <c r="N2756" s="234" t="s">
        <v>6720</v>
      </c>
      <c r="O2756" s="234" t="s">
        <v>8322</v>
      </c>
      <c r="P2756" s="233" t="s">
        <v>8324</v>
      </c>
      <c r="Q2756" s="226">
        <v>410000139</v>
      </c>
      <c r="R2756" s="212" t="s">
        <v>5952</v>
      </c>
      <c r="S2756" s="213" t="s">
        <v>9968</v>
      </c>
      <c r="T2756" s="236">
        <v>45534</v>
      </c>
      <c r="U2756" s="237" t="s">
        <v>6722</v>
      </c>
      <c r="V2756" s="237">
        <v>45572</v>
      </c>
      <c r="W2756" s="237">
        <v>45586</v>
      </c>
      <c r="X2756" s="237" t="s">
        <v>9173</v>
      </c>
      <c r="Y2756" s="237"/>
      <c r="Z2756" s="237" t="s">
        <v>5872</v>
      </c>
      <c r="AA2756" s="225">
        <v>202409</v>
      </c>
      <c r="AB2756" s="246"/>
      <c r="AC2756" s="236" t="s">
        <v>6708</v>
      </c>
      <c r="AD2756" s="247" t="s">
        <v>6709</v>
      </c>
      <c r="AE2756" s="248">
        <v>0</v>
      </c>
      <c r="AF2756" s="247" t="s">
        <v>6709</v>
      </c>
      <c r="AG2756" s="242" t="str">
        <f>IFERROR(VLOOKUP(작성용!A:A,RM!A:D,4,0),"-")</f>
        <v>정창수</v>
      </c>
      <c r="AH2756" s="9" t="s">
        <v>9881</v>
      </c>
      <c r="AI2756" s="238" t="s">
        <v>13092</v>
      </c>
      <c r="AJ2756" s="238" t="s">
        <v>9173</v>
      </c>
      <c r="AK2756" s="238" t="s">
        <v>6726</v>
      </c>
      <c r="AL2756" s="238">
        <v>2755</v>
      </c>
    </row>
    <row r="2757" spans="1:38" x14ac:dyDescent="0.3">
      <c r="A2757" s="232" t="s">
        <v>669</v>
      </c>
      <c r="B2757" s="232" t="s">
        <v>9878</v>
      </c>
      <c r="C2757" s="244" t="s">
        <v>6717</v>
      </c>
      <c r="D2757" s="240" t="s">
        <v>9969</v>
      </c>
      <c r="E2757" s="239" t="s">
        <v>5953</v>
      </c>
      <c r="F2757" s="243" t="s">
        <v>6729</v>
      </c>
      <c r="G2757" s="214">
        <v>0</v>
      </c>
      <c r="H2757" s="234" t="s">
        <v>9173</v>
      </c>
      <c r="I2757" s="234"/>
      <c r="J2757" s="234"/>
      <c r="K2757" s="234"/>
      <c r="L2757" s="234"/>
      <c r="M2757" s="234"/>
      <c r="N2757" s="234" t="s">
        <v>6720</v>
      </c>
      <c r="O2757" s="234" t="s">
        <v>8322</v>
      </c>
      <c r="P2757" s="233" t="s">
        <v>8324</v>
      </c>
      <c r="Q2757" s="226">
        <v>410000322</v>
      </c>
      <c r="R2757" s="212" t="s">
        <v>5954</v>
      </c>
      <c r="S2757" s="213" t="s">
        <v>9970</v>
      </c>
      <c r="T2757" s="236">
        <v>45534</v>
      </c>
      <c r="U2757" s="237" t="s">
        <v>6722</v>
      </c>
      <c r="V2757" s="237">
        <v>45572</v>
      </c>
      <c r="W2757" s="237">
        <v>45586</v>
      </c>
      <c r="X2757" s="237" t="s">
        <v>9173</v>
      </c>
      <c r="Y2757" s="237"/>
      <c r="Z2757" s="237" t="s">
        <v>5872</v>
      </c>
      <c r="AA2757" s="225">
        <v>202409</v>
      </c>
      <c r="AB2757" s="246"/>
      <c r="AC2757" s="236" t="s">
        <v>6708</v>
      </c>
      <c r="AD2757" s="247" t="s">
        <v>6709</v>
      </c>
      <c r="AE2757" s="248">
        <v>0</v>
      </c>
      <c r="AF2757" s="247" t="s">
        <v>6709</v>
      </c>
      <c r="AG2757" s="242" t="str">
        <f>IFERROR(VLOOKUP(작성용!A:A,RM!A:D,4,0),"-")</f>
        <v>정창수</v>
      </c>
      <c r="AH2757" s="9" t="s">
        <v>9881</v>
      </c>
      <c r="AI2757" s="238" t="s">
        <v>13092</v>
      </c>
      <c r="AJ2757" s="238" t="s">
        <v>9173</v>
      </c>
      <c r="AK2757" s="238" t="s">
        <v>6726</v>
      </c>
      <c r="AL2757" s="238">
        <v>2756</v>
      </c>
    </row>
    <row r="2758" spans="1:38" x14ac:dyDescent="0.3">
      <c r="A2758" s="232" t="s">
        <v>669</v>
      </c>
      <c r="B2758" s="232" t="s">
        <v>9878</v>
      </c>
      <c r="C2758" s="244" t="s">
        <v>6717</v>
      </c>
      <c r="D2758" s="240" t="s">
        <v>9971</v>
      </c>
      <c r="E2758" s="239" t="s">
        <v>5955</v>
      </c>
      <c r="F2758" s="243" t="s">
        <v>6729</v>
      </c>
      <c r="G2758" s="214">
        <v>0</v>
      </c>
      <c r="H2758" s="234" t="s">
        <v>9173</v>
      </c>
      <c r="I2758" s="234"/>
      <c r="J2758" s="234"/>
      <c r="K2758" s="234"/>
      <c r="L2758" s="234"/>
      <c r="M2758" s="234"/>
      <c r="N2758" s="234" t="s">
        <v>6720</v>
      </c>
      <c r="O2758" s="234" t="s">
        <v>8322</v>
      </c>
      <c r="P2758" s="233" t="s">
        <v>8324</v>
      </c>
      <c r="Q2758" s="226">
        <v>410000187</v>
      </c>
      <c r="R2758" s="212" t="s">
        <v>5956</v>
      </c>
      <c r="S2758" s="213" t="s">
        <v>9972</v>
      </c>
      <c r="T2758" s="236">
        <v>45534</v>
      </c>
      <c r="U2758" s="237" t="s">
        <v>6722</v>
      </c>
      <c r="V2758" s="237">
        <v>45572</v>
      </c>
      <c r="W2758" s="237">
        <v>45586</v>
      </c>
      <c r="X2758" s="237" t="s">
        <v>9173</v>
      </c>
      <c r="Y2758" s="237"/>
      <c r="Z2758" s="237" t="s">
        <v>5872</v>
      </c>
      <c r="AA2758" s="225">
        <v>202409</v>
      </c>
      <c r="AB2758" s="246"/>
      <c r="AC2758" s="236" t="s">
        <v>6708</v>
      </c>
      <c r="AD2758" s="247" t="s">
        <v>6709</v>
      </c>
      <c r="AE2758" s="248">
        <v>0</v>
      </c>
      <c r="AF2758" s="247" t="s">
        <v>6709</v>
      </c>
      <c r="AG2758" s="242" t="str">
        <f>IFERROR(VLOOKUP(작성용!A:A,RM!A:D,4,0),"-")</f>
        <v>정창수</v>
      </c>
      <c r="AH2758" s="9" t="s">
        <v>9881</v>
      </c>
      <c r="AI2758" s="238" t="s">
        <v>13092</v>
      </c>
      <c r="AJ2758" s="238" t="s">
        <v>9173</v>
      </c>
      <c r="AK2758" s="238" t="s">
        <v>6726</v>
      </c>
      <c r="AL2758" s="238">
        <v>2757</v>
      </c>
    </row>
    <row r="2759" spans="1:38" x14ac:dyDescent="0.3">
      <c r="A2759" s="232" t="s">
        <v>669</v>
      </c>
      <c r="B2759" s="232" t="s">
        <v>9878</v>
      </c>
      <c r="C2759" s="244" t="s">
        <v>6717</v>
      </c>
      <c r="D2759" s="240" t="s">
        <v>9973</v>
      </c>
      <c r="E2759" s="239" t="s">
        <v>5957</v>
      </c>
      <c r="F2759" s="243" t="s">
        <v>6729</v>
      </c>
      <c r="G2759" s="214">
        <v>0</v>
      </c>
      <c r="H2759" s="234" t="s">
        <v>9173</v>
      </c>
      <c r="I2759" s="234"/>
      <c r="J2759" s="234"/>
      <c r="K2759" s="234"/>
      <c r="L2759" s="234"/>
      <c r="M2759" s="234"/>
      <c r="N2759" s="234" t="s">
        <v>6720</v>
      </c>
      <c r="O2759" s="234" t="s">
        <v>8322</v>
      </c>
      <c r="P2759" s="233" t="s">
        <v>8324</v>
      </c>
      <c r="Q2759" s="226">
        <v>410000126</v>
      </c>
      <c r="R2759" s="212" t="s">
        <v>5958</v>
      </c>
      <c r="S2759" s="213" t="s">
        <v>9974</v>
      </c>
      <c r="T2759" s="236">
        <v>45534</v>
      </c>
      <c r="U2759" s="237" t="s">
        <v>6722</v>
      </c>
      <c r="V2759" s="237">
        <v>45572</v>
      </c>
      <c r="W2759" s="237">
        <v>45586</v>
      </c>
      <c r="X2759" s="237" t="s">
        <v>9173</v>
      </c>
      <c r="Y2759" s="237"/>
      <c r="Z2759" s="237" t="s">
        <v>5872</v>
      </c>
      <c r="AA2759" s="225">
        <v>202409</v>
      </c>
      <c r="AB2759" s="246"/>
      <c r="AC2759" s="236" t="s">
        <v>6708</v>
      </c>
      <c r="AD2759" s="247" t="s">
        <v>6709</v>
      </c>
      <c r="AE2759" s="248">
        <v>0</v>
      </c>
      <c r="AF2759" s="247" t="s">
        <v>6709</v>
      </c>
      <c r="AG2759" s="242" t="str">
        <f>IFERROR(VLOOKUP(작성용!A:A,RM!A:D,4,0),"-")</f>
        <v>정창수</v>
      </c>
      <c r="AH2759" s="9" t="s">
        <v>9881</v>
      </c>
      <c r="AI2759" s="238" t="s">
        <v>13092</v>
      </c>
      <c r="AJ2759" s="238" t="s">
        <v>9173</v>
      </c>
      <c r="AK2759" s="238" t="s">
        <v>6726</v>
      </c>
      <c r="AL2759" s="238">
        <v>2758</v>
      </c>
    </row>
    <row r="2760" spans="1:38" x14ac:dyDescent="0.3">
      <c r="A2760" s="232" t="s">
        <v>669</v>
      </c>
      <c r="B2760" s="232" t="s">
        <v>9878</v>
      </c>
      <c r="C2760" s="244" t="s">
        <v>6717</v>
      </c>
      <c r="D2760" s="240" t="s">
        <v>9975</v>
      </c>
      <c r="E2760" s="239" t="s">
        <v>5959</v>
      </c>
      <c r="F2760" s="243" t="s">
        <v>6729</v>
      </c>
      <c r="G2760" s="214">
        <v>0</v>
      </c>
      <c r="H2760" s="234" t="s">
        <v>9173</v>
      </c>
      <c r="I2760" s="234"/>
      <c r="J2760" s="234"/>
      <c r="K2760" s="234"/>
      <c r="L2760" s="234"/>
      <c r="M2760" s="234"/>
      <c r="N2760" s="234" t="s">
        <v>6720</v>
      </c>
      <c r="O2760" s="234" t="s">
        <v>8322</v>
      </c>
      <c r="P2760" s="233" t="s">
        <v>8324</v>
      </c>
      <c r="Q2760" s="226">
        <v>410000207</v>
      </c>
      <c r="R2760" s="212" t="s">
        <v>5960</v>
      </c>
      <c r="S2760" s="213" t="s">
        <v>9976</v>
      </c>
      <c r="T2760" s="236">
        <v>45534</v>
      </c>
      <c r="U2760" s="237" t="s">
        <v>6722</v>
      </c>
      <c r="V2760" s="237">
        <v>45572</v>
      </c>
      <c r="W2760" s="237">
        <v>45586</v>
      </c>
      <c r="X2760" s="237" t="s">
        <v>9173</v>
      </c>
      <c r="Y2760" s="237"/>
      <c r="Z2760" s="237" t="s">
        <v>5872</v>
      </c>
      <c r="AA2760" s="225">
        <v>202409</v>
      </c>
      <c r="AB2760" s="246"/>
      <c r="AC2760" s="236" t="s">
        <v>6708</v>
      </c>
      <c r="AD2760" s="247" t="s">
        <v>6709</v>
      </c>
      <c r="AE2760" s="248">
        <v>0</v>
      </c>
      <c r="AF2760" s="247" t="s">
        <v>6709</v>
      </c>
      <c r="AG2760" s="242" t="str">
        <f>IFERROR(VLOOKUP(작성용!A:A,RM!A:D,4,0),"-")</f>
        <v>정창수</v>
      </c>
      <c r="AH2760" s="9" t="s">
        <v>9881</v>
      </c>
      <c r="AI2760" s="238" t="s">
        <v>13092</v>
      </c>
      <c r="AJ2760" s="238" t="s">
        <v>9173</v>
      </c>
      <c r="AK2760" s="238" t="s">
        <v>6726</v>
      </c>
      <c r="AL2760" s="238">
        <v>2759</v>
      </c>
    </row>
    <row r="2761" spans="1:38" x14ac:dyDescent="0.3">
      <c r="A2761" s="232" t="s">
        <v>669</v>
      </c>
      <c r="B2761" s="232" t="s">
        <v>9878</v>
      </c>
      <c r="C2761" s="244" t="s">
        <v>6717</v>
      </c>
      <c r="D2761" s="240" t="s">
        <v>9977</v>
      </c>
      <c r="E2761" s="239" t="s">
        <v>5961</v>
      </c>
      <c r="F2761" s="243" t="s">
        <v>6729</v>
      </c>
      <c r="G2761" s="214">
        <v>0</v>
      </c>
      <c r="H2761" s="234" t="s">
        <v>9173</v>
      </c>
      <c r="I2761" s="234"/>
      <c r="J2761" s="234"/>
      <c r="K2761" s="234"/>
      <c r="L2761" s="234"/>
      <c r="M2761" s="234"/>
      <c r="N2761" s="234" t="s">
        <v>6720</v>
      </c>
      <c r="O2761" s="234" t="s">
        <v>8322</v>
      </c>
      <c r="P2761" s="233" t="s">
        <v>8324</v>
      </c>
      <c r="Q2761" s="226">
        <v>410000323</v>
      </c>
      <c r="R2761" s="212" t="s">
        <v>5962</v>
      </c>
      <c r="S2761" s="213" t="s">
        <v>9978</v>
      </c>
      <c r="T2761" s="236">
        <v>45534</v>
      </c>
      <c r="U2761" s="237" t="s">
        <v>6722</v>
      </c>
      <c r="V2761" s="237">
        <v>45572</v>
      </c>
      <c r="W2761" s="237">
        <v>45586</v>
      </c>
      <c r="X2761" s="237" t="s">
        <v>9173</v>
      </c>
      <c r="Y2761" s="237"/>
      <c r="Z2761" s="237" t="s">
        <v>5872</v>
      </c>
      <c r="AA2761" s="225">
        <v>202409</v>
      </c>
      <c r="AB2761" s="246"/>
      <c r="AC2761" s="236" t="s">
        <v>6708</v>
      </c>
      <c r="AD2761" s="247" t="s">
        <v>6709</v>
      </c>
      <c r="AE2761" s="248">
        <v>0</v>
      </c>
      <c r="AF2761" s="247" t="s">
        <v>6709</v>
      </c>
      <c r="AG2761" s="242" t="str">
        <f>IFERROR(VLOOKUP(작성용!A:A,RM!A:D,4,0),"-")</f>
        <v>정창수</v>
      </c>
      <c r="AH2761" s="9" t="s">
        <v>9881</v>
      </c>
      <c r="AI2761" s="238" t="s">
        <v>13092</v>
      </c>
      <c r="AJ2761" s="238" t="s">
        <v>9173</v>
      </c>
      <c r="AK2761" s="238" t="s">
        <v>6726</v>
      </c>
      <c r="AL2761" s="238">
        <v>2760</v>
      </c>
    </row>
    <row r="2762" spans="1:38" x14ac:dyDescent="0.3">
      <c r="A2762" s="232" t="s">
        <v>669</v>
      </c>
      <c r="B2762" s="232" t="s">
        <v>9878</v>
      </c>
      <c r="C2762" s="244" t="s">
        <v>6717</v>
      </c>
      <c r="D2762" s="240" t="s">
        <v>9979</v>
      </c>
      <c r="E2762" s="239" t="s">
        <v>5963</v>
      </c>
      <c r="F2762" s="243" t="s">
        <v>6729</v>
      </c>
      <c r="G2762" s="214">
        <v>0</v>
      </c>
      <c r="H2762" s="234" t="s">
        <v>9173</v>
      </c>
      <c r="I2762" s="234"/>
      <c r="J2762" s="234"/>
      <c r="K2762" s="234"/>
      <c r="L2762" s="234"/>
      <c r="M2762" s="234"/>
      <c r="N2762" s="234" t="s">
        <v>6720</v>
      </c>
      <c r="O2762" s="234" t="s">
        <v>8322</v>
      </c>
      <c r="P2762" s="233" t="s">
        <v>8324</v>
      </c>
      <c r="Q2762" s="226">
        <v>410000135</v>
      </c>
      <c r="R2762" s="212" t="s">
        <v>5964</v>
      </c>
      <c r="S2762" s="213" t="s">
        <v>9980</v>
      </c>
      <c r="T2762" s="236">
        <v>45534</v>
      </c>
      <c r="U2762" s="237" t="s">
        <v>6722</v>
      </c>
      <c r="V2762" s="237">
        <v>45572</v>
      </c>
      <c r="W2762" s="237">
        <v>45586</v>
      </c>
      <c r="X2762" s="237" t="s">
        <v>9173</v>
      </c>
      <c r="Y2762" s="237"/>
      <c r="Z2762" s="237" t="s">
        <v>5872</v>
      </c>
      <c r="AA2762" s="225">
        <v>202409</v>
      </c>
      <c r="AB2762" s="246"/>
      <c r="AC2762" s="236" t="s">
        <v>6708</v>
      </c>
      <c r="AD2762" s="247" t="s">
        <v>6709</v>
      </c>
      <c r="AE2762" s="248">
        <v>0</v>
      </c>
      <c r="AF2762" s="247" t="s">
        <v>6709</v>
      </c>
      <c r="AG2762" s="242" t="str">
        <f>IFERROR(VLOOKUP(작성용!A:A,RM!A:D,4,0),"-")</f>
        <v>정창수</v>
      </c>
      <c r="AH2762" s="9" t="s">
        <v>9881</v>
      </c>
      <c r="AI2762" s="238" t="s">
        <v>13092</v>
      </c>
      <c r="AJ2762" s="238" t="s">
        <v>9173</v>
      </c>
      <c r="AK2762" s="238" t="s">
        <v>6726</v>
      </c>
      <c r="AL2762" s="238">
        <v>2761</v>
      </c>
    </row>
    <row r="2763" spans="1:38" x14ac:dyDescent="0.3">
      <c r="A2763" s="232" t="s">
        <v>669</v>
      </c>
      <c r="B2763" s="232" t="s">
        <v>9878</v>
      </c>
      <c r="C2763" s="244" t="s">
        <v>6717</v>
      </c>
      <c r="D2763" s="240" t="s">
        <v>8788</v>
      </c>
      <c r="E2763" s="239" t="s">
        <v>5424</v>
      </c>
      <c r="F2763" s="243" t="s">
        <v>6729</v>
      </c>
      <c r="G2763" s="214">
        <v>0</v>
      </c>
      <c r="H2763" s="234" t="s">
        <v>9173</v>
      </c>
      <c r="I2763" s="234"/>
      <c r="J2763" s="234"/>
      <c r="K2763" s="234"/>
      <c r="L2763" s="234"/>
      <c r="M2763" s="234"/>
      <c r="N2763" s="234" t="s">
        <v>6720</v>
      </c>
      <c r="O2763" s="234" t="s">
        <v>8322</v>
      </c>
      <c r="P2763" s="233" t="s">
        <v>8324</v>
      </c>
      <c r="Q2763" s="226">
        <v>410000289</v>
      </c>
      <c r="R2763" s="212" t="s">
        <v>5425</v>
      </c>
      <c r="S2763" s="213" t="s">
        <v>9981</v>
      </c>
      <c r="T2763" s="236">
        <v>45534</v>
      </c>
      <c r="U2763" s="237" t="s">
        <v>6722</v>
      </c>
      <c r="V2763" s="237">
        <v>45572</v>
      </c>
      <c r="W2763" s="237">
        <v>45586</v>
      </c>
      <c r="X2763" s="237" t="s">
        <v>9173</v>
      </c>
      <c r="Y2763" s="237"/>
      <c r="Z2763" s="237" t="s">
        <v>5872</v>
      </c>
      <c r="AA2763" s="225">
        <v>202409</v>
      </c>
      <c r="AB2763" s="246"/>
      <c r="AC2763" s="236" t="s">
        <v>6708</v>
      </c>
      <c r="AD2763" s="247" t="s">
        <v>6709</v>
      </c>
      <c r="AE2763" s="248">
        <v>0</v>
      </c>
      <c r="AF2763" s="247" t="s">
        <v>6709</v>
      </c>
      <c r="AG2763" s="242" t="str">
        <f>IFERROR(VLOOKUP(작성용!A:A,RM!A:D,4,0),"-")</f>
        <v>정창수</v>
      </c>
      <c r="AH2763" s="9" t="s">
        <v>9881</v>
      </c>
      <c r="AI2763" s="238" t="s">
        <v>13092</v>
      </c>
      <c r="AJ2763" s="238" t="s">
        <v>9173</v>
      </c>
      <c r="AK2763" s="238" t="s">
        <v>6726</v>
      </c>
      <c r="AL2763" s="238">
        <v>2762</v>
      </c>
    </row>
    <row r="2764" spans="1:38" x14ac:dyDescent="0.3">
      <c r="A2764" s="232" t="s">
        <v>669</v>
      </c>
      <c r="B2764" s="232" t="s">
        <v>9878</v>
      </c>
      <c r="C2764" s="244" t="s">
        <v>6717</v>
      </c>
      <c r="D2764" s="240" t="s">
        <v>8062</v>
      </c>
      <c r="E2764" s="239" t="s">
        <v>4671</v>
      </c>
      <c r="F2764" s="243" t="s">
        <v>6729</v>
      </c>
      <c r="G2764" s="214">
        <v>0</v>
      </c>
      <c r="H2764" s="234" t="s">
        <v>9173</v>
      </c>
      <c r="I2764" s="234"/>
      <c r="J2764" s="234"/>
      <c r="K2764" s="234"/>
      <c r="L2764" s="234"/>
      <c r="M2764" s="234"/>
      <c r="N2764" s="234" t="s">
        <v>6720</v>
      </c>
      <c r="O2764" s="234" t="s">
        <v>8322</v>
      </c>
      <c r="P2764" s="233" t="s">
        <v>8324</v>
      </c>
      <c r="Q2764" s="226">
        <v>410000181</v>
      </c>
      <c r="R2764" s="212" t="s">
        <v>4672</v>
      </c>
      <c r="S2764" s="213" t="s">
        <v>9982</v>
      </c>
      <c r="T2764" s="236">
        <v>45534</v>
      </c>
      <c r="U2764" s="237" t="s">
        <v>6722</v>
      </c>
      <c r="V2764" s="237">
        <v>45572</v>
      </c>
      <c r="W2764" s="237">
        <v>45586</v>
      </c>
      <c r="X2764" s="237" t="s">
        <v>9173</v>
      </c>
      <c r="Y2764" s="237"/>
      <c r="Z2764" s="237" t="s">
        <v>5872</v>
      </c>
      <c r="AA2764" s="225">
        <v>202409</v>
      </c>
      <c r="AB2764" s="246"/>
      <c r="AC2764" s="236" t="s">
        <v>6708</v>
      </c>
      <c r="AD2764" s="247" t="s">
        <v>6709</v>
      </c>
      <c r="AE2764" s="248">
        <v>0</v>
      </c>
      <c r="AF2764" s="247" t="s">
        <v>6709</v>
      </c>
      <c r="AG2764" s="242" t="str">
        <f>IFERROR(VLOOKUP(작성용!A:A,RM!A:D,4,0),"-")</f>
        <v>정창수</v>
      </c>
      <c r="AH2764" s="9" t="s">
        <v>9881</v>
      </c>
      <c r="AI2764" s="238" t="s">
        <v>13092</v>
      </c>
      <c r="AJ2764" s="238" t="s">
        <v>9173</v>
      </c>
      <c r="AK2764" s="238" t="s">
        <v>6726</v>
      </c>
      <c r="AL2764" s="238">
        <v>2763</v>
      </c>
    </row>
    <row r="2765" spans="1:38" x14ac:dyDescent="0.3">
      <c r="A2765" s="232" t="s">
        <v>669</v>
      </c>
      <c r="B2765" s="232" t="s">
        <v>9878</v>
      </c>
      <c r="C2765" s="244" t="s">
        <v>6717</v>
      </c>
      <c r="D2765" s="240" t="s">
        <v>9983</v>
      </c>
      <c r="E2765" s="239" t="s">
        <v>5965</v>
      </c>
      <c r="F2765" s="243" t="s">
        <v>6729</v>
      </c>
      <c r="G2765" s="214">
        <v>0</v>
      </c>
      <c r="H2765" s="234" t="s">
        <v>9173</v>
      </c>
      <c r="I2765" s="234"/>
      <c r="J2765" s="234"/>
      <c r="K2765" s="234"/>
      <c r="L2765" s="234"/>
      <c r="M2765" s="234"/>
      <c r="N2765" s="234" t="s">
        <v>6720</v>
      </c>
      <c r="O2765" s="234" t="s">
        <v>8322</v>
      </c>
      <c r="P2765" s="233" t="s">
        <v>8324</v>
      </c>
      <c r="Q2765" s="226">
        <v>410000305</v>
      </c>
      <c r="R2765" s="212" t="s">
        <v>5966</v>
      </c>
      <c r="S2765" s="213" t="s">
        <v>9984</v>
      </c>
      <c r="T2765" s="236">
        <v>45534</v>
      </c>
      <c r="U2765" s="237" t="s">
        <v>6722</v>
      </c>
      <c r="V2765" s="237">
        <v>45572</v>
      </c>
      <c r="W2765" s="237">
        <v>45586</v>
      </c>
      <c r="X2765" s="237" t="s">
        <v>9173</v>
      </c>
      <c r="Y2765" s="237"/>
      <c r="Z2765" s="237" t="s">
        <v>5872</v>
      </c>
      <c r="AA2765" s="225">
        <v>202409</v>
      </c>
      <c r="AB2765" s="246"/>
      <c r="AC2765" s="236" t="s">
        <v>6708</v>
      </c>
      <c r="AD2765" s="247" t="s">
        <v>6709</v>
      </c>
      <c r="AE2765" s="248">
        <v>0</v>
      </c>
      <c r="AF2765" s="247" t="s">
        <v>6709</v>
      </c>
      <c r="AG2765" s="242" t="str">
        <f>IFERROR(VLOOKUP(작성용!A:A,RM!A:D,4,0),"-")</f>
        <v>정창수</v>
      </c>
      <c r="AH2765" s="9" t="s">
        <v>9881</v>
      </c>
      <c r="AI2765" s="238" t="s">
        <v>13092</v>
      </c>
      <c r="AJ2765" s="238" t="s">
        <v>9173</v>
      </c>
      <c r="AK2765" s="238" t="s">
        <v>6726</v>
      </c>
      <c r="AL2765" s="238">
        <v>2764</v>
      </c>
    </row>
    <row r="2766" spans="1:38" x14ac:dyDescent="0.3">
      <c r="A2766" s="232" t="s">
        <v>669</v>
      </c>
      <c r="B2766" s="232" t="s">
        <v>9878</v>
      </c>
      <c r="C2766" s="244" t="s">
        <v>6717</v>
      </c>
      <c r="D2766" s="240" t="s">
        <v>7332</v>
      </c>
      <c r="E2766" s="239" t="s">
        <v>4517</v>
      </c>
      <c r="F2766" s="243" t="s">
        <v>6729</v>
      </c>
      <c r="G2766" s="214">
        <v>0</v>
      </c>
      <c r="H2766" s="234" t="s">
        <v>9173</v>
      </c>
      <c r="I2766" s="234"/>
      <c r="J2766" s="234"/>
      <c r="K2766" s="234"/>
      <c r="L2766" s="234"/>
      <c r="M2766" s="234"/>
      <c r="N2766" s="234" t="s">
        <v>6720</v>
      </c>
      <c r="O2766" s="234" t="s">
        <v>8322</v>
      </c>
      <c r="P2766" s="233" t="s">
        <v>8324</v>
      </c>
      <c r="Q2766" s="226">
        <v>410000050</v>
      </c>
      <c r="R2766" s="212" t="s">
        <v>4518</v>
      </c>
      <c r="S2766" s="213" t="s">
        <v>7333</v>
      </c>
      <c r="T2766" s="236">
        <v>45534</v>
      </c>
      <c r="U2766" s="237" t="s">
        <v>6722</v>
      </c>
      <c r="V2766" s="237">
        <v>45572</v>
      </c>
      <c r="W2766" s="237">
        <v>45586</v>
      </c>
      <c r="X2766" s="237" t="s">
        <v>9173</v>
      </c>
      <c r="Y2766" s="237"/>
      <c r="Z2766" s="237" t="s">
        <v>5872</v>
      </c>
      <c r="AA2766" s="225">
        <v>202409</v>
      </c>
      <c r="AB2766" s="246"/>
      <c r="AC2766" s="236" t="s">
        <v>6708</v>
      </c>
      <c r="AD2766" s="247" t="s">
        <v>6709</v>
      </c>
      <c r="AE2766" s="248">
        <v>0</v>
      </c>
      <c r="AF2766" s="247" t="s">
        <v>6709</v>
      </c>
      <c r="AG2766" s="242" t="str">
        <f>IFERROR(VLOOKUP(작성용!A:A,RM!A:D,4,0),"-")</f>
        <v>정창수</v>
      </c>
      <c r="AH2766" s="9" t="s">
        <v>9881</v>
      </c>
      <c r="AI2766" s="238" t="s">
        <v>13092</v>
      </c>
      <c r="AJ2766" s="238" t="s">
        <v>9173</v>
      </c>
      <c r="AK2766" s="238" t="s">
        <v>6726</v>
      </c>
      <c r="AL2766" s="238">
        <v>2765</v>
      </c>
    </row>
    <row r="2767" spans="1:38" x14ac:dyDescent="0.3">
      <c r="A2767" s="232" t="s">
        <v>669</v>
      </c>
      <c r="B2767" s="232" t="s">
        <v>9878</v>
      </c>
      <c r="C2767" s="244" t="s">
        <v>6717</v>
      </c>
      <c r="D2767" s="240" t="s">
        <v>7299</v>
      </c>
      <c r="E2767" s="239" t="s">
        <v>4487</v>
      </c>
      <c r="F2767" s="243" t="s">
        <v>6729</v>
      </c>
      <c r="G2767" s="214">
        <v>0</v>
      </c>
      <c r="H2767" s="234" t="s">
        <v>9173</v>
      </c>
      <c r="I2767" s="234"/>
      <c r="J2767" s="234"/>
      <c r="K2767" s="234"/>
      <c r="L2767" s="234"/>
      <c r="M2767" s="234"/>
      <c r="N2767" s="234" t="s">
        <v>6720</v>
      </c>
      <c r="O2767" s="234" t="s">
        <v>8322</v>
      </c>
      <c r="P2767" s="233" t="s">
        <v>8324</v>
      </c>
      <c r="Q2767" s="226">
        <v>410000086</v>
      </c>
      <c r="R2767" s="212" t="s">
        <v>4488</v>
      </c>
      <c r="S2767" s="213" t="s">
        <v>7300</v>
      </c>
      <c r="T2767" s="236">
        <v>45534</v>
      </c>
      <c r="U2767" s="237" t="s">
        <v>6722</v>
      </c>
      <c r="V2767" s="237">
        <v>45572</v>
      </c>
      <c r="W2767" s="237">
        <v>45586</v>
      </c>
      <c r="X2767" s="237" t="s">
        <v>9173</v>
      </c>
      <c r="Y2767" s="237"/>
      <c r="Z2767" s="237" t="s">
        <v>5872</v>
      </c>
      <c r="AA2767" s="225">
        <v>202409</v>
      </c>
      <c r="AB2767" s="246"/>
      <c r="AC2767" s="236" t="s">
        <v>6708</v>
      </c>
      <c r="AD2767" s="247" t="s">
        <v>6709</v>
      </c>
      <c r="AE2767" s="248">
        <v>0</v>
      </c>
      <c r="AF2767" s="247" t="s">
        <v>6709</v>
      </c>
      <c r="AG2767" s="242" t="str">
        <f>IFERROR(VLOOKUP(작성용!A:A,RM!A:D,4,0),"-")</f>
        <v>정창수</v>
      </c>
      <c r="AH2767" s="9" t="s">
        <v>9881</v>
      </c>
      <c r="AI2767" s="238" t="s">
        <v>13092</v>
      </c>
      <c r="AJ2767" s="238" t="s">
        <v>9173</v>
      </c>
      <c r="AK2767" s="238" t="s">
        <v>6726</v>
      </c>
      <c r="AL2767" s="238">
        <v>2766</v>
      </c>
    </row>
    <row r="2768" spans="1:38" x14ac:dyDescent="0.3">
      <c r="A2768" s="232" t="s">
        <v>669</v>
      </c>
      <c r="B2768" s="232" t="s">
        <v>9878</v>
      </c>
      <c r="C2768" s="244" t="s">
        <v>6717</v>
      </c>
      <c r="D2768" s="240" t="s">
        <v>7363</v>
      </c>
      <c r="E2768" s="239" t="s">
        <v>3986</v>
      </c>
      <c r="F2768" s="243" t="s">
        <v>6729</v>
      </c>
      <c r="G2768" s="214">
        <v>0</v>
      </c>
      <c r="H2768" s="234" t="s">
        <v>9173</v>
      </c>
      <c r="I2768" s="234"/>
      <c r="J2768" s="234"/>
      <c r="K2768" s="234"/>
      <c r="L2768" s="234"/>
      <c r="M2768" s="234"/>
      <c r="N2768" s="234" t="s">
        <v>6720</v>
      </c>
      <c r="O2768" s="234" t="s">
        <v>8322</v>
      </c>
      <c r="P2768" s="233" t="s">
        <v>8324</v>
      </c>
      <c r="Q2768" s="226">
        <v>410000293</v>
      </c>
      <c r="R2768" s="212" t="s">
        <v>4189</v>
      </c>
      <c r="S2768" s="213" t="s">
        <v>7364</v>
      </c>
      <c r="T2768" s="236">
        <v>45534</v>
      </c>
      <c r="U2768" s="237" t="s">
        <v>6722</v>
      </c>
      <c r="V2768" s="237">
        <v>45572</v>
      </c>
      <c r="W2768" s="237">
        <v>45586</v>
      </c>
      <c r="X2768" s="237" t="s">
        <v>9173</v>
      </c>
      <c r="Y2768" s="237"/>
      <c r="Z2768" s="237" t="s">
        <v>5872</v>
      </c>
      <c r="AA2768" s="225">
        <v>202409</v>
      </c>
      <c r="AB2768" s="246"/>
      <c r="AC2768" s="236" t="s">
        <v>6708</v>
      </c>
      <c r="AD2768" s="247" t="s">
        <v>6709</v>
      </c>
      <c r="AE2768" s="248">
        <v>0</v>
      </c>
      <c r="AF2768" s="247" t="s">
        <v>6709</v>
      </c>
      <c r="AG2768" s="242" t="str">
        <f>IFERROR(VLOOKUP(작성용!A:A,RM!A:D,4,0),"-")</f>
        <v>정창수</v>
      </c>
      <c r="AH2768" s="9" t="s">
        <v>9881</v>
      </c>
      <c r="AI2768" s="238" t="s">
        <v>13092</v>
      </c>
      <c r="AJ2768" s="238" t="s">
        <v>9173</v>
      </c>
      <c r="AK2768" s="238" t="s">
        <v>6726</v>
      </c>
      <c r="AL2768" s="238">
        <v>2767</v>
      </c>
    </row>
    <row r="2769" spans="1:38" x14ac:dyDescent="0.3">
      <c r="A2769" s="232" t="s">
        <v>669</v>
      </c>
      <c r="B2769" s="232" t="s">
        <v>9878</v>
      </c>
      <c r="C2769" s="244" t="s">
        <v>6717</v>
      </c>
      <c r="D2769" s="240" t="s">
        <v>9985</v>
      </c>
      <c r="E2769" s="239" t="s">
        <v>5967</v>
      </c>
      <c r="F2769" s="243" t="s">
        <v>6729</v>
      </c>
      <c r="G2769" s="214">
        <v>0</v>
      </c>
      <c r="H2769" s="234" t="s">
        <v>9173</v>
      </c>
      <c r="I2769" s="234"/>
      <c r="J2769" s="234"/>
      <c r="K2769" s="234"/>
      <c r="L2769" s="234"/>
      <c r="M2769" s="234"/>
      <c r="N2769" s="234" t="s">
        <v>6720</v>
      </c>
      <c r="O2769" s="234" t="s">
        <v>8322</v>
      </c>
      <c r="P2769" s="233" t="s">
        <v>8324</v>
      </c>
      <c r="Q2769" s="226">
        <v>410000325</v>
      </c>
      <c r="R2769" s="212" t="s">
        <v>5968</v>
      </c>
      <c r="S2769" s="213" t="s">
        <v>9986</v>
      </c>
      <c r="T2769" s="236">
        <v>45534</v>
      </c>
      <c r="U2769" s="237" t="s">
        <v>6722</v>
      </c>
      <c r="V2769" s="237">
        <v>45572</v>
      </c>
      <c r="W2769" s="237">
        <v>45586</v>
      </c>
      <c r="X2769" s="237" t="s">
        <v>9173</v>
      </c>
      <c r="Y2769" s="237"/>
      <c r="Z2769" s="237" t="s">
        <v>5872</v>
      </c>
      <c r="AA2769" s="225">
        <v>202409</v>
      </c>
      <c r="AB2769" s="246"/>
      <c r="AC2769" s="236" t="s">
        <v>6708</v>
      </c>
      <c r="AD2769" s="247" t="s">
        <v>6709</v>
      </c>
      <c r="AE2769" s="248">
        <v>0</v>
      </c>
      <c r="AF2769" s="247" t="s">
        <v>6709</v>
      </c>
      <c r="AG2769" s="242" t="str">
        <f>IFERROR(VLOOKUP(작성용!A:A,RM!A:D,4,0),"-")</f>
        <v>정창수</v>
      </c>
      <c r="AH2769" s="9" t="s">
        <v>9881</v>
      </c>
      <c r="AI2769" s="238" t="s">
        <v>13092</v>
      </c>
      <c r="AJ2769" s="238" t="s">
        <v>9173</v>
      </c>
      <c r="AK2769" s="238" t="s">
        <v>6726</v>
      </c>
      <c r="AL2769" s="238">
        <v>2768</v>
      </c>
    </row>
    <row r="2770" spans="1:38" x14ac:dyDescent="0.3">
      <c r="A2770" s="232" t="s">
        <v>669</v>
      </c>
      <c r="B2770" s="232" t="s">
        <v>9878</v>
      </c>
      <c r="C2770" s="244" t="s">
        <v>6717</v>
      </c>
      <c r="D2770" s="240" t="s">
        <v>9696</v>
      </c>
      <c r="E2770" s="239" t="s">
        <v>5789</v>
      </c>
      <c r="F2770" s="243" t="s">
        <v>6729</v>
      </c>
      <c r="G2770" s="214">
        <v>0</v>
      </c>
      <c r="H2770" s="234" t="s">
        <v>9173</v>
      </c>
      <c r="I2770" s="234"/>
      <c r="J2770" s="234"/>
      <c r="K2770" s="234"/>
      <c r="L2770" s="234"/>
      <c r="M2770" s="234"/>
      <c r="N2770" s="234" t="s">
        <v>6720</v>
      </c>
      <c r="O2770" s="234" t="s">
        <v>8322</v>
      </c>
      <c r="P2770" s="233" t="s">
        <v>8324</v>
      </c>
      <c r="Q2770" s="226">
        <v>410000213</v>
      </c>
      <c r="R2770" s="212" t="s">
        <v>5790</v>
      </c>
      <c r="S2770" s="213" t="s">
        <v>9987</v>
      </c>
      <c r="T2770" s="236">
        <v>45534</v>
      </c>
      <c r="U2770" s="237" t="s">
        <v>6722</v>
      </c>
      <c r="V2770" s="237">
        <v>45572</v>
      </c>
      <c r="W2770" s="237">
        <v>45586</v>
      </c>
      <c r="X2770" s="237" t="s">
        <v>9173</v>
      </c>
      <c r="Y2770" s="237"/>
      <c r="Z2770" s="237" t="s">
        <v>5872</v>
      </c>
      <c r="AA2770" s="225">
        <v>202409</v>
      </c>
      <c r="AB2770" s="246"/>
      <c r="AC2770" s="236" t="s">
        <v>6708</v>
      </c>
      <c r="AD2770" s="247" t="s">
        <v>6709</v>
      </c>
      <c r="AE2770" s="248">
        <v>0</v>
      </c>
      <c r="AF2770" s="247" t="s">
        <v>6709</v>
      </c>
      <c r="AG2770" s="242" t="str">
        <f>IFERROR(VLOOKUP(작성용!A:A,RM!A:D,4,0),"-")</f>
        <v>정창수</v>
      </c>
      <c r="AH2770" s="9" t="s">
        <v>9881</v>
      </c>
      <c r="AI2770" s="238" t="s">
        <v>13092</v>
      </c>
      <c r="AJ2770" s="238" t="s">
        <v>9173</v>
      </c>
      <c r="AK2770" s="238" t="s">
        <v>6726</v>
      </c>
      <c r="AL2770" s="238">
        <v>2769</v>
      </c>
    </row>
    <row r="2771" spans="1:38" x14ac:dyDescent="0.3">
      <c r="A2771" s="232" t="s">
        <v>669</v>
      </c>
      <c r="B2771" s="232" t="s">
        <v>9878</v>
      </c>
      <c r="C2771" s="244" t="s">
        <v>6717</v>
      </c>
      <c r="D2771" s="240" t="s">
        <v>7347</v>
      </c>
      <c r="E2771" s="239" t="s">
        <v>4532</v>
      </c>
      <c r="F2771" s="243" t="s">
        <v>6729</v>
      </c>
      <c r="G2771" s="214">
        <v>0</v>
      </c>
      <c r="H2771" s="234" t="s">
        <v>9173</v>
      </c>
      <c r="I2771" s="234"/>
      <c r="J2771" s="234"/>
      <c r="K2771" s="234"/>
      <c r="L2771" s="234"/>
      <c r="M2771" s="234"/>
      <c r="N2771" s="234" t="s">
        <v>6720</v>
      </c>
      <c r="O2771" s="234" t="s">
        <v>8322</v>
      </c>
      <c r="P2771" s="233" t="s">
        <v>8324</v>
      </c>
      <c r="Q2771" s="226">
        <v>410000177</v>
      </c>
      <c r="R2771" s="212" t="s">
        <v>4533</v>
      </c>
      <c r="S2771" s="213" t="s">
        <v>7348</v>
      </c>
      <c r="T2771" s="236">
        <v>45534</v>
      </c>
      <c r="U2771" s="237" t="s">
        <v>6722</v>
      </c>
      <c r="V2771" s="237">
        <v>45572</v>
      </c>
      <c r="W2771" s="237">
        <v>45586</v>
      </c>
      <c r="X2771" s="237" t="s">
        <v>9173</v>
      </c>
      <c r="Y2771" s="237"/>
      <c r="Z2771" s="237" t="s">
        <v>5872</v>
      </c>
      <c r="AA2771" s="225">
        <v>202409</v>
      </c>
      <c r="AB2771" s="246"/>
      <c r="AC2771" s="236" t="s">
        <v>6708</v>
      </c>
      <c r="AD2771" s="247" t="s">
        <v>6709</v>
      </c>
      <c r="AE2771" s="248">
        <v>0</v>
      </c>
      <c r="AF2771" s="247" t="s">
        <v>6709</v>
      </c>
      <c r="AG2771" s="242" t="str">
        <f>IFERROR(VLOOKUP(작성용!A:A,RM!A:D,4,0),"-")</f>
        <v>정창수</v>
      </c>
      <c r="AH2771" s="9" t="s">
        <v>9881</v>
      </c>
      <c r="AI2771" s="238" t="s">
        <v>13092</v>
      </c>
      <c r="AJ2771" s="238" t="s">
        <v>9173</v>
      </c>
      <c r="AK2771" s="238" t="s">
        <v>6726</v>
      </c>
      <c r="AL2771" s="238">
        <v>2770</v>
      </c>
    </row>
    <row r="2772" spans="1:38" x14ac:dyDescent="0.3">
      <c r="A2772" s="232" t="s">
        <v>669</v>
      </c>
      <c r="B2772" s="232" t="s">
        <v>9878</v>
      </c>
      <c r="C2772" s="244" t="s">
        <v>6717</v>
      </c>
      <c r="D2772" s="240" t="s">
        <v>8070</v>
      </c>
      <c r="E2772" s="239" t="s">
        <v>4689</v>
      </c>
      <c r="F2772" s="243" t="s">
        <v>6729</v>
      </c>
      <c r="G2772" s="214">
        <v>0</v>
      </c>
      <c r="H2772" s="234" t="s">
        <v>9173</v>
      </c>
      <c r="I2772" s="234"/>
      <c r="J2772" s="234"/>
      <c r="K2772" s="234"/>
      <c r="L2772" s="234"/>
      <c r="M2772" s="234"/>
      <c r="N2772" s="234" t="s">
        <v>6720</v>
      </c>
      <c r="O2772" s="234" t="s">
        <v>8322</v>
      </c>
      <c r="P2772" s="233" t="s">
        <v>8324</v>
      </c>
      <c r="Q2772" s="226">
        <v>410000191</v>
      </c>
      <c r="R2772" s="212" t="s">
        <v>4690</v>
      </c>
      <c r="S2772" s="213" t="s">
        <v>8455</v>
      </c>
      <c r="T2772" s="236">
        <v>45534</v>
      </c>
      <c r="U2772" s="237" t="s">
        <v>6722</v>
      </c>
      <c r="V2772" s="237">
        <v>45572</v>
      </c>
      <c r="W2772" s="237">
        <v>45586</v>
      </c>
      <c r="X2772" s="237" t="s">
        <v>9173</v>
      </c>
      <c r="Y2772" s="237"/>
      <c r="Z2772" s="237" t="s">
        <v>5872</v>
      </c>
      <c r="AA2772" s="225">
        <v>202409</v>
      </c>
      <c r="AB2772" s="246"/>
      <c r="AC2772" s="236" t="s">
        <v>6708</v>
      </c>
      <c r="AD2772" s="247" t="s">
        <v>6709</v>
      </c>
      <c r="AE2772" s="248">
        <v>0</v>
      </c>
      <c r="AF2772" s="247" t="s">
        <v>6709</v>
      </c>
      <c r="AG2772" s="242" t="str">
        <f>IFERROR(VLOOKUP(작성용!A:A,RM!A:D,4,0),"-")</f>
        <v>정창수</v>
      </c>
      <c r="AH2772" s="9" t="s">
        <v>9881</v>
      </c>
      <c r="AI2772" s="238" t="s">
        <v>13092</v>
      </c>
      <c r="AJ2772" s="238" t="s">
        <v>9173</v>
      </c>
      <c r="AK2772" s="238" t="s">
        <v>6726</v>
      </c>
      <c r="AL2772" s="238">
        <v>2771</v>
      </c>
    </row>
    <row r="2773" spans="1:38" x14ac:dyDescent="0.3">
      <c r="A2773" s="232" t="s">
        <v>669</v>
      </c>
      <c r="B2773" s="232" t="s">
        <v>9878</v>
      </c>
      <c r="C2773" s="244" t="s">
        <v>6717</v>
      </c>
      <c r="D2773" s="240" t="s">
        <v>6738</v>
      </c>
      <c r="E2773" s="239" t="s">
        <v>5969</v>
      </c>
      <c r="F2773" s="243" t="s">
        <v>6729</v>
      </c>
      <c r="G2773" s="214">
        <v>0</v>
      </c>
      <c r="H2773" s="234" t="s">
        <v>9173</v>
      </c>
      <c r="I2773" s="234"/>
      <c r="J2773" s="234"/>
      <c r="K2773" s="234"/>
      <c r="L2773" s="234"/>
      <c r="M2773" s="234"/>
      <c r="N2773" s="234" t="s">
        <v>6720</v>
      </c>
      <c r="O2773" s="234" t="s">
        <v>8322</v>
      </c>
      <c r="P2773" s="233" t="s">
        <v>8324</v>
      </c>
      <c r="Q2773" s="226">
        <v>410000271</v>
      </c>
      <c r="R2773" s="212" t="s">
        <v>5970</v>
      </c>
      <c r="S2773" s="213" t="s">
        <v>9988</v>
      </c>
      <c r="T2773" s="236">
        <v>45534</v>
      </c>
      <c r="U2773" s="237" t="s">
        <v>6722</v>
      </c>
      <c r="V2773" s="237">
        <v>45572</v>
      </c>
      <c r="W2773" s="237">
        <v>45586</v>
      </c>
      <c r="X2773" s="237" t="s">
        <v>9173</v>
      </c>
      <c r="Y2773" s="237"/>
      <c r="Z2773" s="237" t="s">
        <v>5872</v>
      </c>
      <c r="AA2773" s="225">
        <v>202409</v>
      </c>
      <c r="AB2773" s="246"/>
      <c r="AC2773" s="236" t="s">
        <v>6708</v>
      </c>
      <c r="AD2773" s="247" t="s">
        <v>6709</v>
      </c>
      <c r="AE2773" s="248">
        <v>0</v>
      </c>
      <c r="AF2773" s="247" t="s">
        <v>6709</v>
      </c>
      <c r="AG2773" s="242" t="str">
        <f>IFERROR(VLOOKUP(작성용!A:A,RM!A:D,4,0),"-")</f>
        <v>정창수</v>
      </c>
      <c r="AH2773" s="9" t="s">
        <v>9881</v>
      </c>
      <c r="AI2773" s="238" t="s">
        <v>13092</v>
      </c>
      <c r="AJ2773" s="238" t="s">
        <v>9173</v>
      </c>
      <c r="AK2773" s="238" t="s">
        <v>6726</v>
      </c>
      <c r="AL2773" s="238">
        <v>2772</v>
      </c>
    </row>
    <row r="2774" spans="1:38" x14ac:dyDescent="0.3">
      <c r="A2774" s="232" t="s">
        <v>669</v>
      </c>
      <c r="B2774" s="232" t="s">
        <v>9878</v>
      </c>
      <c r="C2774" s="244" t="s">
        <v>6717</v>
      </c>
      <c r="D2774" s="240" t="s">
        <v>8071</v>
      </c>
      <c r="E2774" s="239" t="s">
        <v>4691</v>
      </c>
      <c r="F2774" s="243" t="s">
        <v>6729</v>
      </c>
      <c r="G2774" s="214">
        <v>0</v>
      </c>
      <c r="H2774" s="234" t="s">
        <v>9173</v>
      </c>
      <c r="I2774" s="234"/>
      <c r="J2774" s="234"/>
      <c r="K2774" s="234"/>
      <c r="L2774" s="234"/>
      <c r="M2774" s="234"/>
      <c r="N2774" s="234" t="s">
        <v>6720</v>
      </c>
      <c r="O2774" s="234" t="s">
        <v>8322</v>
      </c>
      <c r="P2774" s="233" t="s">
        <v>8324</v>
      </c>
      <c r="Q2774" s="226">
        <v>410000198</v>
      </c>
      <c r="R2774" s="212" t="s">
        <v>4692</v>
      </c>
      <c r="S2774" s="213" t="s">
        <v>9989</v>
      </c>
      <c r="T2774" s="236">
        <v>45534</v>
      </c>
      <c r="U2774" s="237" t="s">
        <v>6722</v>
      </c>
      <c r="V2774" s="237">
        <v>45572</v>
      </c>
      <c r="W2774" s="237">
        <v>45586</v>
      </c>
      <c r="X2774" s="237" t="s">
        <v>9173</v>
      </c>
      <c r="Y2774" s="237"/>
      <c r="Z2774" s="237" t="s">
        <v>5872</v>
      </c>
      <c r="AA2774" s="225">
        <v>202409</v>
      </c>
      <c r="AB2774" s="246"/>
      <c r="AC2774" s="236" t="s">
        <v>6708</v>
      </c>
      <c r="AD2774" s="247" t="s">
        <v>6709</v>
      </c>
      <c r="AE2774" s="248">
        <v>0</v>
      </c>
      <c r="AF2774" s="247" t="s">
        <v>6709</v>
      </c>
      <c r="AG2774" s="242" t="str">
        <f>IFERROR(VLOOKUP(작성용!A:A,RM!A:D,4,0),"-")</f>
        <v>정창수</v>
      </c>
      <c r="AH2774" s="9" t="s">
        <v>9881</v>
      </c>
      <c r="AI2774" s="238" t="s">
        <v>13092</v>
      </c>
      <c r="AJ2774" s="238" t="s">
        <v>9173</v>
      </c>
      <c r="AK2774" s="238" t="s">
        <v>6726</v>
      </c>
      <c r="AL2774" s="238">
        <v>2773</v>
      </c>
    </row>
    <row r="2775" spans="1:38" x14ac:dyDescent="0.3">
      <c r="A2775" s="232" t="s">
        <v>669</v>
      </c>
      <c r="B2775" s="232" t="s">
        <v>9878</v>
      </c>
      <c r="C2775" s="244" t="s">
        <v>6717</v>
      </c>
      <c r="D2775" s="240" t="s">
        <v>9990</v>
      </c>
      <c r="E2775" s="239" t="s">
        <v>5971</v>
      </c>
      <c r="F2775" s="243" t="s">
        <v>6729</v>
      </c>
      <c r="G2775" s="214">
        <v>0</v>
      </c>
      <c r="H2775" s="234" t="s">
        <v>9173</v>
      </c>
      <c r="I2775" s="234"/>
      <c r="J2775" s="234"/>
      <c r="K2775" s="234"/>
      <c r="L2775" s="234"/>
      <c r="M2775" s="234"/>
      <c r="N2775" s="234" t="s">
        <v>6720</v>
      </c>
      <c r="O2775" s="234" t="s">
        <v>8322</v>
      </c>
      <c r="P2775" s="233" t="s">
        <v>8324</v>
      </c>
      <c r="Q2775" s="226">
        <v>410000234</v>
      </c>
      <c r="R2775" s="212" t="s">
        <v>5972</v>
      </c>
      <c r="S2775" s="213" t="s">
        <v>9991</v>
      </c>
      <c r="T2775" s="236">
        <v>45534</v>
      </c>
      <c r="U2775" s="237" t="s">
        <v>6722</v>
      </c>
      <c r="V2775" s="237">
        <v>45572</v>
      </c>
      <c r="W2775" s="237">
        <v>45586</v>
      </c>
      <c r="X2775" s="237" t="s">
        <v>9173</v>
      </c>
      <c r="Y2775" s="237"/>
      <c r="Z2775" s="237" t="s">
        <v>5872</v>
      </c>
      <c r="AA2775" s="225">
        <v>202409</v>
      </c>
      <c r="AB2775" s="246"/>
      <c r="AC2775" s="236" t="s">
        <v>6708</v>
      </c>
      <c r="AD2775" s="247" t="s">
        <v>6709</v>
      </c>
      <c r="AE2775" s="248">
        <v>0</v>
      </c>
      <c r="AF2775" s="247" t="s">
        <v>6709</v>
      </c>
      <c r="AG2775" s="242" t="str">
        <f>IFERROR(VLOOKUP(작성용!A:A,RM!A:D,4,0),"-")</f>
        <v>정창수</v>
      </c>
      <c r="AH2775" s="9" t="s">
        <v>9881</v>
      </c>
      <c r="AI2775" s="238" t="s">
        <v>13092</v>
      </c>
      <c r="AJ2775" s="238" t="s">
        <v>9173</v>
      </c>
      <c r="AK2775" s="238" t="s">
        <v>6726</v>
      </c>
      <c r="AL2775" s="238">
        <v>2774</v>
      </c>
    </row>
    <row r="2776" spans="1:38" x14ac:dyDescent="0.3">
      <c r="A2776" s="232" t="s">
        <v>669</v>
      </c>
      <c r="B2776" s="232" t="s">
        <v>9878</v>
      </c>
      <c r="C2776" s="244" t="s">
        <v>6717</v>
      </c>
      <c r="D2776" s="240" t="s">
        <v>6739</v>
      </c>
      <c r="E2776" s="239" t="s">
        <v>3987</v>
      </c>
      <c r="F2776" s="243" t="s">
        <v>6729</v>
      </c>
      <c r="G2776" s="214">
        <v>0</v>
      </c>
      <c r="H2776" s="234" t="s">
        <v>9173</v>
      </c>
      <c r="I2776" s="234"/>
      <c r="J2776" s="234"/>
      <c r="K2776" s="234"/>
      <c r="L2776" s="234"/>
      <c r="M2776" s="234"/>
      <c r="N2776" s="234" t="s">
        <v>6720</v>
      </c>
      <c r="O2776" s="234" t="s">
        <v>8322</v>
      </c>
      <c r="P2776" s="233" t="s">
        <v>8324</v>
      </c>
      <c r="Q2776" s="226">
        <v>410000294</v>
      </c>
      <c r="R2776" s="212" t="s">
        <v>4190</v>
      </c>
      <c r="S2776" s="213" t="s">
        <v>7362</v>
      </c>
      <c r="T2776" s="236">
        <v>45534</v>
      </c>
      <c r="U2776" s="237" t="s">
        <v>6722</v>
      </c>
      <c r="V2776" s="237">
        <v>45572</v>
      </c>
      <c r="W2776" s="237">
        <v>45586</v>
      </c>
      <c r="X2776" s="237" t="s">
        <v>9173</v>
      </c>
      <c r="Y2776" s="237"/>
      <c r="Z2776" s="237" t="s">
        <v>5872</v>
      </c>
      <c r="AA2776" s="225">
        <v>202409</v>
      </c>
      <c r="AB2776" s="246"/>
      <c r="AC2776" s="236" t="s">
        <v>6708</v>
      </c>
      <c r="AD2776" s="247" t="s">
        <v>6709</v>
      </c>
      <c r="AE2776" s="248">
        <v>0</v>
      </c>
      <c r="AF2776" s="247" t="s">
        <v>6709</v>
      </c>
      <c r="AG2776" s="242" t="str">
        <f>IFERROR(VLOOKUP(작성용!A:A,RM!A:D,4,0),"-")</f>
        <v>정창수</v>
      </c>
      <c r="AH2776" s="9" t="s">
        <v>9881</v>
      </c>
      <c r="AI2776" s="238" t="s">
        <v>13092</v>
      </c>
      <c r="AJ2776" s="238" t="s">
        <v>9173</v>
      </c>
      <c r="AK2776" s="238" t="s">
        <v>6726</v>
      </c>
      <c r="AL2776" s="238">
        <v>2775</v>
      </c>
    </row>
    <row r="2777" spans="1:38" x14ac:dyDescent="0.3">
      <c r="A2777" s="232" t="s">
        <v>669</v>
      </c>
      <c r="B2777" s="232" t="s">
        <v>9878</v>
      </c>
      <c r="C2777" s="244" t="s">
        <v>6717</v>
      </c>
      <c r="D2777" s="240" t="s">
        <v>6740</v>
      </c>
      <c r="E2777" s="239" t="s">
        <v>4701</v>
      </c>
      <c r="F2777" s="243" t="s">
        <v>6729</v>
      </c>
      <c r="G2777" s="214">
        <v>0</v>
      </c>
      <c r="H2777" s="234" t="s">
        <v>9173</v>
      </c>
      <c r="I2777" s="234"/>
      <c r="J2777" s="234"/>
      <c r="K2777" s="234"/>
      <c r="L2777" s="234"/>
      <c r="M2777" s="234"/>
      <c r="N2777" s="234" t="s">
        <v>6720</v>
      </c>
      <c r="O2777" s="234" t="s">
        <v>8322</v>
      </c>
      <c r="P2777" s="233" t="s">
        <v>8324</v>
      </c>
      <c r="Q2777" s="226">
        <v>410000190</v>
      </c>
      <c r="R2777" s="212" t="s">
        <v>4702</v>
      </c>
      <c r="S2777" s="213" t="s">
        <v>8456</v>
      </c>
      <c r="T2777" s="236">
        <v>45534</v>
      </c>
      <c r="U2777" s="237" t="s">
        <v>6722</v>
      </c>
      <c r="V2777" s="237">
        <v>45572</v>
      </c>
      <c r="W2777" s="237">
        <v>45586</v>
      </c>
      <c r="X2777" s="237" t="s">
        <v>9173</v>
      </c>
      <c r="Y2777" s="237"/>
      <c r="Z2777" s="237" t="s">
        <v>5872</v>
      </c>
      <c r="AA2777" s="225">
        <v>202409</v>
      </c>
      <c r="AB2777" s="246"/>
      <c r="AC2777" s="236" t="s">
        <v>6708</v>
      </c>
      <c r="AD2777" s="247" t="s">
        <v>6709</v>
      </c>
      <c r="AE2777" s="248">
        <v>0</v>
      </c>
      <c r="AF2777" s="247" t="s">
        <v>6709</v>
      </c>
      <c r="AG2777" s="242" t="str">
        <f>IFERROR(VLOOKUP(작성용!A:A,RM!A:D,4,0),"-")</f>
        <v>정창수</v>
      </c>
      <c r="AH2777" s="9" t="s">
        <v>9881</v>
      </c>
      <c r="AI2777" s="238" t="s">
        <v>13092</v>
      </c>
      <c r="AJ2777" s="238" t="s">
        <v>9173</v>
      </c>
      <c r="AK2777" s="238" t="s">
        <v>6726</v>
      </c>
      <c r="AL2777" s="238">
        <v>2776</v>
      </c>
    </row>
    <row r="2778" spans="1:38" x14ac:dyDescent="0.3">
      <c r="A2778" s="232" t="s">
        <v>669</v>
      </c>
      <c r="B2778" s="232" t="s">
        <v>9878</v>
      </c>
      <c r="C2778" s="244" t="s">
        <v>6717</v>
      </c>
      <c r="D2778" s="240" t="s">
        <v>9992</v>
      </c>
      <c r="E2778" s="239" t="s">
        <v>5973</v>
      </c>
      <c r="F2778" s="243" t="s">
        <v>6729</v>
      </c>
      <c r="G2778" s="214">
        <v>0</v>
      </c>
      <c r="H2778" s="234" t="s">
        <v>9173</v>
      </c>
      <c r="I2778" s="234"/>
      <c r="J2778" s="234"/>
      <c r="K2778" s="234"/>
      <c r="L2778" s="234"/>
      <c r="M2778" s="234"/>
      <c r="N2778" s="234" t="s">
        <v>6720</v>
      </c>
      <c r="O2778" s="234" t="s">
        <v>8322</v>
      </c>
      <c r="P2778" s="233" t="s">
        <v>8324</v>
      </c>
      <c r="Q2778" s="226">
        <v>410000304</v>
      </c>
      <c r="R2778" s="212" t="s">
        <v>5974</v>
      </c>
      <c r="S2778" s="213" t="s">
        <v>9993</v>
      </c>
      <c r="T2778" s="236">
        <v>45534</v>
      </c>
      <c r="U2778" s="237" t="s">
        <v>6722</v>
      </c>
      <c r="V2778" s="237">
        <v>45572</v>
      </c>
      <c r="W2778" s="237">
        <v>45586</v>
      </c>
      <c r="X2778" s="237" t="s">
        <v>9173</v>
      </c>
      <c r="Y2778" s="237"/>
      <c r="Z2778" s="237" t="s">
        <v>5872</v>
      </c>
      <c r="AA2778" s="225">
        <v>202409</v>
      </c>
      <c r="AB2778" s="246"/>
      <c r="AC2778" s="236" t="s">
        <v>6708</v>
      </c>
      <c r="AD2778" s="247" t="s">
        <v>6709</v>
      </c>
      <c r="AE2778" s="248">
        <v>0</v>
      </c>
      <c r="AF2778" s="247" t="s">
        <v>6709</v>
      </c>
      <c r="AG2778" s="242" t="str">
        <f>IFERROR(VLOOKUP(작성용!A:A,RM!A:D,4,0),"-")</f>
        <v>정창수</v>
      </c>
      <c r="AH2778" s="9" t="s">
        <v>9881</v>
      </c>
      <c r="AI2778" s="238" t="s">
        <v>13092</v>
      </c>
      <c r="AJ2778" s="238" t="s">
        <v>9173</v>
      </c>
      <c r="AK2778" s="238" t="s">
        <v>6726</v>
      </c>
      <c r="AL2778" s="238">
        <v>2777</v>
      </c>
    </row>
    <row r="2779" spans="1:38" x14ac:dyDescent="0.3">
      <c r="A2779" s="232" t="s">
        <v>669</v>
      </c>
      <c r="B2779" s="232" t="s">
        <v>9878</v>
      </c>
      <c r="C2779" s="244" t="s">
        <v>6717</v>
      </c>
      <c r="D2779" s="240" t="s">
        <v>8519</v>
      </c>
      <c r="E2779" s="239" t="s">
        <v>5188</v>
      </c>
      <c r="F2779" s="243" t="s">
        <v>6729</v>
      </c>
      <c r="G2779" s="214">
        <v>0</v>
      </c>
      <c r="H2779" s="234" t="s">
        <v>9173</v>
      </c>
      <c r="I2779" s="234"/>
      <c r="J2779" s="234"/>
      <c r="K2779" s="234"/>
      <c r="L2779" s="234"/>
      <c r="M2779" s="234"/>
      <c r="N2779" s="234" t="s">
        <v>6720</v>
      </c>
      <c r="O2779" s="234" t="s">
        <v>8322</v>
      </c>
      <c r="P2779" s="233" t="s">
        <v>8324</v>
      </c>
      <c r="Q2779" s="226">
        <v>410000026</v>
      </c>
      <c r="R2779" s="212" t="s">
        <v>5189</v>
      </c>
      <c r="S2779" s="213" t="s">
        <v>9994</v>
      </c>
      <c r="T2779" s="236">
        <v>45534</v>
      </c>
      <c r="U2779" s="237" t="s">
        <v>6722</v>
      </c>
      <c r="V2779" s="237">
        <v>45572</v>
      </c>
      <c r="W2779" s="237">
        <v>45586</v>
      </c>
      <c r="X2779" s="237" t="s">
        <v>9173</v>
      </c>
      <c r="Y2779" s="237"/>
      <c r="Z2779" s="237" t="s">
        <v>5872</v>
      </c>
      <c r="AA2779" s="225">
        <v>202409</v>
      </c>
      <c r="AB2779" s="246"/>
      <c r="AC2779" s="236" t="s">
        <v>6708</v>
      </c>
      <c r="AD2779" s="247" t="s">
        <v>6709</v>
      </c>
      <c r="AE2779" s="248">
        <v>0</v>
      </c>
      <c r="AF2779" s="247" t="s">
        <v>6709</v>
      </c>
      <c r="AG2779" s="242" t="str">
        <f>IFERROR(VLOOKUP(작성용!A:A,RM!A:D,4,0),"-")</f>
        <v>정창수</v>
      </c>
      <c r="AH2779" s="9" t="s">
        <v>9881</v>
      </c>
      <c r="AI2779" s="238" t="s">
        <v>13092</v>
      </c>
      <c r="AJ2779" s="238" t="s">
        <v>9173</v>
      </c>
      <c r="AK2779" s="238" t="s">
        <v>6726</v>
      </c>
      <c r="AL2779" s="238">
        <v>2778</v>
      </c>
    </row>
    <row r="2780" spans="1:38" x14ac:dyDescent="0.3">
      <c r="A2780" s="232" t="s">
        <v>669</v>
      </c>
      <c r="B2780" s="232" t="s">
        <v>9878</v>
      </c>
      <c r="C2780" s="244" t="s">
        <v>6717</v>
      </c>
      <c r="D2780" s="240" t="s">
        <v>9995</v>
      </c>
      <c r="E2780" s="239" t="s">
        <v>5975</v>
      </c>
      <c r="F2780" s="243" t="s">
        <v>6729</v>
      </c>
      <c r="G2780" s="214">
        <v>0</v>
      </c>
      <c r="H2780" s="234" t="s">
        <v>9173</v>
      </c>
      <c r="I2780" s="234"/>
      <c r="J2780" s="234"/>
      <c r="K2780" s="234"/>
      <c r="L2780" s="234"/>
      <c r="M2780" s="234"/>
      <c r="N2780" s="234" t="s">
        <v>6720</v>
      </c>
      <c r="O2780" s="234" t="s">
        <v>8322</v>
      </c>
      <c r="P2780" s="233" t="s">
        <v>8324</v>
      </c>
      <c r="Q2780" s="226">
        <v>410000252</v>
      </c>
      <c r="R2780" s="212" t="s">
        <v>5976</v>
      </c>
      <c r="S2780" s="213" t="s">
        <v>9996</v>
      </c>
      <c r="T2780" s="236">
        <v>45534</v>
      </c>
      <c r="U2780" s="237" t="s">
        <v>6722</v>
      </c>
      <c r="V2780" s="237">
        <v>45572</v>
      </c>
      <c r="W2780" s="237">
        <v>45586</v>
      </c>
      <c r="X2780" s="237" t="s">
        <v>9173</v>
      </c>
      <c r="Y2780" s="237"/>
      <c r="Z2780" s="237" t="s">
        <v>5872</v>
      </c>
      <c r="AA2780" s="225">
        <v>202409</v>
      </c>
      <c r="AB2780" s="246"/>
      <c r="AC2780" s="236" t="s">
        <v>6708</v>
      </c>
      <c r="AD2780" s="247" t="s">
        <v>6709</v>
      </c>
      <c r="AE2780" s="248">
        <v>0</v>
      </c>
      <c r="AF2780" s="247" t="s">
        <v>6709</v>
      </c>
      <c r="AG2780" s="242" t="str">
        <f>IFERROR(VLOOKUP(작성용!A:A,RM!A:D,4,0),"-")</f>
        <v>정창수</v>
      </c>
      <c r="AH2780" s="9" t="s">
        <v>9881</v>
      </c>
      <c r="AI2780" s="238" t="s">
        <v>13092</v>
      </c>
      <c r="AJ2780" s="238" t="s">
        <v>9173</v>
      </c>
      <c r="AK2780" s="238" t="s">
        <v>6726</v>
      </c>
      <c r="AL2780" s="238">
        <v>2779</v>
      </c>
    </row>
    <row r="2781" spans="1:38" x14ac:dyDescent="0.3">
      <c r="A2781" s="232" t="s">
        <v>669</v>
      </c>
      <c r="B2781" s="232" t="s">
        <v>9878</v>
      </c>
      <c r="C2781" s="244" t="s">
        <v>6717</v>
      </c>
      <c r="D2781" s="240" t="s">
        <v>8412</v>
      </c>
      <c r="E2781" s="239" t="s">
        <v>5092</v>
      </c>
      <c r="F2781" s="243" t="s">
        <v>6729</v>
      </c>
      <c r="G2781" s="214">
        <v>0</v>
      </c>
      <c r="H2781" s="234" t="s">
        <v>9173</v>
      </c>
      <c r="I2781" s="234"/>
      <c r="J2781" s="234"/>
      <c r="K2781" s="234"/>
      <c r="L2781" s="234"/>
      <c r="M2781" s="234"/>
      <c r="N2781" s="234" t="s">
        <v>6720</v>
      </c>
      <c r="O2781" s="234" t="s">
        <v>8322</v>
      </c>
      <c r="P2781" s="233" t="s">
        <v>8324</v>
      </c>
      <c r="Q2781" s="226">
        <v>410000162</v>
      </c>
      <c r="R2781" s="212" t="s">
        <v>5093</v>
      </c>
      <c r="S2781" s="213" t="s">
        <v>9997</v>
      </c>
      <c r="T2781" s="236">
        <v>45534</v>
      </c>
      <c r="U2781" s="237" t="s">
        <v>6722</v>
      </c>
      <c r="V2781" s="237">
        <v>45572</v>
      </c>
      <c r="W2781" s="237">
        <v>45586</v>
      </c>
      <c r="X2781" s="237" t="s">
        <v>9173</v>
      </c>
      <c r="Y2781" s="237"/>
      <c r="Z2781" s="237" t="s">
        <v>5872</v>
      </c>
      <c r="AA2781" s="225">
        <v>202409</v>
      </c>
      <c r="AB2781" s="246"/>
      <c r="AC2781" s="236" t="s">
        <v>6708</v>
      </c>
      <c r="AD2781" s="247" t="s">
        <v>6709</v>
      </c>
      <c r="AE2781" s="248">
        <v>0</v>
      </c>
      <c r="AF2781" s="247" t="s">
        <v>6709</v>
      </c>
      <c r="AG2781" s="242" t="str">
        <f>IFERROR(VLOOKUP(작성용!A:A,RM!A:D,4,0),"-")</f>
        <v>정창수</v>
      </c>
      <c r="AH2781" s="9" t="s">
        <v>9881</v>
      </c>
      <c r="AI2781" s="238" t="s">
        <v>13092</v>
      </c>
      <c r="AJ2781" s="238" t="s">
        <v>9173</v>
      </c>
      <c r="AK2781" s="238" t="s">
        <v>6726</v>
      </c>
      <c r="AL2781" s="238">
        <v>2780</v>
      </c>
    </row>
    <row r="2782" spans="1:38" x14ac:dyDescent="0.3">
      <c r="A2782" s="232" t="s">
        <v>669</v>
      </c>
      <c r="B2782" s="232" t="s">
        <v>9878</v>
      </c>
      <c r="C2782" s="244" t="s">
        <v>6717</v>
      </c>
      <c r="D2782" s="240" t="s">
        <v>9998</v>
      </c>
      <c r="E2782" s="239" t="s">
        <v>5977</v>
      </c>
      <c r="F2782" s="243" t="s">
        <v>6729</v>
      </c>
      <c r="G2782" s="214">
        <v>0</v>
      </c>
      <c r="H2782" s="234" t="s">
        <v>9173</v>
      </c>
      <c r="I2782" s="234"/>
      <c r="J2782" s="234"/>
      <c r="K2782" s="234"/>
      <c r="L2782" s="234"/>
      <c r="M2782" s="234"/>
      <c r="N2782" s="234" t="s">
        <v>6720</v>
      </c>
      <c r="O2782" s="234" t="s">
        <v>8322</v>
      </c>
      <c r="P2782" s="233" t="s">
        <v>8324</v>
      </c>
      <c r="Q2782" s="226">
        <v>410000199</v>
      </c>
      <c r="R2782" s="212" t="s">
        <v>5978</v>
      </c>
      <c r="S2782" s="213" t="s">
        <v>9999</v>
      </c>
      <c r="T2782" s="236">
        <v>45534</v>
      </c>
      <c r="U2782" s="237" t="s">
        <v>6722</v>
      </c>
      <c r="V2782" s="237">
        <v>45572</v>
      </c>
      <c r="W2782" s="237">
        <v>45586</v>
      </c>
      <c r="X2782" s="237" t="s">
        <v>9173</v>
      </c>
      <c r="Y2782" s="237"/>
      <c r="Z2782" s="237" t="s">
        <v>5872</v>
      </c>
      <c r="AA2782" s="225">
        <v>202409</v>
      </c>
      <c r="AB2782" s="246"/>
      <c r="AC2782" s="236" t="s">
        <v>6708</v>
      </c>
      <c r="AD2782" s="247" t="s">
        <v>6709</v>
      </c>
      <c r="AE2782" s="248">
        <v>0</v>
      </c>
      <c r="AF2782" s="247" t="s">
        <v>6709</v>
      </c>
      <c r="AG2782" s="242" t="str">
        <f>IFERROR(VLOOKUP(작성용!A:A,RM!A:D,4,0),"-")</f>
        <v>정창수</v>
      </c>
      <c r="AH2782" s="9" t="s">
        <v>9881</v>
      </c>
      <c r="AI2782" s="238" t="s">
        <v>13092</v>
      </c>
      <c r="AJ2782" s="238" t="s">
        <v>9173</v>
      </c>
      <c r="AK2782" s="238" t="s">
        <v>6726</v>
      </c>
      <c r="AL2782" s="238">
        <v>2781</v>
      </c>
    </row>
    <row r="2783" spans="1:38" x14ac:dyDescent="0.3">
      <c r="A2783" s="232" t="s">
        <v>669</v>
      </c>
      <c r="B2783" s="232" t="s">
        <v>9878</v>
      </c>
      <c r="C2783" s="244" t="s">
        <v>6717</v>
      </c>
      <c r="D2783" s="240" t="s">
        <v>10000</v>
      </c>
      <c r="E2783" s="239" t="s">
        <v>5979</v>
      </c>
      <c r="F2783" s="243" t="s">
        <v>6729</v>
      </c>
      <c r="G2783" s="214">
        <v>0</v>
      </c>
      <c r="H2783" s="234" t="s">
        <v>9173</v>
      </c>
      <c r="I2783" s="234"/>
      <c r="J2783" s="234"/>
      <c r="K2783" s="234"/>
      <c r="L2783" s="234"/>
      <c r="M2783" s="234"/>
      <c r="N2783" s="234" t="s">
        <v>6720</v>
      </c>
      <c r="O2783" s="234" t="s">
        <v>8322</v>
      </c>
      <c r="P2783" s="233" t="s">
        <v>8324</v>
      </c>
      <c r="Q2783" s="226">
        <v>410000219</v>
      </c>
      <c r="R2783" s="212" t="s">
        <v>5980</v>
      </c>
      <c r="S2783" s="213" t="s">
        <v>10001</v>
      </c>
      <c r="T2783" s="236">
        <v>45534</v>
      </c>
      <c r="U2783" s="237" t="s">
        <v>6722</v>
      </c>
      <c r="V2783" s="237">
        <v>45572</v>
      </c>
      <c r="W2783" s="237">
        <v>45586</v>
      </c>
      <c r="X2783" s="237" t="s">
        <v>9173</v>
      </c>
      <c r="Y2783" s="237"/>
      <c r="Z2783" s="237" t="s">
        <v>5872</v>
      </c>
      <c r="AA2783" s="225">
        <v>202409</v>
      </c>
      <c r="AB2783" s="246"/>
      <c r="AC2783" s="236" t="s">
        <v>6708</v>
      </c>
      <c r="AD2783" s="247" t="s">
        <v>6709</v>
      </c>
      <c r="AE2783" s="248">
        <v>0</v>
      </c>
      <c r="AF2783" s="247" t="s">
        <v>6709</v>
      </c>
      <c r="AG2783" s="242" t="str">
        <f>IFERROR(VLOOKUP(작성용!A:A,RM!A:D,4,0),"-")</f>
        <v>정창수</v>
      </c>
      <c r="AH2783" s="9" t="s">
        <v>9881</v>
      </c>
      <c r="AI2783" s="238" t="s">
        <v>13092</v>
      </c>
      <c r="AJ2783" s="238" t="s">
        <v>9173</v>
      </c>
      <c r="AK2783" s="238" t="s">
        <v>6726</v>
      </c>
      <c r="AL2783" s="238">
        <v>2782</v>
      </c>
    </row>
    <row r="2784" spans="1:38" x14ac:dyDescent="0.3">
      <c r="A2784" s="232" t="s">
        <v>669</v>
      </c>
      <c r="B2784" s="232" t="s">
        <v>9878</v>
      </c>
      <c r="C2784" s="244" t="s">
        <v>6717</v>
      </c>
      <c r="D2784" s="240" t="s">
        <v>10002</v>
      </c>
      <c r="E2784" s="239" t="s">
        <v>5981</v>
      </c>
      <c r="F2784" s="243" t="s">
        <v>6729</v>
      </c>
      <c r="G2784" s="214">
        <v>0</v>
      </c>
      <c r="H2784" s="234" t="s">
        <v>9173</v>
      </c>
      <c r="I2784" s="234"/>
      <c r="J2784" s="234"/>
      <c r="K2784" s="234"/>
      <c r="L2784" s="234"/>
      <c r="M2784" s="234"/>
      <c r="N2784" s="234" t="s">
        <v>6720</v>
      </c>
      <c r="O2784" s="234" t="s">
        <v>8322</v>
      </c>
      <c r="P2784" s="233" t="s">
        <v>8324</v>
      </c>
      <c r="Q2784" s="226">
        <v>410000132</v>
      </c>
      <c r="R2784" s="212" t="s">
        <v>5982</v>
      </c>
      <c r="S2784" s="213" t="s">
        <v>10003</v>
      </c>
      <c r="T2784" s="236">
        <v>45534</v>
      </c>
      <c r="U2784" s="237" t="s">
        <v>6722</v>
      </c>
      <c r="V2784" s="237">
        <v>45572</v>
      </c>
      <c r="W2784" s="237">
        <v>45586</v>
      </c>
      <c r="X2784" s="237" t="s">
        <v>9173</v>
      </c>
      <c r="Y2784" s="237"/>
      <c r="Z2784" s="237" t="s">
        <v>5872</v>
      </c>
      <c r="AA2784" s="225">
        <v>202409</v>
      </c>
      <c r="AB2784" s="246"/>
      <c r="AC2784" s="236" t="s">
        <v>6708</v>
      </c>
      <c r="AD2784" s="247" t="s">
        <v>6709</v>
      </c>
      <c r="AE2784" s="248">
        <v>0</v>
      </c>
      <c r="AF2784" s="247" t="s">
        <v>6709</v>
      </c>
      <c r="AG2784" s="242" t="str">
        <f>IFERROR(VLOOKUP(작성용!A:A,RM!A:D,4,0),"-")</f>
        <v>정창수</v>
      </c>
      <c r="AH2784" s="9" t="s">
        <v>9881</v>
      </c>
      <c r="AI2784" s="238" t="s">
        <v>13092</v>
      </c>
      <c r="AJ2784" s="238" t="s">
        <v>9173</v>
      </c>
      <c r="AK2784" s="238" t="s">
        <v>6726</v>
      </c>
      <c r="AL2784" s="238">
        <v>2783</v>
      </c>
    </row>
    <row r="2785" spans="1:38" x14ac:dyDescent="0.3">
      <c r="A2785" s="232" t="s">
        <v>669</v>
      </c>
      <c r="B2785" s="232" t="s">
        <v>9878</v>
      </c>
      <c r="C2785" s="244" t="s">
        <v>6717</v>
      </c>
      <c r="D2785" s="240" t="s">
        <v>10004</v>
      </c>
      <c r="E2785" s="239" t="s">
        <v>5983</v>
      </c>
      <c r="F2785" s="243" t="s">
        <v>6729</v>
      </c>
      <c r="G2785" s="214">
        <v>0</v>
      </c>
      <c r="H2785" s="234" t="s">
        <v>9173</v>
      </c>
      <c r="I2785" s="234"/>
      <c r="J2785" s="234"/>
      <c r="K2785" s="234"/>
      <c r="L2785" s="234"/>
      <c r="M2785" s="234"/>
      <c r="N2785" s="234" t="s">
        <v>6720</v>
      </c>
      <c r="O2785" s="234" t="s">
        <v>8322</v>
      </c>
      <c r="P2785" s="233" t="s">
        <v>8324</v>
      </c>
      <c r="Q2785" s="226">
        <v>410000131</v>
      </c>
      <c r="R2785" s="212" t="s">
        <v>5984</v>
      </c>
      <c r="S2785" s="213" t="s">
        <v>10005</v>
      </c>
      <c r="T2785" s="236">
        <v>45534</v>
      </c>
      <c r="U2785" s="237" t="s">
        <v>6722</v>
      </c>
      <c r="V2785" s="237">
        <v>45572</v>
      </c>
      <c r="W2785" s="237">
        <v>45586</v>
      </c>
      <c r="X2785" s="237" t="s">
        <v>9173</v>
      </c>
      <c r="Y2785" s="237"/>
      <c r="Z2785" s="237" t="s">
        <v>5872</v>
      </c>
      <c r="AA2785" s="225">
        <v>202409</v>
      </c>
      <c r="AB2785" s="246"/>
      <c r="AC2785" s="236" t="s">
        <v>6708</v>
      </c>
      <c r="AD2785" s="247" t="s">
        <v>6709</v>
      </c>
      <c r="AE2785" s="248">
        <v>0</v>
      </c>
      <c r="AF2785" s="247" t="s">
        <v>6709</v>
      </c>
      <c r="AG2785" s="242" t="str">
        <f>IFERROR(VLOOKUP(작성용!A:A,RM!A:D,4,0),"-")</f>
        <v>정창수</v>
      </c>
      <c r="AH2785" s="9" t="s">
        <v>9881</v>
      </c>
      <c r="AI2785" s="238" t="s">
        <v>13092</v>
      </c>
      <c r="AJ2785" s="238" t="s">
        <v>9173</v>
      </c>
      <c r="AK2785" s="238" t="s">
        <v>6726</v>
      </c>
      <c r="AL2785" s="238">
        <v>2784</v>
      </c>
    </row>
    <row r="2786" spans="1:38" x14ac:dyDescent="0.3">
      <c r="A2786" s="232" t="s">
        <v>669</v>
      </c>
      <c r="B2786" s="232" t="s">
        <v>9878</v>
      </c>
      <c r="C2786" s="244" t="s">
        <v>6717</v>
      </c>
      <c r="D2786" s="240" t="s">
        <v>7337</v>
      </c>
      <c r="E2786" s="239" t="s">
        <v>4523</v>
      </c>
      <c r="F2786" s="243" t="s">
        <v>6729</v>
      </c>
      <c r="G2786" s="214">
        <v>0</v>
      </c>
      <c r="H2786" s="234" t="s">
        <v>9173</v>
      </c>
      <c r="I2786" s="234"/>
      <c r="J2786" s="234"/>
      <c r="K2786" s="234"/>
      <c r="L2786" s="234"/>
      <c r="M2786" s="234"/>
      <c r="N2786" s="234" t="s">
        <v>6720</v>
      </c>
      <c r="O2786" s="234" t="s">
        <v>8322</v>
      </c>
      <c r="P2786" s="233" t="s">
        <v>8324</v>
      </c>
      <c r="Q2786" s="226">
        <v>410000103</v>
      </c>
      <c r="R2786" s="212" t="s">
        <v>4524</v>
      </c>
      <c r="S2786" s="213" t="s">
        <v>7338</v>
      </c>
      <c r="T2786" s="236">
        <v>45534</v>
      </c>
      <c r="U2786" s="237" t="s">
        <v>6722</v>
      </c>
      <c r="V2786" s="237">
        <v>45572</v>
      </c>
      <c r="W2786" s="237">
        <v>45586</v>
      </c>
      <c r="X2786" s="237" t="s">
        <v>9173</v>
      </c>
      <c r="Y2786" s="237"/>
      <c r="Z2786" s="237" t="s">
        <v>5872</v>
      </c>
      <c r="AA2786" s="225">
        <v>202409</v>
      </c>
      <c r="AB2786" s="246"/>
      <c r="AC2786" s="236" t="s">
        <v>6708</v>
      </c>
      <c r="AD2786" s="247" t="s">
        <v>6709</v>
      </c>
      <c r="AE2786" s="248">
        <v>0</v>
      </c>
      <c r="AF2786" s="247" t="s">
        <v>6709</v>
      </c>
      <c r="AG2786" s="242" t="str">
        <f>IFERROR(VLOOKUP(작성용!A:A,RM!A:D,4,0),"-")</f>
        <v>정창수</v>
      </c>
      <c r="AH2786" s="9" t="s">
        <v>9881</v>
      </c>
      <c r="AI2786" s="238" t="s">
        <v>13092</v>
      </c>
      <c r="AJ2786" s="238" t="s">
        <v>9173</v>
      </c>
      <c r="AK2786" s="238" t="s">
        <v>6726</v>
      </c>
      <c r="AL2786" s="238">
        <v>2785</v>
      </c>
    </row>
    <row r="2787" spans="1:38" x14ac:dyDescent="0.3">
      <c r="A2787" s="232" t="s">
        <v>669</v>
      </c>
      <c r="B2787" s="232" t="s">
        <v>9878</v>
      </c>
      <c r="C2787" s="244" t="s">
        <v>6717</v>
      </c>
      <c r="D2787" s="240" t="s">
        <v>10006</v>
      </c>
      <c r="E2787" s="239" t="s">
        <v>5985</v>
      </c>
      <c r="F2787" s="243" t="s">
        <v>6729</v>
      </c>
      <c r="G2787" s="214">
        <v>0</v>
      </c>
      <c r="H2787" s="234" t="s">
        <v>9173</v>
      </c>
      <c r="I2787" s="234"/>
      <c r="J2787" s="234"/>
      <c r="K2787" s="234"/>
      <c r="L2787" s="234"/>
      <c r="M2787" s="234"/>
      <c r="N2787" s="234" t="s">
        <v>6720</v>
      </c>
      <c r="O2787" s="234" t="s">
        <v>8322</v>
      </c>
      <c r="P2787" s="233" t="s">
        <v>8324</v>
      </c>
      <c r="Q2787" s="226">
        <v>410000287</v>
      </c>
      <c r="R2787" s="212" t="s">
        <v>5986</v>
      </c>
      <c r="S2787" s="213" t="s">
        <v>10007</v>
      </c>
      <c r="T2787" s="236">
        <v>45534</v>
      </c>
      <c r="U2787" s="237" t="s">
        <v>6722</v>
      </c>
      <c r="V2787" s="237">
        <v>45572</v>
      </c>
      <c r="W2787" s="237">
        <v>45586</v>
      </c>
      <c r="X2787" s="237" t="s">
        <v>9173</v>
      </c>
      <c r="Y2787" s="237"/>
      <c r="Z2787" s="237" t="s">
        <v>5872</v>
      </c>
      <c r="AA2787" s="225">
        <v>202409</v>
      </c>
      <c r="AB2787" s="246"/>
      <c r="AC2787" s="236" t="s">
        <v>6708</v>
      </c>
      <c r="AD2787" s="247" t="s">
        <v>6709</v>
      </c>
      <c r="AE2787" s="248">
        <v>0</v>
      </c>
      <c r="AF2787" s="247" t="s">
        <v>6709</v>
      </c>
      <c r="AG2787" s="242" t="str">
        <f>IFERROR(VLOOKUP(작성용!A:A,RM!A:D,4,0),"-")</f>
        <v>정창수</v>
      </c>
      <c r="AH2787" s="9" t="s">
        <v>9881</v>
      </c>
      <c r="AI2787" s="238" t="s">
        <v>13092</v>
      </c>
      <c r="AJ2787" s="238" t="s">
        <v>9173</v>
      </c>
      <c r="AK2787" s="238" t="s">
        <v>6726</v>
      </c>
      <c r="AL2787" s="238">
        <v>2786</v>
      </c>
    </row>
    <row r="2788" spans="1:38" x14ac:dyDescent="0.3">
      <c r="A2788" s="232" t="s">
        <v>669</v>
      </c>
      <c r="B2788" s="232" t="s">
        <v>9878</v>
      </c>
      <c r="C2788" s="244" t="s">
        <v>6717</v>
      </c>
      <c r="D2788" s="240" t="s">
        <v>10008</v>
      </c>
      <c r="E2788" s="239" t="s">
        <v>5987</v>
      </c>
      <c r="F2788" s="243" t="s">
        <v>6729</v>
      </c>
      <c r="G2788" s="214">
        <v>0</v>
      </c>
      <c r="H2788" s="234" t="s">
        <v>9173</v>
      </c>
      <c r="I2788" s="234"/>
      <c r="J2788" s="234"/>
      <c r="K2788" s="234"/>
      <c r="L2788" s="234"/>
      <c r="M2788" s="234"/>
      <c r="N2788" s="234" t="s">
        <v>6720</v>
      </c>
      <c r="O2788" s="234" t="s">
        <v>8322</v>
      </c>
      <c r="P2788" s="233" t="s">
        <v>8324</v>
      </c>
      <c r="Q2788" s="226">
        <v>410000222</v>
      </c>
      <c r="R2788" s="212" t="s">
        <v>5988</v>
      </c>
      <c r="S2788" s="213" t="s">
        <v>10009</v>
      </c>
      <c r="T2788" s="236">
        <v>45534</v>
      </c>
      <c r="U2788" s="237" t="s">
        <v>6722</v>
      </c>
      <c r="V2788" s="237">
        <v>45572</v>
      </c>
      <c r="W2788" s="237">
        <v>45586</v>
      </c>
      <c r="X2788" s="237" t="s">
        <v>9173</v>
      </c>
      <c r="Y2788" s="237"/>
      <c r="Z2788" s="237" t="s">
        <v>5872</v>
      </c>
      <c r="AA2788" s="225">
        <v>202409</v>
      </c>
      <c r="AB2788" s="246"/>
      <c r="AC2788" s="236" t="s">
        <v>6708</v>
      </c>
      <c r="AD2788" s="247" t="s">
        <v>6709</v>
      </c>
      <c r="AE2788" s="248">
        <v>0</v>
      </c>
      <c r="AF2788" s="247" t="s">
        <v>6709</v>
      </c>
      <c r="AG2788" s="242" t="str">
        <f>IFERROR(VLOOKUP(작성용!A:A,RM!A:D,4,0),"-")</f>
        <v>정창수</v>
      </c>
      <c r="AH2788" s="9" t="s">
        <v>9881</v>
      </c>
      <c r="AI2788" s="238" t="s">
        <v>13092</v>
      </c>
      <c r="AJ2788" s="238" t="s">
        <v>9173</v>
      </c>
      <c r="AK2788" s="238" t="s">
        <v>6726</v>
      </c>
      <c r="AL2788" s="238">
        <v>2787</v>
      </c>
    </row>
    <row r="2789" spans="1:38" x14ac:dyDescent="0.3">
      <c r="A2789" s="232" t="s">
        <v>669</v>
      </c>
      <c r="B2789" s="232" t="s">
        <v>9878</v>
      </c>
      <c r="C2789" s="244" t="s">
        <v>6717</v>
      </c>
      <c r="D2789" s="240" t="s">
        <v>10010</v>
      </c>
      <c r="E2789" s="239" t="s">
        <v>5989</v>
      </c>
      <c r="F2789" s="243" t="s">
        <v>6729</v>
      </c>
      <c r="G2789" s="214">
        <v>0</v>
      </c>
      <c r="H2789" s="234" t="s">
        <v>9173</v>
      </c>
      <c r="I2789" s="234"/>
      <c r="J2789" s="234"/>
      <c r="K2789" s="234"/>
      <c r="L2789" s="234"/>
      <c r="M2789" s="234"/>
      <c r="N2789" s="234" t="s">
        <v>6720</v>
      </c>
      <c r="O2789" s="234" t="s">
        <v>8322</v>
      </c>
      <c r="P2789" s="233" t="s">
        <v>8324</v>
      </c>
      <c r="Q2789" s="226">
        <v>410000290</v>
      </c>
      <c r="R2789" s="212" t="s">
        <v>5990</v>
      </c>
      <c r="S2789" s="213" t="s">
        <v>10011</v>
      </c>
      <c r="T2789" s="236">
        <v>45534</v>
      </c>
      <c r="U2789" s="237" t="s">
        <v>6722</v>
      </c>
      <c r="V2789" s="237">
        <v>45572</v>
      </c>
      <c r="W2789" s="237">
        <v>45586</v>
      </c>
      <c r="X2789" s="237" t="s">
        <v>9173</v>
      </c>
      <c r="Y2789" s="237"/>
      <c r="Z2789" s="237" t="s">
        <v>5872</v>
      </c>
      <c r="AA2789" s="225">
        <v>202409</v>
      </c>
      <c r="AB2789" s="246"/>
      <c r="AC2789" s="236" t="s">
        <v>6708</v>
      </c>
      <c r="AD2789" s="247" t="s">
        <v>6709</v>
      </c>
      <c r="AE2789" s="248">
        <v>0</v>
      </c>
      <c r="AF2789" s="247" t="s">
        <v>6709</v>
      </c>
      <c r="AG2789" s="242" t="str">
        <f>IFERROR(VLOOKUP(작성용!A:A,RM!A:D,4,0),"-")</f>
        <v>정창수</v>
      </c>
      <c r="AH2789" s="9" t="s">
        <v>9881</v>
      </c>
      <c r="AI2789" s="238" t="s">
        <v>13092</v>
      </c>
      <c r="AJ2789" s="238" t="s">
        <v>9173</v>
      </c>
      <c r="AK2789" s="238" t="s">
        <v>6726</v>
      </c>
      <c r="AL2789" s="238">
        <v>2788</v>
      </c>
    </row>
    <row r="2790" spans="1:38" x14ac:dyDescent="0.3">
      <c r="A2790" s="232" t="s">
        <v>669</v>
      </c>
      <c r="B2790" s="232" t="s">
        <v>9878</v>
      </c>
      <c r="C2790" s="244" t="s">
        <v>6717</v>
      </c>
      <c r="D2790" s="240" t="s">
        <v>10012</v>
      </c>
      <c r="E2790" s="239" t="s">
        <v>5991</v>
      </c>
      <c r="F2790" s="243" t="s">
        <v>6729</v>
      </c>
      <c r="G2790" s="214">
        <v>0</v>
      </c>
      <c r="H2790" s="234" t="s">
        <v>9173</v>
      </c>
      <c r="I2790" s="234"/>
      <c r="J2790" s="234"/>
      <c r="K2790" s="234"/>
      <c r="L2790" s="234"/>
      <c r="M2790" s="234"/>
      <c r="N2790" s="234" t="s">
        <v>6720</v>
      </c>
      <c r="O2790" s="234" t="s">
        <v>8322</v>
      </c>
      <c r="P2790" s="233" t="s">
        <v>8324</v>
      </c>
      <c r="Q2790" s="226">
        <v>410000183</v>
      </c>
      <c r="R2790" s="212" t="s">
        <v>5992</v>
      </c>
      <c r="S2790" s="213" t="s">
        <v>10013</v>
      </c>
      <c r="T2790" s="236">
        <v>45534</v>
      </c>
      <c r="U2790" s="237" t="s">
        <v>6722</v>
      </c>
      <c r="V2790" s="237">
        <v>45572</v>
      </c>
      <c r="W2790" s="237">
        <v>45586</v>
      </c>
      <c r="X2790" s="237" t="s">
        <v>9173</v>
      </c>
      <c r="Y2790" s="237"/>
      <c r="Z2790" s="237" t="s">
        <v>5872</v>
      </c>
      <c r="AA2790" s="225">
        <v>202409</v>
      </c>
      <c r="AB2790" s="246"/>
      <c r="AC2790" s="236" t="s">
        <v>6708</v>
      </c>
      <c r="AD2790" s="247" t="s">
        <v>6709</v>
      </c>
      <c r="AE2790" s="248">
        <v>0</v>
      </c>
      <c r="AF2790" s="247" t="s">
        <v>6709</v>
      </c>
      <c r="AG2790" s="242" t="str">
        <f>IFERROR(VLOOKUP(작성용!A:A,RM!A:D,4,0),"-")</f>
        <v>정창수</v>
      </c>
      <c r="AH2790" s="9" t="s">
        <v>9881</v>
      </c>
      <c r="AI2790" s="238" t="s">
        <v>13092</v>
      </c>
      <c r="AJ2790" s="238" t="s">
        <v>9173</v>
      </c>
      <c r="AK2790" s="238" t="s">
        <v>6726</v>
      </c>
      <c r="AL2790" s="238">
        <v>2789</v>
      </c>
    </row>
    <row r="2791" spans="1:38" x14ac:dyDescent="0.3">
      <c r="A2791" s="232" t="s">
        <v>669</v>
      </c>
      <c r="B2791" s="232" t="s">
        <v>9878</v>
      </c>
      <c r="C2791" s="244" t="s">
        <v>6717</v>
      </c>
      <c r="D2791" s="240" t="s">
        <v>10014</v>
      </c>
      <c r="E2791" s="239" t="s">
        <v>5993</v>
      </c>
      <c r="F2791" s="243" t="s">
        <v>6729</v>
      </c>
      <c r="G2791" s="214">
        <v>0</v>
      </c>
      <c r="H2791" s="234" t="s">
        <v>9173</v>
      </c>
      <c r="I2791" s="234"/>
      <c r="J2791" s="234"/>
      <c r="K2791" s="234"/>
      <c r="L2791" s="234"/>
      <c r="M2791" s="234"/>
      <c r="N2791" s="234" t="s">
        <v>6720</v>
      </c>
      <c r="O2791" s="234" t="s">
        <v>8322</v>
      </c>
      <c r="P2791" s="233" t="s">
        <v>8324</v>
      </c>
      <c r="Q2791" s="226">
        <v>410000329</v>
      </c>
      <c r="R2791" s="212" t="s">
        <v>5994</v>
      </c>
      <c r="S2791" s="213" t="s">
        <v>10015</v>
      </c>
      <c r="T2791" s="236">
        <v>45534</v>
      </c>
      <c r="U2791" s="237" t="s">
        <v>6722</v>
      </c>
      <c r="V2791" s="237">
        <v>45572</v>
      </c>
      <c r="W2791" s="237">
        <v>45586</v>
      </c>
      <c r="X2791" s="237" t="s">
        <v>9173</v>
      </c>
      <c r="Y2791" s="237"/>
      <c r="Z2791" s="237" t="s">
        <v>5872</v>
      </c>
      <c r="AA2791" s="225">
        <v>202409</v>
      </c>
      <c r="AB2791" s="246"/>
      <c r="AC2791" s="236" t="s">
        <v>6708</v>
      </c>
      <c r="AD2791" s="247" t="s">
        <v>6709</v>
      </c>
      <c r="AE2791" s="248">
        <v>0</v>
      </c>
      <c r="AF2791" s="247" t="s">
        <v>6709</v>
      </c>
      <c r="AG2791" s="242" t="str">
        <f>IFERROR(VLOOKUP(작성용!A:A,RM!A:D,4,0),"-")</f>
        <v>정창수</v>
      </c>
      <c r="AH2791" s="9" t="s">
        <v>9881</v>
      </c>
      <c r="AI2791" s="238" t="s">
        <v>13092</v>
      </c>
      <c r="AJ2791" s="238" t="s">
        <v>9173</v>
      </c>
      <c r="AK2791" s="238" t="s">
        <v>6726</v>
      </c>
      <c r="AL2791" s="238">
        <v>2790</v>
      </c>
    </row>
    <row r="2792" spans="1:38" x14ac:dyDescent="0.3">
      <c r="A2792" s="232" t="s">
        <v>669</v>
      </c>
      <c r="B2792" s="232" t="s">
        <v>9878</v>
      </c>
      <c r="C2792" s="244" t="s">
        <v>6717</v>
      </c>
      <c r="D2792" s="240" t="s">
        <v>10016</v>
      </c>
      <c r="E2792" s="239" t="s">
        <v>5995</v>
      </c>
      <c r="F2792" s="243" t="s">
        <v>6729</v>
      </c>
      <c r="G2792" s="214">
        <v>0</v>
      </c>
      <c r="H2792" s="234" t="s">
        <v>9173</v>
      </c>
      <c r="I2792" s="234"/>
      <c r="J2792" s="234"/>
      <c r="K2792" s="234"/>
      <c r="L2792" s="234"/>
      <c r="M2792" s="234"/>
      <c r="N2792" s="234" t="s">
        <v>6720</v>
      </c>
      <c r="O2792" s="234" t="s">
        <v>8322</v>
      </c>
      <c r="P2792" s="233" t="s">
        <v>8324</v>
      </c>
      <c r="Q2792" s="226">
        <v>410000080</v>
      </c>
      <c r="R2792" s="212" t="s">
        <v>5996</v>
      </c>
      <c r="S2792" s="213" t="s">
        <v>10017</v>
      </c>
      <c r="T2792" s="236">
        <v>45534</v>
      </c>
      <c r="U2792" s="237" t="s">
        <v>6722</v>
      </c>
      <c r="V2792" s="237">
        <v>45572</v>
      </c>
      <c r="W2792" s="237">
        <v>45586</v>
      </c>
      <c r="X2792" s="237" t="s">
        <v>9173</v>
      </c>
      <c r="Y2792" s="237"/>
      <c r="Z2792" s="237" t="s">
        <v>5872</v>
      </c>
      <c r="AA2792" s="225">
        <v>202409</v>
      </c>
      <c r="AB2792" s="246"/>
      <c r="AC2792" s="236" t="s">
        <v>6708</v>
      </c>
      <c r="AD2792" s="247" t="s">
        <v>6709</v>
      </c>
      <c r="AE2792" s="248">
        <v>0</v>
      </c>
      <c r="AF2792" s="247" t="s">
        <v>6709</v>
      </c>
      <c r="AG2792" s="242" t="str">
        <f>IFERROR(VLOOKUP(작성용!A:A,RM!A:D,4,0),"-")</f>
        <v>정창수</v>
      </c>
      <c r="AH2792" s="9" t="s">
        <v>9881</v>
      </c>
      <c r="AI2792" s="238" t="s">
        <v>13092</v>
      </c>
      <c r="AJ2792" s="238" t="s">
        <v>9173</v>
      </c>
      <c r="AK2792" s="238" t="s">
        <v>6726</v>
      </c>
      <c r="AL2792" s="238">
        <v>2791</v>
      </c>
    </row>
    <row r="2793" spans="1:38" x14ac:dyDescent="0.3">
      <c r="A2793" s="232" t="s">
        <v>669</v>
      </c>
      <c r="B2793" s="232" t="s">
        <v>9878</v>
      </c>
      <c r="C2793" s="244" t="s">
        <v>6717</v>
      </c>
      <c r="D2793" s="240" t="s">
        <v>10018</v>
      </c>
      <c r="E2793" s="239" t="s">
        <v>5997</v>
      </c>
      <c r="F2793" s="243" t="s">
        <v>6729</v>
      </c>
      <c r="G2793" s="214">
        <v>0</v>
      </c>
      <c r="H2793" s="234" t="s">
        <v>9173</v>
      </c>
      <c r="I2793" s="234"/>
      <c r="J2793" s="234"/>
      <c r="K2793" s="234"/>
      <c r="L2793" s="234"/>
      <c r="M2793" s="234"/>
      <c r="N2793" s="234" t="s">
        <v>6720</v>
      </c>
      <c r="O2793" s="234" t="s">
        <v>8322</v>
      </c>
      <c r="P2793" s="233" t="s">
        <v>8324</v>
      </c>
      <c r="Q2793" s="226">
        <v>410000331</v>
      </c>
      <c r="R2793" s="212" t="s">
        <v>5998</v>
      </c>
      <c r="S2793" s="213" t="s">
        <v>10019</v>
      </c>
      <c r="T2793" s="236">
        <v>45534</v>
      </c>
      <c r="U2793" s="237" t="s">
        <v>6722</v>
      </c>
      <c r="V2793" s="237">
        <v>45572</v>
      </c>
      <c r="W2793" s="237">
        <v>45586</v>
      </c>
      <c r="X2793" s="237" t="s">
        <v>9173</v>
      </c>
      <c r="Y2793" s="237"/>
      <c r="Z2793" s="237" t="s">
        <v>5872</v>
      </c>
      <c r="AA2793" s="225">
        <v>202409</v>
      </c>
      <c r="AB2793" s="246"/>
      <c r="AC2793" s="236" t="s">
        <v>6708</v>
      </c>
      <c r="AD2793" s="247" t="s">
        <v>6709</v>
      </c>
      <c r="AE2793" s="248">
        <v>0</v>
      </c>
      <c r="AF2793" s="247" t="s">
        <v>6709</v>
      </c>
      <c r="AG2793" s="242" t="str">
        <f>IFERROR(VLOOKUP(작성용!A:A,RM!A:D,4,0),"-")</f>
        <v>정창수</v>
      </c>
      <c r="AH2793" s="9" t="s">
        <v>9881</v>
      </c>
      <c r="AI2793" s="238" t="s">
        <v>13092</v>
      </c>
      <c r="AJ2793" s="238" t="s">
        <v>9173</v>
      </c>
      <c r="AK2793" s="238" t="s">
        <v>6726</v>
      </c>
      <c r="AL2793" s="238">
        <v>2792</v>
      </c>
    </row>
    <row r="2794" spans="1:38" x14ac:dyDescent="0.3">
      <c r="A2794" s="232" t="s">
        <v>669</v>
      </c>
      <c r="B2794" s="232" t="s">
        <v>9878</v>
      </c>
      <c r="C2794" s="244" t="s">
        <v>6717</v>
      </c>
      <c r="D2794" s="240" t="s">
        <v>10020</v>
      </c>
      <c r="E2794" s="239" t="s">
        <v>5999</v>
      </c>
      <c r="F2794" s="243" t="s">
        <v>6729</v>
      </c>
      <c r="G2794" s="214">
        <v>0</v>
      </c>
      <c r="H2794" s="234" t="s">
        <v>9173</v>
      </c>
      <c r="I2794" s="234"/>
      <c r="J2794" s="234"/>
      <c r="K2794" s="234"/>
      <c r="L2794" s="234"/>
      <c r="M2794" s="234"/>
      <c r="N2794" s="234" t="s">
        <v>6720</v>
      </c>
      <c r="O2794" s="234" t="s">
        <v>8322</v>
      </c>
      <c r="P2794" s="233" t="s">
        <v>8324</v>
      </c>
      <c r="Q2794" s="226">
        <v>410000188</v>
      </c>
      <c r="R2794" s="212" t="s">
        <v>6000</v>
      </c>
      <c r="S2794" s="213" t="s">
        <v>10021</v>
      </c>
      <c r="T2794" s="236">
        <v>45534</v>
      </c>
      <c r="U2794" s="237" t="s">
        <v>6722</v>
      </c>
      <c r="V2794" s="237">
        <v>45572</v>
      </c>
      <c r="W2794" s="237">
        <v>45586</v>
      </c>
      <c r="X2794" s="237" t="s">
        <v>9173</v>
      </c>
      <c r="Y2794" s="237"/>
      <c r="Z2794" s="237" t="s">
        <v>5872</v>
      </c>
      <c r="AA2794" s="225">
        <v>202409</v>
      </c>
      <c r="AB2794" s="246"/>
      <c r="AC2794" s="236" t="s">
        <v>6708</v>
      </c>
      <c r="AD2794" s="247" t="s">
        <v>6709</v>
      </c>
      <c r="AE2794" s="248">
        <v>0</v>
      </c>
      <c r="AF2794" s="247" t="s">
        <v>6709</v>
      </c>
      <c r="AG2794" s="242" t="str">
        <f>IFERROR(VLOOKUP(작성용!A:A,RM!A:D,4,0),"-")</f>
        <v>정창수</v>
      </c>
      <c r="AH2794" s="9" t="s">
        <v>9881</v>
      </c>
      <c r="AI2794" s="238" t="s">
        <v>13092</v>
      </c>
      <c r="AJ2794" s="238" t="s">
        <v>9173</v>
      </c>
      <c r="AK2794" s="238" t="s">
        <v>6726</v>
      </c>
      <c r="AL2794" s="238">
        <v>2793</v>
      </c>
    </row>
    <row r="2795" spans="1:38" x14ac:dyDescent="0.3">
      <c r="A2795" s="232" t="s">
        <v>669</v>
      </c>
      <c r="B2795" s="232" t="s">
        <v>9878</v>
      </c>
      <c r="C2795" s="244" t="s">
        <v>6717</v>
      </c>
      <c r="D2795" s="240" t="s">
        <v>10022</v>
      </c>
      <c r="E2795" s="239" t="s">
        <v>6001</v>
      </c>
      <c r="F2795" s="243" t="s">
        <v>6729</v>
      </c>
      <c r="G2795" s="214">
        <v>0</v>
      </c>
      <c r="H2795" s="234" t="s">
        <v>9173</v>
      </c>
      <c r="I2795" s="234"/>
      <c r="J2795" s="234"/>
      <c r="K2795" s="234"/>
      <c r="L2795" s="234"/>
      <c r="M2795" s="234"/>
      <c r="N2795" s="234" t="s">
        <v>6720</v>
      </c>
      <c r="O2795" s="234" t="s">
        <v>8322</v>
      </c>
      <c r="P2795" s="233" t="s">
        <v>8324</v>
      </c>
      <c r="Q2795" s="226">
        <v>410000200</v>
      </c>
      <c r="R2795" s="212" t="s">
        <v>6002</v>
      </c>
      <c r="S2795" s="213" t="s">
        <v>10023</v>
      </c>
      <c r="T2795" s="236">
        <v>45534</v>
      </c>
      <c r="U2795" s="237" t="s">
        <v>6722</v>
      </c>
      <c r="V2795" s="237">
        <v>45572</v>
      </c>
      <c r="W2795" s="237">
        <v>45586</v>
      </c>
      <c r="X2795" s="237" t="s">
        <v>9173</v>
      </c>
      <c r="Y2795" s="237"/>
      <c r="Z2795" s="237" t="s">
        <v>5872</v>
      </c>
      <c r="AA2795" s="225">
        <v>202409</v>
      </c>
      <c r="AB2795" s="246"/>
      <c r="AC2795" s="236" t="s">
        <v>6708</v>
      </c>
      <c r="AD2795" s="247" t="s">
        <v>6709</v>
      </c>
      <c r="AE2795" s="248">
        <v>0</v>
      </c>
      <c r="AF2795" s="247" t="s">
        <v>6709</v>
      </c>
      <c r="AG2795" s="242" t="str">
        <f>IFERROR(VLOOKUP(작성용!A:A,RM!A:D,4,0),"-")</f>
        <v>정창수</v>
      </c>
      <c r="AH2795" s="9" t="s">
        <v>9881</v>
      </c>
      <c r="AI2795" s="238" t="s">
        <v>13092</v>
      </c>
      <c r="AJ2795" s="238" t="s">
        <v>9173</v>
      </c>
      <c r="AK2795" s="238" t="s">
        <v>6726</v>
      </c>
      <c r="AL2795" s="238">
        <v>2794</v>
      </c>
    </row>
    <row r="2796" spans="1:38" x14ac:dyDescent="0.3">
      <c r="A2796" s="232" t="s">
        <v>669</v>
      </c>
      <c r="B2796" s="232" t="s">
        <v>9878</v>
      </c>
      <c r="C2796" s="244" t="s">
        <v>6717</v>
      </c>
      <c r="D2796" s="240" t="s">
        <v>10024</v>
      </c>
      <c r="E2796" s="239" t="s">
        <v>6003</v>
      </c>
      <c r="F2796" s="243" t="s">
        <v>6729</v>
      </c>
      <c r="G2796" s="214">
        <v>0</v>
      </c>
      <c r="H2796" s="234" t="s">
        <v>9173</v>
      </c>
      <c r="I2796" s="234"/>
      <c r="J2796" s="234"/>
      <c r="K2796" s="234"/>
      <c r="L2796" s="234"/>
      <c r="M2796" s="234"/>
      <c r="N2796" s="234" t="s">
        <v>6720</v>
      </c>
      <c r="O2796" s="234" t="s">
        <v>8322</v>
      </c>
      <c r="P2796" s="233" t="s">
        <v>8324</v>
      </c>
      <c r="Q2796" s="226">
        <v>410000112</v>
      </c>
      <c r="R2796" s="212" t="s">
        <v>6004</v>
      </c>
      <c r="S2796" s="213" t="s">
        <v>10025</v>
      </c>
      <c r="T2796" s="236">
        <v>45534</v>
      </c>
      <c r="U2796" s="237" t="s">
        <v>6722</v>
      </c>
      <c r="V2796" s="237">
        <v>45572</v>
      </c>
      <c r="W2796" s="237">
        <v>45586</v>
      </c>
      <c r="X2796" s="237" t="s">
        <v>9173</v>
      </c>
      <c r="Y2796" s="237"/>
      <c r="Z2796" s="237" t="s">
        <v>5872</v>
      </c>
      <c r="AA2796" s="225">
        <v>202409</v>
      </c>
      <c r="AB2796" s="246"/>
      <c r="AC2796" s="236" t="s">
        <v>6708</v>
      </c>
      <c r="AD2796" s="247" t="s">
        <v>6709</v>
      </c>
      <c r="AE2796" s="248">
        <v>0</v>
      </c>
      <c r="AF2796" s="247" t="s">
        <v>6709</v>
      </c>
      <c r="AG2796" s="242" t="str">
        <f>IFERROR(VLOOKUP(작성용!A:A,RM!A:D,4,0),"-")</f>
        <v>정창수</v>
      </c>
      <c r="AH2796" s="9" t="s">
        <v>9881</v>
      </c>
      <c r="AI2796" s="238" t="s">
        <v>13092</v>
      </c>
      <c r="AJ2796" s="238" t="s">
        <v>9173</v>
      </c>
      <c r="AK2796" s="238" t="s">
        <v>6726</v>
      </c>
      <c r="AL2796" s="238">
        <v>2795</v>
      </c>
    </row>
    <row r="2797" spans="1:38" x14ac:dyDescent="0.3">
      <c r="A2797" s="232" t="s">
        <v>669</v>
      </c>
      <c r="B2797" s="232" t="s">
        <v>9878</v>
      </c>
      <c r="C2797" s="244" t="s">
        <v>6717</v>
      </c>
      <c r="D2797" s="240" t="s">
        <v>10026</v>
      </c>
      <c r="E2797" s="239" t="s">
        <v>6005</v>
      </c>
      <c r="F2797" s="243" t="s">
        <v>6729</v>
      </c>
      <c r="G2797" s="214">
        <v>0</v>
      </c>
      <c r="H2797" s="234" t="s">
        <v>9173</v>
      </c>
      <c r="I2797" s="234"/>
      <c r="J2797" s="234"/>
      <c r="K2797" s="234"/>
      <c r="L2797" s="234"/>
      <c r="M2797" s="234"/>
      <c r="N2797" s="234" t="s">
        <v>6720</v>
      </c>
      <c r="O2797" s="234" t="s">
        <v>8322</v>
      </c>
      <c r="P2797" s="233" t="s">
        <v>8324</v>
      </c>
      <c r="Q2797" s="226">
        <v>410000113</v>
      </c>
      <c r="R2797" s="212" t="s">
        <v>6006</v>
      </c>
      <c r="S2797" s="213" t="s">
        <v>10027</v>
      </c>
      <c r="T2797" s="236">
        <v>45534</v>
      </c>
      <c r="U2797" s="237" t="s">
        <v>6722</v>
      </c>
      <c r="V2797" s="237">
        <v>45572</v>
      </c>
      <c r="W2797" s="237">
        <v>45586</v>
      </c>
      <c r="X2797" s="237" t="s">
        <v>9173</v>
      </c>
      <c r="Y2797" s="237"/>
      <c r="Z2797" s="237" t="s">
        <v>5872</v>
      </c>
      <c r="AA2797" s="225">
        <v>202409</v>
      </c>
      <c r="AB2797" s="246"/>
      <c r="AC2797" s="236" t="s">
        <v>6708</v>
      </c>
      <c r="AD2797" s="247" t="s">
        <v>6709</v>
      </c>
      <c r="AE2797" s="248">
        <v>0</v>
      </c>
      <c r="AF2797" s="247" t="s">
        <v>6709</v>
      </c>
      <c r="AG2797" s="242" t="str">
        <f>IFERROR(VLOOKUP(작성용!A:A,RM!A:D,4,0),"-")</f>
        <v>정창수</v>
      </c>
      <c r="AH2797" s="9" t="s">
        <v>9881</v>
      </c>
      <c r="AI2797" s="238" t="s">
        <v>13092</v>
      </c>
      <c r="AJ2797" s="238" t="s">
        <v>9173</v>
      </c>
      <c r="AK2797" s="238" t="s">
        <v>6726</v>
      </c>
      <c r="AL2797" s="238">
        <v>2796</v>
      </c>
    </row>
    <row r="2798" spans="1:38" x14ac:dyDescent="0.3">
      <c r="A2798" s="232" t="s">
        <v>669</v>
      </c>
      <c r="B2798" s="232" t="s">
        <v>9878</v>
      </c>
      <c r="C2798" s="244" t="s">
        <v>6717</v>
      </c>
      <c r="D2798" s="240" t="s">
        <v>7679</v>
      </c>
      <c r="E2798" s="239" t="s">
        <v>3895</v>
      </c>
      <c r="F2798" s="243" t="s">
        <v>6729</v>
      </c>
      <c r="G2798" s="214">
        <v>0</v>
      </c>
      <c r="H2798" s="234" t="s">
        <v>9173</v>
      </c>
      <c r="I2798" s="234"/>
      <c r="J2798" s="234"/>
      <c r="K2798" s="234"/>
      <c r="L2798" s="234"/>
      <c r="M2798" s="234"/>
      <c r="N2798" s="234" t="s">
        <v>6720</v>
      </c>
      <c r="O2798" s="234" t="s">
        <v>8322</v>
      </c>
      <c r="P2798" s="233" t="s">
        <v>8324</v>
      </c>
      <c r="Q2798" s="226">
        <v>410000116</v>
      </c>
      <c r="R2798" s="212" t="s">
        <v>4215</v>
      </c>
      <c r="S2798" s="213" t="s">
        <v>9329</v>
      </c>
      <c r="T2798" s="236">
        <v>45534</v>
      </c>
      <c r="U2798" s="237" t="s">
        <v>6722</v>
      </c>
      <c r="V2798" s="237">
        <v>45572</v>
      </c>
      <c r="W2798" s="237">
        <v>45586</v>
      </c>
      <c r="X2798" s="237" t="s">
        <v>9173</v>
      </c>
      <c r="Y2798" s="237"/>
      <c r="Z2798" s="237" t="s">
        <v>5872</v>
      </c>
      <c r="AA2798" s="225">
        <v>202409</v>
      </c>
      <c r="AB2798" s="246"/>
      <c r="AC2798" s="236" t="s">
        <v>6708</v>
      </c>
      <c r="AD2798" s="247" t="s">
        <v>6709</v>
      </c>
      <c r="AE2798" s="248">
        <v>0</v>
      </c>
      <c r="AF2798" s="247" t="s">
        <v>6709</v>
      </c>
      <c r="AG2798" s="242" t="str">
        <f>IFERROR(VLOOKUP(작성용!A:A,RM!A:D,4,0),"-")</f>
        <v>정창수</v>
      </c>
      <c r="AH2798" s="9" t="s">
        <v>9881</v>
      </c>
      <c r="AI2798" s="238" t="s">
        <v>13092</v>
      </c>
      <c r="AJ2798" s="238" t="s">
        <v>9173</v>
      </c>
      <c r="AK2798" s="238" t="s">
        <v>6726</v>
      </c>
      <c r="AL2798" s="238">
        <v>2797</v>
      </c>
    </row>
    <row r="2799" spans="1:38" x14ac:dyDescent="0.3">
      <c r="A2799" s="232" t="s">
        <v>669</v>
      </c>
      <c r="B2799" s="232" t="s">
        <v>9878</v>
      </c>
      <c r="C2799" s="244" t="s">
        <v>6717</v>
      </c>
      <c r="D2799" s="240" t="s">
        <v>7667</v>
      </c>
      <c r="E2799" s="239" t="s">
        <v>3887</v>
      </c>
      <c r="F2799" s="243" t="s">
        <v>6729</v>
      </c>
      <c r="G2799" s="214">
        <v>0</v>
      </c>
      <c r="H2799" s="234" t="s">
        <v>9173</v>
      </c>
      <c r="I2799" s="234"/>
      <c r="J2799" s="234"/>
      <c r="K2799" s="234"/>
      <c r="L2799" s="234"/>
      <c r="M2799" s="234"/>
      <c r="N2799" s="234" t="s">
        <v>6720</v>
      </c>
      <c r="O2799" s="234" t="s">
        <v>8322</v>
      </c>
      <c r="P2799" s="233" t="s">
        <v>8324</v>
      </c>
      <c r="Q2799" s="226">
        <v>410000146</v>
      </c>
      <c r="R2799" s="212" t="s">
        <v>4216</v>
      </c>
      <c r="S2799" s="213" t="s">
        <v>9348</v>
      </c>
      <c r="T2799" s="236">
        <v>45534</v>
      </c>
      <c r="U2799" s="237" t="s">
        <v>6722</v>
      </c>
      <c r="V2799" s="237">
        <v>45572</v>
      </c>
      <c r="W2799" s="237">
        <v>45586</v>
      </c>
      <c r="X2799" s="237" t="s">
        <v>9173</v>
      </c>
      <c r="Y2799" s="237"/>
      <c r="Z2799" s="237" t="s">
        <v>5872</v>
      </c>
      <c r="AA2799" s="225">
        <v>202409</v>
      </c>
      <c r="AB2799" s="246"/>
      <c r="AC2799" s="236" t="s">
        <v>6708</v>
      </c>
      <c r="AD2799" s="247" t="s">
        <v>6709</v>
      </c>
      <c r="AE2799" s="248">
        <v>0</v>
      </c>
      <c r="AF2799" s="247" t="s">
        <v>6709</v>
      </c>
      <c r="AG2799" s="242" t="str">
        <f>IFERROR(VLOOKUP(작성용!A:A,RM!A:D,4,0),"-")</f>
        <v>정창수</v>
      </c>
      <c r="AH2799" s="9" t="s">
        <v>9881</v>
      </c>
      <c r="AI2799" s="238" t="s">
        <v>13092</v>
      </c>
      <c r="AJ2799" s="238" t="s">
        <v>9173</v>
      </c>
      <c r="AK2799" s="238" t="s">
        <v>6726</v>
      </c>
      <c r="AL2799" s="238">
        <v>2798</v>
      </c>
    </row>
    <row r="2800" spans="1:38" x14ac:dyDescent="0.3">
      <c r="A2800" s="232" t="s">
        <v>669</v>
      </c>
      <c r="B2800" s="232" t="s">
        <v>9878</v>
      </c>
      <c r="C2800" s="244" t="s">
        <v>6717</v>
      </c>
      <c r="D2800" s="240" t="s">
        <v>7688</v>
      </c>
      <c r="E2800" s="239" t="s">
        <v>3904</v>
      </c>
      <c r="F2800" s="243" t="s">
        <v>6729</v>
      </c>
      <c r="G2800" s="214">
        <v>0</v>
      </c>
      <c r="H2800" s="234" t="s">
        <v>9173</v>
      </c>
      <c r="I2800" s="234"/>
      <c r="J2800" s="234"/>
      <c r="K2800" s="234"/>
      <c r="L2800" s="234"/>
      <c r="M2800" s="234"/>
      <c r="N2800" s="234" t="s">
        <v>6720</v>
      </c>
      <c r="O2800" s="234" t="s">
        <v>8322</v>
      </c>
      <c r="P2800" s="233" t="s">
        <v>8324</v>
      </c>
      <c r="Q2800" s="226">
        <v>410000258</v>
      </c>
      <c r="R2800" s="212" t="s">
        <v>4217</v>
      </c>
      <c r="S2800" s="213" t="s">
        <v>9415</v>
      </c>
      <c r="T2800" s="236">
        <v>45534</v>
      </c>
      <c r="U2800" s="237" t="s">
        <v>6722</v>
      </c>
      <c r="V2800" s="237">
        <v>45572</v>
      </c>
      <c r="W2800" s="237">
        <v>45586</v>
      </c>
      <c r="X2800" s="237" t="s">
        <v>9173</v>
      </c>
      <c r="Y2800" s="237"/>
      <c r="Z2800" s="237" t="s">
        <v>5872</v>
      </c>
      <c r="AA2800" s="225">
        <v>202409</v>
      </c>
      <c r="AB2800" s="246"/>
      <c r="AC2800" s="236" t="s">
        <v>6708</v>
      </c>
      <c r="AD2800" s="247" t="s">
        <v>6709</v>
      </c>
      <c r="AE2800" s="248">
        <v>0</v>
      </c>
      <c r="AF2800" s="247" t="s">
        <v>6709</v>
      </c>
      <c r="AG2800" s="242" t="str">
        <f>IFERROR(VLOOKUP(작성용!A:A,RM!A:D,4,0),"-")</f>
        <v>정창수</v>
      </c>
      <c r="AH2800" s="9" t="s">
        <v>9881</v>
      </c>
      <c r="AI2800" s="238" t="s">
        <v>13092</v>
      </c>
      <c r="AJ2800" s="238" t="s">
        <v>9173</v>
      </c>
      <c r="AK2800" s="238" t="s">
        <v>6726</v>
      </c>
      <c r="AL2800" s="238">
        <v>2799</v>
      </c>
    </row>
    <row r="2801" spans="1:38" x14ac:dyDescent="0.3">
      <c r="A2801" s="232" t="s">
        <v>669</v>
      </c>
      <c r="B2801" s="232" t="s">
        <v>9878</v>
      </c>
      <c r="C2801" s="244" t="s">
        <v>6717</v>
      </c>
      <c r="D2801" s="240" t="s">
        <v>7678</v>
      </c>
      <c r="E2801" s="239" t="s">
        <v>3894</v>
      </c>
      <c r="F2801" s="243" t="s">
        <v>6729</v>
      </c>
      <c r="G2801" s="214">
        <v>0</v>
      </c>
      <c r="H2801" s="234" t="s">
        <v>9173</v>
      </c>
      <c r="I2801" s="234"/>
      <c r="J2801" s="234"/>
      <c r="K2801" s="234"/>
      <c r="L2801" s="234"/>
      <c r="M2801" s="234"/>
      <c r="N2801" s="234" t="s">
        <v>6720</v>
      </c>
      <c r="O2801" s="234" t="s">
        <v>8322</v>
      </c>
      <c r="P2801" s="233" t="s">
        <v>8324</v>
      </c>
      <c r="Q2801" s="226">
        <v>410000066</v>
      </c>
      <c r="R2801" s="212" t="s">
        <v>4272</v>
      </c>
      <c r="S2801" s="213" t="s">
        <v>10028</v>
      </c>
      <c r="T2801" s="236">
        <v>45534</v>
      </c>
      <c r="U2801" s="237" t="s">
        <v>6722</v>
      </c>
      <c r="V2801" s="237">
        <v>45572</v>
      </c>
      <c r="W2801" s="237">
        <v>45586</v>
      </c>
      <c r="X2801" s="237" t="s">
        <v>9173</v>
      </c>
      <c r="Y2801" s="237"/>
      <c r="Z2801" s="237" t="s">
        <v>5872</v>
      </c>
      <c r="AA2801" s="225">
        <v>202409</v>
      </c>
      <c r="AB2801" s="246"/>
      <c r="AC2801" s="236" t="s">
        <v>6708</v>
      </c>
      <c r="AD2801" s="247" t="s">
        <v>6709</v>
      </c>
      <c r="AE2801" s="248">
        <v>0</v>
      </c>
      <c r="AF2801" s="247" t="s">
        <v>6709</v>
      </c>
      <c r="AG2801" s="242" t="str">
        <f>IFERROR(VLOOKUP(작성용!A:A,RM!A:D,4,0),"-")</f>
        <v>정창수</v>
      </c>
      <c r="AH2801" s="9" t="s">
        <v>9881</v>
      </c>
      <c r="AI2801" s="238" t="s">
        <v>13092</v>
      </c>
      <c r="AJ2801" s="238" t="s">
        <v>9173</v>
      </c>
      <c r="AK2801" s="238" t="s">
        <v>6726</v>
      </c>
      <c r="AL2801" s="238">
        <v>2800</v>
      </c>
    </row>
    <row r="2802" spans="1:38" x14ac:dyDescent="0.3">
      <c r="A2802" s="232" t="s">
        <v>669</v>
      </c>
      <c r="B2802" s="232" t="s">
        <v>9878</v>
      </c>
      <c r="C2802" s="244" t="s">
        <v>6717</v>
      </c>
      <c r="D2802" s="240" t="s">
        <v>10029</v>
      </c>
      <c r="E2802" s="239" t="s">
        <v>6007</v>
      </c>
      <c r="F2802" s="243" t="s">
        <v>6729</v>
      </c>
      <c r="G2802" s="214">
        <v>0</v>
      </c>
      <c r="H2802" s="234" t="s">
        <v>9173</v>
      </c>
      <c r="I2802" s="234"/>
      <c r="J2802" s="234"/>
      <c r="K2802" s="234"/>
      <c r="L2802" s="234"/>
      <c r="M2802" s="234"/>
      <c r="N2802" s="234" t="s">
        <v>6720</v>
      </c>
      <c r="O2802" s="234" t="s">
        <v>8322</v>
      </c>
      <c r="P2802" s="233" t="s">
        <v>8324</v>
      </c>
      <c r="Q2802" s="226">
        <v>410000275</v>
      </c>
      <c r="R2802" s="212" t="s">
        <v>6008</v>
      </c>
      <c r="S2802" s="213" t="s">
        <v>10030</v>
      </c>
      <c r="T2802" s="236">
        <v>45534</v>
      </c>
      <c r="U2802" s="237" t="s">
        <v>6722</v>
      </c>
      <c r="V2802" s="237">
        <v>45572</v>
      </c>
      <c r="W2802" s="237">
        <v>45586</v>
      </c>
      <c r="X2802" s="237" t="s">
        <v>9173</v>
      </c>
      <c r="Y2802" s="237"/>
      <c r="Z2802" s="237" t="s">
        <v>5872</v>
      </c>
      <c r="AA2802" s="225">
        <v>202409</v>
      </c>
      <c r="AB2802" s="246"/>
      <c r="AC2802" s="236" t="s">
        <v>6708</v>
      </c>
      <c r="AD2802" s="247" t="s">
        <v>6709</v>
      </c>
      <c r="AE2802" s="248">
        <v>0</v>
      </c>
      <c r="AF2802" s="247" t="s">
        <v>6709</v>
      </c>
      <c r="AG2802" s="242" t="str">
        <f>IFERROR(VLOOKUP(작성용!A:A,RM!A:D,4,0),"-")</f>
        <v>정창수</v>
      </c>
      <c r="AH2802" s="9" t="s">
        <v>9881</v>
      </c>
      <c r="AI2802" s="238" t="s">
        <v>13092</v>
      </c>
      <c r="AJ2802" s="238" t="s">
        <v>9173</v>
      </c>
      <c r="AK2802" s="238" t="s">
        <v>6726</v>
      </c>
      <c r="AL2802" s="238">
        <v>2801</v>
      </c>
    </row>
    <row r="2803" spans="1:38" x14ac:dyDescent="0.3">
      <c r="A2803" s="232" t="s">
        <v>669</v>
      </c>
      <c r="B2803" s="232" t="s">
        <v>9878</v>
      </c>
      <c r="C2803" s="244" t="s">
        <v>6717</v>
      </c>
      <c r="D2803" s="240" t="s">
        <v>10031</v>
      </c>
      <c r="E2803" s="239" t="s">
        <v>6009</v>
      </c>
      <c r="F2803" s="243" t="s">
        <v>6729</v>
      </c>
      <c r="G2803" s="214">
        <v>0</v>
      </c>
      <c r="H2803" s="234" t="s">
        <v>9173</v>
      </c>
      <c r="I2803" s="234"/>
      <c r="J2803" s="234"/>
      <c r="K2803" s="234"/>
      <c r="L2803" s="234"/>
      <c r="M2803" s="234"/>
      <c r="N2803" s="234" t="s">
        <v>6720</v>
      </c>
      <c r="O2803" s="234" t="s">
        <v>8322</v>
      </c>
      <c r="P2803" s="233" t="s">
        <v>8324</v>
      </c>
      <c r="Q2803" s="226">
        <v>410000053</v>
      </c>
      <c r="R2803" s="212" t="s">
        <v>6010</v>
      </c>
      <c r="S2803" s="213" t="s">
        <v>10032</v>
      </c>
      <c r="T2803" s="236">
        <v>45534</v>
      </c>
      <c r="U2803" s="237" t="s">
        <v>6722</v>
      </c>
      <c r="V2803" s="237">
        <v>45572</v>
      </c>
      <c r="W2803" s="237">
        <v>45586</v>
      </c>
      <c r="X2803" s="237" t="s">
        <v>9173</v>
      </c>
      <c r="Y2803" s="237"/>
      <c r="Z2803" s="237" t="s">
        <v>5872</v>
      </c>
      <c r="AA2803" s="225">
        <v>202409</v>
      </c>
      <c r="AB2803" s="246"/>
      <c r="AC2803" s="236" t="s">
        <v>6708</v>
      </c>
      <c r="AD2803" s="247" t="s">
        <v>6709</v>
      </c>
      <c r="AE2803" s="248">
        <v>0</v>
      </c>
      <c r="AF2803" s="247" t="s">
        <v>6709</v>
      </c>
      <c r="AG2803" s="242" t="str">
        <f>IFERROR(VLOOKUP(작성용!A:A,RM!A:D,4,0),"-")</f>
        <v>정창수</v>
      </c>
      <c r="AH2803" s="9" t="s">
        <v>9881</v>
      </c>
      <c r="AI2803" s="238" t="s">
        <v>13092</v>
      </c>
      <c r="AJ2803" s="238" t="s">
        <v>9173</v>
      </c>
      <c r="AK2803" s="238" t="s">
        <v>6726</v>
      </c>
      <c r="AL2803" s="238">
        <v>2802</v>
      </c>
    </row>
    <row r="2804" spans="1:38" x14ac:dyDescent="0.3">
      <c r="A2804" s="232" t="s">
        <v>669</v>
      </c>
      <c r="B2804" s="232" t="s">
        <v>9878</v>
      </c>
      <c r="C2804" s="244" t="s">
        <v>6717</v>
      </c>
      <c r="D2804" s="240" t="s">
        <v>7682</v>
      </c>
      <c r="E2804" s="239" t="s">
        <v>3898</v>
      </c>
      <c r="F2804" s="243" t="s">
        <v>6729</v>
      </c>
      <c r="G2804" s="214">
        <v>0</v>
      </c>
      <c r="H2804" s="234" t="s">
        <v>9173</v>
      </c>
      <c r="I2804" s="234"/>
      <c r="J2804" s="234"/>
      <c r="K2804" s="234"/>
      <c r="L2804" s="234"/>
      <c r="M2804" s="234"/>
      <c r="N2804" s="234" t="s">
        <v>6720</v>
      </c>
      <c r="O2804" s="234" t="s">
        <v>8322</v>
      </c>
      <c r="P2804" s="233" t="s">
        <v>8324</v>
      </c>
      <c r="Q2804" s="226">
        <v>410000231</v>
      </c>
      <c r="R2804" s="212" t="s">
        <v>4195</v>
      </c>
      <c r="S2804" s="213" t="s">
        <v>10033</v>
      </c>
      <c r="T2804" s="236">
        <v>45534</v>
      </c>
      <c r="U2804" s="237" t="s">
        <v>6722</v>
      </c>
      <c r="V2804" s="237">
        <v>45572</v>
      </c>
      <c r="W2804" s="237">
        <v>45586</v>
      </c>
      <c r="X2804" s="237" t="s">
        <v>9173</v>
      </c>
      <c r="Y2804" s="237"/>
      <c r="Z2804" s="237" t="s">
        <v>5872</v>
      </c>
      <c r="AA2804" s="225">
        <v>202409</v>
      </c>
      <c r="AB2804" s="246"/>
      <c r="AC2804" s="236" t="s">
        <v>6708</v>
      </c>
      <c r="AD2804" s="247" t="s">
        <v>6709</v>
      </c>
      <c r="AE2804" s="248">
        <v>0</v>
      </c>
      <c r="AF2804" s="247" t="s">
        <v>6709</v>
      </c>
      <c r="AG2804" s="242" t="str">
        <f>IFERROR(VLOOKUP(작성용!A:A,RM!A:D,4,0),"-")</f>
        <v>정창수</v>
      </c>
      <c r="AH2804" s="9" t="s">
        <v>9881</v>
      </c>
      <c r="AI2804" s="238" t="s">
        <v>13092</v>
      </c>
      <c r="AJ2804" s="238" t="s">
        <v>9173</v>
      </c>
      <c r="AK2804" s="238" t="s">
        <v>6726</v>
      </c>
      <c r="AL2804" s="238">
        <v>2803</v>
      </c>
    </row>
    <row r="2805" spans="1:38" x14ac:dyDescent="0.3">
      <c r="A2805" s="232" t="s">
        <v>669</v>
      </c>
      <c r="B2805" s="232" t="s">
        <v>9878</v>
      </c>
      <c r="C2805" s="244" t="s">
        <v>6717</v>
      </c>
      <c r="D2805" s="240" t="s">
        <v>7683</v>
      </c>
      <c r="E2805" s="239" t="s">
        <v>3899</v>
      </c>
      <c r="F2805" s="243" t="s">
        <v>6729</v>
      </c>
      <c r="G2805" s="214">
        <v>0</v>
      </c>
      <c r="H2805" s="234" t="s">
        <v>9173</v>
      </c>
      <c r="I2805" s="234"/>
      <c r="J2805" s="234"/>
      <c r="K2805" s="234"/>
      <c r="L2805" s="234"/>
      <c r="M2805" s="234"/>
      <c r="N2805" s="234" t="s">
        <v>6720</v>
      </c>
      <c r="O2805" s="234" t="s">
        <v>8322</v>
      </c>
      <c r="P2805" s="233" t="s">
        <v>8324</v>
      </c>
      <c r="Q2805" s="226">
        <v>410000232</v>
      </c>
      <c r="R2805" s="212" t="s">
        <v>4196</v>
      </c>
      <c r="S2805" s="213" t="s">
        <v>10034</v>
      </c>
      <c r="T2805" s="236">
        <v>45534</v>
      </c>
      <c r="U2805" s="237" t="s">
        <v>6722</v>
      </c>
      <c r="V2805" s="237">
        <v>45572</v>
      </c>
      <c r="W2805" s="237">
        <v>45586</v>
      </c>
      <c r="X2805" s="237" t="s">
        <v>9173</v>
      </c>
      <c r="Y2805" s="237"/>
      <c r="Z2805" s="237" t="s">
        <v>5872</v>
      </c>
      <c r="AA2805" s="225">
        <v>202409</v>
      </c>
      <c r="AB2805" s="246"/>
      <c r="AC2805" s="236" t="s">
        <v>6708</v>
      </c>
      <c r="AD2805" s="247" t="s">
        <v>6709</v>
      </c>
      <c r="AE2805" s="248">
        <v>0</v>
      </c>
      <c r="AF2805" s="247" t="s">
        <v>6709</v>
      </c>
      <c r="AG2805" s="242" t="str">
        <f>IFERROR(VLOOKUP(작성용!A:A,RM!A:D,4,0),"-")</f>
        <v>정창수</v>
      </c>
      <c r="AH2805" s="9" t="s">
        <v>9881</v>
      </c>
      <c r="AI2805" s="238" t="s">
        <v>13092</v>
      </c>
      <c r="AJ2805" s="238" t="s">
        <v>9173</v>
      </c>
      <c r="AK2805" s="238" t="s">
        <v>6726</v>
      </c>
      <c r="AL2805" s="238">
        <v>2804</v>
      </c>
    </row>
    <row r="2806" spans="1:38" x14ac:dyDescent="0.3">
      <c r="A2806" s="232" t="s">
        <v>669</v>
      </c>
      <c r="B2806" s="232" t="s">
        <v>9878</v>
      </c>
      <c r="C2806" s="244" t="s">
        <v>6717</v>
      </c>
      <c r="D2806" s="240" t="s">
        <v>10035</v>
      </c>
      <c r="E2806" s="239" t="s">
        <v>6011</v>
      </c>
      <c r="F2806" s="243" t="s">
        <v>6729</v>
      </c>
      <c r="G2806" s="214">
        <v>0</v>
      </c>
      <c r="H2806" s="234" t="s">
        <v>9173</v>
      </c>
      <c r="I2806" s="234"/>
      <c r="J2806" s="234"/>
      <c r="K2806" s="234"/>
      <c r="L2806" s="234"/>
      <c r="M2806" s="234"/>
      <c r="N2806" s="234" t="s">
        <v>6720</v>
      </c>
      <c r="O2806" s="234" t="s">
        <v>8322</v>
      </c>
      <c r="P2806" s="233" t="s">
        <v>8324</v>
      </c>
      <c r="Q2806" s="226">
        <v>410000253</v>
      </c>
      <c r="R2806" s="212" t="s">
        <v>6012</v>
      </c>
      <c r="S2806" s="213" t="s">
        <v>10036</v>
      </c>
      <c r="T2806" s="236">
        <v>45534</v>
      </c>
      <c r="U2806" s="237" t="s">
        <v>6722</v>
      </c>
      <c r="V2806" s="237">
        <v>45572</v>
      </c>
      <c r="W2806" s="237">
        <v>45586</v>
      </c>
      <c r="X2806" s="237" t="s">
        <v>9173</v>
      </c>
      <c r="Y2806" s="237"/>
      <c r="Z2806" s="237" t="s">
        <v>5872</v>
      </c>
      <c r="AA2806" s="225">
        <v>202409</v>
      </c>
      <c r="AB2806" s="246"/>
      <c r="AC2806" s="236" t="s">
        <v>6708</v>
      </c>
      <c r="AD2806" s="247" t="s">
        <v>6709</v>
      </c>
      <c r="AE2806" s="248">
        <v>0</v>
      </c>
      <c r="AF2806" s="247" t="s">
        <v>6709</v>
      </c>
      <c r="AG2806" s="242" t="str">
        <f>IFERROR(VLOOKUP(작성용!A:A,RM!A:D,4,0),"-")</f>
        <v>정창수</v>
      </c>
      <c r="AH2806" s="9" t="s">
        <v>9881</v>
      </c>
      <c r="AI2806" s="238" t="s">
        <v>13092</v>
      </c>
      <c r="AJ2806" s="238" t="s">
        <v>9173</v>
      </c>
      <c r="AK2806" s="238" t="s">
        <v>6726</v>
      </c>
      <c r="AL2806" s="238">
        <v>2805</v>
      </c>
    </row>
    <row r="2807" spans="1:38" x14ac:dyDescent="0.3">
      <c r="A2807" s="232" t="s">
        <v>669</v>
      </c>
      <c r="B2807" s="232" t="s">
        <v>9878</v>
      </c>
      <c r="C2807" s="244" t="s">
        <v>6717</v>
      </c>
      <c r="D2807" s="240" t="s">
        <v>9365</v>
      </c>
      <c r="E2807" s="239" t="s">
        <v>5613</v>
      </c>
      <c r="F2807" s="243" t="s">
        <v>6729</v>
      </c>
      <c r="G2807" s="214">
        <v>0</v>
      </c>
      <c r="H2807" s="234" t="s">
        <v>9173</v>
      </c>
      <c r="I2807" s="234"/>
      <c r="J2807" s="234"/>
      <c r="K2807" s="234"/>
      <c r="L2807" s="234"/>
      <c r="M2807" s="234"/>
      <c r="N2807" s="234" t="s">
        <v>6720</v>
      </c>
      <c r="O2807" s="234" t="s">
        <v>8322</v>
      </c>
      <c r="P2807" s="233" t="s">
        <v>8324</v>
      </c>
      <c r="Q2807" s="226">
        <v>410000214</v>
      </c>
      <c r="R2807" s="212" t="s">
        <v>5614</v>
      </c>
      <c r="S2807" s="213" t="s">
        <v>9367</v>
      </c>
      <c r="T2807" s="236">
        <v>45534</v>
      </c>
      <c r="U2807" s="237" t="s">
        <v>6722</v>
      </c>
      <c r="V2807" s="237">
        <v>45572</v>
      </c>
      <c r="W2807" s="237">
        <v>45586</v>
      </c>
      <c r="X2807" s="237" t="s">
        <v>9173</v>
      </c>
      <c r="Y2807" s="237"/>
      <c r="Z2807" s="237" t="s">
        <v>5872</v>
      </c>
      <c r="AA2807" s="225">
        <v>202409</v>
      </c>
      <c r="AB2807" s="246"/>
      <c r="AC2807" s="236" t="s">
        <v>6708</v>
      </c>
      <c r="AD2807" s="247" t="s">
        <v>6709</v>
      </c>
      <c r="AE2807" s="248">
        <v>0</v>
      </c>
      <c r="AF2807" s="247" t="s">
        <v>6709</v>
      </c>
      <c r="AG2807" s="242" t="str">
        <f>IFERROR(VLOOKUP(작성용!A:A,RM!A:D,4,0),"-")</f>
        <v>정창수</v>
      </c>
      <c r="AH2807" s="9" t="s">
        <v>9881</v>
      </c>
      <c r="AI2807" s="238" t="s">
        <v>13092</v>
      </c>
      <c r="AJ2807" s="238" t="s">
        <v>9173</v>
      </c>
      <c r="AK2807" s="238" t="s">
        <v>6726</v>
      </c>
      <c r="AL2807" s="238">
        <v>2806</v>
      </c>
    </row>
    <row r="2808" spans="1:38" x14ac:dyDescent="0.3">
      <c r="A2808" s="232" t="s">
        <v>669</v>
      </c>
      <c r="B2808" s="232" t="s">
        <v>9878</v>
      </c>
      <c r="C2808" s="244" t="s">
        <v>6717</v>
      </c>
      <c r="D2808" s="240" t="s">
        <v>8541</v>
      </c>
      <c r="E2808" s="239" t="s">
        <v>5206</v>
      </c>
      <c r="F2808" s="243" t="s">
        <v>6729</v>
      </c>
      <c r="G2808" s="214">
        <v>0</v>
      </c>
      <c r="H2808" s="234" t="s">
        <v>9173</v>
      </c>
      <c r="I2808" s="234"/>
      <c r="J2808" s="234"/>
      <c r="K2808" s="234"/>
      <c r="L2808" s="234"/>
      <c r="M2808" s="234"/>
      <c r="N2808" s="234" t="s">
        <v>6720</v>
      </c>
      <c r="O2808" s="234" t="s">
        <v>8322</v>
      </c>
      <c r="P2808" s="233" t="s">
        <v>8324</v>
      </c>
      <c r="Q2808" s="226">
        <v>410000292</v>
      </c>
      <c r="R2808" s="212" t="s">
        <v>5207</v>
      </c>
      <c r="S2808" s="213" t="s">
        <v>9465</v>
      </c>
      <c r="T2808" s="236">
        <v>45534</v>
      </c>
      <c r="U2808" s="237" t="s">
        <v>6722</v>
      </c>
      <c r="V2808" s="237">
        <v>45572</v>
      </c>
      <c r="W2808" s="237">
        <v>45586</v>
      </c>
      <c r="X2808" s="237" t="s">
        <v>9173</v>
      </c>
      <c r="Y2808" s="237"/>
      <c r="Z2808" s="237" t="s">
        <v>5872</v>
      </c>
      <c r="AA2808" s="225">
        <v>202409</v>
      </c>
      <c r="AB2808" s="246"/>
      <c r="AC2808" s="236" t="s">
        <v>6708</v>
      </c>
      <c r="AD2808" s="247" t="s">
        <v>6709</v>
      </c>
      <c r="AE2808" s="248">
        <v>0</v>
      </c>
      <c r="AF2808" s="247" t="s">
        <v>6709</v>
      </c>
      <c r="AG2808" s="242" t="str">
        <f>IFERROR(VLOOKUP(작성용!A:A,RM!A:D,4,0),"-")</f>
        <v>정창수</v>
      </c>
      <c r="AH2808" s="9" t="s">
        <v>9881</v>
      </c>
      <c r="AI2808" s="238" t="s">
        <v>13092</v>
      </c>
      <c r="AJ2808" s="238" t="s">
        <v>9173</v>
      </c>
      <c r="AK2808" s="238" t="s">
        <v>6726</v>
      </c>
      <c r="AL2808" s="238">
        <v>2807</v>
      </c>
    </row>
    <row r="2809" spans="1:38" x14ac:dyDescent="0.3">
      <c r="A2809" s="232" t="s">
        <v>669</v>
      </c>
      <c r="B2809" s="232" t="s">
        <v>9878</v>
      </c>
      <c r="C2809" s="244" t="s">
        <v>6717</v>
      </c>
      <c r="D2809" s="240" t="s">
        <v>7356</v>
      </c>
      <c r="E2809" s="239" t="s">
        <v>4540</v>
      </c>
      <c r="F2809" s="243" t="s">
        <v>6729</v>
      </c>
      <c r="G2809" s="214">
        <v>0</v>
      </c>
      <c r="H2809" s="234" t="s">
        <v>9173</v>
      </c>
      <c r="I2809" s="234"/>
      <c r="J2809" s="234"/>
      <c r="K2809" s="234"/>
      <c r="L2809" s="234"/>
      <c r="M2809" s="234"/>
      <c r="N2809" s="234" t="s">
        <v>6720</v>
      </c>
      <c r="O2809" s="234" t="s">
        <v>8322</v>
      </c>
      <c r="P2809" s="233" t="s">
        <v>8324</v>
      </c>
      <c r="Q2809" s="226">
        <v>410000240</v>
      </c>
      <c r="R2809" s="212" t="s">
        <v>4541</v>
      </c>
      <c r="S2809" s="213" t="s">
        <v>7357</v>
      </c>
      <c r="T2809" s="236">
        <v>45534</v>
      </c>
      <c r="U2809" s="237" t="s">
        <v>6722</v>
      </c>
      <c r="V2809" s="237">
        <v>45572</v>
      </c>
      <c r="W2809" s="237">
        <v>45586</v>
      </c>
      <c r="X2809" s="237" t="s">
        <v>9173</v>
      </c>
      <c r="Y2809" s="237"/>
      <c r="Z2809" s="237" t="s">
        <v>5872</v>
      </c>
      <c r="AA2809" s="225">
        <v>202409</v>
      </c>
      <c r="AB2809" s="246"/>
      <c r="AC2809" s="236" t="s">
        <v>6708</v>
      </c>
      <c r="AD2809" s="247" t="s">
        <v>6709</v>
      </c>
      <c r="AE2809" s="248">
        <v>0</v>
      </c>
      <c r="AF2809" s="247" t="s">
        <v>6709</v>
      </c>
      <c r="AG2809" s="242" t="str">
        <f>IFERROR(VLOOKUP(작성용!A:A,RM!A:D,4,0),"-")</f>
        <v>정창수</v>
      </c>
      <c r="AH2809" s="9" t="s">
        <v>9881</v>
      </c>
      <c r="AI2809" s="238" t="s">
        <v>13092</v>
      </c>
      <c r="AJ2809" s="238" t="s">
        <v>9173</v>
      </c>
      <c r="AK2809" s="238" t="s">
        <v>6726</v>
      </c>
      <c r="AL2809" s="238">
        <v>2808</v>
      </c>
    </row>
    <row r="2810" spans="1:38" x14ac:dyDescent="0.3">
      <c r="A2810" s="232" t="s">
        <v>669</v>
      </c>
      <c r="B2810" s="232" t="s">
        <v>9878</v>
      </c>
      <c r="C2810" s="244" t="s">
        <v>6717</v>
      </c>
      <c r="D2810" s="240" t="s">
        <v>8656</v>
      </c>
      <c r="E2810" s="239" t="s">
        <v>5304</v>
      </c>
      <c r="F2810" s="243" t="s">
        <v>6729</v>
      </c>
      <c r="G2810" s="214">
        <v>0</v>
      </c>
      <c r="H2810" s="234" t="s">
        <v>9173</v>
      </c>
      <c r="I2810" s="234"/>
      <c r="J2810" s="234"/>
      <c r="K2810" s="234"/>
      <c r="L2810" s="234"/>
      <c r="M2810" s="234"/>
      <c r="N2810" s="234" t="s">
        <v>6720</v>
      </c>
      <c r="O2810" s="234" t="s">
        <v>8322</v>
      </c>
      <c r="P2810" s="233" t="s">
        <v>8324</v>
      </c>
      <c r="Q2810" s="226">
        <v>410000274</v>
      </c>
      <c r="R2810" s="212" t="s">
        <v>5305</v>
      </c>
      <c r="S2810" s="213" t="s">
        <v>10037</v>
      </c>
      <c r="T2810" s="236">
        <v>45534</v>
      </c>
      <c r="U2810" s="237" t="s">
        <v>6722</v>
      </c>
      <c r="V2810" s="237">
        <v>45572</v>
      </c>
      <c r="W2810" s="237">
        <v>45586</v>
      </c>
      <c r="X2810" s="237" t="s">
        <v>9173</v>
      </c>
      <c r="Y2810" s="237"/>
      <c r="Z2810" s="237" t="s">
        <v>5872</v>
      </c>
      <c r="AA2810" s="225">
        <v>202409</v>
      </c>
      <c r="AB2810" s="246"/>
      <c r="AC2810" s="236" t="s">
        <v>6708</v>
      </c>
      <c r="AD2810" s="247" t="s">
        <v>6709</v>
      </c>
      <c r="AE2810" s="248">
        <v>0</v>
      </c>
      <c r="AF2810" s="247" t="s">
        <v>6709</v>
      </c>
      <c r="AG2810" s="242" t="str">
        <f>IFERROR(VLOOKUP(작성용!A:A,RM!A:D,4,0),"-")</f>
        <v>정창수</v>
      </c>
      <c r="AH2810" s="9" t="s">
        <v>9881</v>
      </c>
      <c r="AI2810" s="238" t="s">
        <v>13092</v>
      </c>
      <c r="AJ2810" s="238" t="s">
        <v>9173</v>
      </c>
      <c r="AK2810" s="238" t="s">
        <v>6726</v>
      </c>
      <c r="AL2810" s="238">
        <v>2809</v>
      </c>
    </row>
    <row r="2811" spans="1:38" x14ac:dyDescent="0.3">
      <c r="A2811" s="232" t="s">
        <v>669</v>
      </c>
      <c r="B2811" s="232" t="s">
        <v>9878</v>
      </c>
      <c r="C2811" s="244" t="s">
        <v>6717</v>
      </c>
      <c r="D2811" s="240" t="s">
        <v>10038</v>
      </c>
      <c r="E2811" s="239" t="s">
        <v>6013</v>
      </c>
      <c r="F2811" s="243" t="s">
        <v>6729</v>
      </c>
      <c r="G2811" s="214">
        <v>0</v>
      </c>
      <c r="H2811" s="234" t="s">
        <v>9173</v>
      </c>
      <c r="I2811" s="234"/>
      <c r="J2811" s="234"/>
      <c r="K2811" s="234"/>
      <c r="L2811" s="234"/>
      <c r="M2811" s="234"/>
      <c r="N2811" s="234" t="s">
        <v>6720</v>
      </c>
      <c r="O2811" s="234" t="s">
        <v>8322</v>
      </c>
      <c r="P2811" s="233" t="s">
        <v>8324</v>
      </c>
      <c r="Q2811" s="226">
        <v>410000310</v>
      </c>
      <c r="R2811" s="212" t="s">
        <v>6014</v>
      </c>
      <c r="S2811" s="213" t="s">
        <v>10039</v>
      </c>
      <c r="T2811" s="236">
        <v>45534</v>
      </c>
      <c r="U2811" s="237" t="s">
        <v>6722</v>
      </c>
      <c r="V2811" s="237">
        <v>45572</v>
      </c>
      <c r="W2811" s="237">
        <v>45586</v>
      </c>
      <c r="X2811" s="237" t="s">
        <v>9173</v>
      </c>
      <c r="Y2811" s="237"/>
      <c r="Z2811" s="237" t="s">
        <v>5872</v>
      </c>
      <c r="AA2811" s="225">
        <v>202409</v>
      </c>
      <c r="AB2811" s="246"/>
      <c r="AC2811" s="236" t="s">
        <v>6708</v>
      </c>
      <c r="AD2811" s="247" t="s">
        <v>6709</v>
      </c>
      <c r="AE2811" s="248">
        <v>0</v>
      </c>
      <c r="AF2811" s="247" t="s">
        <v>6709</v>
      </c>
      <c r="AG2811" s="242" t="str">
        <f>IFERROR(VLOOKUP(작성용!A:A,RM!A:D,4,0),"-")</f>
        <v>정창수</v>
      </c>
      <c r="AH2811" s="9" t="s">
        <v>9881</v>
      </c>
      <c r="AI2811" s="238" t="s">
        <v>13092</v>
      </c>
      <c r="AJ2811" s="238" t="s">
        <v>9173</v>
      </c>
      <c r="AK2811" s="238" t="s">
        <v>6726</v>
      </c>
      <c r="AL2811" s="238">
        <v>2810</v>
      </c>
    </row>
    <row r="2812" spans="1:38" x14ac:dyDescent="0.3">
      <c r="A2812" s="232" t="s">
        <v>669</v>
      </c>
      <c r="B2812" s="232" t="s">
        <v>9878</v>
      </c>
      <c r="C2812" s="244" t="s">
        <v>6717</v>
      </c>
      <c r="D2812" s="240" t="s">
        <v>10040</v>
      </c>
      <c r="E2812" s="239" t="s">
        <v>6015</v>
      </c>
      <c r="F2812" s="243" t="s">
        <v>6729</v>
      </c>
      <c r="G2812" s="214">
        <v>0</v>
      </c>
      <c r="H2812" s="234" t="s">
        <v>9173</v>
      </c>
      <c r="I2812" s="234"/>
      <c r="J2812" s="234"/>
      <c r="K2812" s="234"/>
      <c r="L2812" s="234"/>
      <c r="M2812" s="234"/>
      <c r="N2812" s="234" t="s">
        <v>6720</v>
      </c>
      <c r="O2812" s="234" t="s">
        <v>8322</v>
      </c>
      <c r="P2812" s="233" t="s">
        <v>8324</v>
      </c>
      <c r="Q2812" s="226">
        <v>410000311</v>
      </c>
      <c r="R2812" s="212" t="s">
        <v>6016</v>
      </c>
      <c r="S2812" s="213" t="s">
        <v>10041</v>
      </c>
      <c r="T2812" s="236">
        <v>45534</v>
      </c>
      <c r="U2812" s="237" t="s">
        <v>6722</v>
      </c>
      <c r="V2812" s="237">
        <v>45572</v>
      </c>
      <c r="W2812" s="237">
        <v>45586</v>
      </c>
      <c r="X2812" s="237" t="s">
        <v>9173</v>
      </c>
      <c r="Y2812" s="237"/>
      <c r="Z2812" s="237" t="s">
        <v>5872</v>
      </c>
      <c r="AA2812" s="225">
        <v>202409</v>
      </c>
      <c r="AB2812" s="246"/>
      <c r="AC2812" s="236" t="s">
        <v>6708</v>
      </c>
      <c r="AD2812" s="247" t="s">
        <v>6709</v>
      </c>
      <c r="AE2812" s="248">
        <v>0</v>
      </c>
      <c r="AF2812" s="247" t="s">
        <v>6709</v>
      </c>
      <c r="AG2812" s="242" t="str">
        <f>IFERROR(VLOOKUP(작성용!A:A,RM!A:D,4,0),"-")</f>
        <v>정창수</v>
      </c>
      <c r="AH2812" s="9" t="s">
        <v>9881</v>
      </c>
      <c r="AI2812" s="238" t="s">
        <v>13092</v>
      </c>
      <c r="AJ2812" s="238" t="s">
        <v>9173</v>
      </c>
      <c r="AK2812" s="238" t="s">
        <v>6726</v>
      </c>
      <c r="AL2812" s="238">
        <v>2811</v>
      </c>
    </row>
    <row r="2813" spans="1:38" x14ac:dyDescent="0.3">
      <c r="A2813" s="232" t="s">
        <v>669</v>
      </c>
      <c r="B2813" s="232" t="s">
        <v>9878</v>
      </c>
      <c r="C2813" s="244" t="s">
        <v>6717</v>
      </c>
      <c r="D2813" s="240" t="s">
        <v>10042</v>
      </c>
      <c r="E2813" s="239" t="s">
        <v>6017</v>
      </c>
      <c r="F2813" s="243" t="s">
        <v>6729</v>
      </c>
      <c r="G2813" s="214">
        <v>0</v>
      </c>
      <c r="H2813" s="234" t="s">
        <v>9173</v>
      </c>
      <c r="I2813" s="234"/>
      <c r="J2813" s="234"/>
      <c r="K2813" s="234"/>
      <c r="L2813" s="234"/>
      <c r="M2813" s="234"/>
      <c r="N2813" s="234" t="s">
        <v>6720</v>
      </c>
      <c r="O2813" s="234" t="s">
        <v>8322</v>
      </c>
      <c r="P2813" s="233" t="s">
        <v>8324</v>
      </c>
      <c r="Q2813" s="226">
        <v>410000309</v>
      </c>
      <c r="R2813" s="212" t="s">
        <v>6018</v>
      </c>
      <c r="S2813" s="213" t="s">
        <v>10043</v>
      </c>
      <c r="T2813" s="236">
        <v>45534</v>
      </c>
      <c r="U2813" s="237" t="s">
        <v>6722</v>
      </c>
      <c r="V2813" s="237">
        <v>45572</v>
      </c>
      <c r="W2813" s="237">
        <v>45586</v>
      </c>
      <c r="X2813" s="237" t="s">
        <v>9173</v>
      </c>
      <c r="Y2813" s="237"/>
      <c r="Z2813" s="237" t="s">
        <v>5872</v>
      </c>
      <c r="AA2813" s="225">
        <v>202409</v>
      </c>
      <c r="AB2813" s="246"/>
      <c r="AC2813" s="236" t="s">
        <v>6708</v>
      </c>
      <c r="AD2813" s="247" t="s">
        <v>6709</v>
      </c>
      <c r="AE2813" s="248">
        <v>0</v>
      </c>
      <c r="AF2813" s="247" t="s">
        <v>6709</v>
      </c>
      <c r="AG2813" s="242" t="str">
        <f>IFERROR(VLOOKUP(작성용!A:A,RM!A:D,4,0),"-")</f>
        <v>정창수</v>
      </c>
      <c r="AH2813" s="9" t="s">
        <v>9881</v>
      </c>
      <c r="AI2813" s="238" t="s">
        <v>13092</v>
      </c>
      <c r="AJ2813" s="238" t="s">
        <v>9173</v>
      </c>
      <c r="AK2813" s="238" t="s">
        <v>6726</v>
      </c>
      <c r="AL2813" s="238">
        <v>2812</v>
      </c>
    </row>
    <row r="2814" spans="1:38" x14ac:dyDescent="0.3">
      <c r="A2814" s="232" t="s">
        <v>669</v>
      </c>
      <c r="B2814" s="232" t="s">
        <v>9878</v>
      </c>
      <c r="C2814" s="244" t="s">
        <v>6717</v>
      </c>
      <c r="D2814" s="240" t="s">
        <v>6803</v>
      </c>
      <c r="E2814" s="239" t="s">
        <v>3945</v>
      </c>
      <c r="F2814" s="243" t="s">
        <v>6729</v>
      </c>
      <c r="G2814" s="214">
        <v>0</v>
      </c>
      <c r="H2814" s="234" t="s">
        <v>9173</v>
      </c>
      <c r="I2814" s="234"/>
      <c r="J2814" s="234"/>
      <c r="K2814" s="234"/>
      <c r="L2814" s="234"/>
      <c r="M2814" s="234"/>
      <c r="N2814" s="234" t="s">
        <v>6720</v>
      </c>
      <c r="O2814" s="234" t="s">
        <v>8322</v>
      </c>
      <c r="P2814" s="233" t="s">
        <v>8324</v>
      </c>
      <c r="Q2814" s="226">
        <v>410000158</v>
      </c>
      <c r="R2814" s="212" t="s">
        <v>4193</v>
      </c>
      <c r="S2814" s="213" t="s">
        <v>10044</v>
      </c>
      <c r="T2814" s="236">
        <v>45534</v>
      </c>
      <c r="U2814" s="237" t="s">
        <v>6722</v>
      </c>
      <c r="V2814" s="237">
        <v>45572</v>
      </c>
      <c r="W2814" s="237">
        <v>45586</v>
      </c>
      <c r="X2814" s="237" t="s">
        <v>9173</v>
      </c>
      <c r="Y2814" s="237"/>
      <c r="Z2814" s="237" t="s">
        <v>5872</v>
      </c>
      <c r="AA2814" s="225">
        <v>202409</v>
      </c>
      <c r="AB2814" s="246"/>
      <c r="AC2814" s="236" t="s">
        <v>6708</v>
      </c>
      <c r="AD2814" s="247" t="s">
        <v>6709</v>
      </c>
      <c r="AE2814" s="248">
        <v>0</v>
      </c>
      <c r="AF2814" s="247" t="s">
        <v>6709</v>
      </c>
      <c r="AG2814" s="242" t="str">
        <f>IFERROR(VLOOKUP(작성용!A:A,RM!A:D,4,0),"-")</f>
        <v>정창수</v>
      </c>
      <c r="AH2814" s="9" t="s">
        <v>9881</v>
      </c>
      <c r="AI2814" s="238" t="s">
        <v>13092</v>
      </c>
      <c r="AJ2814" s="238" t="s">
        <v>9173</v>
      </c>
      <c r="AK2814" s="238" t="s">
        <v>6726</v>
      </c>
      <c r="AL2814" s="238">
        <v>2813</v>
      </c>
    </row>
    <row r="2815" spans="1:38" x14ac:dyDescent="0.3">
      <c r="A2815" s="232" t="s">
        <v>669</v>
      </c>
      <c r="B2815" s="232" t="s">
        <v>9878</v>
      </c>
      <c r="C2815" s="244" t="s">
        <v>6717</v>
      </c>
      <c r="D2815" s="240" t="s">
        <v>9422</v>
      </c>
      <c r="E2815" s="239" t="s">
        <v>5640</v>
      </c>
      <c r="F2815" s="243" t="s">
        <v>6729</v>
      </c>
      <c r="G2815" s="214">
        <v>0</v>
      </c>
      <c r="H2815" s="234" t="s">
        <v>9173</v>
      </c>
      <c r="I2815" s="234"/>
      <c r="J2815" s="234"/>
      <c r="K2815" s="234"/>
      <c r="L2815" s="234"/>
      <c r="M2815" s="234"/>
      <c r="N2815" s="234" t="s">
        <v>6720</v>
      </c>
      <c r="O2815" s="234" t="s">
        <v>8322</v>
      </c>
      <c r="P2815" s="233" t="s">
        <v>8324</v>
      </c>
      <c r="Q2815" s="226">
        <v>410000264</v>
      </c>
      <c r="R2815" s="212" t="s">
        <v>5641</v>
      </c>
      <c r="S2815" s="213" t="s">
        <v>9424</v>
      </c>
      <c r="T2815" s="236">
        <v>45534</v>
      </c>
      <c r="U2815" s="237" t="s">
        <v>6722</v>
      </c>
      <c r="V2815" s="237">
        <v>45572</v>
      </c>
      <c r="W2815" s="237">
        <v>45586</v>
      </c>
      <c r="X2815" s="237" t="s">
        <v>9173</v>
      </c>
      <c r="Y2815" s="237"/>
      <c r="Z2815" s="237" t="s">
        <v>5872</v>
      </c>
      <c r="AA2815" s="225">
        <v>202409</v>
      </c>
      <c r="AB2815" s="246"/>
      <c r="AC2815" s="236" t="s">
        <v>6708</v>
      </c>
      <c r="AD2815" s="247" t="s">
        <v>6709</v>
      </c>
      <c r="AE2815" s="248">
        <v>0</v>
      </c>
      <c r="AF2815" s="247" t="s">
        <v>6709</v>
      </c>
      <c r="AG2815" s="242" t="str">
        <f>IFERROR(VLOOKUP(작성용!A:A,RM!A:D,4,0),"-")</f>
        <v>정창수</v>
      </c>
      <c r="AH2815" s="9" t="s">
        <v>9881</v>
      </c>
      <c r="AI2815" s="238" t="s">
        <v>13092</v>
      </c>
      <c r="AJ2815" s="238" t="s">
        <v>9173</v>
      </c>
      <c r="AK2815" s="238" t="s">
        <v>6726</v>
      </c>
      <c r="AL2815" s="238">
        <v>2814</v>
      </c>
    </row>
    <row r="2816" spans="1:38" x14ac:dyDescent="0.3">
      <c r="A2816" s="232" t="s">
        <v>669</v>
      </c>
      <c r="B2816" s="232" t="s">
        <v>9878</v>
      </c>
      <c r="C2816" s="244" t="s">
        <v>6717</v>
      </c>
      <c r="D2816" s="240" t="s">
        <v>9446</v>
      </c>
      <c r="E2816" s="239" t="s">
        <v>5652</v>
      </c>
      <c r="F2816" s="243" t="s">
        <v>6729</v>
      </c>
      <c r="G2816" s="214">
        <v>0</v>
      </c>
      <c r="H2816" s="234" t="s">
        <v>9173</v>
      </c>
      <c r="I2816" s="234"/>
      <c r="J2816" s="234"/>
      <c r="K2816" s="234"/>
      <c r="L2816" s="234"/>
      <c r="M2816" s="234"/>
      <c r="N2816" s="234" t="s">
        <v>6720</v>
      </c>
      <c r="O2816" s="234" t="s">
        <v>8322</v>
      </c>
      <c r="P2816" s="233" t="s">
        <v>8324</v>
      </c>
      <c r="Q2816" s="226">
        <v>410000281</v>
      </c>
      <c r="R2816" s="212" t="s">
        <v>5653</v>
      </c>
      <c r="S2816" s="213" t="s">
        <v>9448</v>
      </c>
      <c r="T2816" s="236">
        <v>45534</v>
      </c>
      <c r="U2816" s="237" t="s">
        <v>6722</v>
      </c>
      <c r="V2816" s="237">
        <v>45572</v>
      </c>
      <c r="W2816" s="237">
        <v>45586</v>
      </c>
      <c r="X2816" s="237" t="s">
        <v>9173</v>
      </c>
      <c r="Y2816" s="237"/>
      <c r="Z2816" s="237" t="s">
        <v>5872</v>
      </c>
      <c r="AA2816" s="225">
        <v>202409</v>
      </c>
      <c r="AB2816" s="246"/>
      <c r="AC2816" s="236" t="s">
        <v>6708</v>
      </c>
      <c r="AD2816" s="247" t="s">
        <v>6709</v>
      </c>
      <c r="AE2816" s="248">
        <v>0</v>
      </c>
      <c r="AF2816" s="247" t="s">
        <v>6709</v>
      </c>
      <c r="AG2816" s="242" t="str">
        <f>IFERROR(VLOOKUP(작성용!A:A,RM!A:D,4,0),"-")</f>
        <v>정창수</v>
      </c>
      <c r="AH2816" s="9" t="s">
        <v>9881</v>
      </c>
      <c r="AI2816" s="238" t="s">
        <v>13092</v>
      </c>
      <c r="AJ2816" s="238" t="s">
        <v>9173</v>
      </c>
      <c r="AK2816" s="238" t="s">
        <v>6726</v>
      </c>
      <c r="AL2816" s="238">
        <v>2815</v>
      </c>
    </row>
    <row r="2817" spans="1:38" x14ac:dyDescent="0.3">
      <c r="A2817" s="232" t="s">
        <v>669</v>
      </c>
      <c r="B2817" s="232" t="s">
        <v>9878</v>
      </c>
      <c r="C2817" s="244" t="s">
        <v>6717</v>
      </c>
      <c r="D2817" s="240" t="s">
        <v>10045</v>
      </c>
      <c r="E2817" s="239" t="s">
        <v>6019</v>
      </c>
      <c r="F2817" s="243" t="s">
        <v>6729</v>
      </c>
      <c r="G2817" s="214">
        <v>0</v>
      </c>
      <c r="H2817" s="234" t="s">
        <v>9173</v>
      </c>
      <c r="I2817" s="234"/>
      <c r="J2817" s="234"/>
      <c r="K2817" s="234"/>
      <c r="L2817" s="234"/>
      <c r="M2817" s="234"/>
      <c r="N2817" s="234" t="s">
        <v>6720</v>
      </c>
      <c r="O2817" s="234" t="s">
        <v>8322</v>
      </c>
      <c r="P2817" s="233" t="s">
        <v>8324</v>
      </c>
      <c r="Q2817" s="226">
        <v>410000137</v>
      </c>
      <c r="R2817" s="212" t="s">
        <v>6020</v>
      </c>
      <c r="S2817" s="213" t="s">
        <v>10046</v>
      </c>
      <c r="T2817" s="236">
        <v>45534</v>
      </c>
      <c r="U2817" s="237" t="s">
        <v>6722</v>
      </c>
      <c r="V2817" s="237">
        <v>45572</v>
      </c>
      <c r="W2817" s="237">
        <v>45586</v>
      </c>
      <c r="X2817" s="237" t="s">
        <v>9173</v>
      </c>
      <c r="Y2817" s="237"/>
      <c r="Z2817" s="237" t="s">
        <v>5872</v>
      </c>
      <c r="AA2817" s="225">
        <v>202409</v>
      </c>
      <c r="AB2817" s="246"/>
      <c r="AC2817" s="236" t="s">
        <v>6708</v>
      </c>
      <c r="AD2817" s="247" t="s">
        <v>6709</v>
      </c>
      <c r="AE2817" s="248">
        <v>0</v>
      </c>
      <c r="AF2817" s="247" t="s">
        <v>6709</v>
      </c>
      <c r="AG2817" s="242" t="str">
        <f>IFERROR(VLOOKUP(작성용!A:A,RM!A:D,4,0),"-")</f>
        <v>정창수</v>
      </c>
      <c r="AH2817" s="9" t="s">
        <v>9881</v>
      </c>
      <c r="AI2817" s="238" t="s">
        <v>13092</v>
      </c>
      <c r="AJ2817" s="238" t="s">
        <v>9173</v>
      </c>
      <c r="AK2817" s="238" t="s">
        <v>6726</v>
      </c>
      <c r="AL2817" s="238">
        <v>2816</v>
      </c>
    </row>
    <row r="2818" spans="1:38" x14ac:dyDescent="0.3">
      <c r="A2818" s="232" t="s">
        <v>669</v>
      </c>
      <c r="B2818" s="232" t="s">
        <v>9878</v>
      </c>
      <c r="C2818" s="244" t="s">
        <v>6717</v>
      </c>
      <c r="D2818" s="240" t="s">
        <v>10047</v>
      </c>
      <c r="E2818" s="239" t="s">
        <v>6021</v>
      </c>
      <c r="F2818" s="243" t="s">
        <v>6729</v>
      </c>
      <c r="G2818" s="214">
        <v>0</v>
      </c>
      <c r="H2818" s="234" t="s">
        <v>9173</v>
      </c>
      <c r="I2818" s="234"/>
      <c r="J2818" s="234"/>
      <c r="K2818" s="234"/>
      <c r="L2818" s="234"/>
      <c r="M2818" s="234"/>
      <c r="N2818" s="234" t="s">
        <v>6720</v>
      </c>
      <c r="O2818" s="234" t="s">
        <v>8322</v>
      </c>
      <c r="P2818" s="233" t="s">
        <v>8324</v>
      </c>
      <c r="Q2818" s="226">
        <v>410000192</v>
      </c>
      <c r="R2818" s="212" t="s">
        <v>6022</v>
      </c>
      <c r="S2818" s="213" t="s">
        <v>10048</v>
      </c>
      <c r="T2818" s="236">
        <v>45534</v>
      </c>
      <c r="U2818" s="237" t="s">
        <v>6722</v>
      </c>
      <c r="V2818" s="237">
        <v>45572</v>
      </c>
      <c r="W2818" s="237">
        <v>45586</v>
      </c>
      <c r="X2818" s="237" t="s">
        <v>9173</v>
      </c>
      <c r="Y2818" s="237"/>
      <c r="Z2818" s="237" t="s">
        <v>5872</v>
      </c>
      <c r="AA2818" s="225">
        <v>202409</v>
      </c>
      <c r="AB2818" s="246"/>
      <c r="AC2818" s="236" t="s">
        <v>6708</v>
      </c>
      <c r="AD2818" s="247" t="s">
        <v>6709</v>
      </c>
      <c r="AE2818" s="248">
        <v>0</v>
      </c>
      <c r="AF2818" s="247" t="s">
        <v>6709</v>
      </c>
      <c r="AG2818" s="242" t="str">
        <f>IFERROR(VLOOKUP(작성용!A:A,RM!A:D,4,0),"-")</f>
        <v>정창수</v>
      </c>
      <c r="AH2818" s="9" t="s">
        <v>9881</v>
      </c>
      <c r="AI2818" s="238" t="s">
        <v>13092</v>
      </c>
      <c r="AJ2818" s="238" t="s">
        <v>9173</v>
      </c>
      <c r="AK2818" s="238" t="s">
        <v>6726</v>
      </c>
      <c r="AL2818" s="238">
        <v>2817</v>
      </c>
    </row>
    <row r="2819" spans="1:38" x14ac:dyDescent="0.3">
      <c r="A2819" s="232" t="s">
        <v>669</v>
      </c>
      <c r="B2819" s="232" t="s">
        <v>9878</v>
      </c>
      <c r="C2819" s="244" t="s">
        <v>6717</v>
      </c>
      <c r="D2819" s="240" t="s">
        <v>8111</v>
      </c>
      <c r="E2819" s="239" t="s">
        <v>4779</v>
      </c>
      <c r="F2819" s="243" t="s">
        <v>6729</v>
      </c>
      <c r="G2819" s="214">
        <v>0</v>
      </c>
      <c r="H2819" s="234" t="s">
        <v>9173</v>
      </c>
      <c r="I2819" s="234"/>
      <c r="J2819" s="234"/>
      <c r="K2819" s="234"/>
      <c r="L2819" s="234"/>
      <c r="M2819" s="234"/>
      <c r="N2819" s="234" t="s">
        <v>6720</v>
      </c>
      <c r="O2819" s="234" t="s">
        <v>8322</v>
      </c>
      <c r="P2819" s="233" t="s">
        <v>8324</v>
      </c>
      <c r="Q2819" s="226">
        <v>410000270</v>
      </c>
      <c r="R2819" s="212" t="s">
        <v>4780</v>
      </c>
      <c r="S2819" s="213" t="s">
        <v>10049</v>
      </c>
      <c r="T2819" s="236">
        <v>45534</v>
      </c>
      <c r="U2819" s="237" t="s">
        <v>6722</v>
      </c>
      <c r="V2819" s="237">
        <v>45572</v>
      </c>
      <c r="W2819" s="237">
        <v>45586</v>
      </c>
      <c r="X2819" s="237" t="s">
        <v>9173</v>
      </c>
      <c r="Y2819" s="237"/>
      <c r="Z2819" s="237" t="s">
        <v>5872</v>
      </c>
      <c r="AA2819" s="225">
        <v>202409</v>
      </c>
      <c r="AB2819" s="246"/>
      <c r="AC2819" s="236" t="s">
        <v>6708</v>
      </c>
      <c r="AD2819" s="247" t="s">
        <v>6709</v>
      </c>
      <c r="AE2819" s="248">
        <v>0</v>
      </c>
      <c r="AF2819" s="247" t="s">
        <v>6709</v>
      </c>
      <c r="AG2819" s="242" t="str">
        <f>IFERROR(VLOOKUP(작성용!A:A,RM!A:D,4,0),"-")</f>
        <v>정창수</v>
      </c>
      <c r="AH2819" s="9" t="s">
        <v>9881</v>
      </c>
      <c r="AI2819" s="238" t="s">
        <v>13092</v>
      </c>
      <c r="AJ2819" s="238" t="s">
        <v>9173</v>
      </c>
      <c r="AK2819" s="238" t="s">
        <v>6726</v>
      </c>
      <c r="AL2819" s="238">
        <v>2818</v>
      </c>
    </row>
    <row r="2820" spans="1:38" x14ac:dyDescent="0.3">
      <c r="A2820" s="232" t="s">
        <v>669</v>
      </c>
      <c r="B2820" s="232" t="s">
        <v>9878</v>
      </c>
      <c r="C2820" s="244" t="s">
        <v>6717</v>
      </c>
      <c r="D2820" s="240" t="s">
        <v>10050</v>
      </c>
      <c r="E2820" s="239" t="s">
        <v>6023</v>
      </c>
      <c r="F2820" s="243" t="s">
        <v>6729</v>
      </c>
      <c r="G2820" s="214">
        <v>0</v>
      </c>
      <c r="H2820" s="234" t="s">
        <v>9173</v>
      </c>
      <c r="I2820" s="234"/>
      <c r="J2820" s="234"/>
      <c r="K2820" s="234"/>
      <c r="L2820" s="234"/>
      <c r="M2820" s="234"/>
      <c r="N2820" s="234" t="s">
        <v>6720</v>
      </c>
      <c r="O2820" s="234" t="s">
        <v>8322</v>
      </c>
      <c r="P2820" s="233" t="s">
        <v>8324</v>
      </c>
      <c r="Q2820" s="226">
        <v>410000102</v>
      </c>
      <c r="R2820" s="212" t="s">
        <v>6024</v>
      </c>
      <c r="S2820" s="213" t="s">
        <v>10051</v>
      </c>
      <c r="T2820" s="236">
        <v>45534</v>
      </c>
      <c r="U2820" s="237" t="s">
        <v>6722</v>
      </c>
      <c r="V2820" s="237">
        <v>45572</v>
      </c>
      <c r="W2820" s="237">
        <v>45586</v>
      </c>
      <c r="X2820" s="237" t="s">
        <v>9173</v>
      </c>
      <c r="Y2820" s="237"/>
      <c r="Z2820" s="237" t="s">
        <v>5872</v>
      </c>
      <c r="AA2820" s="225">
        <v>202409</v>
      </c>
      <c r="AB2820" s="246"/>
      <c r="AC2820" s="236" t="s">
        <v>6708</v>
      </c>
      <c r="AD2820" s="247" t="s">
        <v>6709</v>
      </c>
      <c r="AE2820" s="248">
        <v>0</v>
      </c>
      <c r="AF2820" s="247" t="s">
        <v>6709</v>
      </c>
      <c r="AG2820" s="242" t="str">
        <f>IFERROR(VLOOKUP(작성용!A:A,RM!A:D,4,0),"-")</f>
        <v>정창수</v>
      </c>
      <c r="AH2820" s="9" t="s">
        <v>9881</v>
      </c>
      <c r="AI2820" s="238" t="s">
        <v>13092</v>
      </c>
      <c r="AJ2820" s="238" t="s">
        <v>9173</v>
      </c>
      <c r="AK2820" s="238" t="s">
        <v>6726</v>
      </c>
      <c r="AL2820" s="238">
        <v>2819</v>
      </c>
    </row>
    <row r="2821" spans="1:38" x14ac:dyDescent="0.3">
      <c r="A2821" s="232" t="s">
        <v>669</v>
      </c>
      <c r="B2821" s="232" t="s">
        <v>9878</v>
      </c>
      <c r="C2821" s="244" t="s">
        <v>6717</v>
      </c>
      <c r="D2821" s="240" t="s">
        <v>9330</v>
      </c>
      <c r="E2821" s="239" t="s">
        <v>5601</v>
      </c>
      <c r="F2821" s="243" t="s">
        <v>6729</v>
      </c>
      <c r="G2821" s="214">
        <v>0</v>
      </c>
      <c r="H2821" s="234" t="s">
        <v>9173</v>
      </c>
      <c r="I2821" s="234"/>
      <c r="J2821" s="234"/>
      <c r="K2821" s="234"/>
      <c r="L2821" s="234"/>
      <c r="M2821" s="234"/>
      <c r="N2821" s="234" t="s">
        <v>6720</v>
      </c>
      <c r="O2821" s="234" t="s">
        <v>8322</v>
      </c>
      <c r="P2821" s="233" t="s">
        <v>8324</v>
      </c>
      <c r="Q2821" s="226">
        <v>410000106</v>
      </c>
      <c r="R2821" s="212" t="s">
        <v>5602</v>
      </c>
      <c r="S2821" s="213" t="s">
        <v>9332</v>
      </c>
      <c r="T2821" s="236">
        <v>45534</v>
      </c>
      <c r="U2821" s="237" t="s">
        <v>6722</v>
      </c>
      <c r="V2821" s="237">
        <v>45572</v>
      </c>
      <c r="W2821" s="237">
        <v>45586</v>
      </c>
      <c r="X2821" s="237" t="s">
        <v>9173</v>
      </c>
      <c r="Y2821" s="237"/>
      <c r="Z2821" s="237" t="s">
        <v>5872</v>
      </c>
      <c r="AA2821" s="225">
        <v>202409</v>
      </c>
      <c r="AB2821" s="246"/>
      <c r="AC2821" s="236" t="s">
        <v>6708</v>
      </c>
      <c r="AD2821" s="247" t="s">
        <v>6709</v>
      </c>
      <c r="AE2821" s="248">
        <v>0</v>
      </c>
      <c r="AF2821" s="247" t="s">
        <v>6709</v>
      </c>
      <c r="AG2821" s="242" t="str">
        <f>IFERROR(VLOOKUP(작성용!A:A,RM!A:D,4,0),"-")</f>
        <v>정창수</v>
      </c>
      <c r="AH2821" s="9" t="s">
        <v>9881</v>
      </c>
      <c r="AI2821" s="238" t="s">
        <v>13092</v>
      </c>
      <c r="AJ2821" s="238" t="s">
        <v>9173</v>
      </c>
      <c r="AK2821" s="238" t="s">
        <v>6726</v>
      </c>
      <c r="AL2821" s="238">
        <v>2820</v>
      </c>
    </row>
    <row r="2822" spans="1:38" x14ac:dyDescent="0.3">
      <c r="A2822" s="232" t="s">
        <v>669</v>
      </c>
      <c r="B2822" s="232" t="s">
        <v>9878</v>
      </c>
      <c r="C2822" s="244" t="s">
        <v>6717</v>
      </c>
      <c r="D2822" s="240" t="s">
        <v>10052</v>
      </c>
      <c r="E2822" s="239" t="s">
        <v>6025</v>
      </c>
      <c r="F2822" s="243" t="s">
        <v>6729</v>
      </c>
      <c r="G2822" s="214">
        <v>0</v>
      </c>
      <c r="H2822" s="234" t="s">
        <v>9173</v>
      </c>
      <c r="I2822" s="234"/>
      <c r="J2822" s="234"/>
      <c r="K2822" s="234"/>
      <c r="L2822" s="234"/>
      <c r="M2822" s="234"/>
      <c r="N2822" s="234" t="s">
        <v>6720</v>
      </c>
      <c r="O2822" s="234" t="s">
        <v>8322</v>
      </c>
      <c r="P2822" s="233" t="s">
        <v>8324</v>
      </c>
      <c r="Q2822" s="226">
        <v>410000074</v>
      </c>
      <c r="R2822" s="212" t="s">
        <v>6026</v>
      </c>
      <c r="S2822" s="213" t="s">
        <v>10053</v>
      </c>
      <c r="T2822" s="236">
        <v>45534</v>
      </c>
      <c r="U2822" s="237" t="s">
        <v>6722</v>
      </c>
      <c r="V2822" s="237">
        <v>45572</v>
      </c>
      <c r="W2822" s="237">
        <v>45586</v>
      </c>
      <c r="X2822" s="237" t="s">
        <v>9173</v>
      </c>
      <c r="Y2822" s="237"/>
      <c r="Z2822" s="237" t="s">
        <v>5872</v>
      </c>
      <c r="AA2822" s="225">
        <v>202409</v>
      </c>
      <c r="AB2822" s="246"/>
      <c r="AC2822" s="236" t="s">
        <v>6708</v>
      </c>
      <c r="AD2822" s="247" t="s">
        <v>6709</v>
      </c>
      <c r="AE2822" s="248">
        <v>0</v>
      </c>
      <c r="AF2822" s="247" t="s">
        <v>6709</v>
      </c>
      <c r="AG2822" s="242" t="str">
        <f>IFERROR(VLOOKUP(작성용!A:A,RM!A:D,4,0),"-")</f>
        <v>정창수</v>
      </c>
      <c r="AH2822" s="9" t="s">
        <v>9881</v>
      </c>
      <c r="AI2822" s="238" t="s">
        <v>13092</v>
      </c>
      <c r="AJ2822" s="238" t="s">
        <v>9173</v>
      </c>
      <c r="AK2822" s="238" t="s">
        <v>6726</v>
      </c>
      <c r="AL2822" s="238">
        <v>2821</v>
      </c>
    </row>
    <row r="2823" spans="1:38" x14ac:dyDescent="0.3">
      <c r="A2823" s="232" t="s">
        <v>669</v>
      </c>
      <c r="B2823" s="232" t="s">
        <v>9878</v>
      </c>
      <c r="C2823" s="244" t="s">
        <v>6717</v>
      </c>
      <c r="D2823" s="240" t="s">
        <v>10054</v>
      </c>
      <c r="E2823" s="239" t="s">
        <v>6027</v>
      </c>
      <c r="F2823" s="243" t="s">
        <v>6729</v>
      </c>
      <c r="G2823" s="214">
        <v>0</v>
      </c>
      <c r="H2823" s="234" t="s">
        <v>9173</v>
      </c>
      <c r="I2823" s="234"/>
      <c r="J2823" s="234"/>
      <c r="K2823" s="234"/>
      <c r="L2823" s="234"/>
      <c r="M2823" s="234"/>
      <c r="N2823" s="234" t="s">
        <v>6720</v>
      </c>
      <c r="O2823" s="234" t="s">
        <v>8322</v>
      </c>
      <c r="P2823" s="233" t="s">
        <v>8324</v>
      </c>
      <c r="Q2823" s="226">
        <v>410000075</v>
      </c>
      <c r="R2823" s="212" t="s">
        <v>6028</v>
      </c>
      <c r="S2823" s="213" t="s">
        <v>10055</v>
      </c>
      <c r="T2823" s="236">
        <v>45534</v>
      </c>
      <c r="U2823" s="237" t="s">
        <v>6722</v>
      </c>
      <c r="V2823" s="237">
        <v>45572</v>
      </c>
      <c r="W2823" s="237">
        <v>45586</v>
      </c>
      <c r="X2823" s="237" t="s">
        <v>9173</v>
      </c>
      <c r="Y2823" s="237"/>
      <c r="Z2823" s="237" t="s">
        <v>5872</v>
      </c>
      <c r="AA2823" s="225">
        <v>202409</v>
      </c>
      <c r="AB2823" s="246"/>
      <c r="AC2823" s="236" t="s">
        <v>6708</v>
      </c>
      <c r="AD2823" s="247" t="s">
        <v>6709</v>
      </c>
      <c r="AE2823" s="248">
        <v>0</v>
      </c>
      <c r="AF2823" s="247" t="s">
        <v>6709</v>
      </c>
      <c r="AG2823" s="242" t="str">
        <f>IFERROR(VLOOKUP(작성용!A:A,RM!A:D,4,0),"-")</f>
        <v>정창수</v>
      </c>
      <c r="AH2823" s="9" t="s">
        <v>9881</v>
      </c>
      <c r="AI2823" s="238" t="s">
        <v>13092</v>
      </c>
      <c r="AJ2823" s="238" t="s">
        <v>9173</v>
      </c>
      <c r="AK2823" s="238" t="s">
        <v>6726</v>
      </c>
      <c r="AL2823" s="238">
        <v>2822</v>
      </c>
    </row>
    <row r="2824" spans="1:38" x14ac:dyDescent="0.3">
      <c r="A2824" s="232" t="s">
        <v>669</v>
      </c>
      <c r="B2824" s="232" t="s">
        <v>9878</v>
      </c>
      <c r="C2824" s="244" t="s">
        <v>6717</v>
      </c>
      <c r="D2824" s="240" t="s">
        <v>10056</v>
      </c>
      <c r="E2824" s="239" t="s">
        <v>6029</v>
      </c>
      <c r="F2824" s="243" t="s">
        <v>6729</v>
      </c>
      <c r="G2824" s="214">
        <v>0</v>
      </c>
      <c r="H2824" s="234" t="s">
        <v>9173</v>
      </c>
      <c r="I2824" s="234"/>
      <c r="J2824" s="234"/>
      <c r="K2824" s="234"/>
      <c r="L2824" s="234"/>
      <c r="M2824" s="234"/>
      <c r="N2824" s="234" t="s">
        <v>6720</v>
      </c>
      <c r="O2824" s="234" t="s">
        <v>8322</v>
      </c>
      <c r="P2824" s="233" t="s">
        <v>8324</v>
      </c>
      <c r="Q2824" s="226">
        <v>410000307</v>
      </c>
      <c r="R2824" s="212" t="s">
        <v>6030</v>
      </c>
      <c r="S2824" s="213" t="s">
        <v>10057</v>
      </c>
      <c r="T2824" s="236">
        <v>45534</v>
      </c>
      <c r="U2824" s="237" t="s">
        <v>6722</v>
      </c>
      <c r="V2824" s="237">
        <v>45572</v>
      </c>
      <c r="W2824" s="237">
        <v>45586</v>
      </c>
      <c r="X2824" s="237" t="s">
        <v>9173</v>
      </c>
      <c r="Y2824" s="237"/>
      <c r="Z2824" s="237" t="s">
        <v>5872</v>
      </c>
      <c r="AA2824" s="225">
        <v>202409</v>
      </c>
      <c r="AB2824" s="246"/>
      <c r="AC2824" s="236" t="s">
        <v>6708</v>
      </c>
      <c r="AD2824" s="247" t="s">
        <v>6709</v>
      </c>
      <c r="AE2824" s="248">
        <v>0</v>
      </c>
      <c r="AF2824" s="247" t="s">
        <v>6709</v>
      </c>
      <c r="AG2824" s="242" t="str">
        <f>IFERROR(VLOOKUP(작성용!A:A,RM!A:D,4,0),"-")</f>
        <v>정창수</v>
      </c>
      <c r="AH2824" s="9" t="s">
        <v>9881</v>
      </c>
      <c r="AI2824" s="238" t="s">
        <v>13092</v>
      </c>
      <c r="AJ2824" s="238" t="s">
        <v>9173</v>
      </c>
      <c r="AK2824" s="238" t="s">
        <v>6726</v>
      </c>
      <c r="AL2824" s="238">
        <v>2823</v>
      </c>
    </row>
    <row r="2825" spans="1:38" x14ac:dyDescent="0.3">
      <c r="A2825" s="232" t="s">
        <v>669</v>
      </c>
      <c r="B2825" s="232" t="s">
        <v>9878</v>
      </c>
      <c r="C2825" s="244" t="s">
        <v>6717</v>
      </c>
      <c r="D2825" s="240" t="s">
        <v>10058</v>
      </c>
      <c r="E2825" s="239" t="s">
        <v>6031</v>
      </c>
      <c r="F2825" s="243" t="s">
        <v>6729</v>
      </c>
      <c r="G2825" s="214">
        <v>0</v>
      </c>
      <c r="H2825" s="234" t="s">
        <v>9173</v>
      </c>
      <c r="I2825" s="234"/>
      <c r="J2825" s="234"/>
      <c r="K2825" s="234"/>
      <c r="L2825" s="234"/>
      <c r="M2825" s="234"/>
      <c r="N2825" s="234" t="s">
        <v>6720</v>
      </c>
      <c r="O2825" s="234" t="s">
        <v>8322</v>
      </c>
      <c r="P2825" s="233" t="s">
        <v>8324</v>
      </c>
      <c r="Q2825" s="226">
        <v>410000239</v>
      </c>
      <c r="R2825" s="212" t="s">
        <v>6032</v>
      </c>
      <c r="S2825" s="213" t="s">
        <v>10059</v>
      </c>
      <c r="T2825" s="236">
        <v>45534</v>
      </c>
      <c r="U2825" s="237" t="s">
        <v>6722</v>
      </c>
      <c r="V2825" s="237">
        <v>45572</v>
      </c>
      <c r="W2825" s="237">
        <v>45586</v>
      </c>
      <c r="X2825" s="237" t="s">
        <v>9173</v>
      </c>
      <c r="Y2825" s="237"/>
      <c r="Z2825" s="237" t="s">
        <v>5872</v>
      </c>
      <c r="AA2825" s="225">
        <v>202409</v>
      </c>
      <c r="AB2825" s="246"/>
      <c r="AC2825" s="236" t="s">
        <v>6708</v>
      </c>
      <c r="AD2825" s="247" t="s">
        <v>6709</v>
      </c>
      <c r="AE2825" s="248">
        <v>0</v>
      </c>
      <c r="AF2825" s="247" t="s">
        <v>6709</v>
      </c>
      <c r="AG2825" s="242" t="str">
        <f>IFERROR(VLOOKUP(작성용!A:A,RM!A:D,4,0),"-")</f>
        <v>정창수</v>
      </c>
      <c r="AH2825" s="9" t="s">
        <v>9881</v>
      </c>
      <c r="AI2825" s="238" t="s">
        <v>13092</v>
      </c>
      <c r="AJ2825" s="238" t="s">
        <v>9173</v>
      </c>
      <c r="AK2825" s="238" t="s">
        <v>6726</v>
      </c>
      <c r="AL2825" s="238">
        <v>2824</v>
      </c>
    </row>
    <row r="2826" spans="1:38" x14ac:dyDescent="0.3">
      <c r="A2826" s="232" t="s">
        <v>669</v>
      </c>
      <c r="B2826" s="232" t="s">
        <v>9878</v>
      </c>
      <c r="C2826" s="244" t="s">
        <v>6717</v>
      </c>
      <c r="D2826" s="240" t="s">
        <v>10060</v>
      </c>
      <c r="E2826" s="239" t="s">
        <v>6033</v>
      </c>
      <c r="F2826" s="243" t="s">
        <v>6729</v>
      </c>
      <c r="G2826" s="214">
        <v>0</v>
      </c>
      <c r="H2826" s="234" t="s">
        <v>9173</v>
      </c>
      <c r="I2826" s="234"/>
      <c r="J2826" s="234"/>
      <c r="K2826" s="234"/>
      <c r="L2826" s="234"/>
      <c r="M2826" s="234"/>
      <c r="N2826" s="234" t="s">
        <v>6720</v>
      </c>
      <c r="O2826" s="234" t="s">
        <v>8322</v>
      </c>
      <c r="P2826" s="233" t="s">
        <v>8324</v>
      </c>
      <c r="Q2826" s="226">
        <v>410000321</v>
      </c>
      <c r="R2826" s="212" t="s">
        <v>6034</v>
      </c>
      <c r="S2826" s="213" t="s">
        <v>10061</v>
      </c>
      <c r="T2826" s="236">
        <v>45534</v>
      </c>
      <c r="U2826" s="237" t="s">
        <v>6722</v>
      </c>
      <c r="V2826" s="237">
        <v>45572</v>
      </c>
      <c r="W2826" s="237">
        <v>45586</v>
      </c>
      <c r="X2826" s="237" t="s">
        <v>9173</v>
      </c>
      <c r="Y2826" s="237"/>
      <c r="Z2826" s="237" t="s">
        <v>5872</v>
      </c>
      <c r="AA2826" s="225">
        <v>202409</v>
      </c>
      <c r="AB2826" s="246"/>
      <c r="AC2826" s="236" t="s">
        <v>6708</v>
      </c>
      <c r="AD2826" s="247" t="s">
        <v>6709</v>
      </c>
      <c r="AE2826" s="248">
        <v>0</v>
      </c>
      <c r="AF2826" s="247" t="s">
        <v>6709</v>
      </c>
      <c r="AG2826" s="242" t="str">
        <f>IFERROR(VLOOKUP(작성용!A:A,RM!A:D,4,0),"-")</f>
        <v>정창수</v>
      </c>
      <c r="AH2826" s="9" t="s">
        <v>9881</v>
      </c>
      <c r="AI2826" s="238" t="s">
        <v>13092</v>
      </c>
      <c r="AJ2826" s="238" t="s">
        <v>9173</v>
      </c>
      <c r="AK2826" s="238" t="s">
        <v>6726</v>
      </c>
      <c r="AL2826" s="238">
        <v>2825</v>
      </c>
    </row>
    <row r="2827" spans="1:38" x14ac:dyDescent="0.3">
      <c r="A2827" s="232" t="s">
        <v>669</v>
      </c>
      <c r="B2827" s="232" t="s">
        <v>9878</v>
      </c>
      <c r="C2827" s="244" t="s">
        <v>6717</v>
      </c>
      <c r="D2827" s="240" t="s">
        <v>8112</v>
      </c>
      <c r="E2827" s="239" t="s">
        <v>4781</v>
      </c>
      <c r="F2827" s="243" t="s">
        <v>6729</v>
      </c>
      <c r="G2827" s="214">
        <v>0</v>
      </c>
      <c r="H2827" s="234" t="s">
        <v>9173</v>
      </c>
      <c r="I2827" s="234"/>
      <c r="J2827" s="234"/>
      <c r="K2827" s="234"/>
      <c r="L2827" s="234"/>
      <c r="M2827" s="234"/>
      <c r="N2827" s="234" t="s">
        <v>6720</v>
      </c>
      <c r="O2827" s="234" t="s">
        <v>8322</v>
      </c>
      <c r="P2827" s="233" t="s">
        <v>8324</v>
      </c>
      <c r="Q2827" s="226">
        <v>410000032</v>
      </c>
      <c r="R2827" s="212" t="s">
        <v>4782</v>
      </c>
      <c r="S2827" s="213" t="s">
        <v>10062</v>
      </c>
      <c r="T2827" s="236">
        <v>45534</v>
      </c>
      <c r="U2827" s="237" t="s">
        <v>6722</v>
      </c>
      <c r="V2827" s="237">
        <v>45572</v>
      </c>
      <c r="W2827" s="237">
        <v>45586</v>
      </c>
      <c r="X2827" s="237" t="s">
        <v>9173</v>
      </c>
      <c r="Y2827" s="237"/>
      <c r="Z2827" s="237" t="s">
        <v>5872</v>
      </c>
      <c r="AA2827" s="225">
        <v>202409</v>
      </c>
      <c r="AB2827" s="246"/>
      <c r="AC2827" s="236" t="s">
        <v>6708</v>
      </c>
      <c r="AD2827" s="247" t="s">
        <v>6709</v>
      </c>
      <c r="AE2827" s="248">
        <v>0</v>
      </c>
      <c r="AF2827" s="247" t="s">
        <v>6709</v>
      </c>
      <c r="AG2827" s="242" t="str">
        <f>IFERROR(VLOOKUP(작성용!A:A,RM!A:D,4,0),"-")</f>
        <v>정창수</v>
      </c>
      <c r="AH2827" s="9" t="s">
        <v>9881</v>
      </c>
      <c r="AI2827" s="238" t="s">
        <v>13092</v>
      </c>
      <c r="AJ2827" s="238" t="s">
        <v>9173</v>
      </c>
      <c r="AK2827" s="238" t="s">
        <v>6726</v>
      </c>
      <c r="AL2827" s="238">
        <v>2826</v>
      </c>
    </row>
    <row r="2828" spans="1:38" x14ac:dyDescent="0.3">
      <c r="A2828" s="232" t="s">
        <v>669</v>
      </c>
      <c r="B2828" s="232" t="s">
        <v>9878</v>
      </c>
      <c r="C2828" s="244" t="s">
        <v>6717</v>
      </c>
      <c r="D2828" s="240" t="s">
        <v>10063</v>
      </c>
      <c r="E2828" s="239" t="s">
        <v>6035</v>
      </c>
      <c r="F2828" s="243" t="s">
        <v>6729</v>
      </c>
      <c r="G2828" s="214">
        <v>0</v>
      </c>
      <c r="H2828" s="234" t="s">
        <v>9173</v>
      </c>
      <c r="I2828" s="234"/>
      <c r="J2828" s="234"/>
      <c r="K2828" s="234"/>
      <c r="L2828" s="234"/>
      <c r="M2828" s="234"/>
      <c r="N2828" s="234" t="s">
        <v>6720</v>
      </c>
      <c r="O2828" s="234" t="s">
        <v>8322</v>
      </c>
      <c r="P2828" s="233" t="s">
        <v>8324</v>
      </c>
      <c r="Q2828" s="226">
        <v>410000212</v>
      </c>
      <c r="R2828" s="212" t="s">
        <v>6036</v>
      </c>
      <c r="S2828" s="213" t="s">
        <v>10064</v>
      </c>
      <c r="T2828" s="236">
        <v>45534</v>
      </c>
      <c r="U2828" s="237" t="s">
        <v>6722</v>
      </c>
      <c r="V2828" s="237">
        <v>45572</v>
      </c>
      <c r="W2828" s="237">
        <v>45586</v>
      </c>
      <c r="X2828" s="237" t="s">
        <v>9173</v>
      </c>
      <c r="Y2828" s="237"/>
      <c r="Z2828" s="237" t="s">
        <v>5872</v>
      </c>
      <c r="AA2828" s="225">
        <v>202409</v>
      </c>
      <c r="AB2828" s="246"/>
      <c r="AC2828" s="236" t="s">
        <v>6708</v>
      </c>
      <c r="AD2828" s="247" t="s">
        <v>6709</v>
      </c>
      <c r="AE2828" s="248">
        <v>0</v>
      </c>
      <c r="AF2828" s="247" t="s">
        <v>6709</v>
      </c>
      <c r="AG2828" s="242" t="str">
        <f>IFERROR(VLOOKUP(작성용!A:A,RM!A:D,4,0),"-")</f>
        <v>정창수</v>
      </c>
      <c r="AH2828" s="9" t="s">
        <v>9881</v>
      </c>
      <c r="AI2828" s="238" t="s">
        <v>13092</v>
      </c>
      <c r="AJ2828" s="238" t="s">
        <v>9173</v>
      </c>
      <c r="AK2828" s="238" t="s">
        <v>6726</v>
      </c>
      <c r="AL2828" s="238">
        <v>2827</v>
      </c>
    </row>
    <row r="2829" spans="1:38" x14ac:dyDescent="0.3">
      <c r="A2829" s="232" t="s">
        <v>669</v>
      </c>
      <c r="B2829" s="232" t="s">
        <v>9878</v>
      </c>
      <c r="C2829" s="244" t="s">
        <v>6717</v>
      </c>
      <c r="D2829" s="240" t="s">
        <v>8119</v>
      </c>
      <c r="E2829" s="239" t="s">
        <v>4795</v>
      </c>
      <c r="F2829" s="243" t="s">
        <v>6729</v>
      </c>
      <c r="G2829" s="214">
        <v>0</v>
      </c>
      <c r="H2829" s="234" t="s">
        <v>9173</v>
      </c>
      <c r="I2829" s="234"/>
      <c r="J2829" s="234"/>
      <c r="K2829" s="234"/>
      <c r="L2829" s="234"/>
      <c r="M2829" s="234"/>
      <c r="N2829" s="234" t="s">
        <v>6720</v>
      </c>
      <c r="O2829" s="234" t="s">
        <v>8322</v>
      </c>
      <c r="P2829" s="233" t="s">
        <v>8324</v>
      </c>
      <c r="Q2829" s="226">
        <v>410000223</v>
      </c>
      <c r="R2829" s="212" t="s">
        <v>4796</v>
      </c>
      <c r="S2829" s="213" t="s">
        <v>10065</v>
      </c>
      <c r="T2829" s="236">
        <v>45534</v>
      </c>
      <c r="U2829" s="237" t="s">
        <v>6722</v>
      </c>
      <c r="V2829" s="237">
        <v>45572</v>
      </c>
      <c r="W2829" s="237">
        <v>45586</v>
      </c>
      <c r="X2829" s="237" t="s">
        <v>9173</v>
      </c>
      <c r="Y2829" s="237"/>
      <c r="Z2829" s="237" t="s">
        <v>5872</v>
      </c>
      <c r="AA2829" s="225">
        <v>202409</v>
      </c>
      <c r="AB2829" s="246"/>
      <c r="AC2829" s="236" t="s">
        <v>6708</v>
      </c>
      <c r="AD2829" s="247" t="s">
        <v>6709</v>
      </c>
      <c r="AE2829" s="248">
        <v>0</v>
      </c>
      <c r="AF2829" s="247" t="s">
        <v>6709</v>
      </c>
      <c r="AG2829" s="242" t="str">
        <f>IFERROR(VLOOKUP(작성용!A:A,RM!A:D,4,0),"-")</f>
        <v>정창수</v>
      </c>
      <c r="AH2829" s="9" t="s">
        <v>9881</v>
      </c>
      <c r="AI2829" s="238" t="s">
        <v>13092</v>
      </c>
      <c r="AJ2829" s="238" t="s">
        <v>9173</v>
      </c>
      <c r="AK2829" s="238" t="s">
        <v>6726</v>
      </c>
      <c r="AL2829" s="238">
        <v>2828</v>
      </c>
    </row>
    <row r="2830" spans="1:38" x14ac:dyDescent="0.3">
      <c r="A2830" s="232" t="s">
        <v>669</v>
      </c>
      <c r="B2830" s="232" t="s">
        <v>9878</v>
      </c>
      <c r="C2830" s="244" t="s">
        <v>6717</v>
      </c>
      <c r="D2830" s="240" t="s">
        <v>10066</v>
      </c>
      <c r="E2830" s="239" t="s">
        <v>6037</v>
      </c>
      <c r="F2830" s="243" t="s">
        <v>6729</v>
      </c>
      <c r="G2830" s="214">
        <v>0</v>
      </c>
      <c r="H2830" s="234" t="s">
        <v>9173</v>
      </c>
      <c r="I2830" s="234"/>
      <c r="J2830" s="234"/>
      <c r="K2830" s="234"/>
      <c r="L2830" s="234"/>
      <c r="M2830" s="234"/>
      <c r="N2830" s="234" t="s">
        <v>6720</v>
      </c>
      <c r="O2830" s="234" t="s">
        <v>8322</v>
      </c>
      <c r="P2830" s="233" t="s">
        <v>8324</v>
      </c>
      <c r="Q2830" s="226">
        <v>410000155</v>
      </c>
      <c r="R2830" s="212" t="s">
        <v>6038</v>
      </c>
      <c r="S2830" s="213" t="s">
        <v>10067</v>
      </c>
      <c r="T2830" s="236">
        <v>45534</v>
      </c>
      <c r="U2830" s="237" t="s">
        <v>6722</v>
      </c>
      <c r="V2830" s="237">
        <v>45572</v>
      </c>
      <c r="W2830" s="237">
        <v>45586</v>
      </c>
      <c r="X2830" s="237" t="s">
        <v>9173</v>
      </c>
      <c r="Y2830" s="237"/>
      <c r="Z2830" s="237" t="s">
        <v>5872</v>
      </c>
      <c r="AA2830" s="225">
        <v>202409</v>
      </c>
      <c r="AB2830" s="246"/>
      <c r="AC2830" s="236" t="s">
        <v>6708</v>
      </c>
      <c r="AD2830" s="247" t="s">
        <v>6709</v>
      </c>
      <c r="AE2830" s="248">
        <v>0</v>
      </c>
      <c r="AF2830" s="247" t="s">
        <v>6709</v>
      </c>
      <c r="AG2830" s="242" t="str">
        <f>IFERROR(VLOOKUP(작성용!A:A,RM!A:D,4,0),"-")</f>
        <v>정창수</v>
      </c>
      <c r="AH2830" s="9" t="s">
        <v>9881</v>
      </c>
      <c r="AI2830" s="238" t="s">
        <v>13092</v>
      </c>
      <c r="AJ2830" s="238" t="s">
        <v>9173</v>
      </c>
      <c r="AK2830" s="238" t="s">
        <v>6726</v>
      </c>
      <c r="AL2830" s="238">
        <v>2829</v>
      </c>
    </row>
    <row r="2831" spans="1:38" x14ac:dyDescent="0.3">
      <c r="A2831" s="232" t="s">
        <v>669</v>
      </c>
      <c r="B2831" s="232" t="s">
        <v>9878</v>
      </c>
      <c r="C2831" s="244" t="s">
        <v>6717</v>
      </c>
      <c r="D2831" s="240" t="s">
        <v>10068</v>
      </c>
      <c r="E2831" s="239" t="s">
        <v>6039</v>
      </c>
      <c r="F2831" s="243" t="s">
        <v>6729</v>
      </c>
      <c r="G2831" s="214">
        <v>0</v>
      </c>
      <c r="H2831" s="234" t="s">
        <v>9173</v>
      </c>
      <c r="I2831" s="234"/>
      <c r="J2831" s="234"/>
      <c r="K2831" s="234"/>
      <c r="L2831" s="234"/>
      <c r="M2831" s="234"/>
      <c r="N2831" s="234" t="s">
        <v>6720</v>
      </c>
      <c r="O2831" s="234" t="s">
        <v>8322</v>
      </c>
      <c r="P2831" s="233" t="s">
        <v>8324</v>
      </c>
      <c r="Q2831" s="226">
        <v>410000063</v>
      </c>
      <c r="R2831" s="212" t="s">
        <v>6040</v>
      </c>
      <c r="S2831" s="213" t="s">
        <v>10069</v>
      </c>
      <c r="T2831" s="236">
        <v>45534</v>
      </c>
      <c r="U2831" s="237" t="s">
        <v>6722</v>
      </c>
      <c r="V2831" s="237">
        <v>45572</v>
      </c>
      <c r="W2831" s="237">
        <v>45586</v>
      </c>
      <c r="X2831" s="237" t="s">
        <v>9173</v>
      </c>
      <c r="Y2831" s="237"/>
      <c r="Z2831" s="237" t="s">
        <v>5872</v>
      </c>
      <c r="AA2831" s="225">
        <v>202409</v>
      </c>
      <c r="AB2831" s="246"/>
      <c r="AC2831" s="236" t="s">
        <v>6708</v>
      </c>
      <c r="AD2831" s="247" t="s">
        <v>6709</v>
      </c>
      <c r="AE2831" s="248">
        <v>0</v>
      </c>
      <c r="AF2831" s="247" t="s">
        <v>6709</v>
      </c>
      <c r="AG2831" s="242" t="str">
        <f>IFERROR(VLOOKUP(작성용!A:A,RM!A:D,4,0),"-")</f>
        <v>정창수</v>
      </c>
      <c r="AH2831" s="9" t="s">
        <v>9881</v>
      </c>
      <c r="AI2831" s="238" t="s">
        <v>13092</v>
      </c>
      <c r="AJ2831" s="238" t="s">
        <v>9173</v>
      </c>
      <c r="AK2831" s="238" t="s">
        <v>6726</v>
      </c>
      <c r="AL2831" s="238">
        <v>2830</v>
      </c>
    </row>
    <row r="2832" spans="1:38" x14ac:dyDescent="0.3">
      <c r="A2832" s="232" t="s">
        <v>669</v>
      </c>
      <c r="B2832" s="232" t="s">
        <v>9878</v>
      </c>
      <c r="C2832" s="244" t="s">
        <v>6717</v>
      </c>
      <c r="D2832" s="240" t="s">
        <v>10070</v>
      </c>
      <c r="E2832" s="239" t="s">
        <v>6041</v>
      </c>
      <c r="F2832" s="243" t="s">
        <v>6729</v>
      </c>
      <c r="G2832" s="214">
        <v>0</v>
      </c>
      <c r="H2832" s="234" t="s">
        <v>9173</v>
      </c>
      <c r="I2832" s="234"/>
      <c r="J2832" s="234"/>
      <c r="K2832" s="234"/>
      <c r="L2832" s="234"/>
      <c r="M2832" s="234"/>
      <c r="N2832" s="234" t="s">
        <v>6720</v>
      </c>
      <c r="O2832" s="234" t="s">
        <v>8322</v>
      </c>
      <c r="P2832" s="233" t="s">
        <v>8324</v>
      </c>
      <c r="Q2832" s="226">
        <v>410000152</v>
      </c>
      <c r="R2832" s="212" t="s">
        <v>6042</v>
      </c>
      <c r="S2832" s="213" t="s">
        <v>10071</v>
      </c>
      <c r="T2832" s="236">
        <v>45534</v>
      </c>
      <c r="U2832" s="237" t="s">
        <v>6722</v>
      </c>
      <c r="V2832" s="237">
        <v>45572</v>
      </c>
      <c r="W2832" s="237">
        <v>45586</v>
      </c>
      <c r="X2832" s="237" t="s">
        <v>9173</v>
      </c>
      <c r="Y2832" s="237"/>
      <c r="Z2832" s="237" t="s">
        <v>5872</v>
      </c>
      <c r="AA2832" s="225">
        <v>202409</v>
      </c>
      <c r="AB2832" s="246"/>
      <c r="AC2832" s="236" t="s">
        <v>6708</v>
      </c>
      <c r="AD2832" s="247" t="s">
        <v>6709</v>
      </c>
      <c r="AE2832" s="248">
        <v>0</v>
      </c>
      <c r="AF2832" s="247" t="s">
        <v>6709</v>
      </c>
      <c r="AG2832" s="242" t="str">
        <f>IFERROR(VLOOKUP(작성용!A:A,RM!A:D,4,0),"-")</f>
        <v>정창수</v>
      </c>
      <c r="AH2832" s="9" t="s">
        <v>9881</v>
      </c>
      <c r="AI2832" s="238" t="s">
        <v>13092</v>
      </c>
      <c r="AJ2832" s="238" t="s">
        <v>9173</v>
      </c>
      <c r="AK2832" s="238" t="s">
        <v>6726</v>
      </c>
      <c r="AL2832" s="238">
        <v>2831</v>
      </c>
    </row>
    <row r="2833" spans="1:38" x14ac:dyDescent="0.3">
      <c r="A2833" s="232" t="s">
        <v>669</v>
      </c>
      <c r="B2833" s="232" t="s">
        <v>9878</v>
      </c>
      <c r="C2833" s="244" t="s">
        <v>6717</v>
      </c>
      <c r="D2833" s="240" t="s">
        <v>10072</v>
      </c>
      <c r="E2833" s="239" t="s">
        <v>6043</v>
      </c>
      <c r="F2833" s="243" t="s">
        <v>6729</v>
      </c>
      <c r="G2833" s="214">
        <v>0</v>
      </c>
      <c r="H2833" s="234" t="s">
        <v>9173</v>
      </c>
      <c r="I2833" s="234"/>
      <c r="J2833" s="234"/>
      <c r="K2833" s="234"/>
      <c r="L2833" s="234"/>
      <c r="M2833" s="234"/>
      <c r="N2833" s="234" t="s">
        <v>6720</v>
      </c>
      <c r="O2833" s="234" t="s">
        <v>8322</v>
      </c>
      <c r="P2833" s="233" t="s">
        <v>8324</v>
      </c>
      <c r="Q2833" s="226">
        <v>410000247</v>
      </c>
      <c r="R2833" s="212" t="s">
        <v>6044</v>
      </c>
      <c r="S2833" s="213" t="s">
        <v>10073</v>
      </c>
      <c r="T2833" s="236">
        <v>45534</v>
      </c>
      <c r="U2833" s="237" t="s">
        <v>6722</v>
      </c>
      <c r="V2833" s="237">
        <v>45572</v>
      </c>
      <c r="W2833" s="237">
        <v>45586</v>
      </c>
      <c r="X2833" s="237" t="s">
        <v>9173</v>
      </c>
      <c r="Y2833" s="237"/>
      <c r="Z2833" s="237" t="s">
        <v>5872</v>
      </c>
      <c r="AA2833" s="225">
        <v>202409</v>
      </c>
      <c r="AB2833" s="246"/>
      <c r="AC2833" s="236" t="s">
        <v>6708</v>
      </c>
      <c r="AD2833" s="247" t="s">
        <v>6709</v>
      </c>
      <c r="AE2833" s="248">
        <v>0</v>
      </c>
      <c r="AF2833" s="247" t="s">
        <v>6709</v>
      </c>
      <c r="AG2833" s="242" t="str">
        <f>IFERROR(VLOOKUP(작성용!A:A,RM!A:D,4,0),"-")</f>
        <v>정창수</v>
      </c>
      <c r="AH2833" s="9" t="s">
        <v>9881</v>
      </c>
      <c r="AI2833" s="238" t="s">
        <v>13092</v>
      </c>
      <c r="AJ2833" s="238" t="s">
        <v>9173</v>
      </c>
      <c r="AK2833" s="238" t="s">
        <v>6726</v>
      </c>
      <c r="AL2833" s="238">
        <v>2832</v>
      </c>
    </row>
    <row r="2834" spans="1:38" x14ac:dyDescent="0.3">
      <c r="A2834" s="232" t="s">
        <v>669</v>
      </c>
      <c r="B2834" s="232" t="s">
        <v>9878</v>
      </c>
      <c r="C2834" s="244" t="s">
        <v>6717</v>
      </c>
      <c r="D2834" s="240" t="s">
        <v>10074</v>
      </c>
      <c r="E2834" s="239" t="s">
        <v>6045</v>
      </c>
      <c r="F2834" s="243" t="s">
        <v>6729</v>
      </c>
      <c r="G2834" s="214">
        <v>0</v>
      </c>
      <c r="H2834" s="234" t="s">
        <v>9173</v>
      </c>
      <c r="I2834" s="234"/>
      <c r="J2834" s="234"/>
      <c r="K2834" s="234"/>
      <c r="L2834" s="234"/>
      <c r="M2834" s="234"/>
      <c r="N2834" s="234" t="s">
        <v>6720</v>
      </c>
      <c r="O2834" s="234" t="s">
        <v>8322</v>
      </c>
      <c r="P2834" s="233" t="s">
        <v>8324</v>
      </c>
      <c r="Q2834" s="226">
        <v>410000262</v>
      </c>
      <c r="R2834" s="212" t="s">
        <v>6046</v>
      </c>
      <c r="S2834" s="213" t="s">
        <v>10075</v>
      </c>
      <c r="T2834" s="236">
        <v>45534</v>
      </c>
      <c r="U2834" s="237" t="s">
        <v>6722</v>
      </c>
      <c r="V2834" s="237">
        <v>45572</v>
      </c>
      <c r="W2834" s="237">
        <v>45586</v>
      </c>
      <c r="X2834" s="237" t="s">
        <v>9173</v>
      </c>
      <c r="Y2834" s="237"/>
      <c r="Z2834" s="237" t="s">
        <v>5872</v>
      </c>
      <c r="AA2834" s="225">
        <v>202409</v>
      </c>
      <c r="AB2834" s="246"/>
      <c r="AC2834" s="236" t="s">
        <v>6708</v>
      </c>
      <c r="AD2834" s="247" t="s">
        <v>6709</v>
      </c>
      <c r="AE2834" s="248">
        <v>0</v>
      </c>
      <c r="AF2834" s="247" t="s">
        <v>6709</v>
      </c>
      <c r="AG2834" s="242" t="str">
        <f>IFERROR(VLOOKUP(작성용!A:A,RM!A:D,4,0),"-")</f>
        <v>정창수</v>
      </c>
      <c r="AH2834" s="9" t="s">
        <v>9881</v>
      </c>
      <c r="AI2834" s="238" t="s">
        <v>13092</v>
      </c>
      <c r="AJ2834" s="238" t="s">
        <v>9173</v>
      </c>
      <c r="AK2834" s="238" t="s">
        <v>6726</v>
      </c>
      <c r="AL2834" s="238">
        <v>2833</v>
      </c>
    </row>
    <row r="2835" spans="1:38" x14ac:dyDescent="0.3">
      <c r="A2835" s="232" t="s">
        <v>669</v>
      </c>
      <c r="B2835" s="232" t="s">
        <v>9878</v>
      </c>
      <c r="C2835" s="244" t="s">
        <v>6717</v>
      </c>
      <c r="D2835" s="240" t="s">
        <v>10076</v>
      </c>
      <c r="E2835" s="239" t="s">
        <v>6047</v>
      </c>
      <c r="F2835" s="243" t="s">
        <v>6729</v>
      </c>
      <c r="G2835" s="214">
        <v>0</v>
      </c>
      <c r="H2835" s="234" t="s">
        <v>9173</v>
      </c>
      <c r="I2835" s="234"/>
      <c r="J2835" s="234"/>
      <c r="K2835" s="234"/>
      <c r="L2835" s="234"/>
      <c r="M2835" s="234"/>
      <c r="N2835" s="234" t="s">
        <v>6720</v>
      </c>
      <c r="O2835" s="234" t="s">
        <v>8322</v>
      </c>
      <c r="P2835" s="233" t="s">
        <v>8324</v>
      </c>
      <c r="Q2835" s="226">
        <v>410000301</v>
      </c>
      <c r="R2835" s="212" t="s">
        <v>6048</v>
      </c>
      <c r="S2835" s="213" t="s">
        <v>10077</v>
      </c>
      <c r="T2835" s="236">
        <v>45534</v>
      </c>
      <c r="U2835" s="237" t="s">
        <v>6722</v>
      </c>
      <c r="V2835" s="237">
        <v>45572</v>
      </c>
      <c r="W2835" s="237">
        <v>45586</v>
      </c>
      <c r="X2835" s="237" t="s">
        <v>9173</v>
      </c>
      <c r="Y2835" s="237"/>
      <c r="Z2835" s="237" t="s">
        <v>5872</v>
      </c>
      <c r="AA2835" s="225">
        <v>202409</v>
      </c>
      <c r="AB2835" s="246"/>
      <c r="AC2835" s="236" t="s">
        <v>6708</v>
      </c>
      <c r="AD2835" s="247" t="s">
        <v>6709</v>
      </c>
      <c r="AE2835" s="248">
        <v>0</v>
      </c>
      <c r="AF2835" s="247" t="s">
        <v>6709</v>
      </c>
      <c r="AG2835" s="242" t="str">
        <f>IFERROR(VLOOKUP(작성용!A:A,RM!A:D,4,0),"-")</f>
        <v>정창수</v>
      </c>
      <c r="AH2835" s="9" t="s">
        <v>9881</v>
      </c>
      <c r="AI2835" s="238" t="s">
        <v>13092</v>
      </c>
      <c r="AJ2835" s="238" t="s">
        <v>9173</v>
      </c>
      <c r="AK2835" s="238" t="s">
        <v>6726</v>
      </c>
      <c r="AL2835" s="238">
        <v>2834</v>
      </c>
    </row>
    <row r="2836" spans="1:38" x14ac:dyDescent="0.3">
      <c r="A2836" s="232" t="s">
        <v>669</v>
      </c>
      <c r="B2836" s="232" t="s">
        <v>9878</v>
      </c>
      <c r="C2836" s="244" t="s">
        <v>6717</v>
      </c>
      <c r="D2836" s="240" t="s">
        <v>10078</v>
      </c>
      <c r="E2836" s="239" t="s">
        <v>6049</v>
      </c>
      <c r="F2836" s="243" t="s">
        <v>6729</v>
      </c>
      <c r="G2836" s="214">
        <v>0</v>
      </c>
      <c r="H2836" s="234" t="s">
        <v>9173</v>
      </c>
      <c r="I2836" s="234"/>
      <c r="J2836" s="234"/>
      <c r="K2836" s="234"/>
      <c r="L2836" s="234"/>
      <c r="M2836" s="234"/>
      <c r="N2836" s="234" t="s">
        <v>6720</v>
      </c>
      <c r="O2836" s="234" t="s">
        <v>8322</v>
      </c>
      <c r="P2836" s="233" t="s">
        <v>8324</v>
      </c>
      <c r="Q2836" s="226">
        <v>410000285</v>
      </c>
      <c r="R2836" s="212" t="s">
        <v>6050</v>
      </c>
      <c r="S2836" s="213" t="s">
        <v>10079</v>
      </c>
      <c r="T2836" s="236">
        <v>45534</v>
      </c>
      <c r="U2836" s="237" t="s">
        <v>6722</v>
      </c>
      <c r="V2836" s="237">
        <v>45572</v>
      </c>
      <c r="W2836" s="237">
        <v>45586</v>
      </c>
      <c r="X2836" s="237" t="s">
        <v>9173</v>
      </c>
      <c r="Y2836" s="237"/>
      <c r="Z2836" s="237" t="s">
        <v>5872</v>
      </c>
      <c r="AA2836" s="225">
        <v>202409</v>
      </c>
      <c r="AB2836" s="246"/>
      <c r="AC2836" s="236" t="s">
        <v>6708</v>
      </c>
      <c r="AD2836" s="247" t="s">
        <v>6709</v>
      </c>
      <c r="AE2836" s="248">
        <v>0</v>
      </c>
      <c r="AF2836" s="247" t="s">
        <v>6709</v>
      </c>
      <c r="AG2836" s="242" t="str">
        <f>IFERROR(VLOOKUP(작성용!A:A,RM!A:D,4,0),"-")</f>
        <v>정창수</v>
      </c>
      <c r="AH2836" s="9" t="s">
        <v>9881</v>
      </c>
      <c r="AI2836" s="238" t="s">
        <v>13092</v>
      </c>
      <c r="AJ2836" s="238" t="s">
        <v>9173</v>
      </c>
      <c r="AK2836" s="238" t="s">
        <v>6726</v>
      </c>
      <c r="AL2836" s="238">
        <v>2835</v>
      </c>
    </row>
    <row r="2837" spans="1:38" x14ac:dyDescent="0.3">
      <c r="A2837" s="232" t="s">
        <v>669</v>
      </c>
      <c r="B2837" s="232" t="s">
        <v>9878</v>
      </c>
      <c r="C2837" s="244" t="s">
        <v>6717</v>
      </c>
      <c r="D2837" s="240" t="s">
        <v>10080</v>
      </c>
      <c r="E2837" s="239" t="s">
        <v>6051</v>
      </c>
      <c r="F2837" s="243" t="s">
        <v>6729</v>
      </c>
      <c r="G2837" s="214">
        <v>0</v>
      </c>
      <c r="H2837" s="234" t="s">
        <v>9173</v>
      </c>
      <c r="I2837" s="234"/>
      <c r="J2837" s="234"/>
      <c r="K2837" s="234"/>
      <c r="L2837" s="234"/>
      <c r="M2837" s="234"/>
      <c r="N2837" s="234" t="s">
        <v>6720</v>
      </c>
      <c r="O2837" s="234" t="s">
        <v>8322</v>
      </c>
      <c r="P2837" s="233" t="s">
        <v>8324</v>
      </c>
      <c r="Q2837" s="226">
        <v>410000283</v>
      </c>
      <c r="R2837" s="212" t="s">
        <v>6052</v>
      </c>
      <c r="S2837" s="213" t="s">
        <v>10081</v>
      </c>
      <c r="T2837" s="236">
        <v>45534</v>
      </c>
      <c r="U2837" s="237" t="s">
        <v>6722</v>
      </c>
      <c r="V2837" s="237">
        <v>45572</v>
      </c>
      <c r="W2837" s="237">
        <v>45586</v>
      </c>
      <c r="X2837" s="237" t="s">
        <v>9173</v>
      </c>
      <c r="Y2837" s="237"/>
      <c r="Z2837" s="237" t="s">
        <v>5872</v>
      </c>
      <c r="AA2837" s="225">
        <v>202409</v>
      </c>
      <c r="AB2837" s="246"/>
      <c r="AC2837" s="236" t="s">
        <v>6708</v>
      </c>
      <c r="AD2837" s="247" t="s">
        <v>6709</v>
      </c>
      <c r="AE2837" s="248">
        <v>0</v>
      </c>
      <c r="AF2837" s="247" t="s">
        <v>6709</v>
      </c>
      <c r="AG2837" s="242" t="str">
        <f>IFERROR(VLOOKUP(작성용!A:A,RM!A:D,4,0),"-")</f>
        <v>정창수</v>
      </c>
      <c r="AH2837" s="9" t="s">
        <v>9881</v>
      </c>
      <c r="AI2837" s="238" t="s">
        <v>13092</v>
      </c>
      <c r="AJ2837" s="238" t="s">
        <v>9173</v>
      </c>
      <c r="AK2837" s="238" t="s">
        <v>6726</v>
      </c>
      <c r="AL2837" s="238">
        <v>2836</v>
      </c>
    </row>
    <row r="2838" spans="1:38" x14ac:dyDescent="0.3">
      <c r="A2838" s="232" t="s">
        <v>669</v>
      </c>
      <c r="B2838" s="232" t="s">
        <v>9878</v>
      </c>
      <c r="C2838" s="244" t="s">
        <v>6717</v>
      </c>
      <c r="D2838" s="240" t="s">
        <v>8575</v>
      </c>
      <c r="E2838" s="239" t="s">
        <v>5238</v>
      </c>
      <c r="F2838" s="243" t="s">
        <v>6729</v>
      </c>
      <c r="G2838" s="214">
        <v>0</v>
      </c>
      <c r="H2838" s="234" t="s">
        <v>9173</v>
      </c>
      <c r="I2838" s="234"/>
      <c r="J2838" s="234"/>
      <c r="K2838" s="234"/>
      <c r="L2838" s="234"/>
      <c r="M2838" s="234"/>
      <c r="N2838" s="234" t="s">
        <v>6720</v>
      </c>
      <c r="O2838" s="234" t="s">
        <v>8322</v>
      </c>
      <c r="P2838" s="233" t="s">
        <v>8324</v>
      </c>
      <c r="Q2838" s="226">
        <v>410000216</v>
      </c>
      <c r="R2838" s="212" t="s">
        <v>5239</v>
      </c>
      <c r="S2838" s="213" t="s">
        <v>10082</v>
      </c>
      <c r="T2838" s="236">
        <v>45534</v>
      </c>
      <c r="U2838" s="237" t="s">
        <v>6722</v>
      </c>
      <c r="V2838" s="237">
        <v>45572</v>
      </c>
      <c r="W2838" s="237">
        <v>45586</v>
      </c>
      <c r="X2838" s="237" t="s">
        <v>9173</v>
      </c>
      <c r="Y2838" s="237"/>
      <c r="Z2838" s="237" t="s">
        <v>5872</v>
      </c>
      <c r="AA2838" s="225">
        <v>202409</v>
      </c>
      <c r="AB2838" s="246"/>
      <c r="AC2838" s="236" t="s">
        <v>6708</v>
      </c>
      <c r="AD2838" s="247" t="s">
        <v>6709</v>
      </c>
      <c r="AE2838" s="248">
        <v>0</v>
      </c>
      <c r="AF2838" s="247" t="s">
        <v>6709</v>
      </c>
      <c r="AG2838" s="242" t="str">
        <f>IFERROR(VLOOKUP(작성용!A:A,RM!A:D,4,0),"-")</f>
        <v>정창수</v>
      </c>
      <c r="AH2838" s="9" t="s">
        <v>9881</v>
      </c>
      <c r="AI2838" s="238" t="s">
        <v>13092</v>
      </c>
      <c r="AJ2838" s="238" t="s">
        <v>9173</v>
      </c>
      <c r="AK2838" s="238" t="s">
        <v>6726</v>
      </c>
      <c r="AL2838" s="238">
        <v>2837</v>
      </c>
    </row>
    <row r="2839" spans="1:38" x14ac:dyDescent="0.3">
      <c r="A2839" s="232" t="s">
        <v>669</v>
      </c>
      <c r="B2839" s="232" t="s">
        <v>9878</v>
      </c>
      <c r="C2839" s="244" t="s">
        <v>6717</v>
      </c>
      <c r="D2839" s="240" t="s">
        <v>8579</v>
      </c>
      <c r="E2839" s="239" t="s">
        <v>5242</v>
      </c>
      <c r="F2839" s="243" t="s">
        <v>6729</v>
      </c>
      <c r="G2839" s="214">
        <v>0</v>
      </c>
      <c r="H2839" s="234" t="s">
        <v>9173</v>
      </c>
      <c r="I2839" s="234"/>
      <c r="J2839" s="234"/>
      <c r="K2839" s="234"/>
      <c r="L2839" s="234"/>
      <c r="M2839" s="234"/>
      <c r="N2839" s="234" t="s">
        <v>6720</v>
      </c>
      <c r="O2839" s="234" t="s">
        <v>8322</v>
      </c>
      <c r="P2839" s="233" t="s">
        <v>8324</v>
      </c>
      <c r="Q2839" s="226">
        <v>410000218</v>
      </c>
      <c r="R2839" s="212" t="s">
        <v>5243</v>
      </c>
      <c r="S2839" s="213" t="s">
        <v>10083</v>
      </c>
      <c r="T2839" s="236">
        <v>45534</v>
      </c>
      <c r="U2839" s="237" t="s">
        <v>6722</v>
      </c>
      <c r="V2839" s="237">
        <v>45572</v>
      </c>
      <c r="W2839" s="237">
        <v>45586</v>
      </c>
      <c r="X2839" s="237" t="s">
        <v>9173</v>
      </c>
      <c r="Y2839" s="237"/>
      <c r="Z2839" s="237" t="s">
        <v>5872</v>
      </c>
      <c r="AA2839" s="225">
        <v>202409</v>
      </c>
      <c r="AB2839" s="246"/>
      <c r="AC2839" s="236" t="s">
        <v>6708</v>
      </c>
      <c r="AD2839" s="247" t="s">
        <v>6709</v>
      </c>
      <c r="AE2839" s="248">
        <v>0</v>
      </c>
      <c r="AF2839" s="247" t="s">
        <v>6709</v>
      </c>
      <c r="AG2839" s="242" t="str">
        <f>IFERROR(VLOOKUP(작성용!A:A,RM!A:D,4,0),"-")</f>
        <v>정창수</v>
      </c>
      <c r="AH2839" s="9" t="s">
        <v>9881</v>
      </c>
      <c r="AI2839" s="238" t="s">
        <v>13092</v>
      </c>
      <c r="AJ2839" s="238" t="s">
        <v>9173</v>
      </c>
      <c r="AK2839" s="238" t="s">
        <v>6726</v>
      </c>
      <c r="AL2839" s="238">
        <v>2838</v>
      </c>
    </row>
    <row r="2840" spans="1:38" x14ac:dyDescent="0.3">
      <c r="A2840" s="232" t="s">
        <v>669</v>
      </c>
      <c r="B2840" s="232" t="s">
        <v>9878</v>
      </c>
      <c r="C2840" s="244" t="s">
        <v>6717</v>
      </c>
      <c r="D2840" s="240" t="s">
        <v>8583</v>
      </c>
      <c r="E2840" s="239" t="s">
        <v>5246</v>
      </c>
      <c r="F2840" s="243" t="s">
        <v>6729</v>
      </c>
      <c r="G2840" s="214">
        <v>0</v>
      </c>
      <c r="H2840" s="234" t="s">
        <v>9173</v>
      </c>
      <c r="I2840" s="234"/>
      <c r="J2840" s="234"/>
      <c r="K2840" s="234"/>
      <c r="L2840" s="234"/>
      <c r="M2840" s="234"/>
      <c r="N2840" s="234" t="s">
        <v>6720</v>
      </c>
      <c r="O2840" s="234" t="s">
        <v>8322</v>
      </c>
      <c r="P2840" s="233" t="s">
        <v>8324</v>
      </c>
      <c r="Q2840" s="226">
        <v>410000268</v>
      </c>
      <c r="R2840" s="212" t="s">
        <v>5247</v>
      </c>
      <c r="S2840" s="213" t="s">
        <v>10084</v>
      </c>
      <c r="T2840" s="236">
        <v>45534</v>
      </c>
      <c r="U2840" s="237" t="s">
        <v>6722</v>
      </c>
      <c r="V2840" s="237">
        <v>45572</v>
      </c>
      <c r="W2840" s="237">
        <v>45586</v>
      </c>
      <c r="X2840" s="237" t="s">
        <v>9173</v>
      </c>
      <c r="Y2840" s="237"/>
      <c r="Z2840" s="237" t="s">
        <v>5872</v>
      </c>
      <c r="AA2840" s="225">
        <v>202409</v>
      </c>
      <c r="AB2840" s="246"/>
      <c r="AC2840" s="236" t="s">
        <v>6708</v>
      </c>
      <c r="AD2840" s="247" t="s">
        <v>6709</v>
      </c>
      <c r="AE2840" s="248">
        <v>0</v>
      </c>
      <c r="AF2840" s="247" t="s">
        <v>6709</v>
      </c>
      <c r="AG2840" s="242" t="str">
        <f>IFERROR(VLOOKUP(작성용!A:A,RM!A:D,4,0),"-")</f>
        <v>정창수</v>
      </c>
      <c r="AH2840" s="9" t="s">
        <v>9881</v>
      </c>
      <c r="AI2840" s="238" t="s">
        <v>13092</v>
      </c>
      <c r="AJ2840" s="238" t="s">
        <v>9173</v>
      </c>
      <c r="AK2840" s="238" t="s">
        <v>6726</v>
      </c>
      <c r="AL2840" s="238">
        <v>2839</v>
      </c>
    </row>
    <row r="2841" spans="1:38" x14ac:dyDescent="0.3">
      <c r="A2841" s="232" t="s">
        <v>669</v>
      </c>
      <c r="B2841" s="232" t="s">
        <v>9878</v>
      </c>
      <c r="C2841" s="244" t="s">
        <v>6717</v>
      </c>
      <c r="D2841" s="240" t="s">
        <v>10085</v>
      </c>
      <c r="E2841" s="239" t="s">
        <v>6053</v>
      </c>
      <c r="F2841" s="243" t="s">
        <v>6729</v>
      </c>
      <c r="G2841" s="214">
        <v>0</v>
      </c>
      <c r="H2841" s="234" t="s">
        <v>9173</v>
      </c>
      <c r="I2841" s="234"/>
      <c r="J2841" s="234"/>
      <c r="K2841" s="234"/>
      <c r="L2841" s="234"/>
      <c r="M2841" s="234"/>
      <c r="N2841" s="234" t="s">
        <v>6720</v>
      </c>
      <c r="O2841" s="234" t="s">
        <v>8322</v>
      </c>
      <c r="P2841" s="233" t="s">
        <v>8324</v>
      </c>
      <c r="Q2841" s="226">
        <v>410000269</v>
      </c>
      <c r="R2841" s="212" t="s">
        <v>6054</v>
      </c>
      <c r="S2841" s="213" t="s">
        <v>10086</v>
      </c>
      <c r="T2841" s="236">
        <v>45534</v>
      </c>
      <c r="U2841" s="237" t="s">
        <v>6722</v>
      </c>
      <c r="V2841" s="237">
        <v>45572</v>
      </c>
      <c r="W2841" s="237">
        <v>45586</v>
      </c>
      <c r="X2841" s="237" t="s">
        <v>9173</v>
      </c>
      <c r="Y2841" s="237"/>
      <c r="Z2841" s="237" t="s">
        <v>5872</v>
      </c>
      <c r="AA2841" s="225">
        <v>202409</v>
      </c>
      <c r="AB2841" s="246"/>
      <c r="AC2841" s="236" t="s">
        <v>6708</v>
      </c>
      <c r="AD2841" s="247" t="s">
        <v>6709</v>
      </c>
      <c r="AE2841" s="248">
        <v>0</v>
      </c>
      <c r="AF2841" s="247" t="s">
        <v>6709</v>
      </c>
      <c r="AG2841" s="242" t="str">
        <f>IFERROR(VLOOKUP(작성용!A:A,RM!A:D,4,0),"-")</f>
        <v>정창수</v>
      </c>
      <c r="AH2841" s="9" t="s">
        <v>9881</v>
      </c>
      <c r="AI2841" s="238" t="s">
        <v>13092</v>
      </c>
      <c r="AJ2841" s="238" t="s">
        <v>9173</v>
      </c>
      <c r="AK2841" s="238" t="s">
        <v>6726</v>
      </c>
      <c r="AL2841" s="238">
        <v>2840</v>
      </c>
    </row>
    <row r="2842" spans="1:38" x14ac:dyDescent="0.3">
      <c r="A2842" s="232" t="s">
        <v>669</v>
      </c>
      <c r="B2842" s="232" t="s">
        <v>9878</v>
      </c>
      <c r="C2842" s="244" t="s">
        <v>6717</v>
      </c>
      <c r="D2842" s="240" t="s">
        <v>10087</v>
      </c>
      <c r="E2842" s="239" t="s">
        <v>6055</v>
      </c>
      <c r="F2842" s="243" t="s">
        <v>6729</v>
      </c>
      <c r="G2842" s="214">
        <v>0</v>
      </c>
      <c r="H2842" s="234" t="s">
        <v>9173</v>
      </c>
      <c r="I2842" s="234"/>
      <c r="J2842" s="234"/>
      <c r="K2842" s="234"/>
      <c r="L2842" s="234"/>
      <c r="M2842" s="234"/>
      <c r="N2842" s="234" t="s">
        <v>6720</v>
      </c>
      <c r="O2842" s="234" t="s">
        <v>8322</v>
      </c>
      <c r="P2842" s="233" t="s">
        <v>8324</v>
      </c>
      <c r="Q2842" s="226">
        <v>410000194</v>
      </c>
      <c r="R2842" s="212" t="s">
        <v>6056</v>
      </c>
      <c r="S2842" s="213" t="s">
        <v>10088</v>
      </c>
      <c r="T2842" s="236">
        <v>45534</v>
      </c>
      <c r="U2842" s="237" t="s">
        <v>6722</v>
      </c>
      <c r="V2842" s="237">
        <v>45572</v>
      </c>
      <c r="W2842" s="237">
        <v>45586</v>
      </c>
      <c r="X2842" s="237" t="s">
        <v>9173</v>
      </c>
      <c r="Y2842" s="237"/>
      <c r="Z2842" s="237" t="s">
        <v>5872</v>
      </c>
      <c r="AA2842" s="225">
        <v>202409</v>
      </c>
      <c r="AB2842" s="246"/>
      <c r="AC2842" s="236" t="s">
        <v>6708</v>
      </c>
      <c r="AD2842" s="247" t="s">
        <v>6709</v>
      </c>
      <c r="AE2842" s="248">
        <v>0</v>
      </c>
      <c r="AF2842" s="247" t="s">
        <v>6709</v>
      </c>
      <c r="AG2842" s="242" t="str">
        <f>IFERROR(VLOOKUP(작성용!A:A,RM!A:D,4,0),"-")</f>
        <v>정창수</v>
      </c>
      <c r="AH2842" s="9" t="s">
        <v>9881</v>
      </c>
      <c r="AI2842" s="238" t="s">
        <v>13092</v>
      </c>
      <c r="AJ2842" s="238" t="s">
        <v>9173</v>
      </c>
      <c r="AK2842" s="238" t="s">
        <v>6726</v>
      </c>
      <c r="AL2842" s="238">
        <v>2841</v>
      </c>
    </row>
    <row r="2843" spans="1:38" x14ac:dyDescent="0.3">
      <c r="A2843" s="232" t="s">
        <v>669</v>
      </c>
      <c r="B2843" s="232" t="s">
        <v>9878</v>
      </c>
      <c r="C2843" s="244" t="s">
        <v>6717</v>
      </c>
      <c r="D2843" s="240" t="s">
        <v>10089</v>
      </c>
      <c r="E2843" s="239" t="s">
        <v>6057</v>
      </c>
      <c r="F2843" s="243" t="s">
        <v>6729</v>
      </c>
      <c r="G2843" s="214">
        <v>0</v>
      </c>
      <c r="H2843" s="234" t="s">
        <v>9173</v>
      </c>
      <c r="I2843" s="234"/>
      <c r="J2843" s="234"/>
      <c r="K2843" s="234"/>
      <c r="L2843" s="234"/>
      <c r="M2843" s="234"/>
      <c r="N2843" s="234" t="s">
        <v>6720</v>
      </c>
      <c r="O2843" s="234" t="s">
        <v>8322</v>
      </c>
      <c r="P2843" s="233" t="s">
        <v>8324</v>
      </c>
      <c r="Q2843" s="226">
        <v>410000129</v>
      </c>
      <c r="R2843" s="212" t="s">
        <v>6058</v>
      </c>
      <c r="S2843" s="213" t="s">
        <v>10090</v>
      </c>
      <c r="T2843" s="236">
        <v>45534</v>
      </c>
      <c r="U2843" s="237" t="s">
        <v>6722</v>
      </c>
      <c r="V2843" s="237">
        <v>45572</v>
      </c>
      <c r="W2843" s="237">
        <v>45586</v>
      </c>
      <c r="X2843" s="237" t="s">
        <v>9173</v>
      </c>
      <c r="Y2843" s="237"/>
      <c r="Z2843" s="237" t="s">
        <v>5872</v>
      </c>
      <c r="AA2843" s="225">
        <v>202409</v>
      </c>
      <c r="AB2843" s="246"/>
      <c r="AC2843" s="236" t="s">
        <v>6708</v>
      </c>
      <c r="AD2843" s="247" t="s">
        <v>6709</v>
      </c>
      <c r="AE2843" s="248">
        <v>0</v>
      </c>
      <c r="AF2843" s="247" t="s">
        <v>6709</v>
      </c>
      <c r="AG2843" s="242" t="str">
        <f>IFERROR(VLOOKUP(작성용!A:A,RM!A:D,4,0),"-")</f>
        <v>정창수</v>
      </c>
      <c r="AH2843" s="9" t="s">
        <v>9881</v>
      </c>
      <c r="AI2843" s="238" t="s">
        <v>13092</v>
      </c>
      <c r="AJ2843" s="238" t="s">
        <v>9173</v>
      </c>
      <c r="AK2843" s="238" t="s">
        <v>6726</v>
      </c>
      <c r="AL2843" s="238">
        <v>2842</v>
      </c>
    </row>
    <row r="2844" spans="1:38" x14ac:dyDescent="0.3">
      <c r="A2844" s="232" t="s">
        <v>669</v>
      </c>
      <c r="B2844" s="232" t="s">
        <v>9878</v>
      </c>
      <c r="C2844" s="244" t="s">
        <v>6717</v>
      </c>
      <c r="D2844" s="240" t="s">
        <v>9508</v>
      </c>
      <c r="E2844" s="239" t="s">
        <v>5692</v>
      </c>
      <c r="F2844" s="243" t="s">
        <v>6729</v>
      </c>
      <c r="G2844" s="214">
        <v>0</v>
      </c>
      <c r="H2844" s="234" t="s">
        <v>9173</v>
      </c>
      <c r="I2844" s="234"/>
      <c r="J2844" s="234"/>
      <c r="K2844" s="234"/>
      <c r="L2844" s="234"/>
      <c r="M2844" s="234"/>
      <c r="N2844" s="234" t="s">
        <v>6720</v>
      </c>
      <c r="O2844" s="234" t="s">
        <v>8322</v>
      </c>
      <c r="P2844" s="233" t="s">
        <v>8324</v>
      </c>
      <c r="Q2844" s="226">
        <v>410000265</v>
      </c>
      <c r="R2844" s="212" t="s">
        <v>5693</v>
      </c>
      <c r="S2844" s="213" t="s">
        <v>9510</v>
      </c>
      <c r="T2844" s="236">
        <v>45534</v>
      </c>
      <c r="U2844" s="237" t="s">
        <v>6722</v>
      </c>
      <c r="V2844" s="237">
        <v>45572</v>
      </c>
      <c r="W2844" s="237">
        <v>45586</v>
      </c>
      <c r="X2844" s="237" t="s">
        <v>9173</v>
      </c>
      <c r="Y2844" s="237"/>
      <c r="Z2844" s="237" t="s">
        <v>5872</v>
      </c>
      <c r="AA2844" s="225">
        <v>202409</v>
      </c>
      <c r="AB2844" s="246"/>
      <c r="AC2844" s="236" t="s">
        <v>6708</v>
      </c>
      <c r="AD2844" s="247" t="s">
        <v>6709</v>
      </c>
      <c r="AE2844" s="248">
        <v>0</v>
      </c>
      <c r="AF2844" s="247" t="s">
        <v>6709</v>
      </c>
      <c r="AG2844" s="242" t="str">
        <f>IFERROR(VLOOKUP(작성용!A:A,RM!A:D,4,0),"-")</f>
        <v>정창수</v>
      </c>
      <c r="AH2844" s="9" t="s">
        <v>9881</v>
      </c>
      <c r="AI2844" s="238" t="s">
        <v>13092</v>
      </c>
      <c r="AJ2844" s="238" t="s">
        <v>9173</v>
      </c>
      <c r="AK2844" s="238" t="s">
        <v>6726</v>
      </c>
      <c r="AL2844" s="238">
        <v>2843</v>
      </c>
    </row>
    <row r="2845" spans="1:38" x14ac:dyDescent="0.3">
      <c r="A2845" s="232" t="s">
        <v>669</v>
      </c>
      <c r="B2845" s="232" t="s">
        <v>9878</v>
      </c>
      <c r="C2845" s="244" t="s">
        <v>6717</v>
      </c>
      <c r="D2845" s="240" t="s">
        <v>9428</v>
      </c>
      <c r="E2845" s="239" t="s">
        <v>5644</v>
      </c>
      <c r="F2845" s="243" t="s">
        <v>6729</v>
      </c>
      <c r="G2845" s="214">
        <v>0</v>
      </c>
      <c r="H2845" s="234" t="s">
        <v>9173</v>
      </c>
      <c r="I2845" s="234"/>
      <c r="J2845" s="234"/>
      <c r="K2845" s="234"/>
      <c r="L2845" s="234"/>
      <c r="M2845" s="234"/>
      <c r="N2845" s="234" t="s">
        <v>6720</v>
      </c>
      <c r="O2845" s="234" t="s">
        <v>8322</v>
      </c>
      <c r="P2845" s="233" t="s">
        <v>8324</v>
      </c>
      <c r="Q2845" s="226">
        <v>410000266</v>
      </c>
      <c r="R2845" s="212" t="s">
        <v>5645</v>
      </c>
      <c r="S2845" s="213" t="s">
        <v>9430</v>
      </c>
      <c r="T2845" s="236">
        <v>45534</v>
      </c>
      <c r="U2845" s="237" t="s">
        <v>6722</v>
      </c>
      <c r="V2845" s="237">
        <v>45572</v>
      </c>
      <c r="W2845" s="237">
        <v>45586</v>
      </c>
      <c r="X2845" s="237" t="s">
        <v>9173</v>
      </c>
      <c r="Y2845" s="237"/>
      <c r="Z2845" s="237" t="s">
        <v>5872</v>
      </c>
      <c r="AA2845" s="225">
        <v>202409</v>
      </c>
      <c r="AB2845" s="246"/>
      <c r="AC2845" s="236" t="s">
        <v>6708</v>
      </c>
      <c r="AD2845" s="247" t="s">
        <v>6709</v>
      </c>
      <c r="AE2845" s="248">
        <v>0</v>
      </c>
      <c r="AF2845" s="247" t="s">
        <v>6709</v>
      </c>
      <c r="AG2845" s="242" t="str">
        <f>IFERROR(VLOOKUP(작성용!A:A,RM!A:D,4,0),"-")</f>
        <v>정창수</v>
      </c>
      <c r="AH2845" s="9" t="s">
        <v>9881</v>
      </c>
      <c r="AI2845" s="238" t="s">
        <v>13092</v>
      </c>
      <c r="AJ2845" s="238" t="s">
        <v>9173</v>
      </c>
      <c r="AK2845" s="238" t="s">
        <v>6726</v>
      </c>
      <c r="AL2845" s="238">
        <v>2844</v>
      </c>
    </row>
    <row r="2846" spans="1:38" x14ac:dyDescent="0.3">
      <c r="A2846" s="232" t="s">
        <v>669</v>
      </c>
      <c r="B2846" s="232" t="s">
        <v>9878</v>
      </c>
      <c r="C2846" s="244" t="s">
        <v>6717</v>
      </c>
      <c r="D2846" s="240" t="s">
        <v>8154</v>
      </c>
      <c r="E2846" s="239" t="s">
        <v>4871</v>
      </c>
      <c r="F2846" s="243" t="s">
        <v>6729</v>
      </c>
      <c r="G2846" s="214">
        <v>0</v>
      </c>
      <c r="H2846" s="234" t="s">
        <v>9173</v>
      </c>
      <c r="I2846" s="234"/>
      <c r="J2846" s="234"/>
      <c r="K2846" s="234"/>
      <c r="L2846" s="234"/>
      <c r="M2846" s="234"/>
      <c r="N2846" s="234" t="s">
        <v>6720</v>
      </c>
      <c r="O2846" s="234" t="s">
        <v>8322</v>
      </c>
      <c r="P2846" s="233" t="s">
        <v>8324</v>
      </c>
      <c r="Q2846" s="226">
        <v>410000150</v>
      </c>
      <c r="R2846" s="212" t="s">
        <v>4872</v>
      </c>
      <c r="S2846" s="213" t="s">
        <v>10091</v>
      </c>
      <c r="T2846" s="236">
        <v>45534</v>
      </c>
      <c r="U2846" s="237" t="s">
        <v>6722</v>
      </c>
      <c r="V2846" s="237">
        <v>45572</v>
      </c>
      <c r="W2846" s="237">
        <v>45586</v>
      </c>
      <c r="X2846" s="237" t="s">
        <v>9173</v>
      </c>
      <c r="Y2846" s="237"/>
      <c r="Z2846" s="237" t="s">
        <v>5872</v>
      </c>
      <c r="AA2846" s="225">
        <v>202409</v>
      </c>
      <c r="AB2846" s="246"/>
      <c r="AC2846" s="236" t="s">
        <v>6708</v>
      </c>
      <c r="AD2846" s="247" t="s">
        <v>6709</v>
      </c>
      <c r="AE2846" s="248">
        <v>0</v>
      </c>
      <c r="AF2846" s="247" t="s">
        <v>6709</v>
      </c>
      <c r="AG2846" s="242" t="str">
        <f>IFERROR(VLOOKUP(작성용!A:A,RM!A:D,4,0),"-")</f>
        <v>정창수</v>
      </c>
      <c r="AH2846" s="9" t="s">
        <v>9881</v>
      </c>
      <c r="AI2846" s="238" t="s">
        <v>13092</v>
      </c>
      <c r="AJ2846" s="238" t="s">
        <v>9173</v>
      </c>
      <c r="AK2846" s="238" t="s">
        <v>6726</v>
      </c>
      <c r="AL2846" s="238">
        <v>2845</v>
      </c>
    </row>
    <row r="2847" spans="1:38" x14ac:dyDescent="0.3">
      <c r="A2847" s="232" t="s">
        <v>669</v>
      </c>
      <c r="B2847" s="232" t="s">
        <v>9878</v>
      </c>
      <c r="C2847" s="244" t="s">
        <v>6717</v>
      </c>
      <c r="D2847" s="240" t="s">
        <v>10092</v>
      </c>
      <c r="E2847" s="239" t="s">
        <v>6059</v>
      </c>
      <c r="F2847" s="243" t="s">
        <v>6729</v>
      </c>
      <c r="G2847" s="214">
        <v>0</v>
      </c>
      <c r="H2847" s="234" t="s">
        <v>9173</v>
      </c>
      <c r="I2847" s="234"/>
      <c r="J2847" s="234"/>
      <c r="K2847" s="234"/>
      <c r="L2847" s="234"/>
      <c r="M2847" s="234"/>
      <c r="N2847" s="234" t="s">
        <v>6720</v>
      </c>
      <c r="O2847" s="234" t="s">
        <v>8322</v>
      </c>
      <c r="P2847" s="233" t="s">
        <v>8324</v>
      </c>
      <c r="Q2847" s="226">
        <v>410000173</v>
      </c>
      <c r="R2847" s="212" t="s">
        <v>6060</v>
      </c>
      <c r="S2847" s="213" t="s">
        <v>10093</v>
      </c>
      <c r="T2847" s="236">
        <v>45534</v>
      </c>
      <c r="U2847" s="237" t="s">
        <v>6722</v>
      </c>
      <c r="V2847" s="237">
        <v>45572</v>
      </c>
      <c r="W2847" s="237">
        <v>45586</v>
      </c>
      <c r="X2847" s="237" t="s">
        <v>9173</v>
      </c>
      <c r="Y2847" s="237"/>
      <c r="Z2847" s="237" t="s">
        <v>5872</v>
      </c>
      <c r="AA2847" s="225">
        <v>202409</v>
      </c>
      <c r="AB2847" s="246"/>
      <c r="AC2847" s="236" t="s">
        <v>6708</v>
      </c>
      <c r="AD2847" s="247" t="s">
        <v>6709</v>
      </c>
      <c r="AE2847" s="248">
        <v>0</v>
      </c>
      <c r="AF2847" s="247" t="s">
        <v>6709</v>
      </c>
      <c r="AG2847" s="242" t="str">
        <f>IFERROR(VLOOKUP(작성용!A:A,RM!A:D,4,0),"-")</f>
        <v>정창수</v>
      </c>
      <c r="AH2847" s="9" t="s">
        <v>9881</v>
      </c>
      <c r="AI2847" s="238" t="s">
        <v>13092</v>
      </c>
      <c r="AJ2847" s="238" t="s">
        <v>9173</v>
      </c>
      <c r="AK2847" s="238" t="s">
        <v>6726</v>
      </c>
      <c r="AL2847" s="238">
        <v>2846</v>
      </c>
    </row>
    <row r="2848" spans="1:38" x14ac:dyDescent="0.3">
      <c r="A2848" s="232" t="s">
        <v>669</v>
      </c>
      <c r="B2848" s="232" t="s">
        <v>9878</v>
      </c>
      <c r="C2848" s="244" t="s">
        <v>6717</v>
      </c>
      <c r="D2848" s="240" t="s">
        <v>10094</v>
      </c>
      <c r="E2848" s="239" t="s">
        <v>6061</v>
      </c>
      <c r="F2848" s="243" t="s">
        <v>6729</v>
      </c>
      <c r="G2848" s="214">
        <v>0</v>
      </c>
      <c r="H2848" s="234" t="s">
        <v>9173</v>
      </c>
      <c r="I2848" s="234"/>
      <c r="J2848" s="234"/>
      <c r="K2848" s="234"/>
      <c r="L2848" s="234"/>
      <c r="M2848" s="234"/>
      <c r="N2848" s="234" t="s">
        <v>6720</v>
      </c>
      <c r="O2848" s="234" t="s">
        <v>8322</v>
      </c>
      <c r="P2848" s="233" t="s">
        <v>8324</v>
      </c>
      <c r="Q2848" s="226">
        <v>410000201</v>
      </c>
      <c r="R2848" s="212" t="s">
        <v>6062</v>
      </c>
      <c r="S2848" s="213" t="s">
        <v>10095</v>
      </c>
      <c r="T2848" s="236">
        <v>45534</v>
      </c>
      <c r="U2848" s="237" t="s">
        <v>6722</v>
      </c>
      <c r="V2848" s="237">
        <v>45572</v>
      </c>
      <c r="W2848" s="237">
        <v>45586</v>
      </c>
      <c r="X2848" s="237" t="s">
        <v>9173</v>
      </c>
      <c r="Y2848" s="237"/>
      <c r="Z2848" s="237" t="s">
        <v>5872</v>
      </c>
      <c r="AA2848" s="225">
        <v>202409</v>
      </c>
      <c r="AB2848" s="246"/>
      <c r="AC2848" s="236" t="s">
        <v>6708</v>
      </c>
      <c r="AD2848" s="247" t="s">
        <v>6709</v>
      </c>
      <c r="AE2848" s="248">
        <v>0</v>
      </c>
      <c r="AF2848" s="247" t="s">
        <v>6709</v>
      </c>
      <c r="AG2848" s="242" t="str">
        <f>IFERROR(VLOOKUP(작성용!A:A,RM!A:D,4,0),"-")</f>
        <v>정창수</v>
      </c>
      <c r="AH2848" s="9" t="s">
        <v>9881</v>
      </c>
      <c r="AI2848" s="238" t="s">
        <v>13092</v>
      </c>
      <c r="AJ2848" s="238" t="s">
        <v>9173</v>
      </c>
      <c r="AK2848" s="238" t="s">
        <v>6726</v>
      </c>
      <c r="AL2848" s="238">
        <v>2847</v>
      </c>
    </row>
    <row r="2849" spans="1:38" x14ac:dyDescent="0.3">
      <c r="A2849" s="232" t="s">
        <v>669</v>
      </c>
      <c r="B2849" s="232" t="s">
        <v>9878</v>
      </c>
      <c r="C2849" s="244" t="s">
        <v>6717</v>
      </c>
      <c r="D2849" s="240" t="s">
        <v>10096</v>
      </c>
      <c r="E2849" s="239" t="s">
        <v>6063</v>
      </c>
      <c r="F2849" s="243" t="s">
        <v>6729</v>
      </c>
      <c r="G2849" s="214">
        <v>0</v>
      </c>
      <c r="H2849" s="234" t="s">
        <v>9173</v>
      </c>
      <c r="I2849" s="234"/>
      <c r="J2849" s="234"/>
      <c r="K2849" s="234"/>
      <c r="L2849" s="234"/>
      <c r="M2849" s="234"/>
      <c r="N2849" s="234" t="s">
        <v>6720</v>
      </c>
      <c r="O2849" s="234" t="s">
        <v>8322</v>
      </c>
      <c r="P2849" s="233" t="s">
        <v>8324</v>
      </c>
      <c r="Q2849" s="226">
        <v>410000202</v>
      </c>
      <c r="R2849" s="212" t="s">
        <v>6064</v>
      </c>
      <c r="S2849" s="213" t="s">
        <v>10097</v>
      </c>
      <c r="T2849" s="236">
        <v>45534</v>
      </c>
      <c r="U2849" s="237" t="s">
        <v>6722</v>
      </c>
      <c r="V2849" s="237">
        <v>45572</v>
      </c>
      <c r="W2849" s="237">
        <v>45586</v>
      </c>
      <c r="X2849" s="237" t="s">
        <v>9173</v>
      </c>
      <c r="Y2849" s="237"/>
      <c r="Z2849" s="237" t="s">
        <v>5872</v>
      </c>
      <c r="AA2849" s="225">
        <v>202409</v>
      </c>
      <c r="AB2849" s="246"/>
      <c r="AC2849" s="236" t="s">
        <v>6708</v>
      </c>
      <c r="AD2849" s="247" t="s">
        <v>6709</v>
      </c>
      <c r="AE2849" s="248">
        <v>0</v>
      </c>
      <c r="AF2849" s="247" t="s">
        <v>6709</v>
      </c>
      <c r="AG2849" s="242" t="str">
        <f>IFERROR(VLOOKUP(작성용!A:A,RM!A:D,4,0),"-")</f>
        <v>정창수</v>
      </c>
      <c r="AH2849" s="9" t="s">
        <v>9881</v>
      </c>
      <c r="AI2849" s="238" t="s">
        <v>13092</v>
      </c>
      <c r="AJ2849" s="238" t="s">
        <v>9173</v>
      </c>
      <c r="AK2849" s="238" t="s">
        <v>6726</v>
      </c>
      <c r="AL2849" s="238">
        <v>2848</v>
      </c>
    </row>
    <row r="2850" spans="1:38" x14ac:dyDescent="0.3">
      <c r="A2850" s="232" t="s">
        <v>669</v>
      </c>
      <c r="B2850" s="232" t="s">
        <v>9878</v>
      </c>
      <c r="C2850" s="244" t="s">
        <v>6717</v>
      </c>
      <c r="D2850" s="240" t="s">
        <v>10098</v>
      </c>
      <c r="E2850" s="239" t="s">
        <v>6065</v>
      </c>
      <c r="F2850" s="243" t="s">
        <v>6729</v>
      </c>
      <c r="G2850" s="214">
        <v>0</v>
      </c>
      <c r="H2850" s="234" t="s">
        <v>9173</v>
      </c>
      <c r="I2850" s="234"/>
      <c r="J2850" s="234"/>
      <c r="K2850" s="234"/>
      <c r="L2850" s="234"/>
      <c r="M2850" s="234"/>
      <c r="N2850" s="234" t="s">
        <v>6720</v>
      </c>
      <c r="O2850" s="234" t="s">
        <v>8322</v>
      </c>
      <c r="P2850" s="233" t="s">
        <v>8324</v>
      </c>
      <c r="Q2850" s="226">
        <v>410000217</v>
      </c>
      <c r="R2850" s="212" t="s">
        <v>6066</v>
      </c>
      <c r="S2850" s="213" t="s">
        <v>10099</v>
      </c>
      <c r="T2850" s="236">
        <v>45534</v>
      </c>
      <c r="U2850" s="237" t="s">
        <v>6722</v>
      </c>
      <c r="V2850" s="237">
        <v>45572</v>
      </c>
      <c r="W2850" s="237">
        <v>45586</v>
      </c>
      <c r="X2850" s="237" t="s">
        <v>9173</v>
      </c>
      <c r="Y2850" s="237"/>
      <c r="Z2850" s="237" t="s">
        <v>5872</v>
      </c>
      <c r="AA2850" s="225">
        <v>202409</v>
      </c>
      <c r="AB2850" s="246"/>
      <c r="AC2850" s="236" t="s">
        <v>6708</v>
      </c>
      <c r="AD2850" s="247" t="s">
        <v>6709</v>
      </c>
      <c r="AE2850" s="248">
        <v>0</v>
      </c>
      <c r="AF2850" s="247" t="s">
        <v>6709</v>
      </c>
      <c r="AG2850" s="242" t="str">
        <f>IFERROR(VLOOKUP(작성용!A:A,RM!A:D,4,0),"-")</f>
        <v>정창수</v>
      </c>
      <c r="AH2850" s="9" t="s">
        <v>9881</v>
      </c>
      <c r="AI2850" s="238" t="s">
        <v>13092</v>
      </c>
      <c r="AJ2850" s="238" t="s">
        <v>9173</v>
      </c>
      <c r="AK2850" s="238" t="s">
        <v>6726</v>
      </c>
      <c r="AL2850" s="238">
        <v>2849</v>
      </c>
    </row>
    <row r="2851" spans="1:38" x14ac:dyDescent="0.3">
      <c r="A2851" s="232" t="s">
        <v>669</v>
      </c>
      <c r="B2851" s="232" t="s">
        <v>9878</v>
      </c>
      <c r="C2851" s="244" t="s">
        <v>6717</v>
      </c>
      <c r="D2851" s="240" t="s">
        <v>10100</v>
      </c>
      <c r="E2851" s="239" t="s">
        <v>6067</v>
      </c>
      <c r="F2851" s="243" t="s">
        <v>6729</v>
      </c>
      <c r="G2851" s="214">
        <v>0</v>
      </c>
      <c r="H2851" s="234" t="s">
        <v>9173</v>
      </c>
      <c r="I2851" s="234"/>
      <c r="J2851" s="234"/>
      <c r="K2851" s="234"/>
      <c r="L2851" s="234"/>
      <c r="M2851" s="234"/>
      <c r="N2851" s="234" t="s">
        <v>6720</v>
      </c>
      <c r="O2851" s="234" t="s">
        <v>8322</v>
      </c>
      <c r="P2851" s="233" t="s">
        <v>8324</v>
      </c>
      <c r="Q2851" s="226">
        <v>410000237</v>
      </c>
      <c r="R2851" s="212" t="s">
        <v>6068</v>
      </c>
      <c r="S2851" s="213" t="s">
        <v>10101</v>
      </c>
      <c r="T2851" s="236">
        <v>45534</v>
      </c>
      <c r="U2851" s="237" t="s">
        <v>6722</v>
      </c>
      <c r="V2851" s="237">
        <v>45572</v>
      </c>
      <c r="W2851" s="237">
        <v>45586</v>
      </c>
      <c r="X2851" s="237" t="s">
        <v>9173</v>
      </c>
      <c r="Y2851" s="237"/>
      <c r="Z2851" s="237" t="s">
        <v>5872</v>
      </c>
      <c r="AA2851" s="225">
        <v>202409</v>
      </c>
      <c r="AB2851" s="246"/>
      <c r="AC2851" s="236" t="s">
        <v>6708</v>
      </c>
      <c r="AD2851" s="247" t="s">
        <v>6709</v>
      </c>
      <c r="AE2851" s="248">
        <v>0</v>
      </c>
      <c r="AF2851" s="247" t="s">
        <v>6709</v>
      </c>
      <c r="AG2851" s="242" t="str">
        <f>IFERROR(VLOOKUP(작성용!A:A,RM!A:D,4,0),"-")</f>
        <v>정창수</v>
      </c>
      <c r="AH2851" s="9" t="s">
        <v>9881</v>
      </c>
      <c r="AI2851" s="238" t="s">
        <v>13092</v>
      </c>
      <c r="AJ2851" s="238" t="s">
        <v>9173</v>
      </c>
      <c r="AK2851" s="238" t="s">
        <v>6726</v>
      </c>
      <c r="AL2851" s="238">
        <v>2850</v>
      </c>
    </row>
    <row r="2852" spans="1:38" x14ac:dyDescent="0.3">
      <c r="A2852" s="232" t="s">
        <v>669</v>
      </c>
      <c r="B2852" s="232" t="s">
        <v>9878</v>
      </c>
      <c r="C2852" s="244" t="s">
        <v>6717</v>
      </c>
      <c r="D2852" s="240" t="s">
        <v>10102</v>
      </c>
      <c r="E2852" s="239" t="s">
        <v>6069</v>
      </c>
      <c r="F2852" s="243" t="s">
        <v>6729</v>
      </c>
      <c r="G2852" s="214">
        <v>0</v>
      </c>
      <c r="H2852" s="234" t="s">
        <v>9173</v>
      </c>
      <c r="I2852" s="234"/>
      <c r="J2852" s="234"/>
      <c r="K2852" s="234"/>
      <c r="L2852" s="234"/>
      <c r="M2852" s="234"/>
      <c r="N2852" s="234" t="s">
        <v>6720</v>
      </c>
      <c r="O2852" s="234" t="s">
        <v>8322</v>
      </c>
      <c r="P2852" s="233" t="s">
        <v>8324</v>
      </c>
      <c r="Q2852" s="226">
        <v>410000327</v>
      </c>
      <c r="R2852" s="212" t="s">
        <v>6070</v>
      </c>
      <c r="S2852" s="213" t="s">
        <v>10103</v>
      </c>
      <c r="T2852" s="236">
        <v>45534</v>
      </c>
      <c r="U2852" s="237" t="s">
        <v>6722</v>
      </c>
      <c r="V2852" s="237">
        <v>45572</v>
      </c>
      <c r="W2852" s="237">
        <v>45586</v>
      </c>
      <c r="X2852" s="237" t="s">
        <v>9173</v>
      </c>
      <c r="Y2852" s="237"/>
      <c r="Z2852" s="237" t="s">
        <v>5872</v>
      </c>
      <c r="AA2852" s="225">
        <v>202409</v>
      </c>
      <c r="AB2852" s="246"/>
      <c r="AC2852" s="236" t="s">
        <v>6708</v>
      </c>
      <c r="AD2852" s="247" t="s">
        <v>6709</v>
      </c>
      <c r="AE2852" s="248">
        <v>0</v>
      </c>
      <c r="AF2852" s="247" t="s">
        <v>6709</v>
      </c>
      <c r="AG2852" s="242" t="str">
        <f>IFERROR(VLOOKUP(작성용!A:A,RM!A:D,4,0),"-")</f>
        <v>정창수</v>
      </c>
      <c r="AH2852" s="9" t="s">
        <v>9881</v>
      </c>
      <c r="AI2852" s="238" t="s">
        <v>13092</v>
      </c>
      <c r="AJ2852" s="238" t="s">
        <v>9173</v>
      </c>
      <c r="AK2852" s="238" t="s">
        <v>6726</v>
      </c>
      <c r="AL2852" s="238">
        <v>2851</v>
      </c>
    </row>
    <row r="2853" spans="1:38" x14ac:dyDescent="0.3">
      <c r="A2853" s="232" t="s">
        <v>669</v>
      </c>
      <c r="B2853" s="232" t="s">
        <v>9878</v>
      </c>
      <c r="C2853" s="244" t="s">
        <v>6717</v>
      </c>
      <c r="D2853" s="240" t="s">
        <v>9452</v>
      </c>
      <c r="E2853" s="239" t="s">
        <v>5656</v>
      </c>
      <c r="F2853" s="243" t="s">
        <v>6729</v>
      </c>
      <c r="G2853" s="214">
        <v>0</v>
      </c>
      <c r="H2853" s="234" t="s">
        <v>9173</v>
      </c>
      <c r="I2853" s="234"/>
      <c r="J2853" s="234"/>
      <c r="K2853" s="234"/>
      <c r="L2853" s="234"/>
      <c r="M2853" s="234"/>
      <c r="N2853" s="234" t="s">
        <v>6720</v>
      </c>
      <c r="O2853" s="234" t="s">
        <v>8322</v>
      </c>
      <c r="P2853" s="233" t="s">
        <v>8324</v>
      </c>
      <c r="Q2853" s="226">
        <v>410000282</v>
      </c>
      <c r="R2853" s="212" t="s">
        <v>5657</v>
      </c>
      <c r="S2853" s="213" t="s">
        <v>9454</v>
      </c>
      <c r="T2853" s="236">
        <v>45534</v>
      </c>
      <c r="U2853" s="237" t="s">
        <v>6722</v>
      </c>
      <c r="V2853" s="237">
        <v>45572</v>
      </c>
      <c r="W2853" s="237">
        <v>45586</v>
      </c>
      <c r="X2853" s="237" t="s">
        <v>9173</v>
      </c>
      <c r="Y2853" s="237"/>
      <c r="Z2853" s="237" t="s">
        <v>5872</v>
      </c>
      <c r="AA2853" s="225">
        <v>202409</v>
      </c>
      <c r="AB2853" s="246"/>
      <c r="AC2853" s="236" t="s">
        <v>6708</v>
      </c>
      <c r="AD2853" s="247" t="s">
        <v>6709</v>
      </c>
      <c r="AE2853" s="248">
        <v>0</v>
      </c>
      <c r="AF2853" s="247" t="s">
        <v>6709</v>
      </c>
      <c r="AG2853" s="242" t="str">
        <f>IFERROR(VLOOKUP(작성용!A:A,RM!A:D,4,0),"-")</f>
        <v>정창수</v>
      </c>
      <c r="AH2853" s="9" t="s">
        <v>9881</v>
      </c>
      <c r="AI2853" s="238" t="s">
        <v>13092</v>
      </c>
      <c r="AJ2853" s="238" t="s">
        <v>9173</v>
      </c>
      <c r="AK2853" s="238" t="s">
        <v>6726</v>
      </c>
      <c r="AL2853" s="238">
        <v>2852</v>
      </c>
    </row>
    <row r="2854" spans="1:38" x14ac:dyDescent="0.3">
      <c r="A2854" s="232" t="s">
        <v>669</v>
      </c>
      <c r="B2854" s="232" t="s">
        <v>9878</v>
      </c>
      <c r="C2854" s="244" t="s">
        <v>6717</v>
      </c>
      <c r="D2854" s="240" t="s">
        <v>10104</v>
      </c>
      <c r="E2854" s="239" t="s">
        <v>6071</v>
      </c>
      <c r="F2854" s="243" t="s">
        <v>6729</v>
      </c>
      <c r="G2854" s="214">
        <v>0</v>
      </c>
      <c r="H2854" s="234" t="s">
        <v>9173</v>
      </c>
      <c r="I2854" s="234"/>
      <c r="J2854" s="234"/>
      <c r="K2854" s="234"/>
      <c r="L2854" s="234"/>
      <c r="M2854" s="234"/>
      <c r="N2854" s="234" t="s">
        <v>6720</v>
      </c>
      <c r="O2854" s="234" t="s">
        <v>8322</v>
      </c>
      <c r="P2854" s="233" t="s">
        <v>8324</v>
      </c>
      <c r="Q2854" s="226">
        <v>410000251</v>
      </c>
      <c r="R2854" s="212" t="s">
        <v>6072</v>
      </c>
      <c r="S2854" s="213" t="s">
        <v>10105</v>
      </c>
      <c r="T2854" s="236">
        <v>45534</v>
      </c>
      <c r="U2854" s="237" t="s">
        <v>6722</v>
      </c>
      <c r="V2854" s="237">
        <v>45572</v>
      </c>
      <c r="W2854" s="237">
        <v>45586</v>
      </c>
      <c r="X2854" s="237" t="s">
        <v>9173</v>
      </c>
      <c r="Y2854" s="237"/>
      <c r="Z2854" s="237" t="s">
        <v>5872</v>
      </c>
      <c r="AA2854" s="225">
        <v>202409</v>
      </c>
      <c r="AB2854" s="246"/>
      <c r="AC2854" s="236" t="s">
        <v>6708</v>
      </c>
      <c r="AD2854" s="247" t="s">
        <v>6709</v>
      </c>
      <c r="AE2854" s="248">
        <v>0</v>
      </c>
      <c r="AF2854" s="247" t="s">
        <v>6709</v>
      </c>
      <c r="AG2854" s="242" t="str">
        <f>IFERROR(VLOOKUP(작성용!A:A,RM!A:D,4,0),"-")</f>
        <v>정창수</v>
      </c>
      <c r="AH2854" s="9" t="s">
        <v>9881</v>
      </c>
      <c r="AI2854" s="238" t="s">
        <v>13092</v>
      </c>
      <c r="AJ2854" s="238" t="s">
        <v>9173</v>
      </c>
      <c r="AK2854" s="238" t="s">
        <v>6726</v>
      </c>
      <c r="AL2854" s="238">
        <v>2853</v>
      </c>
    </row>
    <row r="2855" spans="1:38" x14ac:dyDescent="0.3">
      <c r="A2855" s="232" t="s">
        <v>669</v>
      </c>
      <c r="B2855" s="232" t="s">
        <v>9878</v>
      </c>
      <c r="C2855" s="244" t="s">
        <v>6717</v>
      </c>
      <c r="D2855" s="240" t="s">
        <v>10106</v>
      </c>
      <c r="E2855" s="239" t="s">
        <v>6073</v>
      </c>
      <c r="F2855" s="243" t="s">
        <v>6729</v>
      </c>
      <c r="G2855" s="214">
        <v>0</v>
      </c>
      <c r="H2855" s="234" t="s">
        <v>9173</v>
      </c>
      <c r="I2855" s="234"/>
      <c r="J2855" s="234"/>
      <c r="K2855" s="234"/>
      <c r="L2855" s="234"/>
      <c r="M2855" s="234"/>
      <c r="N2855" s="234" t="s">
        <v>6720</v>
      </c>
      <c r="O2855" s="234" t="s">
        <v>8322</v>
      </c>
      <c r="P2855" s="233" t="s">
        <v>8324</v>
      </c>
      <c r="Q2855" s="226">
        <v>410000297</v>
      </c>
      <c r="R2855" s="212" t="s">
        <v>6074</v>
      </c>
      <c r="S2855" s="213" t="s">
        <v>10107</v>
      </c>
      <c r="T2855" s="236">
        <v>45534</v>
      </c>
      <c r="U2855" s="237" t="s">
        <v>6722</v>
      </c>
      <c r="V2855" s="237">
        <v>45572</v>
      </c>
      <c r="W2855" s="237">
        <v>45586</v>
      </c>
      <c r="X2855" s="237" t="s">
        <v>9173</v>
      </c>
      <c r="Y2855" s="237"/>
      <c r="Z2855" s="237" t="s">
        <v>5872</v>
      </c>
      <c r="AA2855" s="225">
        <v>202409</v>
      </c>
      <c r="AB2855" s="246"/>
      <c r="AC2855" s="236" t="s">
        <v>6708</v>
      </c>
      <c r="AD2855" s="247" t="s">
        <v>6709</v>
      </c>
      <c r="AE2855" s="248">
        <v>0</v>
      </c>
      <c r="AF2855" s="247" t="s">
        <v>6709</v>
      </c>
      <c r="AG2855" s="242" t="str">
        <f>IFERROR(VLOOKUP(작성용!A:A,RM!A:D,4,0),"-")</f>
        <v>정창수</v>
      </c>
      <c r="AH2855" s="9" t="s">
        <v>9881</v>
      </c>
      <c r="AI2855" s="238" t="s">
        <v>13092</v>
      </c>
      <c r="AJ2855" s="238" t="s">
        <v>9173</v>
      </c>
      <c r="AK2855" s="238" t="s">
        <v>6726</v>
      </c>
      <c r="AL2855" s="238">
        <v>2854</v>
      </c>
    </row>
    <row r="2856" spans="1:38" x14ac:dyDescent="0.3">
      <c r="A2856" s="232" t="s">
        <v>669</v>
      </c>
      <c r="B2856" s="232" t="s">
        <v>9878</v>
      </c>
      <c r="C2856" s="244" t="s">
        <v>6717</v>
      </c>
      <c r="D2856" s="240" t="s">
        <v>10108</v>
      </c>
      <c r="E2856" s="239" t="s">
        <v>6075</v>
      </c>
      <c r="F2856" s="243" t="s">
        <v>6729</v>
      </c>
      <c r="G2856" s="214">
        <v>0</v>
      </c>
      <c r="H2856" s="234" t="s">
        <v>9173</v>
      </c>
      <c r="I2856" s="234"/>
      <c r="J2856" s="234"/>
      <c r="K2856" s="234"/>
      <c r="L2856" s="234"/>
      <c r="M2856" s="234"/>
      <c r="N2856" s="234" t="s">
        <v>6720</v>
      </c>
      <c r="O2856" s="234" t="s">
        <v>8322</v>
      </c>
      <c r="P2856" s="233" t="s">
        <v>8324</v>
      </c>
      <c r="Q2856" s="226">
        <v>410000172</v>
      </c>
      <c r="R2856" s="212" t="s">
        <v>6076</v>
      </c>
      <c r="S2856" s="213" t="s">
        <v>10109</v>
      </c>
      <c r="T2856" s="236">
        <v>45534</v>
      </c>
      <c r="U2856" s="237" t="s">
        <v>6722</v>
      </c>
      <c r="V2856" s="237">
        <v>45572</v>
      </c>
      <c r="W2856" s="237">
        <v>45586</v>
      </c>
      <c r="X2856" s="237" t="s">
        <v>9173</v>
      </c>
      <c r="Y2856" s="237"/>
      <c r="Z2856" s="237" t="s">
        <v>5872</v>
      </c>
      <c r="AA2856" s="225">
        <v>202409</v>
      </c>
      <c r="AB2856" s="246"/>
      <c r="AC2856" s="236" t="s">
        <v>6708</v>
      </c>
      <c r="AD2856" s="247" t="s">
        <v>6709</v>
      </c>
      <c r="AE2856" s="248">
        <v>0</v>
      </c>
      <c r="AF2856" s="247" t="s">
        <v>6709</v>
      </c>
      <c r="AG2856" s="242" t="str">
        <f>IFERROR(VLOOKUP(작성용!A:A,RM!A:D,4,0),"-")</f>
        <v>정창수</v>
      </c>
      <c r="AH2856" s="9" t="s">
        <v>9881</v>
      </c>
      <c r="AI2856" s="238" t="s">
        <v>13092</v>
      </c>
      <c r="AJ2856" s="238" t="s">
        <v>9173</v>
      </c>
      <c r="AK2856" s="238" t="s">
        <v>6726</v>
      </c>
      <c r="AL2856" s="238">
        <v>2855</v>
      </c>
    </row>
    <row r="2857" spans="1:38" x14ac:dyDescent="0.3">
      <c r="A2857" s="232" t="s">
        <v>669</v>
      </c>
      <c r="B2857" s="232" t="s">
        <v>9878</v>
      </c>
      <c r="C2857" s="244" t="s">
        <v>6717</v>
      </c>
      <c r="D2857" s="240" t="s">
        <v>10110</v>
      </c>
      <c r="E2857" s="239" t="s">
        <v>6077</v>
      </c>
      <c r="F2857" s="243" t="s">
        <v>6729</v>
      </c>
      <c r="G2857" s="214">
        <v>0</v>
      </c>
      <c r="H2857" s="234" t="s">
        <v>9173</v>
      </c>
      <c r="I2857" s="234"/>
      <c r="J2857" s="234"/>
      <c r="K2857" s="234"/>
      <c r="L2857" s="234"/>
      <c r="M2857" s="234"/>
      <c r="N2857" s="234" t="s">
        <v>6720</v>
      </c>
      <c r="O2857" s="234" t="s">
        <v>8322</v>
      </c>
      <c r="P2857" s="233" t="s">
        <v>8324</v>
      </c>
      <c r="Q2857" s="226">
        <v>410000337</v>
      </c>
      <c r="R2857" s="212" t="s">
        <v>6078</v>
      </c>
      <c r="S2857" s="213" t="s">
        <v>10111</v>
      </c>
      <c r="T2857" s="236">
        <v>45534</v>
      </c>
      <c r="U2857" s="237" t="s">
        <v>6722</v>
      </c>
      <c r="V2857" s="237">
        <v>45572</v>
      </c>
      <c r="W2857" s="237">
        <v>45586</v>
      </c>
      <c r="X2857" s="237" t="s">
        <v>9173</v>
      </c>
      <c r="Y2857" s="237"/>
      <c r="Z2857" s="237" t="s">
        <v>5872</v>
      </c>
      <c r="AA2857" s="225">
        <v>202409</v>
      </c>
      <c r="AB2857" s="246"/>
      <c r="AC2857" s="236" t="s">
        <v>6708</v>
      </c>
      <c r="AD2857" s="247" t="s">
        <v>6709</v>
      </c>
      <c r="AE2857" s="248">
        <v>0</v>
      </c>
      <c r="AF2857" s="247" t="s">
        <v>6709</v>
      </c>
      <c r="AG2857" s="242" t="str">
        <f>IFERROR(VLOOKUP(작성용!A:A,RM!A:D,4,0),"-")</f>
        <v>정창수</v>
      </c>
      <c r="AH2857" s="9" t="s">
        <v>9881</v>
      </c>
      <c r="AI2857" s="238" t="s">
        <v>13092</v>
      </c>
      <c r="AJ2857" s="238" t="s">
        <v>9173</v>
      </c>
      <c r="AK2857" s="238" t="s">
        <v>6726</v>
      </c>
      <c r="AL2857" s="238">
        <v>2856</v>
      </c>
    </row>
    <row r="2858" spans="1:38" x14ac:dyDescent="0.3">
      <c r="A2858" s="232" t="s">
        <v>669</v>
      </c>
      <c r="B2858" s="232" t="s">
        <v>9878</v>
      </c>
      <c r="C2858" s="244" t="s">
        <v>6717</v>
      </c>
      <c r="D2858" s="240" t="s">
        <v>6879</v>
      </c>
      <c r="E2858" s="239" t="s">
        <v>5224</v>
      </c>
      <c r="F2858" s="243" t="s">
        <v>6729</v>
      </c>
      <c r="G2858" s="214">
        <v>0</v>
      </c>
      <c r="H2858" s="234" t="s">
        <v>9173</v>
      </c>
      <c r="I2858" s="234"/>
      <c r="J2858" s="234"/>
      <c r="K2858" s="234"/>
      <c r="L2858" s="234"/>
      <c r="M2858" s="234"/>
      <c r="N2858" s="234" t="s">
        <v>6720</v>
      </c>
      <c r="O2858" s="234" t="s">
        <v>8322</v>
      </c>
      <c r="P2858" s="233" t="s">
        <v>8324</v>
      </c>
      <c r="Q2858" s="226">
        <v>410000338</v>
      </c>
      <c r="R2858" s="212" t="s">
        <v>5225</v>
      </c>
      <c r="S2858" s="213" t="s">
        <v>10112</v>
      </c>
      <c r="T2858" s="236">
        <v>45534</v>
      </c>
      <c r="U2858" s="237" t="s">
        <v>6722</v>
      </c>
      <c r="V2858" s="237">
        <v>45572</v>
      </c>
      <c r="W2858" s="237">
        <v>45586</v>
      </c>
      <c r="X2858" s="237" t="s">
        <v>9173</v>
      </c>
      <c r="Y2858" s="237"/>
      <c r="Z2858" s="237" t="s">
        <v>5872</v>
      </c>
      <c r="AA2858" s="225">
        <v>202409</v>
      </c>
      <c r="AB2858" s="246"/>
      <c r="AC2858" s="236" t="s">
        <v>6708</v>
      </c>
      <c r="AD2858" s="247" t="s">
        <v>6709</v>
      </c>
      <c r="AE2858" s="248">
        <v>0</v>
      </c>
      <c r="AF2858" s="247" t="s">
        <v>6709</v>
      </c>
      <c r="AG2858" s="242" t="str">
        <f>IFERROR(VLOOKUP(작성용!A:A,RM!A:D,4,0),"-")</f>
        <v>정창수</v>
      </c>
      <c r="AH2858" s="9" t="s">
        <v>9881</v>
      </c>
      <c r="AI2858" s="238" t="s">
        <v>13092</v>
      </c>
      <c r="AJ2858" s="238" t="s">
        <v>9173</v>
      </c>
      <c r="AK2858" s="238" t="s">
        <v>6726</v>
      </c>
      <c r="AL2858" s="238">
        <v>2857</v>
      </c>
    </row>
    <row r="2859" spans="1:38" x14ac:dyDescent="0.3">
      <c r="A2859" s="232" t="s">
        <v>669</v>
      </c>
      <c r="B2859" s="232" t="s">
        <v>9878</v>
      </c>
      <c r="C2859" s="244" t="s">
        <v>6717</v>
      </c>
      <c r="D2859" s="240" t="s">
        <v>8067</v>
      </c>
      <c r="E2859" s="239" t="s">
        <v>4681</v>
      </c>
      <c r="F2859" s="243" t="s">
        <v>6729</v>
      </c>
      <c r="G2859" s="214">
        <v>0</v>
      </c>
      <c r="H2859" s="234" t="s">
        <v>9173</v>
      </c>
      <c r="I2859" s="234"/>
      <c r="J2859" s="234"/>
      <c r="K2859" s="234"/>
      <c r="L2859" s="234"/>
      <c r="M2859" s="234"/>
      <c r="N2859" s="234" t="s">
        <v>6720</v>
      </c>
      <c r="O2859" s="234" t="s">
        <v>8322</v>
      </c>
      <c r="P2859" s="233" t="s">
        <v>8324</v>
      </c>
      <c r="Q2859" s="226">
        <v>410000340</v>
      </c>
      <c r="R2859" s="212" t="s">
        <v>4682</v>
      </c>
      <c r="S2859" s="213" t="s">
        <v>10113</v>
      </c>
      <c r="T2859" s="236">
        <v>45534</v>
      </c>
      <c r="U2859" s="237" t="s">
        <v>6722</v>
      </c>
      <c r="V2859" s="237">
        <v>45572</v>
      </c>
      <c r="W2859" s="237">
        <v>45586</v>
      </c>
      <c r="X2859" s="237" t="s">
        <v>9173</v>
      </c>
      <c r="Y2859" s="237"/>
      <c r="Z2859" s="237" t="s">
        <v>5872</v>
      </c>
      <c r="AA2859" s="225">
        <v>202409</v>
      </c>
      <c r="AB2859" s="246"/>
      <c r="AC2859" s="236" t="s">
        <v>6708</v>
      </c>
      <c r="AD2859" s="247" t="s">
        <v>6709</v>
      </c>
      <c r="AE2859" s="248">
        <v>0</v>
      </c>
      <c r="AF2859" s="247" t="s">
        <v>6709</v>
      </c>
      <c r="AG2859" s="242" t="str">
        <f>IFERROR(VLOOKUP(작성용!A:A,RM!A:D,4,0),"-")</f>
        <v>정창수</v>
      </c>
      <c r="AH2859" s="9" t="s">
        <v>9881</v>
      </c>
      <c r="AI2859" s="238" t="s">
        <v>13092</v>
      </c>
      <c r="AJ2859" s="238" t="s">
        <v>9173</v>
      </c>
      <c r="AK2859" s="238" t="s">
        <v>6726</v>
      </c>
      <c r="AL2859" s="238">
        <v>2858</v>
      </c>
    </row>
    <row r="2860" spans="1:38" x14ac:dyDescent="0.3">
      <c r="A2860" s="232" t="s">
        <v>669</v>
      </c>
      <c r="B2860" s="232" t="s">
        <v>9878</v>
      </c>
      <c r="C2860" s="244" t="s">
        <v>6717</v>
      </c>
      <c r="D2860" s="240" t="s">
        <v>10114</v>
      </c>
      <c r="E2860" s="239" t="s">
        <v>6079</v>
      </c>
      <c r="F2860" s="243" t="s">
        <v>6729</v>
      </c>
      <c r="G2860" s="214">
        <v>0</v>
      </c>
      <c r="H2860" s="234" t="s">
        <v>9173</v>
      </c>
      <c r="I2860" s="234"/>
      <c r="J2860" s="234"/>
      <c r="K2860" s="234"/>
      <c r="L2860" s="234"/>
      <c r="M2860" s="234"/>
      <c r="N2860" s="234" t="s">
        <v>6720</v>
      </c>
      <c r="O2860" s="234" t="s">
        <v>8322</v>
      </c>
      <c r="P2860" s="233" t="s">
        <v>8324</v>
      </c>
      <c r="Q2860" s="226">
        <v>410000341</v>
      </c>
      <c r="R2860" s="212" t="s">
        <v>6080</v>
      </c>
      <c r="S2860" s="213" t="s">
        <v>10115</v>
      </c>
      <c r="T2860" s="236">
        <v>45534</v>
      </c>
      <c r="U2860" s="237" t="s">
        <v>6722</v>
      </c>
      <c r="V2860" s="237">
        <v>45572</v>
      </c>
      <c r="W2860" s="237">
        <v>45586</v>
      </c>
      <c r="X2860" s="237" t="s">
        <v>9173</v>
      </c>
      <c r="Y2860" s="237"/>
      <c r="Z2860" s="237" t="s">
        <v>5872</v>
      </c>
      <c r="AA2860" s="225">
        <v>202409</v>
      </c>
      <c r="AB2860" s="246"/>
      <c r="AC2860" s="236" t="s">
        <v>6708</v>
      </c>
      <c r="AD2860" s="247" t="s">
        <v>6709</v>
      </c>
      <c r="AE2860" s="248">
        <v>0</v>
      </c>
      <c r="AF2860" s="247" t="s">
        <v>6709</v>
      </c>
      <c r="AG2860" s="242" t="str">
        <f>IFERROR(VLOOKUP(작성용!A:A,RM!A:D,4,0),"-")</f>
        <v>정창수</v>
      </c>
      <c r="AH2860" s="9" t="s">
        <v>9881</v>
      </c>
      <c r="AI2860" s="238" t="s">
        <v>13092</v>
      </c>
      <c r="AJ2860" s="238" t="s">
        <v>9173</v>
      </c>
      <c r="AK2860" s="238" t="s">
        <v>6726</v>
      </c>
      <c r="AL2860" s="238">
        <v>2859</v>
      </c>
    </row>
    <row r="2861" spans="1:38" x14ac:dyDescent="0.3">
      <c r="A2861" s="232" t="s">
        <v>669</v>
      </c>
      <c r="B2861" s="232" t="s">
        <v>9878</v>
      </c>
      <c r="C2861" s="244" t="s">
        <v>6717</v>
      </c>
      <c r="D2861" s="240" t="s">
        <v>7373</v>
      </c>
      <c r="E2861" s="239" t="s">
        <v>4551</v>
      </c>
      <c r="F2861" s="243" t="s">
        <v>6729</v>
      </c>
      <c r="G2861" s="214">
        <v>0</v>
      </c>
      <c r="H2861" s="234" t="s">
        <v>9173</v>
      </c>
      <c r="I2861" s="234"/>
      <c r="J2861" s="234"/>
      <c r="K2861" s="234"/>
      <c r="L2861" s="234"/>
      <c r="M2861" s="234"/>
      <c r="N2861" s="234" t="s">
        <v>6720</v>
      </c>
      <c r="O2861" s="234" t="s">
        <v>8322</v>
      </c>
      <c r="P2861" s="233" t="s">
        <v>8324</v>
      </c>
      <c r="Q2861" s="226">
        <v>410000342</v>
      </c>
      <c r="R2861" s="212" t="s">
        <v>4552</v>
      </c>
      <c r="S2861" s="213" t="s">
        <v>7374</v>
      </c>
      <c r="T2861" s="236">
        <v>45534</v>
      </c>
      <c r="U2861" s="237" t="s">
        <v>6722</v>
      </c>
      <c r="V2861" s="237">
        <v>45572</v>
      </c>
      <c r="W2861" s="237">
        <v>45586</v>
      </c>
      <c r="X2861" s="237" t="s">
        <v>9173</v>
      </c>
      <c r="Y2861" s="237"/>
      <c r="Z2861" s="237" t="s">
        <v>5872</v>
      </c>
      <c r="AA2861" s="225">
        <v>202409</v>
      </c>
      <c r="AB2861" s="246"/>
      <c r="AC2861" s="236" t="s">
        <v>6708</v>
      </c>
      <c r="AD2861" s="247" t="s">
        <v>6709</v>
      </c>
      <c r="AE2861" s="248">
        <v>0</v>
      </c>
      <c r="AF2861" s="247" t="s">
        <v>6709</v>
      </c>
      <c r="AG2861" s="242" t="str">
        <f>IFERROR(VLOOKUP(작성용!A:A,RM!A:D,4,0),"-")</f>
        <v>정창수</v>
      </c>
      <c r="AH2861" s="9" t="s">
        <v>9881</v>
      </c>
      <c r="AI2861" s="238" t="s">
        <v>13092</v>
      </c>
      <c r="AJ2861" s="238" t="s">
        <v>9173</v>
      </c>
      <c r="AK2861" s="238" t="s">
        <v>6726</v>
      </c>
      <c r="AL2861" s="238">
        <v>2860</v>
      </c>
    </row>
    <row r="2862" spans="1:38" x14ac:dyDescent="0.3">
      <c r="A2862" s="232" t="s">
        <v>669</v>
      </c>
      <c r="B2862" s="232" t="s">
        <v>9878</v>
      </c>
      <c r="C2862" s="244" t="s">
        <v>6717</v>
      </c>
      <c r="D2862" s="240" t="s">
        <v>7704</v>
      </c>
      <c r="E2862" s="239" t="s">
        <v>3922</v>
      </c>
      <c r="F2862" s="243" t="s">
        <v>6729</v>
      </c>
      <c r="G2862" s="214">
        <v>0</v>
      </c>
      <c r="H2862" s="234" t="s">
        <v>9173</v>
      </c>
      <c r="I2862" s="234"/>
      <c r="J2862" s="234"/>
      <c r="K2862" s="234"/>
      <c r="L2862" s="234"/>
      <c r="M2862" s="234"/>
      <c r="N2862" s="234" t="s">
        <v>6720</v>
      </c>
      <c r="O2862" s="234" t="s">
        <v>8322</v>
      </c>
      <c r="P2862" s="233" t="s">
        <v>8324</v>
      </c>
      <c r="Q2862" s="226">
        <v>410000345</v>
      </c>
      <c r="R2862" s="212" t="s">
        <v>4191</v>
      </c>
      <c r="S2862" s="213" t="s">
        <v>10116</v>
      </c>
      <c r="T2862" s="236">
        <v>45534</v>
      </c>
      <c r="U2862" s="237" t="s">
        <v>6722</v>
      </c>
      <c r="V2862" s="237">
        <v>45572</v>
      </c>
      <c r="W2862" s="237">
        <v>45586</v>
      </c>
      <c r="X2862" s="237" t="s">
        <v>9173</v>
      </c>
      <c r="Y2862" s="237"/>
      <c r="Z2862" s="237" t="s">
        <v>5872</v>
      </c>
      <c r="AA2862" s="225">
        <v>202409</v>
      </c>
      <c r="AB2862" s="246"/>
      <c r="AC2862" s="236" t="s">
        <v>6708</v>
      </c>
      <c r="AD2862" s="247" t="s">
        <v>6709</v>
      </c>
      <c r="AE2862" s="248">
        <v>0</v>
      </c>
      <c r="AF2862" s="247" t="s">
        <v>6709</v>
      </c>
      <c r="AG2862" s="242" t="str">
        <f>IFERROR(VLOOKUP(작성용!A:A,RM!A:D,4,0),"-")</f>
        <v>정창수</v>
      </c>
      <c r="AH2862" s="9" t="s">
        <v>9881</v>
      </c>
      <c r="AI2862" s="238" t="s">
        <v>13092</v>
      </c>
      <c r="AJ2862" s="238" t="s">
        <v>9173</v>
      </c>
      <c r="AK2862" s="238" t="s">
        <v>6726</v>
      </c>
      <c r="AL2862" s="238">
        <v>2861</v>
      </c>
    </row>
    <row r="2863" spans="1:38" x14ac:dyDescent="0.3">
      <c r="A2863" s="232" t="s">
        <v>669</v>
      </c>
      <c r="B2863" s="232" t="s">
        <v>9878</v>
      </c>
      <c r="C2863" s="244" t="s">
        <v>6717</v>
      </c>
      <c r="D2863" s="240" t="s">
        <v>9538</v>
      </c>
      <c r="E2863" s="239" t="s">
        <v>5706</v>
      </c>
      <c r="F2863" s="243" t="s">
        <v>6729</v>
      </c>
      <c r="G2863" s="214">
        <v>0</v>
      </c>
      <c r="H2863" s="234" t="s">
        <v>9173</v>
      </c>
      <c r="I2863" s="234"/>
      <c r="J2863" s="234"/>
      <c r="K2863" s="234"/>
      <c r="L2863" s="234"/>
      <c r="M2863" s="234"/>
      <c r="N2863" s="234" t="s">
        <v>6720</v>
      </c>
      <c r="O2863" s="234" t="s">
        <v>8322</v>
      </c>
      <c r="P2863" s="233" t="s">
        <v>8324</v>
      </c>
      <c r="Q2863" s="226">
        <v>410000349</v>
      </c>
      <c r="R2863" s="212" t="s">
        <v>5707</v>
      </c>
      <c r="S2863" s="213" t="s">
        <v>9540</v>
      </c>
      <c r="T2863" s="236">
        <v>45534</v>
      </c>
      <c r="U2863" s="237" t="s">
        <v>6722</v>
      </c>
      <c r="V2863" s="237">
        <v>45572</v>
      </c>
      <c r="W2863" s="237">
        <v>45586</v>
      </c>
      <c r="X2863" s="237" t="s">
        <v>9173</v>
      </c>
      <c r="Y2863" s="237"/>
      <c r="Z2863" s="237" t="s">
        <v>5872</v>
      </c>
      <c r="AA2863" s="225">
        <v>202409</v>
      </c>
      <c r="AB2863" s="246"/>
      <c r="AC2863" s="236" t="s">
        <v>6708</v>
      </c>
      <c r="AD2863" s="247" t="s">
        <v>6709</v>
      </c>
      <c r="AE2863" s="248">
        <v>0</v>
      </c>
      <c r="AF2863" s="247" t="s">
        <v>6709</v>
      </c>
      <c r="AG2863" s="242" t="str">
        <f>IFERROR(VLOOKUP(작성용!A:A,RM!A:D,4,0),"-")</f>
        <v>정창수</v>
      </c>
      <c r="AH2863" s="9" t="s">
        <v>9881</v>
      </c>
      <c r="AI2863" s="238" t="s">
        <v>13092</v>
      </c>
      <c r="AJ2863" s="238" t="s">
        <v>9173</v>
      </c>
      <c r="AK2863" s="238" t="s">
        <v>6726</v>
      </c>
      <c r="AL2863" s="238">
        <v>2862</v>
      </c>
    </row>
    <row r="2864" spans="1:38" x14ac:dyDescent="0.3">
      <c r="A2864" s="232" t="s">
        <v>669</v>
      </c>
      <c r="B2864" s="232" t="s">
        <v>9878</v>
      </c>
      <c r="C2864" s="244" t="s">
        <v>6717</v>
      </c>
      <c r="D2864" s="240" t="s">
        <v>8606</v>
      </c>
      <c r="E2864" s="239" t="s">
        <v>5264</v>
      </c>
      <c r="F2864" s="243" t="s">
        <v>6729</v>
      </c>
      <c r="G2864" s="214">
        <v>0</v>
      </c>
      <c r="H2864" s="234" t="s">
        <v>9173</v>
      </c>
      <c r="I2864" s="234"/>
      <c r="J2864" s="234"/>
      <c r="K2864" s="234"/>
      <c r="L2864" s="234"/>
      <c r="M2864" s="234"/>
      <c r="N2864" s="234" t="s">
        <v>6720</v>
      </c>
      <c r="O2864" s="234" t="s">
        <v>8322</v>
      </c>
      <c r="P2864" s="233" t="s">
        <v>8324</v>
      </c>
      <c r="Q2864" s="226">
        <v>410000351</v>
      </c>
      <c r="R2864" s="212" t="s">
        <v>5265</v>
      </c>
      <c r="S2864" s="213" t="s">
        <v>10117</v>
      </c>
      <c r="T2864" s="236">
        <v>45534</v>
      </c>
      <c r="U2864" s="237" t="s">
        <v>6722</v>
      </c>
      <c r="V2864" s="237">
        <v>45572</v>
      </c>
      <c r="W2864" s="237">
        <v>45586</v>
      </c>
      <c r="X2864" s="237" t="s">
        <v>9173</v>
      </c>
      <c r="Y2864" s="237"/>
      <c r="Z2864" s="237" t="s">
        <v>5872</v>
      </c>
      <c r="AA2864" s="225">
        <v>202409</v>
      </c>
      <c r="AB2864" s="246"/>
      <c r="AC2864" s="236" t="s">
        <v>6708</v>
      </c>
      <c r="AD2864" s="247" t="s">
        <v>6709</v>
      </c>
      <c r="AE2864" s="248">
        <v>0</v>
      </c>
      <c r="AF2864" s="247" t="s">
        <v>6709</v>
      </c>
      <c r="AG2864" s="242" t="str">
        <f>IFERROR(VLOOKUP(작성용!A:A,RM!A:D,4,0),"-")</f>
        <v>정창수</v>
      </c>
      <c r="AH2864" s="9" t="s">
        <v>9881</v>
      </c>
      <c r="AI2864" s="238" t="s">
        <v>13092</v>
      </c>
      <c r="AJ2864" s="238" t="s">
        <v>9173</v>
      </c>
      <c r="AK2864" s="238" t="s">
        <v>6726</v>
      </c>
      <c r="AL2864" s="238">
        <v>2863</v>
      </c>
    </row>
    <row r="2865" spans="1:38" x14ac:dyDescent="0.3">
      <c r="A2865" s="232" t="s">
        <v>669</v>
      </c>
      <c r="B2865" s="232" t="s">
        <v>9878</v>
      </c>
      <c r="C2865" s="244" t="s">
        <v>6717</v>
      </c>
      <c r="D2865" s="240" t="s">
        <v>10118</v>
      </c>
      <c r="E2865" s="239" t="s">
        <v>6081</v>
      </c>
      <c r="F2865" s="243" t="s">
        <v>6729</v>
      </c>
      <c r="G2865" s="214">
        <v>0</v>
      </c>
      <c r="H2865" s="234" t="s">
        <v>9173</v>
      </c>
      <c r="I2865" s="234"/>
      <c r="J2865" s="234"/>
      <c r="K2865" s="234"/>
      <c r="L2865" s="234"/>
      <c r="M2865" s="234"/>
      <c r="N2865" s="234" t="s">
        <v>6720</v>
      </c>
      <c r="O2865" s="234" t="s">
        <v>8322</v>
      </c>
      <c r="P2865" s="233" t="s">
        <v>8324</v>
      </c>
      <c r="Q2865" s="226">
        <v>410000196</v>
      </c>
      <c r="R2865" s="212" t="s">
        <v>2</v>
      </c>
      <c r="S2865" s="213" t="s">
        <v>10119</v>
      </c>
      <c r="T2865" s="236">
        <v>45534</v>
      </c>
      <c r="U2865" s="237" t="s">
        <v>6722</v>
      </c>
      <c r="V2865" s="237">
        <v>45572</v>
      </c>
      <c r="W2865" s="237">
        <v>45586</v>
      </c>
      <c r="X2865" s="237" t="s">
        <v>9173</v>
      </c>
      <c r="Y2865" s="237"/>
      <c r="Z2865" s="237" t="s">
        <v>5872</v>
      </c>
      <c r="AA2865" s="225">
        <v>202409</v>
      </c>
      <c r="AB2865" s="246"/>
      <c r="AC2865" s="236" t="s">
        <v>6708</v>
      </c>
      <c r="AD2865" s="247" t="s">
        <v>6709</v>
      </c>
      <c r="AE2865" s="248">
        <v>0</v>
      </c>
      <c r="AF2865" s="247" t="s">
        <v>6709</v>
      </c>
      <c r="AG2865" s="242" t="str">
        <f>IFERROR(VLOOKUP(작성용!A:A,RM!A:D,4,0),"-")</f>
        <v>정창수</v>
      </c>
      <c r="AH2865" s="9" t="s">
        <v>9881</v>
      </c>
      <c r="AI2865" s="238" t="s">
        <v>13092</v>
      </c>
      <c r="AJ2865" s="238" t="s">
        <v>9173</v>
      </c>
      <c r="AK2865" s="238" t="s">
        <v>6726</v>
      </c>
      <c r="AL2865" s="238">
        <v>2864</v>
      </c>
    </row>
    <row r="2866" spans="1:38" x14ac:dyDescent="0.3">
      <c r="A2866" s="232" t="s">
        <v>669</v>
      </c>
      <c r="B2866" s="232" t="s">
        <v>9878</v>
      </c>
      <c r="C2866" s="244" t="s">
        <v>6717</v>
      </c>
      <c r="D2866" s="240" t="s">
        <v>10120</v>
      </c>
      <c r="E2866" s="239" t="s">
        <v>6082</v>
      </c>
      <c r="F2866" s="243" t="s">
        <v>6729</v>
      </c>
      <c r="G2866" s="214">
        <v>0</v>
      </c>
      <c r="H2866" s="234" t="s">
        <v>9173</v>
      </c>
      <c r="I2866" s="234"/>
      <c r="J2866" s="234"/>
      <c r="K2866" s="234"/>
      <c r="L2866" s="234"/>
      <c r="M2866" s="234"/>
      <c r="N2866" s="234" t="s">
        <v>6720</v>
      </c>
      <c r="O2866" s="234" t="s">
        <v>8322</v>
      </c>
      <c r="P2866" s="233" t="s">
        <v>8324</v>
      </c>
      <c r="Q2866" s="226">
        <v>410000208</v>
      </c>
      <c r="R2866" s="212" t="s">
        <v>2</v>
      </c>
      <c r="S2866" s="213" t="s">
        <v>10121</v>
      </c>
      <c r="T2866" s="236">
        <v>45534</v>
      </c>
      <c r="U2866" s="237" t="s">
        <v>6722</v>
      </c>
      <c r="V2866" s="237">
        <v>45572</v>
      </c>
      <c r="W2866" s="237">
        <v>45586</v>
      </c>
      <c r="X2866" s="237" t="s">
        <v>9173</v>
      </c>
      <c r="Y2866" s="237"/>
      <c r="Z2866" s="237" t="s">
        <v>5872</v>
      </c>
      <c r="AA2866" s="225">
        <v>202409</v>
      </c>
      <c r="AB2866" s="246"/>
      <c r="AC2866" s="236" t="s">
        <v>6708</v>
      </c>
      <c r="AD2866" s="247" t="s">
        <v>6709</v>
      </c>
      <c r="AE2866" s="248">
        <v>0</v>
      </c>
      <c r="AF2866" s="247" t="s">
        <v>6709</v>
      </c>
      <c r="AG2866" s="242" t="str">
        <f>IFERROR(VLOOKUP(작성용!A:A,RM!A:D,4,0),"-")</f>
        <v>정창수</v>
      </c>
      <c r="AH2866" s="9" t="s">
        <v>9881</v>
      </c>
      <c r="AI2866" s="238" t="s">
        <v>13092</v>
      </c>
      <c r="AJ2866" s="238" t="s">
        <v>9173</v>
      </c>
      <c r="AK2866" s="238" t="s">
        <v>6726</v>
      </c>
      <c r="AL2866" s="238">
        <v>2865</v>
      </c>
    </row>
    <row r="2867" spans="1:38" x14ac:dyDescent="0.3">
      <c r="A2867" s="232" t="s">
        <v>669</v>
      </c>
      <c r="B2867" s="232" t="s">
        <v>9878</v>
      </c>
      <c r="C2867" s="244" t="s">
        <v>6717</v>
      </c>
      <c r="D2867" s="240" t="s">
        <v>6083</v>
      </c>
      <c r="E2867" s="239" t="s">
        <v>4525</v>
      </c>
      <c r="F2867" s="243" t="s">
        <v>6729</v>
      </c>
      <c r="G2867" s="214">
        <v>0</v>
      </c>
      <c r="H2867" s="234" t="s">
        <v>9173</v>
      </c>
      <c r="I2867" s="234"/>
      <c r="J2867" s="234"/>
      <c r="K2867" s="234"/>
      <c r="L2867" s="234"/>
      <c r="M2867" s="234"/>
      <c r="N2867" s="234" t="s">
        <v>6720</v>
      </c>
      <c r="O2867" s="234" t="s">
        <v>8322</v>
      </c>
      <c r="P2867" s="233" t="s">
        <v>8324</v>
      </c>
      <c r="Q2867" s="226">
        <v>410000208</v>
      </c>
      <c r="R2867" s="212" t="s">
        <v>4526</v>
      </c>
      <c r="S2867" s="212" t="s">
        <v>9173</v>
      </c>
      <c r="T2867" s="236">
        <v>45534</v>
      </c>
      <c r="U2867" s="237" t="s">
        <v>6722</v>
      </c>
      <c r="V2867" s="237">
        <v>45572</v>
      </c>
      <c r="W2867" s="237">
        <v>45586</v>
      </c>
      <c r="X2867" s="237" t="s">
        <v>9173</v>
      </c>
      <c r="Y2867" s="237"/>
      <c r="Z2867" s="237" t="s">
        <v>5872</v>
      </c>
      <c r="AA2867" s="225">
        <v>202409</v>
      </c>
      <c r="AB2867" s="246"/>
      <c r="AC2867" s="236" t="s">
        <v>6708</v>
      </c>
      <c r="AD2867" s="247" t="s">
        <v>6709</v>
      </c>
      <c r="AE2867" s="248">
        <v>0</v>
      </c>
      <c r="AF2867" s="247" t="s">
        <v>6709</v>
      </c>
      <c r="AG2867" s="242" t="str">
        <f>IFERROR(VLOOKUP(작성용!A:A,RM!A:D,4,0),"-")</f>
        <v>정창수</v>
      </c>
      <c r="AH2867" s="9" t="s">
        <v>9881</v>
      </c>
      <c r="AI2867" s="238" t="s">
        <v>13092</v>
      </c>
      <c r="AJ2867" s="238" t="s">
        <v>9173</v>
      </c>
      <c r="AK2867" s="238" t="s">
        <v>6726</v>
      </c>
      <c r="AL2867" s="238">
        <v>2866</v>
      </c>
    </row>
    <row r="2868" spans="1:38" x14ac:dyDescent="0.3">
      <c r="A2868" s="223" t="s">
        <v>851</v>
      </c>
      <c r="B2868" s="223" t="s">
        <v>10122</v>
      </c>
      <c r="C2868" s="244" t="s">
        <v>6717</v>
      </c>
      <c r="D2868" s="240" t="s">
        <v>8141</v>
      </c>
      <c r="E2868" s="239" t="s">
        <v>4845</v>
      </c>
      <c r="F2868" s="243" t="s">
        <v>6729</v>
      </c>
      <c r="G2868" s="214">
        <v>0</v>
      </c>
      <c r="H2868" s="224" t="s">
        <v>9173</v>
      </c>
      <c r="I2868" s="224"/>
      <c r="J2868" s="234"/>
      <c r="K2868" s="224"/>
      <c r="L2868" s="224"/>
      <c r="M2868" s="224"/>
      <c r="N2868" s="243" t="s">
        <v>6946</v>
      </c>
      <c r="O2868" s="226" t="s">
        <v>10123</v>
      </c>
      <c r="P2868" s="226" t="s">
        <v>10124</v>
      </c>
      <c r="Q2868" s="226" t="s">
        <v>10125</v>
      </c>
      <c r="R2868" s="212" t="s">
        <v>4846</v>
      </c>
      <c r="S2868" s="212">
        <v>200000018</v>
      </c>
      <c r="T2868" s="236">
        <v>45534</v>
      </c>
      <c r="U2868" s="237" t="s">
        <v>6722</v>
      </c>
      <c r="V2868" s="237">
        <v>45573</v>
      </c>
      <c r="W2868" s="237">
        <v>45581</v>
      </c>
      <c r="X2868" s="237" t="s">
        <v>9173</v>
      </c>
      <c r="Y2868" s="225"/>
      <c r="Z2868" s="237" t="s">
        <v>6084</v>
      </c>
      <c r="AA2868" s="225">
        <v>202409</v>
      </c>
      <c r="AB2868" s="246"/>
      <c r="AC2868" s="247" t="s">
        <v>6708</v>
      </c>
      <c r="AD2868" s="247" t="s">
        <v>6709</v>
      </c>
      <c r="AE2868" s="248">
        <v>0</v>
      </c>
      <c r="AF2868" s="247" t="s">
        <v>6709</v>
      </c>
      <c r="AG2868" s="242" t="str">
        <f>IFERROR(VLOOKUP(작성용!A:A,RM!A:D,4,0),"-")</f>
        <v>김연수</v>
      </c>
      <c r="AH2868" s="9" t="s">
        <v>10126</v>
      </c>
      <c r="AI2868" s="238" t="s">
        <v>9173</v>
      </c>
      <c r="AJ2868" s="238" t="s">
        <v>9173</v>
      </c>
      <c r="AK2868" s="238" t="s">
        <v>6726</v>
      </c>
      <c r="AL2868" s="238">
        <v>2867</v>
      </c>
    </row>
    <row r="2869" spans="1:38" x14ac:dyDescent="0.3">
      <c r="A2869" s="223" t="s">
        <v>851</v>
      </c>
      <c r="B2869" s="223" t="s">
        <v>10122</v>
      </c>
      <c r="C2869" s="244" t="s">
        <v>6717</v>
      </c>
      <c r="D2869" s="240" t="s">
        <v>8146</v>
      </c>
      <c r="E2869" s="239" t="s">
        <v>4855</v>
      </c>
      <c r="F2869" s="243" t="s">
        <v>6729</v>
      </c>
      <c r="G2869" s="214">
        <v>0</v>
      </c>
      <c r="H2869" s="224" t="s">
        <v>9173</v>
      </c>
      <c r="I2869" s="224"/>
      <c r="J2869" s="234"/>
      <c r="K2869" s="224"/>
      <c r="L2869" s="224"/>
      <c r="M2869" s="224"/>
      <c r="N2869" s="243" t="s">
        <v>6946</v>
      </c>
      <c r="O2869" s="226" t="s">
        <v>10123</v>
      </c>
      <c r="P2869" s="226" t="s">
        <v>10124</v>
      </c>
      <c r="Q2869" s="226" t="s">
        <v>10125</v>
      </c>
      <c r="R2869" s="212" t="s">
        <v>4856</v>
      </c>
      <c r="S2869" s="212">
        <v>200000019</v>
      </c>
      <c r="T2869" s="236">
        <v>45534</v>
      </c>
      <c r="U2869" s="237" t="s">
        <v>6722</v>
      </c>
      <c r="V2869" s="237">
        <v>45573</v>
      </c>
      <c r="W2869" s="237">
        <v>45581</v>
      </c>
      <c r="X2869" s="237" t="s">
        <v>9173</v>
      </c>
      <c r="Y2869" s="225"/>
      <c r="Z2869" s="237" t="s">
        <v>6084</v>
      </c>
      <c r="AA2869" s="225">
        <v>202409</v>
      </c>
      <c r="AB2869" s="246"/>
      <c r="AC2869" s="247" t="s">
        <v>6708</v>
      </c>
      <c r="AD2869" s="247" t="s">
        <v>6709</v>
      </c>
      <c r="AE2869" s="248">
        <v>0</v>
      </c>
      <c r="AF2869" s="247" t="s">
        <v>6709</v>
      </c>
      <c r="AG2869" s="242" t="str">
        <f>IFERROR(VLOOKUP(작성용!A:A,RM!A:D,4,0),"-")</f>
        <v>김연수</v>
      </c>
      <c r="AH2869" s="9" t="s">
        <v>10126</v>
      </c>
      <c r="AI2869" s="238" t="s">
        <v>9173</v>
      </c>
      <c r="AJ2869" s="238" t="s">
        <v>9173</v>
      </c>
      <c r="AK2869" s="238" t="s">
        <v>6726</v>
      </c>
      <c r="AL2869" s="238">
        <v>2868</v>
      </c>
    </row>
    <row r="2870" spans="1:38" x14ac:dyDescent="0.3">
      <c r="A2870" s="223" t="s">
        <v>851</v>
      </c>
      <c r="B2870" s="223" t="s">
        <v>10122</v>
      </c>
      <c r="C2870" s="244" t="s">
        <v>6717</v>
      </c>
      <c r="D2870" s="240" t="s">
        <v>10127</v>
      </c>
      <c r="E2870" s="239" t="s">
        <v>6085</v>
      </c>
      <c r="F2870" s="243" t="s">
        <v>6729</v>
      </c>
      <c r="G2870" s="214">
        <v>0</v>
      </c>
      <c r="H2870" s="224" t="s">
        <v>9173</v>
      </c>
      <c r="I2870" s="224"/>
      <c r="J2870" s="234"/>
      <c r="K2870" s="224"/>
      <c r="L2870" s="224"/>
      <c r="M2870" s="224"/>
      <c r="N2870" s="243" t="s">
        <v>6946</v>
      </c>
      <c r="O2870" s="226" t="s">
        <v>10123</v>
      </c>
      <c r="P2870" s="226" t="s">
        <v>10124</v>
      </c>
      <c r="Q2870" s="226" t="s">
        <v>10125</v>
      </c>
      <c r="R2870" s="212" t="s">
        <v>6086</v>
      </c>
      <c r="S2870" s="212">
        <v>200000022</v>
      </c>
      <c r="T2870" s="236">
        <v>45534</v>
      </c>
      <c r="U2870" s="237" t="s">
        <v>6722</v>
      </c>
      <c r="V2870" s="237">
        <v>45573</v>
      </c>
      <c r="W2870" s="237">
        <v>45581</v>
      </c>
      <c r="X2870" s="237" t="s">
        <v>9173</v>
      </c>
      <c r="Y2870" s="225"/>
      <c r="Z2870" s="237" t="s">
        <v>6084</v>
      </c>
      <c r="AA2870" s="225">
        <v>202409</v>
      </c>
      <c r="AB2870" s="246"/>
      <c r="AC2870" s="247" t="s">
        <v>6708</v>
      </c>
      <c r="AD2870" s="247" t="s">
        <v>6709</v>
      </c>
      <c r="AE2870" s="248">
        <v>0</v>
      </c>
      <c r="AF2870" s="247" t="s">
        <v>6709</v>
      </c>
      <c r="AG2870" s="242" t="str">
        <f>IFERROR(VLOOKUP(작성용!A:A,RM!A:D,4,0),"-")</f>
        <v>김연수</v>
      </c>
      <c r="AH2870" s="9" t="s">
        <v>10126</v>
      </c>
      <c r="AI2870" s="238" t="s">
        <v>9173</v>
      </c>
      <c r="AJ2870" s="238" t="s">
        <v>9173</v>
      </c>
      <c r="AK2870" s="238" t="s">
        <v>6726</v>
      </c>
      <c r="AL2870" s="238">
        <v>2869</v>
      </c>
    </row>
    <row r="2871" spans="1:38" x14ac:dyDescent="0.3">
      <c r="A2871" s="223" t="s">
        <v>851</v>
      </c>
      <c r="B2871" s="223" t="s">
        <v>10122</v>
      </c>
      <c r="C2871" s="244" t="s">
        <v>6717</v>
      </c>
      <c r="D2871" s="240" t="s">
        <v>10128</v>
      </c>
      <c r="E2871" s="239" t="s">
        <v>6087</v>
      </c>
      <c r="F2871" s="243" t="s">
        <v>6729</v>
      </c>
      <c r="G2871" s="214">
        <v>0</v>
      </c>
      <c r="H2871" s="224" t="s">
        <v>9173</v>
      </c>
      <c r="I2871" s="224"/>
      <c r="J2871" s="234"/>
      <c r="K2871" s="224"/>
      <c r="L2871" s="224"/>
      <c r="M2871" s="224"/>
      <c r="N2871" s="243" t="s">
        <v>6946</v>
      </c>
      <c r="O2871" s="226" t="s">
        <v>10123</v>
      </c>
      <c r="P2871" s="226" t="s">
        <v>10124</v>
      </c>
      <c r="Q2871" s="226" t="s">
        <v>10125</v>
      </c>
      <c r="R2871" s="212" t="s">
        <v>6088</v>
      </c>
      <c r="S2871" s="212">
        <v>200000023</v>
      </c>
      <c r="T2871" s="236">
        <v>45534</v>
      </c>
      <c r="U2871" s="237" t="s">
        <v>6722</v>
      </c>
      <c r="V2871" s="237">
        <v>45573</v>
      </c>
      <c r="W2871" s="237">
        <v>45581</v>
      </c>
      <c r="X2871" s="237" t="s">
        <v>9173</v>
      </c>
      <c r="Y2871" s="225"/>
      <c r="Z2871" s="237" t="s">
        <v>6084</v>
      </c>
      <c r="AA2871" s="225">
        <v>202409</v>
      </c>
      <c r="AB2871" s="246"/>
      <c r="AC2871" s="247" t="s">
        <v>6708</v>
      </c>
      <c r="AD2871" s="247" t="s">
        <v>6709</v>
      </c>
      <c r="AE2871" s="248">
        <v>0</v>
      </c>
      <c r="AF2871" s="247" t="s">
        <v>6709</v>
      </c>
      <c r="AG2871" s="242" t="str">
        <f>IFERROR(VLOOKUP(작성용!A:A,RM!A:D,4,0),"-")</f>
        <v>김연수</v>
      </c>
      <c r="AH2871" s="9" t="s">
        <v>10126</v>
      </c>
      <c r="AI2871" s="238" t="s">
        <v>9173</v>
      </c>
      <c r="AJ2871" s="238" t="s">
        <v>9173</v>
      </c>
      <c r="AK2871" s="238" t="s">
        <v>6726</v>
      </c>
      <c r="AL2871" s="238">
        <v>2870</v>
      </c>
    </row>
    <row r="2872" spans="1:38" x14ac:dyDescent="0.3">
      <c r="A2872" s="223" t="s">
        <v>851</v>
      </c>
      <c r="B2872" s="223" t="s">
        <v>10122</v>
      </c>
      <c r="C2872" s="244" t="s">
        <v>6717</v>
      </c>
      <c r="D2872" s="240" t="s">
        <v>7343</v>
      </c>
      <c r="E2872" s="239" t="s">
        <v>4528</v>
      </c>
      <c r="F2872" s="243" t="s">
        <v>6729</v>
      </c>
      <c r="G2872" s="214">
        <v>0</v>
      </c>
      <c r="H2872" s="224" t="s">
        <v>9173</v>
      </c>
      <c r="I2872" s="224"/>
      <c r="J2872" s="234"/>
      <c r="K2872" s="224"/>
      <c r="L2872" s="224"/>
      <c r="M2872" s="224"/>
      <c r="N2872" s="243" t="s">
        <v>6946</v>
      </c>
      <c r="O2872" s="226" t="s">
        <v>10123</v>
      </c>
      <c r="P2872" s="226" t="s">
        <v>10124</v>
      </c>
      <c r="Q2872" s="226" t="s">
        <v>10125</v>
      </c>
      <c r="R2872" s="212" t="s">
        <v>4529</v>
      </c>
      <c r="S2872" s="212">
        <v>200000024</v>
      </c>
      <c r="T2872" s="236">
        <v>45534</v>
      </c>
      <c r="U2872" s="237" t="s">
        <v>6722</v>
      </c>
      <c r="V2872" s="237">
        <v>45573</v>
      </c>
      <c r="W2872" s="237">
        <v>45581</v>
      </c>
      <c r="X2872" s="237" t="s">
        <v>9173</v>
      </c>
      <c r="Y2872" s="225"/>
      <c r="Z2872" s="237" t="s">
        <v>6084</v>
      </c>
      <c r="AA2872" s="225">
        <v>202409</v>
      </c>
      <c r="AB2872" s="246"/>
      <c r="AC2872" s="247" t="s">
        <v>6708</v>
      </c>
      <c r="AD2872" s="247" t="s">
        <v>6709</v>
      </c>
      <c r="AE2872" s="248">
        <v>0</v>
      </c>
      <c r="AF2872" s="247" t="s">
        <v>6709</v>
      </c>
      <c r="AG2872" s="242" t="str">
        <f>IFERROR(VLOOKUP(작성용!A:A,RM!A:D,4,0),"-")</f>
        <v>김연수</v>
      </c>
      <c r="AH2872" s="9" t="s">
        <v>10126</v>
      </c>
      <c r="AI2872" s="238" t="s">
        <v>9173</v>
      </c>
      <c r="AJ2872" s="238" t="s">
        <v>9173</v>
      </c>
      <c r="AK2872" s="238" t="s">
        <v>6726</v>
      </c>
      <c r="AL2872" s="238">
        <v>2871</v>
      </c>
    </row>
    <row r="2873" spans="1:38" x14ac:dyDescent="0.3">
      <c r="A2873" s="223" t="s">
        <v>851</v>
      </c>
      <c r="B2873" s="223" t="s">
        <v>10122</v>
      </c>
      <c r="C2873" s="244" t="s">
        <v>6717</v>
      </c>
      <c r="D2873" s="240" t="s">
        <v>6790</v>
      </c>
      <c r="E2873" s="239" t="s">
        <v>3963</v>
      </c>
      <c r="F2873" s="243" t="s">
        <v>6729</v>
      </c>
      <c r="G2873" s="214">
        <v>0</v>
      </c>
      <c r="H2873" s="224" t="s">
        <v>9173</v>
      </c>
      <c r="I2873" s="224"/>
      <c r="J2873" s="234"/>
      <c r="K2873" s="224"/>
      <c r="L2873" s="224"/>
      <c r="M2873" s="224"/>
      <c r="N2873" s="243" t="s">
        <v>6946</v>
      </c>
      <c r="O2873" s="226" t="s">
        <v>10123</v>
      </c>
      <c r="P2873" s="226" t="s">
        <v>10124</v>
      </c>
      <c r="Q2873" s="226" t="s">
        <v>10125</v>
      </c>
      <c r="R2873" s="212" t="s">
        <v>4205</v>
      </c>
      <c r="S2873" s="212">
        <v>200000025</v>
      </c>
      <c r="T2873" s="236">
        <v>45534</v>
      </c>
      <c r="U2873" s="237" t="s">
        <v>6722</v>
      </c>
      <c r="V2873" s="237">
        <v>45573</v>
      </c>
      <c r="W2873" s="237">
        <v>45581</v>
      </c>
      <c r="X2873" s="237" t="s">
        <v>9173</v>
      </c>
      <c r="Y2873" s="225"/>
      <c r="Z2873" s="237" t="s">
        <v>6084</v>
      </c>
      <c r="AA2873" s="225">
        <v>202409</v>
      </c>
      <c r="AB2873" s="246"/>
      <c r="AC2873" s="247" t="s">
        <v>6708</v>
      </c>
      <c r="AD2873" s="247" t="s">
        <v>6709</v>
      </c>
      <c r="AE2873" s="248">
        <v>0</v>
      </c>
      <c r="AF2873" s="247" t="s">
        <v>6709</v>
      </c>
      <c r="AG2873" s="242" t="str">
        <f>IFERROR(VLOOKUP(작성용!A:A,RM!A:D,4,0),"-")</f>
        <v>김연수</v>
      </c>
      <c r="AH2873" s="9" t="s">
        <v>10126</v>
      </c>
      <c r="AI2873" s="238" t="s">
        <v>9173</v>
      </c>
      <c r="AJ2873" s="238" t="s">
        <v>9173</v>
      </c>
      <c r="AK2873" s="238" t="s">
        <v>6726</v>
      </c>
      <c r="AL2873" s="238">
        <v>2872</v>
      </c>
    </row>
    <row r="2874" spans="1:38" x14ac:dyDescent="0.3">
      <c r="A2874" s="223" t="s">
        <v>851</v>
      </c>
      <c r="B2874" s="223" t="s">
        <v>10122</v>
      </c>
      <c r="C2874" s="244" t="s">
        <v>6717</v>
      </c>
      <c r="D2874" s="240" t="s">
        <v>9684</v>
      </c>
      <c r="E2874" s="239" t="s">
        <v>5761</v>
      </c>
      <c r="F2874" s="243" t="s">
        <v>6729</v>
      </c>
      <c r="G2874" s="214">
        <v>0</v>
      </c>
      <c r="H2874" s="224" t="s">
        <v>9173</v>
      </c>
      <c r="I2874" s="224"/>
      <c r="J2874" s="234"/>
      <c r="K2874" s="224"/>
      <c r="L2874" s="224"/>
      <c r="M2874" s="224"/>
      <c r="N2874" s="243" t="s">
        <v>6946</v>
      </c>
      <c r="O2874" s="226" t="s">
        <v>10123</v>
      </c>
      <c r="P2874" s="226" t="s">
        <v>10124</v>
      </c>
      <c r="Q2874" s="226" t="s">
        <v>10125</v>
      </c>
      <c r="R2874" s="212" t="s">
        <v>5762</v>
      </c>
      <c r="S2874" s="212">
        <v>200000030</v>
      </c>
      <c r="T2874" s="236">
        <v>45534</v>
      </c>
      <c r="U2874" s="237" t="s">
        <v>6722</v>
      </c>
      <c r="V2874" s="237">
        <v>45573</v>
      </c>
      <c r="W2874" s="237">
        <v>45581</v>
      </c>
      <c r="X2874" s="237" t="s">
        <v>9173</v>
      </c>
      <c r="Y2874" s="225"/>
      <c r="Z2874" s="237" t="s">
        <v>6084</v>
      </c>
      <c r="AA2874" s="225">
        <v>202409</v>
      </c>
      <c r="AB2874" s="246"/>
      <c r="AC2874" s="247" t="s">
        <v>6708</v>
      </c>
      <c r="AD2874" s="247" t="s">
        <v>6709</v>
      </c>
      <c r="AE2874" s="248">
        <v>0</v>
      </c>
      <c r="AF2874" s="247" t="s">
        <v>6709</v>
      </c>
      <c r="AG2874" s="242" t="str">
        <f>IFERROR(VLOOKUP(작성용!A:A,RM!A:D,4,0),"-")</f>
        <v>김연수</v>
      </c>
      <c r="AH2874" s="9" t="s">
        <v>10126</v>
      </c>
      <c r="AI2874" s="238" t="s">
        <v>9173</v>
      </c>
      <c r="AJ2874" s="238" t="s">
        <v>9173</v>
      </c>
      <c r="AK2874" s="238" t="s">
        <v>6726</v>
      </c>
      <c r="AL2874" s="238">
        <v>2873</v>
      </c>
    </row>
    <row r="2875" spans="1:38" x14ac:dyDescent="0.3">
      <c r="A2875" s="223" t="s">
        <v>851</v>
      </c>
      <c r="B2875" s="223" t="s">
        <v>10122</v>
      </c>
      <c r="C2875" s="244" t="s">
        <v>6717</v>
      </c>
      <c r="D2875" s="240" t="s">
        <v>7730</v>
      </c>
      <c r="E2875" s="239" t="s">
        <v>3949</v>
      </c>
      <c r="F2875" s="243" t="s">
        <v>6729</v>
      </c>
      <c r="G2875" s="214">
        <v>0</v>
      </c>
      <c r="H2875" s="224" t="s">
        <v>9173</v>
      </c>
      <c r="I2875" s="224"/>
      <c r="J2875" s="234"/>
      <c r="K2875" s="224"/>
      <c r="L2875" s="224"/>
      <c r="M2875" s="224"/>
      <c r="N2875" s="243" t="s">
        <v>6946</v>
      </c>
      <c r="O2875" s="226" t="s">
        <v>10123</v>
      </c>
      <c r="P2875" s="226" t="s">
        <v>10124</v>
      </c>
      <c r="Q2875" s="226" t="s">
        <v>10125</v>
      </c>
      <c r="R2875" s="212" t="s">
        <v>4302</v>
      </c>
      <c r="S2875" s="212">
        <v>200000031</v>
      </c>
      <c r="T2875" s="236">
        <v>45534</v>
      </c>
      <c r="U2875" s="237" t="s">
        <v>6722</v>
      </c>
      <c r="V2875" s="237">
        <v>45573</v>
      </c>
      <c r="W2875" s="237">
        <v>45581</v>
      </c>
      <c r="X2875" s="237" t="s">
        <v>9173</v>
      </c>
      <c r="Y2875" s="225"/>
      <c r="Z2875" s="237" t="s">
        <v>6084</v>
      </c>
      <c r="AA2875" s="225">
        <v>202409</v>
      </c>
      <c r="AB2875" s="246"/>
      <c r="AC2875" s="247" t="s">
        <v>6708</v>
      </c>
      <c r="AD2875" s="247" t="s">
        <v>6709</v>
      </c>
      <c r="AE2875" s="248">
        <v>0</v>
      </c>
      <c r="AF2875" s="247" t="s">
        <v>6709</v>
      </c>
      <c r="AG2875" s="242" t="str">
        <f>IFERROR(VLOOKUP(작성용!A:A,RM!A:D,4,0),"-")</f>
        <v>김연수</v>
      </c>
      <c r="AH2875" s="9" t="s">
        <v>10126</v>
      </c>
      <c r="AI2875" s="238" t="s">
        <v>9173</v>
      </c>
      <c r="AJ2875" s="238" t="s">
        <v>9173</v>
      </c>
      <c r="AK2875" s="238" t="s">
        <v>6726</v>
      </c>
      <c r="AL2875" s="238">
        <v>2874</v>
      </c>
    </row>
    <row r="2876" spans="1:38" x14ac:dyDescent="0.3">
      <c r="A2876" s="223" t="s">
        <v>851</v>
      </c>
      <c r="B2876" s="223" t="s">
        <v>10122</v>
      </c>
      <c r="C2876" s="244" t="s">
        <v>6717</v>
      </c>
      <c r="D2876" s="240" t="s">
        <v>10129</v>
      </c>
      <c r="E2876" s="239" t="s">
        <v>6089</v>
      </c>
      <c r="F2876" s="243" t="s">
        <v>6729</v>
      </c>
      <c r="G2876" s="214">
        <v>0</v>
      </c>
      <c r="H2876" s="224" t="s">
        <v>9173</v>
      </c>
      <c r="I2876" s="224"/>
      <c r="J2876" s="234"/>
      <c r="K2876" s="224"/>
      <c r="L2876" s="224"/>
      <c r="M2876" s="224"/>
      <c r="N2876" s="243" t="s">
        <v>6946</v>
      </c>
      <c r="O2876" s="226" t="s">
        <v>10123</v>
      </c>
      <c r="P2876" s="226" t="s">
        <v>10124</v>
      </c>
      <c r="Q2876" s="226" t="s">
        <v>10125</v>
      </c>
      <c r="R2876" s="212" t="s">
        <v>6090</v>
      </c>
      <c r="S2876" s="212">
        <v>200001556</v>
      </c>
      <c r="T2876" s="236">
        <v>45534</v>
      </c>
      <c r="U2876" s="237" t="s">
        <v>6722</v>
      </c>
      <c r="V2876" s="237">
        <v>45573</v>
      </c>
      <c r="W2876" s="237">
        <v>45581</v>
      </c>
      <c r="X2876" s="237" t="s">
        <v>9173</v>
      </c>
      <c r="Y2876" s="225"/>
      <c r="Z2876" s="237" t="s">
        <v>6084</v>
      </c>
      <c r="AA2876" s="225">
        <v>202409</v>
      </c>
      <c r="AB2876" s="246"/>
      <c r="AC2876" s="247" t="s">
        <v>6708</v>
      </c>
      <c r="AD2876" s="247" t="s">
        <v>6709</v>
      </c>
      <c r="AE2876" s="248">
        <v>0</v>
      </c>
      <c r="AF2876" s="247" t="s">
        <v>6709</v>
      </c>
      <c r="AG2876" s="242" t="str">
        <f>IFERROR(VLOOKUP(작성용!A:A,RM!A:D,4,0),"-")</f>
        <v>김연수</v>
      </c>
      <c r="AH2876" s="9" t="s">
        <v>10126</v>
      </c>
      <c r="AI2876" s="238" t="s">
        <v>9173</v>
      </c>
      <c r="AJ2876" s="238" t="s">
        <v>9173</v>
      </c>
      <c r="AK2876" s="238" t="s">
        <v>6726</v>
      </c>
      <c r="AL2876" s="238">
        <v>2875</v>
      </c>
    </row>
    <row r="2877" spans="1:38" x14ac:dyDescent="0.3">
      <c r="A2877" s="223" t="s">
        <v>851</v>
      </c>
      <c r="B2877" s="223" t="s">
        <v>10122</v>
      </c>
      <c r="C2877" s="244" t="s">
        <v>6717</v>
      </c>
      <c r="D2877" s="240" t="s">
        <v>7694</v>
      </c>
      <c r="E2877" s="239" t="s">
        <v>3911</v>
      </c>
      <c r="F2877" s="243" t="s">
        <v>6729</v>
      </c>
      <c r="G2877" s="214">
        <v>0</v>
      </c>
      <c r="H2877" s="224" t="s">
        <v>9173</v>
      </c>
      <c r="I2877" s="224"/>
      <c r="J2877" s="234"/>
      <c r="K2877" s="224"/>
      <c r="L2877" s="224"/>
      <c r="M2877" s="224"/>
      <c r="N2877" s="243" t="s">
        <v>6946</v>
      </c>
      <c r="O2877" s="226" t="s">
        <v>10123</v>
      </c>
      <c r="P2877" s="226" t="s">
        <v>10124</v>
      </c>
      <c r="Q2877" s="226" t="s">
        <v>10125</v>
      </c>
      <c r="R2877" s="212" t="s">
        <v>4286</v>
      </c>
      <c r="S2877" s="212">
        <v>200001879</v>
      </c>
      <c r="T2877" s="236">
        <v>45534</v>
      </c>
      <c r="U2877" s="237" t="s">
        <v>6722</v>
      </c>
      <c r="V2877" s="237">
        <v>45573</v>
      </c>
      <c r="W2877" s="237">
        <v>45581</v>
      </c>
      <c r="X2877" s="237" t="s">
        <v>9173</v>
      </c>
      <c r="Y2877" s="225"/>
      <c r="Z2877" s="237" t="s">
        <v>6084</v>
      </c>
      <c r="AA2877" s="225">
        <v>202409</v>
      </c>
      <c r="AB2877" s="246"/>
      <c r="AC2877" s="247" t="s">
        <v>6708</v>
      </c>
      <c r="AD2877" s="247" t="s">
        <v>6709</v>
      </c>
      <c r="AE2877" s="248">
        <v>0</v>
      </c>
      <c r="AF2877" s="247" t="s">
        <v>6709</v>
      </c>
      <c r="AG2877" s="242" t="str">
        <f>IFERROR(VLOOKUP(작성용!A:A,RM!A:D,4,0),"-")</f>
        <v>김연수</v>
      </c>
      <c r="AH2877" s="9" t="s">
        <v>10126</v>
      </c>
      <c r="AI2877" s="238" t="s">
        <v>9173</v>
      </c>
      <c r="AJ2877" s="238" t="s">
        <v>9173</v>
      </c>
      <c r="AK2877" s="238" t="s">
        <v>6726</v>
      </c>
      <c r="AL2877" s="238">
        <v>2876</v>
      </c>
    </row>
    <row r="2878" spans="1:38" x14ac:dyDescent="0.3">
      <c r="A2878" s="223" t="s">
        <v>851</v>
      </c>
      <c r="B2878" s="223" t="s">
        <v>10122</v>
      </c>
      <c r="C2878" s="244" t="s">
        <v>6717</v>
      </c>
      <c r="D2878" s="240" t="s">
        <v>10130</v>
      </c>
      <c r="E2878" s="239" t="s">
        <v>6091</v>
      </c>
      <c r="F2878" s="243" t="s">
        <v>6729</v>
      </c>
      <c r="G2878" s="214">
        <v>0</v>
      </c>
      <c r="H2878" s="224" t="s">
        <v>9173</v>
      </c>
      <c r="I2878" s="224"/>
      <c r="J2878" s="234"/>
      <c r="K2878" s="224"/>
      <c r="L2878" s="224"/>
      <c r="M2878" s="224"/>
      <c r="N2878" s="243" t="s">
        <v>6946</v>
      </c>
      <c r="O2878" s="226" t="s">
        <v>10123</v>
      </c>
      <c r="P2878" s="226" t="s">
        <v>10124</v>
      </c>
      <c r="Q2878" s="226" t="s">
        <v>10125</v>
      </c>
      <c r="R2878" s="212" t="s">
        <v>6092</v>
      </c>
      <c r="S2878" s="212">
        <v>200001550</v>
      </c>
      <c r="T2878" s="236">
        <v>45534</v>
      </c>
      <c r="U2878" s="237" t="s">
        <v>6722</v>
      </c>
      <c r="V2878" s="237">
        <v>45573</v>
      </c>
      <c r="W2878" s="237">
        <v>45581</v>
      </c>
      <c r="X2878" s="237" t="s">
        <v>9173</v>
      </c>
      <c r="Y2878" s="225"/>
      <c r="Z2878" s="237" t="s">
        <v>6084</v>
      </c>
      <c r="AA2878" s="225">
        <v>202409</v>
      </c>
      <c r="AB2878" s="246"/>
      <c r="AC2878" s="247" t="s">
        <v>6708</v>
      </c>
      <c r="AD2878" s="247" t="s">
        <v>6709</v>
      </c>
      <c r="AE2878" s="248">
        <v>0</v>
      </c>
      <c r="AF2878" s="247" t="s">
        <v>6709</v>
      </c>
      <c r="AG2878" s="242" t="str">
        <f>IFERROR(VLOOKUP(작성용!A:A,RM!A:D,4,0),"-")</f>
        <v>김연수</v>
      </c>
      <c r="AH2878" s="9" t="s">
        <v>10126</v>
      </c>
      <c r="AI2878" s="238" t="s">
        <v>9173</v>
      </c>
      <c r="AJ2878" s="238" t="s">
        <v>9173</v>
      </c>
      <c r="AK2878" s="238" t="s">
        <v>6726</v>
      </c>
      <c r="AL2878" s="238">
        <v>2877</v>
      </c>
    </row>
    <row r="2879" spans="1:38" x14ac:dyDescent="0.3">
      <c r="A2879" s="223" t="s">
        <v>851</v>
      </c>
      <c r="B2879" s="223" t="s">
        <v>10122</v>
      </c>
      <c r="C2879" s="244" t="s">
        <v>6717</v>
      </c>
      <c r="D2879" s="240" t="s">
        <v>9339</v>
      </c>
      <c r="E2879" s="239" t="s">
        <v>5605</v>
      </c>
      <c r="F2879" s="243" t="s">
        <v>6729</v>
      </c>
      <c r="G2879" s="214">
        <v>0</v>
      </c>
      <c r="H2879" s="224" t="s">
        <v>9173</v>
      </c>
      <c r="I2879" s="224"/>
      <c r="J2879" s="234"/>
      <c r="K2879" s="224"/>
      <c r="L2879" s="224"/>
      <c r="M2879" s="224"/>
      <c r="N2879" s="243" t="s">
        <v>6946</v>
      </c>
      <c r="O2879" s="226" t="s">
        <v>10123</v>
      </c>
      <c r="P2879" s="226" t="s">
        <v>10124</v>
      </c>
      <c r="Q2879" s="226" t="s">
        <v>10125</v>
      </c>
      <c r="R2879" s="212" t="s">
        <v>5606</v>
      </c>
      <c r="S2879" s="212">
        <v>200000036</v>
      </c>
      <c r="T2879" s="236">
        <v>45534</v>
      </c>
      <c r="U2879" s="237" t="s">
        <v>6722</v>
      </c>
      <c r="V2879" s="237">
        <v>45573</v>
      </c>
      <c r="W2879" s="237">
        <v>45581</v>
      </c>
      <c r="X2879" s="237" t="s">
        <v>9173</v>
      </c>
      <c r="Y2879" s="225"/>
      <c r="Z2879" s="237" t="s">
        <v>6084</v>
      </c>
      <c r="AA2879" s="225">
        <v>202409</v>
      </c>
      <c r="AB2879" s="246"/>
      <c r="AC2879" s="247" t="s">
        <v>6708</v>
      </c>
      <c r="AD2879" s="247" t="s">
        <v>6709</v>
      </c>
      <c r="AE2879" s="248">
        <v>0</v>
      </c>
      <c r="AF2879" s="247" t="s">
        <v>6709</v>
      </c>
      <c r="AG2879" s="242" t="str">
        <f>IFERROR(VLOOKUP(작성용!A:A,RM!A:D,4,0),"-")</f>
        <v>김연수</v>
      </c>
      <c r="AH2879" s="9" t="s">
        <v>10126</v>
      </c>
      <c r="AI2879" s="238" t="s">
        <v>9173</v>
      </c>
      <c r="AJ2879" s="238" t="s">
        <v>9173</v>
      </c>
      <c r="AK2879" s="238" t="s">
        <v>6726</v>
      </c>
      <c r="AL2879" s="238">
        <v>2878</v>
      </c>
    </row>
    <row r="2880" spans="1:38" x14ac:dyDescent="0.3">
      <c r="A2880" s="223" t="s">
        <v>851</v>
      </c>
      <c r="B2880" s="223" t="s">
        <v>10122</v>
      </c>
      <c r="C2880" s="244" t="s">
        <v>6717</v>
      </c>
      <c r="D2880" s="240" t="s">
        <v>10131</v>
      </c>
      <c r="E2880" s="239" t="s">
        <v>6093</v>
      </c>
      <c r="F2880" s="243" t="s">
        <v>6729</v>
      </c>
      <c r="G2880" s="214">
        <v>0</v>
      </c>
      <c r="H2880" s="224" t="s">
        <v>9173</v>
      </c>
      <c r="I2880" s="224"/>
      <c r="J2880" s="234"/>
      <c r="K2880" s="224"/>
      <c r="L2880" s="224"/>
      <c r="M2880" s="224"/>
      <c r="N2880" s="243" t="s">
        <v>6946</v>
      </c>
      <c r="O2880" s="226" t="s">
        <v>10123</v>
      </c>
      <c r="P2880" s="226" t="s">
        <v>10124</v>
      </c>
      <c r="Q2880" s="226" t="s">
        <v>10125</v>
      </c>
      <c r="R2880" s="212" t="s">
        <v>6094</v>
      </c>
      <c r="S2880" s="212">
        <v>200000979</v>
      </c>
      <c r="T2880" s="236">
        <v>45534</v>
      </c>
      <c r="U2880" s="237" t="s">
        <v>6722</v>
      </c>
      <c r="V2880" s="237">
        <v>45573</v>
      </c>
      <c r="W2880" s="237">
        <v>45581</v>
      </c>
      <c r="X2880" s="237" t="s">
        <v>9173</v>
      </c>
      <c r="Y2880" s="225"/>
      <c r="Z2880" s="237" t="s">
        <v>6084</v>
      </c>
      <c r="AA2880" s="225">
        <v>202409</v>
      </c>
      <c r="AB2880" s="246"/>
      <c r="AC2880" s="247" t="s">
        <v>6708</v>
      </c>
      <c r="AD2880" s="247" t="s">
        <v>6709</v>
      </c>
      <c r="AE2880" s="248">
        <v>0</v>
      </c>
      <c r="AF2880" s="247" t="s">
        <v>6709</v>
      </c>
      <c r="AG2880" s="242" t="str">
        <f>IFERROR(VLOOKUP(작성용!A:A,RM!A:D,4,0),"-")</f>
        <v>김연수</v>
      </c>
      <c r="AH2880" s="9" t="s">
        <v>10126</v>
      </c>
      <c r="AI2880" s="238" t="s">
        <v>9173</v>
      </c>
      <c r="AJ2880" s="238" t="s">
        <v>9173</v>
      </c>
      <c r="AK2880" s="238" t="s">
        <v>6726</v>
      </c>
      <c r="AL2880" s="238">
        <v>2879</v>
      </c>
    </row>
    <row r="2881" spans="1:38" x14ac:dyDescent="0.3">
      <c r="A2881" s="223" t="s">
        <v>851</v>
      </c>
      <c r="B2881" s="223" t="s">
        <v>10122</v>
      </c>
      <c r="C2881" s="244" t="s">
        <v>6717</v>
      </c>
      <c r="D2881" s="240" t="s">
        <v>10132</v>
      </c>
      <c r="E2881" s="239" t="s">
        <v>6095</v>
      </c>
      <c r="F2881" s="243" t="s">
        <v>6729</v>
      </c>
      <c r="G2881" s="214">
        <v>0</v>
      </c>
      <c r="H2881" s="224" t="s">
        <v>9173</v>
      </c>
      <c r="I2881" s="224"/>
      <c r="J2881" s="234"/>
      <c r="K2881" s="224"/>
      <c r="L2881" s="224"/>
      <c r="M2881" s="224"/>
      <c r="N2881" s="243" t="s">
        <v>6946</v>
      </c>
      <c r="O2881" s="226" t="s">
        <v>10123</v>
      </c>
      <c r="P2881" s="226" t="s">
        <v>10124</v>
      </c>
      <c r="Q2881" s="226" t="s">
        <v>10125</v>
      </c>
      <c r="R2881" s="212" t="s">
        <v>6096</v>
      </c>
      <c r="S2881" s="212">
        <v>200000041</v>
      </c>
      <c r="T2881" s="236">
        <v>45534</v>
      </c>
      <c r="U2881" s="237" t="s">
        <v>6722</v>
      </c>
      <c r="V2881" s="237">
        <v>45573</v>
      </c>
      <c r="W2881" s="237">
        <v>45581</v>
      </c>
      <c r="X2881" s="237" t="s">
        <v>9173</v>
      </c>
      <c r="Y2881" s="225"/>
      <c r="Z2881" s="237" t="s">
        <v>6084</v>
      </c>
      <c r="AA2881" s="225">
        <v>202409</v>
      </c>
      <c r="AB2881" s="246"/>
      <c r="AC2881" s="247" t="s">
        <v>6708</v>
      </c>
      <c r="AD2881" s="247" t="s">
        <v>6709</v>
      </c>
      <c r="AE2881" s="248">
        <v>0</v>
      </c>
      <c r="AF2881" s="247" t="s">
        <v>6709</v>
      </c>
      <c r="AG2881" s="242" t="str">
        <f>IFERROR(VLOOKUP(작성용!A:A,RM!A:D,4,0),"-")</f>
        <v>김연수</v>
      </c>
      <c r="AH2881" s="9" t="s">
        <v>10126</v>
      </c>
      <c r="AI2881" s="238" t="s">
        <v>9173</v>
      </c>
      <c r="AJ2881" s="238" t="s">
        <v>9173</v>
      </c>
      <c r="AK2881" s="238" t="s">
        <v>6726</v>
      </c>
      <c r="AL2881" s="238">
        <v>2880</v>
      </c>
    </row>
    <row r="2882" spans="1:38" x14ac:dyDescent="0.3">
      <c r="A2882" s="223" t="s">
        <v>851</v>
      </c>
      <c r="B2882" s="223" t="s">
        <v>10122</v>
      </c>
      <c r="C2882" s="244" t="s">
        <v>6717</v>
      </c>
      <c r="D2882" s="240" t="s">
        <v>10133</v>
      </c>
      <c r="E2882" s="239" t="s">
        <v>6097</v>
      </c>
      <c r="F2882" s="243" t="s">
        <v>6729</v>
      </c>
      <c r="G2882" s="214">
        <v>0</v>
      </c>
      <c r="H2882" s="224" t="s">
        <v>9173</v>
      </c>
      <c r="I2882" s="224"/>
      <c r="J2882" s="234"/>
      <c r="K2882" s="224"/>
      <c r="L2882" s="224"/>
      <c r="M2882" s="224"/>
      <c r="N2882" s="243" t="s">
        <v>6946</v>
      </c>
      <c r="O2882" s="226" t="s">
        <v>10123</v>
      </c>
      <c r="P2882" s="226" t="s">
        <v>10124</v>
      </c>
      <c r="Q2882" s="226" t="s">
        <v>10125</v>
      </c>
      <c r="R2882" s="212" t="s">
        <v>6098</v>
      </c>
      <c r="S2882" s="212">
        <v>200000043</v>
      </c>
      <c r="T2882" s="236">
        <v>45534</v>
      </c>
      <c r="U2882" s="237" t="s">
        <v>6722</v>
      </c>
      <c r="V2882" s="237">
        <v>45573</v>
      </c>
      <c r="W2882" s="237">
        <v>45581</v>
      </c>
      <c r="X2882" s="237" t="s">
        <v>9173</v>
      </c>
      <c r="Y2882" s="225"/>
      <c r="Z2882" s="237" t="s">
        <v>6084</v>
      </c>
      <c r="AA2882" s="225">
        <v>202409</v>
      </c>
      <c r="AB2882" s="246"/>
      <c r="AC2882" s="247" t="s">
        <v>6708</v>
      </c>
      <c r="AD2882" s="247" t="s">
        <v>6709</v>
      </c>
      <c r="AE2882" s="248">
        <v>0</v>
      </c>
      <c r="AF2882" s="247" t="s">
        <v>6709</v>
      </c>
      <c r="AG2882" s="242" t="str">
        <f>IFERROR(VLOOKUP(작성용!A:A,RM!A:D,4,0),"-")</f>
        <v>김연수</v>
      </c>
      <c r="AH2882" s="9" t="s">
        <v>10126</v>
      </c>
      <c r="AI2882" s="238" t="s">
        <v>9173</v>
      </c>
      <c r="AJ2882" s="238" t="s">
        <v>9173</v>
      </c>
      <c r="AK2882" s="238" t="s">
        <v>6726</v>
      </c>
      <c r="AL2882" s="238">
        <v>2881</v>
      </c>
    </row>
    <row r="2883" spans="1:38" x14ac:dyDescent="0.3">
      <c r="A2883" s="223" t="s">
        <v>851</v>
      </c>
      <c r="B2883" s="223" t="s">
        <v>10122</v>
      </c>
      <c r="C2883" s="244" t="s">
        <v>6717</v>
      </c>
      <c r="D2883" s="240" t="s">
        <v>6763</v>
      </c>
      <c r="E2883" s="239" t="s">
        <v>6099</v>
      </c>
      <c r="F2883" s="243" t="s">
        <v>6729</v>
      </c>
      <c r="G2883" s="214">
        <v>0</v>
      </c>
      <c r="H2883" s="224" t="s">
        <v>9173</v>
      </c>
      <c r="I2883" s="224"/>
      <c r="J2883" s="234"/>
      <c r="K2883" s="224"/>
      <c r="L2883" s="224"/>
      <c r="M2883" s="224"/>
      <c r="N2883" s="243" t="s">
        <v>6946</v>
      </c>
      <c r="O2883" s="226" t="s">
        <v>10123</v>
      </c>
      <c r="P2883" s="226" t="s">
        <v>10124</v>
      </c>
      <c r="Q2883" s="226" t="s">
        <v>10125</v>
      </c>
      <c r="R2883" s="212" t="s">
        <v>6100</v>
      </c>
      <c r="S2883" s="212">
        <v>200001052</v>
      </c>
      <c r="T2883" s="236">
        <v>45534</v>
      </c>
      <c r="U2883" s="237" t="s">
        <v>6722</v>
      </c>
      <c r="V2883" s="237">
        <v>45573</v>
      </c>
      <c r="W2883" s="237">
        <v>45581</v>
      </c>
      <c r="X2883" s="237" t="s">
        <v>9173</v>
      </c>
      <c r="Y2883" s="225"/>
      <c r="Z2883" s="237" t="s">
        <v>6084</v>
      </c>
      <c r="AA2883" s="225">
        <v>202409</v>
      </c>
      <c r="AB2883" s="246"/>
      <c r="AC2883" s="247" t="s">
        <v>6708</v>
      </c>
      <c r="AD2883" s="247" t="s">
        <v>6709</v>
      </c>
      <c r="AE2883" s="248">
        <v>0</v>
      </c>
      <c r="AF2883" s="247" t="s">
        <v>6709</v>
      </c>
      <c r="AG2883" s="242" t="str">
        <f>IFERROR(VLOOKUP(작성용!A:A,RM!A:D,4,0),"-")</f>
        <v>김연수</v>
      </c>
      <c r="AH2883" s="9" t="s">
        <v>10126</v>
      </c>
      <c r="AI2883" s="238" t="s">
        <v>9173</v>
      </c>
      <c r="AJ2883" s="238" t="s">
        <v>9173</v>
      </c>
      <c r="AK2883" s="238" t="s">
        <v>6726</v>
      </c>
      <c r="AL2883" s="238">
        <v>2882</v>
      </c>
    </row>
    <row r="2884" spans="1:38" x14ac:dyDescent="0.3">
      <c r="A2884" s="223" t="s">
        <v>851</v>
      </c>
      <c r="B2884" s="223" t="s">
        <v>10122</v>
      </c>
      <c r="C2884" s="244" t="s">
        <v>6717</v>
      </c>
      <c r="D2884" s="240" t="s">
        <v>9998</v>
      </c>
      <c r="E2884" s="239" t="s">
        <v>5977</v>
      </c>
      <c r="F2884" s="243" t="s">
        <v>6729</v>
      </c>
      <c r="G2884" s="214">
        <v>0</v>
      </c>
      <c r="H2884" s="224" t="s">
        <v>9173</v>
      </c>
      <c r="I2884" s="224"/>
      <c r="J2884" s="234"/>
      <c r="K2884" s="224"/>
      <c r="L2884" s="224"/>
      <c r="M2884" s="224"/>
      <c r="N2884" s="243" t="s">
        <v>6946</v>
      </c>
      <c r="O2884" s="226" t="s">
        <v>10123</v>
      </c>
      <c r="P2884" s="226" t="s">
        <v>10124</v>
      </c>
      <c r="Q2884" s="226" t="s">
        <v>10125</v>
      </c>
      <c r="R2884" s="212" t="s">
        <v>5978</v>
      </c>
      <c r="S2884" s="212">
        <v>200001058</v>
      </c>
      <c r="T2884" s="236">
        <v>45534</v>
      </c>
      <c r="U2884" s="237" t="s">
        <v>6722</v>
      </c>
      <c r="V2884" s="237">
        <v>45573</v>
      </c>
      <c r="W2884" s="237">
        <v>45581</v>
      </c>
      <c r="X2884" s="237" t="s">
        <v>9173</v>
      </c>
      <c r="Y2884" s="225"/>
      <c r="Z2884" s="237" t="s">
        <v>6084</v>
      </c>
      <c r="AA2884" s="225">
        <v>202409</v>
      </c>
      <c r="AB2884" s="246"/>
      <c r="AC2884" s="247" t="s">
        <v>6708</v>
      </c>
      <c r="AD2884" s="247" t="s">
        <v>6709</v>
      </c>
      <c r="AE2884" s="248">
        <v>0</v>
      </c>
      <c r="AF2884" s="247" t="s">
        <v>6709</v>
      </c>
      <c r="AG2884" s="242" t="str">
        <f>IFERROR(VLOOKUP(작성용!A:A,RM!A:D,4,0),"-")</f>
        <v>김연수</v>
      </c>
      <c r="AH2884" s="9" t="s">
        <v>10126</v>
      </c>
      <c r="AI2884" s="238" t="s">
        <v>9173</v>
      </c>
      <c r="AJ2884" s="238" t="s">
        <v>9173</v>
      </c>
      <c r="AK2884" s="238" t="s">
        <v>6726</v>
      </c>
      <c r="AL2884" s="238">
        <v>2883</v>
      </c>
    </row>
    <row r="2885" spans="1:38" x14ac:dyDescent="0.3">
      <c r="A2885" s="223" t="s">
        <v>851</v>
      </c>
      <c r="B2885" s="223" t="s">
        <v>10122</v>
      </c>
      <c r="C2885" s="244" t="s">
        <v>6717</v>
      </c>
      <c r="D2885" s="240" t="s">
        <v>8080</v>
      </c>
      <c r="E2885" s="239" t="s">
        <v>4709</v>
      </c>
      <c r="F2885" s="243" t="s">
        <v>6729</v>
      </c>
      <c r="G2885" s="214">
        <v>0</v>
      </c>
      <c r="H2885" s="224" t="s">
        <v>9173</v>
      </c>
      <c r="I2885" s="224"/>
      <c r="J2885" s="234"/>
      <c r="K2885" s="224"/>
      <c r="L2885" s="224"/>
      <c r="M2885" s="224"/>
      <c r="N2885" s="243" t="s">
        <v>6946</v>
      </c>
      <c r="O2885" s="226" t="s">
        <v>10123</v>
      </c>
      <c r="P2885" s="226" t="s">
        <v>10124</v>
      </c>
      <c r="Q2885" s="226" t="s">
        <v>10125</v>
      </c>
      <c r="R2885" s="212" t="s">
        <v>4710</v>
      </c>
      <c r="S2885" s="212">
        <v>200001608</v>
      </c>
      <c r="T2885" s="236">
        <v>45534</v>
      </c>
      <c r="U2885" s="237" t="s">
        <v>6722</v>
      </c>
      <c r="V2885" s="237">
        <v>45573</v>
      </c>
      <c r="W2885" s="237">
        <v>45581</v>
      </c>
      <c r="X2885" s="237" t="s">
        <v>9173</v>
      </c>
      <c r="Y2885" s="225"/>
      <c r="Z2885" s="237" t="s">
        <v>6084</v>
      </c>
      <c r="AA2885" s="225">
        <v>202409</v>
      </c>
      <c r="AB2885" s="246"/>
      <c r="AC2885" s="247" t="s">
        <v>6708</v>
      </c>
      <c r="AD2885" s="247" t="s">
        <v>6709</v>
      </c>
      <c r="AE2885" s="248">
        <v>0</v>
      </c>
      <c r="AF2885" s="247" t="s">
        <v>6709</v>
      </c>
      <c r="AG2885" s="242" t="str">
        <f>IFERROR(VLOOKUP(작성용!A:A,RM!A:D,4,0),"-")</f>
        <v>김연수</v>
      </c>
      <c r="AH2885" s="9" t="s">
        <v>10126</v>
      </c>
      <c r="AI2885" s="238" t="s">
        <v>9173</v>
      </c>
      <c r="AJ2885" s="238" t="s">
        <v>9173</v>
      </c>
      <c r="AK2885" s="238" t="s">
        <v>6726</v>
      </c>
      <c r="AL2885" s="238">
        <v>2884</v>
      </c>
    </row>
    <row r="2886" spans="1:38" x14ac:dyDescent="0.3">
      <c r="A2886" s="223" t="s">
        <v>851</v>
      </c>
      <c r="B2886" s="223" t="s">
        <v>10122</v>
      </c>
      <c r="C2886" s="244" t="s">
        <v>6717</v>
      </c>
      <c r="D2886" s="240" t="s">
        <v>6764</v>
      </c>
      <c r="E2886" s="239" t="s">
        <v>6101</v>
      </c>
      <c r="F2886" s="243" t="s">
        <v>6729</v>
      </c>
      <c r="G2886" s="214">
        <v>0</v>
      </c>
      <c r="H2886" s="224" t="s">
        <v>9173</v>
      </c>
      <c r="I2886" s="224"/>
      <c r="J2886" s="234"/>
      <c r="K2886" s="224"/>
      <c r="L2886" s="224"/>
      <c r="M2886" s="224"/>
      <c r="N2886" s="243" t="s">
        <v>6946</v>
      </c>
      <c r="O2886" s="226" t="s">
        <v>10123</v>
      </c>
      <c r="P2886" s="226" t="s">
        <v>10124</v>
      </c>
      <c r="Q2886" s="226" t="s">
        <v>10125</v>
      </c>
      <c r="R2886" s="212" t="s">
        <v>6102</v>
      </c>
      <c r="S2886" s="212">
        <v>200001629</v>
      </c>
      <c r="T2886" s="236">
        <v>45534</v>
      </c>
      <c r="U2886" s="237" t="s">
        <v>6722</v>
      </c>
      <c r="V2886" s="237">
        <v>45573</v>
      </c>
      <c r="W2886" s="237">
        <v>45581</v>
      </c>
      <c r="X2886" s="237" t="s">
        <v>9173</v>
      </c>
      <c r="Y2886" s="225"/>
      <c r="Z2886" s="237" t="s">
        <v>6084</v>
      </c>
      <c r="AA2886" s="225">
        <v>202409</v>
      </c>
      <c r="AB2886" s="246"/>
      <c r="AC2886" s="247" t="s">
        <v>6708</v>
      </c>
      <c r="AD2886" s="247" t="s">
        <v>6709</v>
      </c>
      <c r="AE2886" s="248">
        <v>0</v>
      </c>
      <c r="AF2886" s="247" t="s">
        <v>6709</v>
      </c>
      <c r="AG2886" s="242" t="str">
        <f>IFERROR(VLOOKUP(작성용!A:A,RM!A:D,4,0),"-")</f>
        <v>김연수</v>
      </c>
      <c r="AH2886" s="9" t="s">
        <v>10126</v>
      </c>
      <c r="AI2886" s="238" t="s">
        <v>9173</v>
      </c>
      <c r="AJ2886" s="238" t="s">
        <v>9173</v>
      </c>
      <c r="AK2886" s="238" t="s">
        <v>6726</v>
      </c>
      <c r="AL2886" s="238">
        <v>2885</v>
      </c>
    </row>
    <row r="2887" spans="1:38" x14ac:dyDescent="0.3">
      <c r="A2887" s="223" t="s">
        <v>851</v>
      </c>
      <c r="B2887" s="223" t="s">
        <v>10122</v>
      </c>
      <c r="C2887" s="244" t="s">
        <v>6717</v>
      </c>
      <c r="D2887" s="240" t="s">
        <v>6765</v>
      </c>
      <c r="E2887" s="239" t="s">
        <v>6103</v>
      </c>
      <c r="F2887" s="243" t="s">
        <v>6729</v>
      </c>
      <c r="G2887" s="214">
        <v>0</v>
      </c>
      <c r="H2887" s="224" t="s">
        <v>9173</v>
      </c>
      <c r="I2887" s="224"/>
      <c r="J2887" s="234"/>
      <c r="K2887" s="224"/>
      <c r="L2887" s="224"/>
      <c r="M2887" s="224"/>
      <c r="N2887" s="243" t="s">
        <v>6946</v>
      </c>
      <c r="O2887" s="226" t="s">
        <v>10123</v>
      </c>
      <c r="P2887" s="226" t="s">
        <v>10124</v>
      </c>
      <c r="Q2887" s="226" t="s">
        <v>10125</v>
      </c>
      <c r="R2887" s="212" t="s">
        <v>6104</v>
      </c>
      <c r="S2887" s="212">
        <v>200001675</v>
      </c>
      <c r="T2887" s="236">
        <v>45534</v>
      </c>
      <c r="U2887" s="237" t="s">
        <v>6722</v>
      </c>
      <c r="V2887" s="237">
        <v>45573</v>
      </c>
      <c r="W2887" s="237">
        <v>45581</v>
      </c>
      <c r="X2887" s="237" t="s">
        <v>9173</v>
      </c>
      <c r="Y2887" s="225"/>
      <c r="Z2887" s="237" t="s">
        <v>6084</v>
      </c>
      <c r="AA2887" s="225">
        <v>202409</v>
      </c>
      <c r="AB2887" s="246"/>
      <c r="AC2887" s="247" t="s">
        <v>6708</v>
      </c>
      <c r="AD2887" s="247" t="s">
        <v>6709</v>
      </c>
      <c r="AE2887" s="248">
        <v>0</v>
      </c>
      <c r="AF2887" s="247" t="s">
        <v>6709</v>
      </c>
      <c r="AG2887" s="242" t="str">
        <f>IFERROR(VLOOKUP(작성용!A:A,RM!A:D,4,0),"-")</f>
        <v>김연수</v>
      </c>
      <c r="AH2887" s="9" t="s">
        <v>10126</v>
      </c>
      <c r="AI2887" s="238" t="s">
        <v>9173</v>
      </c>
      <c r="AJ2887" s="238" t="s">
        <v>9173</v>
      </c>
      <c r="AK2887" s="238" t="s">
        <v>6726</v>
      </c>
      <c r="AL2887" s="238">
        <v>2886</v>
      </c>
    </row>
    <row r="2888" spans="1:38" x14ac:dyDescent="0.3">
      <c r="A2888" s="223" t="s">
        <v>851</v>
      </c>
      <c r="B2888" s="223" t="s">
        <v>10122</v>
      </c>
      <c r="C2888" s="244" t="s">
        <v>6717</v>
      </c>
      <c r="D2888" s="240" t="s">
        <v>6766</v>
      </c>
      <c r="E2888" s="239" t="s">
        <v>6105</v>
      </c>
      <c r="F2888" s="243" t="s">
        <v>6729</v>
      </c>
      <c r="G2888" s="214">
        <v>0</v>
      </c>
      <c r="H2888" s="224" t="s">
        <v>9173</v>
      </c>
      <c r="I2888" s="224"/>
      <c r="J2888" s="234"/>
      <c r="K2888" s="224"/>
      <c r="L2888" s="224"/>
      <c r="M2888" s="224"/>
      <c r="N2888" s="243" t="s">
        <v>6946</v>
      </c>
      <c r="O2888" s="226" t="s">
        <v>10123</v>
      </c>
      <c r="P2888" s="226" t="s">
        <v>10124</v>
      </c>
      <c r="Q2888" s="226" t="s">
        <v>10125</v>
      </c>
      <c r="R2888" s="212" t="s">
        <v>6106</v>
      </c>
      <c r="S2888" s="212">
        <v>200001844</v>
      </c>
      <c r="T2888" s="236">
        <v>45534</v>
      </c>
      <c r="U2888" s="237" t="s">
        <v>6722</v>
      </c>
      <c r="V2888" s="237">
        <v>45573</v>
      </c>
      <c r="W2888" s="237">
        <v>45581</v>
      </c>
      <c r="X2888" s="237" t="s">
        <v>9173</v>
      </c>
      <c r="Y2888" s="225"/>
      <c r="Z2888" s="237" t="s">
        <v>6084</v>
      </c>
      <c r="AA2888" s="225">
        <v>202409</v>
      </c>
      <c r="AB2888" s="246"/>
      <c r="AC2888" s="247" t="s">
        <v>6708</v>
      </c>
      <c r="AD2888" s="247" t="s">
        <v>6709</v>
      </c>
      <c r="AE2888" s="248">
        <v>0</v>
      </c>
      <c r="AF2888" s="247" t="s">
        <v>6709</v>
      </c>
      <c r="AG2888" s="242" t="str">
        <f>IFERROR(VLOOKUP(작성용!A:A,RM!A:D,4,0),"-")</f>
        <v>김연수</v>
      </c>
      <c r="AH2888" s="9" t="s">
        <v>10126</v>
      </c>
      <c r="AI2888" s="238" t="s">
        <v>9173</v>
      </c>
      <c r="AJ2888" s="238" t="s">
        <v>9173</v>
      </c>
      <c r="AK2888" s="238" t="s">
        <v>6726</v>
      </c>
      <c r="AL2888" s="238">
        <v>2887</v>
      </c>
    </row>
    <row r="2889" spans="1:38" x14ac:dyDescent="0.3">
      <c r="A2889" s="223" t="s">
        <v>851</v>
      </c>
      <c r="B2889" s="223" t="s">
        <v>10122</v>
      </c>
      <c r="C2889" s="244" t="s">
        <v>6717</v>
      </c>
      <c r="D2889" s="240" t="s">
        <v>10134</v>
      </c>
      <c r="E2889" s="239" t="s">
        <v>6107</v>
      </c>
      <c r="F2889" s="243" t="s">
        <v>6729</v>
      </c>
      <c r="G2889" s="214">
        <v>0</v>
      </c>
      <c r="H2889" s="224" t="s">
        <v>9173</v>
      </c>
      <c r="I2889" s="224"/>
      <c r="J2889" s="234"/>
      <c r="K2889" s="224"/>
      <c r="L2889" s="224"/>
      <c r="M2889" s="224"/>
      <c r="N2889" s="243" t="s">
        <v>6946</v>
      </c>
      <c r="O2889" s="226" t="s">
        <v>10123</v>
      </c>
      <c r="P2889" s="226" t="s">
        <v>10124</v>
      </c>
      <c r="Q2889" s="226" t="s">
        <v>10125</v>
      </c>
      <c r="R2889" s="212" t="s">
        <v>6108</v>
      </c>
      <c r="S2889" s="212">
        <v>200000045</v>
      </c>
      <c r="T2889" s="236">
        <v>45534</v>
      </c>
      <c r="U2889" s="237" t="s">
        <v>6722</v>
      </c>
      <c r="V2889" s="237">
        <v>45573</v>
      </c>
      <c r="W2889" s="237">
        <v>45581</v>
      </c>
      <c r="X2889" s="237" t="s">
        <v>9173</v>
      </c>
      <c r="Y2889" s="225"/>
      <c r="Z2889" s="237" t="s">
        <v>6084</v>
      </c>
      <c r="AA2889" s="225">
        <v>202409</v>
      </c>
      <c r="AB2889" s="246"/>
      <c r="AC2889" s="247" t="s">
        <v>6708</v>
      </c>
      <c r="AD2889" s="247" t="s">
        <v>6709</v>
      </c>
      <c r="AE2889" s="248">
        <v>0</v>
      </c>
      <c r="AF2889" s="247" t="s">
        <v>6709</v>
      </c>
      <c r="AG2889" s="242" t="str">
        <f>IFERROR(VLOOKUP(작성용!A:A,RM!A:D,4,0),"-")</f>
        <v>김연수</v>
      </c>
      <c r="AH2889" s="9" t="s">
        <v>10126</v>
      </c>
      <c r="AI2889" s="238" t="s">
        <v>9173</v>
      </c>
      <c r="AJ2889" s="238" t="s">
        <v>9173</v>
      </c>
      <c r="AK2889" s="238" t="s">
        <v>6726</v>
      </c>
      <c r="AL2889" s="238">
        <v>2888</v>
      </c>
    </row>
    <row r="2890" spans="1:38" x14ac:dyDescent="0.3">
      <c r="A2890" s="223" t="s">
        <v>851</v>
      </c>
      <c r="B2890" s="223" t="s">
        <v>10122</v>
      </c>
      <c r="C2890" s="244" t="s">
        <v>6717</v>
      </c>
      <c r="D2890" s="240" t="s">
        <v>6801</v>
      </c>
      <c r="E2890" s="239" t="s">
        <v>6109</v>
      </c>
      <c r="F2890" s="243" t="s">
        <v>6729</v>
      </c>
      <c r="G2890" s="214">
        <v>0</v>
      </c>
      <c r="H2890" s="224" t="s">
        <v>9173</v>
      </c>
      <c r="I2890" s="224"/>
      <c r="J2890" s="234"/>
      <c r="K2890" s="224"/>
      <c r="L2890" s="224"/>
      <c r="M2890" s="224"/>
      <c r="N2890" s="243" t="s">
        <v>6946</v>
      </c>
      <c r="O2890" s="226" t="s">
        <v>10123</v>
      </c>
      <c r="P2890" s="226" t="s">
        <v>10124</v>
      </c>
      <c r="Q2890" s="226" t="s">
        <v>10125</v>
      </c>
      <c r="R2890" s="212" t="s">
        <v>6110</v>
      </c>
      <c r="S2890" s="212">
        <v>200000046</v>
      </c>
      <c r="T2890" s="236">
        <v>45534</v>
      </c>
      <c r="U2890" s="237" t="s">
        <v>6722</v>
      </c>
      <c r="V2890" s="237">
        <v>45573</v>
      </c>
      <c r="W2890" s="237">
        <v>45581</v>
      </c>
      <c r="X2890" s="237" t="s">
        <v>9173</v>
      </c>
      <c r="Y2890" s="225"/>
      <c r="Z2890" s="237" t="s">
        <v>6084</v>
      </c>
      <c r="AA2890" s="225">
        <v>202409</v>
      </c>
      <c r="AB2890" s="246"/>
      <c r="AC2890" s="247" t="s">
        <v>6708</v>
      </c>
      <c r="AD2890" s="247" t="s">
        <v>6709</v>
      </c>
      <c r="AE2890" s="248">
        <v>0</v>
      </c>
      <c r="AF2890" s="247" t="s">
        <v>6709</v>
      </c>
      <c r="AG2890" s="242" t="str">
        <f>IFERROR(VLOOKUP(작성용!A:A,RM!A:D,4,0),"-")</f>
        <v>김연수</v>
      </c>
      <c r="AH2890" s="9" t="s">
        <v>10126</v>
      </c>
      <c r="AI2890" s="238" t="s">
        <v>9173</v>
      </c>
      <c r="AJ2890" s="238" t="s">
        <v>9173</v>
      </c>
      <c r="AK2890" s="238" t="s">
        <v>6726</v>
      </c>
      <c r="AL2890" s="238">
        <v>2889</v>
      </c>
    </row>
    <row r="2891" spans="1:38" x14ac:dyDescent="0.3">
      <c r="A2891" s="223" t="s">
        <v>851</v>
      </c>
      <c r="B2891" s="223" t="s">
        <v>10122</v>
      </c>
      <c r="C2891" s="244" t="s">
        <v>6717</v>
      </c>
      <c r="D2891" s="240" t="s">
        <v>10135</v>
      </c>
      <c r="E2891" s="239" t="s">
        <v>6111</v>
      </c>
      <c r="F2891" s="243" t="s">
        <v>6729</v>
      </c>
      <c r="G2891" s="214">
        <v>0</v>
      </c>
      <c r="H2891" s="224" t="s">
        <v>9173</v>
      </c>
      <c r="I2891" s="224"/>
      <c r="J2891" s="234"/>
      <c r="K2891" s="224"/>
      <c r="L2891" s="224"/>
      <c r="M2891" s="224"/>
      <c r="N2891" s="243" t="s">
        <v>6946</v>
      </c>
      <c r="O2891" s="226" t="s">
        <v>10123</v>
      </c>
      <c r="P2891" s="226" t="s">
        <v>10124</v>
      </c>
      <c r="Q2891" s="226" t="s">
        <v>10125</v>
      </c>
      <c r="R2891" s="212" t="s">
        <v>6112</v>
      </c>
      <c r="S2891" s="212">
        <v>200000047</v>
      </c>
      <c r="T2891" s="236">
        <v>45534</v>
      </c>
      <c r="U2891" s="237" t="s">
        <v>6722</v>
      </c>
      <c r="V2891" s="237">
        <v>45573</v>
      </c>
      <c r="W2891" s="237">
        <v>45581</v>
      </c>
      <c r="X2891" s="237" t="s">
        <v>9173</v>
      </c>
      <c r="Y2891" s="225"/>
      <c r="Z2891" s="237" t="s">
        <v>6084</v>
      </c>
      <c r="AA2891" s="225">
        <v>202409</v>
      </c>
      <c r="AB2891" s="246"/>
      <c r="AC2891" s="247" t="s">
        <v>6708</v>
      </c>
      <c r="AD2891" s="247" t="s">
        <v>6709</v>
      </c>
      <c r="AE2891" s="248">
        <v>0</v>
      </c>
      <c r="AF2891" s="247" t="s">
        <v>6709</v>
      </c>
      <c r="AG2891" s="242" t="str">
        <f>IFERROR(VLOOKUP(작성용!A:A,RM!A:D,4,0),"-")</f>
        <v>김연수</v>
      </c>
      <c r="AH2891" s="9" t="s">
        <v>10126</v>
      </c>
      <c r="AI2891" s="238" t="s">
        <v>9173</v>
      </c>
      <c r="AJ2891" s="238" t="s">
        <v>9173</v>
      </c>
      <c r="AK2891" s="238" t="s">
        <v>6726</v>
      </c>
      <c r="AL2891" s="238">
        <v>2890</v>
      </c>
    </row>
    <row r="2892" spans="1:38" x14ac:dyDescent="0.3">
      <c r="A2892" s="223" t="s">
        <v>851</v>
      </c>
      <c r="B2892" s="223" t="s">
        <v>10122</v>
      </c>
      <c r="C2892" s="244" t="s">
        <v>6717</v>
      </c>
      <c r="D2892" s="240" t="s">
        <v>9689</v>
      </c>
      <c r="E2892" s="239" t="s">
        <v>5771</v>
      </c>
      <c r="F2892" s="243" t="s">
        <v>6729</v>
      </c>
      <c r="G2892" s="214">
        <v>0</v>
      </c>
      <c r="H2892" s="224" t="s">
        <v>9173</v>
      </c>
      <c r="I2892" s="224"/>
      <c r="J2892" s="234"/>
      <c r="K2892" s="224"/>
      <c r="L2892" s="224"/>
      <c r="M2892" s="224"/>
      <c r="N2892" s="243" t="s">
        <v>6946</v>
      </c>
      <c r="O2892" s="226" t="s">
        <v>10123</v>
      </c>
      <c r="P2892" s="226" t="s">
        <v>10124</v>
      </c>
      <c r="Q2892" s="226" t="s">
        <v>10125</v>
      </c>
      <c r="R2892" s="212" t="s">
        <v>5772</v>
      </c>
      <c r="S2892" s="212">
        <v>200000048</v>
      </c>
      <c r="T2892" s="236">
        <v>45534</v>
      </c>
      <c r="U2892" s="237" t="s">
        <v>6722</v>
      </c>
      <c r="V2892" s="237">
        <v>45573</v>
      </c>
      <c r="W2892" s="237">
        <v>45581</v>
      </c>
      <c r="X2892" s="237" t="s">
        <v>9173</v>
      </c>
      <c r="Y2892" s="225"/>
      <c r="Z2892" s="237" t="s">
        <v>6084</v>
      </c>
      <c r="AA2892" s="225">
        <v>202409</v>
      </c>
      <c r="AB2892" s="246"/>
      <c r="AC2892" s="247" t="s">
        <v>6708</v>
      </c>
      <c r="AD2892" s="247" t="s">
        <v>6709</v>
      </c>
      <c r="AE2892" s="248">
        <v>0</v>
      </c>
      <c r="AF2892" s="247" t="s">
        <v>6709</v>
      </c>
      <c r="AG2892" s="242" t="str">
        <f>IFERROR(VLOOKUP(작성용!A:A,RM!A:D,4,0),"-")</f>
        <v>김연수</v>
      </c>
      <c r="AH2892" s="9" t="s">
        <v>10126</v>
      </c>
      <c r="AI2892" s="238" t="s">
        <v>9173</v>
      </c>
      <c r="AJ2892" s="238" t="s">
        <v>9173</v>
      </c>
      <c r="AK2892" s="238" t="s">
        <v>6726</v>
      </c>
      <c r="AL2892" s="238">
        <v>2891</v>
      </c>
    </row>
    <row r="2893" spans="1:38" x14ac:dyDescent="0.3">
      <c r="A2893" s="223" t="s">
        <v>851</v>
      </c>
      <c r="B2893" s="223" t="s">
        <v>10122</v>
      </c>
      <c r="C2893" s="244" t="s">
        <v>6717</v>
      </c>
      <c r="D2893" s="240" t="s">
        <v>6802</v>
      </c>
      <c r="E2893" s="239" t="s">
        <v>6113</v>
      </c>
      <c r="F2893" s="243" t="s">
        <v>6729</v>
      </c>
      <c r="G2893" s="214">
        <v>0</v>
      </c>
      <c r="H2893" s="224" t="s">
        <v>9173</v>
      </c>
      <c r="I2893" s="224"/>
      <c r="J2893" s="234"/>
      <c r="K2893" s="224"/>
      <c r="L2893" s="224"/>
      <c r="M2893" s="224"/>
      <c r="N2893" s="243" t="s">
        <v>6946</v>
      </c>
      <c r="O2893" s="226" t="s">
        <v>10123</v>
      </c>
      <c r="P2893" s="226" t="s">
        <v>10124</v>
      </c>
      <c r="Q2893" s="226" t="s">
        <v>10125</v>
      </c>
      <c r="R2893" s="212" t="s">
        <v>6114</v>
      </c>
      <c r="S2893" s="212">
        <v>200000981</v>
      </c>
      <c r="T2893" s="236">
        <v>45534</v>
      </c>
      <c r="U2893" s="237" t="s">
        <v>6722</v>
      </c>
      <c r="V2893" s="237">
        <v>45573</v>
      </c>
      <c r="W2893" s="237">
        <v>45581</v>
      </c>
      <c r="X2893" s="237" t="s">
        <v>9173</v>
      </c>
      <c r="Y2893" s="225"/>
      <c r="Z2893" s="237" t="s">
        <v>6084</v>
      </c>
      <c r="AA2893" s="225">
        <v>202409</v>
      </c>
      <c r="AB2893" s="246"/>
      <c r="AC2893" s="247" t="s">
        <v>6708</v>
      </c>
      <c r="AD2893" s="247" t="s">
        <v>6709</v>
      </c>
      <c r="AE2893" s="248">
        <v>0</v>
      </c>
      <c r="AF2893" s="247" t="s">
        <v>6709</v>
      </c>
      <c r="AG2893" s="242" t="str">
        <f>IFERROR(VLOOKUP(작성용!A:A,RM!A:D,4,0),"-")</f>
        <v>김연수</v>
      </c>
      <c r="AH2893" s="9" t="s">
        <v>10126</v>
      </c>
      <c r="AI2893" s="238" t="s">
        <v>9173</v>
      </c>
      <c r="AJ2893" s="238" t="s">
        <v>9173</v>
      </c>
      <c r="AK2893" s="238" t="s">
        <v>6726</v>
      </c>
      <c r="AL2893" s="238">
        <v>2892</v>
      </c>
    </row>
    <row r="2894" spans="1:38" x14ac:dyDescent="0.3">
      <c r="A2894" s="223" t="s">
        <v>851</v>
      </c>
      <c r="B2894" s="223" t="s">
        <v>10122</v>
      </c>
      <c r="C2894" s="244" t="s">
        <v>6717</v>
      </c>
      <c r="D2894" s="240" t="s">
        <v>6803</v>
      </c>
      <c r="E2894" s="239" t="s">
        <v>3945</v>
      </c>
      <c r="F2894" s="243" t="s">
        <v>6729</v>
      </c>
      <c r="G2894" s="214">
        <v>0</v>
      </c>
      <c r="H2894" s="224" t="s">
        <v>9173</v>
      </c>
      <c r="I2894" s="224"/>
      <c r="J2894" s="234"/>
      <c r="K2894" s="224"/>
      <c r="L2894" s="224"/>
      <c r="M2894" s="224"/>
      <c r="N2894" s="243" t="s">
        <v>6946</v>
      </c>
      <c r="O2894" s="226" t="s">
        <v>10123</v>
      </c>
      <c r="P2894" s="226" t="s">
        <v>10124</v>
      </c>
      <c r="Q2894" s="226" t="s">
        <v>10125</v>
      </c>
      <c r="R2894" s="212" t="s">
        <v>4193</v>
      </c>
      <c r="S2894" s="212">
        <v>200000049</v>
      </c>
      <c r="T2894" s="236">
        <v>45534</v>
      </c>
      <c r="U2894" s="237" t="s">
        <v>6722</v>
      </c>
      <c r="V2894" s="237">
        <v>45573</v>
      </c>
      <c r="W2894" s="237">
        <v>45581</v>
      </c>
      <c r="X2894" s="237" t="s">
        <v>9173</v>
      </c>
      <c r="Y2894" s="225"/>
      <c r="Z2894" s="237" t="s">
        <v>6084</v>
      </c>
      <c r="AA2894" s="225">
        <v>202409</v>
      </c>
      <c r="AB2894" s="246"/>
      <c r="AC2894" s="247" t="s">
        <v>6708</v>
      </c>
      <c r="AD2894" s="247" t="s">
        <v>6709</v>
      </c>
      <c r="AE2894" s="248">
        <v>0</v>
      </c>
      <c r="AF2894" s="247" t="s">
        <v>6709</v>
      </c>
      <c r="AG2894" s="242" t="str">
        <f>IFERROR(VLOOKUP(작성용!A:A,RM!A:D,4,0),"-")</f>
        <v>김연수</v>
      </c>
      <c r="AH2894" s="9" t="s">
        <v>10126</v>
      </c>
      <c r="AI2894" s="238" t="s">
        <v>9173</v>
      </c>
      <c r="AJ2894" s="238" t="s">
        <v>9173</v>
      </c>
      <c r="AK2894" s="238" t="s">
        <v>6726</v>
      </c>
      <c r="AL2894" s="238">
        <v>2893</v>
      </c>
    </row>
    <row r="2895" spans="1:38" x14ac:dyDescent="0.3">
      <c r="A2895" s="223" t="s">
        <v>851</v>
      </c>
      <c r="B2895" s="223" t="s">
        <v>10122</v>
      </c>
      <c r="C2895" s="244" t="s">
        <v>6717</v>
      </c>
      <c r="D2895" s="240" t="s">
        <v>6799</v>
      </c>
      <c r="E2895" s="239" t="s">
        <v>6115</v>
      </c>
      <c r="F2895" s="243" t="s">
        <v>6729</v>
      </c>
      <c r="G2895" s="214">
        <v>0</v>
      </c>
      <c r="H2895" s="224" t="s">
        <v>9173</v>
      </c>
      <c r="I2895" s="224"/>
      <c r="J2895" s="234"/>
      <c r="K2895" s="224"/>
      <c r="L2895" s="224"/>
      <c r="M2895" s="224"/>
      <c r="N2895" s="243" t="s">
        <v>6946</v>
      </c>
      <c r="O2895" s="226" t="s">
        <v>10123</v>
      </c>
      <c r="P2895" s="226" t="s">
        <v>10124</v>
      </c>
      <c r="Q2895" s="226" t="s">
        <v>10125</v>
      </c>
      <c r="R2895" s="212" t="s">
        <v>6116</v>
      </c>
      <c r="S2895" s="212">
        <v>200001482</v>
      </c>
      <c r="T2895" s="236">
        <v>45534</v>
      </c>
      <c r="U2895" s="237" t="s">
        <v>6722</v>
      </c>
      <c r="V2895" s="237">
        <v>45573</v>
      </c>
      <c r="W2895" s="237">
        <v>45581</v>
      </c>
      <c r="X2895" s="237" t="s">
        <v>9173</v>
      </c>
      <c r="Y2895" s="225"/>
      <c r="Z2895" s="237" t="s">
        <v>6084</v>
      </c>
      <c r="AA2895" s="225">
        <v>202409</v>
      </c>
      <c r="AB2895" s="246"/>
      <c r="AC2895" s="247" t="s">
        <v>6708</v>
      </c>
      <c r="AD2895" s="247" t="s">
        <v>6709</v>
      </c>
      <c r="AE2895" s="248">
        <v>0</v>
      </c>
      <c r="AF2895" s="247" t="s">
        <v>6709</v>
      </c>
      <c r="AG2895" s="242" t="str">
        <f>IFERROR(VLOOKUP(작성용!A:A,RM!A:D,4,0),"-")</f>
        <v>김연수</v>
      </c>
      <c r="AH2895" s="9" t="s">
        <v>10126</v>
      </c>
      <c r="AI2895" s="238" t="s">
        <v>9173</v>
      </c>
      <c r="AJ2895" s="238" t="s">
        <v>9173</v>
      </c>
      <c r="AK2895" s="238" t="s">
        <v>6726</v>
      </c>
      <c r="AL2895" s="238">
        <v>2894</v>
      </c>
    </row>
    <row r="2896" spans="1:38" x14ac:dyDescent="0.3">
      <c r="A2896" s="223" t="s">
        <v>851</v>
      </c>
      <c r="B2896" s="223" t="s">
        <v>10122</v>
      </c>
      <c r="C2896" s="244" t="s">
        <v>6717</v>
      </c>
      <c r="D2896" s="240" t="s">
        <v>8401</v>
      </c>
      <c r="E2896" s="239" t="s">
        <v>5070</v>
      </c>
      <c r="F2896" s="243" t="s">
        <v>6729</v>
      </c>
      <c r="G2896" s="214">
        <v>0</v>
      </c>
      <c r="H2896" s="224" t="s">
        <v>9173</v>
      </c>
      <c r="I2896" s="224"/>
      <c r="J2896" s="234"/>
      <c r="K2896" s="224"/>
      <c r="L2896" s="224"/>
      <c r="M2896" s="224"/>
      <c r="N2896" s="243" t="s">
        <v>6946</v>
      </c>
      <c r="O2896" s="226" t="s">
        <v>10123</v>
      </c>
      <c r="P2896" s="226" t="s">
        <v>10124</v>
      </c>
      <c r="Q2896" s="226" t="s">
        <v>10125</v>
      </c>
      <c r="R2896" s="212" t="s">
        <v>5071</v>
      </c>
      <c r="S2896" s="212">
        <v>200001671</v>
      </c>
      <c r="T2896" s="236">
        <v>45534</v>
      </c>
      <c r="U2896" s="237" t="s">
        <v>6722</v>
      </c>
      <c r="V2896" s="237">
        <v>45573</v>
      </c>
      <c r="W2896" s="237">
        <v>45581</v>
      </c>
      <c r="X2896" s="237" t="s">
        <v>9173</v>
      </c>
      <c r="Y2896" s="225"/>
      <c r="Z2896" s="237" t="s">
        <v>6084</v>
      </c>
      <c r="AA2896" s="225">
        <v>202409</v>
      </c>
      <c r="AB2896" s="246"/>
      <c r="AC2896" s="247" t="s">
        <v>6708</v>
      </c>
      <c r="AD2896" s="247" t="s">
        <v>6709</v>
      </c>
      <c r="AE2896" s="248">
        <v>0</v>
      </c>
      <c r="AF2896" s="247" t="s">
        <v>6709</v>
      </c>
      <c r="AG2896" s="242" t="str">
        <f>IFERROR(VLOOKUP(작성용!A:A,RM!A:D,4,0),"-")</f>
        <v>김연수</v>
      </c>
      <c r="AH2896" s="9" t="s">
        <v>10126</v>
      </c>
      <c r="AI2896" s="238" t="s">
        <v>9173</v>
      </c>
      <c r="AJ2896" s="238" t="s">
        <v>9173</v>
      </c>
      <c r="AK2896" s="238" t="s">
        <v>6726</v>
      </c>
      <c r="AL2896" s="238">
        <v>2895</v>
      </c>
    </row>
    <row r="2897" spans="1:38" x14ac:dyDescent="0.3">
      <c r="A2897" s="223" t="s">
        <v>851</v>
      </c>
      <c r="B2897" s="223" t="s">
        <v>10122</v>
      </c>
      <c r="C2897" s="244" t="s">
        <v>6717</v>
      </c>
      <c r="D2897" s="240" t="s">
        <v>10136</v>
      </c>
      <c r="E2897" s="239" t="s">
        <v>6117</v>
      </c>
      <c r="F2897" s="243" t="s">
        <v>6729</v>
      </c>
      <c r="G2897" s="214">
        <v>0</v>
      </c>
      <c r="H2897" s="224" t="s">
        <v>9173</v>
      </c>
      <c r="I2897" s="224"/>
      <c r="J2897" s="234"/>
      <c r="K2897" s="224"/>
      <c r="L2897" s="224"/>
      <c r="M2897" s="224"/>
      <c r="N2897" s="243" t="s">
        <v>6946</v>
      </c>
      <c r="O2897" s="226" t="s">
        <v>10123</v>
      </c>
      <c r="P2897" s="226" t="s">
        <v>10124</v>
      </c>
      <c r="Q2897" s="226" t="s">
        <v>10125</v>
      </c>
      <c r="R2897" s="212" t="s">
        <v>6118</v>
      </c>
      <c r="S2897" s="212">
        <v>200001833</v>
      </c>
      <c r="T2897" s="236">
        <v>45534</v>
      </c>
      <c r="U2897" s="237" t="s">
        <v>6722</v>
      </c>
      <c r="V2897" s="237">
        <v>45573</v>
      </c>
      <c r="W2897" s="237">
        <v>45581</v>
      </c>
      <c r="X2897" s="237" t="s">
        <v>9173</v>
      </c>
      <c r="Y2897" s="225"/>
      <c r="Z2897" s="237" t="s">
        <v>6084</v>
      </c>
      <c r="AA2897" s="225">
        <v>202409</v>
      </c>
      <c r="AB2897" s="246"/>
      <c r="AC2897" s="247" t="s">
        <v>6708</v>
      </c>
      <c r="AD2897" s="247" t="s">
        <v>6709</v>
      </c>
      <c r="AE2897" s="248">
        <v>0</v>
      </c>
      <c r="AF2897" s="247" t="s">
        <v>6709</v>
      </c>
      <c r="AG2897" s="242" t="str">
        <f>IFERROR(VLOOKUP(작성용!A:A,RM!A:D,4,0),"-")</f>
        <v>김연수</v>
      </c>
      <c r="AH2897" s="9" t="s">
        <v>10126</v>
      </c>
      <c r="AI2897" s="238" t="s">
        <v>9173</v>
      </c>
      <c r="AJ2897" s="238" t="s">
        <v>9173</v>
      </c>
      <c r="AK2897" s="238" t="s">
        <v>6726</v>
      </c>
      <c r="AL2897" s="238">
        <v>2896</v>
      </c>
    </row>
    <row r="2898" spans="1:38" x14ac:dyDescent="0.3">
      <c r="A2898" s="223" t="s">
        <v>851</v>
      </c>
      <c r="B2898" s="223" t="s">
        <v>10122</v>
      </c>
      <c r="C2898" s="244" t="s">
        <v>6717</v>
      </c>
      <c r="D2898" s="240" t="s">
        <v>10137</v>
      </c>
      <c r="E2898" s="239" t="s">
        <v>6119</v>
      </c>
      <c r="F2898" s="243" t="s">
        <v>6729</v>
      </c>
      <c r="G2898" s="214">
        <v>0</v>
      </c>
      <c r="H2898" s="224" t="s">
        <v>9173</v>
      </c>
      <c r="I2898" s="224"/>
      <c r="J2898" s="234"/>
      <c r="K2898" s="224"/>
      <c r="L2898" s="224"/>
      <c r="M2898" s="224"/>
      <c r="N2898" s="243" t="s">
        <v>6946</v>
      </c>
      <c r="O2898" s="226" t="s">
        <v>10123</v>
      </c>
      <c r="P2898" s="226" t="s">
        <v>10124</v>
      </c>
      <c r="Q2898" s="226" t="s">
        <v>10125</v>
      </c>
      <c r="R2898" s="212" t="s">
        <v>6120</v>
      </c>
      <c r="S2898" s="212">
        <v>200001835</v>
      </c>
      <c r="T2898" s="236">
        <v>45534</v>
      </c>
      <c r="U2898" s="237" t="s">
        <v>6722</v>
      </c>
      <c r="V2898" s="237">
        <v>45573</v>
      </c>
      <c r="W2898" s="237">
        <v>45581</v>
      </c>
      <c r="X2898" s="237" t="s">
        <v>9173</v>
      </c>
      <c r="Y2898" s="225"/>
      <c r="Z2898" s="237" t="s">
        <v>6084</v>
      </c>
      <c r="AA2898" s="225">
        <v>202409</v>
      </c>
      <c r="AB2898" s="246"/>
      <c r="AC2898" s="247" t="s">
        <v>6708</v>
      </c>
      <c r="AD2898" s="247" t="s">
        <v>6709</v>
      </c>
      <c r="AE2898" s="248">
        <v>0</v>
      </c>
      <c r="AF2898" s="247" t="s">
        <v>6709</v>
      </c>
      <c r="AG2898" s="242" t="str">
        <f>IFERROR(VLOOKUP(작성용!A:A,RM!A:D,4,0),"-")</f>
        <v>김연수</v>
      </c>
      <c r="AH2898" s="9" t="s">
        <v>10126</v>
      </c>
      <c r="AI2898" s="238" t="s">
        <v>9173</v>
      </c>
      <c r="AJ2898" s="238" t="s">
        <v>9173</v>
      </c>
      <c r="AK2898" s="238" t="s">
        <v>6726</v>
      </c>
      <c r="AL2898" s="238">
        <v>2897</v>
      </c>
    </row>
    <row r="2899" spans="1:38" x14ac:dyDescent="0.3">
      <c r="A2899" s="223" t="s">
        <v>851</v>
      </c>
      <c r="B2899" s="223" t="s">
        <v>10122</v>
      </c>
      <c r="C2899" s="244" t="s">
        <v>6717</v>
      </c>
      <c r="D2899" s="240" t="s">
        <v>6800</v>
      </c>
      <c r="E2899" s="239" t="s">
        <v>6121</v>
      </c>
      <c r="F2899" s="243" t="s">
        <v>6729</v>
      </c>
      <c r="G2899" s="214">
        <v>0</v>
      </c>
      <c r="H2899" s="224" t="s">
        <v>9173</v>
      </c>
      <c r="I2899" s="224"/>
      <c r="J2899" s="234"/>
      <c r="K2899" s="224"/>
      <c r="L2899" s="224"/>
      <c r="M2899" s="224"/>
      <c r="N2899" s="243" t="s">
        <v>6946</v>
      </c>
      <c r="O2899" s="226" t="s">
        <v>10123</v>
      </c>
      <c r="P2899" s="226" t="s">
        <v>10124</v>
      </c>
      <c r="Q2899" s="226" t="s">
        <v>10125</v>
      </c>
      <c r="R2899" s="212" t="s">
        <v>6122</v>
      </c>
      <c r="S2899" s="212">
        <v>200001852</v>
      </c>
      <c r="T2899" s="236">
        <v>45534</v>
      </c>
      <c r="U2899" s="237" t="s">
        <v>6722</v>
      </c>
      <c r="V2899" s="237">
        <v>45573</v>
      </c>
      <c r="W2899" s="237">
        <v>45581</v>
      </c>
      <c r="X2899" s="237" t="s">
        <v>9173</v>
      </c>
      <c r="Y2899" s="225"/>
      <c r="Z2899" s="237" t="s">
        <v>6084</v>
      </c>
      <c r="AA2899" s="225">
        <v>202409</v>
      </c>
      <c r="AB2899" s="246"/>
      <c r="AC2899" s="247" t="s">
        <v>6708</v>
      </c>
      <c r="AD2899" s="247" t="s">
        <v>6709</v>
      </c>
      <c r="AE2899" s="248">
        <v>0</v>
      </c>
      <c r="AF2899" s="247" t="s">
        <v>6709</v>
      </c>
      <c r="AG2899" s="242" t="str">
        <f>IFERROR(VLOOKUP(작성용!A:A,RM!A:D,4,0),"-")</f>
        <v>김연수</v>
      </c>
      <c r="AH2899" s="9" t="s">
        <v>10126</v>
      </c>
      <c r="AI2899" s="238" t="s">
        <v>9173</v>
      </c>
      <c r="AJ2899" s="238" t="s">
        <v>9173</v>
      </c>
      <c r="AK2899" s="238" t="s">
        <v>6726</v>
      </c>
      <c r="AL2899" s="238">
        <v>2898</v>
      </c>
    </row>
    <row r="2900" spans="1:38" x14ac:dyDescent="0.3">
      <c r="A2900" s="223" t="s">
        <v>851</v>
      </c>
      <c r="B2900" s="223" t="s">
        <v>10122</v>
      </c>
      <c r="C2900" s="244" t="s">
        <v>6717</v>
      </c>
      <c r="D2900" s="240" t="s">
        <v>7765</v>
      </c>
      <c r="E2900" s="239" t="s">
        <v>3991</v>
      </c>
      <c r="F2900" s="243" t="s">
        <v>6729</v>
      </c>
      <c r="G2900" s="214">
        <v>0</v>
      </c>
      <c r="H2900" s="224" t="s">
        <v>9173</v>
      </c>
      <c r="I2900" s="224"/>
      <c r="J2900" s="234"/>
      <c r="K2900" s="224"/>
      <c r="L2900" s="224"/>
      <c r="M2900" s="224"/>
      <c r="N2900" s="243" t="s">
        <v>6946</v>
      </c>
      <c r="O2900" s="226" t="s">
        <v>10123</v>
      </c>
      <c r="P2900" s="226" t="s">
        <v>10124</v>
      </c>
      <c r="Q2900" s="226" t="s">
        <v>10125</v>
      </c>
      <c r="R2900" s="212" t="s">
        <v>4325</v>
      </c>
      <c r="S2900" s="212">
        <v>200001881</v>
      </c>
      <c r="T2900" s="236">
        <v>45534</v>
      </c>
      <c r="U2900" s="237" t="s">
        <v>6722</v>
      </c>
      <c r="V2900" s="237">
        <v>45573</v>
      </c>
      <c r="W2900" s="237">
        <v>45581</v>
      </c>
      <c r="X2900" s="237" t="s">
        <v>9173</v>
      </c>
      <c r="Y2900" s="225"/>
      <c r="Z2900" s="237" t="s">
        <v>6084</v>
      </c>
      <c r="AA2900" s="225">
        <v>202409</v>
      </c>
      <c r="AB2900" s="246"/>
      <c r="AC2900" s="247" t="s">
        <v>6708</v>
      </c>
      <c r="AD2900" s="247" t="s">
        <v>6709</v>
      </c>
      <c r="AE2900" s="248">
        <v>0</v>
      </c>
      <c r="AF2900" s="247" t="s">
        <v>6709</v>
      </c>
      <c r="AG2900" s="242" t="str">
        <f>IFERROR(VLOOKUP(작성용!A:A,RM!A:D,4,0),"-")</f>
        <v>김연수</v>
      </c>
      <c r="AH2900" s="9" t="s">
        <v>10126</v>
      </c>
      <c r="AI2900" s="238" t="s">
        <v>9173</v>
      </c>
      <c r="AJ2900" s="238" t="s">
        <v>9173</v>
      </c>
      <c r="AK2900" s="238" t="s">
        <v>6726</v>
      </c>
      <c r="AL2900" s="238">
        <v>2899</v>
      </c>
    </row>
    <row r="2901" spans="1:38" x14ac:dyDescent="0.3">
      <c r="A2901" s="223" t="s">
        <v>851</v>
      </c>
      <c r="B2901" s="223" t="s">
        <v>10122</v>
      </c>
      <c r="C2901" s="244" t="s">
        <v>6717</v>
      </c>
      <c r="D2901" s="240" t="s">
        <v>7369</v>
      </c>
      <c r="E2901" s="239" t="s">
        <v>4547</v>
      </c>
      <c r="F2901" s="243" t="s">
        <v>6729</v>
      </c>
      <c r="G2901" s="214">
        <v>0</v>
      </c>
      <c r="H2901" s="224" t="s">
        <v>9173</v>
      </c>
      <c r="I2901" s="224"/>
      <c r="J2901" s="234"/>
      <c r="K2901" s="224"/>
      <c r="L2901" s="224"/>
      <c r="M2901" s="224"/>
      <c r="N2901" s="243" t="s">
        <v>6946</v>
      </c>
      <c r="O2901" s="226" t="s">
        <v>10123</v>
      </c>
      <c r="P2901" s="226" t="s">
        <v>10124</v>
      </c>
      <c r="Q2901" s="226" t="s">
        <v>10125</v>
      </c>
      <c r="R2901" s="212" t="s">
        <v>4548</v>
      </c>
      <c r="S2901" s="212">
        <v>200001990</v>
      </c>
      <c r="T2901" s="236">
        <v>45534</v>
      </c>
      <c r="U2901" s="237" t="s">
        <v>6722</v>
      </c>
      <c r="V2901" s="237">
        <v>45573</v>
      </c>
      <c r="W2901" s="237">
        <v>45581</v>
      </c>
      <c r="X2901" s="237" t="s">
        <v>9173</v>
      </c>
      <c r="Y2901" s="225"/>
      <c r="Z2901" s="237" t="s">
        <v>6084</v>
      </c>
      <c r="AA2901" s="225">
        <v>202409</v>
      </c>
      <c r="AB2901" s="246"/>
      <c r="AC2901" s="247" t="s">
        <v>6708</v>
      </c>
      <c r="AD2901" s="247" t="s">
        <v>6709</v>
      </c>
      <c r="AE2901" s="248">
        <v>0</v>
      </c>
      <c r="AF2901" s="247" t="s">
        <v>6709</v>
      </c>
      <c r="AG2901" s="242" t="str">
        <f>IFERROR(VLOOKUP(작성용!A:A,RM!A:D,4,0),"-")</f>
        <v>김연수</v>
      </c>
      <c r="AH2901" s="9" t="s">
        <v>10126</v>
      </c>
      <c r="AI2901" s="238" t="s">
        <v>9173</v>
      </c>
      <c r="AJ2901" s="238" t="s">
        <v>9173</v>
      </c>
      <c r="AK2901" s="238" t="s">
        <v>6726</v>
      </c>
      <c r="AL2901" s="238">
        <v>2900</v>
      </c>
    </row>
    <row r="2902" spans="1:38" x14ac:dyDescent="0.3">
      <c r="A2902" s="223" t="s">
        <v>851</v>
      </c>
      <c r="B2902" s="223" t="s">
        <v>10122</v>
      </c>
      <c r="C2902" s="244" t="s">
        <v>6717</v>
      </c>
      <c r="D2902" s="240" t="s">
        <v>10138</v>
      </c>
      <c r="E2902" s="239" t="s">
        <v>6123</v>
      </c>
      <c r="F2902" s="243" t="s">
        <v>6729</v>
      </c>
      <c r="G2902" s="214">
        <v>0</v>
      </c>
      <c r="H2902" s="224" t="s">
        <v>9173</v>
      </c>
      <c r="I2902" s="224"/>
      <c r="J2902" s="234"/>
      <c r="K2902" s="224"/>
      <c r="L2902" s="224"/>
      <c r="M2902" s="224"/>
      <c r="N2902" s="243" t="s">
        <v>6946</v>
      </c>
      <c r="O2902" s="226" t="s">
        <v>10123</v>
      </c>
      <c r="P2902" s="226" t="s">
        <v>10124</v>
      </c>
      <c r="Q2902" s="226" t="s">
        <v>10125</v>
      </c>
      <c r="R2902" s="212" t="s">
        <v>6124</v>
      </c>
      <c r="S2902" s="212">
        <v>200001940</v>
      </c>
      <c r="T2902" s="236">
        <v>45534</v>
      </c>
      <c r="U2902" s="237" t="s">
        <v>6722</v>
      </c>
      <c r="V2902" s="237">
        <v>45573</v>
      </c>
      <c r="W2902" s="237">
        <v>45581</v>
      </c>
      <c r="X2902" s="237" t="s">
        <v>9173</v>
      </c>
      <c r="Y2902" s="225"/>
      <c r="Z2902" s="237" t="s">
        <v>6084</v>
      </c>
      <c r="AA2902" s="225">
        <v>202409</v>
      </c>
      <c r="AB2902" s="246"/>
      <c r="AC2902" s="247" t="s">
        <v>6708</v>
      </c>
      <c r="AD2902" s="247" t="s">
        <v>6709</v>
      </c>
      <c r="AE2902" s="248">
        <v>0</v>
      </c>
      <c r="AF2902" s="247" t="s">
        <v>6709</v>
      </c>
      <c r="AG2902" s="242" t="str">
        <f>IFERROR(VLOOKUP(작성용!A:A,RM!A:D,4,0),"-")</f>
        <v>김연수</v>
      </c>
      <c r="AH2902" s="9" t="s">
        <v>10126</v>
      </c>
      <c r="AI2902" s="238" t="s">
        <v>9173</v>
      </c>
      <c r="AJ2902" s="238" t="s">
        <v>9173</v>
      </c>
      <c r="AK2902" s="238" t="s">
        <v>6726</v>
      </c>
      <c r="AL2902" s="238">
        <v>2901</v>
      </c>
    </row>
    <row r="2903" spans="1:38" x14ac:dyDescent="0.3">
      <c r="A2903" s="223" t="s">
        <v>851</v>
      </c>
      <c r="B2903" s="223" t="s">
        <v>10122</v>
      </c>
      <c r="C2903" s="244" t="s">
        <v>6717</v>
      </c>
      <c r="D2903" s="240" t="s">
        <v>10139</v>
      </c>
      <c r="E2903" s="239" t="s">
        <v>6125</v>
      </c>
      <c r="F2903" s="243" t="s">
        <v>6729</v>
      </c>
      <c r="G2903" s="214">
        <v>0</v>
      </c>
      <c r="H2903" s="224" t="s">
        <v>9173</v>
      </c>
      <c r="I2903" s="224"/>
      <c r="J2903" s="234"/>
      <c r="K2903" s="224"/>
      <c r="L2903" s="224"/>
      <c r="M2903" s="224"/>
      <c r="N2903" s="243" t="s">
        <v>6946</v>
      </c>
      <c r="O2903" s="226" t="s">
        <v>10123</v>
      </c>
      <c r="P2903" s="226" t="s">
        <v>10124</v>
      </c>
      <c r="Q2903" s="226" t="s">
        <v>10125</v>
      </c>
      <c r="R2903" s="212" t="s">
        <v>6126</v>
      </c>
      <c r="S2903" s="212">
        <v>200002044</v>
      </c>
      <c r="T2903" s="236">
        <v>45534</v>
      </c>
      <c r="U2903" s="237" t="s">
        <v>6722</v>
      </c>
      <c r="V2903" s="237">
        <v>45573</v>
      </c>
      <c r="W2903" s="237">
        <v>45581</v>
      </c>
      <c r="X2903" s="237" t="s">
        <v>9173</v>
      </c>
      <c r="Y2903" s="225"/>
      <c r="Z2903" s="237" t="s">
        <v>6084</v>
      </c>
      <c r="AA2903" s="225">
        <v>202409</v>
      </c>
      <c r="AB2903" s="246"/>
      <c r="AC2903" s="247" t="s">
        <v>6708</v>
      </c>
      <c r="AD2903" s="247" t="s">
        <v>6709</v>
      </c>
      <c r="AE2903" s="248">
        <v>0</v>
      </c>
      <c r="AF2903" s="247" t="s">
        <v>6709</v>
      </c>
      <c r="AG2903" s="242" t="str">
        <f>IFERROR(VLOOKUP(작성용!A:A,RM!A:D,4,0),"-")</f>
        <v>김연수</v>
      </c>
      <c r="AH2903" s="9" t="s">
        <v>10126</v>
      </c>
      <c r="AI2903" s="238" t="s">
        <v>9173</v>
      </c>
      <c r="AJ2903" s="238" t="s">
        <v>9173</v>
      </c>
      <c r="AK2903" s="238" t="s">
        <v>6726</v>
      </c>
      <c r="AL2903" s="238">
        <v>2902</v>
      </c>
    </row>
    <row r="2904" spans="1:38" x14ac:dyDescent="0.3">
      <c r="A2904" s="223" t="s">
        <v>851</v>
      </c>
      <c r="B2904" s="223" t="s">
        <v>10122</v>
      </c>
      <c r="C2904" s="244" t="s">
        <v>6717</v>
      </c>
      <c r="D2904" s="240" t="s">
        <v>7768</v>
      </c>
      <c r="E2904" s="239" t="s">
        <v>3994</v>
      </c>
      <c r="F2904" s="243" t="s">
        <v>6729</v>
      </c>
      <c r="G2904" s="214">
        <v>0</v>
      </c>
      <c r="H2904" s="224" t="s">
        <v>9173</v>
      </c>
      <c r="I2904" s="224"/>
      <c r="J2904" s="234"/>
      <c r="K2904" s="224"/>
      <c r="L2904" s="224"/>
      <c r="M2904" s="224"/>
      <c r="N2904" s="243" t="s">
        <v>6946</v>
      </c>
      <c r="O2904" s="226" t="s">
        <v>10123</v>
      </c>
      <c r="P2904" s="226" t="s">
        <v>10124</v>
      </c>
      <c r="Q2904" s="226" t="s">
        <v>10125</v>
      </c>
      <c r="R2904" s="212" t="s">
        <v>4327</v>
      </c>
      <c r="S2904" s="212">
        <v>200002004</v>
      </c>
      <c r="T2904" s="236">
        <v>45534</v>
      </c>
      <c r="U2904" s="237" t="s">
        <v>6722</v>
      </c>
      <c r="V2904" s="237">
        <v>45573</v>
      </c>
      <c r="W2904" s="237">
        <v>45581</v>
      </c>
      <c r="X2904" s="237" t="s">
        <v>9173</v>
      </c>
      <c r="Y2904" s="225"/>
      <c r="Z2904" s="237" t="s">
        <v>6084</v>
      </c>
      <c r="AA2904" s="225">
        <v>202409</v>
      </c>
      <c r="AB2904" s="246"/>
      <c r="AC2904" s="247" t="s">
        <v>6708</v>
      </c>
      <c r="AD2904" s="247" t="s">
        <v>6709</v>
      </c>
      <c r="AE2904" s="248">
        <v>0</v>
      </c>
      <c r="AF2904" s="247" t="s">
        <v>6709</v>
      </c>
      <c r="AG2904" s="242" t="str">
        <f>IFERROR(VLOOKUP(작성용!A:A,RM!A:D,4,0),"-")</f>
        <v>김연수</v>
      </c>
      <c r="AH2904" s="9" t="s">
        <v>10126</v>
      </c>
      <c r="AI2904" s="238" t="s">
        <v>9173</v>
      </c>
      <c r="AJ2904" s="238" t="s">
        <v>9173</v>
      </c>
      <c r="AK2904" s="238" t="s">
        <v>6726</v>
      </c>
      <c r="AL2904" s="238">
        <v>2903</v>
      </c>
    </row>
    <row r="2905" spans="1:38" x14ac:dyDescent="0.3">
      <c r="A2905" s="223" t="s">
        <v>851</v>
      </c>
      <c r="B2905" s="223" t="s">
        <v>10122</v>
      </c>
      <c r="C2905" s="244" t="s">
        <v>6717</v>
      </c>
      <c r="D2905" s="240" t="s">
        <v>7774</v>
      </c>
      <c r="E2905" s="239" t="s">
        <v>4000</v>
      </c>
      <c r="F2905" s="243" t="s">
        <v>6729</v>
      </c>
      <c r="G2905" s="214">
        <v>0</v>
      </c>
      <c r="H2905" s="224" t="s">
        <v>9173</v>
      </c>
      <c r="I2905" s="224"/>
      <c r="J2905" s="234"/>
      <c r="K2905" s="224"/>
      <c r="L2905" s="224"/>
      <c r="M2905" s="224"/>
      <c r="N2905" s="243" t="s">
        <v>6946</v>
      </c>
      <c r="O2905" s="226" t="s">
        <v>10123</v>
      </c>
      <c r="P2905" s="226" t="s">
        <v>10124</v>
      </c>
      <c r="Q2905" s="226" t="s">
        <v>10125</v>
      </c>
      <c r="R2905" s="212" t="s">
        <v>4329</v>
      </c>
      <c r="S2905" s="212">
        <v>200002065</v>
      </c>
      <c r="T2905" s="236">
        <v>45534</v>
      </c>
      <c r="U2905" s="237" t="s">
        <v>6722</v>
      </c>
      <c r="V2905" s="237">
        <v>45573</v>
      </c>
      <c r="W2905" s="237">
        <v>45581</v>
      </c>
      <c r="X2905" s="237" t="s">
        <v>9173</v>
      </c>
      <c r="Y2905" s="225"/>
      <c r="Z2905" s="237" t="s">
        <v>6084</v>
      </c>
      <c r="AA2905" s="225">
        <v>202409</v>
      </c>
      <c r="AB2905" s="246"/>
      <c r="AC2905" s="247" t="s">
        <v>6708</v>
      </c>
      <c r="AD2905" s="247" t="s">
        <v>6709</v>
      </c>
      <c r="AE2905" s="248">
        <v>0</v>
      </c>
      <c r="AF2905" s="247" t="s">
        <v>6709</v>
      </c>
      <c r="AG2905" s="242" t="str">
        <f>IFERROR(VLOOKUP(작성용!A:A,RM!A:D,4,0),"-")</f>
        <v>김연수</v>
      </c>
      <c r="AH2905" s="9" t="s">
        <v>10126</v>
      </c>
      <c r="AI2905" s="238" t="s">
        <v>9173</v>
      </c>
      <c r="AJ2905" s="238" t="s">
        <v>9173</v>
      </c>
      <c r="AK2905" s="238" t="s">
        <v>6726</v>
      </c>
      <c r="AL2905" s="238">
        <v>2904</v>
      </c>
    </row>
    <row r="2906" spans="1:38" x14ac:dyDescent="0.3">
      <c r="A2906" s="223" t="s">
        <v>851</v>
      </c>
      <c r="B2906" s="223" t="s">
        <v>10122</v>
      </c>
      <c r="C2906" s="244" t="s">
        <v>6717</v>
      </c>
      <c r="D2906" s="240" t="s">
        <v>9683</v>
      </c>
      <c r="E2906" s="239" t="s">
        <v>5759</v>
      </c>
      <c r="F2906" s="243" t="s">
        <v>6729</v>
      </c>
      <c r="G2906" s="214">
        <v>0</v>
      </c>
      <c r="H2906" s="224" t="s">
        <v>9173</v>
      </c>
      <c r="I2906" s="224"/>
      <c r="J2906" s="234"/>
      <c r="K2906" s="224"/>
      <c r="L2906" s="224"/>
      <c r="M2906" s="224"/>
      <c r="N2906" s="243" t="s">
        <v>6946</v>
      </c>
      <c r="O2906" s="226" t="s">
        <v>10123</v>
      </c>
      <c r="P2906" s="226" t="s">
        <v>10124</v>
      </c>
      <c r="Q2906" s="226" t="s">
        <v>10125</v>
      </c>
      <c r="R2906" s="212" t="s">
        <v>5760</v>
      </c>
      <c r="S2906" s="212">
        <v>200000050</v>
      </c>
      <c r="T2906" s="236">
        <v>45534</v>
      </c>
      <c r="U2906" s="237" t="s">
        <v>6722</v>
      </c>
      <c r="V2906" s="237">
        <v>45573</v>
      </c>
      <c r="W2906" s="237">
        <v>45581</v>
      </c>
      <c r="X2906" s="237" t="s">
        <v>9173</v>
      </c>
      <c r="Y2906" s="225"/>
      <c r="Z2906" s="237" t="s">
        <v>6084</v>
      </c>
      <c r="AA2906" s="225">
        <v>202409</v>
      </c>
      <c r="AB2906" s="246"/>
      <c r="AC2906" s="247" t="s">
        <v>6708</v>
      </c>
      <c r="AD2906" s="247" t="s">
        <v>6709</v>
      </c>
      <c r="AE2906" s="248">
        <v>0</v>
      </c>
      <c r="AF2906" s="247" t="s">
        <v>6709</v>
      </c>
      <c r="AG2906" s="242" t="str">
        <f>IFERROR(VLOOKUP(작성용!A:A,RM!A:D,4,0),"-")</f>
        <v>김연수</v>
      </c>
      <c r="AH2906" s="9" t="s">
        <v>10126</v>
      </c>
      <c r="AI2906" s="238" t="s">
        <v>9173</v>
      </c>
      <c r="AJ2906" s="238" t="s">
        <v>9173</v>
      </c>
      <c r="AK2906" s="238" t="s">
        <v>6726</v>
      </c>
      <c r="AL2906" s="238">
        <v>2905</v>
      </c>
    </row>
    <row r="2907" spans="1:38" x14ac:dyDescent="0.3">
      <c r="A2907" s="223" t="s">
        <v>851</v>
      </c>
      <c r="B2907" s="223" t="s">
        <v>10122</v>
      </c>
      <c r="C2907" s="244" t="s">
        <v>6717</v>
      </c>
      <c r="D2907" s="240" t="s">
        <v>10140</v>
      </c>
      <c r="E2907" s="239" t="s">
        <v>6127</v>
      </c>
      <c r="F2907" s="243" t="s">
        <v>6729</v>
      </c>
      <c r="G2907" s="214">
        <v>0</v>
      </c>
      <c r="H2907" s="224" t="s">
        <v>9173</v>
      </c>
      <c r="I2907" s="224"/>
      <c r="J2907" s="234"/>
      <c r="K2907" s="224"/>
      <c r="L2907" s="224"/>
      <c r="M2907" s="224"/>
      <c r="N2907" s="243" t="s">
        <v>6946</v>
      </c>
      <c r="O2907" s="226" t="s">
        <v>10123</v>
      </c>
      <c r="P2907" s="226" t="s">
        <v>10124</v>
      </c>
      <c r="Q2907" s="226" t="s">
        <v>10125</v>
      </c>
      <c r="R2907" s="212" t="s">
        <v>6128</v>
      </c>
      <c r="S2907" s="212">
        <v>200000052</v>
      </c>
      <c r="T2907" s="236">
        <v>45534</v>
      </c>
      <c r="U2907" s="237" t="s">
        <v>6722</v>
      </c>
      <c r="V2907" s="237">
        <v>45573</v>
      </c>
      <c r="W2907" s="237">
        <v>45581</v>
      </c>
      <c r="X2907" s="237" t="s">
        <v>9173</v>
      </c>
      <c r="Y2907" s="225"/>
      <c r="Z2907" s="237" t="s">
        <v>6084</v>
      </c>
      <c r="AA2907" s="225">
        <v>202409</v>
      </c>
      <c r="AB2907" s="246"/>
      <c r="AC2907" s="247" t="s">
        <v>6708</v>
      </c>
      <c r="AD2907" s="247" t="s">
        <v>6709</v>
      </c>
      <c r="AE2907" s="248">
        <v>0</v>
      </c>
      <c r="AF2907" s="247" t="s">
        <v>6709</v>
      </c>
      <c r="AG2907" s="242" t="str">
        <f>IFERROR(VLOOKUP(작성용!A:A,RM!A:D,4,0),"-")</f>
        <v>김연수</v>
      </c>
      <c r="AH2907" s="9" t="s">
        <v>10126</v>
      </c>
      <c r="AI2907" s="238" t="s">
        <v>9173</v>
      </c>
      <c r="AJ2907" s="238" t="s">
        <v>9173</v>
      </c>
      <c r="AK2907" s="238" t="s">
        <v>6726</v>
      </c>
      <c r="AL2907" s="238">
        <v>2906</v>
      </c>
    </row>
    <row r="2908" spans="1:38" x14ac:dyDescent="0.3">
      <c r="A2908" s="223" t="s">
        <v>851</v>
      </c>
      <c r="B2908" s="223" t="s">
        <v>10122</v>
      </c>
      <c r="C2908" s="244" t="s">
        <v>6717</v>
      </c>
      <c r="D2908" s="240" t="s">
        <v>6861</v>
      </c>
      <c r="E2908" s="239" t="s">
        <v>5773</v>
      </c>
      <c r="F2908" s="243" t="s">
        <v>6729</v>
      </c>
      <c r="G2908" s="214">
        <v>0</v>
      </c>
      <c r="H2908" s="224" t="s">
        <v>9173</v>
      </c>
      <c r="I2908" s="224"/>
      <c r="J2908" s="234"/>
      <c r="K2908" s="224"/>
      <c r="L2908" s="224"/>
      <c r="M2908" s="224"/>
      <c r="N2908" s="243" t="s">
        <v>6946</v>
      </c>
      <c r="O2908" s="226" t="s">
        <v>10123</v>
      </c>
      <c r="P2908" s="226" t="s">
        <v>10124</v>
      </c>
      <c r="Q2908" s="226" t="s">
        <v>10125</v>
      </c>
      <c r="R2908" s="212" t="s">
        <v>5774</v>
      </c>
      <c r="S2908" s="212">
        <v>200000053</v>
      </c>
      <c r="T2908" s="236">
        <v>45534</v>
      </c>
      <c r="U2908" s="237" t="s">
        <v>6722</v>
      </c>
      <c r="V2908" s="237">
        <v>45573</v>
      </c>
      <c r="W2908" s="237">
        <v>45581</v>
      </c>
      <c r="X2908" s="237" t="s">
        <v>9173</v>
      </c>
      <c r="Y2908" s="225"/>
      <c r="Z2908" s="237" t="s">
        <v>6084</v>
      </c>
      <c r="AA2908" s="225">
        <v>202409</v>
      </c>
      <c r="AB2908" s="246"/>
      <c r="AC2908" s="247" t="s">
        <v>6708</v>
      </c>
      <c r="AD2908" s="247" t="s">
        <v>6709</v>
      </c>
      <c r="AE2908" s="248">
        <v>0</v>
      </c>
      <c r="AF2908" s="247" t="s">
        <v>6709</v>
      </c>
      <c r="AG2908" s="242" t="str">
        <f>IFERROR(VLOOKUP(작성용!A:A,RM!A:D,4,0),"-")</f>
        <v>김연수</v>
      </c>
      <c r="AH2908" s="9" t="s">
        <v>10126</v>
      </c>
      <c r="AI2908" s="238" t="s">
        <v>9173</v>
      </c>
      <c r="AJ2908" s="238" t="s">
        <v>9173</v>
      </c>
      <c r="AK2908" s="238" t="s">
        <v>6726</v>
      </c>
      <c r="AL2908" s="238">
        <v>2907</v>
      </c>
    </row>
    <row r="2909" spans="1:38" x14ac:dyDescent="0.3">
      <c r="A2909" s="223" t="s">
        <v>851</v>
      </c>
      <c r="B2909" s="223" t="s">
        <v>10122</v>
      </c>
      <c r="C2909" s="244" t="s">
        <v>6717</v>
      </c>
      <c r="D2909" s="240" t="s">
        <v>9694</v>
      </c>
      <c r="E2909" s="239" t="s">
        <v>5785</v>
      </c>
      <c r="F2909" s="243" t="s">
        <v>6729</v>
      </c>
      <c r="G2909" s="214">
        <v>0</v>
      </c>
      <c r="H2909" s="224" t="s">
        <v>9173</v>
      </c>
      <c r="I2909" s="224"/>
      <c r="J2909" s="234"/>
      <c r="K2909" s="224"/>
      <c r="L2909" s="224"/>
      <c r="M2909" s="224"/>
      <c r="N2909" s="243" t="s">
        <v>6946</v>
      </c>
      <c r="O2909" s="226" t="s">
        <v>10123</v>
      </c>
      <c r="P2909" s="226" t="s">
        <v>10124</v>
      </c>
      <c r="Q2909" s="226" t="s">
        <v>10125</v>
      </c>
      <c r="R2909" s="212" t="s">
        <v>5786</v>
      </c>
      <c r="S2909" s="212">
        <v>200001053</v>
      </c>
      <c r="T2909" s="236">
        <v>45534</v>
      </c>
      <c r="U2909" s="237" t="s">
        <v>6722</v>
      </c>
      <c r="V2909" s="237">
        <v>45573</v>
      </c>
      <c r="W2909" s="237">
        <v>45581</v>
      </c>
      <c r="X2909" s="237" t="s">
        <v>9173</v>
      </c>
      <c r="Y2909" s="225"/>
      <c r="Z2909" s="237" t="s">
        <v>6084</v>
      </c>
      <c r="AA2909" s="225">
        <v>202409</v>
      </c>
      <c r="AB2909" s="246"/>
      <c r="AC2909" s="247" t="s">
        <v>6708</v>
      </c>
      <c r="AD2909" s="247" t="s">
        <v>6709</v>
      </c>
      <c r="AE2909" s="248">
        <v>0</v>
      </c>
      <c r="AF2909" s="247" t="s">
        <v>6709</v>
      </c>
      <c r="AG2909" s="242" t="str">
        <f>IFERROR(VLOOKUP(작성용!A:A,RM!A:D,4,0),"-")</f>
        <v>김연수</v>
      </c>
      <c r="AH2909" s="9" t="s">
        <v>10126</v>
      </c>
      <c r="AI2909" s="238" t="s">
        <v>9173</v>
      </c>
      <c r="AJ2909" s="238" t="s">
        <v>9173</v>
      </c>
      <c r="AK2909" s="238" t="s">
        <v>6726</v>
      </c>
      <c r="AL2909" s="238">
        <v>2908</v>
      </c>
    </row>
    <row r="2910" spans="1:38" x14ac:dyDescent="0.3">
      <c r="A2910" s="223" t="s">
        <v>851</v>
      </c>
      <c r="B2910" s="223" t="s">
        <v>10122</v>
      </c>
      <c r="C2910" s="244" t="s">
        <v>6717</v>
      </c>
      <c r="D2910" s="240" t="s">
        <v>10141</v>
      </c>
      <c r="E2910" s="239" t="s">
        <v>6129</v>
      </c>
      <c r="F2910" s="243" t="s">
        <v>6729</v>
      </c>
      <c r="G2910" s="214">
        <v>0</v>
      </c>
      <c r="H2910" s="224" t="s">
        <v>9173</v>
      </c>
      <c r="I2910" s="224"/>
      <c r="J2910" s="234"/>
      <c r="K2910" s="224"/>
      <c r="L2910" s="224"/>
      <c r="M2910" s="224"/>
      <c r="N2910" s="243" t="s">
        <v>6946</v>
      </c>
      <c r="O2910" s="226" t="s">
        <v>10123</v>
      </c>
      <c r="P2910" s="226" t="s">
        <v>10124</v>
      </c>
      <c r="Q2910" s="226" t="s">
        <v>10125</v>
      </c>
      <c r="R2910" s="212" t="s">
        <v>6130</v>
      </c>
      <c r="S2910" s="212">
        <v>200001551</v>
      </c>
      <c r="T2910" s="236">
        <v>45534</v>
      </c>
      <c r="U2910" s="237" t="s">
        <v>6722</v>
      </c>
      <c r="V2910" s="237">
        <v>45573</v>
      </c>
      <c r="W2910" s="237">
        <v>45581</v>
      </c>
      <c r="X2910" s="237" t="s">
        <v>9173</v>
      </c>
      <c r="Y2910" s="225"/>
      <c r="Z2910" s="237" t="s">
        <v>6084</v>
      </c>
      <c r="AA2910" s="225">
        <v>202409</v>
      </c>
      <c r="AB2910" s="246"/>
      <c r="AC2910" s="247" t="s">
        <v>6708</v>
      </c>
      <c r="AD2910" s="247" t="s">
        <v>6709</v>
      </c>
      <c r="AE2910" s="248">
        <v>0</v>
      </c>
      <c r="AF2910" s="247" t="s">
        <v>6709</v>
      </c>
      <c r="AG2910" s="242" t="str">
        <f>IFERROR(VLOOKUP(작성용!A:A,RM!A:D,4,0),"-")</f>
        <v>김연수</v>
      </c>
      <c r="AH2910" s="9" t="s">
        <v>10126</v>
      </c>
      <c r="AI2910" s="238" t="s">
        <v>9173</v>
      </c>
      <c r="AJ2910" s="238" t="s">
        <v>9173</v>
      </c>
      <c r="AK2910" s="238" t="s">
        <v>6726</v>
      </c>
      <c r="AL2910" s="238">
        <v>2909</v>
      </c>
    </row>
    <row r="2911" spans="1:38" x14ac:dyDescent="0.3">
      <c r="A2911" s="223" t="s">
        <v>851</v>
      </c>
      <c r="B2911" s="223" t="s">
        <v>10122</v>
      </c>
      <c r="C2911" s="244" t="s">
        <v>6717</v>
      </c>
      <c r="D2911" s="240" t="s">
        <v>9705</v>
      </c>
      <c r="E2911" s="239" t="s">
        <v>5807</v>
      </c>
      <c r="F2911" s="243" t="s">
        <v>6729</v>
      </c>
      <c r="G2911" s="214">
        <v>0</v>
      </c>
      <c r="H2911" s="224" t="s">
        <v>9173</v>
      </c>
      <c r="I2911" s="224"/>
      <c r="J2911" s="234"/>
      <c r="K2911" s="224"/>
      <c r="L2911" s="224"/>
      <c r="M2911" s="224"/>
      <c r="N2911" s="243" t="s">
        <v>6946</v>
      </c>
      <c r="O2911" s="226" t="s">
        <v>10123</v>
      </c>
      <c r="P2911" s="226" t="s">
        <v>10124</v>
      </c>
      <c r="Q2911" s="226" t="s">
        <v>10125</v>
      </c>
      <c r="R2911" s="212" t="s">
        <v>5808</v>
      </c>
      <c r="S2911" s="212">
        <v>200001614</v>
      </c>
      <c r="T2911" s="236">
        <v>45534</v>
      </c>
      <c r="U2911" s="237" t="s">
        <v>6722</v>
      </c>
      <c r="V2911" s="237">
        <v>45573</v>
      </c>
      <c r="W2911" s="237">
        <v>45581</v>
      </c>
      <c r="X2911" s="237" t="s">
        <v>9173</v>
      </c>
      <c r="Y2911" s="225"/>
      <c r="Z2911" s="237" t="s">
        <v>6084</v>
      </c>
      <c r="AA2911" s="225">
        <v>202409</v>
      </c>
      <c r="AB2911" s="246"/>
      <c r="AC2911" s="247" t="s">
        <v>6708</v>
      </c>
      <c r="AD2911" s="247" t="s">
        <v>6709</v>
      </c>
      <c r="AE2911" s="248">
        <v>0</v>
      </c>
      <c r="AF2911" s="247" t="s">
        <v>6709</v>
      </c>
      <c r="AG2911" s="242" t="str">
        <f>IFERROR(VLOOKUP(작성용!A:A,RM!A:D,4,0),"-")</f>
        <v>김연수</v>
      </c>
      <c r="AH2911" s="9" t="s">
        <v>10126</v>
      </c>
      <c r="AI2911" s="238" t="s">
        <v>9173</v>
      </c>
      <c r="AJ2911" s="238" t="s">
        <v>9173</v>
      </c>
      <c r="AK2911" s="238" t="s">
        <v>6726</v>
      </c>
      <c r="AL2911" s="238">
        <v>2910</v>
      </c>
    </row>
    <row r="2912" spans="1:38" x14ac:dyDescent="0.3">
      <c r="A2912" s="223" t="s">
        <v>851</v>
      </c>
      <c r="B2912" s="223" t="s">
        <v>10122</v>
      </c>
      <c r="C2912" s="244" t="s">
        <v>6717</v>
      </c>
      <c r="D2912" s="240" t="s">
        <v>10142</v>
      </c>
      <c r="E2912" s="239" t="s">
        <v>6131</v>
      </c>
      <c r="F2912" s="243" t="s">
        <v>6729</v>
      </c>
      <c r="G2912" s="214">
        <v>0</v>
      </c>
      <c r="H2912" s="224" t="s">
        <v>9173</v>
      </c>
      <c r="I2912" s="224"/>
      <c r="J2912" s="234"/>
      <c r="K2912" s="224"/>
      <c r="L2912" s="224"/>
      <c r="M2912" s="224"/>
      <c r="N2912" s="243" t="s">
        <v>6946</v>
      </c>
      <c r="O2912" s="226" t="s">
        <v>10123</v>
      </c>
      <c r="P2912" s="226" t="s">
        <v>10124</v>
      </c>
      <c r="Q2912" s="226" t="s">
        <v>10125</v>
      </c>
      <c r="R2912" s="212" t="s">
        <v>6132</v>
      </c>
      <c r="S2912" s="212">
        <v>200001698</v>
      </c>
      <c r="T2912" s="236">
        <v>45534</v>
      </c>
      <c r="U2912" s="237" t="s">
        <v>6722</v>
      </c>
      <c r="V2912" s="237">
        <v>45573</v>
      </c>
      <c r="W2912" s="237">
        <v>45581</v>
      </c>
      <c r="X2912" s="237" t="s">
        <v>9173</v>
      </c>
      <c r="Y2912" s="225"/>
      <c r="Z2912" s="237" t="s">
        <v>6084</v>
      </c>
      <c r="AA2912" s="225">
        <v>202409</v>
      </c>
      <c r="AB2912" s="246"/>
      <c r="AC2912" s="247" t="s">
        <v>6708</v>
      </c>
      <c r="AD2912" s="247" t="s">
        <v>6709</v>
      </c>
      <c r="AE2912" s="248">
        <v>0</v>
      </c>
      <c r="AF2912" s="247" t="s">
        <v>6709</v>
      </c>
      <c r="AG2912" s="242" t="str">
        <f>IFERROR(VLOOKUP(작성용!A:A,RM!A:D,4,0),"-")</f>
        <v>김연수</v>
      </c>
      <c r="AH2912" s="9" t="s">
        <v>10126</v>
      </c>
      <c r="AI2912" s="238" t="s">
        <v>9173</v>
      </c>
      <c r="AJ2912" s="238" t="s">
        <v>9173</v>
      </c>
      <c r="AK2912" s="238" t="s">
        <v>6726</v>
      </c>
      <c r="AL2912" s="238">
        <v>2911</v>
      </c>
    </row>
    <row r="2913" spans="1:38" x14ac:dyDescent="0.3">
      <c r="A2913" s="223" t="s">
        <v>851</v>
      </c>
      <c r="B2913" s="223" t="s">
        <v>10122</v>
      </c>
      <c r="C2913" s="244" t="s">
        <v>6717</v>
      </c>
      <c r="D2913" s="240" t="s">
        <v>10143</v>
      </c>
      <c r="E2913" s="239" t="s">
        <v>6133</v>
      </c>
      <c r="F2913" s="243" t="s">
        <v>6729</v>
      </c>
      <c r="G2913" s="214">
        <v>0</v>
      </c>
      <c r="H2913" s="224" t="s">
        <v>9173</v>
      </c>
      <c r="I2913" s="224"/>
      <c r="J2913" s="234"/>
      <c r="K2913" s="224"/>
      <c r="L2913" s="224"/>
      <c r="M2913" s="224"/>
      <c r="N2913" s="243" t="s">
        <v>6946</v>
      </c>
      <c r="O2913" s="226" t="s">
        <v>10123</v>
      </c>
      <c r="P2913" s="226" t="s">
        <v>10124</v>
      </c>
      <c r="Q2913" s="226" t="s">
        <v>10125</v>
      </c>
      <c r="R2913" s="212" t="s">
        <v>6134</v>
      </c>
      <c r="S2913" s="212">
        <v>200001740</v>
      </c>
      <c r="T2913" s="236">
        <v>45534</v>
      </c>
      <c r="U2913" s="237" t="s">
        <v>6722</v>
      </c>
      <c r="V2913" s="237">
        <v>45573</v>
      </c>
      <c r="W2913" s="237">
        <v>45581</v>
      </c>
      <c r="X2913" s="237" t="s">
        <v>9173</v>
      </c>
      <c r="Y2913" s="225"/>
      <c r="Z2913" s="237" t="s">
        <v>6084</v>
      </c>
      <c r="AA2913" s="225">
        <v>202409</v>
      </c>
      <c r="AB2913" s="246"/>
      <c r="AC2913" s="247" t="s">
        <v>6708</v>
      </c>
      <c r="AD2913" s="247" t="s">
        <v>6709</v>
      </c>
      <c r="AE2913" s="248">
        <v>0</v>
      </c>
      <c r="AF2913" s="247" t="s">
        <v>6709</v>
      </c>
      <c r="AG2913" s="242" t="str">
        <f>IFERROR(VLOOKUP(작성용!A:A,RM!A:D,4,0),"-")</f>
        <v>김연수</v>
      </c>
      <c r="AH2913" s="9" t="s">
        <v>10126</v>
      </c>
      <c r="AI2913" s="238" t="s">
        <v>9173</v>
      </c>
      <c r="AJ2913" s="238" t="s">
        <v>9173</v>
      </c>
      <c r="AK2913" s="238" t="s">
        <v>6726</v>
      </c>
      <c r="AL2913" s="238">
        <v>2912</v>
      </c>
    </row>
    <row r="2914" spans="1:38" x14ac:dyDescent="0.3">
      <c r="A2914" s="223" t="s">
        <v>851</v>
      </c>
      <c r="B2914" s="223" t="s">
        <v>10122</v>
      </c>
      <c r="C2914" s="244" t="s">
        <v>6717</v>
      </c>
      <c r="D2914" s="240" t="s">
        <v>6851</v>
      </c>
      <c r="E2914" s="239" t="s">
        <v>6135</v>
      </c>
      <c r="F2914" s="243" t="s">
        <v>6729</v>
      </c>
      <c r="G2914" s="214">
        <v>0</v>
      </c>
      <c r="H2914" s="224" t="s">
        <v>9173</v>
      </c>
      <c r="I2914" s="224"/>
      <c r="J2914" s="234"/>
      <c r="K2914" s="224"/>
      <c r="L2914" s="224"/>
      <c r="M2914" s="224"/>
      <c r="N2914" s="243" t="s">
        <v>6946</v>
      </c>
      <c r="O2914" s="226" t="s">
        <v>10123</v>
      </c>
      <c r="P2914" s="226" t="s">
        <v>10124</v>
      </c>
      <c r="Q2914" s="226" t="s">
        <v>10125</v>
      </c>
      <c r="R2914" s="212" t="s">
        <v>6136</v>
      </c>
      <c r="S2914" s="212">
        <v>200001894</v>
      </c>
      <c r="T2914" s="236">
        <v>45534</v>
      </c>
      <c r="U2914" s="237" t="s">
        <v>6722</v>
      </c>
      <c r="V2914" s="237">
        <v>45573</v>
      </c>
      <c r="W2914" s="237">
        <v>45581</v>
      </c>
      <c r="X2914" s="237" t="s">
        <v>9173</v>
      </c>
      <c r="Y2914" s="225"/>
      <c r="Z2914" s="237" t="s">
        <v>6084</v>
      </c>
      <c r="AA2914" s="225">
        <v>202409</v>
      </c>
      <c r="AB2914" s="246"/>
      <c r="AC2914" s="247" t="s">
        <v>6708</v>
      </c>
      <c r="AD2914" s="247" t="s">
        <v>6709</v>
      </c>
      <c r="AE2914" s="248">
        <v>0</v>
      </c>
      <c r="AF2914" s="247" t="s">
        <v>6709</v>
      </c>
      <c r="AG2914" s="242" t="str">
        <f>IFERROR(VLOOKUP(작성용!A:A,RM!A:D,4,0),"-")</f>
        <v>김연수</v>
      </c>
      <c r="AH2914" s="9" t="s">
        <v>10126</v>
      </c>
      <c r="AI2914" s="238" t="s">
        <v>9173</v>
      </c>
      <c r="AJ2914" s="238" t="s">
        <v>9173</v>
      </c>
      <c r="AK2914" s="238" t="s">
        <v>6726</v>
      </c>
      <c r="AL2914" s="238">
        <v>2913</v>
      </c>
    </row>
    <row r="2915" spans="1:38" x14ac:dyDescent="0.3">
      <c r="A2915" s="223" t="s">
        <v>851</v>
      </c>
      <c r="B2915" s="223" t="s">
        <v>10122</v>
      </c>
      <c r="C2915" s="244" t="s">
        <v>6717</v>
      </c>
      <c r="D2915" s="240" t="s">
        <v>10144</v>
      </c>
      <c r="E2915" s="239" t="s">
        <v>6137</v>
      </c>
      <c r="F2915" s="243" t="s">
        <v>6729</v>
      </c>
      <c r="G2915" s="214">
        <v>0</v>
      </c>
      <c r="H2915" s="224" t="s">
        <v>9173</v>
      </c>
      <c r="I2915" s="224"/>
      <c r="J2915" s="234"/>
      <c r="K2915" s="224"/>
      <c r="L2915" s="224"/>
      <c r="M2915" s="224"/>
      <c r="N2915" s="243" t="s">
        <v>6946</v>
      </c>
      <c r="O2915" s="226" t="s">
        <v>10123</v>
      </c>
      <c r="P2915" s="226" t="s">
        <v>10124</v>
      </c>
      <c r="Q2915" s="226" t="s">
        <v>10125</v>
      </c>
      <c r="R2915" s="212" t="s">
        <v>6138</v>
      </c>
      <c r="S2915" s="212">
        <v>200002028</v>
      </c>
      <c r="T2915" s="236">
        <v>45534</v>
      </c>
      <c r="U2915" s="237" t="s">
        <v>6722</v>
      </c>
      <c r="V2915" s="237">
        <v>45573</v>
      </c>
      <c r="W2915" s="237">
        <v>45581</v>
      </c>
      <c r="X2915" s="237" t="s">
        <v>9173</v>
      </c>
      <c r="Y2915" s="225"/>
      <c r="Z2915" s="237" t="s">
        <v>6084</v>
      </c>
      <c r="AA2915" s="225">
        <v>202409</v>
      </c>
      <c r="AB2915" s="246"/>
      <c r="AC2915" s="247" t="s">
        <v>6708</v>
      </c>
      <c r="AD2915" s="247" t="s">
        <v>6709</v>
      </c>
      <c r="AE2915" s="248">
        <v>0</v>
      </c>
      <c r="AF2915" s="247" t="s">
        <v>6709</v>
      </c>
      <c r="AG2915" s="242" t="str">
        <f>IFERROR(VLOOKUP(작성용!A:A,RM!A:D,4,0),"-")</f>
        <v>김연수</v>
      </c>
      <c r="AH2915" s="9" t="s">
        <v>10126</v>
      </c>
      <c r="AI2915" s="238" t="s">
        <v>9173</v>
      </c>
      <c r="AJ2915" s="238" t="s">
        <v>9173</v>
      </c>
      <c r="AK2915" s="238" t="s">
        <v>6726</v>
      </c>
      <c r="AL2915" s="238">
        <v>2914</v>
      </c>
    </row>
    <row r="2916" spans="1:38" x14ac:dyDescent="0.3">
      <c r="A2916" s="223" t="s">
        <v>851</v>
      </c>
      <c r="B2916" s="223" t="s">
        <v>10122</v>
      </c>
      <c r="C2916" s="244" t="s">
        <v>6717</v>
      </c>
      <c r="D2916" s="240" t="s">
        <v>8070</v>
      </c>
      <c r="E2916" s="239" t="s">
        <v>4689</v>
      </c>
      <c r="F2916" s="243" t="s">
        <v>6729</v>
      </c>
      <c r="G2916" s="214">
        <v>0</v>
      </c>
      <c r="H2916" s="224" t="s">
        <v>9173</v>
      </c>
      <c r="I2916" s="224"/>
      <c r="J2916" s="234"/>
      <c r="K2916" s="224"/>
      <c r="L2916" s="224"/>
      <c r="M2916" s="224"/>
      <c r="N2916" s="243" t="s">
        <v>6946</v>
      </c>
      <c r="O2916" s="226" t="s">
        <v>10123</v>
      </c>
      <c r="P2916" s="226" t="s">
        <v>10124</v>
      </c>
      <c r="Q2916" s="226" t="s">
        <v>10125</v>
      </c>
      <c r="R2916" s="212" t="s">
        <v>4690</v>
      </c>
      <c r="S2916" s="212">
        <v>200001022</v>
      </c>
      <c r="T2916" s="236">
        <v>45534</v>
      </c>
      <c r="U2916" s="237" t="s">
        <v>6722</v>
      </c>
      <c r="V2916" s="237">
        <v>45573</v>
      </c>
      <c r="W2916" s="237">
        <v>45581</v>
      </c>
      <c r="X2916" s="237" t="s">
        <v>9173</v>
      </c>
      <c r="Y2916" s="225"/>
      <c r="Z2916" s="237" t="s">
        <v>6084</v>
      </c>
      <c r="AA2916" s="225">
        <v>202409</v>
      </c>
      <c r="AB2916" s="246"/>
      <c r="AC2916" s="247" t="s">
        <v>6708</v>
      </c>
      <c r="AD2916" s="247" t="s">
        <v>6709</v>
      </c>
      <c r="AE2916" s="248">
        <v>0</v>
      </c>
      <c r="AF2916" s="247" t="s">
        <v>6709</v>
      </c>
      <c r="AG2916" s="242" t="str">
        <f>IFERROR(VLOOKUP(작성용!A:A,RM!A:D,4,0),"-")</f>
        <v>김연수</v>
      </c>
      <c r="AH2916" s="9" t="s">
        <v>10126</v>
      </c>
      <c r="AI2916" s="238" t="s">
        <v>9173</v>
      </c>
      <c r="AJ2916" s="238" t="s">
        <v>9173</v>
      </c>
      <c r="AK2916" s="238" t="s">
        <v>6726</v>
      </c>
      <c r="AL2916" s="238">
        <v>2915</v>
      </c>
    </row>
    <row r="2917" spans="1:38" x14ac:dyDescent="0.3">
      <c r="A2917" s="223" t="s">
        <v>851</v>
      </c>
      <c r="B2917" s="223" t="s">
        <v>10122</v>
      </c>
      <c r="C2917" s="244" t="s">
        <v>6717</v>
      </c>
      <c r="D2917" s="240" t="s">
        <v>10145</v>
      </c>
      <c r="E2917" s="239" t="s">
        <v>6139</v>
      </c>
      <c r="F2917" s="243" t="s">
        <v>6729</v>
      </c>
      <c r="G2917" s="214">
        <v>0</v>
      </c>
      <c r="H2917" s="224" t="s">
        <v>9173</v>
      </c>
      <c r="I2917" s="224"/>
      <c r="J2917" s="234"/>
      <c r="K2917" s="224"/>
      <c r="L2917" s="224"/>
      <c r="M2917" s="224"/>
      <c r="N2917" s="243" t="s">
        <v>6946</v>
      </c>
      <c r="O2917" s="226" t="s">
        <v>10123</v>
      </c>
      <c r="P2917" s="226" t="s">
        <v>10124</v>
      </c>
      <c r="Q2917" s="226" t="s">
        <v>10125</v>
      </c>
      <c r="R2917" s="212" t="s">
        <v>6140</v>
      </c>
      <c r="S2917" s="212">
        <v>200001466</v>
      </c>
      <c r="T2917" s="236">
        <v>45534</v>
      </c>
      <c r="U2917" s="237" t="s">
        <v>6722</v>
      </c>
      <c r="V2917" s="237">
        <v>45573</v>
      </c>
      <c r="W2917" s="237">
        <v>45581</v>
      </c>
      <c r="X2917" s="237" t="s">
        <v>9173</v>
      </c>
      <c r="Y2917" s="225"/>
      <c r="Z2917" s="237" t="s">
        <v>6084</v>
      </c>
      <c r="AA2917" s="225">
        <v>202409</v>
      </c>
      <c r="AB2917" s="246"/>
      <c r="AC2917" s="247" t="s">
        <v>6708</v>
      </c>
      <c r="AD2917" s="247" t="s">
        <v>6709</v>
      </c>
      <c r="AE2917" s="248">
        <v>0</v>
      </c>
      <c r="AF2917" s="247" t="s">
        <v>6709</v>
      </c>
      <c r="AG2917" s="242" t="str">
        <f>IFERROR(VLOOKUP(작성용!A:A,RM!A:D,4,0),"-")</f>
        <v>김연수</v>
      </c>
      <c r="AH2917" s="9" t="s">
        <v>10126</v>
      </c>
      <c r="AI2917" s="238" t="s">
        <v>9173</v>
      </c>
      <c r="AJ2917" s="238" t="s">
        <v>9173</v>
      </c>
      <c r="AK2917" s="238" t="s">
        <v>6726</v>
      </c>
      <c r="AL2917" s="238">
        <v>2916</v>
      </c>
    </row>
    <row r="2918" spans="1:38" x14ac:dyDescent="0.3">
      <c r="A2918" s="223" t="s">
        <v>851</v>
      </c>
      <c r="B2918" s="223" t="s">
        <v>10122</v>
      </c>
      <c r="C2918" s="244" t="s">
        <v>6717</v>
      </c>
      <c r="D2918" s="240" t="s">
        <v>10146</v>
      </c>
      <c r="E2918" s="239" t="s">
        <v>6141</v>
      </c>
      <c r="F2918" s="243" t="s">
        <v>6729</v>
      </c>
      <c r="G2918" s="214">
        <v>0</v>
      </c>
      <c r="H2918" s="224" t="s">
        <v>9173</v>
      </c>
      <c r="I2918" s="224"/>
      <c r="J2918" s="234"/>
      <c r="K2918" s="224"/>
      <c r="L2918" s="224"/>
      <c r="M2918" s="224"/>
      <c r="N2918" s="243" t="s">
        <v>6946</v>
      </c>
      <c r="O2918" s="226" t="s">
        <v>10123</v>
      </c>
      <c r="P2918" s="226" t="s">
        <v>10124</v>
      </c>
      <c r="Q2918" s="226" t="s">
        <v>10125</v>
      </c>
      <c r="R2918" s="212" t="s">
        <v>6142</v>
      </c>
      <c r="S2918" s="212">
        <v>200001555</v>
      </c>
      <c r="T2918" s="236">
        <v>45534</v>
      </c>
      <c r="U2918" s="237" t="s">
        <v>6722</v>
      </c>
      <c r="V2918" s="237">
        <v>45573</v>
      </c>
      <c r="W2918" s="237">
        <v>45581</v>
      </c>
      <c r="X2918" s="237" t="s">
        <v>9173</v>
      </c>
      <c r="Y2918" s="225"/>
      <c r="Z2918" s="237" t="s">
        <v>6084</v>
      </c>
      <c r="AA2918" s="225">
        <v>202409</v>
      </c>
      <c r="AB2918" s="246"/>
      <c r="AC2918" s="247" t="s">
        <v>6708</v>
      </c>
      <c r="AD2918" s="247" t="s">
        <v>6709</v>
      </c>
      <c r="AE2918" s="248">
        <v>0</v>
      </c>
      <c r="AF2918" s="247" t="s">
        <v>6709</v>
      </c>
      <c r="AG2918" s="242" t="str">
        <f>IFERROR(VLOOKUP(작성용!A:A,RM!A:D,4,0),"-")</f>
        <v>김연수</v>
      </c>
      <c r="AH2918" s="9" t="s">
        <v>10126</v>
      </c>
      <c r="AI2918" s="238" t="s">
        <v>9173</v>
      </c>
      <c r="AJ2918" s="238" t="s">
        <v>9173</v>
      </c>
      <c r="AK2918" s="238" t="s">
        <v>6726</v>
      </c>
      <c r="AL2918" s="238">
        <v>2917</v>
      </c>
    </row>
    <row r="2919" spans="1:38" x14ac:dyDescent="0.3">
      <c r="A2919" s="223" t="s">
        <v>851</v>
      </c>
      <c r="B2919" s="223" t="s">
        <v>10122</v>
      </c>
      <c r="C2919" s="244" t="s">
        <v>6717</v>
      </c>
      <c r="D2919" s="240" t="s">
        <v>7363</v>
      </c>
      <c r="E2919" s="239" t="s">
        <v>3986</v>
      </c>
      <c r="F2919" s="243" t="s">
        <v>6729</v>
      </c>
      <c r="G2919" s="214">
        <v>0</v>
      </c>
      <c r="H2919" s="224" t="s">
        <v>9173</v>
      </c>
      <c r="I2919" s="224"/>
      <c r="J2919" s="234"/>
      <c r="K2919" s="224"/>
      <c r="L2919" s="224"/>
      <c r="M2919" s="224"/>
      <c r="N2919" s="243" t="s">
        <v>6946</v>
      </c>
      <c r="O2919" s="226" t="s">
        <v>10123</v>
      </c>
      <c r="P2919" s="226" t="s">
        <v>10124</v>
      </c>
      <c r="Q2919" s="226" t="s">
        <v>10125</v>
      </c>
      <c r="R2919" s="212" t="s">
        <v>4189</v>
      </c>
      <c r="S2919" s="212">
        <v>200001824</v>
      </c>
      <c r="T2919" s="236">
        <v>45534</v>
      </c>
      <c r="U2919" s="237" t="s">
        <v>6722</v>
      </c>
      <c r="V2919" s="237">
        <v>45573</v>
      </c>
      <c r="W2919" s="237">
        <v>45581</v>
      </c>
      <c r="X2919" s="237" t="s">
        <v>9173</v>
      </c>
      <c r="Y2919" s="225"/>
      <c r="Z2919" s="237" t="s">
        <v>6084</v>
      </c>
      <c r="AA2919" s="225">
        <v>202409</v>
      </c>
      <c r="AB2919" s="246"/>
      <c r="AC2919" s="247" t="s">
        <v>6708</v>
      </c>
      <c r="AD2919" s="247" t="s">
        <v>6709</v>
      </c>
      <c r="AE2919" s="248">
        <v>0</v>
      </c>
      <c r="AF2919" s="247" t="s">
        <v>6709</v>
      </c>
      <c r="AG2919" s="242" t="str">
        <f>IFERROR(VLOOKUP(작성용!A:A,RM!A:D,4,0),"-")</f>
        <v>김연수</v>
      </c>
      <c r="AH2919" s="9" t="s">
        <v>10126</v>
      </c>
      <c r="AI2919" s="238" t="s">
        <v>9173</v>
      </c>
      <c r="AJ2919" s="238" t="s">
        <v>9173</v>
      </c>
      <c r="AK2919" s="238" t="s">
        <v>6726</v>
      </c>
      <c r="AL2919" s="238">
        <v>2918</v>
      </c>
    </row>
    <row r="2920" spans="1:38" x14ac:dyDescent="0.3">
      <c r="A2920" s="223" t="s">
        <v>851</v>
      </c>
      <c r="B2920" s="223" t="s">
        <v>10122</v>
      </c>
      <c r="C2920" s="244" t="s">
        <v>6717</v>
      </c>
      <c r="D2920" s="240" t="s">
        <v>10147</v>
      </c>
      <c r="E2920" s="239" t="s">
        <v>6143</v>
      </c>
      <c r="F2920" s="243" t="s">
        <v>6729</v>
      </c>
      <c r="G2920" s="214">
        <v>0</v>
      </c>
      <c r="H2920" s="224" t="s">
        <v>9173</v>
      </c>
      <c r="I2920" s="224"/>
      <c r="J2920" s="234"/>
      <c r="K2920" s="224"/>
      <c r="L2920" s="224"/>
      <c r="M2920" s="224"/>
      <c r="N2920" s="243" t="s">
        <v>6946</v>
      </c>
      <c r="O2920" s="226" t="s">
        <v>10123</v>
      </c>
      <c r="P2920" s="226" t="s">
        <v>10124</v>
      </c>
      <c r="Q2920" s="226" t="s">
        <v>10125</v>
      </c>
      <c r="R2920" s="212" t="s">
        <v>6144</v>
      </c>
      <c r="S2920" s="212">
        <v>200001700</v>
      </c>
      <c r="T2920" s="236">
        <v>45534</v>
      </c>
      <c r="U2920" s="237" t="s">
        <v>6722</v>
      </c>
      <c r="V2920" s="237">
        <v>45573</v>
      </c>
      <c r="W2920" s="237">
        <v>45581</v>
      </c>
      <c r="X2920" s="237" t="s">
        <v>9173</v>
      </c>
      <c r="Y2920" s="225"/>
      <c r="Z2920" s="237" t="s">
        <v>6084</v>
      </c>
      <c r="AA2920" s="225">
        <v>202409</v>
      </c>
      <c r="AB2920" s="246"/>
      <c r="AC2920" s="247" t="s">
        <v>6708</v>
      </c>
      <c r="AD2920" s="247" t="s">
        <v>6709</v>
      </c>
      <c r="AE2920" s="248">
        <v>0</v>
      </c>
      <c r="AF2920" s="247" t="s">
        <v>6709</v>
      </c>
      <c r="AG2920" s="242" t="str">
        <f>IFERROR(VLOOKUP(작성용!A:A,RM!A:D,4,0),"-")</f>
        <v>김연수</v>
      </c>
      <c r="AH2920" s="9" t="s">
        <v>10126</v>
      </c>
      <c r="AI2920" s="238" t="s">
        <v>9173</v>
      </c>
      <c r="AJ2920" s="238" t="s">
        <v>9173</v>
      </c>
      <c r="AK2920" s="238" t="s">
        <v>6726</v>
      </c>
      <c r="AL2920" s="238">
        <v>2919</v>
      </c>
    </row>
    <row r="2921" spans="1:38" x14ac:dyDescent="0.3">
      <c r="A2921" s="223" t="s">
        <v>851</v>
      </c>
      <c r="B2921" s="223" t="s">
        <v>10122</v>
      </c>
      <c r="C2921" s="244" t="s">
        <v>6717</v>
      </c>
      <c r="D2921" s="240" t="s">
        <v>6718</v>
      </c>
      <c r="E2921" s="239" t="s">
        <v>6145</v>
      </c>
      <c r="F2921" s="243" t="s">
        <v>6729</v>
      </c>
      <c r="G2921" s="214">
        <v>0</v>
      </c>
      <c r="H2921" s="224" t="s">
        <v>9173</v>
      </c>
      <c r="I2921" s="224"/>
      <c r="J2921" s="234"/>
      <c r="K2921" s="224"/>
      <c r="L2921" s="224"/>
      <c r="M2921" s="224"/>
      <c r="N2921" s="243" t="s">
        <v>6946</v>
      </c>
      <c r="O2921" s="226" t="s">
        <v>10123</v>
      </c>
      <c r="P2921" s="226" t="s">
        <v>10124</v>
      </c>
      <c r="Q2921" s="226" t="s">
        <v>10125</v>
      </c>
      <c r="R2921" s="212" t="s">
        <v>6146</v>
      </c>
      <c r="S2921" s="212">
        <v>200001715</v>
      </c>
      <c r="T2921" s="236">
        <v>45534</v>
      </c>
      <c r="U2921" s="237" t="s">
        <v>6722</v>
      </c>
      <c r="V2921" s="237">
        <v>45573</v>
      </c>
      <c r="W2921" s="237">
        <v>45581</v>
      </c>
      <c r="X2921" s="237" t="s">
        <v>9173</v>
      </c>
      <c r="Y2921" s="225"/>
      <c r="Z2921" s="237" t="s">
        <v>6084</v>
      </c>
      <c r="AA2921" s="225">
        <v>202409</v>
      </c>
      <c r="AB2921" s="246"/>
      <c r="AC2921" s="247" t="s">
        <v>6708</v>
      </c>
      <c r="AD2921" s="247" t="s">
        <v>6709</v>
      </c>
      <c r="AE2921" s="248">
        <v>0</v>
      </c>
      <c r="AF2921" s="247" t="s">
        <v>6709</v>
      </c>
      <c r="AG2921" s="242" t="str">
        <f>IFERROR(VLOOKUP(작성용!A:A,RM!A:D,4,0),"-")</f>
        <v>김연수</v>
      </c>
      <c r="AH2921" s="9" t="s">
        <v>10126</v>
      </c>
      <c r="AI2921" s="238" t="s">
        <v>9173</v>
      </c>
      <c r="AJ2921" s="238" t="s">
        <v>9173</v>
      </c>
      <c r="AK2921" s="238" t="s">
        <v>6726</v>
      </c>
      <c r="AL2921" s="238">
        <v>2920</v>
      </c>
    </row>
    <row r="2922" spans="1:38" x14ac:dyDescent="0.3">
      <c r="A2922" s="223" t="s">
        <v>851</v>
      </c>
      <c r="B2922" s="223" t="s">
        <v>10122</v>
      </c>
      <c r="C2922" s="244" t="s">
        <v>6717</v>
      </c>
      <c r="D2922" s="240" t="s">
        <v>6738</v>
      </c>
      <c r="E2922" s="239" t="s">
        <v>5969</v>
      </c>
      <c r="F2922" s="243" t="s">
        <v>6729</v>
      </c>
      <c r="G2922" s="214">
        <v>0</v>
      </c>
      <c r="H2922" s="224" t="s">
        <v>9173</v>
      </c>
      <c r="I2922" s="224"/>
      <c r="J2922" s="234"/>
      <c r="K2922" s="224"/>
      <c r="L2922" s="224"/>
      <c r="M2922" s="224"/>
      <c r="N2922" s="243" t="s">
        <v>6946</v>
      </c>
      <c r="O2922" s="226" t="s">
        <v>10123</v>
      </c>
      <c r="P2922" s="226" t="s">
        <v>10124</v>
      </c>
      <c r="Q2922" s="226" t="s">
        <v>10125</v>
      </c>
      <c r="R2922" s="212" t="s">
        <v>5970</v>
      </c>
      <c r="S2922" s="212">
        <v>200001752</v>
      </c>
      <c r="T2922" s="236">
        <v>45534</v>
      </c>
      <c r="U2922" s="237" t="s">
        <v>6722</v>
      </c>
      <c r="V2922" s="237">
        <v>45573</v>
      </c>
      <c r="W2922" s="237">
        <v>45581</v>
      </c>
      <c r="X2922" s="237" t="s">
        <v>9173</v>
      </c>
      <c r="Y2922" s="225"/>
      <c r="Z2922" s="237" t="s">
        <v>6084</v>
      </c>
      <c r="AA2922" s="225">
        <v>202409</v>
      </c>
      <c r="AB2922" s="246"/>
      <c r="AC2922" s="247" t="s">
        <v>6708</v>
      </c>
      <c r="AD2922" s="247" t="s">
        <v>6709</v>
      </c>
      <c r="AE2922" s="248">
        <v>0</v>
      </c>
      <c r="AF2922" s="247" t="s">
        <v>6709</v>
      </c>
      <c r="AG2922" s="242" t="str">
        <f>IFERROR(VLOOKUP(작성용!A:A,RM!A:D,4,0),"-")</f>
        <v>김연수</v>
      </c>
      <c r="AH2922" s="9" t="s">
        <v>10126</v>
      </c>
      <c r="AI2922" s="238" t="s">
        <v>9173</v>
      </c>
      <c r="AJ2922" s="238" t="s">
        <v>9173</v>
      </c>
      <c r="AK2922" s="238" t="s">
        <v>6726</v>
      </c>
      <c r="AL2922" s="238">
        <v>2921</v>
      </c>
    </row>
    <row r="2923" spans="1:38" x14ac:dyDescent="0.3">
      <c r="A2923" s="223" t="s">
        <v>851</v>
      </c>
      <c r="B2923" s="223" t="s">
        <v>10122</v>
      </c>
      <c r="C2923" s="244" t="s">
        <v>6717</v>
      </c>
      <c r="D2923" s="240" t="s">
        <v>8406</v>
      </c>
      <c r="E2923" s="239" t="s">
        <v>5080</v>
      </c>
      <c r="F2923" s="243" t="s">
        <v>6729</v>
      </c>
      <c r="G2923" s="214">
        <v>0</v>
      </c>
      <c r="H2923" s="224" t="s">
        <v>9173</v>
      </c>
      <c r="I2923" s="224"/>
      <c r="J2923" s="234"/>
      <c r="K2923" s="224"/>
      <c r="L2923" s="224"/>
      <c r="M2923" s="224"/>
      <c r="N2923" s="243" t="s">
        <v>6946</v>
      </c>
      <c r="O2923" s="226" t="s">
        <v>10123</v>
      </c>
      <c r="P2923" s="226" t="s">
        <v>10124</v>
      </c>
      <c r="Q2923" s="226" t="s">
        <v>10125</v>
      </c>
      <c r="R2923" s="212" t="s">
        <v>5081</v>
      </c>
      <c r="S2923" s="212">
        <v>200001739</v>
      </c>
      <c r="T2923" s="236">
        <v>45534</v>
      </c>
      <c r="U2923" s="237" t="s">
        <v>6722</v>
      </c>
      <c r="V2923" s="237">
        <v>45573</v>
      </c>
      <c r="W2923" s="237">
        <v>45581</v>
      </c>
      <c r="X2923" s="237" t="s">
        <v>9173</v>
      </c>
      <c r="Y2923" s="225"/>
      <c r="Z2923" s="237" t="s">
        <v>6084</v>
      </c>
      <c r="AA2923" s="225">
        <v>202409</v>
      </c>
      <c r="AB2923" s="246"/>
      <c r="AC2923" s="247" t="s">
        <v>6708</v>
      </c>
      <c r="AD2923" s="247" t="s">
        <v>6709</v>
      </c>
      <c r="AE2923" s="248">
        <v>0</v>
      </c>
      <c r="AF2923" s="247" t="s">
        <v>6709</v>
      </c>
      <c r="AG2923" s="242" t="str">
        <f>IFERROR(VLOOKUP(작성용!A:A,RM!A:D,4,0),"-")</f>
        <v>김연수</v>
      </c>
      <c r="AH2923" s="9" t="s">
        <v>10126</v>
      </c>
      <c r="AI2923" s="238" t="s">
        <v>9173</v>
      </c>
      <c r="AJ2923" s="238" t="s">
        <v>9173</v>
      </c>
      <c r="AK2923" s="238" t="s">
        <v>6726</v>
      </c>
      <c r="AL2923" s="238">
        <v>2922</v>
      </c>
    </row>
    <row r="2924" spans="1:38" x14ac:dyDescent="0.3">
      <c r="A2924" s="223" t="s">
        <v>851</v>
      </c>
      <c r="B2924" s="223" t="s">
        <v>10122</v>
      </c>
      <c r="C2924" s="244" t="s">
        <v>6717</v>
      </c>
      <c r="D2924" s="240" t="s">
        <v>8407</v>
      </c>
      <c r="E2924" s="239" t="s">
        <v>5082</v>
      </c>
      <c r="F2924" s="243" t="s">
        <v>6729</v>
      </c>
      <c r="G2924" s="214">
        <v>0</v>
      </c>
      <c r="H2924" s="224" t="s">
        <v>9173</v>
      </c>
      <c r="I2924" s="224"/>
      <c r="J2924" s="234"/>
      <c r="K2924" s="224"/>
      <c r="L2924" s="224"/>
      <c r="M2924" s="224"/>
      <c r="N2924" s="243" t="s">
        <v>6946</v>
      </c>
      <c r="O2924" s="226" t="s">
        <v>10123</v>
      </c>
      <c r="P2924" s="226" t="s">
        <v>10124</v>
      </c>
      <c r="Q2924" s="226" t="s">
        <v>10125</v>
      </c>
      <c r="R2924" s="212" t="s">
        <v>5083</v>
      </c>
      <c r="S2924" s="212">
        <v>200001777</v>
      </c>
      <c r="T2924" s="236">
        <v>45534</v>
      </c>
      <c r="U2924" s="237" t="s">
        <v>6722</v>
      </c>
      <c r="V2924" s="237">
        <v>45573</v>
      </c>
      <c r="W2924" s="237">
        <v>45581</v>
      </c>
      <c r="X2924" s="237" t="s">
        <v>9173</v>
      </c>
      <c r="Y2924" s="225"/>
      <c r="Z2924" s="237" t="s">
        <v>6084</v>
      </c>
      <c r="AA2924" s="225">
        <v>202409</v>
      </c>
      <c r="AB2924" s="246"/>
      <c r="AC2924" s="247" t="s">
        <v>6708</v>
      </c>
      <c r="AD2924" s="247" t="s">
        <v>6709</v>
      </c>
      <c r="AE2924" s="248">
        <v>0</v>
      </c>
      <c r="AF2924" s="247" t="s">
        <v>6709</v>
      </c>
      <c r="AG2924" s="242" t="str">
        <f>IFERROR(VLOOKUP(작성용!A:A,RM!A:D,4,0),"-")</f>
        <v>김연수</v>
      </c>
      <c r="AH2924" s="9" t="s">
        <v>10126</v>
      </c>
      <c r="AI2924" s="238" t="s">
        <v>9173</v>
      </c>
      <c r="AJ2924" s="238" t="s">
        <v>9173</v>
      </c>
      <c r="AK2924" s="238" t="s">
        <v>6726</v>
      </c>
      <c r="AL2924" s="238">
        <v>2923</v>
      </c>
    </row>
    <row r="2925" spans="1:38" x14ac:dyDescent="0.3">
      <c r="A2925" s="223" t="s">
        <v>851</v>
      </c>
      <c r="B2925" s="223" t="s">
        <v>10122</v>
      </c>
      <c r="C2925" s="244" t="s">
        <v>6717</v>
      </c>
      <c r="D2925" s="240" t="s">
        <v>8495</v>
      </c>
      <c r="E2925" s="239" t="s">
        <v>5180</v>
      </c>
      <c r="F2925" s="243" t="s">
        <v>6729</v>
      </c>
      <c r="G2925" s="214">
        <v>0</v>
      </c>
      <c r="H2925" s="224" t="s">
        <v>9173</v>
      </c>
      <c r="I2925" s="224"/>
      <c r="J2925" s="234"/>
      <c r="K2925" s="224"/>
      <c r="L2925" s="224"/>
      <c r="M2925" s="224"/>
      <c r="N2925" s="243" t="s">
        <v>6946</v>
      </c>
      <c r="O2925" s="226" t="s">
        <v>10123</v>
      </c>
      <c r="P2925" s="226" t="s">
        <v>10124</v>
      </c>
      <c r="Q2925" s="226" t="s">
        <v>10125</v>
      </c>
      <c r="R2925" s="212" t="s">
        <v>5181</v>
      </c>
      <c r="S2925" s="212">
        <v>200001866</v>
      </c>
      <c r="T2925" s="236">
        <v>45534</v>
      </c>
      <c r="U2925" s="237" t="s">
        <v>6722</v>
      </c>
      <c r="V2925" s="237">
        <v>45573</v>
      </c>
      <c r="W2925" s="237">
        <v>45581</v>
      </c>
      <c r="X2925" s="237" t="s">
        <v>9173</v>
      </c>
      <c r="Y2925" s="225"/>
      <c r="Z2925" s="237" t="s">
        <v>6084</v>
      </c>
      <c r="AA2925" s="225">
        <v>202409</v>
      </c>
      <c r="AB2925" s="246"/>
      <c r="AC2925" s="247" t="s">
        <v>6708</v>
      </c>
      <c r="AD2925" s="247" t="s">
        <v>6709</v>
      </c>
      <c r="AE2925" s="248">
        <v>0</v>
      </c>
      <c r="AF2925" s="247" t="s">
        <v>6709</v>
      </c>
      <c r="AG2925" s="242" t="str">
        <f>IFERROR(VLOOKUP(작성용!A:A,RM!A:D,4,0),"-")</f>
        <v>김연수</v>
      </c>
      <c r="AH2925" s="9" t="s">
        <v>10126</v>
      </c>
      <c r="AI2925" s="238" t="s">
        <v>9173</v>
      </c>
      <c r="AJ2925" s="238" t="s">
        <v>9173</v>
      </c>
      <c r="AK2925" s="238" t="s">
        <v>6726</v>
      </c>
      <c r="AL2925" s="238">
        <v>2924</v>
      </c>
    </row>
    <row r="2926" spans="1:38" x14ac:dyDescent="0.3">
      <c r="A2926" s="223" t="s">
        <v>851</v>
      </c>
      <c r="B2926" s="223" t="s">
        <v>10122</v>
      </c>
      <c r="C2926" s="244" t="s">
        <v>6717</v>
      </c>
      <c r="D2926" s="240" t="s">
        <v>9977</v>
      </c>
      <c r="E2926" s="239" t="s">
        <v>5961</v>
      </c>
      <c r="F2926" s="243" t="s">
        <v>6729</v>
      </c>
      <c r="G2926" s="214">
        <v>0</v>
      </c>
      <c r="H2926" s="224" t="s">
        <v>9173</v>
      </c>
      <c r="I2926" s="224"/>
      <c r="J2926" s="234"/>
      <c r="K2926" s="224"/>
      <c r="L2926" s="224"/>
      <c r="M2926" s="224"/>
      <c r="N2926" s="243" t="s">
        <v>6946</v>
      </c>
      <c r="O2926" s="226" t="s">
        <v>10123</v>
      </c>
      <c r="P2926" s="226" t="s">
        <v>10124</v>
      </c>
      <c r="Q2926" s="226" t="s">
        <v>10125</v>
      </c>
      <c r="R2926" s="212" t="s">
        <v>5962</v>
      </c>
      <c r="S2926" s="212">
        <v>200001907</v>
      </c>
      <c r="T2926" s="236">
        <v>45534</v>
      </c>
      <c r="U2926" s="237" t="s">
        <v>6722</v>
      </c>
      <c r="V2926" s="237">
        <v>45573</v>
      </c>
      <c r="W2926" s="237">
        <v>45581</v>
      </c>
      <c r="X2926" s="237" t="s">
        <v>9173</v>
      </c>
      <c r="Y2926" s="225"/>
      <c r="Z2926" s="237" t="s">
        <v>6084</v>
      </c>
      <c r="AA2926" s="225">
        <v>202409</v>
      </c>
      <c r="AB2926" s="246"/>
      <c r="AC2926" s="247" t="s">
        <v>6708</v>
      </c>
      <c r="AD2926" s="247" t="s">
        <v>6709</v>
      </c>
      <c r="AE2926" s="248">
        <v>0</v>
      </c>
      <c r="AF2926" s="247" t="s">
        <v>6709</v>
      </c>
      <c r="AG2926" s="242" t="str">
        <f>IFERROR(VLOOKUP(작성용!A:A,RM!A:D,4,0),"-")</f>
        <v>김연수</v>
      </c>
      <c r="AH2926" s="9" t="s">
        <v>10126</v>
      </c>
      <c r="AI2926" s="238" t="s">
        <v>9173</v>
      </c>
      <c r="AJ2926" s="238" t="s">
        <v>9173</v>
      </c>
      <c r="AK2926" s="238" t="s">
        <v>6726</v>
      </c>
      <c r="AL2926" s="238">
        <v>2925</v>
      </c>
    </row>
    <row r="2927" spans="1:38" x14ac:dyDescent="0.3">
      <c r="A2927" s="223" t="s">
        <v>851</v>
      </c>
      <c r="B2927" s="223" t="s">
        <v>10122</v>
      </c>
      <c r="C2927" s="244" t="s">
        <v>6717</v>
      </c>
      <c r="D2927" s="240" t="s">
        <v>9985</v>
      </c>
      <c r="E2927" s="239" t="s">
        <v>5967</v>
      </c>
      <c r="F2927" s="243" t="s">
        <v>6729</v>
      </c>
      <c r="G2927" s="214">
        <v>0</v>
      </c>
      <c r="H2927" s="224" t="s">
        <v>9173</v>
      </c>
      <c r="I2927" s="224"/>
      <c r="J2927" s="234"/>
      <c r="K2927" s="224"/>
      <c r="L2927" s="224"/>
      <c r="M2927" s="224"/>
      <c r="N2927" s="243" t="s">
        <v>6946</v>
      </c>
      <c r="O2927" s="226" t="s">
        <v>10123</v>
      </c>
      <c r="P2927" s="226" t="s">
        <v>10124</v>
      </c>
      <c r="Q2927" s="226" t="s">
        <v>10125</v>
      </c>
      <c r="R2927" s="212" t="s">
        <v>5968</v>
      </c>
      <c r="S2927" s="212">
        <v>200001902</v>
      </c>
      <c r="T2927" s="236">
        <v>45534</v>
      </c>
      <c r="U2927" s="237" t="s">
        <v>6722</v>
      </c>
      <c r="V2927" s="237">
        <v>45573</v>
      </c>
      <c r="W2927" s="237">
        <v>45581</v>
      </c>
      <c r="X2927" s="237" t="s">
        <v>9173</v>
      </c>
      <c r="Y2927" s="225"/>
      <c r="Z2927" s="237" t="s">
        <v>6084</v>
      </c>
      <c r="AA2927" s="225">
        <v>202409</v>
      </c>
      <c r="AB2927" s="246"/>
      <c r="AC2927" s="247" t="s">
        <v>6708</v>
      </c>
      <c r="AD2927" s="247" t="s">
        <v>6709</v>
      </c>
      <c r="AE2927" s="248">
        <v>0</v>
      </c>
      <c r="AF2927" s="247" t="s">
        <v>6709</v>
      </c>
      <c r="AG2927" s="242" t="str">
        <f>IFERROR(VLOOKUP(작성용!A:A,RM!A:D,4,0),"-")</f>
        <v>김연수</v>
      </c>
      <c r="AH2927" s="9" t="s">
        <v>10126</v>
      </c>
      <c r="AI2927" s="238" t="s">
        <v>9173</v>
      </c>
      <c r="AJ2927" s="238" t="s">
        <v>9173</v>
      </c>
      <c r="AK2927" s="238" t="s">
        <v>6726</v>
      </c>
      <c r="AL2927" s="238">
        <v>2926</v>
      </c>
    </row>
    <row r="2928" spans="1:38" x14ac:dyDescent="0.3">
      <c r="A2928" s="223" t="s">
        <v>851</v>
      </c>
      <c r="B2928" s="223" t="s">
        <v>10122</v>
      </c>
      <c r="C2928" s="244" t="s">
        <v>6717</v>
      </c>
      <c r="D2928" s="240" t="s">
        <v>10148</v>
      </c>
      <c r="E2928" s="239" t="s">
        <v>6147</v>
      </c>
      <c r="F2928" s="243" t="s">
        <v>6729</v>
      </c>
      <c r="G2928" s="214">
        <v>0</v>
      </c>
      <c r="H2928" s="224" t="s">
        <v>9173</v>
      </c>
      <c r="I2928" s="224"/>
      <c r="J2928" s="234"/>
      <c r="K2928" s="224"/>
      <c r="L2928" s="224"/>
      <c r="M2928" s="224"/>
      <c r="N2928" s="243" t="s">
        <v>6946</v>
      </c>
      <c r="O2928" s="226" t="s">
        <v>10123</v>
      </c>
      <c r="P2928" s="226" t="s">
        <v>10124</v>
      </c>
      <c r="Q2928" s="226" t="s">
        <v>10125</v>
      </c>
      <c r="R2928" s="212" t="s">
        <v>6148</v>
      </c>
      <c r="S2928" s="212">
        <v>200002038</v>
      </c>
      <c r="T2928" s="236">
        <v>45534</v>
      </c>
      <c r="U2928" s="237" t="s">
        <v>6722</v>
      </c>
      <c r="V2928" s="237">
        <v>45573</v>
      </c>
      <c r="W2928" s="237">
        <v>45581</v>
      </c>
      <c r="X2928" s="237" t="s">
        <v>9173</v>
      </c>
      <c r="Y2928" s="225"/>
      <c r="Z2928" s="237" t="s">
        <v>6084</v>
      </c>
      <c r="AA2928" s="225">
        <v>202409</v>
      </c>
      <c r="AB2928" s="246"/>
      <c r="AC2928" s="247" t="s">
        <v>6708</v>
      </c>
      <c r="AD2928" s="247" t="s">
        <v>6709</v>
      </c>
      <c r="AE2928" s="248">
        <v>0</v>
      </c>
      <c r="AF2928" s="247" t="s">
        <v>6709</v>
      </c>
      <c r="AG2928" s="242" t="str">
        <f>IFERROR(VLOOKUP(작성용!A:A,RM!A:D,4,0),"-")</f>
        <v>김연수</v>
      </c>
      <c r="AH2928" s="9" t="s">
        <v>10126</v>
      </c>
      <c r="AI2928" s="238" t="s">
        <v>9173</v>
      </c>
      <c r="AJ2928" s="238" t="s">
        <v>9173</v>
      </c>
      <c r="AK2928" s="238" t="s">
        <v>6726</v>
      </c>
      <c r="AL2928" s="238">
        <v>2927</v>
      </c>
    </row>
    <row r="2929" spans="1:38" x14ac:dyDescent="0.3">
      <c r="A2929" s="223" t="s">
        <v>851</v>
      </c>
      <c r="B2929" s="223" t="s">
        <v>10122</v>
      </c>
      <c r="C2929" s="244" t="s">
        <v>6717</v>
      </c>
      <c r="D2929" s="240" t="s">
        <v>7775</v>
      </c>
      <c r="E2929" s="239" t="s">
        <v>4001</v>
      </c>
      <c r="F2929" s="243" t="s">
        <v>6729</v>
      </c>
      <c r="G2929" s="214">
        <v>0</v>
      </c>
      <c r="H2929" s="224" t="s">
        <v>9173</v>
      </c>
      <c r="I2929" s="224"/>
      <c r="J2929" s="234"/>
      <c r="K2929" s="224"/>
      <c r="L2929" s="224"/>
      <c r="M2929" s="224"/>
      <c r="N2929" s="243" t="s">
        <v>6946</v>
      </c>
      <c r="O2929" s="226" t="s">
        <v>10123</v>
      </c>
      <c r="P2929" s="226" t="s">
        <v>10124</v>
      </c>
      <c r="Q2929" s="226" t="s">
        <v>10125</v>
      </c>
      <c r="R2929" s="212" t="s">
        <v>4197</v>
      </c>
      <c r="S2929" s="212">
        <v>200002066</v>
      </c>
      <c r="T2929" s="236">
        <v>45534</v>
      </c>
      <c r="U2929" s="237" t="s">
        <v>6722</v>
      </c>
      <c r="V2929" s="237">
        <v>45573</v>
      </c>
      <c r="W2929" s="237">
        <v>45581</v>
      </c>
      <c r="X2929" s="237" t="s">
        <v>9173</v>
      </c>
      <c r="Y2929" s="225"/>
      <c r="Z2929" s="237" t="s">
        <v>6084</v>
      </c>
      <c r="AA2929" s="225">
        <v>202409</v>
      </c>
      <c r="AB2929" s="246"/>
      <c r="AC2929" s="247" t="s">
        <v>6708</v>
      </c>
      <c r="AD2929" s="247" t="s">
        <v>6709</v>
      </c>
      <c r="AE2929" s="248">
        <v>0</v>
      </c>
      <c r="AF2929" s="247" t="s">
        <v>6709</v>
      </c>
      <c r="AG2929" s="242" t="str">
        <f>IFERROR(VLOOKUP(작성용!A:A,RM!A:D,4,0),"-")</f>
        <v>김연수</v>
      </c>
      <c r="AH2929" s="9" t="s">
        <v>10126</v>
      </c>
      <c r="AI2929" s="238" t="s">
        <v>9173</v>
      </c>
      <c r="AJ2929" s="238" t="s">
        <v>9173</v>
      </c>
      <c r="AK2929" s="238" t="s">
        <v>6726</v>
      </c>
      <c r="AL2929" s="238">
        <v>2928</v>
      </c>
    </row>
    <row r="2930" spans="1:38" x14ac:dyDescent="0.3">
      <c r="A2930" s="223" t="s">
        <v>851</v>
      </c>
      <c r="B2930" s="223" t="s">
        <v>10122</v>
      </c>
      <c r="C2930" s="244" t="s">
        <v>6717</v>
      </c>
      <c r="D2930" s="240" t="s">
        <v>7746</v>
      </c>
      <c r="E2930" s="239" t="s">
        <v>3967</v>
      </c>
      <c r="F2930" s="243" t="s">
        <v>6729</v>
      </c>
      <c r="G2930" s="214">
        <v>0</v>
      </c>
      <c r="H2930" s="224" t="s">
        <v>9173</v>
      </c>
      <c r="I2930" s="224"/>
      <c r="J2930" s="234"/>
      <c r="K2930" s="224"/>
      <c r="L2930" s="224"/>
      <c r="M2930" s="224"/>
      <c r="N2930" s="243" t="s">
        <v>6946</v>
      </c>
      <c r="O2930" s="226" t="s">
        <v>10123</v>
      </c>
      <c r="P2930" s="226" t="s">
        <v>10124</v>
      </c>
      <c r="Q2930" s="226" t="s">
        <v>10125</v>
      </c>
      <c r="R2930" s="212" t="s">
        <v>4314</v>
      </c>
      <c r="S2930" s="212">
        <v>200000058</v>
      </c>
      <c r="T2930" s="236">
        <v>45534</v>
      </c>
      <c r="U2930" s="237" t="s">
        <v>6722</v>
      </c>
      <c r="V2930" s="237">
        <v>45573</v>
      </c>
      <c r="W2930" s="237">
        <v>45581</v>
      </c>
      <c r="X2930" s="237" t="s">
        <v>9173</v>
      </c>
      <c r="Y2930" s="225"/>
      <c r="Z2930" s="237" t="s">
        <v>6084</v>
      </c>
      <c r="AA2930" s="225">
        <v>202409</v>
      </c>
      <c r="AB2930" s="246"/>
      <c r="AC2930" s="247" t="s">
        <v>6708</v>
      </c>
      <c r="AD2930" s="247" t="s">
        <v>6709</v>
      </c>
      <c r="AE2930" s="248">
        <v>0</v>
      </c>
      <c r="AF2930" s="247" t="s">
        <v>6709</v>
      </c>
      <c r="AG2930" s="242" t="str">
        <f>IFERROR(VLOOKUP(작성용!A:A,RM!A:D,4,0),"-")</f>
        <v>김연수</v>
      </c>
      <c r="AH2930" s="9" t="s">
        <v>10126</v>
      </c>
      <c r="AI2930" s="238" t="s">
        <v>9173</v>
      </c>
      <c r="AJ2930" s="238" t="s">
        <v>9173</v>
      </c>
      <c r="AK2930" s="238" t="s">
        <v>6726</v>
      </c>
      <c r="AL2930" s="238">
        <v>2929</v>
      </c>
    </row>
    <row r="2931" spans="1:38" x14ac:dyDescent="0.3">
      <c r="A2931" s="223" t="s">
        <v>851</v>
      </c>
      <c r="B2931" s="223" t="s">
        <v>10122</v>
      </c>
      <c r="C2931" s="244" t="s">
        <v>6717</v>
      </c>
      <c r="D2931" s="240" t="s">
        <v>10149</v>
      </c>
      <c r="E2931" s="239" t="s">
        <v>6149</v>
      </c>
      <c r="F2931" s="243" t="s">
        <v>6729</v>
      </c>
      <c r="G2931" s="214">
        <v>0</v>
      </c>
      <c r="H2931" s="224" t="s">
        <v>9173</v>
      </c>
      <c r="I2931" s="224"/>
      <c r="J2931" s="234"/>
      <c r="K2931" s="224"/>
      <c r="L2931" s="224"/>
      <c r="M2931" s="224"/>
      <c r="N2931" s="243" t="s">
        <v>6946</v>
      </c>
      <c r="O2931" s="226" t="s">
        <v>10123</v>
      </c>
      <c r="P2931" s="226" t="s">
        <v>10124</v>
      </c>
      <c r="Q2931" s="226" t="s">
        <v>10125</v>
      </c>
      <c r="R2931" s="212" t="s">
        <v>6150</v>
      </c>
      <c r="S2931" s="212">
        <v>200000059</v>
      </c>
      <c r="T2931" s="236">
        <v>45534</v>
      </c>
      <c r="U2931" s="237" t="s">
        <v>6722</v>
      </c>
      <c r="V2931" s="237">
        <v>45573</v>
      </c>
      <c r="W2931" s="237">
        <v>45581</v>
      </c>
      <c r="X2931" s="237" t="s">
        <v>9173</v>
      </c>
      <c r="Y2931" s="225"/>
      <c r="Z2931" s="237" t="s">
        <v>6084</v>
      </c>
      <c r="AA2931" s="225">
        <v>202409</v>
      </c>
      <c r="AB2931" s="246"/>
      <c r="AC2931" s="247" t="s">
        <v>6708</v>
      </c>
      <c r="AD2931" s="247" t="s">
        <v>6709</v>
      </c>
      <c r="AE2931" s="248">
        <v>0</v>
      </c>
      <c r="AF2931" s="247" t="s">
        <v>6709</v>
      </c>
      <c r="AG2931" s="242" t="str">
        <f>IFERROR(VLOOKUP(작성용!A:A,RM!A:D,4,0),"-")</f>
        <v>김연수</v>
      </c>
      <c r="AH2931" s="9" t="s">
        <v>10126</v>
      </c>
      <c r="AI2931" s="238" t="s">
        <v>9173</v>
      </c>
      <c r="AJ2931" s="238" t="s">
        <v>9173</v>
      </c>
      <c r="AK2931" s="238" t="s">
        <v>6726</v>
      </c>
      <c r="AL2931" s="238">
        <v>2930</v>
      </c>
    </row>
    <row r="2932" spans="1:38" x14ac:dyDescent="0.3">
      <c r="A2932" s="223" t="s">
        <v>851</v>
      </c>
      <c r="B2932" s="223" t="s">
        <v>10122</v>
      </c>
      <c r="C2932" s="244" t="s">
        <v>6717</v>
      </c>
      <c r="D2932" s="240" t="s">
        <v>8163</v>
      </c>
      <c r="E2932" s="239" t="s">
        <v>4893</v>
      </c>
      <c r="F2932" s="243" t="s">
        <v>6729</v>
      </c>
      <c r="G2932" s="214">
        <v>0</v>
      </c>
      <c r="H2932" s="224" t="s">
        <v>9173</v>
      </c>
      <c r="I2932" s="224"/>
      <c r="J2932" s="234"/>
      <c r="K2932" s="224"/>
      <c r="L2932" s="224"/>
      <c r="M2932" s="224"/>
      <c r="N2932" s="243" t="s">
        <v>6946</v>
      </c>
      <c r="O2932" s="226" t="s">
        <v>10123</v>
      </c>
      <c r="P2932" s="226" t="s">
        <v>10124</v>
      </c>
      <c r="Q2932" s="226" t="s">
        <v>10125</v>
      </c>
      <c r="R2932" s="212" t="s">
        <v>4894</v>
      </c>
      <c r="S2932" s="212">
        <v>200000061</v>
      </c>
      <c r="T2932" s="236">
        <v>45534</v>
      </c>
      <c r="U2932" s="237" t="s">
        <v>6722</v>
      </c>
      <c r="V2932" s="237">
        <v>45573</v>
      </c>
      <c r="W2932" s="237">
        <v>45581</v>
      </c>
      <c r="X2932" s="237" t="s">
        <v>9173</v>
      </c>
      <c r="Y2932" s="225"/>
      <c r="Z2932" s="237" t="s">
        <v>6084</v>
      </c>
      <c r="AA2932" s="225">
        <v>202409</v>
      </c>
      <c r="AB2932" s="246"/>
      <c r="AC2932" s="247" t="s">
        <v>6708</v>
      </c>
      <c r="AD2932" s="247" t="s">
        <v>6709</v>
      </c>
      <c r="AE2932" s="248">
        <v>0</v>
      </c>
      <c r="AF2932" s="247" t="s">
        <v>6709</v>
      </c>
      <c r="AG2932" s="242" t="str">
        <f>IFERROR(VLOOKUP(작성용!A:A,RM!A:D,4,0),"-")</f>
        <v>김연수</v>
      </c>
      <c r="AH2932" s="9" t="s">
        <v>10126</v>
      </c>
      <c r="AI2932" s="238" t="s">
        <v>9173</v>
      </c>
      <c r="AJ2932" s="238" t="s">
        <v>9173</v>
      </c>
      <c r="AK2932" s="238" t="s">
        <v>6726</v>
      </c>
      <c r="AL2932" s="238">
        <v>2931</v>
      </c>
    </row>
    <row r="2933" spans="1:38" x14ac:dyDescent="0.3">
      <c r="A2933" s="223" t="s">
        <v>851</v>
      </c>
      <c r="B2933" s="223" t="s">
        <v>10122</v>
      </c>
      <c r="C2933" s="244" t="s">
        <v>6717</v>
      </c>
      <c r="D2933" s="240" t="s">
        <v>8164</v>
      </c>
      <c r="E2933" s="239" t="s">
        <v>4895</v>
      </c>
      <c r="F2933" s="243" t="s">
        <v>6729</v>
      </c>
      <c r="G2933" s="214">
        <v>0</v>
      </c>
      <c r="H2933" s="224" t="s">
        <v>9173</v>
      </c>
      <c r="I2933" s="224"/>
      <c r="J2933" s="234"/>
      <c r="K2933" s="224"/>
      <c r="L2933" s="224"/>
      <c r="M2933" s="224"/>
      <c r="N2933" s="243" t="s">
        <v>6946</v>
      </c>
      <c r="O2933" s="226" t="s">
        <v>10123</v>
      </c>
      <c r="P2933" s="226" t="s">
        <v>10124</v>
      </c>
      <c r="Q2933" s="226" t="s">
        <v>10125</v>
      </c>
      <c r="R2933" s="212" t="s">
        <v>4896</v>
      </c>
      <c r="S2933" s="212">
        <v>200000062</v>
      </c>
      <c r="T2933" s="236">
        <v>45534</v>
      </c>
      <c r="U2933" s="237" t="s">
        <v>6722</v>
      </c>
      <c r="V2933" s="237">
        <v>45573</v>
      </c>
      <c r="W2933" s="237">
        <v>45581</v>
      </c>
      <c r="X2933" s="237" t="s">
        <v>9173</v>
      </c>
      <c r="Y2933" s="225"/>
      <c r="Z2933" s="237" t="s">
        <v>6084</v>
      </c>
      <c r="AA2933" s="225">
        <v>202409</v>
      </c>
      <c r="AB2933" s="246"/>
      <c r="AC2933" s="247" t="s">
        <v>6708</v>
      </c>
      <c r="AD2933" s="247" t="s">
        <v>6709</v>
      </c>
      <c r="AE2933" s="248">
        <v>0</v>
      </c>
      <c r="AF2933" s="247" t="s">
        <v>6709</v>
      </c>
      <c r="AG2933" s="242" t="str">
        <f>IFERROR(VLOOKUP(작성용!A:A,RM!A:D,4,0),"-")</f>
        <v>김연수</v>
      </c>
      <c r="AH2933" s="9" t="s">
        <v>10126</v>
      </c>
      <c r="AI2933" s="238" t="s">
        <v>9173</v>
      </c>
      <c r="AJ2933" s="238" t="s">
        <v>9173</v>
      </c>
      <c r="AK2933" s="238" t="s">
        <v>6726</v>
      </c>
      <c r="AL2933" s="238">
        <v>2932</v>
      </c>
    </row>
    <row r="2934" spans="1:38" x14ac:dyDescent="0.3">
      <c r="A2934" s="223" t="s">
        <v>851</v>
      </c>
      <c r="B2934" s="223" t="s">
        <v>10122</v>
      </c>
      <c r="C2934" s="244" t="s">
        <v>6717</v>
      </c>
      <c r="D2934" s="240" t="s">
        <v>10108</v>
      </c>
      <c r="E2934" s="239" t="s">
        <v>6075</v>
      </c>
      <c r="F2934" s="243" t="s">
        <v>6729</v>
      </c>
      <c r="G2934" s="214">
        <v>0</v>
      </c>
      <c r="H2934" s="224" t="s">
        <v>9173</v>
      </c>
      <c r="I2934" s="224"/>
      <c r="J2934" s="234"/>
      <c r="K2934" s="224"/>
      <c r="L2934" s="224"/>
      <c r="M2934" s="224"/>
      <c r="N2934" s="243" t="s">
        <v>6946</v>
      </c>
      <c r="O2934" s="226" t="s">
        <v>10123</v>
      </c>
      <c r="P2934" s="226" t="s">
        <v>10124</v>
      </c>
      <c r="Q2934" s="226" t="s">
        <v>10125</v>
      </c>
      <c r="R2934" s="212" t="s">
        <v>6076</v>
      </c>
      <c r="S2934" s="212">
        <v>200000063</v>
      </c>
      <c r="T2934" s="236">
        <v>45534</v>
      </c>
      <c r="U2934" s="237" t="s">
        <v>6722</v>
      </c>
      <c r="V2934" s="237">
        <v>45573</v>
      </c>
      <c r="W2934" s="237">
        <v>45581</v>
      </c>
      <c r="X2934" s="237" t="s">
        <v>9173</v>
      </c>
      <c r="Y2934" s="225"/>
      <c r="Z2934" s="237" t="s">
        <v>6084</v>
      </c>
      <c r="AA2934" s="225">
        <v>202409</v>
      </c>
      <c r="AB2934" s="246"/>
      <c r="AC2934" s="247" t="s">
        <v>6708</v>
      </c>
      <c r="AD2934" s="247" t="s">
        <v>6709</v>
      </c>
      <c r="AE2934" s="248">
        <v>0</v>
      </c>
      <c r="AF2934" s="247" t="s">
        <v>6709</v>
      </c>
      <c r="AG2934" s="242" t="str">
        <f>IFERROR(VLOOKUP(작성용!A:A,RM!A:D,4,0),"-")</f>
        <v>김연수</v>
      </c>
      <c r="AH2934" s="9" t="s">
        <v>10126</v>
      </c>
      <c r="AI2934" s="238" t="s">
        <v>9173</v>
      </c>
      <c r="AJ2934" s="238" t="s">
        <v>9173</v>
      </c>
      <c r="AK2934" s="238" t="s">
        <v>6726</v>
      </c>
      <c r="AL2934" s="238">
        <v>2933</v>
      </c>
    </row>
    <row r="2935" spans="1:38" x14ac:dyDescent="0.3">
      <c r="A2935" s="223" t="s">
        <v>851</v>
      </c>
      <c r="B2935" s="223" t="s">
        <v>10122</v>
      </c>
      <c r="C2935" s="244" t="s">
        <v>6717</v>
      </c>
      <c r="D2935" s="240" t="s">
        <v>10150</v>
      </c>
      <c r="E2935" s="239" t="s">
        <v>6151</v>
      </c>
      <c r="F2935" s="243" t="s">
        <v>6729</v>
      </c>
      <c r="G2935" s="214">
        <v>0</v>
      </c>
      <c r="H2935" s="224" t="s">
        <v>9173</v>
      </c>
      <c r="I2935" s="224"/>
      <c r="J2935" s="234"/>
      <c r="K2935" s="224"/>
      <c r="L2935" s="224"/>
      <c r="M2935" s="224"/>
      <c r="N2935" s="243" t="s">
        <v>6946</v>
      </c>
      <c r="O2935" s="226" t="s">
        <v>10123</v>
      </c>
      <c r="P2935" s="226" t="s">
        <v>10124</v>
      </c>
      <c r="Q2935" s="226" t="s">
        <v>10125</v>
      </c>
      <c r="R2935" s="212" t="s">
        <v>6152</v>
      </c>
      <c r="S2935" s="212">
        <v>200001536</v>
      </c>
      <c r="T2935" s="236">
        <v>45534</v>
      </c>
      <c r="U2935" s="237" t="s">
        <v>6722</v>
      </c>
      <c r="V2935" s="237">
        <v>45573</v>
      </c>
      <c r="W2935" s="237">
        <v>45581</v>
      </c>
      <c r="X2935" s="237" t="s">
        <v>9173</v>
      </c>
      <c r="Y2935" s="225"/>
      <c r="Z2935" s="237" t="s">
        <v>6084</v>
      </c>
      <c r="AA2935" s="225">
        <v>202409</v>
      </c>
      <c r="AB2935" s="246"/>
      <c r="AC2935" s="247" t="s">
        <v>6708</v>
      </c>
      <c r="AD2935" s="247" t="s">
        <v>6709</v>
      </c>
      <c r="AE2935" s="248">
        <v>0</v>
      </c>
      <c r="AF2935" s="247" t="s">
        <v>6709</v>
      </c>
      <c r="AG2935" s="242" t="str">
        <f>IFERROR(VLOOKUP(작성용!A:A,RM!A:D,4,0),"-")</f>
        <v>김연수</v>
      </c>
      <c r="AH2935" s="9" t="s">
        <v>10126</v>
      </c>
      <c r="AI2935" s="238" t="s">
        <v>9173</v>
      </c>
      <c r="AJ2935" s="238" t="s">
        <v>9173</v>
      </c>
      <c r="AK2935" s="238" t="s">
        <v>6726</v>
      </c>
      <c r="AL2935" s="238">
        <v>2934</v>
      </c>
    </row>
    <row r="2936" spans="1:38" x14ac:dyDescent="0.3">
      <c r="A2936" s="223" t="s">
        <v>851</v>
      </c>
      <c r="B2936" s="223" t="s">
        <v>10122</v>
      </c>
      <c r="C2936" s="244" t="s">
        <v>6717</v>
      </c>
      <c r="D2936" s="240" t="s">
        <v>8165</v>
      </c>
      <c r="E2936" s="239" t="s">
        <v>4897</v>
      </c>
      <c r="F2936" s="243" t="s">
        <v>6729</v>
      </c>
      <c r="G2936" s="214">
        <v>0</v>
      </c>
      <c r="H2936" s="224" t="s">
        <v>9173</v>
      </c>
      <c r="I2936" s="224"/>
      <c r="J2936" s="234"/>
      <c r="K2936" s="224"/>
      <c r="L2936" s="224"/>
      <c r="M2936" s="224"/>
      <c r="N2936" s="243" t="s">
        <v>6946</v>
      </c>
      <c r="O2936" s="226" t="s">
        <v>10123</v>
      </c>
      <c r="P2936" s="226" t="s">
        <v>10124</v>
      </c>
      <c r="Q2936" s="226" t="s">
        <v>10125</v>
      </c>
      <c r="R2936" s="212" t="s">
        <v>4898</v>
      </c>
      <c r="S2936" s="212">
        <v>200001538</v>
      </c>
      <c r="T2936" s="236">
        <v>45534</v>
      </c>
      <c r="U2936" s="237" t="s">
        <v>6722</v>
      </c>
      <c r="V2936" s="237">
        <v>45573</v>
      </c>
      <c r="W2936" s="237">
        <v>45581</v>
      </c>
      <c r="X2936" s="237" t="s">
        <v>9173</v>
      </c>
      <c r="Y2936" s="225"/>
      <c r="Z2936" s="237" t="s">
        <v>6084</v>
      </c>
      <c r="AA2936" s="225">
        <v>202409</v>
      </c>
      <c r="AB2936" s="246"/>
      <c r="AC2936" s="247" t="s">
        <v>6708</v>
      </c>
      <c r="AD2936" s="247" t="s">
        <v>6709</v>
      </c>
      <c r="AE2936" s="248">
        <v>0</v>
      </c>
      <c r="AF2936" s="247" t="s">
        <v>6709</v>
      </c>
      <c r="AG2936" s="242" t="str">
        <f>IFERROR(VLOOKUP(작성용!A:A,RM!A:D,4,0),"-")</f>
        <v>김연수</v>
      </c>
      <c r="AH2936" s="9" t="s">
        <v>10126</v>
      </c>
      <c r="AI2936" s="238" t="s">
        <v>9173</v>
      </c>
      <c r="AJ2936" s="238" t="s">
        <v>9173</v>
      </c>
      <c r="AK2936" s="238" t="s">
        <v>6726</v>
      </c>
      <c r="AL2936" s="238">
        <v>2935</v>
      </c>
    </row>
    <row r="2937" spans="1:38" x14ac:dyDescent="0.3">
      <c r="A2937" s="223" t="s">
        <v>851</v>
      </c>
      <c r="B2937" s="223" t="s">
        <v>10122</v>
      </c>
      <c r="C2937" s="244" t="s">
        <v>6717</v>
      </c>
      <c r="D2937" s="240" t="s">
        <v>8162</v>
      </c>
      <c r="E2937" s="239" t="s">
        <v>4891</v>
      </c>
      <c r="F2937" s="243" t="s">
        <v>6729</v>
      </c>
      <c r="G2937" s="214">
        <v>0</v>
      </c>
      <c r="H2937" s="224" t="s">
        <v>9173</v>
      </c>
      <c r="I2937" s="224"/>
      <c r="J2937" s="234"/>
      <c r="K2937" s="224"/>
      <c r="L2937" s="224"/>
      <c r="M2937" s="224"/>
      <c r="N2937" s="243" t="s">
        <v>6946</v>
      </c>
      <c r="O2937" s="226" t="s">
        <v>10123</v>
      </c>
      <c r="P2937" s="226" t="s">
        <v>10124</v>
      </c>
      <c r="Q2937" s="226" t="s">
        <v>10125</v>
      </c>
      <c r="R2937" s="212" t="s">
        <v>4892</v>
      </c>
      <c r="S2937" s="212">
        <v>200001721</v>
      </c>
      <c r="T2937" s="236">
        <v>45534</v>
      </c>
      <c r="U2937" s="237" t="s">
        <v>6722</v>
      </c>
      <c r="V2937" s="237">
        <v>45573</v>
      </c>
      <c r="W2937" s="237">
        <v>45581</v>
      </c>
      <c r="X2937" s="237" t="s">
        <v>9173</v>
      </c>
      <c r="Y2937" s="225"/>
      <c r="Z2937" s="237" t="s">
        <v>6084</v>
      </c>
      <c r="AA2937" s="225">
        <v>202409</v>
      </c>
      <c r="AB2937" s="246"/>
      <c r="AC2937" s="247" t="s">
        <v>6708</v>
      </c>
      <c r="AD2937" s="247" t="s">
        <v>6709</v>
      </c>
      <c r="AE2937" s="248">
        <v>0</v>
      </c>
      <c r="AF2937" s="247" t="s">
        <v>6709</v>
      </c>
      <c r="AG2937" s="242" t="str">
        <f>IFERROR(VLOOKUP(작성용!A:A,RM!A:D,4,0),"-")</f>
        <v>김연수</v>
      </c>
      <c r="AH2937" s="9" t="s">
        <v>10126</v>
      </c>
      <c r="AI2937" s="238" t="s">
        <v>9173</v>
      </c>
      <c r="AJ2937" s="238" t="s">
        <v>9173</v>
      </c>
      <c r="AK2937" s="238" t="s">
        <v>6726</v>
      </c>
      <c r="AL2937" s="238">
        <v>2936</v>
      </c>
    </row>
    <row r="2938" spans="1:38" x14ac:dyDescent="0.3">
      <c r="A2938" s="223" t="s">
        <v>851</v>
      </c>
      <c r="B2938" s="223" t="s">
        <v>10122</v>
      </c>
      <c r="C2938" s="244" t="s">
        <v>6717</v>
      </c>
      <c r="D2938" s="240" t="s">
        <v>8166</v>
      </c>
      <c r="E2938" s="239" t="s">
        <v>4899</v>
      </c>
      <c r="F2938" s="243" t="s">
        <v>6729</v>
      </c>
      <c r="G2938" s="214">
        <v>0</v>
      </c>
      <c r="H2938" s="224" t="s">
        <v>9173</v>
      </c>
      <c r="I2938" s="224"/>
      <c r="J2938" s="234"/>
      <c r="K2938" s="224"/>
      <c r="L2938" s="224"/>
      <c r="M2938" s="224"/>
      <c r="N2938" s="243" t="s">
        <v>6946</v>
      </c>
      <c r="O2938" s="226" t="s">
        <v>10123</v>
      </c>
      <c r="P2938" s="226" t="s">
        <v>10124</v>
      </c>
      <c r="Q2938" s="226" t="s">
        <v>10125</v>
      </c>
      <c r="R2938" s="212" t="s">
        <v>4900</v>
      </c>
      <c r="S2938" s="212">
        <v>200001863</v>
      </c>
      <c r="T2938" s="236">
        <v>45534</v>
      </c>
      <c r="U2938" s="237" t="s">
        <v>6722</v>
      </c>
      <c r="V2938" s="237">
        <v>45573</v>
      </c>
      <c r="W2938" s="237">
        <v>45581</v>
      </c>
      <c r="X2938" s="237" t="s">
        <v>9173</v>
      </c>
      <c r="Y2938" s="225"/>
      <c r="Z2938" s="237" t="s">
        <v>6084</v>
      </c>
      <c r="AA2938" s="225">
        <v>202409</v>
      </c>
      <c r="AB2938" s="246"/>
      <c r="AC2938" s="247" t="s">
        <v>6708</v>
      </c>
      <c r="AD2938" s="247" t="s">
        <v>6709</v>
      </c>
      <c r="AE2938" s="248">
        <v>0</v>
      </c>
      <c r="AF2938" s="247" t="s">
        <v>6709</v>
      </c>
      <c r="AG2938" s="242" t="str">
        <f>IFERROR(VLOOKUP(작성용!A:A,RM!A:D,4,0),"-")</f>
        <v>김연수</v>
      </c>
      <c r="AH2938" s="9" t="s">
        <v>10126</v>
      </c>
      <c r="AI2938" s="238" t="s">
        <v>9173</v>
      </c>
      <c r="AJ2938" s="238" t="s">
        <v>9173</v>
      </c>
      <c r="AK2938" s="238" t="s">
        <v>6726</v>
      </c>
      <c r="AL2938" s="238">
        <v>2937</v>
      </c>
    </row>
    <row r="2939" spans="1:38" x14ac:dyDescent="0.3">
      <c r="A2939" s="223" t="s">
        <v>851</v>
      </c>
      <c r="B2939" s="223" t="s">
        <v>10122</v>
      </c>
      <c r="C2939" s="244" t="s">
        <v>6717</v>
      </c>
      <c r="D2939" s="240" t="s">
        <v>10151</v>
      </c>
      <c r="E2939" s="239" t="s">
        <v>6153</v>
      </c>
      <c r="F2939" s="243" t="s">
        <v>6729</v>
      </c>
      <c r="G2939" s="214">
        <v>0</v>
      </c>
      <c r="H2939" s="224" t="s">
        <v>9173</v>
      </c>
      <c r="I2939" s="224"/>
      <c r="J2939" s="234"/>
      <c r="K2939" s="224"/>
      <c r="L2939" s="224"/>
      <c r="M2939" s="224"/>
      <c r="N2939" s="243" t="s">
        <v>6946</v>
      </c>
      <c r="O2939" s="226" t="s">
        <v>10123</v>
      </c>
      <c r="P2939" s="226" t="s">
        <v>10124</v>
      </c>
      <c r="Q2939" s="226" t="s">
        <v>10125</v>
      </c>
      <c r="R2939" s="212" t="s">
        <v>6154</v>
      </c>
      <c r="S2939" s="212">
        <v>200001939</v>
      </c>
      <c r="T2939" s="236">
        <v>45534</v>
      </c>
      <c r="U2939" s="237" t="s">
        <v>6722</v>
      </c>
      <c r="V2939" s="237">
        <v>45573</v>
      </c>
      <c r="W2939" s="237">
        <v>45581</v>
      </c>
      <c r="X2939" s="237" t="s">
        <v>9173</v>
      </c>
      <c r="Y2939" s="225"/>
      <c r="Z2939" s="237" t="s">
        <v>6084</v>
      </c>
      <c r="AA2939" s="225">
        <v>202409</v>
      </c>
      <c r="AB2939" s="246"/>
      <c r="AC2939" s="247" t="s">
        <v>6708</v>
      </c>
      <c r="AD2939" s="247" t="s">
        <v>6709</v>
      </c>
      <c r="AE2939" s="248">
        <v>0</v>
      </c>
      <c r="AF2939" s="247" t="s">
        <v>6709</v>
      </c>
      <c r="AG2939" s="242" t="str">
        <f>IFERROR(VLOOKUP(작성용!A:A,RM!A:D,4,0),"-")</f>
        <v>김연수</v>
      </c>
      <c r="AH2939" s="9" t="s">
        <v>10126</v>
      </c>
      <c r="AI2939" s="238" t="s">
        <v>9173</v>
      </c>
      <c r="AJ2939" s="238" t="s">
        <v>9173</v>
      </c>
      <c r="AK2939" s="238" t="s">
        <v>6726</v>
      </c>
      <c r="AL2939" s="238">
        <v>2938</v>
      </c>
    </row>
    <row r="2940" spans="1:38" x14ac:dyDescent="0.3">
      <c r="A2940" s="223" t="s">
        <v>851</v>
      </c>
      <c r="B2940" s="223" t="s">
        <v>10122</v>
      </c>
      <c r="C2940" s="244" t="s">
        <v>6717</v>
      </c>
      <c r="D2940" s="240" t="s">
        <v>10152</v>
      </c>
      <c r="E2940" s="239" t="s">
        <v>6155</v>
      </c>
      <c r="F2940" s="243" t="s">
        <v>6729</v>
      </c>
      <c r="G2940" s="214">
        <v>0</v>
      </c>
      <c r="H2940" s="224" t="s">
        <v>9173</v>
      </c>
      <c r="I2940" s="224"/>
      <c r="J2940" s="234"/>
      <c r="K2940" s="224"/>
      <c r="L2940" s="224"/>
      <c r="M2940" s="224"/>
      <c r="N2940" s="243" t="s">
        <v>6946</v>
      </c>
      <c r="O2940" s="226" t="s">
        <v>10123</v>
      </c>
      <c r="P2940" s="226" t="s">
        <v>10124</v>
      </c>
      <c r="Q2940" s="226" t="s">
        <v>10125</v>
      </c>
      <c r="R2940" s="212" t="s">
        <v>6156</v>
      </c>
      <c r="S2940" s="212">
        <v>200001599</v>
      </c>
      <c r="T2940" s="236">
        <v>45534</v>
      </c>
      <c r="U2940" s="237" t="s">
        <v>6722</v>
      </c>
      <c r="V2940" s="237">
        <v>45573</v>
      </c>
      <c r="W2940" s="237">
        <v>45581</v>
      </c>
      <c r="X2940" s="237" t="s">
        <v>9173</v>
      </c>
      <c r="Y2940" s="225"/>
      <c r="Z2940" s="237" t="s">
        <v>6084</v>
      </c>
      <c r="AA2940" s="225">
        <v>202409</v>
      </c>
      <c r="AB2940" s="246"/>
      <c r="AC2940" s="247" t="s">
        <v>6708</v>
      </c>
      <c r="AD2940" s="247" t="s">
        <v>6709</v>
      </c>
      <c r="AE2940" s="248">
        <v>0</v>
      </c>
      <c r="AF2940" s="247" t="s">
        <v>6709</v>
      </c>
      <c r="AG2940" s="242" t="str">
        <f>IFERROR(VLOOKUP(작성용!A:A,RM!A:D,4,0),"-")</f>
        <v>김연수</v>
      </c>
      <c r="AH2940" s="9" t="s">
        <v>10126</v>
      </c>
      <c r="AI2940" s="238" t="s">
        <v>9173</v>
      </c>
      <c r="AJ2940" s="238" t="s">
        <v>9173</v>
      </c>
      <c r="AK2940" s="238" t="s">
        <v>6726</v>
      </c>
      <c r="AL2940" s="238">
        <v>2939</v>
      </c>
    </row>
    <row r="2941" spans="1:38" x14ac:dyDescent="0.3">
      <c r="A2941" s="223" t="s">
        <v>851</v>
      </c>
      <c r="B2941" s="223" t="s">
        <v>10122</v>
      </c>
      <c r="C2941" s="244" t="s">
        <v>6717</v>
      </c>
      <c r="D2941" s="240" t="s">
        <v>10153</v>
      </c>
      <c r="E2941" s="239" t="s">
        <v>6157</v>
      </c>
      <c r="F2941" s="243" t="s">
        <v>6729</v>
      </c>
      <c r="G2941" s="214">
        <v>0</v>
      </c>
      <c r="H2941" s="224" t="s">
        <v>9173</v>
      </c>
      <c r="I2941" s="224"/>
      <c r="J2941" s="234"/>
      <c r="K2941" s="224"/>
      <c r="L2941" s="224"/>
      <c r="M2941" s="224"/>
      <c r="N2941" s="243" t="s">
        <v>6946</v>
      </c>
      <c r="O2941" s="226" t="s">
        <v>10123</v>
      </c>
      <c r="P2941" s="226" t="s">
        <v>10124</v>
      </c>
      <c r="Q2941" s="226" t="s">
        <v>10125</v>
      </c>
      <c r="R2941" s="212" t="s">
        <v>6158</v>
      </c>
      <c r="S2941" s="212">
        <v>200001708</v>
      </c>
      <c r="T2941" s="236">
        <v>45534</v>
      </c>
      <c r="U2941" s="237" t="s">
        <v>6722</v>
      </c>
      <c r="V2941" s="237">
        <v>45573</v>
      </c>
      <c r="W2941" s="237">
        <v>45581</v>
      </c>
      <c r="X2941" s="237" t="s">
        <v>9173</v>
      </c>
      <c r="Y2941" s="225"/>
      <c r="Z2941" s="237" t="s">
        <v>6084</v>
      </c>
      <c r="AA2941" s="225">
        <v>202409</v>
      </c>
      <c r="AB2941" s="246"/>
      <c r="AC2941" s="247" t="s">
        <v>6708</v>
      </c>
      <c r="AD2941" s="247" t="s">
        <v>6709</v>
      </c>
      <c r="AE2941" s="248">
        <v>0</v>
      </c>
      <c r="AF2941" s="247" t="s">
        <v>6709</v>
      </c>
      <c r="AG2941" s="242" t="str">
        <f>IFERROR(VLOOKUP(작성용!A:A,RM!A:D,4,0),"-")</f>
        <v>김연수</v>
      </c>
      <c r="AH2941" s="9" t="s">
        <v>10126</v>
      </c>
      <c r="AI2941" s="238" t="s">
        <v>9173</v>
      </c>
      <c r="AJ2941" s="238" t="s">
        <v>9173</v>
      </c>
      <c r="AK2941" s="238" t="s">
        <v>6726</v>
      </c>
      <c r="AL2941" s="238">
        <v>2940</v>
      </c>
    </row>
    <row r="2942" spans="1:38" x14ac:dyDescent="0.3">
      <c r="A2942" s="223" t="s">
        <v>851</v>
      </c>
      <c r="B2942" s="223" t="s">
        <v>10122</v>
      </c>
      <c r="C2942" s="244" t="s">
        <v>6717</v>
      </c>
      <c r="D2942" s="240" t="s">
        <v>8655</v>
      </c>
      <c r="E2942" s="239" t="s">
        <v>5301</v>
      </c>
      <c r="F2942" s="243" t="s">
        <v>6729</v>
      </c>
      <c r="G2942" s="214">
        <v>0</v>
      </c>
      <c r="H2942" s="224" t="s">
        <v>9173</v>
      </c>
      <c r="I2942" s="224"/>
      <c r="J2942" s="234"/>
      <c r="K2942" s="224"/>
      <c r="L2942" s="224"/>
      <c r="M2942" s="224"/>
      <c r="N2942" s="243" t="s">
        <v>6946</v>
      </c>
      <c r="O2942" s="226" t="s">
        <v>10123</v>
      </c>
      <c r="P2942" s="226" t="s">
        <v>10124</v>
      </c>
      <c r="Q2942" s="226" t="s">
        <v>10125</v>
      </c>
      <c r="R2942" s="212" t="s">
        <v>5302</v>
      </c>
      <c r="S2942" s="212">
        <v>200001935</v>
      </c>
      <c r="T2942" s="236">
        <v>45534</v>
      </c>
      <c r="U2942" s="237" t="s">
        <v>6722</v>
      </c>
      <c r="V2942" s="237">
        <v>45573</v>
      </c>
      <c r="W2942" s="237">
        <v>45581</v>
      </c>
      <c r="X2942" s="237" t="s">
        <v>9173</v>
      </c>
      <c r="Y2942" s="225"/>
      <c r="Z2942" s="237" t="s">
        <v>6084</v>
      </c>
      <c r="AA2942" s="225">
        <v>202409</v>
      </c>
      <c r="AB2942" s="246"/>
      <c r="AC2942" s="247" t="s">
        <v>6708</v>
      </c>
      <c r="AD2942" s="247" t="s">
        <v>6709</v>
      </c>
      <c r="AE2942" s="248">
        <v>0</v>
      </c>
      <c r="AF2942" s="247" t="s">
        <v>6709</v>
      </c>
      <c r="AG2942" s="242" t="str">
        <f>IFERROR(VLOOKUP(작성용!A:A,RM!A:D,4,0),"-")</f>
        <v>김연수</v>
      </c>
      <c r="AH2942" s="9" t="s">
        <v>10126</v>
      </c>
      <c r="AI2942" s="238" t="s">
        <v>9173</v>
      </c>
      <c r="AJ2942" s="238" t="s">
        <v>9173</v>
      </c>
      <c r="AK2942" s="238" t="s">
        <v>6726</v>
      </c>
      <c r="AL2942" s="238">
        <v>2941</v>
      </c>
    </row>
    <row r="2943" spans="1:38" x14ac:dyDescent="0.3">
      <c r="A2943" s="223" t="s">
        <v>851</v>
      </c>
      <c r="B2943" s="223" t="s">
        <v>10122</v>
      </c>
      <c r="C2943" s="244" t="s">
        <v>6717</v>
      </c>
      <c r="D2943" s="240" t="s">
        <v>9687</v>
      </c>
      <c r="E2943" s="239" t="s">
        <v>5767</v>
      </c>
      <c r="F2943" s="243" t="s">
        <v>6729</v>
      </c>
      <c r="G2943" s="214">
        <v>0</v>
      </c>
      <c r="H2943" s="224" t="s">
        <v>9173</v>
      </c>
      <c r="I2943" s="224"/>
      <c r="J2943" s="234"/>
      <c r="K2943" s="224"/>
      <c r="L2943" s="224"/>
      <c r="M2943" s="224"/>
      <c r="N2943" s="243" t="s">
        <v>6946</v>
      </c>
      <c r="O2943" s="226" t="s">
        <v>10123</v>
      </c>
      <c r="P2943" s="226" t="s">
        <v>10124</v>
      </c>
      <c r="Q2943" s="226" t="s">
        <v>10125</v>
      </c>
      <c r="R2943" s="212" t="s">
        <v>5768</v>
      </c>
      <c r="S2943" s="212">
        <v>200000066</v>
      </c>
      <c r="T2943" s="236">
        <v>45534</v>
      </c>
      <c r="U2943" s="237" t="s">
        <v>6722</v>
      </c>
      <c r="V2943" s="237">
        <v>45573</v>
      </c>
      <c r="W2943" s="237">
        <v>45581</v>
      </c>
      <c r="X2943" s="237" t="s">
        <v>9173</v>
      </c>
      <c r="Y2943" s="225"/>
      <c r="Z2943" s="237" t="s">
        <v>6084</v>
      </c>
      <c r="AA2943" s="225">
        <v>202409</v>
      </c>
      <c r="AB2943" s="246"/>
      <c r="AC2943" s="247" t="s">
        <v>6708</v>
      </c>
      <c r="AD2943" s="247" t="s">
        <v>6709</v>
      </c>
      <c r="AE2943" s="248">
        <v>0</v>
      </c>
      <c r="AF2943" s="247" t="s">
        <v>6709</v>
      </c>
      <c r="AG2943" s="242" t="str">
        <f>IFERROR(VLOOKUP(작성용!A:A,RM!A:D,4,0),"-")</f>
        <v>김연수</v>
      </c>
      <c r="AH2943" s="9" t="s">
        <v>10126</v>
      </c>
      <c r="AI2943" s="238" t="s">
        <v>9173</v>
      </c>
      <c r="AJ2943" s="238" t="s">
        <v>9173</v>
      </c>
      <c r="AK2943" s="238" t="s">
        <v>6726</v>
      </c>
      <c r="AL2943" s="238">
        <v>2942</v>
      </c>
    </row>
    <row r="2944" spans="1:38" x14ac:dyDescent="0.3">
      <c r="A2944" s="223" t="s">
        <v>851</v>
      </c>
      <c r="B2944" s="223" t="s">
        <v>10122</v>
      </c>
      <c r="C2944" s="244" t="s">
        <v>6717</v>
      </c>
      <c r="D2944" s="240" t="s">
        <v>10154</v>
      </c>
      <c r="E2944" s="239" t="s">
        <v>6159</v>
      </c>
      <c r="F2944" s="243" t="s">
        <v>6729</v>
      </c>
      <c r="G2944" s="214">
        <v>0</v>
      </c>
      <c r="H2944" s="224" t="s">
        <v>9173</v>
      </c>
      <c r="I2944" s="224"/>
      <c r="J2944" s="234"/>
      <c r="K2944" s="224"/>
      <c r="L2944" s="224"/>
      <c r="M2944" s="224"/>
      <c r="N2944" s="243" t="s">
        <v>6946</v>
      </c>
      <c r="O2944" s="226" t="s">
        <v>10123</v>
      </c>
      <c r="P2944" s="226" t="s">
        <v>10124</v>
      </c>
      <c r="Q2944" s="226" t="s">
        <v>10125</v>
      </c>
      <c r="R2944" s="212" t="s">
        <v>6160</v>
      </c>
      <c r="S2944" s="212">
        <v>200001748</v>
      </c>
      <c r="T2944" s="236">
        <v>45534</v>
      </c>
      <c r="U2944" s="237" t="s">
        <v>6722</v>
      </c>
      <c r="V2944" s="237">
        <v>45573</v>
      </c>
      <c r="W2944" s="237">
        <v>45581</v>
      </c>
      <c r="X2944" s="237" t="s">
        <v>9173</v>
      </c>
      <c r="Y2944" s="225"/>
      <c r="Z2944" s="237" t="s">
        <v>6084</v>
      </c>
      <c r="AA2944" s="225">
        <v>202409</v>
      </c>
      <c r="AB2944" s="246"/>
      <c r="AC2944" s="247" t="s">
        <v>6708</v>
      </c>
      <c r="AD2944" s="247" t="s">
        <v>6709</v>
      </c>
      <c r="AE2944" s="248">
        <v>0</v>
      </c>
      <c r="AF2944" s="247" t="s">
        <v>6709</v>
      </c>
      <c r="AG2944" s="242" t="str">
        <f>IFERROR(VLOOKUP(작성용!A:A,RM!A:D,4,0),"-")</f>
        <v>김연수</v>
      </c>
      <c r="AH2944" s="9" t="s">
        <v>10126</v>
      </c>
      <c r="AI2944" s="238" t="s">
        <v>9173</v>
      </c>
      <c r="AJ2944" s="238" t="s">
        <v>9173</v>
      </c>
      <c r="AK2944" s="238" t="s">
        <v>6726</v>
      </c>
      <c r="AL2944" s="238">
        <v>2943</v>
      </c>
    </row>
    <row r="2945" spans="1:38" x14ac:dyDescent="0.3">
      <c r="A2945" s="223" t="s">
        <v>851</v>
      </c>
      <c r="B2945" s="223" t="s">
        <v>10122</v>
      </c>
      <c r="C2945" s="244" t="s">
        <v>6717</v>
      </c>
      <c r="D2945" s="240" t="s">
        <v>6762</v>
      </c>
      <c r="E2945" s="239" t="s">
        <v>4495</v>
      </c>
      <c r="F2945" s="243" t="s">
        <v>6729</v>
      </c>
      <c r="G2945" s="214">
        <v>0</v>
      </c>
      <c r="H2945" s="224" t="s">
        <v>9173</v>
      </c>
      <c r="I2945" s="224"/>
      <c r="J2945" s="234"/>
      <c r="K2945" s="224"/>
      <c r="L2945" s="224"/>
      <c r="M2945" s="224"/>
      <c r="N2945" s="243" t="s">
        <v>6946</v>
      </c>
      <c r="O2945" s="226" t="s">
        <v>10123</v>
      </c>
      <c r="P2945" s="226" t="s">
        <v>10124</v>
      </c>
      <c r="Q2945" s="226" t="s">
        <v>10125</v>
      </c>
      <c r="R2945" s="212" t="s">
        <v>4496</v>
      </c>
      <c r="S2945" s="212">
        <v>200001766</v>
      </c>
      <c r="T2945" s="236">
        <v>45534</v>
      </c>
      <c r="U2945" s="237" t="s">
        <v>6722</v>
      </c>
      <c r="V2945" s="237">
        <v>45573</v>
      </c>
      <c r="W2945" s="237">
        <v>45581</v>
      </c>
      <c r="X2945" s="237" t="s">
        <v>9173</v>
      </c>
      <c r="Y2945" s="225"/>
      <c r="Z2945" s="237" t="s">
        <v>6084</v>
      </c>
      <c r="AA2945" s="225">
        <v>202409</v>
      </c>
      <c r="AB2945" s="246"/>
      <c r="AC2945" s="247" t="s">
        <v>6708</v>
      </c>
      <c r="AD2945" s="247" t="s">
        <v>6709</v>
      </c>
      <c r="AE2945" s="248">
        <v>0</v>
      </c>
      <c r="AF2945" s="247" t="s">
        <v>6709</v>
      </c>
      <c r="AG2945" s="242" t="str">
        <f>IFERROR(VLOOKUP(작성용!A:A,RM!A:D,4,0),"-")</f>
        <v>김연수</v>
      </c>
      <c r="AH2945" s="9" t="s">
        <v>10126</v>
      </c>
      <c r="AI2945" s="238" t="s">
        <v>9173</v>
      </c>
      <c r="AJ2945" s="238" t="s">
        <v>9173</v>
      </c>
      <c r="AK2945" s="238" t="s">
        <v>6726</v>
      </c>
      <c r="AL2945" s="238">
        <v>2944</v>
      </c>
    </row>
    <row r="2946" spans="1:38" x14ac:dyDescent="0.3">
      <c r="A2946" s="223" t="s">
        <v>851</v>
      </c>
      <c r="B2946" s="223" t="s">
        <v>10122</v>
      </c>
      <c r="C2946" s="244" t="s">
        <v>6717</v>
      </c>
      <c r="D2946" s="240" t="s">
        <v>10155</v>
      </c>
      <c r="E2946" s="239" t="s">
        <v>6161</v>
      </c>
      <c r="F2946" s="243" t="s">
        <v>6729</v>
      </c>
      <c r="G2946" s="214">
        <v>0</v>
      </c>
      <c r="H2946" s="224" t="s">
        <v>9173</v>
      </c>
      <c r="I2946" s="224"/>
      <c r="J2946" s="234"/>
      <c r="K2946" s="224"/>
      <c r="L2946" s="224"/>
      <c r="M2946" s="224"/>
      <c r="N2946" s="243" t="s">
        <v>6946</v>
      </c>
      <c r="O2946" s="226" t="s">
        <v>10123</v>
      </c>
      <c r="P2946" s="226" t="s">
        <v>10124</v>
      </c>
      <c r="Q2946" s="226" t="s">
        <v>10125</v>
      </c>
      <c r="R2946" s="212" t="s">
        <v>6162</v>
      </c>
      <c r="S2946" s="212">
        <v>200000068</v>
      </c>
      <c r="T2946" s="236">
        <v>45534</v>
      </c>
      <c r="U2946" s="237" t="s">
        <v>6722</v>
      </c>
      <c r="V2946" s="237">
        <v>45573</v>
      </c>
      <c r="W2946" s="237">
        <v>45581</v>
      </c>
      <c r="X2946" s="237" t="s">
        <v>9173</v>
      </c>
      <c r="Y2946" s="225"/>
      <c r="Z2946" s="237" t="s">
        <v>6084</v>
      </c>
      <c r="AA2946" s="225">
        <v>202409</v>
      </c>
      <c r="AB2946" s="246"/>
      <c r="AC2946" s="247" t="s">
        <v>6708</v>
      </c>
      <c r="AD2946" s="247" t="s">
        <v>6709</v>
      </c>
      <c r="AE2946" s="248">
        <v>0</v>
      </c>
      <c r="AF2946" s="247" t="s">
        <v>6709</v>
      </c>
      <c r="AG2946" s="242" t="str">
        <f>IFERROR(VLOOKUP(작성용!A:A,RM!A:D,4,0),"-")</f>
        <v>김연수</v>
      </c>
      <c r="AH2946" s="9" t="s">
        <v>10126</v>
      </c>
      <c r="AI2946" s="238" t="s">
        <v>9173</v>
      </c>
      <c r="AJ2946" s="238" t="s">
        <v>9173</v>
      </c>
      <c r="AK2946" s="238" t="s">
        <v>6726</v>
      </c>
      <c r="AL2946" s="238">
        <v>2945</v>
      </c>
    </row>
    <row r="2947" spans="1:38" x14ac:dyDescent="0.3">
      <c r="A2947" s="223" t="s">
        <v>851</v>
      </c>
      <c r="B2947" s="223" t="s">
        <v>10122</v>
      </c>
      <c r="C2947" s="244" t="s">
        <v>6717</v>
      </c>
      <c r="D2947" s="240" t="s">
        <v>8120</v>
      </c>
      <c r="E2947" s="239" t="s">
        <v>4797</v>
      </c>
      <c r="F2947" s="243" t="s">
        <v>6729</v>
      </c>
      <c r="G2947" s="214">
        <v>0</v>
      </c>
      <c r="H2947" s="224" t="s">
        <v>9173</v>
      </c>
      <c r="I2947" s="224"/>
      <c r="J2947" s="234"/>
      <c r="K2947" s="224"/>
      <c r="L2947" s="224"/>
      <c r="M2947" s="224"/>
      <c r="N2947" s="243" t="s">
        <v>6946</v>
      </c>
      <c r="O2947" s="226" t="s">
        <v>10123</v>
      </c>
      <c r="P2947" s="226" t="s">
        <v>10124</v>
      </c>
      <c r="Q2947" s="226" t="s">
        <v>10125</v>
      </c>
      <c r="R2947" s="212" t="s">
        <v>4798</v>
      </c>
      <c r="S2947" s="212">
        <v>200000069</v>
      </c>
      <c r="T2947" s="236">
        <v>45534</v>
      </c>
      <c r="U2947" s="237" t="s">
        <v>6722</v>
      </c>
      <c r="V2947" s="237">
        <v>45573</v>
      </c>
      <c r="W2947" s="237">
        <v>45581</v>
      </c>
      <c r="X2947" s="237" t="s">
        <v>9173</v>
      </c>
      <c r="Y2947" s="225"/>
      <c r="Z2947" s="237" t="s">
        <v>6084</v>
      </c>
      <c r="AA2947" s="225">
        <v>202409</v>
      </c>
      <c r="AB2947" s="246"/>
      <c r="AC2947" s="247" t="s">
        <v>6708</v>
      </c>
      <c r="AD2947" s="247" t="s">
        <v>6709</v>
      </c>
      <c r="AE2947" s="248">
        <v>0</v>
      </c>
      <c r="AF2947" s="247" t="s">
        <v>6709</v>
      </c>
      <c r="AG2947" s="242" t="str">
        <f>IFERROR(VLOOKUP(작성용!A:A,RM!A:D,4,0),"-")</f>
        <v>김연수</v>
      </c>
      <c r="AH2947" s="9" t="s">
        <v>10126</v>
      </c>
      <c r="AI2947" s="238" t="s">
        <v>9173</v>
      </c>
      <c r="AJ2947" s="238" t="s">
        <v>9173</v>
      </c>
      <c r="AK2947" s="238" t="s">
        <v>6726</v>
      </c>
      <c r="AL2947" s="238">
        <v>2946</v>
      </c>
    </row>
    <row r="2948" spans="1:38" x14ac:dyDescent="0.3">
      <c r="A2948" s="223" t="s">
        <v>851</v>
      </c>
      <c r="B2948" s="223" t="s">
        <v>10122</v>
      </c>
      <c r="C2948" s="244" t="s">
        <v>6717</v>
      </c>
      <c r="D2948" s="240" t="s">
        <v>6823</v>
      </c>
      <c r="E2948" s="239" t="s">
        <v>4813</v>
      </c>
      <c r="F2948" s="243" t="s">
        <v>6729</v>
      </c>
      <c r="G2948" s="214">
        <v>0</v>
      </c>
      <c r="H2948" s="224" t="s">
        <v>9173</v>
      </c>
      <c r="I2948" s="224"/>
      <c r="J2948" s="234"/>
      <c r="K2948" s="224"/>
      <c r="L2948" s="224"/>
      <c r="M2948" s="224"/>
      <c r="N2948" s="243" t="s">
        <v>6946</v>
      </c>
      <c r="O2948" s="226" t="s">
        <v>10123</v>
      </c>
      <c r="P2948" s="226" t="s">
        <v>10124</v>
      </c>
      <c r="Q2948" s="226" t="s">
        <v>10125</v>
      </c>
      <c r="R2948" s="212" t="s">
        <v>4814</v>
      </c>
      <c r="S2948" s="212">
        <v>200000070</v>
      </c>
      <c r="T2948" s="236">
        <v>45534</v>
      </c>
      <c r="U2948" s="237" t="s">
        <v>6722</v>
      </c>
      <c r="V2948" s="237">
        <v>45573</v>
      </c>
      <c r="W2948" s="237">
        <v>45581</v>
      </c>
      <c r="X2948" s="237" t="s">
        <v>9173</v>
      </c>
      <c r="Y2948" s="225"/>
      <c r="Z2948" s="237" t="s">
        <v>6084</v>
      </c>
      <c r="AA2948" s="225">
        <v>202409</v>
      </c>
      <c r="AB2948" s="246"/>
      <c r="AC2948" s="247" t="s">
        <v>6708</v>
      </c>
      <c r="AD2948" s="247" t="s">
        <v>6709</v>
      </c>
      <c r="AE2948" s="248">
        <v>0</v>
      </c>
      <c r="AF2948" s="247" t="s">
        <v>6709</v>
      </c>
      <c r="AG2948" s="242" t="str">
        <f>IFERROR(VLOOKUP(작성용!A:A,RM!A:D,4,0),"-")</f>
        <v>김연수</v>
      </c>
      <c r="AH2948" s="9" t="s">
        <v>10126</v>
      </c>
      <c r="AI2948" s="238" t="s">
        <v>9173</v>
      </c>
      <c r="AJ2948" s="238" t="s">
        <v>9173</v>
      </c>
      <c r="AK2948" s="238" t="s">
        <v>6726</v>
      </c>
      <c r="AL2948" s="238">
        <v>2947</v>
      </c>
    </row>
    <row r="2949" spans="1:38" x14ac:dyDescent="0.3">
      <c r="A2949" s="223" t="s">
        <v>851</v>
      </c>
      <c r="B2949" s="223" t="s">
        <v>10122</v>
      </c>
      <c r="C2949" s="244" t="s">
        <v>6717</v>
      </c>
      <c r="D2949" s="240" t="s">
        <v>10156</v>
      </c>
      <c r="E2949" s="239" t="s">
        <v>6163</v>
      </c>
      <c r="F2949" s="243" t="s">
        <v>6729</v>
      </c>
      <c r="G2949" s="214">
        <v>0</v>
      </c>
      <c r="H2949" s="224" t="s">
        <v>9173</v>
      </c>
      <c r="I2949" s="224"/>
      <c r="J2949" s="234"/>
      <c r="K2949" s="224"/>
      <c r="L2949" s="224"/>
      <c r="M2949" s="224"/>
      <c r="N2949" s="243" t="s">
        <v>6946</v>
      </c>
      <c r="O2949" s="226" t="s">
        <v>10123</v>
      </c>
      <c r="P2949" s="226" t="s">
        <v>10124</v>
      </c>
      <c r="Q2949" s="226" t="s">
        <v>10125</v>
      </c>
      <c r="R2949" s="212" t="s">
        <v>6164</v>
      </c>
      <c r="S2949" s="212">
        <v>200000071</v>
      </c>
      <c r="T2949" s="236">
        <v>45534</v>
      </c>
      <c r="U2949" s="237" t="s">
        <v>6722</v>
      </c>
      <c r="V2949" s="237">
        <v>45573</v>
      </c>
      <c r="W2949" s="237">
        <v>45581</v>
      </c>
      <c r="X2949" s="237" t="s">
        <v>9173</v>
      </c>
      <c r="Y2949" s="225"/>
      <c r="Z2949" s="237" t="s">
        <v>6084</v>
      </c>
      <c r="AA2949" s="225">
        <v>202409</v>
      </c>
      <c r="AB2949" s="246"/>
      <c r="AC2949" s="247" t="s">
        <v>6708</v>
      </c>
      <c r="AD2949" s="247" t="s">
        <v>6709</v>
      </c>
      <c r="AE2949" s="248">
        <v>0</v>
      </c>
      <c r="AF2949" s="247" t="s">
        <v>6709</v>
      </c>
      <c r="AG2949" s="242" t="str">
        <f>IFERROR(VLOOKUP(작성용!A:A,RM!A:D,4,0),"-")</f>
        <v>김연수</v>
      </c>
      <c r="AH2949" s="9" t="s">
        <v>10126</v>
      </c>
      <c r="AI2949" s="238" t="s">
        <v>9173</v>
      </c>
      <c r="AJ2949" s="238" t="s">
        <v>9173</v>
      </c>
      <c r="AK2949" s="238" t="s">
        <v>6726</v>
      </c>
      <c r="AL2949" s="238">
        <v>2948</v>
      </c>
    </row>
    <row r="2950" spans="1:38" x14ac:dyDescent="0.3">
      <c r="A2950" s="223" t="s">
        <v>851</v>
      </c>
      <c r="B2950" s="223" t="s">
        <v>10122</v>
      </c>
      <c r="C2950" s="244" t="s">
        <v>6717</v>
      </c>
      <c r="D2950" s="240" t="s">
        <v>8121</v>
      </c>
      <c r="E2950" s="239" t="s">
        <v>4799</v>
      </c>
      <c r="F2950" s="243" t="s">
        <v>6729</v>
      </c>
      <c r="G2950" s="214">
        <v>0</v>
      </c>
      <c r="H2950" s="224" t="s">
        <v>9173</v>
      </c>
      <c r="I2950" s="224"/>
      <c r="J2950" s="234"/>
      <c r="K2950" s="224"/>
      <c r="L2950" s="224"/>
      <c r="M2950" s="224"/>
      <c r="N2950" s="243" t="s">
        <v>6946</v>
      </c>
      <c r="O2950" s="226" t="s">
        <v>10123</v>
      </c>
      <c r="P2950" s="226" t="s">
        <v>10124</v>
      </c>
      <c r="Q2950" s="226" t="s">
        <v>10125</v>
      </c>
      <c r="R2950" s="212" t="s">
        <v>4800</v>
      </c>
      <c r="S2950" s="212">
        <v>200001615</v>
      </c>
      <c r="T2950" s="236">
        <v>45534</v>
      </c>
      <c r="U2950" s="237" t="s">
        <v>6722</v>
      </c>
      <c r="V2950" s="237">
        <v>45573</v>
      </c>
      <c r="W2950" s="237">
        <v>45581</v>
      </c>
      <c r="X2950" s="237" t="s">
        <v>9173</v>
      </c>
      <c r="Y2950" s="225"/>
      <c r="Z2950" s="237" t="s">
        <v>6084</v>
      </c>
      <c r="AA2950" s="225">
        <v>202409</v>
      </c>
      <c r="AB2950" s="246"/>
      <c r="AC2950" s="247" t="s">
        <v>6708</v>
      </c>
      <c r="AD2950" s="247" t="s">
        <v>6709</v>
      </c>
      <c r="AE2950" s="248">
        <v>0</v>
      </c>
      <c r="AF2950" s="247" t="s">
        <v>6709</v>
      </c>
      <c r="AG2950" s="242" t="str">
        <f>IFERROR(VLOOKUP(작성용!A:A,RM!A:D,4,0),"-")</f>
        <v>김연수</v>
      </c>
      <c r="AH2950" s="9" t="s">
        <v>10126</v>
      </c>
      <c r="AI2950" s="238" t="s">
        <v>9173</v>
      </c>
      <c r="AJ2950" s="238" t="s">
        <v>9173</v>
      </c>
      <c r="AK2950" s="238" t="s">
        <v>6726</v>
      </c>
      <c r="AL2950" s="238">
        <v>2949</v>
      </c>
    </row>
    <row r="2951" spans="1:38" x14ac:dyDescent="0.3">
      <c r="A2951" s="223" t="s">
        <v>851</v>
      </c>
      <c r="B2951" s="223" t="s">
        <v>10122</v>
      </c>
      <c r="C2951" s="244" t="s">
        <v>6717</v>
      </c>
      <c r="D2951" s="240" t="s">
        <v>6822</v>
      </c>
      <c r="E2951" s="239" t="s">
        <v>6165</v>
      </c>
      <c r="F2951" s="243" t="s">
        <v>6729</v>
      </c>
      <c r="G2951" s="214">
        <v>0</v>
      </c>
      <c r="H2951" s="224" t="s">
        <v>9173</v>
      </c>
      <c r="I2951" s="224"/>
      <c r="J2951" s="234"/>
      <c r="K2951" s="224"/>
      <c r="L2951" s="224"/>
      <c r="M2951" s="224"/>
      <c r="N2951" s="243" t="s">
        <v>6946</v>
      </c>
      <c r="O2951" s="226" t="s">
        <v>10123</v>
      </c>
      <c r="P2951" s="226" t="s">
        <v>10124</v>
      </c>
      <c r="Q2951" s="226" t="s">
        <v>10125</v>
      </c>
      <c r="R2951" s="212" t="s">
        <v>6166</v>
      </c>
      <c r="S2951" s="212">
        <v>200001832</v>
      </c>
      <c r="T2951" s="236">
        <v>45534</v>
      </c>
      <c r="U2951" s="237" t="s">
        <v>6722</v>
      </c>
      <c r="V2951" s="237">
        <v>45573</v>
      </c>
      <c r="W2951" s="237">
        <v>45581</v>
      </c>
      <c r="X2951" s="237" t="s">
        <v>9173</v>
      </c>
      <c r="Y2951" s="225"/>
      <c r="Z2951" s="237" t="s">
        <v>6084</v>
      </c>
      <c r="AA2951" s="225">
        <v>202409</v>
      </c>
      <c r="AB2951" s="246"/>
      <c r="AC2951" s="247" t="s">
        <v>6708</v>
      </c>
      <c r="AD2951" s="247" t="s">
        <v>6709</v>
      </c>
      <c r="AE2951" s="248">
        <v>0</v>
      </c>
      <c r="AF2951" s="247" t="s">
        <v>6709</v>
      </c>
      <c r="AG2951" s="242" t="str">
        <f>IFERROR(VLOOKUP(작성용!A:A,RM!A:D,4,0),"-")</f>
        <v>김연수</v>
      </c>
      <c r="AH2951" s="9" t="s">
        <v>10126</v>
      </c>
      <c r="AI2951" s="238" t="s">
        <v>9173</v>
      </c>
      <c r="AJ2951" s="238" t="s">
        <v>9173</v>
      </c>
      <c r="AK2951" s="238" t="s">
        <v>6726</v>
      </c>
      <c r="AL2951" s="238">
        <v>2950</v>
      </c>
    </row>
    <row r="2952" spans="1:38" x14ac:dyDescent="0.3">
      <c r="A2952" s="223" t="s">
        <v>851</v>
      </c>
      <c r="B2952" s="223" t="s">
        <v>10122</v>
      </c>
      <c r="C2952" s="244" t="s">
        <v>6717</v>
      </c>
      <c r="D2952" s="240" t="s">
        <v>8490</v>
      </c>
      <c r="E2952" s="239" t="s">
        <v>5176</v>
      </c>
      <c r="F2952" s="243" t="s">
        <v>6729</v>
      </c>
      <c r="G2952" s="214">
        <v>0</v>
      </c>
      <c r="H2952" s="224" t="s">
        <v>9173</v>
      </c>
      <c r="I2952" s="224"/>
      <c r="J2952" s="234"/>
      <c r="K2952" s="224"/>
      <c r="L2952" s="224"/>
      <c r="M2952" s="224"/>
      <c r="N2952" s="243" t="s">
        <v>6946</v>
      </c>
      <c r="O2952" s="226" t="s">
        <v>10123</v>
      </c>
      <c r="P2952" s="226" t="s">
        <v>10124</v>
      </c>
      <c r="Q2952" s="226" t="s">
        <v>10125</v>
      </c>
      <c r="R2952" s="212" t="s">
        <v>5177</v>
      </c>
      <c r="S2952" s="212">
        <v>200001465</v>
      </c>
      <c r="T2952" s="236">
        <v>45534</v>
      </c>
      <c r="U2952" s="237" t="s">
        <v>6722</v>
      </c>
      <c r="V2952" s="237">
        <v>45573</v>
      </c>
      <c r="W2952" s="237">
        <v>45581</v>
      </c>
      <c r="X2952" s="237" t="s">
        <v>9173</v>
      </c>
      <c r="Y2952" s="225"/>
      <c r="Z2952" s="237" t="s">
        <v>6084</v>
      </c>
      <c r="AA2952" s="225">
        <v>202409</v>
      </c>
      <c r="AB2952" s="246"/>
      <c r="AC2952" s="247" t="s">
        <v>6708</v>
      </c>
      <c r="AD2952" s="247" t="s">
        <v>6709</v>
      </c>
      <c r="AE2952" s="248">
        <v>0</v>
      </c>
      <c r="AF2952" s="247" t="s">
        <v>6709</v>
      </c>
      <c r="AG2952" s="242" t="str">
        <f>IFERROR(VLOOKUP(작성용!A:A,RM!A:D,4,0),"-")</f>
        <v>김연수</v>
      </c>
      <c r="AH2952" s="9" t="s">
        <v>10126</v>
      </c>
      <c r="AI2952" s="238" t="s">
        <v>9173</v>
      </c>
      <c r="AJ2952" s="238" t="s">
        <v>9173</v>
      </c>
      <c r="AK2952" s="238" t="s">
        <v>6726</v>
      </c>
      <c r="AL2952" s="238">
        <v>2951</v>
      </c>
    </row>
    <row r="2953" spans="1:38" x14ac:dyDescent="0.3">
      <c r="A2953" s="223" t="s">
        <v>851</v>
      </c>
      <c r="B2953" s="223" t="s">
        <v>10122</v>
      </c>
      <c r="C2953" s="244" t="s">
        <v>6717</v>
      </c>
      <c r="D2953" s="240" t="s">
        <v>10157</v>
      </c>
      <c r="E2953" s="239" t="s">
        <v>6167</v>
      </c>
      <c r="F2953" s="243" t="s">
        <v>6729</v>
      </c>
      <c r="G2953" s="214">
        <v>0</v>
      </c>
      <c r="H2953" s="224" t="s">
        <v>9173</v>
      </c>
      <c r="I2953" s="224"/>
      <c r="J2953" s="234"/>
      <c r="K2953" s="224"/>
      <c r="L2953" s="224"/>
      <c r="M2953" s="224"/>
      <c r="N2953" s="243" t="s">
        <v>6946</v>
      </c>
      <c r="O2953" s="226" t="s">
        <v>10123</v>
      </c>
      <c r="P2953" s="226" t="s">
        <v>10124</v>
      </c>
      <c r="Q2953" s="226" t="s">
        <v>10125</v>
      </c>
      <c r="R2953" s="212" t="s">
        <v>6168</v>
      </c>
      <c r="S2953" s="212">
        <v>200001627</v>
      </c>
      <c r="T2953" s="236">
        <v>45534</v>
      </c>
      <c r="U2953" s="237" t="s">
        <v>6722</v>
      </c>
      <c r="V2953" s="237">
        <v>45573</v>
      </c>
      <c r="W2953" s="237">
        <v>45581</v>
      </c>
      <c r="X2953" s="237" t="s">
        <v>9173</v>
      </c>
      <c r="Y2953" s="225"/>
      <c r="Z2953" s="237" t="s">
        <v>6084</v>
      </c>
      <c r="AA2953" s="225">
        <v>202409</v>
      </c>
      <c r="AB2953" s="246"/>
      <c r="AC2953" s="247" t="s">
        <v>6708</v>
      </c>
      <c r="AD2953" s="247" t="s">
        <v>6709</v>
      </c>
      <c r="AE2953" s="248">
        <v>0</v>
      </c>
      <c r="AF2953" s="247" t="s">
        <v>6709</v>
      </c>
      <c r="AG2953" s="242" t="str">
        <f>IFERROR(VLOOKUP(작성용!A:A,RM!A:D,4,0),"-")</f>
        <v>김연수</v>
      </c>
      <c r="AH2953" s="9" t="s">
        <v>10126</v>
      </c>
      <c r="AI2953" s="238" t="s">
        <v>9173</v>
      </c>
      <c r="AJ2953" s="238" t="s">
        <v>9173</v>
      </c>
      <c r="AK2953" s="238" t="s">
        <v>6726</v>
      </c>
      <c r="AL2953" s="238">
        <v>2952</v>
      </c>
    </row>
    <row r="2954" spans="1:38" x14ac:dyDescent="0.3">
      <c r="A2954" s="223" t="s">
        <v>851</v>
      </c>
      <c r="B2954" s="223" t="s">
        <v>10122</v>
      </c>
      <c r="C2954" s="244" t="s">
        <v>6717</v>
      </c>
      <c r="D2954" s="240" t="s">
        <v>10158</v>
      </c>
      <c r="E2954" s="239" t="s">
        <v>6169</v>
      </c>
      <c r="F2954" s="243" t="s">
        <v>6729</v>
      </c>
      <c r="G2954" s="214">
        <v>0</v>
      </c>
      <c r="H2954" s="224" t="s">
        <v>9173</v>
      </c>
      <c r="I2954" s="224"/>
      <c r="J2954" s="234"/>
      <c r="K2954" s="224"/>
      <c r="L2954" s="224"/>
      <c r="M2954" s="224"/>
      <c r="N2954" s="243" t="s">
        <v>6946</v>
      </c>
      <c r="O2954" s="226" t="s">
        <v>10123</v>
      </c>
      <c r="P2954" s="226" t="s">
        <v>10124</v>
      </c>
      <c r="Q2954" s="226" t="s">
        <v>10125</v>
      </c>
      <c r="R2954" s="212" t="s">
        <v>6170</v>
      </c>
      <c r="S2954" s="212">
        <v>200001500</v>
      </c>
      <c r="T2954" s="236">
        <v>45534</v>
      </c>
      <c r="U2954" s="237" t="s">
        <v>6722</v>
      </c>
      <c r="V2954" s="237">
        <v>45573</v>
      </c>
      <c r="W2954" s="237">
        <v>45581</v>
      </c>
      <c r="X2954" s="237" t="s">
        <v>9173</v>
      </c>
      <c r="Y2954" s="225"/>
      <c r="Z2954" s="237" t="s">
        <v>6084</v>
      </c>
      <c r="AA2954" s="225">
        <v>202409</v>
      </c>
      <c r="AB2954" s="246"/>
      <c r="AC2954" s="247" t="s">
        <v>6708</v>
      </c>
      <c r="AD2954" s="247" t="s">
        <v>6709</v>
      </c>
      <c r="AE2954" s="248">
        <v>0</v>
      </c>
      <c r="AF2954" s="247" t="s">
        <v>6709</v>
      </c>
      <c r="AG2954" s="242" t="str">
        <f>IFERROR(VLOOKUP(작성용!A:A,RM!A:D,4,0),"-")</f>
        <v>김연수</v>
      </c>
      <c r="AH2954" s="9" t="s">
        <v>10126</v>
      </c>
      <c r="AI2954" s="238" t="s">
        <v>9173</v>
      </c>
      <c r="AJ2954" s="238" t="s">
        <v>9173</v>
      </c>
      <c r="AK2954" s="238" t="s">
        <v>6726</v>
      </c>
      <c r="AL2954" s="238">
        <v>2953</v>
      </c>
    </row>
    <row r="2955" spans="1:38" x14ac:dyDescent="0.3">
      <c r="A2955" s="223" t="s">
        <v>851</v>
      </c>
      <c r="B2955" s="223" t="s">
        <v>10122</v>
      </c>
      <c r="C2955" s="244" t="s">
        <v>6717</v>
      </c>
      <c r="D2955" s="240" t="s">
        <v>8155</v>
      </c>
      <c r="E2955" s="239" t="s">
        <v>4875</v>
      </c>
      <c r="F2955" s="243" t="s">
        <v>6729</v>
      </c>
      <c r="G2955" s="214">
        <v>0</v>
      </c>
      <c r="H2955" s="224" t="s">
        <v>9173</v>
      </c>
      <c r="I2955" s="224"/>
      <c r="J2955" s="234"/>
      <c r="K2955" s="224"/>
      <c r="L2955" s="224"/>
      <c r="M2955" s="224"/>
      <c r="N2955" s="243" t="s">
        <v>6946</v>
      </c>
      <c r="O2955" s="226" t="s">
        <v>10123</v>
      </c>
      <c r="P2955" s="226" t="s">
        <v>10124</v>
      </c>
      <c r="Q2955" s="226" t="s">
        <v>10125</v>
      </c>
      <c r="R2955" s="212" t="s">
        <v>4876</v>
      </c>
      <c r="S2955" s="212">
        <v>200001898</v>
      </c>
      <c r="T2955" s="236">
        <v>45534</v>
      </c>
      <c r="U2955" s="237" t="s">
        <v>6722</v>
      </c>
      <c r="V2955" s="237">
        <v>45573</v>
      </c>
      <c r="W2955" s="237">
        <v>45581</v>
      </c>
      <c r="X2955" s="237" t="s">
        <v>9173</v>
      </c>
      <c r="Y2955" s="225"/>
      <c r="Z2955" s="237" t="s">
        <v>6084</v>
      </c>
      <c r="AA2955" s="225">
        <v>202409</v>
      </c>
      <c r="AB2955" s="246"/>
      <c r="AC2955" s="247" t="s">
        <v>6708</v>
      </c>
      <c r="AD2955" s="247" t="s">
        <v>6709</v>
      </c>
      <c r="AE2955" s="248">
        <v>0</v>
      </c>
      <c r="AF2955" s="247" t="s">
        <v>6709</v>
      </c>
      <c r="AG2955" s="242" t="str">
        <f>IFERROR(VLOOKUP(작성용!A:A,RM!A:D,4,0),"-")</f>
        <v>김연수</v>
      </c>
      <c r="AH2955" s="9" t="s">
        <v>10126</v>
      </c>
      <c r="AI2955" s="238" t="s">
        <v>9173</v>
      </c>
      <c r="AJ2955" s="238" t="s">
        <v>9173</v>
      </c>
      <c r="AK2955" s="238" t="s">
        <v>6726</v>
      </c>
      <c r="AL2955" s="238">
        <v>2954</v>
      </c>
    </row>
    <row r="2956" spans="1:38" x14ac:dyDescent="0.3">
      <c r="A2956" s="223" t="s">
        <v>851</v>
      </c>
      <c r="B2956" s="223" t="s">
        <v>10122</v>
      </c>
      <c r="C2956" s="244" t="s">
        <v>6717</v>
      </c>
      <c r="D2956" s="240" t="s">
        <v>10159</v>
      </c>
      <c r="E2956" s="239" t="s">
        <v>6171</v>
      </c>
      <c r="F2956" s="243" t="s">
        <v>6729</v>
      </c>
      <c r="G2956" s="214">
        <v>0</v>
      </c>
      <c r="H2956" s="224" t="s">
        <v>9173</v>
      </c>
      <c r="I2956" s="224"/>
      <c r="J2956" s="234"/>
      <c r="K2956" s="224"/>
      <c r="L2956" s="224"/>
      <c r="M2956" s="224"/>
      <c r="N2956" s="243" t="s">
        <v>6946</v>
      </c>
      <c r="O2956" s="226" t="s">
        <v>10123</v>
      </c>
      <c r="P2956" s="226" t="s">
        <v>10124</v>
      </c>
      <c r="Q2956" s="226" t="s">
        <v>10125</v>
      </c>
      <c r="R2956" s="212" t="s">
        <v>6172</v>
      </c>
      <c r="S2956" s="212">
        <v>200001977</v>
      </c>
      <c r="T2956" s="236">
        <v>45534</v>
      </c>
      <c r="U2956" s="237" t="s">
        <v>6722</v>
      </c>
      <c r="V2956" s="237">
        <v>45573</v>
      </c>
      <c r="W2956" s="237">
        <v>45581</v>
      </c>
      <c r="X2956" s="237" t="s">
        <v>9173</v>
      </c>
      <c r="Y2956" s="225"/>
      <c r="Z2956" s="237" t="s">
        <v>6084</v>
      </c>
      <c r="AA2956" s="225">
        <v>202409</v>
      </c>
      <c r="AB2956" s="246"/>
      <c r="AC2956" s="247" t="s">
        <v>6708</v>
      </c>
      <c r="AD2956" s="247" t="s">
        <v>6709</v>
      </c>
      <c r="AE2956" s="248">
        <v>0</v>
      </c>
      <c r="AF2956" s="247" t="s">
        <v>6709</v>
      </c>
      <c r="AG2956" s="242" t="str">
        <f>IFERROR(VLOOKUP(작성용!A:A,RM!A:D,4,0),"-")</f>
        <v>김연수</v>
      </c>
      <c r="AH2956" s="9" t="s">
        <v>10126</v>
      </c>
      <c r="AI2956" s="238" t="s">
        <v>9173</v>
      </c>
      <c r="AJ2956" s="238" t="s">
        <v>9173</v>
      </c>
      <c r="AK2956" s="238" t="s">
        <v>6726</v>
      </c>
      <c r="AL2956" s="238">
        <v>2955</v>
      </c>
    </row>
    <row r="2957" spans="1:38" x14ac:dyDescent="0.3">
      <c r="A2957" s="223" t="s">
        <v>851</v>
      </c>
      <c r="B2957" s="223" t="s">
        <v>10122</v>
      </c>
      <c r="C2957" s="244" t="s">
        <v>6717</v>
      </c>
      <c r="D2957" s="240" t="s">
        <v>10160</v>
      </c>
      <c r="E2957" s="239" t="s">
        <v>6173</v>
      </c>
      <c r="F2957" s="243" t="s">
        <v>6729</v>
      </c>
      <c r="G2957" s="214">
        <v>0</v>
      </c>
      <c r="H2957" s="224" t="s">
        <v>9173</v>
      </c>
      <c r="I2957" s="224"/>
      <c r="J2957" s="234"/>
      <c r="K2957" s="224"/>
      <c r="L2957" s="224"/>
      <c r="M2957" s="224"/>
      <c r="N2957" s="243" t="s">
        <v>6946</v>
      </c>
      <c r="O2957" s="226" t="s">
        <v>10123</v>
      </c>
      <c r="P2957" s="226" t="s">
        <v>10124</v>
      </c>
      <c r="Q2957" s="226" t="s">
        <v>10125</v>
      </c>
      <c r="R2957" s="212" t="s">
        <v>6174</v>
      </c>
      <c r="S2957" s="212">
        <v>200000073</v>
      </c>
      <c r="T2957" s="236">
        <v>45534</v>
      </c>
      <c r="U2957" s="237" t="s">
        <v>6722</v>
      </c>
      <c r="V2957" s="237">
        <v>45573</v>
      </c>
      <c r="W2957" s="237">
        <v>45581</v>
      </c>
      <c r="X2957" s="237" t="s">
        <v>9173</v>
      </c>
      <c r="Y2957" s="225"/>
      <c r="Z2957" s="237" t="s">
        <v>6084</v>
      </c>
      <c r="AA2957" s="225">
        <v>202409</v>
      </c>
      <c r="AB2957" s="246"/>
      <c r="AC2957" s="247" t="s">
        <v>6708</v>
      </c>
      <c r="AD2957" s="247" t="s">
        <v>6709</v>
      </c>
      <c r="AE2957" s="248">
        <v>0</v>
      </c>
      <c r="AF2957" s="247" t="s">
        <v>6709</v>
      </c>
      <c r="AG2957" s="242" t="str">
        <f>IFERROR(VLOOKUP(작성용!A:A,RM!A:D,4,0),"-")</f>
        <v>김연수</v>
      </c>
      <c r="AH2957" s="9" t="s">
        <v>10126</v>
      </c>
      <c r="AI2957" s="238" t="s">
        <v>9173</v>
      </c>
      <c r="AJ2957" s="238" t="s">
        <v>9173</v>
      </c>
      <c r="AK2957" s="238" t="s">
        <v>6726</v>
      </c>
      <c r="AL2957" s="238">
        <v>2956</v>
      </c>
    </row>
    <row r="2958" spans="1:38" x14ac:dyDescent="0.3">
      <c r="A2958" s="223" t="s">
        <v>851</v>
      </c>
      <c r="B2958" s="223" t="s">
        <v>10122</v>
      </c>
      <c r="C2958" s="244" t="s">
        <v>6717</v>
      </c>
      <c r="D2958" s="240" t="s">
        <v>10161</v>
      </c>
      <c r="E2958" s="239" t="s">
        <v>6175</v>
      </c>
      <c r="F2958" s="243" t="s">
        <v>6729</v>
      </c>
      <c r="G2958" s="214">
        <v>0</v>
      </c>
      <c r="H2958" s="224" t="s">
        <v>9173</v>
      </c>
      <c r="I2958" s="224"/>
      <c r="J2958" s="234"/>
      <c r="K2958" s="224"/>
      <c r="L2958" s="224"/>
      <c r="M2958" s="224"/>
      <c r="N2958" s="243" t="s">
        <v>6946</v>
      </c>
      <c r="O2958" s="226" t="s">
        <v>10123</v>
      </c>
      <c r="P2958" s="226" t="s">
        <v>10124</v>
      </c>
      <c r="Q2958" s="226" t="s">
        <v>10125</v>
      </c>
      <c r="R2958" s="212" t="s">
        <v>6176</v>
      </c>
      <c r="S2958" s="212">
        <v>200000624</v>
      </c>
      <c r="T2958" s="236">
        <v>45534</v>
      </c>
      <c r="U2958" s="237" t="s">
        <v>6722</v>
      </c>
      <c r="V2958" s="237">
        <v>45573</v>
      </c>
      <c r="W2958" s="237">
        <v>45581</v>
      </c>
      <c r="X2958" s="237" t="s">
        <v>9173</v>
      </c>
      <c r="Y2958" s="225"/>
      <c r="Z2958" s="237" t="s">
        <v>6084</v>
      </c>
      <c r="AA2958" s="225">
        <v>202409</v>
      </c>
      <c r="AB2958" s="246"/>
      <c r="AC2958" s="247" t="s">
        <v>6708</v>
      </c>
      <c r="AD2958" s="247" t="s">
        <v>6709</v>
      </c>
      <c r="AE2958" s="248">
        <v>0</v>
      </c>
      <c r="AF2958" s="247" t="s">
        <v>6709</v>
      </c>
      <c r="AG2958" s="242" t="str">
        <f>IFERROR(VLOOKUP(작성용!A:A,RM!A:D,4,0),"-")</f>
        <v>김연수</v>
      </c>
      <c r="AH2958" s="9" t="s">
        <v>10126</v>
      </c>
      <c r="AI2958" s="238" t="s">
        <v>9173</v>
      </c>
      <c r="AJ2958" s="238" t="s">
        <v>9173</v>
      </c>
      <c r="AK2958" s="238" t="s">
        <v>6726</v>
      </c>
      <c r="AL2958" s="238">
        <v>2957</v>
      </c>
    </row>
    <row r="2959" spans="1:38" x14ac:dyDescent="0.3">
      <c r="A2959" s="223" t="s">
        <v>851</v>
      </c>
      <c r="B2959" s="223" t="s">
        <v>10122</v>
      </c>
      <c r="C2959" s="244" t="s">
        <v>6717</v>
      </c>
      <c r="D2959" s="240" t="s">
        <v>10162</v>
      </c>
      <c r="E2959" s="239" t="s">
        <v>6177</v>
      </c>
      <c r="F2959" s="243" t="s">
        <v>6729</v>
      </c>
      <c r="G2959" s="214">
        <v>0</v>
      </c>
      <c r="H2959" s="224" t="s">
        <v>9173</v>
      </c>
      <c r="I2959" s="224"/>
      <c r="J2959" s="234"/>
      <c r="K2959" s="224"/>
      <c r="L2959" s="224"/>
      <c r="M2959" s="224"/>
      <c r="N2959" s="243" t="s">
        <v>6946</v>
      </c>
      <c r="O2959" s="226" t="s">
        <v>10123</v>
      </c>
      <c r="P2959" s="226" t="s">
        <v>10124</v>
      </c>
      <c r="Q2959" s="226" t="s">
        <v>10125</v>
      </c>
      <c r="R2959" s="212" t="s">
        <v>6178</v>
      </c>
      <c r="S2959" s="212">
        <v>200000077</v>
      </c>
      <c r="T2959" s="236">
        <v>45534</v>
      </c>
      <c r="U2959" s="237" t="s">
        <v>6722</v>
      </c>
      <c r="V2959" s="237">
        <v>45573</v>
      </c>
      <c r="W2959" s="237">
        <v>45581</v>
      </c>
      <c r="X2959" s="237" t="s">
        <v>9173</v>
      </c>
      <c r="Y2959" s="225"/>
      <c r="Z2959" s="237" t="s">
        <v>6084</v>
      </c>
      <c r="AA2959" s="225">
        <v>202409</v>
      </c>
      <c r="AB2959" s="246"/>
      <c r="AC2959" s="247" t="s">
        <v>6708</v>
      </c>
      <c r="AD2959" s="247" t="s">
        <v>6709</v>
      </c>
      <c r="AE2959" s="248">
        <v>0</v>
      </c>
      <c r="AF2959" s="247" t="s">
        <v>6709</v>
      </c>
      <c r="AG2959" s="242" t="str">
        <f>IFERROR(VLOOKUP(작성용!A:A,RM!A:D,4,0),"-")</f>
        <v>김연수</v>
      </c>
      <c r="AH2959" s="9" t="s">
        <v>10126</v>
      </c>
      <c r="AI2959" s="238" t="s">
        <v>9173</v>
      </c>
      <c r="AJ2959" s="238" t="s">
        <v>9173</v>
      </c>
      <c r="AK2959" s="238" t="s">
        <v>6726</v>
      </c>
      <c r="AL2959" s="238">
        <v>2958</v>
      </c>
    </row>
    <row r="2960" spans="1:38" x14ac:dyDescent="0.3">
      <c r="A2960" s="223" t="s">
        <v>851</v>
      </c>
      <c r="B2960" s="223" t="s">
        <v>10122</v>
      </c>
      <c r="C2960" s="244" t="s">
        <v>6717</v>
      </c>
      <c r="D2960" s="240" t="s">
        <v>10163</v>
      </c>
      <c r="E2960" s="239" t="s">
        <v>6179</v>
      </c>
      <c r="F2960" s="243" t="s">
        <v>6729</v>
      </c>
      <c r="G2960" s="214">
        <v>0</v>
      </c>
      <c r="H2960" s="224" t="s">
        <v>9173</v>
      </c>
      <c r="I2960" s="224"/>
      <c r="J2960" s="234"/>
      <c r="K2960" s="224"/>
      <c r="L2960" s="224"/>
      <c r="M2960" s="224"/>
      <c r="N2960" s="243" t="s">
        <v>6946</v>
      </c>
      <c r="O2960" s="226" t="s">
        <v>10123</v>
      </c>
      <c r="P2960" s="226" t="s">
        <v>10124</v>
      </c>
      <c r="Q2960" s="226" t="s">
        <v>10125</v>
      </c>
      <c r="R2960" s="212" t="s">
        <v>6180</v>
      </c>
      <c r="S2960" s="212">
        <v>200001476</v>
      </c>
      <c r="T2960" s="236">
        <v>45534</v>
      </c>
      <c r="U2960" s="237" t="s">
        <v>6722</v>
      </c>
      <c r="V2960" s="237">
        <v>45573</v>
      </c>
      <c r="W2960" s="237">
        <v>45581</v>
      </c>
      <c r="X2960" s="237" t="s">
        <v>9173</v>
      </c>
      <c r="Y2960" s="225"/>
      <c r="Z2960" s="237" t="s">
        <v>6084</v>
      </c>
      <c r="AA2960" s="225">
        <v>202409</v>
      </c>
      <c r="AB2960" s="246"/>
      <c r="AC2960" s="247" t="s">
        <v>6708</v>
      </c>
      <c r="AD2960" s="247" t="s">
        <v>6709</v>
      </c>
      <c r="AE2960" s="248">
        <v>0</v>
      </c>
      <c r="AF2960" s="247" t="s">
        <v>6709</v>
      </c>
      <c r="AG2960" s="242" t="str">
        <f>IFERROR(VLOOKUP(작성용!A:A,RM!A:D,4,0),"-")</f>
        <v>김연수</v>
      </c>
      <c r="AH2960" s="9" t="s">
        <v>10126</v>
      </c>
      <c r="AI2960" s="238" t="s">
        <v>9173</v>
      </c>
      <c r="AJ2960" s="238" t="s">
        <v>9173</v>
      </c>
      <c r="AK2960" s="238" t="s">
        <v>6726</v>
      </c>
      <c r="AL2960" s="238">
        <v>2959</v>
      </c>
    </row>
    <row r="2961" spans="1:38" x14ac:dyDescent="0.3">
      <c r="A2961" s="223" t="s">
        <v>851</v>
      </c>
      <c r="B2961" s="223" t="s">
        <v>10122</v>
      </c>
      <c r="C2961" s="244" t="s">
        <v>6717</v>
      </c>
      <c r="D2961" s="240" t="s">
        <v>10164</v>
      </c>
      <c r="E2961" s="239" t="s">
        <v>6181</v>
      </c>
      <c r="F2961" s="243" t="s">
        <v>6729</v>
      </c>
      <c r="G2961" s="214">
        <v>0</v>
      </c>
      <c r="H2961" s="224" t="s">
        <v>9173</v>
      </c>
      <c r="I2961" s="224"/>
      <c r="J2961" s="234"/>
      <c r="K2961" s="224"/>
      <c r="L2961" s="224"/>
      <c r="M2961" s="224"/>
      <c r="N2961" s="243" t="s">
        <v>6946</v>
      </c>
      <c r="O2961" s="226" t="s">
        <v>10123</v>
      </c>
      <c r="P2961" s="226" t="s">
        <v>10124</v>
      </c>
      <c r="Q2961" s="226" t="s">
        <v>10125</v>
      </c>
      <c r="R2961" s="212" t="s">
        <v>6182</v>
      </c>
      <c r="S2961" s="212">
        <v>200001719</v>
      </c>
      <c r="T2961" s="236">
        <v>45534</v>
      </c>
      <c r="U2961" s="237" t="s">
        <v>6722</v>
      </c>
      <c r="V2961" s="237">
        <v>45573</v>
      </c>
      <c r="W2961" s="237">
        <v>45581</v>
      </c>
      <c r="X2961" s="237" t="s">
        <v>9173</v>
      </c>
      <c r="Y2961" s="225"/>
      <c r="Z2961" s="237" t="s">
        <v>6084</v>
      </c>
      <c r="AA2961" s="225">
        <v>202409</v>
      </c>
      <c r="AB2961" s="246"/>
      <c r="AC2961" s="247" t="s">
        <v>6708</v>
      </c>
      <c r="AD2961" s="247" t="s">
        <v>6709</v>
      </c>
      <c r="AE2961" s="248">
        <v>0</v>
      </c>
      <c r="AF2961" s="247" t="s">
        <v>6709</v>
      </c>
      <c r="AG2961" s="242" t="str">
        <f>IFERROR(VLOOKUP(작성용!A:A,RM!A:D,4,0),"-")</f>
        <v>김연수</v>
      </c>
      <c r="AH2961" s="9" t="s">
        <v>10126</v>
      </c>
      <c r="AI2961" s="238" t="s">
        <v>9173</v>
      </c>
      <c r="AJ2961" s="238" t="s">
        <v>9173</v>
      </c>
      <c r="AK2961" s="238" t="s">
        <v>6726</v>
      </c>
      <c r="AL2961" s="238">
        <v>2960</v>
      </c>
    </row>
    <row r="2962" spans="1:38" x14ac:dyDescent="0.3">
      <c r="A2962" s="223" t="s">
        <v>851</v>
      </c>
      <c r="B2962" s="223" t="s">
        <v>10122</v>
      </c>
      <c r="C2962" s="244" t="s">
        <v>6717</v>
      </c>
      <c r="D2962" s="240" t="s">
        <v>10165</v>
      </c>
      <c r="E2962" s="239" t="s">
        <v>6183</v>
      </c>
      <c r="F2962" s="243" t="s">
        <v>6729</v>
      </c>
      <c r="G2962" s="214">
        <v>0</v>
      </c>
      <c r="H2962" s="224" t="s">
        <v>9173</v>
      </c>
      <c r="I2962" s="224"/>
      <c r="J2962" s="234"/>
      <c r="K2962" s="224"/>
      <c r="L2962" s="224"/>
      <c r="M2962" s="224"/>
      <c r="N2962" s="243" t="s">
        <v>6946</v>
      </c>
      <c r="O2962" s="226" t="s">
        <v>10123</v>
      </c>
      <c r="P2962" s="226" t="s">
        <v>10124</v>
      </c>
      <c r="Q2962" s="226" t="s">
        <v>10125</v>
      </c>
      <c r="R2962" s="212" t="s">
        <v>6184</v>
      </c>
      <c r="S2962" s="212">
        <v>200000078</v>
      </c>
      <c r="T2962" s="236">
        <v>45534</v>
      </c>
      <c r="U2962" s="237" t="s">
        <v>6722</v>
      </c>
      <c r="V2962" s="237">
        <v>45573</v>
      </c>
      <c r="W2962" s="237">
        <v>45581</v>
      </c>
      <c r="X2962" s="237" t="s">
        <v>9173</v>
      </c>
      <c r="Y2962" s="225"/>
      <c r="Z2962" s="237" t="s">
        <v>6084</v>
      </c>
      <c r="AA2962" s="225">
        <v>202409</v>
      </c>
      <c r="AB2962" s="246"/>
      <c r="AC2962" s="247" t="s">
        <v>6708</v>
      </c>
      <c r="AD2962" s="247" t="s">
        <v>6709</v>
      </c>
      <c r="AE2962" s="248">
        <v>0</v>
      </c>
      <c r="AF2962" s="247" t="s">
        <v>6709</v>
      </c>
      <c r="AG2962" s="242" t="str">
        <f>IFERROR(VLOOKUP(작성용!A:A,RM!A:D,4,0),"-")</f>
        <v>김연수</v>
      </c>
      <c r="AH2962" s="9" t="s">
        <v>10126</v>
      </c>
      <c r="AI2962" s="238" t="s">
        <v>9173</v>
      </c>
      <c r="AJ2962" s="238" t="s">
        <v>9173</v>
      </c>
      <c r="AK2962" s="238" t="s">
        <v>6726</v>
      </c>
      <c r="AL2962" s="238">
        <v>2961</v>
      </c>
    </row>
    <row r="2963" spans="1:38" x14ac:dyDescent="0.3">
      <c r="A2963" s="223" t="s">
        <v>851</v>
      </c>
      <c r="B2963" s="223" t="s">
        <v>10122</v>
      </c>
      <c r="C2963" s="244" t="s">
        <v>6717</v>
      </c>
      <c r="D2963" s="240" t="s">
        <v>7762</v>
      </c>
      <c r="E2963" s="239" t="s">
        <v>3988</v>
      </c>
      <c r="F2963" s="243" t="s">
        <v>6729</v>
      </c>
      <c r="G2963" s="214">
        <v>0</v>
      </c>
      <c r="H2963" s="224" t="s">
        <v>9173</v>
      </c>
      <c r="I2963" s="224"/>
      <c r="J2963" s="234"/>
      <c r="K2963" s="224"/>
      <c r="L2963" s="224"/>
      <c r="M2963" s="224"/>
      <c r="N2963" s="243" t="s">
        <v>6946</v>
      </c>
      <c r="O2963" s="226" t="s">
        <v>10123</v>
      </c>
      <c r="P2963" s="226" t="s">
        <v>10124</v>
      </c>
      <c r="Q2963" s="226" t="s">
        <v>10125</v>
      </c>
      <c r="R2963" s="212" t="s">
        <v>4194</v>
      </c>
      <c r="S2963" s="212">
        <v>200001850</v>
      </c>
      <c r="T2963" s="236">
        <v>45534</v>
      </c>
      <c r="U2963" s="237" t="s">
        <v>6722</v>
      </c>
      <c r="V2963" s="237">
        <v>45573</v>
      </c>
      <c r="W2963" s="237">
        <v>45581</v>
      </c>
      <c r="X2963" s="237" t="s">
        <v>9173</v>
      </c>
      <c r="Y2963" s="225"/>
      <c r="Z2963" s="237" t="s">
        <v>6084</v>
      </c>
      <c r="AA2963" s="225">
        <v>202409</v>
      </c>
      <c r="AB2963" s="246"/>
      <c r="AC2963" s="247" t="s">
        <v>6708</v>
      </c>
      <c r="AD2963" s="247" t="s">
        <v>6709</v>
      </c>
      <c r="AE2963" s="248">
        <v>0</v>
      </c>
      <c r="AF2963" s="247" t="s">
        <v>6709</v>
      </c>
      <c r="AG2963" s="242" t="str">
        <f>IFERROR(VLOOKUP(작성용!A:A,RM!A:D,4,0),"-")</f>
        <v>김연수</v>
      </c>
      <c r="AH2963" s="9" t="s">
        <v>10126</v>
      </c>
      <c r="AI2963" s="238" t="s">
        <v>9173</v>
      </c>
      <c r="AJ2963" s="238" t="s">
        <v>9173</v>
      </c>
      <c r="AK2963" s="238" t="s">
        <v>6726</v>
      </c>
      <c r="AL2963" s="238">
        <v>2962</v>
      </c>
    </row>
    <row r="2964" spans="1:38" x14ac:dyDescent="0.3">
      <c r="A2964" s="223" t="s">
        <v>851</v>
      </c>
      <c r="B2964" s="223" t="s">
        <v>10122</v>
      </c>
      <c r="C2964" s="244" t="s">
        <v>6717</v>
      </c>
      <c r="D2964" s="240" t="s">
        <v>10166</v>
      </c>
      <c r="E2964" s="239" t="s">
        <v>6185</v>
      </c>
      <c r="F2964" s="243" t="s">
        <v>6729</v>
      </c>
      <c r="G2964" s="214">
        <v>0</v>
      </c>
      <c r="H2964" s="224" t="s">
        <v>9173</v>
      </c>
      <c r="I2964" s="224"/>
      <c r="J2964" s="234"/>
      <c r="K2964" s="224"/>
      <c r="L2964" s="224"/>
      <c r="M2964" s="224"/>
      <c r="N2964" s="243" t="s">
        <v>6946</v>
      </c>
      <c r="O2964" s="226" t="s">
        <v>10123</v>
      </c>
      <c r="P2964" s="226" t="s">
        <v>10124</v>
      </c>
      <c r="Q2964" s="226" t="s">
        <v>10125</v>
      </c>
      <c r="R2964" s="212" t="s">
        <v>6186</v>
      </c>
      <c r="S2964" s="212">
        <v>200001054</v>
      </c>
      <c r="T2964" s="236">
        <v>45534</v>
      </c>
      <c r="U2964" s="237" t="s">
        <v>6722</v>
      </c>
      <c r="V2964" s="237">
        <v>45573</v>
      </c>
      <c r="W2964" s="237">
        <v>45581</v>
      </c>
      <c r="X2964" s="237" t="s">
        <v>9173</v>
      </c>
      <c r="Y2964" s="225"/>
      <c r="Z2964" s="237" t="s">
        <v>6084</v>
      </c>
      <c r="AA2964" s="225">
        <v>202409</v>
      </c>
      <c r="AB2964" s="246"/>
      <c r="AC2964" s="247" t="s">
        <v>6708</v>
      </c>
      <c r="AD2964" s="247" t="s">
        <v>6709</v>
      </c>
      <c r="AE2964" s="248">
        <v>0</v>
      </c>
      <c r="AF2964" s="247" t="s">
        <v>6709</v>
      </c>
      <c r="AG2964" s="242" t="str">
        <f>IFERROR(VLOOKUP(작성용!A:A,RM!A:D,4,0),"-")</f>
        <v>김연수</v>
      </c>
      <c r="AH2964" s="9" t="s">
        <v>10126</v>
      </c>
      <c r="AI2964" s="238" t="s">
        <v>9173</v>
      </c>
      <c r="AJ2964" s="238" t="s">
        <v>9173</v>
      </c>
      <c r="AK2964" s="238" t="s">
        <v>6726</v>
      </c>
      <c r="AL2964" s="238">
        <v>2963</v>
      </c>
    </row>
    <row r="2965" spans="1:38" x14ac:dyDescent="0.3">
      <c r="A2965" s="223" t="s">
        <v>851</v>
      </c>
      <c r="B2965" s="223" t="s">
        <v>10122</v>
      </c>
      <c r="C2965" s="244" t="s">
        <v>6717</v>
      </c>
      <c r="D2965" s="240" t="s">
        <v>10167</v>
      </c>
      <c r="E2965" s="239" t="s">
        <v>6187</v>
      </c>
      <c r="F2965" s="243" t="s">
        <v>6729</v>
      </c>
      <c r="G2965" s="214">
        <v>0</v>
      </c>
      <c r="H2965" s="224" t="s">
        <v>9173</v>
      </c>
      <c r="I2965" s="224"/>
      <c r="J2965" s="234"/>
      <c r="K2965" s="224"/>
      <c r="L2965" s="224"/>
      <c r="M2965" s="224"/>
      <c r="N2965" s="243" t="s">
        <v>6946</v>
      </c>
      <c r="O2965" s="226" t="s">
        <v>10123</v>
      </c>
      <c r="P2965" s="226" t="s">
        <v>10124</v>
      </c>
      <c r="Q2965" s="226" t="s">
        <v>10125</v>
      </c>
      <c r="R2965" s="212" t="s">
        <v>6188</v>
      </c>
      <c r="S2965" s="212">
        <v>200001604</v>
      </c>
      <c r="T2965" s="236">
        <v>45534</v>
      </c>
      <c r="U2965" s="237" t="s">
        <v>6722</v>
      </c>
      <c r="V2965" s="237">
        <v>45573</v>
      </c>
      <c r="W2965" s="237">
        <v>45581</v>
      </c>
      <c r="X2965" s="237" t="s">
        <v>9173</v>
      </c>
      <c r="Y2965" s="225"/>
      <c r="Z2965" s="237" t="s">
        <v>6084</v>
      </c>
      <c r="AA2965" s="225">
        <v>202409</v>
      </c>
      <c r="AB2965" s="246"/>
      <c r="AC2965" s="247" t="s">
        <v>6708</v>
      </c>
      <c r="AD2965" s="247" t="s">
        <v>6709</v>
      </c>
      <c r="AE2965" s="248">
        <v>0</v>
      </c>
      <c r="AF2965" s="247" t="s">
        <v>6709</v>
      </c>
      <c r="AG2965" s="242" t="str">
        <f>IFERROR(VLOOKUP(작성용!A:A,RM!A:D,4,0),"-")</f>
        <v>김연수</v>
      </c>
      <c r="AH2965" s="9" t="s">
        <v>10126</v>
      </c>
      <c r="AI2965" s="238" t="s">
        <v>9173</v>
      </c>
      <c r="AJ2965" s="238" t="s">
        <v>9173</v>
      </c>
      <c r="AK2965" s="238" t="s">
        <v>6726</v>
      </c>
      <c r="AL2965" s="238">
        <v>2964</v>
      </c>
    </row>
    <row r="2966" spans="1:38" x14ac:dyDescent="0.3">
      <c r="A2966" s="223" t="s">
        <v>851</v>
      </c>
      <c r="B2966" s="223" t="s">
        <v>10122</v>
      </c>
      <c r="C2966" s="244" t="s">
        <v>6717</v>
      </c>
      <c r="D2966" s="240" t="s">
        <v>8127</v>
      </c>
      <c r="E2966" s="239" t="s">
        <v>4815</v>
      </c>
      <c r="F2966" s="243" t="s">
        <v>6729</v>
      </c>
      <c r="G2966" s="214">
        <v>0</v>
      </c>
      <c r="H2966" s="224" t="s">
        <v>9173</v>
      </c>
      <c r="I2966" s="224"/>
      <c r="J2966" s="234"/>
      <c r="K2966" s="224"/>
      <c r="L2966" s="224"/>
      <c r="M2966" s="224"/>
      <c r="N2966" s="243" t="s">
        <v>6946</v>
      </c>
      <c r="O2966" s="226" t="s">
        <v>10123</v>
      </c>
      <c r="P2966" s="226" t="s">
        <v>10124</v>
      </c>
      <c r="Q2966" s="226" t="s">
        <v>10125</v>
      </c>
      <c r="R2966" s="212" t="s">
        <v>4816</v>
      </c>
      <c r="S2966" s="212">
        <v>200000087</v>
      </c>
      <c r="T2966" s="236">
        <v>45534</v>
      </c>
      <c r="U2966" s="237" t="s">
        <v>6722</v>
      </c>
      <c r="V2966" s="237">
        <v>45573</v>
      </c>
      <c r="W2966" s="237">
        <v>45581</v>
      </c>
      <c r="X2966" s="237" t="s">
        <v>9173</v>
      </c>
      <c r="Y2966" s="225"/>
      <c r="Z2966" s="237" t="s">
        <v>6084</v>
      </c>
      <c r="AA2966" s="225">
        <v>202409</v>
      </c>
      <c r="AB2966" s="246"/>
      <c r="AC2966" s="247" t="s">
        <v>6708</v>
      </c>
      <c r="AD2966" s="247" t="s">
        <v>6709</v>
      </c>
      <c r="AE2966" s="248">
        <v>0</v>
      </c>
      <c r="AF2966" s="247" t="s">
        <v>6709</v>
      </c>
      <c r="AG2966" s="242" t="str">
        <f>IFERROR(VLOOKUP(작성용!A:A,RM!A:D,4,0),"-")</f>
        <v>김연수</v>
      </c>
      <c r="AH2966" s="9" t="s">
        <v>10126</v>
      </c>
      <c r="AI2966" s="238" t="s">
        <v>9173</v>
      </c>
      <c r="AJ2966" s="238" t="s">
        <v>9173</v>
      </c>
      <c r="AK2966" s="238" t="s">
        <v>6726</v>
      </c>
      <c r="AL2966" s="238">
        <v>2965</v>
      </c>
    </row>
    <row r="2967" spans="1:38" x14ac:dyDescent="0.3">
      <c r="A2967" s="223" t="s">
        <v>851</v>
      </c>
      <c r="B2967" s="223" t="s">
        <v>10122</v>
      </c>
      <c r="C2967" s="244" t="s">
        <v>6717</v>
      </c>
      <c r="D2967" s="240" t="s">
        <v>10168</v>
      </c>
      <c r="E2967" s="239" t="s">
        <v>6189</v>
      </c>
      <c r="F2967" s="243" t="s">
        <v>6729</v>
      </c>
      <c r="G2967" s="214">
        <v>0</v>
      </c>
      <c r="H2967" s="224" t="s">
        <v>9173</v>
      </c>
      <c r="I2967" s="224"/>
      <c r="J2967" s="234"/>
      <c r="K2967" s="224"/>
      <c r="L2967" s="224"/>
      <c r="M2967" s="224"/>
      <c r="N2967" s="243" t="s">
        <v>6946</v>
      </c>
      <c r="O2967" s="226" t="s">
        <v>10123</v>
      </c>
      <c r="P2967" s="226" t="s">
        <v>10124</v>
      </c>
      <c r="Q2967" s="226" t="s">
        <v>10125</v>
      </c>
      <c r="R2967" s="212" t="s">
        <v>6190</v>
      </c>
      <c r="S2967" s="212">
        <v>200000092</v>
      </c>
      <c r="T2967" s="236">
        <v>45534</v>
      </c>
      <c r="U2967" s="237" t="s">
        <v>6722</v>
      </c>
      <c r="V2967" s="237">
        <v>45573</v>
      </c>
      <c r="W2967" s="237">
        <v>45581</v>
      </c>
      <c r="X2967" s="237" t="s">
        <v>9173</v>
      </c>
      <c r="Y2967" s="225"/>
      <c r="Z2967" s="237" t="s">
        <v>6084</v>
      </c>
      <c r="AA2967" s="225">
        <v>202409</v>
      </c>
      <c r="AB2967" s="246"/>
      <c r="AC2967" s="247" t="s">
        <v>6708</v>
      </c>
      <c r="AD2967" s="247" t="s">
        <v>6709</v>
      </c>
      <c r="AE2967" s="248">
        <v>0</v>
      </c>
      <c r="AF2967" s="247" t="s">
        <v>6709</v>
      </c>
      <c r="AG2967" s="242" t="str">
        <f>IFERROR(VLOOKUP(작성용!A:A,RM!A:D,4,0),"-")</f>
        <v>김연수</v>
      </c>
      <c r="AH2967" s="9" t="s">
        <v>10126</v>
      </c>
      <c r="AI2967" s="238" t="s">
        <v>9173</v>
      </c>
      <c r="AJ2967" s="238" t="s">
        <v>9173</v>
      </c>
      <c r="AK2967" s="238" t="s">
        <v>6726</v>
      </c>
      <c r="AL2967" s="238">
        <v>2966</v>
      </c>
    </row>
    <row r="2968" spans="1:38" x14ac:dyDescent="0.3">
      <c r="A2968" s="223" t="s">
        <v>851</v>
      </c>
      <c r="B2968" s="223" t="s">
        <v>10122</v>
      </c>
      <c r="C2968" s="244" t="s">
        <v>6717</v>
      </c>
      <c r="D2968" s="240" t="s">
        <v>8571</v>
      </c>
      <c r="E2968" s="239" t="s">
        <v>5234</v>
      </c>
      <c r="F2968" s="243" t="s">
        <v>6729</v>
      </c>
      <c r="G2968" s="214">
        <v>0</v>
      </c>
      <c r="H2968" s="224" t="s">
        <v>9173</v>
      </c>
      <c r="I2968" s="224"/>
      <c r="J2968" s="234"/>
      <c r="K2968" s="224"/>
      <c r="L2968" s="224"/>
      <c r="M2968" s="224"/>
      <c r="N2968" s="243" t="s">
        <v>6946</v>
      </c>
      <c r="O2968" s="226" t="s">
        <v>10123</v>
      </c>
      <c r="P2968" s="226" t="s">
        <v>10124</v>
      </c>
      <c r="Q2968" s="226" t="s">
        <v>10125</v>
      </c>
      <c r="R2968" s="212" t="s">
        <v>5235</v>
      </c>
      <c r="S2968" s="212">
        <v>200001520</v>
      </c>
      <c r="T2968" s="236">
        <v>45534</v>
      </c>
      <c r="U2968" s="237" t="s">
        <v>6722</v>
      </c>
      <c r="V2968" s="237">
        <v>45573</v>
      </c>
      <c r="W2968" s="237">
        <v>45581</v>
      </c>
      <c r="X2968" s="237" t="s">
        <v>9173</v>
      </c>
      <c r="Y2968" s="225"/>
      <c r="Z2968" s="237" t="s">
        <v>6084</v>
      </c>
      <c r="AA2968" s="225">
        <v>202409</v>
      </c>
      <c r="AB2968" s="246"/>
      <c r="AC2968" s="247" t="s">
        <v>6708</v>
      </c>
      <c r="AD2968" s="247" t="s">
        <v>6709</v>
      </c>
      <c r="AE2968" s="248">
        <v>0</v>
      </c>
      <c r="AF2968" s="247" t="s">
        <v>6709</v>
      </c>
      <c r="AG2968" s="242" t="str">
        <f>IFERROR(VLOOKUP(작성용!A:A,RM!A:D,4,0),"-")</f>
        <v>김연수</v>
      </c>
      <c r="AH2968" s="9" t="s">
        <v>10126</v>
      </c>
      <c r="AI2968" s="238" t="s">
        <v>9173</v>
      </c>
      <c r="AJ2968" s="238" t="s">
        <v>9173</v>
      </c>
      <c r="AK2968" s="238" t="s">
        <v>6726</v>
      </c>
      <c r="AL2968" s="238">
        <v>2967</v>
      </c>
    </row>
    <row r="2969" spans="1:38" x14ac:dyDescent="0.3">
      <c r="A2969" s="223" t="s">
        <v>851</v>
      </c>
      <c r="B2969" s="223" t="s">
        <v>10122</v>
      </c>
      <c r="C2969" s="244" t="s">
        <v>6717</v>
      </c>
      <c r="D2969" s="240" t="s">
        <v>10169</v>
      </c>
      <c r="E2969" s="239" t="s">
        <v>6191</v>
      </c>
      <c r="F2969" s="243" t="s">
        <v>6729</v>
      </c>
      <c r="G2969" s="214">
        <v>0</v>
      </c>
      <c r="H2969" s="224" t="s">
        <v>9173</v>
      </c>
      <c r="I2969" s="224"/>
      <c r="J2969" s="234"/>
      <c r="K2969" s="224"/>
      <c r="L2969" s="224"/>
      <c r="M2969" s="224"/>
      <c r="N2969" s="243" t="s">
        <v>6946</v>
      </c>
      <c r="O2969" s="226" t="s">
        <v>10123</v>
      </c>
      <c r="P2969" s="226" t="s">
        <v>10124</v>
      </c>
      <c r="Q2969" s="226" t="s">
        <v>10125</v>
      </c>
      <c r="R2969" s="212" t="s">
        <v>6192</v>
      </c>
      <c r="S2969" s="212">
        <v>200001885</v>
      </c>
      <c r="T2969" s="236">
        <v>45534</v>
      </c>
      <c r="U2969" s="237" t="s">
        <v>6722</v>
      </c>
      <c r="V2969" s="237">
        <v>45573</v>
      </c>
      <c r="W2969" s="237">
        <v>45581</v>
      </c>
      <c r="X2969" s="237" t="s">
        <v>9173</v>
      </c>
      <c r="Y2969" s="225"/>
      <c r="Z2969" s="237" t="s">
        <v>6084</v>
      </c>
      <c r="AA2969" s="225">
        <v>202409</v>
      </c>
      <c r="AB2969" s="246"/>
      <c r="AC2969" s="247" t="s">
        <v>6708</v>
      </c>
      <c r="AD2969" s="247" t="s">
        <v>6709</v>
      </c>
      <c r="AE2969" s="248">
        <v>0</v>
      </c>
      <c r="AF2969" s="247" t="s">
        <v>6709</v>
      </c>
      <c r="AG2969" s="242" t="str">
        <f>IFERROR(VLOOKUP(작성용!A:A,RM!A:D,4,0),"-")</f>
        <v>김연수</v>
      </c>
      <c r="AH2969" s="9" t="s">
        <v>10126</v>
      </c>
      <c r="AI2969" s="238" t="s">
        <v>9173</v>
      </c>
      <c r="AJ2969" s="238" t="s">
        <v>9173</v>
      </c>
      <c r="AK2969" s="238" t="s">
        <v>6726</v>
      </c>
      <c r="AL2969" s="238">
        <v>2968</v>
      </c>
    </row>
    <row r="2970" spans="1:38" x14ac:dyDescent="0.3">
      <c r="A2970" s="223" t="s">
        <v>851</v>
      </c>
      <c r="B2970" s="223" t="s">
        <v>10122</v>
      </c>
      <c r="C2970" s="244" t="s">
        <v>6717</v>
      </c>
      <c r="D2970" s="240" t="s">
        <v>10170</v>
      </c>
      <c r="E2970" s="239" t="s">
        <v>6193</v>
      </c>
      <c r="F2970" s="243" t="s">
        <v>6729</v>
      </c>
      <c r="G2970" s="214">
        <v>0</v>
      </c>
      <c r="H2970" s="224" t="s">
        <v>9173</v>
      </c>
      <c r="I2970" s="224"/>
      <c r="J2970" s="234"/>
      <c r="K2970" s="224"/>
      <c r="L2970" s="224"/>
      <c r="M2970" s="224"/>
      <c r="N2970" s="243" t="s">
        <v>6946</v>
      </c>
      <c r="O2970" s="226" t="s">
        <v>10123</v>
      </c>
      <c r="P2970" s="226" t="s">
        <v>10124</v>
      </c>
      <c r="Q2970" s="226" t="s">
        <v>10125</v>
      </c>
      <c r="R2970" s="212" t="s">
        <v>6194</v>
      </c>
      <c r="S2970" s="212">
        <v>200000096</v>
      </c>
      <c r="T2970" s="236">
        <v>45534</v>
      </c>
      <c r="U2970" s="237" t="s">
        <v>6722</v>
      </c>
      <c r="V2970" s="237">
        <v>45573</v>
      </c>
      <c r="W2970" s="237">
        <v>45581</v>
      </c>
      <c r="X2970" s="237" t="s">
        <v>9173</v>
      </c>
      <c r="Y2970" s="225"/>
      <c r="Z2970" s="237" t="s">
        <v>6084</v>
      </c>
      <c r="AA2970" s="225">
        <v>202409</v>
      </c>
      <c r="AB2970" s="246"/>
      <c r="AC2970" s="247" t="s">
        <v>6708</v>
      </c>
      <c r="AD2970" s="247" t="s">
        <v>6709</v>
      </c>
      <c r="AE2970" s="248">
        <v>0</v>
      </c>
      <c r="AF2970" s="247" t="s">
        <v>6709</v>
      </c>
      <c r="AG2970" s="242" t="str">
        <f>IFERROR(VLOOKUP(작성용!A:A,RM!A:D,4,0),"-")</f>
        <v>김연수</v>
      </c>
      <c r="AH2970" s="9" t="s">
        <v>10126</v>
      </c>
      <c r="AI2970" s="238" t="s">
        <v>9173</v>
      </c>
      <c r="AJ2970" s="238" t="s">
        <v>9173</v>
      </c>
      <c r="AK2970" s="238" t="s">
        <v>6726</v>
      </c>
      <c r="AL2970" s="238">
        <v>2969</v>
      </c>
    </row>
    <row r="2971" spans="1:38" x14ac:dyDescent="0.3">
      <c r="A2971" s="223" t="s">
        <v>851</v>
      </c>
      <c r="B2971" s="223" t="s">
        <v>10122</v>
      </c>
      <c r="C2971" s="244" t="s">
        <v>6717</v>
      </c>
      <c r="D2971" s="240" t="s">
        <v>10171</v>
      </c>
      <c r="E2971" s="239" t="s">
        <v>6195</v>
      </c>
      <c r="F2971" s="243" t="s">
        <v>6729</v>
      </c>
      <c r="G2971" s="214">
        <v>0</v>
      </c>
      <c r="H2971" s="224" t="s">
        <v>9173</v>
      </c>
      <c r="I2971" s="224"/>
      <c r="J2971" s="234"/>
      <c r="K2971" s="224"/>
      <c r="L2971" s="224"/>
      <c r="M2971" s="224"/>
      <c r="N2971" s="243" t="s">
        <v>6946</v>
      </c>
      <c r="O2971" s="226" t="s">
        <v>10123</v>
      </c>
      <c r="P2971" s="226" t="s">
        <v>10124</v>
      </c>
      <c r="Q2971" s="226" t="s">
        <v>10125</v>
      </c>
      <c r="R2971" s="212" t="s">
        <v>6196</v>
      </c>
      <c r="S2971" s="212">
        <v>200001820</v>
      </c>
      <c r="T2971" s="236">
        <v>45534</v>
      </c>
      <c r="U2971" s="237" t="s">
        <v>6722</v>
      </c>
      <c r="V2971" s="237">
        <v>45573</v>
      </c>
      <c r="W2971" s="237">
        <v>45581</v>
      </c>
      <c r="X2971" s="237" t="s">
        <v>9173</v>
      </c>
      <c r="Y2971" s="225"/>
      <c r="Z2971" s="237" t="s">
        <v>6084</v>
      </c>
      <c r="AA2971" s="225">
        <v>202409</v>
      </c>
      <c r="AB2971" s="246"/>
      <c r="AC2971" s="247" t="s">
        <v>6708</v>
      </c>
      <c r="AD2971" s="247" t="s">
        <v>6709</v>
      </c>
      <c r="AE2971" s="248">
        <v>0</v>
      </c>
      <c r="AF2971" s="247" t="s">
        <v>6709</v>
      </c>
      <c r="AG2971" s="242" t="str">
        <f>IFERROR(VLOOKUP(작성용!A:A,RM!A:D,4,0),"-")</f>
        <v>김연수</v>
      </c>
      <c r="AH2971" s="9" t="s">
        <v>10126</v>
      </c>
      <c r="AI2971" s="238" t="s">
        <v>9173</v>
      </c>
      <c r="AJ2971" s="238" t="s">
        <v>9173</v>
      </c>
      <c r="AK2971" s="238" t="s">
        <v>6726</v>
      </c>
      <c r="AL2971" s="238">
        <v>2970</v>
      </c>
    </row>
    <row r="2972" spans="1:38" x14ac:dyDescent="0.3">
      <c r="A2972" s="223" t="s">
        <v>851</v>
      </c>
      <c r="B2972" s="223" t="s">
        <v>10122</v>
      </c>
      <c r="C2972" s="244" t="s">
        <v>6717</v>
      </c>
      <c r="D2972" s="240" t="s">
        <v>10172</v>
      </c>
      <c r="E2972" s="239" t="s">
        <v>6197</v>
      </c>
      <c r="F2972" s="243" t="s">
        <v>6729</v>
      </c>
      <c r="G2972" s="214">
        <v>0</v>
      </c>
      <c r="H2972" s="224" t="s">
        <v>9173</v>
      </c>
      <c r="I2972" s="224"/>
      <c r="J2972" s="234"/>
      <c r="K2972" s="224"/>
      <c r="L2972" s="224"/>
      <c r="M2972" s="224"/>
      <c r="N2972" s="243" t="s">
        <v>6946</v>
      </c>
      <c r="O2972" s="226" t="s">
        <v>10123</v>
      </c>
      <c r="P2972" s="226" t="s">
        <v>10124</v>
      </c>
      <c r="Q2972" s="226" t="s">
        <v>10125</v>
      </c>
      <c r="R2972" s="212" t="s">
        <v>6198</v>
      </c>
      <c r="S2972" s="212">
        <v>200002006</v>
      </c>
      <c r="T2972" s="236">
        <v>45534</v>
      </c>
      <c r="U2972" s="237" t="s">
        <v>6722</v>
      </c>
      <c r="V2972" s="237">
        <v>45573</v>
      </c>
      <c r="W2972" s="237">
        <v>45581</v>
      </c>
      <c r="X2972" s="237" t="s">
        <v>9173</v>
      </c>
      <c r="Y2972" s="225"/>
      <c r="Z2972" s="237" t="s">
        <v>6084</v>
      </c>
      <c r="AA2972" s="225">
        <v>202409</v>
      </c>
      <c r="AB2972" s="246"/>
      <c r="AC2972" s="247" t="s">
        <v>6708</v>
      </c>
      <c r="AD2972" s="247" t="s">
        <v>6709</v>
      </c>
      <c r="AE2972" s="248">
        <v>0</v>
      </c>
      <c r="AF2972" s="247" t="s">
        <v>6709</v>
      </c>
      <c r="AG2972" s="242" t="str">
        <f>IFERROR(VLOOKUP(작성용!A:A,RM!A:D,4,0),"-")</f>
        <v>김연수</v>
      </c>
      <c r="AH2972" s="9" t="s">
        <v>10126</v>
      </c>
      <c r="AI2972" s="238" t="s">
        <v>9173</v>
      </c>
      <c r="AJ2972" s="238" t="s">
        <v>9173</v>
      </c>
      <c r="AK2972" s="238" t="s">
        <v>6726</v>
      </c>
      <c r="AL2972" s="238">
        <v>2971</v>
      </c>
    </row>
    <row r="2973" spans="1:38" x14ac:dyDescent="0.3">
      <c r="A2973" s="223" t="s">
        <v>851</v>
      </c>
      <c r="B2973" s="223" t="s">
        <v>10122</v>
      </c>
      <c r="C2973" s="244" t="s">
        <v>6717</v>
      </c>
      <c r="D2973" s="240" t="s">
        <v>10173</v>
      </c>
      <c r="E2973" s="239" t="s">
        <v>6199</v>
      </c>
      <c r="F2973" s="243" t="s">
        <v>6729</v>
      </c>
      <c r="G2973" s="214">
        <v>0</v>
      </c>
      <c r="H2973" s="224" t="s">
        <v>9173</v>
      </c>
      <c r="I2973" s="224"/>
      <c r="J2973" s="234"/>
      <c r="K2973" s="224"/>
      <c r="L2973" s="224"/>
      <c r="M2973" s="224"/>
      <c r="N2973" s="243" t="s">
        <v>6946</v>
      </c>
      <c r="O2973" s="226" t="s">
        <v>10123</v>
      </c>
      <c r="P2973" s="226" t="s">
        <v>10124</v>
      </c>
      <c r="Q2973" s="226" t="s">
        <v>10125</v>
      </c>
      <c r="R2973" s="212" t="s">
        <v>6200</v>
      </c>
      <c r="S2973" s="212">
        <v>200000098</v>
      </c>
      <c r="T2973" s="236">
        <v>45534</v>
      </c>
      <c r="U2973" s="237" t="s">
        <v>6722</v>
      </c>
      <c r="V2973" s="237">
        <v>45573</v>
      </c>
      <c r="W2973" s="237">
        <v>45581</v>
      </c>
      <c r="X2973" s="237" t="s">
        <v>9173</v>
      </c>
      <c r="Y2973" s="225"/>
      <c r="Z2973" s="237" t="s">
        <v>6084</v>
      </c>
      <c r="AA2973" s="225">
        <v>202409</v>
      </c>
      <c r="AB2973" s="246"/>
      <c r="AC2973" s="247" t="s">
        <v>6708</v>
      </c>
      <c r="AD2973" s="247" t="s">
        <v>6709</v>
      </c>
      <c r="AE2973" s="248">
        <v>0</v>
      </c>
      <c r="AF2973" s="247" t="s">
        <v>6709</v>
      </c>
      <c r="AG2973" s="242" t="str">
        <f>IFERROR(VLOOKUP(작성용!A:A,RM!A:D,4,0),"-")</f>
        <v>김연수</v>
      </c>
      <c r="AH2973" s="9" t="s">
        <v>10126</v>
      </c>
      <c r="AI2973" s="238" t="s">
        <v>9173</v>
      </c>
      <c r="AJ2973" s="238" t="s">
        <v>9173</v>
      </c>
      <c r="AK2973" s="238" t="s">
        <v>6726</v>
      </c>
      <c r="AL2973" s="238">
        <v>2972</v>
      </c>
    </row>
    <row r="2974" spans="1:38" x14ac:dyDescent="0.3">
      <c r="A2974" s="223" t="s">
        <v>851</v>
      </c>
      <c r="B2974" s="223" t="s">
        <v>10122</v>
      </c>
      <c r="C2974" s="244" t="s">
        <v>6717</v>
      </c>
      <c r="D2974" s="240" t="s">
        <v>10174</v>
      </c>
      <c r="E2974" s="239" t="s">
        <v>6201</v>
      </c>
      <c r="F2974" s="243" t="s">
        <v>6729</v>
      </c>
      <c r="G2974" s="214">
        <v>0</v>
      </c>
      <c r="H2974" s="224" t="s">
        <v>9173</v>
      </c>
      <c r="I2974" s="224"/>
      <c r="J2974" s="234"/>
      <c r="K2974" s="224"/>
      <c r="L2974" s="224"/>
      <c r="M2974" s="224"/>
      <c r="N2974" s="243" t="s">
        <v>6946</v>
      </c>
      <c r="O2974" s="226" t="s">
        <v>10123</v>
      </c>
      <c r="P2974" s="226" t="s">
        <v>10124</v>
      </c>
      <c r="Q2974" s="226" t="s">
        <v>10125</v>
      </c>
      <c r="R2974" s="212" t="s">
        <v>6202</v>
      </c>
      <c r="S2974" s="212">
        <v>200001882</v>
      </c>
      <c r="T2974" s="236">
        <v>45534</v>
      </c>
      <c r="U2974" s="237" t="s">
        <v>6722</v>
      </c>
      <c r="V2974" s="237">
        <v>45573</v>
      </c>
      <c r="W2974" s="237">
        <v>45581</v>
      </c>
      <c r="X2974" s="237" t="s">
        <v>9173</v>
      </c>
      <c r="Y2974" s="225"/>
      <c r="Z2974" s="237" t="s">
        <v>6084</v>
      </c>
      <c r="AA2974" s="225">
        <v>202409</v>
      </c>
      <c r="AB2974" s="246"/>
      <c r="AC2974" s="247" t="s">
        <v>6708</v>
      </c>
      <c r="AD2974" s="247" t="s">
        <v>6709</v>
      </c>
      <c r="AE2974" s="248">
        <v>0</v>
      </c>
      <c r="AF2974" s="247" t="s">
        <v>6709</v>
      </c>
      <c r="AG2974" s="242" t="str">
        <f>IFERROR(VLOOKUP(작성용!A:A,RM!A:D,4,0),"-")</f>
        <v>김연수</v>
      </c>
      <c r="AH2974" s="9" t="s">
        <v>10126</v>
      </c>
      <c r="AI2974" s="238" t="s">
        <v>9173</v>
      </c>
      <c r="AJ2974" s="238" t="s">
        <v>9173</v>
      </c>
      <c r="AK2974" s="238" t="s">
        <v>6726</v>
      </c>
      <c r="AL2974" s="238">
        <v>2973</v>
      </c>
    </row>
    <row r="2975" spans="1:38" x14ac:dyDescent="0.3">
      <c r="A2975" s="223" t="s">
        <v>851</v>
      </c>
      <c r="B2975" s="223" t="s">
        <v>10122</v>
      </c>
      <c r="C2975" s="244" t="s">
        <v>6717</v>
      </c>
      <c r="D2975" s="240" t="s">
        <v>10175</v>
      </c>
      <c r="E2975" s="239" t="s">
        <v>6203</v>
      </c>
      <c r="F2975" s="243" t="s">
        <v>6729</v>
      </c>
      <c r="G2975" s="214">
        <v>0</v>
      </c>
      <c r="H2975" s="224" t="s">
        <v>9173</v>
      </c>
      <c r="I2975" s="224"/>
      <c r="J2975" s="234"/>
      <c r="K2975" s="224"/>
      <c r="L2975" s="224"/>
      <c r="M2975" s="224"/>
      <c r="N2975" s="243" t="s">
        <v>6946</v>
      </c>
      <c r="O2975" s="226" t="s">
        <v>10123</v>
      </c>
      <c r="P2975" s="226" t="s">
        <v>10124</v>
      </c>
      <c r="Q2975" s="226" t="s">
        <v>10125</v>
      </c>
      <c r="R2975" s="212" t="s">
        <v>6204</v>
      </c>
      <c r="S2975" s="212">
        <v>200001883</v>
      </c>
      <c r="T2975" s="236">
        <v>45534</v>
      </c>
      <c r="U2975" s="237" t="s">
        <v>6722</v>
      </c>
      <c r="V2975" s="237">
        <v>45573</v>
      </c>
      <c r="W2975" s="237">
        <v>45581</v>
      </c>
      <c r="X2975" s="237" t="s">
        <v>9173</v>
      </c>
      <c r="Y2975" s="225"/>
      <c r="Z2975" s="237" t="s">
        <v>6084</v>
      </c>
      <c r="AA2975" s="225">
        <v>202409</v>
      </c>
      <c r="AB2975" s="246"/>
      <c r="AC2975" s="247" t="s">
        <v>6708</v>
      </c>
      <c r="AD2975" s="247" t="s">
        <v>6709</v>
      </c>
      <c r="AE2975" s="248">
        <v>0</v>
      </c>
      <c r="AF2975" s="247" t="s">
        <v>6709</v>
      </c>
      <c r="AG2975" s="242" t="str">
        <f>IFERROR(VLOOKUP(작성용!A:A,RM!A:D,4,0),"-")</f>
        <v>김연수</v>
      </c>
      <c r="AH2975" s="9" t="s">
        <v>10126</v>
      </c>
      <c r="AI2975" s="238" t="s">
        <v>9173</v>
      </c>
      <c r="AJ2975" s="238" t="s">
        <v>9173</v>
      </c>
      <c r="AK2975" s="238" t="s">
        <v>6726</v>
      </c>
      <c r="AL2975" s="238">
        <v>2974</v>
      </c>
    </row>
    <row r="2976" spans="1:38" x14ac:dyDescent="0.3">
      <c r="A2976" s="223" t="s">
        <v>851</v>
      </c>
      <c r="B2976" s="223" t="s">
        <v>10122</v>
      </c>
      <c r="C2976" s="244" t="s">
        <v>6717</v>
      </c>
      <c r="D2976" s="240" t="s">
        <v>7692</v>
      </c>
      <c r="E2976" s="239" t="s">
        <v>3909</v>
      </c>
      <c r="F2976" s="243" t="s">
        <v>6729</v>
      </c>
      <c r="G2976" s="214">
        <v>0</v>
      </c>
      <c r="H2976" s="224" t="s">
        <v>9173</v>
      </c>
      <c r="I2976" s="224"/>
      <c r="J2976" s="234"/>
      <c r="K2976" s="224"/>
      <c r="L2976" s="224"/>
      <c r="M2976" s="224"/>
      <c r="N2976" s="243" t="s">
        <v>6946</v>
      </c>
      <c r="O2976" s="226" t="s">
        <v>10123</v>
      </c>
      <c r="P2976" s="226" t="s">
        <v>10124</v>
      </c>
      <c r="Q2976" s="226" t="s">
        <v>10125</v>
      </c>
      <c r="R2976" s="212" t="s">
        <v>4285</v>
      </c>
      <c r="S2976" s="212">
        <v>200001853</v>
      </c>
      <c r="T2976" s="236">
        <v>45534</v>
      </c>
      <c r="U2976" s="237" t="s">
        <v>6722</v>
      </c>
      <c r="V2976" s="237">
        <v>45573</v>
      </c>
      <c r="W2976" s="237">
        <v>45581</v>
      </c>
      <c r="X2976" s="237" t="s">
        <v>9173</v>
      </c>
      <c r="Y2976" s="225"/>
      <c r="Z2976" s="237" t="s">
        <v>6084</v>
      </c>
      <c r="AA2976" s="225">
        <v>202409</v>
      </c>
      <c r="AB2976" s="246"/>
      <c r="AC2976" s="247" t="s">
        <v>6708</v>
      </c>
      <c r="AD2976" s="247" t="s">
        <v>6709</v>
      </c>
      <c r="AE2976" s="248">
        <v>0</v>
      </c>
      <c r="AF2976" s="247" t="s">
        <v>6709</v>
      </c>
      <c r="AG2976" s="242" t="str">
        <f>IFERROR(VLOOKUP(작성용!A:A,RM!A:D,4,0),"-")</f>
        <v>김연수</v>
      </c>
      <c r="AH2976" s="9" t="s">
        <v>10126</v>
      </c>
      <c r="AI2976" s="238" t="s">
        <v>9173</v>
      </c>
      <c r="AJ2976" s="238" t="s">
        <v>9173</v>
      </c>
      <c r="AK2976" s="238" t="s">
        <v>6726</v>
      </c>
      <c r="AL2976" s="238">
        <v>2975</v>
      </c>
    </row>
    <row r="2977" spans="1:38" x14ac:dyDescent="0.3">
      <c r="A2977" s="223" t="s">
        <v>851</v>
      </c>
      <c r="B2977" s="223" t="s">
        <v>10122</v>
      </c>
      <c r="C2977" s="244" t="s">
        <v>6717</v>
      </c>
      <c r="D2977" s="240" t="s">
        <v>10176</v>
      </c>
      <c r="E2977" s="239" t="s">
        <v>6205</v>
      </c>
      <c r="F2977" s="243" t="s">
        <v>6729</v>
      </c>
      <c r="G2977" s="214">
        <v>0</v>
      </c>
      <c r="H2977" s="224" t="s">
        <v>9173</v>
      </c>
      <c r="I2977" s="224"/>
      <c r="J2977" s="234"/>
      <c r="K2977" s="224"/>
      <c r="L2977" s="224"/>
      <c r="M2977" s="224"/>
      <c r="N2977" s="243" t="s">
        <v>6946</v>
      </c>
      <c r="O2977" s="226" t="s">
        <v>10123</v>
      </c>
      <c r="P2977" s="226" t="s">
        <v>10124</v>
      </c>
      <c r="Q2977" s="226" t="s">
        <v>10125</v>
      </c>
      <c r="R2977" s="212" t="s">
        <v>6206</v>
      </c>
      <c r="S2977" s="212">
        <v>200001508</v>
      </c>
      <c r="T2977" s="236">
        <v>45534</v>
      </c>
      <c r="U2977" s="237" t="s">
        <v>6722</v>
      </c>
      <c r="V2977" s="237">
        <v>45573</v>
      </c>
      <c r="W2977" s="237">
        <v>45581</v>
      </c>
      <c r="X2977" s="237" t="s">
        <v>9173</v>
      </c>
      <c r="Y2977" s="225"/>
      <c r="Z2977" s="237" t="s">
        <v>6084</v>
      </c>
      <c r="AA2977" s="225">
        <v>202409</v>
      </c>
      <c r="AB2977" s="246"/>
      <c r="AC2977" s="247" t="s">
        <v>6708</v>
      </c>
      <c r="AD2977" s="247" t="s">
        <v>6709</v>
      </c>
      <c r="AE2977" s="248">
        <v>0</v>
      </c>
      <c r="AF2977" s="247" t="s">
        <v>6709</v>
      </c>
      <c r="AG2977" s="242" t="str">
        <f>IFERROR(VLOOKUP(작성용!A:A,RM!A:D,4,0),"-")</f>
        <v>김연수</v>
      </c>
      <c r="AH2977" s="9" t="s">
        <v>10126</v>
      </c>
      <c r="AI2977" s="238" t="s">
        <v>9173</v>
      </c>
      <c r="AJ2977" s="238" t="s">
        <v>9173</v>
      </c>
      <c r="AK2977" s="238" t="s">
        <v>6726</v>
      </c>
      <c r="AL2977" s="238">
        <v>2976</v>
      </c>
    </row>
    <row r="2978" spans="1:38" x14ac:dyDescent="0.3">
      <c r="A2978" s="223" t="s">
        <v>851</v>
      </c>
      <c r="B2978" s="223" t="s">
        <v>10122</v>
      </c>
      <c r="C2978" s="244" t="s">
        <v>6717</v>
      </c>
      <c r="D2978" s="240" t="s">
        <v>9371</v>
      </c>
      <c r="E2978" s="239" t="s">
        <v>5617</v>
      </c>
      <c r="F2978" s="243" t="s">
        <v>6729</v>
      </c>
      <c r="G2978" s="214">
        <v>0</v>
      </c>
      <c r="H2978" s="224" t="s">
        <v>9173</v>
      </c>
      <c r="I2978" s="224"/>
      <c r="J2978" s="234"/>
      <c r="K2978" s="224"/>
      <c r="L2978" s="224"/>
      <c r="M2978" s="224"/>
      <c r="N2978" s="243" t="s">
        <v>6946</v>
      </c>
      <c r="O2978" s="226" t="s">
        <v>10123</v>
      </c>
      <c r="P2978" s="226" t="s">
        <v>10124</v>
      </c>
      <c r="Q2978" s="226" t="s">
        <v>10125</v>
      </c>
      <c r="R2978" s="212" t="s">
        <v>5618</v>
      </c>
      <c r="S2978" s="212">
        <v>200001587</v>
      </c>
      <c r="T2978" s="236">
        <v>45534</v>
      </c>
      <c r="U2978" s="237" t="s">
        <v>6722</v>
      </c>
      <c r="V2978" s="237">
        <v>45573</v>
      </c>
      <c r="W2978" s="237">
        <v>45581</v>
      </c>
      <c r="X2978" s="237" t="s">
        <v>9173</v>
      </c>
      <c r="Y2978" s="225"/>
      <c r="Z2978" s="237" t="s">
        <v>6084</v>
      </c>
      <c r="AA2978" s="225">
        <v>202409</v>
      </c>
      <c r="AB2978" s="246"/>
      <c r="AC2978" s="247" t="s">
        <v>6708</v>
      </c>
      <c r="AD2978" s="247" t="s">
        <v>6709</v>
      </c>
      <c r="AE2978" s="248">
        <v>0</v>
      </c>
      <c r="AF2978" s="247" t="s">
        <v>6709</v>
      </c>
      <c r="AG2978" s="242" t="str">
        <f>IFERROR(VLOOKUP(작성용!A:A,RM!A:D,4,0),"-")</f>
        <v>김연수</v>
      </c>
      <c r="AH2978" s="9" t="s">
        <v>10126</v>
      </c>
      <c r="AI2978" s="238" t="s">
        <v>9173</v>
      </c>
      <c r="AJ2978" s="238" t="s">
        <v>9173</v>
      </c>
      <c r="AK2978" s="238" t="s">
        <v>6726</v>
      </c>
      <c r="AL2978" s="238">
        <v>2977</v>
      </c>
    </row>
    <row r="2979" spans="1:38" x14ac:dyDescent="0.3">
      <c r="A2979" s="223" t="s">
        <v>851</v>
      </c>
      <c r="B2979" s="223" t="s">
        <v>10122</v>
      </c>
      <c r="C2979" s="244" t="s">
        <v>6717</v>
      </c>
      <c r="D2979" s="240" t="s">
        <v>7686</v>
      </c>
      <c r="E2979" s="239" t="s">
        <v>3902</v>
      </c>
      <c r="F2979" s="243" t="s">
        <v>6729</v>
      </c>
      <c r="G2979" s="214">
        <v>0</v>
      </c>
      <c r="H2979" s="224" t="s">
        <v>9173</v>
      </c>
      <c r="I2979" s="224"/>
      <c r="J2979" s="234"/>
      <c r="K2979" s="224"/>
      <c r="L2979" s="224"/>
      <c r="M2979" s="224"/>
      <c r="N2979" s="243" t="s">
        <v>6946</v>
      </c>
      <c r="O2979" s="226" t="s">
        <v>10123</v>
      </c>
      <c r="P2979" s="226" t="s">
        <v>10124</v>
      </c>
      <c r="Q2979" s="226" t="s">
        <v>10125</v>
      </c>
      <c r="R2979" s="212" t="s">
        <v>4283</v>
      </c>
      <c r="S2979" s="212">
        <v>200001631</v>
      </c>
      <c r="T2979" s="236">
        <v>45534</v>
      </c>
      <c r="U2979" s="237" t="s">
        <v>6722</v>
      </c>
      <c r="V2979" s="237">
        <v>45573</v>
      </c>
      <c r="W2979" s="237">
        <v>45581</v>
      </c>
      <c r="X2979" s="237" t="s">
        <v>9173</v>
      </c>
      <c r="Y2979" s="225"/>
      <c r="Z2979" s="237" t="s">
        <v>6084</v>
      </c>
      <c r="AA2979" s="225">
        <v>202409</v>
      </c>
      <c r="AB2979" s="246"/>
      <c r="AC2979" s="247" t="s">
        <v>6708</v>
      </c>
      <c r="AD2979" s="247" t="s">
        <v>6709</v>
      </c>
      <c r="AE2979" s="248">
        <v>0</v>
      </c>
      <c r="AF2979" s="247" t="s">
        <v>6709</v>
      </c>
      <c r="AG2979" s="242" t="str">
        <f>IFERROR(VLOOKUP(작성용!A:A,RM!A:D,4,0),"-")</f>
        <v>김연수</v>
      </c>
      <c r="AH2979" s="9" t="s">
        <v>10126</v>
      </c>
      <c r="AI2979" s="238" t="s">
        <v>9173</v>
      </c>
      <c r="AJ2979" s="238" t="s">
        <v>9173</v>
      </c>
      <c r="AK2979" s="238" t="s">
        <v>6726</v>
      </c>
      <c r="AL2979" s="238">
        <v>2978</v>
      </c>
    </row>
    <row r="2980" spans="1:38" x14ac:dyDescent="0.3">
      <c r="A2980" s="223" t="s">
        <v>851</v>
      </c>
      <c r="B2980" s="223" t="s">
        <v>10122</v>
      </c>
      <c r="C2980" s="244" t="s">
        <v>6717</v>
      </c>
      <c r="D2980" s="240" t="s">
        <v>10177</v>
      </c>
      <c r="E2980" s="239" t="s">
        <v>6207</v>
      </c>
      <c r="F2980" s="243" t="s">
        <v>6729</v>
      </c>
      <c r="G2980" s="214">
        <v>0</v>
      </c>
      <c r="H2980" s="224" t="s">
        <v>9173</v>
      </c>
      <c r="I2980" s="224"/>
      <c r="J2980" s="234"/>
      <c r="K2980" s="224"/>
      <c r="L2980" s="224"/>
      <c r="M2980" s="224"/>
      <c r="N2980" s="243" t="s">
        <v>6946</v>
      </c>
      <c r="O2980" s="226" t="s">
        <v>10123</v>
      </c>
      <c r="P2980" s="226" t="s">
        <v>10124</v>
      </c>
      <c r="Q2980" s="226" t="s">
        <v>10125</v>
      </c>
      <c r="R2980" s="212" t="s">
        <v>6208</v>
      </c>
      <c r="S2980" s="212">
        <v>200001537</v>
      </c>
      <c r="T2980" s="236">
        <v>45534</v>
      </c>
      <c r="U2980" s="237" t="s">
        <v>6722</v>
      </c>
      <c r="V2980" s="237">
        <v>45573</v>
      </c>
      <c r="W2980" s="237">
        <v>45581</v>
      </c>
      <c r="X2980" s="237" t="s">
        <v>9173</v>
      </c>
      <c r="Y2980" s="225"/>
      <c r="Z2980" s="237" t="s">
        <v>6084</v>
      </c>
      <c r="AA2980" s="225">
        <v>202409</v>
      </c>
      <c r="AB2980" s="246"/>
      <c r="AC2980" s="247" t="s">
        <v>6708</v>
      </c>
      <c r="AD2980" s="247" t="s">
        <v>6709</v>
      </c>
      <c r="AE2980" s="248">
        <v>0</v>
      </c>
      <c r="AF2980" s="247" t="s">
        <v>6709</v>
      </c>
      <c r="AG2980" s="242" t="str">
        <f>IFERROR(VLOOKUP(작성용!A:A,RM!A:D,4,0),"-")</f>
        <v>김연수</v>
      </c>
      <c r="AH2980" s="9" t="s">
        <v>10126</v>
      </c>
      <c r="AI2980" s="238" t="s">
        <v>9173</v>
      </c>
      <c r="AJ2980" s="238" t="s">
        <v>9173</v>
      </c>
      <c r="AK2980" s="238" t="s">
        <v>6726</v>
      </c>
      <c r="AL2980" s="238">
        <v>2979</v>
      </c>
    </row>
    <row r="2981" spans="1:38" x14ac:dyDescent="0.3">
      <c r="A2981" s="223" t="s">
        <v>851</v>
      </c>
      <c r="B2981" s="223" t="s">
        <v>10122</v>
      </c>
      <c r="C2981" s="244" t="s">
        <v>6717</v>
      </c>
      <c r="D2981" s="240" t="s">
        <v>8565</v>
      </c>
      <c r="E2981" s="239" t="s">
        <v>5228</v>
      </c>
      <c r="F2981" s="243" t="s">
        <v>6729</v>
      </c>
      <c r="G2981" s="214">
        <v>0</v>
      </c>
      <c r="H2981" s="224" t="s">
        <v>9173</v>
      </c>
      <c r="I2981" s="224"/>
      <c r="J2981" s="234"/>
      <c r="K2981" s="224"/>
      <c r="L2981" s="224"/>
      <c r="M2981" s="224"/>
      <c r="N2981" s="243" t="s">
        <v>6946</v>
      </c>
      <c r="O2981" s="226" t="s">
        <v>10123</v>
      </c>
      <c r="P2981" s="226" t="s">
        <v>10124</v>
      </c>
      <c r="Q2981" s="226" t="s">
        <v>10125</v>
      </c>
      <c r="R2981" s="212" t="s">
        <v>5229</v>
      </c>
      <c r="S2981" s="212">
        <v>200001704</v>
      </c>
      <c r="T2981" s="236">
        <v>45534</v>
      </c>
      <c r="U2981" s="237" t="s">
        <v>6722</v>
      </c>
      <c r="V2981" s="237">
        <v>45573</v>
      </c>
      <c r="W2981" s="237">
        <v>45581</v>
      </c>
      <c r="X2981" s="237" t="s">
        <v>9173</v>
      </c>
      <c r="Y2981" s="225"/>
      <c r="Z2981" s="237" t="s">
        <v>6084</v>
      </c>
      <c r="AA2981" s="225">
        <v>202409</v>
      </c>
      <c r="AB2981" s="246"/>
      <c r="AC2981" s="247" t="s">
        <v>6708</v>
      </c>
      <c r="AD2981" s="247" t="s">
        <v>6709</v>
      </c>
      <c r="AE2981" s="248">
        <v>0</v>
      </c>
      <c r="AF2981" s="247" t="s">
        <v>6709</v>
      </c>
      <c r="AG2981" s="242" t="str">
        <f>IFERROR(VLOOKUP(작성용!A:A,RM!A:D,4,0),"-")</f>
        <v>김연수</v>
      </c>
      <c r="AH2981" s="9" t="s">
        <v>10126</v>
      </c>
      <c r="AI2981" s="238" t="s">
        <v>9173</v>
      </c>
      <c r="AJ2981" s="238" t="s">
        <v>9173</v>
      </c>
      <c r="AK2981" s="238" t="s">
        <v>6726</v>
      </c>
      <c r="AL2981" s="238">
        <v>2980</v>
      </c>
    </row>
    <row r="2982" spans="1:38" x14ac:dyDescent="0.3">
      <c r="A2982" s="223" t="s">
        <v>851</v>
      </c>
      <c r="B2982" s="223" t="s">
        <v>10122</v>
      </c>
      <c r="C2982" s="244" t="s">
        <v>6717</v>
      </c>
      <c r="D2982" s="240" t="s">
        <v>10178</v>
      </c>
      <c r="E2982" s="239" t="s">
        <v>6209</v>
      </c>
      <c r="F2982" s="243" t="s">
        <v>6729</v>
      </c>
      <c r="G2982" s="214">
        <v>0</v>
      </c>
      <c r="H2982" s="224" t="s">
        <v>9173</v>
      </c>
      <c r="I2982" s="224"/>
      <c r="J2982" s="234"/>
      <c r="K2982" s="224"/>
      <c r="L2982" s="224"/>
      <c r="M2982" s="224"/>
      <c r="N2982" s="243" t="s">
        <v>6946</v>
      </c>
      <c r="O2982" s="226" t="s">
        <v>10123</v>
      </c>
      <c r="P2982" s="226" t="s">
        <v>10124</v>
      </c>
      <c r="Q2982" s="226" t="s">
        <v>10125</v>
      </c>
      <c r="R2982" s="212" t="s">
        <v>6210</v>
      </c>
      <c r="S2982" s="212">
        <v>200000099</v>
      </c>
      <c r="T2982" s="236">
        <v>45534</v>
      </c>
      <c r="U2982" s="237" t="s">
        <v>6722</v>
      </c>
      <c r="V2982" s="237">
        <v>45573</v>
      </c>
      <c r="W2982" s="237">
        <v>45581</v>
      </c>
      <c r="X2982" s="237" t="s">
        <v>9173</v>
      </c>
      <c r="Y2982" s="225"/>
      <c r="Z2982" s="237" t="s">
        <v>6084</v>
      </c>
      <c r="AA2982" s="225">
        <v>202409</v>
      </c>
      <c r="AB2982" s="246"/>
      <c r="AC2982" s="247" t="s">
        <v>6708</v>
      </c>
      <c r="AD2982" s="247" t="s">
        <v>6709</v>
      </c>
      <c r="AE2982" s="248">
        <v>0</v>
      </c>
      <c r="AF2982" s="247" t="s">
        <v>6709</v>
      </c>
      <c r="AG2982" s="242" t="str">
        <f>IFERROR(VLOOKUP(작성용!A:A,RM!A:D,4,0),"-")</f>
        <v>김연수</v>
      </c>
      <c r="AH2982" s="9" t="s">
        <v>10126</v>
      </c>
      <c r="AI2982" s="238" t="s">
        <v>9173</v>
      </c>
      <c r="AJ2982" s="238" t="s">
        <v>9173</v>
      </c>
      <c r="AK2982" s="238" t="s">
        <v>6726</v>
      </c>
      <c r="AL2982" s="238">
        <v>2981</v>
      </c>
    </row>
    <row r="2983" spans="1:38" x14ac:dyDescent="0.3">
      <c r="A2983" s="223" t="s">
        <v>851</v>
      </c>
      <c r="B2983" s="223" t="s">
        <v>10122</v>
      </c>
      <c r="C2983" s="244" t="s">
        <v>6717</v>
      </c>
      <c r="D2983" s="240" t="s">
        <v>9945</v>
      </c>
      <c r="E2983" s="239" t="s">
        <v>5929</v>
      </c>
      <c r="F2983" s="243" t="s">
        <v>6729</v>
      </c>
      <c r="G2983" s="214">
        <v>0</v>
      </c>
      <c r="H2983" s="224" t="s">
        <v>9173</v>
      </c>
      <c r="I2983" s="224"/>
      <c r="J2983" s="234"/>
      <c r="K2983" s="224"/>
      <c r="L2983" s="224"/>
      <c r="M2983" s="224"/>
      <c r="N2983" s="243" t="s">
        <v>6946</v>
      </c>
      <c r="O2983" s="226" t="s">
        <v>10123</v>
      </c>
      <c r="P2983" s="226" t="s">
        <v>10124</v>
      </c>
      <c r="Q2983" s="226" t="s">
        <v>10125</v>
      </c>
      <c r="R2983" s="212" t="s">
        <v>5930</v>
      </c>
      <c r="S2983" s="212">
        <v>200000984</v>
      </c>
      <c r="T2983" s="236">
        <v>45534</v>
      </c>
      <c r="U2983" s="237" t="s">
        <v>6722</v>
      </c>
      <c r="V2983" s="237">
        <v>45573</v>
      </c>
      <c r="W2983" s="237">
        <v>45581</v>
      </c>
      <c r="X2983" s="237" t="s">
        <v>9173</v>
      </c>
      <c r="Y2983" s="225"/>
      <c r="Z2983" s="237" t="s">
        <v>6084</v>
      </c>
      <c r="AA2983" s="225">
        <v>202409</v>
      </c>
      <c r="AB2983" s="246"/>
      <c r="AC2983" s="247" t="s">
        <v>6708</v>
      </c>
      <c r="AD2983" s="247" t="s">
        <v>6709</v>
      </c>
      <c r="AE2983" s="248">
        <v>0</v>
      </c>
      <c r="AF2983" s="247" t="s">
        <v>6709</v>
      </c>
      <c r="AG2983" s="242" t="str">
        <f>IFERROR(VLOOKUP(작성용!A:A,RM!A:D,4,0),"-")</f>
        <v>김연수</v>
      </c>
      <c r="AH2983" s="9" t="s">
        <v>10126</v>
      </c>
      <c r="AI2983" s="238" t="s">
        <v>9173</v>
      </c>
      <c r="AJ2983" s="238" t="s">
        <v>9173</v>
      </c>
      <c r="AK2983" s="238" t="s">
        <v>6726</v>
      </c>
      <c r="AL2983" s="238">
        <v>2982</v>
      </c>
    </row>
    <row r="2984" spans="1:38" x14ac:dyDescent="0.3">
      <c r="A2984" s="223" t="s">
        <v>851</v>
      </c>
      <c r="B2984" s="223" t="s">
        <v>10122</v>
      </c>
      <c r="C2984" s="244" t="s">
        <v>6717</v>
      </c>
      <c r="D2984" s="240" t="s">
        <v>10179</v>
      </c>
      <c r="E2984" s="239" t="s">
        <v>6211</v>
      </c>
      <c r="F2984" s="243" t="s">
        <v>6729</v>
      </c>
      <c r="G2984" s="214">
        <v>0</v>
      </c>
      <c r="H2984" s="224" t="s">
        <v>9173</v>
      </c>
      <c r="I2984" s="224"/>
      <c r="J2984" s="234"/>
      <c r="K2984" s="224"/>
      <c r="L2984" s="224"/>
      <c r="M2984" s="224"/>
      <c r="N2984" s="243" t="s">
        <v>6946</v>
      </c>
      <c r="O2984" s="226" t="s">
        <v>10123</v>
      </c>
      <c r="P2984" s="226" t="s">
        <v>10124</v>
      </c>
      <c r="Q2984" s="226" t="s">
        <v>10125</v>
      </c>
      <c r="R2984" s="212" t="s">
        <v>6212</v>
      </c>
      <c r="S2984" s="212">
        <v>200000985</v>
      </c>
      <c r="T2984" s="236">
        <v>45534</v>
      </c>
      <c r="U2984" s="237" t="s">
        <v>6722</v>
      </c>
      <c r="V2984" s="237">
        <v>45573</v>
      </c>
      <c r="W2984" s="237">
        <v>45581</v>
      </c>
      <c r="X2984" s="237" t="s">
        <v>9173</v>
      </c>
      <c r="Y2984" s="225"/>
      <c r="Z2984" s="237" t="s">
        <v>6084</v>
      </c>
      <c r="AA2984" s="225">
        <v>202409</v>
      </c>
      <c r="AB2984" s="246"/>
      <c r="AC2984" s="247" t="s">
        <v>6708</v>
      </c>
      <c r="AD2984" s="247" t="s">
        <v>6709</v>
      </c>
      <c r="AE2984" s="248">
        <v>0</v>
      </c>
      <c r="AF2984" s="247" t="s">
        <v>6709</v>
      </c>
      <c r="AG2984" s="242" t="str">
        <f>IFERROR(VLOOKUP(작성용!A:A,RM!A:D,4,0),"-")</f>
        <v>김연수</v>
      </c>
      <c r="AH2984" s="9" t="s">
        <v>10126</v>
      </c>
      <c r="AI2984" s="238" t="s">
        <v>9173</v>
      </c>
      <c r="AJ2984" s="238" t="s">
        <v>9173</v>
      </c>
      <c r="AK2984" s="238" t="s">
        <v>6726</v>
      </c>
      <c r="AL2984" s="238">
        <v>2983</v>
      </c>
    </row>
    <row r="2985" spans="1:38" x14ac:dyDescent="0.3">
      <c r="A2985" s="223" t="s">
        <v>851</v>
      </c>
      <c r="B2985" s="223" t="s">
        <v>10122</v>
      </c>
      <c r="C2985" s="244" t="s">
        <v>6717</v>
      </c>
      <c r="D2985" s="240" t="s">
        <v>10180</v>
      </c>
      <c r="E2985" s="239" t="s">
        <v>6213</v>
      </c>
      <c r="F2985" s="243" t="s">
        <v>6729</v>
      </c>
      <c r="G2985" s="214">
        <v>0</v>
      </c>
      <c r="H2985" s="224" t="s">
        <v>9173</v>
      </c>
      <c r="I2985" s="224"/>
      <c r="J2985" s="234"/>
      <c r="K2985" s="224"/>
      <c r="L2985" s="224"/>
      <c r="M2985" s="224"/>
      <c r="N2985" s="243" t="s">
        <v>6946</v>
      </c>
      <c r="O2985" s="226" t="s">
        <v>10123</v>
      </c>
      <c r="P2985" s="226" t="s">
        <v>10124</v>
      </c>
      <c r="Q2985" s="226" t="s">
        <v>10125</v>
      </c>
      <c r="R2985" s="212" t="s">
        <v>6214</v>
      </c>
      <c r="S2985" s="212">
        <v>200001522</v>
      </c>
      <c r="T2985" s="236">
        <v>45534</v>
      </c>
      <c r="U2985" s="237" t="s">
        <v>6722</v>
      </c>
      <c r="V2985" s="237">
        <v>45573</v>
      </c>
      <c r="W2985" s="237">
        <v>45581</v>
      </c>
      <c r="X2985" s="237" t="s">
        <v>9173</v>
      </c>
      <c r="Y2985" s="225"/>
      <c r="Z2985" s="237" t="s">
        <v>6084</v>
      </c>
      <c r="AA2985" s="225">
        <v>202409</v>
      </c>
      <c r="AB2985" s="246"/>
      <c r="AC2985" s="247" t="s">
        <v>6708</v>
      </c>
      <c r="AD2985" s="247" t="s">
        <v>6709</v>
      </c>
      <c r="AE2985" s="248">
        <v>0</v>
      </c>
      <c r="AF2985" s="247" t="s">
        <v>6709</v>
      </c>
      <c r="AG2985" s="242" t="str">
        <f>IFERROR(VLOOKUP(작성용!A:A,RM!A:D,4,0),"-")</f>
        <v>김연수</v>
      </c>
      <c r="AH2985" s="9" t="s">
        <v>10126</v>
      </c>
      <c r="AI2985" s="238" t="s">
        <v>9173</v>
      </c>
      <c r="AJ2985" s="238" t="s">
        <v>9173</v>
      </c>
      <c r="AK2985" s="238" t="s">
        <v>6726</v>
      </c>
      <c r="AL2985" s="238">
        <v>2984</v>
      </c>
    </row>
    <row r="2986" spans="1:38" x14ac:dyDescent="0.3">
      <c r="A2986" s="223" t="s">
        <v>851</v>
      </c>
      <c r="B2986" s="223" t="s">
        <v>10122</v>
      </c>
      <c r="C2986" s="244" t="s">
        <v>6717</v>
      </c>
      <c r="D2986" s="240" t="s">
        <v>8782</v>
      </c>
      <c r="E2986" s="239" t="s">
        <v>5418</v>
      </c>
      <c r="F2986" s="243" t="s">
        <v>6729</v>
      </c>
      <c r="G2986" s="214">
        <v>0</v>
      </c>
      <c r="H2986" s="224" t="s">
        <v>9173</v>
      </c>
      <c r="I2986" s="224"/>
      <c r="J2986" s="234"/>
      <c r="K2986" s="224"/>
      <c r="L2986" s="224"/>
      <c r="M2986" s="224"/>
      <c r="N2986" s="243" t="s">
        <v>6946</v>
      </c>
      <c r="O2986" s="226" t="s">
        <v>10123</v>
      </c>
      <c r="P2986" s="226" t="s">
        <v>10124</v>
      </c>
      <c r="Q2986" s="226" t="s">
        <v>10125</v>
      </c>
      <c r="R2986" s="212" t="s">
        <v>5419</v>
      </c>
      <c r="S2986" s="212">
        <v>200001728</v>
      </c>
      <c r="T2986" s="236">
        <v>45534</v>
      </c>
      <c r="U2986" s="237" t="s">
        <v>6722</v>
      </c>
      <c r="V2986" s="237">
        <v>45573</v>
      </c>
      <c r="W2986" s="237">
        <v>45581</v>
      </c>
      <c r="X2986" s="237" t="s">
        <v>9173</v>
      </c>
      <c r="Y2986" s="225"/>
      <c r="Z2986" s="237" t="s">
        <v>6084</v>
      </c>
      <c r="AA2986" s="225">
        <v>202409</v>
      </c>
      <c r="AB2986" s="246"/>
      <c r="AC2986" s="247" t="s">
        <v>6708</v>
      </c>
      <c r="AD2986" s="247" t="s">
        <v>6709</v>
      </c>
      <c r="AE2986" s="248">
        <v>0</v>
      </c>
      <c r="AF2986" s="247" t="s">
        <v>6709</v>
      </c>
      <c r="AG2986" s="242" t="str">
        <f>IFERROR(VLOOKUP(작성용!A:A,RM!A:D,4,0),"-")</f>
        <v>김연수</v>
      </c>
      <c r="AH2986" s="9" t="s">
        <v>10126</v>
      </c>
      <c r="AI2986" s="238" t="s">
        <v>9173</v>
      </c>
      <c r="AJ2986" s="238" t="s">
        <v>9173</v>
      </c>
      <c r="AK2986" s="238" t="s">
        <v>6726</v>
      </c>
      <c r="AL2986" s="238">
        <v>2985</v>
      </c>
    </row>
    <row r="2987" spans="1:38" x14ac:dyDescent="0.3">
      <c r="A2987" s="223" t="s">
        <v>851</v>
      </c>
      <c r="B2987" s="223" t="s">
        <v>10122</v>
      </c>
      <c r="C2987" s="244" t="s">
        <v>6717</v>
      </c>
      <c r="D2987" s="240" t="s">
        <v>9708</v>
      </c>
      <c r="E2987" s="239" t="s">
        <v>5813</v>
      </c>
      <c r="F2987" s="243" t="s">
        <v>6729</v>
      </c>
      <c r="G2987" s="214">
        <v>0</v>
      </c>
      <c r="H2987" s="224" t="s">
        <v>9173</v>
      </c>
      <c r="I2987" s="224"/>
      <c r="J2987" s="234"/>
      <c r="K2987" s="224"/>
      <c r="L2987" s="224"/>
      <c r="M2987" s="224"/>
      <c r="N2987" s="243" t="s">
        <v>6946</v>
      </c>
      <c r="O2987" s="226" t="s">
        <v>10123</v>
      </c>
      <c r="P2987" s="226" t="s">
        <v>10124</v>
      </c>
      <c r="Q2987" s="226" t="s">
        <v>10125</v>
      </c>
      <c r="R2987" s="212" t="s">
        <v>5814</v>
      </c>
      <c r="S2987" s="212">
        <v>200001716</v>
      </c>
      <c r="T2987" s="236">
        <v>45534</v>
      </c>
      <c r="U2987" s="237" t="s">
        <v>6722</v>
      </c>
      <c r="V2987" s="237">
        <v>45573</v>
      </c>
      <c r="W2987" s="237">
        <v>45581</v>
      </c>
      <c r="X2987" s="237" t="s">
        <v>9173</v>
      </c>
      <c r="Y2987" s="225"/>
      <c r="Z2987" s="237" t="s">
        <v>6084</v>
      </c>
      <c r="AA2987" s="225">
        <v>202409</v>
      </c>
      <c r="AB2987" s="246"/>
      <c r="AC2987" s="247" t="s">
        <v>6708</v>
      </c>
      <c r="AD2987" s="247" t="s">
        <v>6709</v>
      </c>
      <c r="AE2987" s="248">
        <v>0</v>
      </c>
      <c r="AF2987" s="247" t="s">
        <v>6709</v>
      </c>
      <c r="AG2987" s="242" t="str">
        <f>IFERROR(VLOOKUP(작성용!A:A,RM!A:D,4,0),"-")</f>
        <v>김연수</v>
      </c>
      <c r="AH2987" s="9" t="s">
        <v>10126</v>
      </c>
      <c r="AI2987" s="238" t="s">
        <v>9173</v>
      </c>
      <c r="AJ2987" s="238" t="s">
        <v>9173</v>
      </c>
      <c r="AK2987" s="238" t="s">
        <v>6726</v>
      </c>
      <c r="AL2987" s="238">
        <v>2986</v>
      </c>
    </row>
    <row r="2988" spans="1:38" x14ac:dyDescent="0.3">
      <c r="A2988" s="223" t="s">
        <v>851</v>
      </c>
      <c r="B2988" s="223" t="s">
        <v>10122</v>
      </c>
      <c r="C2988" s="244" t="s">
        <v>6717</v>
      </c>
      <c r="D2988" s="240" t="s">
        <v>6843</v>
      </c>
      <c r="E2988" s="239" t="s">
        <v>6215</v>
      </c>
      <c r="F2988" s="243" t="s">
        <v>6729</v>
      </c>
      <c r="G2988" s="214">
        <v>0</v>
      </c>
      <c r="H2988" s="224" t="s">
        <v>9173</v>
      </c>
      <c r="I2988" s="224"/>
      <c r="J2988" s="234"/>
      <c r="K2988" s="224"/>
      <c r="L2988" s="224"/>
      <c r="M2988" s="224"/>
      <c r="N2988" s="243" t="s">
        <v>6946</v>
      </c>
      <c r="O2988" s="226" t="s">
        <v>10123</v>
      </c>
      <c r="P2988" s="226" t="s">
        <v>10124</v>
      </c>
      <c r="Q2988" s="226" t="s">
        <v>10125</v>
      </c>
      <c r="R2988" s="212" t="s">
        <v>6216</v>
      </c>
      <c r="S2988" s="212">
        <v>200001734</v>
      </c>
      <c r="T2988" s="236">
        <v>45534</v>
      </c>
      <c r="U2988" s="237" t="s">
        <v>6722</v>
      </c>
      <c r="V2988" s="237">
        <v>45573</v>
      </c>
      <c r="W2988" s="237">
        <v>45581</v>
      </c>
      <c r="X2988" s="237" t="s">
        <v>9173</v>
      </c>
      <c r="Y2988" s="225"/>
      <c r="Z2988" s="237" t="s">
        <v>6084</v>
      </c>
      <c r="AA2988" s="225">
        <v>202409</v>
      </c>
      <c r="AB2988" s="246"/>
      <c r="AC2988" s="247" t="s">
        <v>6708</v>
      </c>
      <c r="AD2988" s="247" t="s">
        <v>6709</v>
      </c>
      <c r="AE2988" s="248">
        <v>0</v>
      </c>
      <c r="AF2988" s="247" t="s">
        <v>6709</v>
      </c>
      <c r="AG2988" s="242" t="str">
        <f>IFERROR(VLOOKUP(작성용!A:A,RM!A:D,4,0),"-")</f>
        <v>김연수</v>
      </c>
      <c r="AH2988" s="9" t="s">
        <v>10126</v>
      </c>
      <c r="AI2988" s="238" t="s">
        <v>9173</v>
      </c>
      <c r="AJ2988" s="238" t="s">
        <v>9173</v>
      </c>
      <c r="AK2988" s="238" t="s">
        <v>6726</v>
      </c>
      <c r="AL2988" s="238">
        <v>2987</v>
      </c>
    </row>
    <row r="2989" spans="1:38" x14ac:dyDescent="0.3">
      <c r="A2989" s="223" t="s">
        <v>851</v>
      </c>
      <c r="B2989" s="223" t="s">
        <v>10122</v>
      </c>
      <c r="C2989" s="244" t="s">
        <v>6717</v>
      </c>
      <c r="D2989" s="240" t="s">
        <v>10181</v>
      </c>
      <c r="E2989" s="239" t="s">
        <v>6217</v>
      </c>
      <c r="F2989" s="243" t="s">
        <v>6729</v>
      </c>
      <c r="G2989" s="214">
        <v>0</v>
      </c>
      <c r="H2989" s="224" t="s">
        <v>9173</v>
      </c>
      <c r="I2989" s="224"/>
      <c r="J2989" s="234"/>
      <c r="K2989" s="224"/>
      <c r="L2989" s="224"/>
      <c r="M2989" s="224"/>
      <c r="N2989" s="243" t="s">
        <v>6946</v>
      </c>
      <c r="O2989" s="226" t="s">
        <v>10123</v>
      </c>
      <c r="P2989" s="226" t="s">
        <v>10124</v>
      </c>
      <c r="Q2989" s="226" t="s">
        <v>10125</v>
      </c>
      <c r="R2989" s="212" t="s">
        <v>6218</v>
      </c>
      <c r="S2989" s="212">
        <v>200001828</v>
      </c>
      <c r="T2989" s="236">
        <v>45534</v>
      </c>
      <c r="U2989" s="237" t="s">
        <v>6722</v>
      </c>
      <c r="V2989" s="237">
        <v>45573</v>
      </c>
      <c r="W2989" s="237">
        <v>45581</v>
      </c>
      <c r="X2989" s="237" t="s">
        <v>9173</v>
      </c>
      <c r="Y2989" s="225"/>
      <c r="Z2989" s="237" t="s">
        <v>6084</v>
      </c>
      <c r="AA2989" s="225">
        <v>202409</v>
      </c>
      <c r="AB2989" s="246"/>
      <c r="AC2989" s="247" t="s">
        <v>6708</v>
      </c>
      <c r="AD2989" s="247" t="s">
        <v>6709</v>
      </c>
      <c r="AE2989" s="248">
        <v>0</v>
      </c>
      <c r="AF2989" s="247" t="s">
        <v>6709</v>
      </c>
      <c r="AG2989" s="242" t="str">
        <f>IFERROR(VLOOKUP(작성용!A:A,RM!A:D,4,0),"-")</f>
        <v>김연수</v>
      </c>
      <c r="AH2989" s="9" t="s">
        <v>10126</v>
      </c>
      <c r="AI2989" s="238" t="s">
        <v>9173</v>
      </c>
      <c r="AJ2989" s="238" t="s">
        <v>9173</v>
      </c>
      <c r="AK2989" s="238" t="s">
        <v>6726</v>
      </c>
      <c r="AL2989" s="238">
        <v>2988</v>
      </c>
    </row>
    <row r="2990" spans="1:38" x14ac:dyDescent="0.3">
      <c r="A2990" s="223" t="s">
        <v>851</v>
      </c>
      <c r="B2990" s="223" t="s">
        <v>10122</v>
      </c>
      <c r="C2990" s="244" t="s">
        <v>6717</v>
      </c>
      <c r="D2990" s="240" t="s">
        <v>8793</v>
      </c>
      <c r="E2990" s="239" t="s">
        <v>5428</v>
      </c>
      <c r="F2990" s="243" t="s">
        <v>6729</v>
      </c>
      <c r="G2990" s="214">
        <v>0</v>
      </c>
      <c r="H2990" s="224" t="s">
        <v>9173</v>
      </c>
      <c r="I2990" s="224"/>
      <c r="J2990" s="234"/>
      <c r="K2990" s="224"/>
      <c r="L2990" s="224"/>
      <c r="M2990" s="224"/>
      <c r="N2990" s="243" t="s">
        <v>6946</v>
      </c>
      <c r="O2990" s="226" t="s">
        <v>10123</v>
      </c>
      <c r="P2990" s="226" t="s">
        <v>10124</v>
      </c>
      <c r="Q2990" s="226" t="s">
        <v>10125</v>
      </c>
      <c r="R2990" s="212" t="s">
        <v>5429</v>
      </c>
      <c r="S2990" s="212">
        <v>200001884</v>
      </c>
      <c r="T2990" s="236">
        <v>45534</v>
      </c>
      <c r="U2990" s="237" t="s">
        <v>6722</v>
      </c>
      <c r="V2990" s="237">
        <v>45573</v>
      </c>
      <c r="W2990" s="237">
        <v>45581</v>
      </c>
      <c r="X2990" s="237" t="s">
        <v>9173</v>
      </c>
      <c r="Y2990" s="225"/>
      <c r="Z2990" s="237" t="s">
        <v>6084</v>
      </c>
      <c r="AA2990" s="225">
        <v>202409</v>
      </c>
      <c r="AB2990" s="246"/>
      <c r="AC2990" s="247" t="s">
        <v>6708</v>
      </c>
      <c r="AD2990" s="247" t="s">
        <v>6709</v>
      </c>
      <c r="AE2990" s="248">
        <v>0</v>
      </c>
      <c r="AF2990" s="247" t="s">
        <v>6709</v>
      </c>
      <c r="AG2990" s="242" t="str">
        <f>IFERROR(VLOOKUP(작성용!A:A,RM!A:D,4,0),"-")</f>
        <v>김연수</v>
      </c>
      <c r="AH2990" s="9" t="s">
        <v>10126</v>
      </c>
      <c r="AI2990" s="238" t="s">
        <v>9173</v>
      </c>
      <c r="AJ2990" s="238" t="s">
        <v>9173</v>
      </c>
      <c r="AK2990" s="238" t="s">
        <v>6726</v>
      </c>
      <c r="AL2990" s="238">
        <v>2989</v>
      </c>
    </row>
    <row r="2991" spans="1:38" x14ac:dyDescent="0.3">
      <c r="A2991" s="223" t="s">
        <v>851</v>
      </c>
      <c r="B2991" s="223" t="s">
        <v>10122</v>
      </c>
      <c r="C2991" s="244" t="s">
        <v>6717</v>
      </c>
      <c r="D2991" s="240" t="s">
        <v>10182</v>
      </c>
      <c r="E2991" s="239" t="s">
        <v>6219</v>
      </c>
      <c r="F2991" s="243" t="s">
        <v>6729</v>
      </c>
      <c r="G2991" s="214">
        <v>0</v>
      </c>
      <c r="H2991" s="224" t="s">
        <v>9173</v>
      </c>
      <c r="I2991" s="224"/>
      <c r="J2991" s="234"/>
      <c r="K2991" s="224"/>
      <c r="L2991" s="224"/>
      <c r="M2991" s="224"/>
      <c r="N2991" s="243" t="s">
        <v>6946</v>
      </c>
      <c r="O2991" s="226" t="s">
        <v>10123</v>
      </c>
      <c r="P2991" s="226" t="s">
        <v>10124</v>
      </c>
      <c r="Q2991" s="226" t="s">
        <v>10125</v>
      </c>
      <c r="R2991" s="212" t="s">
        <v>6220</v>
      </c>
      <c r="S2991" s="212">
        <v>200002011</v>
      </c>
      <c r="T2991" s="236">
        <v>45534</v>
      </c>
      <c r="U2991" s="237" t="s">
        <v>6722</v>
      </c>
      <c r="V2991" s="237">
        <v>45573</v>
      </c>
      <c r="W2991" s="237">
        <v>45581</v>
      </c>
      <c r="X2991" s="237" t="s">
        <v>9173</v>
      </c>
      <c r="Y2991" s="225"/>
      <c r="Z2991" s="237" t="s">
        <v>6084</v>
      </c>
      <c r="AA2991" s="225">
        <v>202409</v>
      </c>
      <c r="AB2991" s="246"/>
      <c r="AC2991" s="247" t="s">
        <v>6708</v>
      </c>
      <c r="AD2991" s="247" t="s">
        <v>6709</v>
      </c>
      <c r="AE2991" s="248">
        <v>0</v>
      </c>
      <c r="AF2991" s="247" t="s">
        <v>6709</v>
      </c>
      <c r="AG2991" s="242" t="str">
        <f>IFERROR(VLOOKUP(작성용!A:A,RM!A:D,4,0),"-")</f>
        <v>김연수</v>
      </c>
      <c r="AH2991" s="9" t="s">
        <v>10126</v>
      </c>
      <c r="AI2991" s="238" t="s">
        <v>9173</v>
      </c>
      <c r="AJ2991" s="238" t="s">
        <v>9173</v>
      </c>
      <c r="AK2991" s="238" t="s">
        <v>6726</v>
      </c>
      <c r="AL2991" s="238">
        <v>2990</v>
      </c>
    </row>
    <row r="2992" spans="1:38" x14ac:dyDescent="0.3">
      <c r="A2992" s="223" t="s">
        <v>851</v>
      </c>
      <c r="B2992" s="223" t="s">
        <v>10122</v>
      </c>
      <c r="C2992" s="244" t="s">
        <v>6717</v>
      </c>
      <c r="D2992" s="240" t="s">
        <v>10183</v>
      </c>
      <c r="E2992" s="239" t="s">
        <v>6221</v>
      </c>
      <c r="F2992" s="243" t="s">
        <v>6729</v>
      </c>
      <c r="G2992" s="214">
        <v>0</v>
      </c>
      <c r="H2992" s="224" t="s">
        <v>9173</v>
      </c>
      <c r="I2992" s="224"/>
      <c r="J2992" s="234"/>
      <c r="K2992" s="224"/>
      <c r="L2992" s="224"/>
      <c r="M2992" s="224"/>
      <c r="N2992" s="243" t="s">
        <v>6946</v>
      </c>
      <c r="O2992" s="226" t="s">
        <v>10123</v>
      </c>
      <c r="P2992" s="226" t="s">
        <v>10124</v>
      </c>
      <c r="Q2992" s="226" t="s">
        <v>10125</v>
      </c>
      <c r="R2992" s="212" t="s">
        <v>6222</v>
      </c>
      <c r="S2992" s="212">
        <v>200001827</v>
      </c>
      <c r="T2992" s="236">
        <v>45534</v>
      </c>
      <c r="U2992" s="237" t="s">
        <v>6722</v>
      </c>
      <c r="V2992" s="237">
        <v>45573</v>
      </c>
      <c r="W2992" s="237">
        <v>45581</v>
      </c>
      <c r="X2992" s="237" t="s">
        <v>9173</v>
      </c>
      <c r="Y2992" s="225"/>
      <c r="Z2992" s="237" t="s">
        <v>6084</v>
      </c>
      <c r="AA2992" s="225">
        <v>202409</v>
      </c>
      <c r="AB2992" s="246"/>
      <c r="AC2992" s="247" t="s">
        <v>6708</v>
      </c>
      <c r="AD2992" s="247" t="s">
        <v>6709</v>
      </c>
      <c r="AE2992" s="248">
        <v>0</v>
      </c>
      <c r="AF2992" s="247" t="s">
        <v>6709</v>
      </c>
      <c r="AG2992" s="242" t="str">
        <f>IFERROR(VLOOKUP(작성용!A:A,RM!A:D,4,0),"-")</f>
        <v>김연수</v>
      </c>
      <c r="AH2992" s="9" t="s">
        <v>10126</v>
      </c>
      <c r="AI2992" s="238" t="s">
        <v>9173</v>
      </c>
      <c r="AJ2992" s="238" t="s">
        <v>9173</v>
      </c>
      <c r="AK2992" s="238" t="s">
        <v>6726</v>
      </c>
      <c r="AL2992" s="238">
        <v>2991</v>
      </c>
    </row>
    <row r="2993" spans="1:38" x14ac:dyDescent="0.3">
      <c r="A2993" s="223" t="s">
        <v>851</v>
      </c>
      <c r="B2993" s="223" t="s">
        <v>10122</v>
      </c>
      <c r="C2993" s="244" t="s">
        <v>6717</v>
      </c>
      <c r="D2993" s="240" t="s">
        <v>10184</v>
      </c>
      <c r="E2993" s="239" t="s">
        <v>6223</v>
      </c>
      <c r="F2993" s="243" t="s">
        <v>6729</v>
      </c>
      <c r="G2993" s="214">
        <v>0</v>
      </c>
      <c r="H2993" s="224" t="s">
        <v>9173</v>
      </c>
      <c r="I2993" s="224"/>
      <c r="J2993" s="234"/>
      <c r="K2993" s="224"/>
      <c r="L2993" s="224"/>
      <c r="M2993" s="224"/>
      <c r="N2993" s="243" t="s">
        <v>6946</v>
      </c>
      <c r="O2993" s="226" t="s">
        <v>10123</v>
      </c>
      <c r="P2993" s="226" t="s">
        <v>10124</v>
      </c>
      <c r="Q2993" s="226" t="s">
        <v>10125</v>
      </c>
      <c r="R2993" s="212" t="s">
        <v>6224</v>
      </c>
      <c r="S2993" s="212">
        <v>200001843</v>
      </c>
      <c r="T2993" s="236">
        <v>45534</v>
      </c>
      <c r="U2993" s="237" t="s">
        <v>6722</v>
      </c>
      <c r="V2993" s="237">
        <v>45573</v>
      </c>
      <c r="W2993" s="237">
        <v>45581</v>
      </c>
      <c r="X2993" s="237" t="s">
        <v>9173</v>
      </c>
      <c r="Y2993" s="225"/>
      <c r="Z2993" s="237" t="s">
        <v>6084</v>
      </c>
      <c r="AA2993" s="225">
        <v>202409</v>
      </c>
      <c r="AB2993" s="246"/>
      <c r="AC2993" s="247" t="s">
        <v>6708</v>
      </c>
      <c r="AD2993" s="247" t="s">
        <v>6709</v>
      </c>
      <c r="AE2993" s="248">
        <v>0</v>
      </c>
      <c r="AF2993" s="247" t="s">
        <v>6709</v>
      </c>
      <c r="AG2993" s="242" t="str">
        <f>IFERROR(VLOOKUP(작성용!A:A,RM!A:D,4,0),"-")</f>
        <v>김연수</v>
      </c>
      <c r="AH2993" s="9" t="s">
        <v>10126</v>
      </c>
      <c r="AI2993" s="238" t="s">
        <v>9173</v>
      </c>
      <c r="AJ2993" s="238" t="s">
        <v>9173</v>
      </c>
      <c r="AK2993" s="238" t="s">
        <v>6726</v>
      </c>
      <c r="AL2993" s="238">
        <v>2992</v>
      </c>
    </row>
    <row r="2994" spans="1:38" x14ac:dyDescent="0.3">
      <c r="A2994" s="223" t="s">
        <v>851</v>
      </c>
      <c r="B2994" s="223" t="s">
        <v>10122</v>
      </c>
      <c r="C2994" s="244" t="s">
        <v>6717</v>
      </c>
      <c r="D2994" s="240" t="s">
        <v>9419</v>
      </c>
      <c r="E2994" s="239" t="s">
        <v>5638</v>
      </c>
      <c r="F2994" s="243" t="s">
        <v>6729</v>
      </c>
      <c r="G2994" s="214">
        <v>0</v>
      </c>
      <c r="H2994" s="224" t="s">
        <v>9173</v>
      </c>
      <c r="I2994" s="224"/>
      <c r="J2994" s="234"/>
      <c r="K2994" s="224"/>
      <c r="L2994" s="224"/>
      <c r="M2994" s="224"/>
      <c r="N2994" s="243" t="s">
        <v>6946</v>
      </c>
      <c r="O2994" s="226" t="s">
        <v>10123</v>
      </c>
      <c r="P2994" s="226" t="s">
        <v>10124</v>
      </c>
      <c r="Q2994" s="226" t="s">
        <v>10125</v>
      </c>
      <c r="R2994" s="212" t="s">
        <v>5639</v>
      </c>
      <c r="S2994" s="212">
        <v>200001684</v>
      </c>
      <c r="T2994" s="236">
        <v>45534</v>
      </c>
      <c r="U2994" s="237" t="s">
        <v>6722</v>
      </c>
      <c r="V2994" s="237">
        <v>45573</v>
      </c>
      <c r="W2994" s="237">
        <v>45581</v>
      </c>
      <c r="X2994" s="237" t="s">
        <v>9173</v>
      </c>
      <c r="Y2994" s="225"/>
      <c r="Z2994" s="237" t="s">
        <v>6084</v>
      </c>
      <c r="AA2994" s="225">
        <v>202409</v>
      </c>
      <c r="AB2994" s="246"/>
      <c r="AC2994" s="247" t="s">
        <v>6708</v>
      </c>
      <c r="AD2994" s="247" t="s">
        <v>6709</v>
      </c>
      <c r="AE2994" s="248">
        <v>0</v>
      </c>
      <c r="AF2994" s="247" t="s">
        <v>6709</v>
      </c>
      <c r="AG2994" s="242" t="str">
        <f>IFERROR(VLOOKUP(작성용!A:A,RM!A:D,4,0),"-")</f>
        <v>김연수</v>
      </c>
      <c r="AH2994" s="9" t="s">
        <v>10126</v>
      </c>
      <c r="AI2994" s="238" t="s">
        <v>9173</v>
      </c>
      <c r="AJ2994" s="238" t="s">
        <v>9173</v>
      </c>
      <c r="AK2994" s="238" t="s">
        <v>6726</v>
      </c>
      <c r="AL2994" s="238">
        <v>2993</v>
      </c>
    </row>
    <row r="2995" spans="1:38" x14ac:dyDescent="0.3">
      <c r="A2995" s="223" t="s">
        <v>851</v>
      </c>
      <c r="B2995" s="223" t="s">
        <v>10122</v>
      </c>
      <c r="C2995" s="244" t="s">
        <v>6717</v>
      </c>
      <c r="D2995" s="240" t="s">
        <v>9490</v>
      </c>
      <c r="E2995" s="239" t="s">
        <v>5680</v>
      </c>
      <c r="F2995" s="243" t="s">
        <v>6729</v>
      </c>
      <c r="G2995" s="214">
        <v>0</v>
      </c>
      <c r="H2995" s="224" t="s">
        <v>9173</v>
      </c>
      <c r="I2995" s="224"/>
      <c r="J2995" s="234"/>
      <c r="K2995" s="224"/>
      <c r="L2995" s="224"/>
      <c r="M2995" s="224"/>
      <c r="N2995" s="243" t="s">
        <v>6946</v>
      </c>
      <c r="O2995" s="226" t="s">
        <v>10123</v>
      </c>
      <c r="P2995" s="226" t="s">
        <v>10124</v>
      </c>
      <c r="Q2995" s="226" t="s">
        <v>10125</v>
      </c>
      <c r="R2995" s="212" t="s">
        <v>6225</v>
      </c>
      <c r="S2995" s="212">
        <v>200001942</v>
      </c>
      <c r="T2995" s="236">
        <v>45534</v>
      </c>
      <c r="U2995" s="237" t="s">
        <v>6722</v>
      </c>
      <c r="V2995" s="237">
        <v>45573</v>
      </c>
      <c r="W2995" s="237">
        <v>45581</v>
      </c>
      <c r="X2995" s="237" t="s">
        <v>9173</v>
      </c>
      <c r="Y2995" s="225"/>
      <c r="Z2995" s="237" t="s">
        <v>6084</v>
      </c>
      <c r="AA2995" s="225">
        <v>202409</v>
      </c>
      <c r="AB2995" s="246"/>
      <c r="AC2995" s="247" t="s">
        <v>6708</v>
      </c>
      <c r="AD2995" s="247" t="s">
        <v>6709</v>
      </c>
      <c r="AE2995" s="248">
        <v>0</v>
      </c>
      <c r="AF2995" s="247" t="s">
        <v>6709</v>
      </c>
      <c r="AG2995" s="242" t="str">
        <f>IFERROR(VLOOKUP(작성용!A:A,RM!A:D,4,0),"-")</f>
        <v>김연수</v>
      </c>
      <c r="AH2995" s="9" t="s">
        <v>10126</v>
      </c>
      <c r="AI2995" s="238" t="s">
        <v>9173</v>
      </c>
      <c r="AJ2995" s="238" t="s">
        <v>9173</v>
      </c>
      <c r="AK2995" s="238" t="s">
        <v>6726</v>
      </c>
      <c r="AL2995" s="238">
        <v>2994</v>
      </c>
    </row>
    <row r="2996" spans="1:38" x14ac:dyDescent="0.3">
      <c r="A2996" s="223" t="s">
        <v>851</v>
      </c>
      <c r="B2996" s="223" t="s">
        <v>10122</v>
      </c>
      <c r="C2996" s="244" t="s">
        <v>6717</v>
      </c>
      <c r="D2996" s="240" t="s">
        <v>10185</v>
      </c>
      <c r="E2996" s="239" t="s">
        <v>6226</v>
      </c>
      <c r="F2996" s="243" t="s">
        <v>6729</v>
      </c>
      <c r="G2996" s="214">
        <v>0</v>
      </c>
      <c r="H2996" s="224" t="s">
        <v>9173</v>
      </c>
      <c r="I2996" s="224"/>
      <c r="J2996" s="234"/>
      <c r="K2996" s="224"/>
      <c r="L2996" s="224"/>
      <c r="M2996" s="224"/>
      <c r="N2996" s="243" t="s">
        <v>6946</v>
      </c>
      <c r="O2996" s="226" t="s">
        <v>10123</v>
      </c>
      <c r="P2996" s="226" t="s">
        <v>10124</v>
      </c>
      <c r="Q2996" s="226" t="s">
        <v>10125</v>
      </c>
      <c r="R2996" s="212" t="s">
        <v>6227</v>
      </c>
      <c r="S2996" s="212">
        <v>200002064</v>
      </c>
      <c r="T2996" s="236">
        <v>45534</v>
      </c>
      <c r="U2996" s="237" t="s">
        <v>6722</v>
      </c>
      <c r="V2996" s="237">
        <v>45573</v>
      </c>
      <c r="W2996" s="237">
        <v>45581</v>
      </c>
      <c r="X2996" s="237" t="s">
        <v>9173</v>
      </c>
      <c r="Y2996" s="225"/>
      <c r="Z2996" s="237" t="s">
        <v>6084</v>
      </c>
      <c r="AA2996" s="225">
        <v>202409</v>
      </c>
      <c r="AB2996" s="246"/>
      <c r="AC2996" s="247" t="s">
        <v>6708</v>
      </c>
      <c r="AD2996" s="247" t="s">
        <v>6709</v>
      </c>
      <c r="AE2996" s="248">
        <v>0</v>
      </c>
      <c r="AF2996" s="247" t="s">
        <v>6709</v>
      </c>
      <c r="AG2996" s="242" t="str">
        <f>IFERROR(VLOOKUP(작성용!A:A,RM!A:D,4,0),"-")</f>
        <v>김연수</v>
      </c>
      <c r="AH2996" s="9" t="s">
        <v>10126</v>
      </c>
      <c r="AI2996" s="238" t="s">
        <v>9173</v>
      </c>
      <c r="AJ2996" s="238" t="s">
        <v>9173</v>
      </c>
      <c r="AK2996" s="238" t="s">
        <v>6726</v>
      </c>
      <c r="AL2996" s="238">
        <v>2995</v>
      </c>
    </row>
    <row r="2997" spans="1:38" x14ac:dyDescent="0.3">
      <c r="A2997" s="223" t="s">
        <v>851</v>
      </c>
      <c r="B2997" s="223" t="s">
        <v>10122</v>
      </c>
      <c r="C2997" s="244" t="s">
        <v>6717</v>
      </c>
      <c r="D2997" s="240" t="s">
        <v>8103</v>
      </c>
      <c r="E2997" s="239" t="s">
        <v>4755</v>
      </c>
      <c r="F2997" s="243" t="s">
        <v>6729</v>
      </c>
      <c r="G2997" s="214">
        <v>0</v>
      </c>
      <c r="H2997" s="224" t="s">
        <v>9173</v>
      </c>
      <c r="I2997" s="224"/>
      <c r="J2997" s="234"/>
      <c r="K2997" s="224"/>
      <c r="L2997" s="224"/>
      <c r="M2997" s="224"/>
      <c r="N2997" s="243" t="s">
        <v>6946</v>
      </c>
      <c r="O2997" s="226" t="s">
        <v>10123</v>
      </c>
      <c r="P2997" s="226" t="s">
        <v>10124</v>
      </c>
      <c r="Q2997" s="226" t="s">
        <v>10125</v>
      </c>
      <c r="R2997" s="212" t="s">
        <v>4756</v>
      </c>
      <c r="S2997" s="212">
        <v>200001455</v>
      </c>
      <c r="T2997" s="236">
        <v>45534</v>
      </c>
      <c r="U2997" s="237" t="s">
        <v>6722</v>
      </c>
      <c r="V2997" s="237">
        <v>45573</v>
      </c>
      <c r="W2997" s="237">
        <v>45581</v>
      </c>
      <c r="X2997" s="237" t="s">
        <v>9173</v>
      </c>
      <c r="Y2997" s="225"/>
      <c r="Z2997" s="237" t="s">
        <v>6084</v>
      </c>
      <c r="AA2997" s="225">
        <v>202409</v>
      </c>
      <c r="AB2997" s="246"/>
      <c r="AC2997" s="247" t="s">
        <v>6708</v>
      </c>
      <c r="AD2997" s="247" t="s">
        <v>6709</v>
      </c>
      <c r="AE2997" s="248">
        <v>0</v>
      </c>
      <c r="AF2997" s="247" t="s">
        <v>6709</v>
      </c>
      <c r="AG2997" s="242" t="str">
        <f>IFERROR(VLOOKUP(작성용!A:A,RM!A:D,4,0),"-")</f>
        <v>김연수</v>
      </c>
      <c r="AH2997" s="9" t="s">
        <v>10126</v>
      </c>
      <c r="AI2997" s="238" t="s">
        <v>9173</v>
      </c>
      <c r="AJ2997" s="238" t="s">
        <v>9173</v>
      </c>
      <c r="AK2997" s="238" t="s">
        <v>6726</v>
      </c>
      <c r="AL2997" s="238">
        <v>2996</v>
      </c>
    </row>
    <row r="2998" spans="1:38" x14ac:dyDescent="0.3">
      <c r="A2998" s="223" t="s">
        <v>851</v>
      </c>
      <c r="B2998" s="223" t="s">
        <v>10122</v>
      </c>
      <c r="C2998" s="244" t="s">
        <v>6717</v>
      </c>
      <c r="D2998" s="240" t="s">
        <v>7682</v>
      </c>
      <c r="E2998" s="239" t="s">
        <v>3898</v>
      </c>
      <c r="F2998" s="243" t="s">
        <v>6729</v>
      </c>
      <c r="G2998" s="214">
        <v>0</v>
      </c>
      <c r="H2998" s="224" t="s">
        <v>9173</v>
      </c>
      <c r="I2998" s="224"/>
      <c r="J2998" s="234"/>
      <c r="K2998" s="224"/>
      <c r="L2998" s="224"/>
      <c r="M2998" s="224"/>
      <c r="N2998" s="243" t="s">
        <v>6946</v>
      </c>
      <c r="O2998" s="226" t="s">
        <v>10123</v>
      </c>
      <c r="P2998" s="226" t="s">
        <v>10124</v>
      </c>
      <c r="Q2998" s="226" t="s">
        <v>10125</v>
      </c>
      <c r="R2998" s="212" t="s">
        <v>4195</v>
      </c>
      <c r="S2998" s="212">
        <v>200001534</v>
      </c>
      <c r="T2998" s="236">
        <v>45534</v>
      </c>
      <c r="U2998" s="237" t="s">
        <v>6722</v>
      </c>
      <c r="V2998" s="237">
        <v>45573</v>
      </c>
      <c r="W2998" s="237">
        <v>45581</v>
      </c>
      <c r="X2998" s="237" t="s">
        <v>9173</v>
      </c>
      <c r="Y2998" s="225"/>
      <c r="Z2998" s="237" t="s">
        <v>6084</v>
      </c>
      <c r="AA2998" s="225">
        <v>202409</v>
      </c>
      <c r="AB2998" s="246"/>
      <c r="AC2998" s="247" t="s">
        <v>6708</v>
      </c>
      <c r="AD2998" s="247" t="s">
        <v>6709</v>
      </c>
      <c r="AE2998" s="248">
        <v>0</v>
      </c>
      <c r="AF2998" s="247" t="s">
        <v>6709</v>
      </c>
      <c r="AG2998" s="242" t="str">
        <f>IFERROR(VLOOKUP(작성용!A:A,RM!A:D,4,0),"-")</f>
        <v>김연수</v>
      </c>
      <c r="AH2998" s="9" t="s">
        <v>10126</v>
      </c>
      <c r="AI2998" s="238" t="s">
        <v>9173</v>
      </c>
      <c r="AJ2998" s="238" t="s">
        <v>9173</v>
      </c>
      <c r="AK2998" s="238" t="s">
        <v>6726</v>
      </c>
      <c r="AL2998" s="238">
        <v>2997</v>
      </c>
    </row>
    <row r="2999" spans="1:38" x14ac:dyDescent="0.3">
      <c r="A2999" s="223" t="s">
        <v>851</v>
      </c>
      <c r="B2999" s="223" t="s">
        <v>10122</v>
      </c>
      <c r="C2999" s="244" t="s">
        <v>6717</v>
      </c>
      <c r="D2999" s="240" t="s">
        <v>7683</v>
      </c>
      <c r="E2999" s="239" t="s">
        <v>3899</v>
      </c>
      <c r="F2999" s="243" t="s">
        <v>6729</v>
      </c>
      <c r="G2999" s="214">
        <v>0</v>
      </c>
      <c r="H2999" s="224" t="s">
        <v>9173</v>
      </c>
      <c r="I2999" s="224"/>
      <c r="J2999" s="234"/>
      <c r="K2999" s="224"/>
      <c r="L2999" s="224"/>
      <c r="M2999" s="224"/>
      <c r="N2999" s="243" t="s">
        <v>6946</v>
      </c>
      <c r="O2999" s="226" t="s">
        <v>10123</v>
      </c>
      <c r="P2999" s="226" t="s">
        <v>10124</v>
      </c>
      <c r="Q2999" s="226" t="s">
        <v>10125</v>
      </c>
      <c r="R2999" s="212" t="s">
        <v>4196</v>
      </c>
      <c r="S2999" s="212">
        <v>200001535</v>
      </c>
      <c r="T2999" s="236">
        <v>45534</v>
      </c>
      <c r="U2999" s="237" t="s">
        <v>6722</v>
      </c>
      <c r="V2999" s="237">
        <v>45573</v>
      </c>
      <c r="W2999" s="237">
        <v>45581</v>
      </c>
      <c r="X2999" s="237" t="s">
        <v>9173</v>
      </c>
      <c r="Y2999" s="225"/>
      <c r="Z2999" s="237" t="s">
        <v>6084</v>
      </c>
      <c r="AA2999" s="225">
        <v>202409</v>
      </c>
      <c r="AB2999" s="246"/>
      <c r="AC2999" s="247" t="s">
        <v>6708</v>
      </c>
      <c r="AD2999" s="247" t="s">
        <v>6709</v>
      </c>
      <c r="AE2999" s="248">
        <v>0</v>
      </c>
      <c r="AF2999" s="247" t="s">
        <v>6709</v>
      </c>
      <c r="AG2999" s="242" t="str">
        <f>IFERROR(VLOOKUP(작성용!A:A,RM!A:D,4,0),"-")</f>
        <v>김연수</v>
      </c>
      <c r="AH2999" s="9" t="s">
        <v>10126</v>
      </c>
      <c r="AI2999" s="238" t="s">
        <v>9173</v>
      </c>
      <c r="AJ2999" s="238" t="s">
        <v>9173</v>
      </c>
      <c r="AK2999" s="238" t="s">
        <v>6726</v>
      </c>
      <c r="AL2999" s="238">
        <v>2998</v>
      </c>
    </row>
    <row r="3000" spans="1:38" x14ac:dyDescent="0.3">
      <c r="A3000" s="223" t="s">
        <v>851</v>
      </c>
      <c r="B3000" s="223" t="s">
        <v>10122</v>
      </c>
      <c r="C3000" s="244" t="s">
        <v>6717</v>
      </c>
      <c r="D3000" s="240" t="s">
        <v>10186</v>
      </c>
      <c r="E3000" s="239" t="s">
        <v>6228</v>
      </c>
      <c r="F3000" s="243" t="s">
        <v>6729</v>
      </c>
      <c r="G3000" s="214">
        <v>0</v>
      </c>
      <c r="H3000" s="224" t="s">
        <v>9173</v>
      </c>
      <c r="I3000" s="224"/>
      <c r="J3000" s="234"/>
      <c r="K3000" s="224"/>
      <c r="L3000" s="224"/>
      <c r="M3000" s="224"/>
      <c r="N3000" s="243" t="s">
        <v>6946</v>
      </c>
      <c r="O3000" s="226" t="s">
        <v>10123</v>
      </c>
      <c r="P3000" s="226" t="s">
        <v>10124</v>
      </c>
      <c r="Q3000" s="226" t="s">
        <v>10125</v>
      </c>
      <c r="R3000" s="212" t="s">
        <v>6229</v>
      </c>
      <c r="S3000" s="212">
        <v>200001593</v>
      </c>
      <c r="T3000" s="236">
        <v>45534</v>
      </c>
      <c r="U3000" s="237" t="s">
        <v>6722</v>
      </c>
      <c r="V3000" s="237">
        <v>45573</v>
      </c>
      <c r="W3000" s="237">
        <v>45581</v>
      </c>
      <c r="X3000" s="237" t="s">
        <v>9173</v>
      </c>
      <c r="Y3000" s="225"/>
      <c r="Z3000" s="237" t="s">
        <v>6084</v>
      </c>
      <c r="AA3000" s="225">
        <v>202409</v>
      </c>
      <c r="AB3000" s="246"/>
      <c r="AC3000" s="247" t="s">
        <v>6708</v>
      </c>
      <c r="AD3000" s="247" t="s">
        <v>6709</v>
      </c>
      <c r="AE3000" s="248">
        <v>0</v>
      </c>
      <c r="AF3000" s="247" t="s">
        <v>6709</v>
      </c>
      <c r="AG3000" s="242" t="str">
        <f>IFERROR(VLOOKUP(작성용!A:A,RM!A:D,4,0),"-")</f>
        <v>김연수</v>
      </c>
      <c r="AH3000" s="9" t="s">
        <v>10126</v>
      </c>
      <c r="AI3000" s="238" t="s">
        <v>9173</v>
      </c>
      <c r="AJ3000" s="238" t="s">
        <v>9173</v>
      </c>
      <c r="AK3000" s="238" t="s">
        <v>6726</v>
      </c>
      <c r="AL3000" s="238">
        <v>2999</v>
      </c>
    </row>
    <row r="3001" spans="1:38" x14ac:dyDescent="0.3">
      <c r="A3001" s="223" t="s">
        <v>851</v>
      </c>
      <c r="B3001" s="223" t="s">
        <v>10122</v>
      </c>
      <c r="C3001" s="244" t="s">
        <v>6717</v>
      </c>
      <c r="D3001" s="240" t="s">
        <v>10187</v>
      </c>
      <c r="E3001" s="239" t="s">
        <v>6230</v>
      </c>
      <c r="F3001" s="243" t="s">
        <v>6729</v>
      </c>
      <c r="G3001" s="214">
        <v>0</v>
      </c>
      <c r="H3001" s="224" t="s">
        <v>9173</v>
      </c>
      <c r="I3001" s="224"/>
      <c r="J3001" s="234"/>
      <c r="K3001" s="224"/>
      <c r="L3001" s="224"/>
      <c r="M3001" s="224"/>
      <c r="N3001" s="243" t="s">
        <v>6946</v>
      </c>
      <c r="O3001" s="226" t="s">
        <v>10123</v>
      </c>
      <c r="P3001" s="226" t="s">
        <v>10124</v>
      </c>
      <c r="Q3001" s="226" t="s">
        <v>10125</v>
      </c>
      <c r="R3001" s="212" t="s">
        <v>6231</v>
      </c>
      <c r="S3001" s="212">
        <v>200001838</v>
      </c>
      <c r="T3001" s="236">
        <v>45534</v>
      </c>
      <c r="U3001" s="237" t="s">
        <v>6722</v>
      </c>
      <c r="V3001" s="237">
        <v>45573</v>
      </c>
      <c r="W3001" s="237">
        <v>45581</v>
      </c>
      <c r="X3001" s="237" t="s">
        <v>9173</v>
      </c>
      <c r="Y3001" s="225"/>
      <c r="Z3001" s="237" t="s">
        <v>6084</v>
      </c>
      <c r="AA3001" s="225">
        <v>202409</v>
      </c>
      <c r="AB3001" s="246"/>
      <c r="AC3001" s="247" t="s">
        <v>6708</v>
      </c>
      <c r="AD3001" s="247" t="s">
        <v>6709</v>
      </c>
      <c r="AE3001" s="248">
        <v>0</v>
      </c>
      <c r="AF3001" s="247" t="s">
        <v>6709</v>
      </c>
      <c r="AG3001" s="242" t="str">
        <f>IFERROR(VLOOKUP(작성용!A:A,RM!A:D,4,0),"-")</f>
        <v>김연수</v>
      </c>
      <c r="AH3001" s="9" t="s">
        <v>10126</v>
      </c>
      <c r="AI3001" s="238" t="s">
        <v>9173</v>
      </c>
      <c r="AJ3001" s="238" t="s">
        <v>9173</v>
      </c>
      <c r="AK3001" s="238" t="s">
        <v>6726</v>
      </c>
      <c r="AL3001" s="238">
        <v>3000</v>
      </c>
    </row>
    <row r="3002" spans="1:38" x14ac:dyDescent="0.3">
      <c r="A3002" s="223" t="s">
        <v>851</v>
      </c>
      <c r="B3002" s="223" t="s">
        <v>10122</v>
      </c>
      <c r="C3002" s="244" t="s">
        <v>6717</v>
      </c>
      <c r="D3002" s="240" t="s">
        <v>10188</v>
      </c>
      <c r="E3002" s="239" t="s">
        <v>6232</v>
      </c>
      <c r="F3002" s="243" t="s">
        <v>6729</v>
      </c>
      <c r="G3002" s="214">
        <v>0</v>
      </c>
      <c r="H3002" s="224" t="s">
        <v>9173</v>
      </c>
      <c r="I3002" s="224"/>
      <c r="J3002" s="234"/>
      <c r="K3002" s="224"/>
      <c r="L3002" s="224"/>
      <c r="M3002" s="224"/>
      <c r="N3002" s="243" t="s">
        <v>6946</v>
      </c>
      <c r="O3002" s="226" t="s">
        <v>10123</v>
      </c>
      <c r="P3002" s="226" t="s">
        <v>10124</v>
      </c>
      <c r="Q3002" s="226" t="s">
        <v>10125</v>
      </c>
      <c r="R3002" s="212" t="s">
        <v>6233</v>
      </c>
      <c r="S3002" s="212">
        <v>200001733</v>
      </c>
      <c r="T3002" s="236">
        <v>45534</v>
      </c>
      <c r="U3002" s="237" t="s">
        <v>6722</v>
      </c>
      <c r="V3002" s="237">
        <v>45573</v>
      </c>
      <c r="W3002" s="237">
        <v>45581</v>
      </c>
      <c r="X3002" s="237" t="s">
        <v>9173</v>
      </c>
      <c r="Y3002" s="225"/>
      <c r="Z3002" s="237" t="s">
        <v>6084</v>
      </c>
      <c r="AA3002" s="225">
        <v>202409</v>
      </c>
      <c r="AB3002" s="246"/>
      <c r="AC3002" s="247" t="s">
        <v>6708</v>
      </c>
      <c r="AD3002" s="247" t="s">
        <v>6709</v>
      </c>
      <c r="AE3002" s="248">
        <v>0</v>
      </c>
      <c r="AF3002" s="247" t="s">
        <v>6709</v>
      </c>
      <c r="AG3002" s="242" t="str">
        <f>IFERROR(VLOOKUP(작성용!A:A,RM!A:D,4,0),"-")</f>
        <v>김연수</v>
      </c>
      <c r="AH3002" s="9" t="s">
        <v>10126</v>
      </c>
      <c r="AI3002" s="238" t="s">
        <v>9173</v>
      </c>
      <c r="AJ3002" s="238" t="s">
        <v>9173</v>
      </c>
      <c r="AK3002" s="238" t="s">
        <v>6726</v>
      </c>
      <c r="AL3002" s="238">
        <v>3001</v>
      </c>
    </row>
    <row r="3003" spans="1:38" x14ac:dyDescent="0.3">
      <c r="A3003" s="223" t="s">
        <v>851</v>
      </c>
      <c r="B3003" s="223" t="s">
        <v>10122</v>
      </c>
      <c r="C3003" s="244" t="s">
        <v>6717</v>
      </c>
      <c r="D3003" s="240" t="s">
        <v>10189</v>
      </c>
      <c r="E3003" s="239" t="s">
        <v>6234</v>
      </c>
      <c r="F3003" s="243" t="s">
        <v>6729</v>
      </c>
      <c r="G3003" s="214">
        <v>0</v>
      </c>
      <c r="H3003" s="224" t="s">
        <v>9173</v>
      </c>
      <c r="I3003" s="224"/>
      <c r="J3003" s="234"/>
      <c r="K3003" s="224"/>
      <c r="L3003" s="224"/>
      <c r="M3003" s="224"/>
      <c r="N3003" s="243" t="s">
        <v>6946</v>
      </c>
      <c r="O3003" s="226" t="s">
        <v>10123</v>
      </c>
      <c r="P3003" s="226" t="s">
        <v>10124</v>
      </c>
      <c r="Q3003" s="226" t="s">
        <v>10125</v>
      </c>
      <c r="R3003" s="212" t="s">
        <v>6235</v>
      </c>
      <c r="S3003" s="212">
        <v>200001842</v>
      </c>
      <c r="T3003" s="236">
        <v>45534</v>
      </c>
      <c r="U3003" s="237" t="s">
        <v>6722</v>
      </c>
      <c r="V3003" s="237">
        <v>45573</v>
      </c>
      <c r="W3003" s="237">
        <v>45581</v>
      </c>
      <c r="X3003" s="237" t="s">
        <v>9173</v>
      </c>
      <c r="Y3003" s="225"/>
      <c r="Z3003" s="237" t="s">
        <v>6084</v>
      </c>
      <c r="AA3003" s="225">
        <v>202409</v>
      </c>
      <c r="AB3003" s="246"/>
      <c r="AC3003" s="247" t="s">
        <v>6708</v>
      </c>
      <c r="AD3003" s="247" t="s">
        <v>6709</v>
      </c>
      <c r="AE3003" s="248">
        <v>0</v>
      </c>
      <c r="AF3003" s="247" t="s">
        <v>6709</v>
      </c>
      <c r="AG3003" s="242" t="str">
        <f>IFERROR(VLOOKUP(작성용!A:A,RM!A:D,4,0),"-")</f>
        <v>김연수</v>
      </c>
      <c r="AH3003" s="9" t="s">
        <v>10126</v>
      </c>
      <c r="AI3003" s="238" t="s">
        <v>9173</v>
      </c>
      <c r="AJ3003" s="238" t="s">
        <v>9173</v>
      </c>
      <c r="AK3003" s="238" t="s">
        <v>6726</v>
      </c>
      <c r="AL3003" s="238">
        <v>3002</v>
      </c>
    </row>
    <row r="3004" spans="1:38" x14ac:dyDescent="0.3">
      <c r="A3004" s="223" t="s">
        <v>851</v>
      </c>
      <c r="B3004" s="223" t="s">
        <v>10122</v>
      </c>
      <c r="C3004" s="244" t="s">
        <v>6717</v>
      </c>
      <c r="D3004" s="240" t="s">
        <v>10038</v>
      </c>
      <c r="E3004" s="239" t="s">
        <v>6013</v>
      </c>
      <c r="F3004" s="243" t="s">
        <v>6729</v>
      </c>
      <c r="G3004" s="214">
        <v>0</v>
      </c>
      <c r="H3004" s="224" t="s">
        <v>9173</v>
      </c>
      <c r="I3004" s="224"/>
      <c r="J3004" s="234"/>
      <c r="K3004" s="224"/>
      <c r="L3004" s="224"/>
      <c r="M3004" s="224"/>
      <c r="N3004" s="243" t="s">
        <v>6946</v>
      </c>
      <c r="O3004" s="226" t="s">
        <v>10123</v>
      </c>
      <c r="P3004" s="226" t="s">
        <v>10124</v>
      </c>
      <c r="Q3004" s="226" t="s">
        <v>10125</v>
      </c>
      <c r="R3004" s="212" t="s">
        <v>6014</v>
      </c>
      <c r="S3004" s="212">
        <v>200001860</v>
      </c>
      <c r="T3004" s="236">
        <v>45534</v>
      </c>
      <c r="U3004" s="237" t="s">
        <v>6722</v>
      </c>
      <c r="V3004" s="237">
        <v>45573</v>
      </c>
      <c r="W3004" s="237">
        <v>45581</v>
      </c>
      <c r="X3004" s="237" t="s">
        <v>9173</v>
      </c>
      <c r="Y3004" s="225"/>
      <c r="Z3004" s="237" t="s">
        <v>6084</v>
      </c>
      <c r="AA3004" s="225">
        <v>202409</v>
      </c>
      <c r="AB3004" s="246"/>
      <c r="AC3004" s="247" t="s">
        <v>6708</v>
      </c>
      <c r="AD3004" s="247" t="s">
        <v>6709</v>
      </c>
      <c r="AE3004" s="248">
        <v>0</v>
      </c>
      <c r="AF3004" s="247" t="s">
        <v>6709</v>
      </c>
      <c r="AG3004" s="242" t="str">
        <f>IFERROR(VLOOKUP(작성용!A:A,RM!A:D,4,0),"-")</f>
        <v>김연수</v>
      </c>
      <c r="AH3004" s="9" t="s">
        <v>10126</v>
      </c>
      <c r="AI3004" s="238" t="s">
        <v>9173</v>
      </c>
      <c r="AJ3004" s="238" t="s">
        <v>9173</v>
      </c>
      <c r="AK3004" s="238" t="s">
        <v>6726</v>
      </c>
      <c r="AL3004" s="238">
        <v>3003</v>
      </c>
    </row>
    <row r="3005" spans="1:38" x14ac:dyDescent="0.3">
      <c r="A3005" s="223" t="s">
        <v>851</v>
      </c>
      <c r="B3005" s="223" t="s">
        <v>10122</v>
      </c>
      <c r="C3005" s="244" t="s">
        <v>6717</v>
      </c>
      <c r="D3005" s="240" t="s">
        <v>10190</v>
      </c>
      <c r="E3005" s="239" t="s">
        <v>6236</v>
      </c>
      <c r="F3005" s="243" t="s">
        <v>6729</v>
      </c>
      <c r="G3005" s="214">
        <v>0</v>
      </c>
      <c r="H3005" s="224" t="s">
        <v>9173</v>
      </c>
      <c r="I3005" s="224"/>
      <c r="J3005" s="234"/>
      <c r="K3005" s="224"/>
      <c r="L3005" s="224"/>
      <c r="M3005" s="224"/>
      <c r="N3005" s="243" t="s">
        <v>6946</v>
      </c>
      <c r="O3005" s="226" t="s">
        <v>10123</v>
      </c>
      <c r="P3005" s="226" t="s">
        <v>10124</v>
      </c>
      <c r="Q3005" s="226" t="s">
        <v>10125</v>
      </c>
      <c r="R3005" s="212" t="s">
        <v>6237</v>
      </c>
      <c r="S3005" s="212">
        <v>200001553</v>
      </c>
      <c r="T3005" s="236">
        <v>45534</v>
      </c>
      <c r="U3005" s="237" t="s">
        <v>6722</v>
      </c>
      <c r="V3005" s="237">
        <v>45573</v>
      </c>
      <c r="W3005" s="237">
        <v>45581</v>
      </c>
      <c r="X3005" s="237" t="s">
        <v>9173</v>
      </c>
      <c r="Y3005" s="225"/>
      <c r="Z3005" s="237" t="s">
        <v>6084</v>
      </c>
      <c r="AA3005" s="225">
        <v>202409</v>
      </c>
      <c r="AB3005" s="246"/>
      <c r="AC3005" s="247" t="s">
        <v>6708</v>
      </c>
      <c r="AD3005" s="247" t="s">
        <v>6709</v>
      </c>
      <c r="AE3005" s="248">
        <v>0</v>
      </c>
      <c r="AF3005" s="247" t="s">
        <v>6709</v>
      </c>
      <c r="AG3005" s="242" t="str">
        <f>IFERROR(VLOOKUP(작성용!A:A,RM!A:D,4,0),"-")</f>
        <v>김연수</v>
      </c>
      <c r="AH3005" s="9" t="s">
        <v>10126</v>
      </c>
      <c r="AI3005" s="238" t="s">
        <v>9173</v>
      </c>
      <c r="AJ3005" s="238" t="s">
        <v>9173</v>
      </c>
      <c r="AK3005" s="238" t="s">
        <v>6726</v>
      </c>
      <c r="AL3005" s="238">
        <v>3004</v>
      </c>
    </row>
    <row r="3006" spans="1:38" x14ac:dyDescent="0.3">
      <c r="A3006" s="223" t="s">
        <v>851</v>
      </c>
      <c r="B3006" s="223" t="s">
        <v>10122</v>
      </c>
      <c r="C3006" s="244" t="s">
        <v>6717</v>
      </c>
      <c r="D3006" s="240" t="s">
        <v>10191</v>
      </c>
      <c r="E3006" s="239" t="s">
        <v>6238</v>
      </c>
      <c r="F3006" s="243" t="s">
        <v>6729</v>
      </c>
      <c r="G3006" s="214">
        <v>0</v>
      </c>
      <c r="H3006" s="224" t="s">
        <v>9173</v>
      </c>
      <c r="I3006" s="224"/>
      <c r="J3006" s="234"/>
      <c r="K3006" s="224"/>
      <c r="L3006" s="224"/>
      <c r="M3006" s="224"/>
      <c r="N3006" s="243" t="s">
        <v>6946</v>
      </c>
      <c r="O3006" s="226" t="s">
        <v>10123</v>
      </c>
      <c r="P3006" s="226" t="s">
        <v>10124</v>
      </c>
      <c r="Q3006" s="226" t="s">
        <v>10125</v>
      </c>
      <c r="R3006" s="212" t="s">
        <v>6239</v>
      </c>
      <c r="S3006" s="212">
        <v>200001701</v>
      </c>
      <c r="T3006" s="236">
        <v>45534</v>
      </c>
      <c r="U3006" s="237" t="s">
        <v>6722</v>
      </c>
      <c r="V3006" s="237">
        <v>45573</v>
      </c>
      <c r="W3006" s="237">
        <v>45581</v>
      </c>
      <c r="X3006" s="237" t="s">
        <v>9173</v>
      </c>
      <c r="Y3006" s="225"/>
      <c r="Z3006" s="237" t="s">
        <v>6084</v>
      </c>
      <c r="AA3006" s="225">
        <v>202409</v>
      </c>
      <c r="AB3006" s="246"/>
      <c r="AC3006" s="247" t="s">
        <v>6708</v>
      </c>
      <c r="AD3006" s="247" t="s">
        <v>6709</v>
      </c>
      <c r="AE3006" s="248">
        <v>0</v>
      </c>
      <c r="AF3006" s="247" t="s">
        <v>6709</v>
      </c>
      <c r="AG3006" s="242" t="str">
        <f>IFERROR(VLOOKUP(작성용!A:A,RM!A:D,4,0),"-")</f>
        <v>김연수</v>
      </c>
      <c r="AH3006" s="9" t="s">
        <v>10126</v>
      </c>
      <c r="AI3006" s="238" t="s">
        <v>9173</v>
      </c>
      <c r="AJ3006" s="238" t="s">
        <v>9173</v>
      </c>
      <c r="AK3006" s="238" t="s">
        <v>6726</v>
      </c>
      <c r="AL3006" s="238">
        <v>3005</v>
      </c>
    </row>
    <row r="3007" spans="1:38" x14ac:dyDescent="0.3">
      <c r="A3007" s="223" t="s">
        <v>851</v>
      </c>
      <c r="B3007" s="223" t="s">
        <v>10122</v>
      </c>
      <c r="C3007" s="244" t="s">
        <v>6717</v>
      </c>
      <c r="D3007" s="240" t="s">
        <v>10192</v>
      </c>
      <c r="E3007" s="239" t="s">
        <v>6240</v>
      </c>
      <c r="F3007" s="243" t="s">
        <v>6729</v>
      </c>
      <c r="G3007" s="214">
        <v>0</v>
      </c>
      <c r="H3007" s="224" t="s">
        <v>9173</v>
      </c>
      <c r="I3007" s="224"/>
      <c r="J3007" s="234"/>
      <c r="K3007" s="224"/>
      <c r="L3007" s="224"/>
      <c r="M3007" s="224"/>
      <c r="N3007" s="243" t="s">
        <v>6946</v>
      </c>
      <c r="O3007" s="226" t="s">
        <v>10123</v>
      </c>
      <c r="P3007" s="226" t="s">
        <v>10124</v>
      </c>
      <c r="Q3007" s="226" t="s">
        <v>10125</v>
      </c>
      <c r="R3007" s="212" t="s">
        <v>6241</v>
      </c>
      <c r="S3007" s="212">
        <v>200001886</v>
      </c>
      <c r="T3007" s="236">
        <v>45534</v>
      </c>
      <c r="U3007" s="237" t="s">
        <v>6722</v>
      </c>
      <c r="V3007" s="237">
        <v>45573</v>
      </c>
      <c r="W3007" s="237">
        <v>45581</v>
      </c>
      <c r="X3007" s="237" t="s">
        <v>9173</v>
      </c>
      <c r="Y3007" s="225"/>
      <c r="Z3007" s="237" t="s">
        <v>6084</v>
      </c>
      <c r="AA3007" s="225">
        <v>202409</v>
      </c>
      <c r="AB3007" s="246"/>
      <c r="AC3007" s="247" t="s">
        <v>6708</v>
      </c>
      <c r="AD3007" s="247" t="s">
        <v>6709</v>
      </c>
      <c r="AE3007" s="248">
        <v>0</v>
      </c>
      <c r="AF3007" s="247" t="s">
        <v>6709</v>
      </c>
      <c r="AG3007" s="242" t="str">
        <f>IFERROR(VLOOKUP(작성용!A:A,RM!A:D,4,0),"-")</f>
        <v>김연수</v>
      </c>
      <c r="AH3007" s="9" t="s">
        <v>10126</v>
      </c>
      <c r="AI3007" s="238" t="s">
        <v>9173</v>
      </c>
      <c r="AJ3007" s="238" t="s">
        <v>9173</v>
      </c>
      <c r="AK3007" s="238" t="s">
        <v>6726</v>
      </c>
      <c r="AL3007" s="238">
        <v>3006</v>
      </c>
    </row>
    <row r="3008" spans="1:38" x14ac:dyDescent="0.3">
      <c r="A3008" s="223" t="s">
        <v>851</v>
      </c>
      <c r="B3008" s="223" t="s">
        <v>10122</v>
      </c>
      <c r="C3008" s="244" t="s">
        <v>6717</v>
      </c>
      <c r="D3008" s="240" t="s">
        <v>10193</v>
      </c>
      <c r="E3008" s="239" t="s">
        <v>6242</v>
      </c>
      <c r="F3008" s="243" t="s">
        <v>6729</v>
      </c>
      <c r="G3008" s="214">
        <v>0</v>
      </c>
      <c r="H3008" s="224" t="s">
        <v>9173</v>
      </c>
      <c r="I3008" s="224"/>
      <c r="J3008" s="234"/>
      <c r="K3008" s="224"/>
      <c r="L3008" s="224"/>
      <c r="M3008" s="224"/>
      <c r="N3008" s="243" t="s">
        <v>6946</v>
      </c>
      <c r="O3008" s="226" t="s">
        <v>10123</v>
      </c>
      <c r="P3008" s="226" t="s">
        <v>10124</v>
      </c>
      <c r="Q3008" s="226" t="s">
        <v>10125</v>
      </c>
      <c r="R3008" s="212" t="s">
        <v>6243</v>
      </c>
      <c r="S3008" s="212">
        <v>200002049</v>
      </c>
      <c r="T3008" s="236">
        <v>45534</v>
      </c>
      <c r="U3008" s="237" t="s">
        <v>6722</v>
      </c>
      <c r="V3008" s="237">
        <v>45573</v>
      </c>
      <c r="W3008" s="237">
        <v>45581</v>
      </c>
      <c r="X3008" s="237" t="s">
        <v>9173</v>
      </c>
      <c r="Y3008" s="225"/>
      <c r="Z3008" s="237" t="s">
        <v>6084</v>
      </c>
      <c r="AA3008" s="225">
        <v>202409</v>
      </c>
      <c r="AB3008" s="246"/>
      <c r="AC3008" s="247" t="s">
        <v>6708</v>
      </c>
      <c r="AD3008" s="247" t="s">
        <v>6709</v>
      </c>
      <c r="AE3008" s="248">
        <v>0</v>
      </c>
      <c r="AF3008" s="247" t="s">
        <v>6709</v>
      </c>
      <c r="AG3008" s="242" t="str">
        <f>IFERROR(VLOOKUP(작성용!A:A,RM!A:D,4,0),"-")</f>
        <v>김연수</v>
      </c>
      <c r="AH3008" s="9" t="s">
        <v>10126</v>
      </c>
      <c r="AI3008" s="238" t="s">
        <v>9173</v>
      </c>
      <c r="AJ3008" s="238" t="s">
        <v>9173</v>
      </c>
      <c r="AK3008" s="238" t="s">
        <v>6726</v>
      </c>
      <c r="AL3008" s="238">
        <v>3007</v>
      </c>
    </row>
    <row r="3009" spans="1:38" x14ac:dyDescent="0.3">
      <c r="A3009" s="223" t="s">
        <v>851</v>
      </c>
      <c r="B3009" s="223" t="s">
        <v>10122</v>
      </c>
      <c r="C3009" s="244" t="s">
        <v>6717</v>
      </c>
      <c r="D3009" s="240" t="s">
        <v>6749</v>
      </c>
      <c r="E3009" s="239" t="s">
        <v>3972</v>
      </c>
      <c r="F3009" s="243" t="s">
        <v>6729</v>
      </c>
      <c r="G3009" s="214">
        <v>0</v>
      </c>
      <c r="H3009" s="224" t="s">
        <v>9173</v>
      </c>
      <c r="I3009" s="224"/>
      <c r="J3009" s="234"/>
      <c r="K3009" s="224"/>
      <c r="L3009" s="224"/>
      <c r="M3009" s="224"/>
      <c r="N3009" s="243" t="s">
        <v>6946</v>
      </c>
      <c r="O3009" s="226" t="s">
        <v>10123</v>
      </c>
      <c r="P3009" s="226" t="s">
        <v>10124</v>
      </c>
      <c r="Q3009" s="226" t="s">
        <v>10125</v>
      </c>
      <c r="R3009" s="212" t="s">
        <v>4201</v>
      </c>
      <c r="S3009" s="212">
        <v>200000102</v>
      </c>
      <c r="T3009" s="236">
        <v>45534</v>
      </c>
      <c r="U3009" s="237" t="s">
        <v>6722</v>
      </c>
      <c r="V3009" s="237">
        <v>45573</v>
      </c>
      <c r="W3009" s="237">
        <v>45581</v>
      </c>
      <c r="X3009" s="237" t="s">
        <v>9173</v>
      </c>
      <c r="Y3009" s="225"/>
      <c r="Z3009" s="237" t="s">
        <v>6084</v>
      </c>
      <c r="AA3009" s="225">
        <v>202409</v>
      </c>
      <c r="AB3009" s="246"/>
      <c r="AC3009" s="247" t="s">
        <v>6708</v>
      </c>
      <c r="AD3009" s="247" t="s">
        <v>6709</v>
      </c>
      <c r="AE3009" s="248">
        <v>0</v>
      </c>
      <c r="AF3009" s="247" t="s">
        <v>6709</v>
      </c>
      <c r="AG3009" s="242" t="str">
        <f>IFERROR(VLOOKUP(작성용!A:A,RM!A:D,4,0),"-")</f>
        <v>김연수</v>
      </c>
      <c r="AH3009" s="9" t="s">
        <v>10126</v>
      </c>
      <c r="AI3009" s="238" t="s">
        <v>9173</v>
      </c>
      <c r="AJ3009" s="238" t="s">
        <v>9173</v>
      </c>
      <c r="AK3009" s="238" t="s">
        <v>6726</v>
      </c>
      <c r="AL3009" s="238">
        <v>3008</v>
      </c>
    </row>
    <row r="3010" spans="1:38" x14ac:dyDescent="0.3">
      <c r="A3010" s="223" t="s">
        <v>851</v>
      </c>
      <c r="B3010" s="223" t="s">
        <v>10122</v>
      </c>
      <c r="C3010" s="244" t="s">
        <v>6717</v>
      </c>
      <c r="D3010" s="240" t="s">
        <v>6750</v>
      </c>
      <c r="E3010" s="239" t="s">
        <v>3970</v>
      </c>
      <c r="F3010" s="243" t="s">
        <v>6729</v>
      </c>
      <c r="G3010" s="214">
        <v>0</v>
      </c>
      <c r="H3010" s="224" t="s">
        <v>9173</v>
      </c>
      <c r="I3010" s="224"/>
      <c r="J3010" s="234"/>
      <c r="K3010" s="224"/>
      <c r="L3010" s="224"/>
      <c r="M3010" s="224"/>
      <c r="N3010" s="243" t="s">
        <v>6946</v>
      </c>
      <c r="O3010" s="226" t="s">
        <v>10123</v>
      </c>
      <c r="P3010" s="226" t="s">
        <v>10124</v>
      </c>
      <c r="Q3010" s="226" t="s">
        <v>10125</v>
      </c>
      <c r="R3010" s="212" t="s">
        <v>4202</v>
      </c>
      <c r="S3010" s="212">
        <v>200000103</v>
      </c>
      <c r="T3010" s="236">
        <v>45534</v>
      </c>
      <c r="U3010" s="237" t="s">
        <v>6722</v>
      </c>
      <c r="V3010" s="237">
        <v>45573</v>
      </c>
      <c r="W3010" s="237">
        <v>45581</v>
      </c>
      <c r="X3010" s="237" t="s">
        <v>9173</v>
      </c>
      <c r="Y3010" s="225"/>
      <c r="Z3010" s="237" t="s">
        <v>6084</v>
      </c>
      <c r="AA3010" s="225">
        <v>202409</v>
      </c>
      <c r="AB3010" s="246"/>
      <c r="AC3010" s="247" t="s">
        <v>6708</v>
      </c>
      <c r="AD3010" s="247" t="s">
        <v>6709</v>
      </c>
      <c r="AE3010" s="248">
        <v>0</v>
      </c>
      <c r="AF3010" s="247" t="s">
        <v>6709</v>
      </c>
      <c r="AG3010" s="242" t="str">
        <f>IFERROR(VLOOKUP(작성용!A:A,RM!A:D,4,0),"-")</f>
        <v>김연수</v>
      </c>
      <c r="AH3010" s="9" t="s">
        <v>10126</v>
      </c>
      <c r="AI3010" s="238" t="s">
        <v>9173</v>
      </c>
      <c r="AJ3010" s="238" t="s">
        <v>9173</v>
      </c>
      <c r="AK3010" s="238" t="s">
        <v>6726</v>
      </c>
      <c r="AL3010" s="238">
        <v>3009</v>
      </c>
    </row>
    <row r="3011" spans="1:38" x14ac:dyDescent="0.3">
      <c r="A3011" s="223" t="s">
        <v>851</v>
      </c>
      <c r="B3011" s="223" t="s">
        <v>10122</v>
      </c>
      <c r="C3011" s="244" t="s">
        <v>6717</v>
      </c>
      <c r="D3011" s="240" t="s">
        <v>10194</v>
      </c>
      <c r="E3011" s="239" t="s">
        <v>6244</v>
      </c>
      <c r="F3011" s="243" t="s">
        <v>6729</v>
      </c>
      <c r="G3011" s="214">
        <v>0</v>
      </c>
      <c r="H3011" s="224" t="s">
        <v>9173</v>
      </c>
      <c r="I3011" s="224"/>
      <c r="J3011" s="234"/>
      <c r="K3011" s="224"/>
      <c r="L3011" s="224"/>
      <c r="M3011" s="224"/>
      <c r="N3011" s="243" t="s">
        <v>6946</v>
      </c>
      <c r="O3011" s="226" t="s">
        <v>10123</v>
      </c>
      <c r="P3011" s="226" t="s">
        <v>10124</v>
      </c>
      <c r="Q3011" s="226" t="s">
        <v>10125</v>
      </c>
      <c r="R3011" s="212" t="s">
        <v>6245</v>
      </c>
      <c r="S3011" s="212">
        <v>200000104</v>
      </c>
      <c r="T3011" s="236">
        <v>45534</v>
      </c>
      <c r="U3011" s="237" t="s">
        <v>6722</v>
      </c>
      <c r="V3011" s="237">
        <v>45573</v>
      </c>
      <c r="W3011" s="237">
        <v>45581</v>
      </c>
      <c r="X3011" s="237" t="s">
        <v>9173</v>
      </c>
      <c r="Y3011" s="225"/>
      <c r="Z3011" s="237" t="s">
        <v>6084</v>
      </c>
      <c r="AA3011" s="225">
        <v>202409</v>
      </c>
      <c r="AB3011" s="246"/>
      <c r="AC3011" s="247" t="s">
        <v>6708</v>
      </c>
      <c r="AD3011" s="247" t="s">
        <v>6709</v>
      </c>
      <c r="AE3011" s="248">
        <v>0</v>
      </c>
      <c r="AF3011" s="247" t="s">
        <v>6709</v>
      </c>
      <c r="AG3011" s="242" t="str">
        <f>IFERROR(VLOOKUP(작성용!A:A,RM!A:D,4,0),"-")</f>
        <v>김연수</v>
      </c>
      <c r="AH3011" s="9" t="s">
        <v>10126</v>
      </c>
      <c r="AI3011" s="238" t="s">
        <v>9173</v>
      </c>
      <c r="AJ3011" s="238" t="s">
        <v>9173</v>
      </c>
      <c r="AK3011" s="238" t="s">
        <v>6726</v>
      </c>
      <c r="AL3011" s="238">
        <v>3010</v>
      </c>
    </row>
    <row r="3012" spans="1:38" x14ac:dyDescent="0.3">
      <c r="A3012" s="223" t="s">
        <v>851</v>
      </c>
      <c r="B3012" s="223" t="s">
        <v>10122</v>
      </c>
      <c r="C3012" s="244" t="s">
        <v>6717</v>
      </c>
      <c r="D3012" s="240" t="s">
        <v>7749</v>
      </c>
      <c r="E3012" s="239" t="s">
        <v>3973</v>
      </c>
      <c r="F3012" s="243" t="s">
        <v>6729</v>
      </c>
      <c r="G3012" s="214">
        <v>0</v>
      </c>
      <c r="H3012" s="224" t="s">
        <v>9173</v>
      </c>
      <c r="I3012" s="224"/>
      <c r="J3012" s="234"/>
      <c r="K3012" s="224"/>
      <c r="L3012" s="224"/>
      <c r="M3012" s="224"/>
      <c r="N3012" s="243" t="s">
        <v>6946</v>
      </c>
      <c r="O3012" s="226" t="s">
        <v>10123</v>
      </c>
      <c r="P3012" s="226" t="s">
        <v>10124</v>
      </c>
      <c r="Q3012" s="226" t="s">
        <v>10125</v>
      </c>
      <c r="R3012" s="212" t="s">
        <v>4268</v>
      </c>
      <c r="S3012" s="212">
        <v>200000105</v>
      </c>
      <c r="T3012" s="236">
        <v>45534</v>
      </c>
      <c r="U3012" s="237" t="s">
        <v>6722</v>
      </c>
      <c r="V3012" s="237">
        <v>45573</v>
      </c>
      <c r="W3012" s="237">
        <v>45581</v>
      </c>
      <c r="X3012" s="237" t="s">
        <v>9173</v>
      </c>
      <c r="Y3012" s="225"/>
      <c r="Z3012" s="237" t="s">
        <v>6084</v>
      </c>
      <c r="AA3012" s="225">
        <v>202409</v>
      </c>
      <c r="AB3012" s="246"/>
      <c r="AC3012" s="247" t="s">
        <v>6708</v>
      </c>
      <c r="AD3012" s="247" t="s">
        <v>6709</v>
      </c>
      <c r="AE3012" s="248">
        <v>0</v>
      </c>
      <c r="AF3012" s="247" t="s">
        <v>6709</v>
      </c>
      <c r="AG3012" s="242" t="str">
        <f>IFERROR(VLOOKUP(작성용!A:A,RM!A:D,4,0),"-")</f>
        <v>김연수</v>
      </c>
      <c r="AH3012" s="9" t="s">
        <v>10126</v>
      </c>
      <c r="AI3012" s="238" t="s">
        <v>9173</v>
      </c>
      <c r="AJ3012" s="238" t="s">
        <v>9173</v>
      </c>
      <c r="AK3012" s="238" t="s">
        <v>6726</v>
      </c>
      <c r="AL3012" s="238">
        <v>3011</v>
      </c>
    </row>
    <row r="3013" spans="1:38" x14ac:dyDescent="0.3">
      <c r="A3013" s="223" t="s">
        <v>851</v>
      </c>
      <c r="B3013" s="223" t="s">
        <v>10122</v>
      </c>
      <c r="C3013" s="244" t="s">
        <v>6717</v>
      </c>
      <c r="D3013" s="240" t="s">
        <v>6740</v>
      </c>
      <c r="E3013" s="239" t="s">
        <v>4701</v>
      </c>
      <c r="F3013" s="243" t="s">
        <v>6729</v>
      </c>
      <c r="G3013" s="214">
        <v>0</v>
      </c>
      <c r="H3013" s="224" t="s">
        <v>9173</v>
      </c>
      <c r="I3013" s="224"/>
      <c r="J3013" s="234"/>
      <c r="K3013" s="224"/>
      <c r="L3013" s="224"/>
      <c r="M3013" s="224"/>
      <c r="N3013" s="243" t="s">
        <v>6946</v>
      </c>
      <c r="O3013" s="226" t="s">
        <v>10123</v>
      </c>
      <c r="P3013" s="226" t="s">
        <v>10124</v>
      </c>
      <c r="Q3013" s="226" t="s">
        <v>10125</v>
      </c>
      <c r="R3013" s="212" t="s">
        <v>4702</v>
      </c>
      <c r="S3013" s="212">
        <v>200001023</v>
      </c>
      <c r="T3013" s="236">
        <v>45534</v>
      </c>
      <c r="U3013" s="237" t="s">
        <v>6722</v>
      </c>
      <c r="V3013" s="237">
        <v>45573</v>
      </c>
      <c r="W3013" s="237">
        <v>45581</v>
      </c>
      <c r="X3013" s="237" t="s">
        <v>9173</v>
      </c>
      <c r="Y3013" s="225"/>
      <c r="Z3013" s="237" t="s">
        <v>6084</v>
      </c>
      <c r="AA3013" s="225">
        <v>202409</v>
      </c>
      <c r="AB3013" s="246"/>
      <c r="AC3013" s="247" t="s">
        <v>6708</v>
      </c>
      <c r="AD3013" s="247" t="s">
        <v>6709</v>
      </c>
      <c r="AE3013" s="248">
        <v>0</v>
      </c>
      <c r="AF3013" s="247" t="s">
        <v>6709</v>
      </c>
      <c r="AG3013" s="242" t="str">
        <f>IFERROR(VLOOKUP(작성용!A:A,RM!A:D,4,0),"-")</f>
        <v>김연수</v>
      </c>
      <c r="AH3013" s="9" t="s">
        <v>10126</v>
      </c>
      <c r="AI3013" s="238" t="s">
        <v>9173</v>
      </c>
      <c r="AJ3013" s="238" t="s">
        <v>9173</v>
      </c>
      <c r="AK3013" s="238" t="s">
        <v>6726</v>
      </c>
      <c r="AL3013" s="238">
        <v>3012</v>
      </c>
    </row>
    <row r="3014" spans="1:38" x14ac:dyDescent="0.3">
      <c r="A3014" s="223" t="s">
        <v>851</v>
      </c>
      <c r="B3014" s="223" t="s">
        <v>10122</v>
      </c>
      <c r="C3014" s="244" t="s">
        <v>6717</v>
      </c>
      <c r="D3014" s="240" t="s">
        <v>6742</v>
      </c>
      <c r="E3014" s="239" t="s">
        <v>3952</v>
      </c>
      <c r="F3014" s="243" t="s">
        <v>6729</v>
      </c>
      <c r="G3014" s="214">
        <v>0</v>
      </c>
      <c r="H3014" s="224" t="s">
        <v>9173</v>
      </c>
      <c r="I3014" s="224"/>
      <c r="J3014" s="234"/>
      <c r="K3014" s="224"/>
      <c r="L3014" s="224"/>
      <c r="M3014" s="224"/>
      <c r="N3014" s="243" t="s">
        <v>6946</v>
      </c>
      <c r="O3014" s="226" t="s">
        <v>10123</v>
      </c>
      <c r="P3014" s="226" t="s">
        <v>10124</v>
      </c>
      <c r="Q3014" s="226" t="s">
        <v>10125</v>
      </c>
      <c r="R3014" s="212" t="s">
        <v>4203</v>
      </c>
      <c r="S3014" s="212">
        <v>200000107</v>
      </c>
      <c r="T3014" s="236">
        <v>45534</v>
      </c>
      <c r="U3014" s="237" t="s">
        <v>6722</v>
      </c>
      <c r="V3014" s="237">
        <v>45573</v>
      </c>
      <c r="W3014" s="237">
        <v>45581</v>
      </c>
      <c r="X3014" s="237" t="s">
        <v>9173</v>
      </c>
      <c r="Y3014" s="225"/>
      <c r="Z3014" s="237" t="s">
        <v>6084</v>
      </c>
      <c r="AA3014" s="225">
        <v>202409</v>
      </c>
      <c r="AB3014" s="246"/>
      <c r="AC3014" s="247" t="s">
        <v>6708</v>
      </c>
      <c r="AD3014" s="247" t="s">
        <v>6709</v>
      </c>
      <c r="AE3014" s="248">
        <v>0</v>
      </c>
      <c r="AF3014" s="247" t="s">
        <v>6709</v>
      </c>
      <c r="AG3014" s="242" t="str">
        <f>IFERROR(VLOOKUP(작성용!A:A,RM!A:D,4,0),"-")</f>
        <v>김연수</v>
      </c>
      <c r="AH3014" s="9" t="s">
        <v>10126</v>
      </c>
      <c r="AI3014" s="238" t="s">
        <v>9173</v>
      </c>
      <c r="AJ3014" s="238" t="s">
        <v>9173</v>
      </c>
      <c r="AK3014" s="238" t="s">
        <v>6726</v>
      </c>
      <c r="AL3014" s="238">
        <v>3013</v>
      </c>
    </row>
    <row r="3015" spans="1:38" x14ac:dyDescent="0.3">
      <c r="A3015" s="223" t="s">
        <v>851</v>
      </c>
      <c r="B3015" s="223" t="s">
        <v>10122</v>
      </c>
      <c r="C3015" s="244" t="s">
        <v>6717</v>
      </c>
      <c r="D3015" s="240" t="s">
        <v>8763</v>
      </c>
      <c r="E3015" s="239" t="s">
        <v>5400</v>
      </c>
      <c r="F3015" s="243" t="s">
        <v>6729</v>
      </c>
      <c r="G3015" s="214">
        <v>0</v>
      </c>
      <c r="H3015" s="224" t="s">
        <v>9173</v>
      </c>
      <c r="I3015" s="224"/>
      <c r="J3015" s="234"/>
      <c r="K3015" s="224"/>
      <c r="L3015" s="224"/>
      <c r="M3015" s="224"/>
      <c r="N3015" s="243" t="s">
        <v>6946</v>
      </c>
      <c r="O3015" s="226" t="s">
        <v>10123</v>
      </c>
      <c r="P3015" s="226" t="s">
        <v>10124</v>
      </c>
      <c r="Q3015" s="226" t="s">
        <v>10125</v>
      </c>
      <c r="R3015" s="212" t="s">
        <v>5401</v>
      </c>
      <c r="S3015" s="212">
        <v>200001524</v>
      </c>
      <c r="T3015" s="236">
        <v>45534</v>
      </c>
      <c r="U3015" s="237" t="s">
        <v>6722</v>
      </c>
      <c r="V3015" s="237">
        <v>45573</v>
      </c>
      <c r="W3015" s="237">
        <v>45581</v>
      </c>
      <c r="X3015" s="237" t="s">
        <v>9173</v>
      </c>
      <c r="Y3015" s="225"/>
      <c r="Z3015" s="237" t="s">
        <v>6084</v>
      </c>
      <c r="AA3015" s="225">
        <v>202409</v>
      </c>
      <c r="AB3015" s="246"/>
      <c r="AC3015" s="247" t="s">
        <v>6708</v>
      </c>
      <c r="AD3015" s="247" t="s">
        <v>6709</v>
      </c>
      <c r="AE3015" s="248">
        <v>0</v>
      </c>
      <c r="AF3015" s="247" t="s">
        <v>6709</v>
      </c>
      <c r="AG3015" s="242" t="str">
        <f>IFERROR(VLOOKUP(작성용!A:A,RM!A:D,4,0),"-")</f>
        <v>김연수</v>
      </c>
      <c r="AH3015" s="9" t="s">
        <v>10126</v>
      </c>
      <c r="AI3015" s="238" t="s">
        <v>9173</v>
      </c>
      <c r="AJ3015" s="238" t="s">
        <v>9173</v>
      </c>
      <c r="AK3015" s="238" t="s">
        <v>6726</v>
      </c>
      <c r="AL3015" s="238">
        <v>3014</v>
      </c>
    </row>
    <row r="3016" spans="1:38" x14ac:dyDescent="0.3">
      <c r="A3016" s="223" t="s">
        <v>851</v>
      </c>
      <c r="B3016" s="223" t="s">
        <v>10122</v>
      </c>
      <c r="C3016" s="244" t="s">
        <v>6717</v>
      </c>
      <c r="D3016" s="240" t="s">
        <v>6739</v>
      </c>
      <c r="E3016" s="239" t="s">
        <v>3987</v>
      </c>
      <c r="F3016" s="243" t="s">
        <v>6729</v>
      </c>
      <c r="G3016" s="214">
        <v>0</v>
      </c>
      <c r="H3016" s="224" t="s">
        <v>9173</v>
      </c>
      <c r="I3016" s="224"/>
      <c r="J3016" s="234"/>
      <c r="K3016" s="224"/>
      <c r="L3016" s="224"/>
      <c r="M3016" s="224"/>
      <c r="N3016" s="243" t="s">
        <v>6946</v>
      </c>
      <c r="O3016" s="226" t="s">
        <v>10123</v>
      </c>
      <c r="P3016" s="226" t="s">
        <v>10124</v>
      </c>
      <c r="Q3016" s="226" t="s">
        <v>10125</v>
      </c>
      <c r="R3016" s="212" t="s">
        <v>4190</v>
      </c>
      <c r="S3016" s="212">
        <v>200001823</v>
      </c>
      <c r="T3016" s="236">
        <v>45534</v>
      </c>
      <c r="U3016" s="237" t="s">
        <v>6722</v>
      </c>
      <c r="V3016" s="237">
        <v>45573</v>
      </c>
      <c r="W3016" s="237">
        <v>45581</v>
      </c>
      <c r="X3016" s="237" t="s">
        <v>9173</v>
      </c>
      <c r="Y3016" s="225"/>
      <c r="Z3016" s="237" t="s">
        <v>6084</v>
      </c>
      <c r="AA3016" s="225">
        <v>202409</v>
      </c>
      <c r="AB3016" s="246"/>
      <c r="AC3016" s="247" t="s">
        <v>6708</v>
      </c>
      <c r="AD3016" s="247" t="s">
        <v>6709</v>
      </c>
      <c r="AE3016" s="248">
        <v>0</v>
      </c>
      <c r="AF3016" s="247" t="s">
        <v>6709</v>
      </c>
      <c r="AG3016" s="242" t="str">
        <f>IFERROR(VLOOKUP(작성용!A:A,RM!A:D,4,0),"-")</f>
        <v>김연수</v>
      </c>
      <c r="AH3016" s="9" t="s">
        <v>10126</v>
      </c>
      <c r="AI3016" s="238" t="s">
        <v>9173</v>
      </c>
      <c r="AJ3016" s="238" t="s">
        <v>9173</v>
      </c>
      <c r="AK3016" s="238" t="s">
        <v>6726</v>
      </c>
      <c r="AL3016" s="238">
        <v>3015</v>
      </c>
    </row>
    <row r="3017" spans="1:38" x14ac:dyDescent="0.3">
      <c r="A3017" s="223" t="s">
        <v>851</v>
      </c>
      <c r="B3017" s="223" t="s">
        <v>10122</v>
      </c>
      <c r="C3017" s="244" t="s">
        <v>6717</v>
      </c>
      <c r="D3017" s="240" t="s">
        <v>10195</v>
      </c>
      <c r="E3017" s="239" t="s">
        <v>6246</v>
      </c>
      <c r="F3017" s="243" t="s">
        <v>6729</v>
      </c>
      <c r="G3017" s="214">
        <v>0</v>
      </c>
      <c r="H3017" s="224" t="s">
        <v>9173</v>
      </c>
      <c r="I3017" s="224"/>
      <c r="J3017" s="234"/>
      <c r="K3017" s="224"/>
      <c r="L3017" s="224"/>
      <c r="M3017" s="224"/>
      <c r="N3017" s="243" t="s">
        <v>6946</v>
      </c>
      <c r="O3017" s="226" t="s">
        <v>10123</v>
      </c>
      <c r="P3017" s="226" t="s">
        <v>10124</v>
      </c>
      <c r="Q3017" s="226" t="s">
        <v>10125</v>
      </c>
      <c r="R3017" s="212" t="s">
        <v>6247</v>
      </c>
      <c r="S3017" s="212">
        <v>200001760</v>
      </c>
      <c r="T3017" s="236">
        <v>45534</v>
      </c>
      <c r="U3017" s="237" t="s">
        <v>6722</v>
      </c>
      <c r="V3017" s="237">
        <v>45573</v>
      </c>
      <c r="W3017" s="237">
        <v>45581</v>
      </c>
      <c r="X3017" s="237" t="s">
        <v>9173</v>
      </c>
      <c r="Y3017" s="225"/>
      <c r="Z3017" s="237" t="s">
        <v>6084</v>
      </c>
      <c r="AA3017" s="225">
        <v>202409</v>
      </c>
      <c r="AB3017" s="246"/>
      <c r="AC3017" s="247" t="s">
        <v>6708</v>
      </c>
      <c r="AD3017" s="247" t="s">
        <v>6709</v>
      </c>
      <c r="AE3017" s="248">
        <v>0</v>
      </c>
      <c r="AF3017" s="247" t="s">
        <v>6709</v>
      </c>
      <c r="AG3017" s="242" t="str">
        <f>IFERROR(VLOOKUP(작성용!A:A,RM!A:D,4,0),"-")</f>
        <v>김연수</v>
      </c>
      <c r="AH3017" s="9" t="s">
        <v>10126</v>
      </c>
      <c r="AI3017" s="238" t="s">
        <v>9173</v>
      </c>
      <c r="AJ3017" s="238" t="s">
        <v>9173</v>
      </c>
      <c r="AK3017" s="238" t="s">
        <v>6726</v>
      </c>
      <c r="AL3017" s="238">
        <v>3016</v>
      </c>
    </row>
    <row r="3018" spans="1:38" x14ac:dyDescent="0.3">
      <c r="A3018" s="223" t="s">
        <v>851</v>
      </c>
      <c r="B3018" s="223" t="s">
        <v>10122</v>
      </c>
      <c r="C3018" s="244" t="s">
        <v>6717</v>
      </c>
      <c r="D3018" s="240" t="s">
        <v>6743</v>
      </c>
      <c r="E3018" s="239" t="s">
        <v>6248</v>
      </c>
      <c r="F3018" s="243" t="s">
        <v>6729</v>
      </c>
      <c r="G3018" s="214">
        <v>0</v>
      </c>
      <c r="H3018" s="224" t="s">
        <v>9173</v>
      </c>
      <c r="I3018" s="224"/>
      <c r="J3018" s="234"/>
      <c r="K3018" s="224"/>
      <c r="L3018" s="224"/>
      <c r="M3018" s="224"/>
      <c r="N3018" s="243" t="s">
        <v>6946</v>
      </c>
      <c r="O3018" s="226" t="s">
        <v>10123</v>
      </c>
      <c r="P3018" s="226" t="s">
        <v>10124</v>
      </c>
      <c r="Q3018" s="226" t="s">
        <v>10125</v>
      </c>
      <c r="R3018" s="212" t="s">
        <v>6249</v>
      </c>
      <c r="S3018" s="212">
        <v>200001749</v>
      </c>
      <c r="T3018" s="236">
        <v>45534</v>
      </c>
      <c r="U3018" s="237" t="s">
        <v>6722</v>
      </c>
      <c r="V3018" s="237">
        <v>45573</v>
      </c>
      <c r="W3018" s="237">
        <v>45581</v>
      </c>
      <c r="X3018" s="237" t="s">
        <v>9173</v>
      </c>
      <c r="Y3018" s="225"/>
      <c r="Z3018" s="237" t="s">
        <v>6084</v>
      </c>
      <c r="AA3018" s="225">
        <v>202409</v>
      </c>
      <c r="AB3018" s="246"/>
      <c r="AC3018" s="247" t="s">
        <v>6708</v>
      </c>
      <c r="AD3018" s="247" t="s">
        <v>6709</v>
      </c>
      <c r="AE3018" s="248">
        <v>0</v>
      </c>
      <c r="AF3018" s="247" t="s">
        <v>6709</v>
      </c>
      <c r="AG3018" s="242" t="str">
        <f>IFERROR(VLOOKUP(작성용!A:A,RM!A:D,4,0),"-")</f>
        <v>김연수</v>
      </c>
      <c r="AH3018" s="9" t="s">
        <v>10126</v>
      </c>
      <c r="AI3018" s="238" t="s">
        <v>9173</v>
      </c>
      <c r="AJ3018" s="238" t="s">
        <v>9173</v>
      </c>
      <c r="AK3018" s="238" t="s">
        <v>6726</v>
      </c>
      <c r="AL3018" s="238">
        <v>3017</v>
      </c>
    </row>
    <row r="3019" spans="1:38" x14ac:dyDescent="0.3">
      <c r="A3019" s="223" t="s">
        <v>851</v>
      </c>
      <c r="B3019" s="223" t="s">
        <v>10122</v>
      </c>
      <c r="C3019" s="244" t="s">
        <v>6717</v>
      </c>
      <c r="D3019" s="240" t="s">
        <v>10196</v>
      </c>
      <c r="E3019" s="239" t="s">
        <v>6250</v>
      </c>
      <c r="F3019" s="243" t="s">
        <v>6729</v>
      </c>
      <c r="G3019" s="214">
        <v>0</v>
      </c>
      <c r="H3019" s="224" t="s">
        <v>9173</v>
      </c>
      <c r="I3019" s="224"/>
      <c r="J3019" s="234"/>
      <c r="K3019" s="224"/>
      <c r="L3019" s="224"/>
      <c r="M3019" s="224"/>
      <c r="N3019" s="243" t="s">
        <v>6946</v>
      </c>
      <c r="O3019" s="226" t="s">
        <v>10123</v>
      </c>
      <c r="P3019" s="226" t="s">
        <v>10124</v>
      </c>
      <c r="Q3019" s="226" t="s">
        <v>10125</v>
      </c>
      <c r="R3019" s="212" t="s">
        <v>6251</v>
      </c>
      <c r="S3019" s="212">
        <v>200001796</v>
      </c>
      <c r="T3019" s="236">
        <v>45534</v>
      </c>
      <c r="U3019" s="237" t="s">
        <v>6722</v>
      </c>
      <c r="V3019" s="237">
        <v>45573</v>
      </c>
      <c r="W3019" s="237">
        <v>45581</v>
      </c>
      <c r="X3019" s="237" t="s">
        <v>9173</v>
      </c>
      <c r="Y3019" s="225"/>
      <c r="Z3019" s="237" t="s">
        <v>6084</v>
      </c>
      <c r="AA3019" s="225">
        <v>202409</v>
      </c>
      <c r="AB3019" s="246"/>
      <c r="AC3019" s="247" t="s">
        <v>6708</v>
      </c>
      <c r="AD3019" s="247" t="s">
        <v>6709</v>
      </c>
      <c r="AE3019" s="248">
        <v>0</v>
      </c>
      <c r="AF3019" s="247" t="s">
        <v>6709</v>
      </c>
      <c r="AG3019" s="242" t="str">
        <f>IFERROR(VLOOKUP(작성용!A:A,RM!A:D,4,0),"-")</f>
        <v>김연수</v>
      </c>
      <c r="AH3019" s="9" t="s">
        <v>10126</v>
      </c>
      <c r="AI3019" s="238" t="s">
        <v>9173</v>
      </c>
      <c r="AJ3019" s="238" t="s">
        <v>9173</v>
      </c>
      <c r="AK3019" s="238" t="s">
        <v>6726</v>
      </c>
      <c r="AL3019" s="238">
        <v>3018</v>
      </c>
    </row>
    <row r="3020" spans="1:38" x14ac:dyDescent="0.3">
      <c r="A3020" s="223" t="s">
        <v>851</v>
      </c>
      <c r="B3020" s="223" t="s">
        <v>10122</v>
      </c>
      <c r="C3020" s="244" t="s">
        <v>6717</v>
      </c>
      <c r="D3020" s="240" t="s">
        <v>7308</v>
      </c>
      <c r="E3020" s="239" t="s">
        <v>3997</v>
      </c>
      <c r="F3020" s="243" t="s">
        <v>6729</v>
      </c>
      <c r="G3020" s="214">
        <v>0</v>
      </c>
      <c r="H3020" s="224" t="s">
        <v>9173</v>
      </c>
      <c r="I3020" s="224"/>
      <c r="J3020" s="234"/>
      <c r="K3020" s="224"/>
      <c r="L3020" s="224"/>
      <c r="M3020" s="224"/>
      <c r="N3020" s="243" t="s">
        <v>6946</v>
      </c>
      <c r="O3020" s="226" t="s">
        <v>10123</v>
      </c>
      <c r="P3020" s="226" t="s">
        <v>10124</v>
      </c>
      <c r="Q3020" s="226" t="s">
        <v>10125</v>
      </c>
      <c r="R3020" s="212" t="s">
        <v>4328</v>
      </c>
      <c r="S3020" s="212">
        <v>200002055</v>
      </c>
      <c r="T3020" s="236">
        <v>45534</v>
      </c>
      <c r="U3020" s="237" t="s">
        <v>6722</v>
      </c>
      <c r="V3020" s="237">
        <v>45573</v>
      </c>
      <c r="W3020" s="237">
        <v>45581</v>
      </c>
      <c r="X3020" s="237" t="s">
        <v>9173</v>
      </c>
      <c r="Y3020" s="225"/>
      <c r="Z3020" s="237" t="s">
        <v>6084</v>
      </c>
      <c r="AA3020" s="225">
        <v>202409</v>
      </c>
      <c r="AB3020" s="246"/>
      <c r="AC3020" s="247" t="s">
        <v>6708</v>
      </c>
      <c r="AD3020" s="247" t="s">
        <v>6709</v>
      </c>
      <c r="AE3020" s="248">
        <v>0</v>
      </c>
      <c r="AF3020" s="247" t="s">
        <v>6709</v>
      </c>
      <c r="AG3020" s="242" t="str">
        <f>IFERROR(VLOOKUP(작성용!A:A,RM!A:D,4,0),"-")</f>
        <v>김연수</v>
      </c>
      <c r="AH3020" s="9" t="s">
        <v>10126</v>
      </c>
      <c r="AI3020" s="238" t="s">
        <v>9173</v>
      </c>
      <c r="AJ3020" s="238" t="s">
        <v>9173</v>
      </c>
      <c r="AK3020" s="238" t="s">
        <v>6726</v>
      </c>
      <c r="AL3020" s="238">
        <v>3019</v>
      </c>
    </row>
    <row r="3021" spans="1:38" x14ac:dyDescent="0.3">
      <c r="A3021" s="223" t="s">
        <v>851</v>
      </c>
      <c r="B3021" s="223" t="s">
        <v>10122</v>
      </c>
      <c r="C3021" s="244" t="s">
        <v>6717</v>
      </c>
      <c r="D3021" s="240" t="s">
        <v>10197</v>
      </c>
      <c r="E3021" s="239" t="s">
        <v>6252</v>
      </c>
      <c r="F3021" s="243" t="s">
        <v>6729</v>
      </c>
      <c r="G3021" s="214">
        <v>0</v>
      </c>
      <c r="H3021" s="224" t="s">
        <v>9173</v>
      </c>
      <c r="I3021" s="224"/>
      <c r="J3021" s="234"/>
      <c r="K3021" s="224"/>
      <c r="L3021" s="224"/>
      <c r="M3021" s="224"/>
      <c r="N3021" s="243" t="s">
        <v>6946</v>
      </c>
      <c r="O3021" s="226" t="s">
        <v>10123</v>
      </c>
      <c r="P3021" s="226" t="s">
        <v>10124</v>
      </c>
      <c r="Q3021" s="226" t="s">
        <v>10125</v>
      </c>
      <c r="R3021" s="212" t="s">
        <v>6253</v>
      </c>
      <c r="S3021" s="212">
        <v>200001810</v>
      </c>
      <c r="T3021" s="236">
        <v>45534</v>
      </c>
      <c r="U3021" s="237" t="s">
        <v>6722</v>
      </c>
      <c r="V3021" s="237">
        <v>45573</v>
      </c>
      <c r="W3021" s="237">
        <v>45581</v>
      </c>
      <c r="X3021" s="237" t="s">
        <v>9173</v>
      </c>
      <c r="Y3021" s="225"/>
      <c r="Z3021" s="237" t="s">
        <v>6084</v>
      </c>
      <c r="AA3021" s="225">
        <v>202409</v>
      </c>
      <c r="AB3021" s="246"/>
      <c r="AC3021" s="247" t="s">
        <v>6708</v>
      </c>
      <c r="AD3021" s="247" t="s">
        <v>6709</v>
      </c>
      <c r="AE3021" s="248">
        <v>0</v>
      </c>
      <c r="AF3021" s="247" t="s">
        <v>6709</v>
      </c>
      <c r="AG3021" s="242" t="str">
        <f>IFERROR(VLOOKUP(작성용!A:A,RM!A:D,4,0),"-")</f>
        <v>김연수</v>
      </c>
      <c r="AH3021" s="9" t="s">
        <v>10126</v>
      </c>
      <c r="AI3021" s="238" t="s">
        <v>9173</v>
      </c>
      <c r="AJ3021" s="238" t="s">
        <v>9173</v>
      </c>
      <c r="AK3021" s="238" t="s">
        <v>6726</v>
      </c>
      <c r="AL3021" s="238">
        <v>3020</v>
      </c>
    </row>
    <row r="3022" spans="1:38" x14ac:dyDescent="0.3">
      <c r="A3022" s="223" t="s">
        <v>851</v>
      </c>
      <c r="B3022" s="223" t="s">
        <v>10122</v>
      </c>
      <c r="C3022" s="244" t="s">
        <v>6717</v>
      </c>
      <c r="D3022" s="240" t="s">
        <v>8084</v>
      </c>
      <c r="E3022" s="239" t="s">
        <v>4717</v>
      </c>
      <c r="F3022" s="243" t="s">
        <v>6729</v>
      </c>
      <c r="G3022" s="214">
        <v>0</v>
      </c>
      <c r="H3022" s="224" t="s">
        <v>9173</v>
      </c>
      <c r="I3022" s="224"/>
      <c r="J3022" s="234"/>
      <c r="K3022" s="224"/>
      <c r="L3022" s="224"/>
      <c r="M3022" s="224"/>
      <c r="N3022" s="243" t="s">
        <v>6946</v>
      </c>
      <c r="O3022" s="226" t="s">
        <v>10123</v>
      </c>
      <c r="P3022" s="226" t="s">
        <v>10124</v>
      </c>
      <c r="Q3022" s="226" t="s">
        <v>10125</v>
      </c>
      <c r="R3022" s="212" t="s">
        <v>4718</v>
      </c>
      <c r="S3022" s="212">
        <v>200000111</v>
      </c>
      <c r="T3022" s="236">
        <v>45534</v>
      </c>
      <c r="U3022" s="237" t="s">
        <v>6722</v>
      </c>
      <c r="V3022" s="237">
        <v>45573</v>
      </c>
      <c r="W3022" s="237">
        <v>45581</v>
      </c>
      <c r="X3022" s="237" t="s">
        <v>9173</v>
      </c>
      <c r="Y3022" s="225"/>
      <c r="Z3022" s="237" t="s">
        <v>6084</v>
      </c>
      <c r="AA3022" s="225">
        <v>202409</v>
      </c>
      <c r="AB3022" s="246"/>
      <c r="AC3022" s="247" t="s">
        <v>6708</v>
      </c>
      <c r="AD3022" s="247" t="s">
        <v>6709</v>
      </c>
      <c r="AE3022" s="248">
        <v>0</v>
      </c>
      <c r="AF3022" s="247" t="s">
        <v>6709</v>
      </c>
      <c r="AG3022" s="242" t="str">
        <f>IFERROR(VLOOKUP(작성용!A:A,RM!A:D,4,0),"-")</f>
        <v>김연수</v>
      </c>
      <c r="AH3022" s="9" t="s">
        <v>10126</v>
      </c>
      <c r="AI3022" s="238" t="s">
        <v>9173</v>
      </c>
      <c r="AJ3022" s="238" t="s">
        <v>9173</v>
      </c>
      <c r="AK3022" s="238" t="s">
        <v>6726</v>
      </c>
      <c r="AL3022" s="238">
        <v>3021</v>
      </c>
    </row>
    <row r="3023" spans="1:38" x14ac:dyDescent="0.3">
      <c r="A3023" s="223" t="s">
        <v>851</v>
      </c>
      <c r="B3023" s="223" t="s">
        <v>10122</v>
      </c>
      <c r="C3023" s="244" t="s">
        <v>6717</v>
      </c>
      <c r="D3023" s="240" t="s">
        <v>10198</v>
      </c>
      <c r="E3023" s="239" t="s">
        <v>6254</v>
      </c>
      <c r="F3023" s="243" t="s">
        <v>6729</v>
      </c>
      <c r="G3023" s="214">
        <v>0</v>
      </c>
      <c r="H3023" s="224" t="s">
        <v>9173</v>
      </c>
      <c r="I3023" s="224"/>
      <c r="J3023" s="234"/>
      <c r="K3023" s="224"/>
      <c r="L3023" s="224"/>
      <c r="M3023" s="224"/>
      <c r="N3023" s="243" t="s">
        <v>6946</v>
      </c>
      <c r="O3023" s="226" t="s">
        <v>10123</v>
      </c>
      <c r="P3023" s="226" t="s">
        <v>10124</v>
      </c>
      <c r="Q3023" s="226" t="s">
        <v>10125</v>
      </c>
      <c r="R3023" s="212" t="s">
        <v>6255</v>
      </c>
      <c r="S3023" s="212">
        <v>200001669</v>
      </c>
      <c r="T3023" s="236">
        <v>45534</v>
      </c>
      <c r="U3023" s="237" t="s">
        <v>6722</v>
      </c>
      <c r="V3023" s="237">
        <v>45573</v>
      </c>
      <c r="W3023" s="237">
        <v>45581</v>
      </c>
      <c r="X3023" s="237" t="s">
        <v>9173</v>
      </c>
      <c r="Y3023" s="225"/>
      <c r="Z3023" s="237" t="s">
        <v>6084</v>
      </c>
      <c r="AA3023" s="225">
        <v>202409</v>
      </c>
      <c r="AB3023" s="246"/>
      <c r="AC3023" s="247" t="s">
        <v>6708</v>
      </c>
      <c r="AD3023" s="247" t="s">
        <v>6709</v>
      </c>
      <c r="AE3023" s="248">
        <v>0</v>
      </c>
      <c r="AF3023" s="247" t="s">
        <v>6709</v>
      </c>
      <c r="AG3023" s="242" t="str">
        <f>IFERROR(VLOOKUP(작성용!A:A,RM!A:D,4,0),"-")</f>
        <v>김연수</v>
      </c>
      <c r="AH3023" s="9" t="s">
        <v>10126</v>
      </c>
      <c r="AI3023" s="238" t="s">
        <v>9173</v>
      </c>
      <c r="AJ3023" s="238" t="s">
        <v>9173</v>
      </c>
      <c r="AK3023" s="238" t="s">
        <v>6726</v>
      </c>
      <c r="AL3023" s="238">
        <v>3022</v>
      </c>
    </row>
    <row r="3024" spans="1:38" x14ac:dyDescent="0.3">
      <c r="A3024" s="223" t="s">
        <v>851</v>
      </c>
      <c r="B3024" s="223" t="s">
        <v>10122</v>
      </c>
      <c r="C3024" s="244" t="s">
        <v>6717</v>
      </c>
      <c r="D3024" s="240" t="s">
        <v>6774</v>
      </c>
      <c r="E3024" s="239" t="s">
        <v>6256</v>
      </c>
      <c r="F3024" s="243" t="s">
        <v>6729</v>
      </c>
      <c r="G3024" s="214">
        <v>0</v>
      </c>
      <c r="H3024" s="224" t="s">
        <v>9173</v>
      </c>
      <c r="I3024" s="224"/>
      <c r="J3024" s="234"/>
      <c r="K3024" s="224"/>
      <c r="L3024" s="224"/>
      <c r="M3024" s="224"/>
      <c r="N3024" s="243" t="s">
        <v>6946</v>
      </c>
      <c r="O3024" s="226" t="s">
        <v>10123</v>
      </c>
      <c r="P3024" s="226" t="s">
        <v>10124</v>
      </c>
      <c r="Q3024" s="226" t="s">
        <v>10125</v>
      </c>
      <c r="R3024" s="212" t="s">
        <v>6257</v>
      </c>
      <c r="S3024" s="212">
        <v>200001851</v>
      </c>
      <c r="T3024" s="236">
        <v>45534</v>
      </c>
      <c r="U3024" s="237" t="s">
        <v>6722</v>
      </c>
      <c r="V3024" s="237">
        <v>45573</v>
      </c>
      <c r="W3024" s="237">
        <v>45581</v>
      </c>
      <c r="X3024" s="237" t="s">
        <v>9173</v>
      </c>
      <c r="Y3024" s="225"/>
      <c r="Z3024" s="237" t="s">
        <v>6084</v>
      </c>
      <c r="AA3024" s="225">
        <v>202409</v>
      </c>
      <c r="AB3024" s="246"/>
      <c r="AC3024" s="247" t="s">
        <v>6708</v>
      </c>
      <c r="AD3024" s="247" t="s">
        <v>6709</v>
      </c>
      <c r="AE3024" s="248">
        <v>0</v>
      </c>
      <c r="AF3024" s="247" t="s">
        <v>6709</v>
      </c>
      <c r="AG3024" s="242" t="str">
        <f>IFERROR(VLOOKUP(작성용!A:A,RM!A:D,4,0),"-")</f>
        <v>김연수</v>
      </c>
      <c r="AH3024" s="9" t="s">
        <v>10126</v>
      </c>
      <c r="AI3024" s="238" t="s">
        <v>9173</v>
      </c>
      <c r="AJ3024" s="238" t="s">
        <v>9173</v>
      </c>
      <c r="AK3024" s="238" t="s">
        <v>6726</v>
      </c>
      <c r="AL3024" s="238">
        <v>3023</v>
      </c>
    </row>
    <row r="3025" spans="1:38" x14ac:dyDescent="0.3">
      <c r="A3025" s="223" t="s">
        <v>851</v>
      </c>
      <c r="B3025" s="223" t="s">
        <v>10122</v>
      </c>
      <c r="C3025" s="244" t="s">
        <v>6717</v>
      </c>
      <c r="D3025" s="240" t="s">
        <v>8142</v>
      </c>
      <c r="E3025" s="239" t="s">
        <v>4847</v>
      </c>
      <c r="F3025" s="243" t="s">
        <v>6729</v>
      </c>
      <c r="G3025" s="214">
        <v>0</v>
      </c>
      <c r="H3025" s="224" t="s">
        <v>9173</v>
      </c>
      <c r="I3025" s="224"/>
      <c r="J3025" s="234"/>
      <c r="K3025" s="224"/>
      <c r="L3025" s="224"/>
      <c r="M3025" s="224"/>
      <c r="N3025" s="243" t="s">
        <v>6946</v>
      </c>
      <c r="O3025" s="226" t="s">
        <v>10123</v>
      </c>
      <c r="P3025" s="226" t="s">
        <v>10124</v>
      </c>
      <c r="Q3025" s="226" t="s">
        <v>10125</v>
      </c>
      <c r="R3025" s="212" t="s">
        <v>4848</v>
      </c>
      <c r="S3025" s="212">
        <v>200000124</v>
      </c>
      <c r="T3025" s="236">
        <v>45534</v>
      </c>
      <c r="U3025" s="237" t="s">
        <v>6722</v>
      </c>
      <c r="V3025" s="237">
        <v>45573</v>
      </c>
      <c r="W3025" s="237">
        <v>45581</v>
      </c>
      <c r="X3025" s="237" t="s">
        <v>9173</v>
      </c>
      <c r="Y3025" s="225"/>
      <c r="Z3025" s="237" t="s">
        <v>6084</v>
      </c>
      <c r="AA3025" s="225">
        <v>202409</v>
      </c>
      <c r="AB3025" s="246"/>
      <c r="AC3025" s="247" t="s">
        <v>6708</v>
      </c>
      <c r="AD3025" s="247" t="s">
        <v>6709</v>
      </c>
      <c r="AE3025" s="248">
        <v>0</v>
      </c>
      <c r="AF3025" s="247" t="s">
        <v>6709</v>
      </c>
      <c r="AG3025" s="242" t="str">
        <f>IFERROR(VLOOKUP(작성용!A:A,RM!A:D,4,0),"-")</f>
        <v>김연수</v>
      </c>
      <c r="AH3025" s="9" t="s">
        <v>10126</v>
      </c>
      <c r="AI3025" s="238" t="s">
        <v>9173</v>
      </c>
      <c r="AJ3025" s="238" t="s">
        <v>9173</v>
      </c>
      <c r="AK3025" s="238" t="s">
        <v>6726</v>
      </c>
      <c r="AL3025" s="238">
        <v>3024</v>
      </c>
    </row>
    <row r="3026" spans="1:38" x14ac:dyDescent="0.3">
      <c r="A3026" s="223" t="s">
        <v>851</v>
      </c>
      <c r="B3026" s="223" t="s">
        <v>10122</v>
      </c>
      <c r="C3026" s="244" t="s">
        <v>6717</v>
      </c>
      <c r="D3026" s="240" t="s">
        <v>8143</v>
      </c>
      <c r="E3026" s="239" t="s">
        <v>4849</v>
      </c>
      <c r="F3026" s="243" t="s">
        <v>6729</v>
      </c>
      <c r="G3026" s="214">
        <v>0</v>
      </c>
      <c r="H3026" s="224" t="s">
        <v>9173</v>
      </c>
      <c r="I3026" s="224"/>
      <c r="J3026" s="234"/>
      <c r="K3026" s="224"/>
      <c r="L3026" s="224"/>
      <c r="M3026" s="224"/>
      <c r="N3026" s="243" t="s">
        <v>6946</v>
      </c>
      <c r="O3026" s="226" t="s">
        <v>10123</v>
      </c>
      <c r="P3026" s="226" t="s">
        <v>10124</v>
      </c>
      <c r="Q3026" s="226" t="s">
        <v>10125</v>
      </c>
      <c r="R3026" s="212" t="s">
        <v>4850</v>
      </c>
      <c r="S3026" s="212">
        <v>200000125</v>
      </c>
      <c r="T3026" s="236">
        <v>45534</v>
      </c>
      <c r="U3026" s="237" t="s">
        <v>6722</v>
      </c>
      <c r="V3026" s="237">
        <v>45573</v>
      </c>
      <c r="W3026" s="237">
        <v>45581</v>
      </c>
      <c r="X3026" s="237" t="s">
        <v>9173</v>
      </c>
      <c r="Y3026" s="225"/>
      <c r="Z3026" s="237" t="s">
        <v>6084</v>
      </c>
      <c r="AA3026" s="225">
        <v>202409</v>
      </c>
      <c r="AB3026" s="246"/>
      <c r="AC3026" s="247" t="s">
        <v>6708</v>
      </c>
      <c r="AD3026" s="247" t="s">
        <v>6709</v>
      </c>
      <c r="AE3026" s="248">
        <v>0</v>
      </c>
      <c r="AF3026" s="247" t="s">
        <v>6709</v>
      </c>
      <c r="AG3026" s="242" t="str">
        <f>IFERROR(VLOOKUP(작성용!A:A,RM!A:D,4,0),"-")</f>
        <v>김연수</v>
      </c>
      <c r="AH3026" s="9" t="s">
        <v>10126</v>
      </c>
      <c r="AI3026" s="238" t="s">
        <v>9173</v>
      </c>
      <c r="AJ3026" s="238" t="s">
        <v>9173</v>
      </c>
      <c r="AK3026" s="238" t="s">
        <v>6726</v>
      </c>
      <c r="AL3026" s="238">
        <v>3025</v>
      </c>
    </row>
    <row r="3027" spans="1:38" x14ac:dyDescent="0.3">
      <c r="A3027" s="223" t="s">
        <v>851</v>
      </c>
      <c r="B3027" s="223" t="s">
        <v>10122</v>
      </c>
      <c r="C3027" s="244" t="s">
        <v>6717</v>
      </c>
      <c r="D3027" s="240" t="s">
        <v>8102</v>
      </c>
      <c r="E3027" s="239" t="s">
        <v>4753</v>
      </c>
      <c r="F3027" s="243" t="s">
        <v>6729</v>
      </c>
      <c r="G3027" s="214">
        <v>0</v>
      </c>
      <c r="H3027" s="224" t="s">
        <v>9173</v>
      </c>
      <c r="I3027" s="224"/>
      <c r="J3027" s="234"/>
      <c r="K3027" s="224"/>
      <c r="L3027" s="224"/>
      <c r="M3027" s="224"/>
      <c r="N3027" s="243" t="s">
        <v>6946</v>
      </c>
      <c r="O3027" s="226" t="s">
        <v>10123</v>
      </c>
      <c r="P3027" s="226" t="s">
        <v>10124</v>
      </c>
      <c r="Q3027" s="226" t="s">
        <v>10125</v>
      </c>
      <c r="R3027" s="212" t="s">
        <v>4754</v>
      </c>
      <c r="S3027" s="212">
        <v>200000167</v>
      </c>
      <c r="T3027" s="236">
        <v>45534</v>
      </c>
      <c r="U3027" s="237" t="s">
        <v>6722</v>
      </c>
      <c r="V3027" s="237">
        <v>45573</v>
      </c>
      <c r="W3027" s="237">
        <v>45581</v>
      </c>
      <c r="X3027" s="237" t="s">
        <v>9173</v>
      </c>
      <c r="Y3027" s="225"/>
      <c r="Z3027" s="237" t="s">
        <v>6084</v>
      </c>
      <c r="AA3027" s="225">
        <v>202409</v>
      </c>
      <c r="AB3027" s="246"/>
      <c r="AC3027" s="247" t="s">
        <v>6708</v>
      </c>
      <c r="AD3027" s="247" t="s">
        <v>6709</v>
      </c>
      <c r="AE3027" s="248">
        <v>0</v>
      </c>
      <c r="AF3027" s="247" t="s">
        <v>6709</v>
      </c>
      <c r="AG3027" s="242" t="str">
        <f>IFERROR(VLOOKUP(작성용!A:A,RM!A:D,4,0),"-")</f>
        <v>김연수</v>
      </c>
      <c r="AH3027" s="9" t="s">
        <v>10126</v>
      </c>
      <c r="AI3027" s="238" t="s">
        <v>9173</v>
      </c>
      <c r="AJ3027" s="238" t="s">
        <v>9173</v>
      </c>
      <c r="AK3027" s="238" t="s">
        <v>6726</v>
      </c>
      <c r="AL3027" s="238">
        <v>3026</v>
      </c>
    </row>
    <row r="3028" spans="1:38" x14ac:dyDescent="0.3">
      <c r="A3028" s="223" t="s">
        <v>851</v>
      </c>
      <c r="B3028" s="223" t="s">
        <v>10122</v>
      </c>
      <c r="C3028" s="244" t="s">
        <v>6717</v>
      </c>
      <c r="D3028" s="240" t="s">
        <v>6837</v>
      </c>
      <c r="E3028" s="239" t="s">
        <v>6258</v>
      </c>
      <c r="F3028" s="243" t="s">
        <v>6729</v>
      </c>
      <c r="G3028" s="214">
        <v>0</v>
      </c>
      <c r="H3028" s="224" t="s">
        <v>9173</v>
      </c>
      <c r="I3028" s="224"/>
      <c r="J3028" s="234"/>
      <c r="K3028" s="224"/>
      <c r="L3028" s="224"/>
      <c r="M3028" s="224"/>
      <c r="N3028" s="243" t="s">
        <v>6946</v>
      </c>
      <c r="O3028" s="226" t="s">
        <v>10123</v>
      </c>
      <c r="P3028" s="226" t="s">
        <v>10124</v>
      </c>
      <c r="Q3028" s="226" t="s">
        <v>10125</v>
      </c>
      <c r="R3028" s="212" t="s">
        <v>6259</v>
      </c>
      <c r="S3028" s="212">
        <v>200000192</v>
      </c>
      <c r="T3028" s="236">
        <v>45534</v>
      </c>
      <c r="U3028" s="237" t="s">
        <v>6722</v>
      </c>
      <c r="V3028" s="237">
        <v>45573</v>
      </c>
      <c r="W3028" s="237">
        <v>45581</v>
      </c>
      <c r="X3028" s="237" t="s">
        <v>9173</v>
      </c>
      <c r="Y3028" s="225"/>
      <c r="Z3028" s="237" t="s">
        <v>6084</v>
      </c>
      <c r="AA3028" s="225">
        <v>202409</v>
      </c>
      <c r="AB3028" s="246"/>
      <c r="AC3028" s="247" t="s">
        <v>6708</v>
      </c>
      <c r="AD3028" s="247" t="s">
        <v>6709</v>
      </c>
      <c r="AE3028" s="248">
        <v>0</v>
      </c>
      <c r="AF3028" s="247" t="s">
        <v>6709</v>
      </c>
      <c r="AG3028" s="242" t="str">
        <f>IFERROR(VLOOKUP(작성용!A:A,RM!A:D,4,0),"-")</f>
        <v>김연수</v>
      </c>
      <c r="AH3028" s="9" t="s">
        <v>10126</v>
      </c>
      <c r="AI3028" s="238" t="s">
        <v>9173</v>
      </c>
      <c r="AJ3028" s="238" t="s">
        <v>9173</v>
      </c>
      <c r="AK3028" s="238" t="s">
        <v>6726</v>
      </c>
      <c r="AL3028" s="238">
        <v>3027</v>
      </c>
    </row>
    <row r="3029" spans="1:38" x14ac:dyDescent="0.3">
      <c r="A3029" s="223" t="s">
        <v>851</v>
      </c>
      <c r="B3029" s="223" t="s">
        <v>10122</v>
      </c>
      <c r="C3029" s="244" t="s">
        <v>6717</v>
      </c>
      <c r="D3029" s="240" t="s">
        <v>8105</v>
      </c>
      <c r="E3029" s="239" t="s">
        <v>4761</v>
      </c>
      <c r="F3029" s="243" t="s">
        <v>6729</v>
      </c>
      <c r="G3029" s="214">
        <v>0</v>
      </c>
      <c r="H3029" s="224" t="s">
        <v>9173</v>
      </c>
      <c r="I3029" s="224"/>
      <c r="J3029" s="234"/>
      <c r="K3029" s="224"/>
      <c r="L3029" s="224"/>
      <c r="M3029" s="224"/>
      <c r="N3029" s="243" t="s">
        <v>6946</v>
      </c>
      <c r="O3029" s="226" t="s">
        <v>10123</v>
      </c>
      <c r="P3029" s="226" t="s">
        <v>10124</v>
      </c>
      <c r="Q3029" s="226" t="s">
        <v>10125</v>
      </c>
      <c r="R3029" s="212" t="s">
        <v>4762</v>
      </c>
      <c r="S3029" s="212">
        <v>200000248</v>
      </c>
      <c r="T3029" s="236">
        <v>45534</v>
      </c>
      <c r="U3029" s="237" t="s">
        <v>6722</v>
      </c>
      <c r="V3029" s="237">
        <v>45573</v>
      </c>
      <c r="W3029" s="237">
        <v>45581</v>
      </c>
      <c r="X3029" s="237" t="s">
        <v>9173</v>
      </c>
      <c r="Y3029" s="225"/>
      <c r="Z3029" s="237" t="s">
        <v>6084</v>
      </c>
      <c r="AA3029" s="225">
        <v>202409</v>
      </c>
      <c r="AB3029" s="246"/>
      <c r="AC3029" s="247" t="s">
        <v>6708</v>
      </c>
      <c r="AD3029" s="247" t="s">
        <v>6709</v>
      </c>
      <c r="AE3029" s="248">
        <v>0</v>
      </c>
      <c r="AF3029" s="247" t="s">
        <v>6709</v>
      </c>
      <c r="AG3029" s="242" t="str">
        <f>IFERROR(VLOOKUP(작성용!A:A,RM!A:D,4,0),"-")</f>
        <v>김연수</v>
      </c>
      <c r="AH3029" s="9" t="s">
        <v>10126</v>
      </c>
      <c r="AI3029" s="238" t="s">
        <v>9173</v>
      </c>
      <c r="AJ3029" s="238" t="s">
        <v>9173</v>
      </c>
      <c r="AK3029" s="238" t="s">
        <v>6726</v>
      </c>
      <c r="AL3029" s="238">
        <v>3028</v>
      </c>
    </row>
    <row r="3030" spans="1:38" x14ac:dyDescent="0.3">
      <c r="A3030" s="223" t="s">
        <v>851</v>
      </c>
      <c r="B3030" s="223" t="s">
        <v>10122</v>
      </c>
      <c r="C3030" s="244" t="s">
        <v>6717</v>
      </c>
      <c r="D3030" s="240" t="s">
        <v>6795</v>
      </c>
      <c r="E3030" s="239" t="s">
        <v>6260</v>
      </c>
      <c r="F3030" s="243" t="s">
        <v>6729</v>
      </c>
      <c r="G3030" s="214">
        <v>0</v>
      </c>
      <c r="H3030" s="224" t="s">
        <v>9173</v>
      </c>
      <c r="I3030" s="224"/>
      <c r="J3030" s="234"/>
      <c r="K3030" s="224"/>
      <c r="L3030" s="224"/>
      <c r="M3030" s="224"/>
      <c r="N3030" s="243" t="s">
        <v>6946</v>
      </c>
      <c r="O3030" s="226" t="s">
        <v>10123</v>
      </c>
      <c r="P3030" s="226" t="s">
        <v>10124</v>
      </c>
      <c r="Q3030" s="226" t="s">
        <v>10125</v>
      </c>
      <c r="R3030" s="212" t="s">
        <v>6261</v>
      </c>
      <c r="S3030" s="212">
        <v>200000250</v>
      </c>
      <c r="T3030" s="236">
        <v>45534</v>
      </c>
      <c r="U3030" s="237" t="s">
        <v>6722</v>
      </c>
      <c r="V3030" s="237">
        <v>45573</v>
      </c>
      <c r="W3030" s="237">
        <v>45581</v>
      </c>
      <c r="X3030" s="237" t="s">
        <v>9173</v>
      </c>
      <c r="Y3030" s="225"/>
      <c r="Z3030" s="237" t="s">
        <v>6084</v>
      </c>
      <c r="AA3030" s="225">
        <v>202409</v>
      </c>
      <c r="AB3030" s="246"/>
      <c r="AC3030" s="247" t="s">
        <v>6708</v>
      </c>
      <c r="AD3030" s="247" t="s">
        <v>6709</v>
      </c>
      <c r="AE3030" s="248">
        <v>0</v>
      </c>
      <c r="AF3030" s="247" t="s">
        <v>6709</v>
      </c>
      <c r="AG3030" s="242" t="str">
        <f>IFERROR(VLOOKUP(작성용!A:A,RM!A:D,4,0),"-")</f>
        <v>김연수</v>
      </c>
      <c r="AH3030" s="9" t="s">
        <v>10126</v>
      </c>
      <c r="AI3030" s="238" t="s">
        <v>9173</v>
      </c>
      <c r="AJ3030" s="238" t="s">
        <v>9173</v>
      </c>
      <c r="AK3030" s="238" t="s">
        <v>6726</v>
      </c>
      <c r="AL3030" s="238">
        <v>3029</v>
      </c>
    </row>
    <row r="3031" spans="1:38" x14ac:dyDescent="0.3">
      <c r="A3031" s="223" t="s">
        <v>851</v>
      </c>
      <c r="B3031" s="223" t="s">
        <v>10122</v>
      </c>
      <c r="C3031" s="244" t="s">
        <v>6717</v>
      </c>
      <c r="D3031" s="240" t="s">
        <v>6796</v>
      </c>
      <c r="E3031" s="239" t="s">
        <v>4763</v>
      </c>
      <c r="F3031" s="243" t="s">
        <v>6729</v>
      </c>
      <c r="G3031" s="214">
        <v>0</v>
      </c>
      <c r="H3031" s="224" t="s">
        <v>9173</v>
      </c>
      <c r="I3031" s="224"/>
      <c r="J3031" s="234"/>
      <c r="K3031" s="224"/>
      <c r="L3031" s="224"/>
      <c r="M3031" s="224"/>
      <c r="N3031" s="243" t="s">
        <v>6946</v>
      </c>
      <c r="O3031" s="226" t="s">
        <v>10123</v>
      </c>
      <c r="P3031" s="226" t="s">
        <v>10124</v>
      </c>
      <c r="Q3031" s="226" t="s">
        <v>10125</v>
      </c>
      <c r="R3031" s="212" t="s">
        <v>4764</v>
      </c>
      <c r="S3031" s="212">
        <v>200000252</v>
      </c>
      <c r="T3031" s="236">
        <v>45534</v>
      </c>
      <c r="U3031" s="237" t="s">
        <v>6722</v>
      </c>
      <c r="V3031" s="237">
        <v>45573</v>
      </c>
      <c r="W3031" s="237">
        <v>45581</v>
      </c>
      <c r="X3031" s="237" t="s">
        <v>9173</v>
      </c>
      <c r="Y3031" s="225"/>
      <c r="Z3031" s="237" t="s">
        <v>6084</v>
      </c>
      <c r="AA3031" s="225">
        <v>202409</v>
      </c>
      <c r="AB3031" s="246"/>
      <c r="AC3031" s="247" t="s">
        <v>6708</v>
      </c>
      <c r="AD3031" s="247" t="s">
        <v>6709</v>
      </c>
      <c r="AE3031" s="248">
        <v>0</v>
      </c>
      <c r="AF3031" s="247" t="s">
        <v>6709</v>
      </c>
      <c r="AG3031" s="242" t="str">
        <f>IFERROR(VLOOKUP(작성용!A:A,RM!A:D,4,0),"-")</f>
        <v>김연수</v>
      </c>
      <c r="AH3031" s="9" t="s">
        <v>10126</v>
      </c>
      <c r="AI3031" s="238" t="s">
        <v>9173</v>
      </c>
      <c r="AJ3031" s="238" t="s">
        <v>9173</v>
      </c>
      <c r="AK3031" s="238" t="s">
        <v>6726</v>
      </c>
      <c r="AL3031" s="238">
        <v>3030</v>
      </c>
    </row>
    <row r="3032" spans="1:38" x14ac:dyDescent="0.3">
      <c r="A3032" s="223" t="s">
        <v>851</v>
      </c>
      <c r="B3032" s="223" t="s">
        <v>10122</v>
      </c>
      <c r="C3032" s="244" t="s">
        <v>6717</v>
      </c>
      <c r="D3032" s="240" t="s">
        <v>6868</v>
      </c>
      <c r="E3032" s="239" t="s">
        <v>6262</v>
      </c>
      <c r="F3032" s="243" t="s">
        <v>6729</v>
      </c>
      <c r="G3032" s="214">
        <v>0</v>
      </c>
      <c r="H3032" s="224" t="s">
        <v>9173</v>
      </c>
      <c r="I3032" s="224"/>
      <c r="J3032" s="234"/>
      <c r="K3032" s="224"/>
      <c r="L3032" s="224"/>
      <c r="M3032" s="224"/>
      <c r="N3032" s="243" t="s">
        <v>6946</v>
      </c>
      <c r="O3032" s="226" t="s">
        <v>10123</v>
      </c>
      <c r="P3032" s="226" t="s">
        <v>10124</v>
      </c>
      <c r="Q3032" s="226" t="s">
        <v>10125</v>
      </c>
      <c r="R3032" s="212" t="s">
        <v>6263</v>
      </c>
      <c r="S3032" s="212">
        <v>200000259</v>
      </c>
      <c r="T3032" s="236">
        <v>45534</v>
      </c>
      <c r="U3032" s="237" t="s">
        <v>6722</v>
      </c>
      <c r="V3032" s="237">
        <v>45573</v>
      </c>
      <c r="W3032" s="237">
        <v>45581</v>
      </c>
      <c r="X3032" s="237" t="s">
        <v>9173</v>
      </c>
      <c r="Y3032" s="225"/>
      <c r="Z3032" s="237" t="s">
        <v>6084</v>
      </c>
      <c r="AA3032" s="225">
        <v>202409</v>
      </c>
      <c r="AB3032" s="246"/>
      <c r="AC3032" s="247" t="s">
        <v>6708</v>
      </c>
      <c r="AD3032" s="247" t="s">
        <v>6709</v>
      </c>
      <c r="AE3032" s="248">
        <v>0</v>
      </c>
      <c r="AF3032" s="247" t="s">
        <v>6709</v>
      </c>
      <c r="AG3032" s="242" t="str">
        <f>IFERROR(VLOOKUP(작성용!A:A,RM!A:D,4,0),"-")</f>
        <v>김연수</v>
      </c>
      <c r="AH3032" s="9" t="s">
        <v>10126</v>
      </c>
      <c r="AI3032" s="238" t="s">
        <v>9173</v>
      </c>
      <c r="AJ3032" s="238" t="s">
        <v>9173</v>
      </c>
      <c r="AK3032" s="238" t="s">
        <v>6726</v>
      </c>
      <c r="AL3032" s="238">
        <v>3031</v>
      </c>
    </row>
    <row r="3033" spans="1:38" x14ac:dyDescent="0.3">
      <c r="A3033" s="223" t="s">
        <v>851</v>
      </c>
      <c r="B3033" s="223" t="s">
        <v>10122</v>
      </c>
      <c r="C3033" s="244" t="s">
        <v>6717</v>
      </c>
      <c r="D3033" s="240" t="s">
        <v>6859</v>
      </c>
      <c r="E3033" s="239" t="s">
        <v>6264</v>
      </c>
      <c r="F3033" s="243" t="s">
        <v>6729</v>
      </c>
      <c r="G3033" s="214">
        <v>0</v>
      </c>
      <c r="H3033" s="224" t="s">
        <v>9173</v>
      </c>
      <c r="I3033" s="224"/>
      <c r="J3033" s="234"/>
      <c r="K3033" s="224"/>
      <c r="L3033" s="224"/>
      <c r="M3033" s="224"/>
      <c r="N3033" s="243" t="s">
        <v>6946</v>
      </c>
      <c r="O3033" s="226" t="s">
        <v>10123</v>
      </c>
      <c r="P3033" s="226" t="s">
        <v>10124</v>
      </c>
      <c r="Q3033" s="226" t="s">
        <v>10125</v>
      </c>
      <c r="R3033" s="212" t="s">
        <v>6265</v>
      </c>
      <c r="S3033" s="212">
        <v>200000261</v>
      </c>
      <c r="T3033" s="236">
        <v>45534</v>
      </c>
      <c r="U3033" s="237" t="s">
        <v>6722</v>
      </c>
      <c r="V3033" s="237">
        <v>45573</v>
      </c>
      <c r="W3033" s="237">
        <v>45581</v>
      </c>
      <c r="X3033" s="237" t="s">
        <v>9173</v>
      </c>
      <c r="Y3033" s="225"/>
      <c r="Z3033" s="237" t="s">
        <v>6084</v>
      </c>
      <c r="AA3033" s="225">
        <v>202409</v>
      </c>
      <c r="AB3033" s="246"/>
      <c r="AC3033" s="247" t="s">
        <v>6708</v>
      </c>
      <c r="AD3033" s="247" t="s">
        <v>6709</v>
      </c>
      <c r="AE3033" s="248">
        <v>0</v>
      </c>
      <c r="AF3033" s="247" t="s">
        <v>6709</v>
      </c>
      <c r="AG3033" s="242" t="str">
        <f>IFERROR(VLOOKUP(작성용!A:A,RM!A:D,4,0),"-")</f>
        <v>김연수</v>
      </c>
      <c r="AH3033" s="9" t="s">
        <v>10126</v>
      </c>
      <c r="AI3033" s="238" t="s">
        <v>9173</v>
      </c>
      <c r="AJ3033" s="238" t="s">
        <v>9173</v>
      </c>
      <c r="AK3033" s="238" t="s">
        <v>6726</v>
      </c>
      <c r="AL3033" s="238">
        <v>3032</v>
      </c>
    </row>
    <row r="3034" spans="1:38" x14ac:dyDescent="0.3">
      <c r="A3034" s="223" t="s">
        <v>851</v>
      </c>
      <c r="B3034" s="223" t="s">
        <v>10122</v>
      </c>
      <c r="C3034" s="244" t="s">
        <v>6717</v>
      </c>
      <c r="D3034" s="240" t="s">
        <v>6860</v>
      </c>
      <c r="E3034" s="239" t="s">
        <v>4873</v>
      </c>
      <c r="F3034" s="243" t="s">
        <v>6729</v>
      </c>
      <c r="G3034" s="214">
        <v>0</v>
      </c>
      <c r="H3034" s="224" t="s">
        <v>9173</v>
      </c>
      <c r="I3034" s="224"/>
      <c r="J3034" s="234"/>
      <c r="K3034" s="224"/>
      <c r="L3034" s="224"/>
      <c r="M3034" s="224"/>
      <c r="N3034" s="243" t="s">
        <v>6946</v>
      </c>
      <c r="O3034" s="226" t="s">
        <v>10123</v>
      </c>
      <c r="P3034" s="226" t="s">
        <v>10124</v>
      </c>
      <c r="Q3034" s="226" t="s">
        <v>10125</v>
      </c>
      <c r="R3034" s="212" t="s">
        <v>4874</v>
      </c>
      <c r="S3034" s="212">
        <v>200000262</v>
      </c>
      <c r="T3034" s="236">
        <v>45534</v>
      </c>
      <c r="U3034" s="237" t="s">
        <v>6722</v>
      </c>
      <c r="V3034" s="237">
        <v>45573</v>
      </c>
      <c r="W3034" s="237">
        <v>45581</v>
      </c>
      <c r="X3034" s="237" t="s">
        <v>9173</v>
      </c>
      <c r="Y3034" s="225"/>
      <c r="Z3034" s="237" t="s">
        <v>6084</v>
      </c>
      <c r="AA3034" s="225">
        <v>202409</v>
      </c>
      <c r="AB3034" s="246"/>
      <c r="AC3034" s="247" t="s">
        <v>6708</v>
      </c>
      <c r="AD3034" s="247" t="s">
        <v>6709</v>
      </c>
      <c r="AE3034" s="248">
        <v>0</v>
      </c>
      <c r="AF3034" s="247" t="s">
        <v>6709</v>
      </c>
      <c r="AG3034" s="242" t="str">
        <f>IFERROR(VLOOKUP(작성용!A:A,RM!A:D,4,0),"-")</f>
        <v>김연수</v>
      </c>
      <c r="AH3034" s="9" t="s">
        <v>10126</v>
      </c>
      <c r="AI3034" s="238" t="s">
        <v>9173</v>
      </c>
      <c r="AJ3034" s="238" t="s">
        <v>9173</v>
      </c>
      <c r="AK3034" s="238" t="s">
        <v>6726</v>
      </c>
      <c r="AL3034" s="238">
        <v>3033</v>
      </c>
    </row>
    <row r="3035" spans="1:38" x14ac:dyDescent="0.3">
      <c r="A3035" s="223" t="s">
        <v>851</v>
      </c>
      <c r="B3035" s="223" t="s">
        <v>10122</v>
      </c>
      <c r="C3035" s="244" t="s">
        <v>6717</v>
      </c>
      <c r="D3035" s="240" t="s">
        <v>6852</v>
      </c>
      <c r="E3035" s="239" t="s">
        <v>6266</v>
      </c>
      <c r="F3035" s="243" t="s">
        <v>6729</v>
      </c>
      <c r="G3035" s="214">
        <v>0</v>
      </c>
      <c r="H3035" s="224" t="s">
        <v>9173</v>
      </c>
      <c r="I3035" s="224"/>
      <c r="J3035" s="234"/>
      <c r="K3035" s="224"/>
      <c r="L3035" s="224"/>
      <c r="M3035" s="224"/>
      <c r="N3035" s="243" t="s">
        <v>6946</v>
      </c>
      <c r="O3035" s="226" t="s">
        <v>10123</v>
      </c>
      <c r="P3035" s="226" t="s">
        <v>10124</v>
      </c>
      <c r="Q3035" s="226" t="s">
        <v>10125</v>
      </c>
      <c r="R3035" s="212" t="s">
        <v>6267</v>
      </c>
      <c r="S3035" s="212">
        <v>200000263</v>
      </c>
      <c r="T3035" s="236">
        <v>45534</v>
      </c>
      <c r="U3035" s="237" t="s">
        <v>6722</v>
      </c>
      <c r="V3035" s="237">
        <v>45573</v>
      </c>
      <c r="W3035" s="237">
        <v>45581</v>
      </c>
      <c r="X3035" s="237" t="s">
        <v>9173</v>
      </c>
      <c r="Y3035" s="225"/>
      <c r="Z3035" s="237" t="s">
        <v>6084</v>
      </c>
      <c r="AA3035" s="225">
        <v>202409</v>
      </c>
      <c r="AB3035" s="246"/>
      <c r="AC3035" s="247" t="s">
        <v>6708</v>
      </c>
      <c r="AD3035" s="247" t="s">
        <v>6709</v>
      </c>
      <c r="AE3035" s="248">
        <v>0</v>
      </c>
      <c r="AF3035" s="247" t="s">
        <v>6709</v>
      </c>
      <c r="AG3035" s="242" t="str">
        <f>IFERROR(VLOOKUP(작성용!A:A,RM!A:D,4,0),"-")</f>
        <v>김연수</v>
      </c>
      <c r="AH3035" s="9" t="s">
        <v>10126</v>
      </c>
      <c r="AI3035" s="238" t="s">
        <v>9173</v>
      </c>
      <c r="AJ3035" s="238" t="s">
        <v>9173</v>
      </c>
      <c r="AK3035" s="238" t="s">
        <v>6726</v>
      </c>
      <c r="AL3035" s="238">
        <v>3034</v>
      </c>
    </row>
    <row r="3036" spans="1:38" x14ac:dyDescent="0.3">
      <c r="A3036" s="223" t="s">
        <v>851</v>
      </c>
      <c r="B3036" s="223" t="s">
        <v>10122</v>
      </c>
      <c r="C3036" s="244" t="s">
        <v>6717</v>
      </c>
      <c r="D3036" s="240" t="s">
        <v>9681</v>
      </c>
      <c r="E3036" s="239" t="s">
        <v>5753</v>
      </c>
      <c r="F3036" s="243" t="s">
        <v>6729</v>
      </c>
      <c r="G3036" s="214">
        <v>0</v>
      </c>
      <c r="H3036" s="224" t="s">
        <v>9173</v>
      </c>
      <c r="I3036" s="224"/>
      <c r="J3036" s="234"/>
      <c r="K3036" s="224"/>
      <c r="L3036" s="224"/>
      <c r="M3036" s="224"/>
      <c r="N3036" s="243" t="s">
        <v>6946</v>
      </c>
      <c r="O3036" s="226" t="s">
        <v>10123</v>
      </c>
      <c r="P3036" s="226" t="s">
        <v>10124</v>
      </c>
      <c r="Q3036" s="226" t="s">
        <v>10125</v>
      </c>
      <c r="R3036" s="212" t="s">
        <v>5754</v>
      </c>
      <c r="S3036" s="212">
        <v>200000264</v>
      </c>
      <c r="T3036" s="236">
        <v>45534</v>
      </c>
      <c r="U3036" s="237" t="s">
        <v>6722</v>
      </c>
      <c r="V3036" s="237">
        <v>45573</v>
      </c>
      <c r="W3036" s="237">
        <v>45581</v>
      </c>
      <c r="X3036" s="237" t="s">
        <v>9173</v>
      </c>
      <c r="Y3036" s="225"/>
      <c r="Z3036" s="237" t="s">
        <v>6084</v>
      </c>
      <c r="AA3036" s="225">
        <v>202409</v>
      </c>
      <c r="AB3036" s="246"/>
      <c r="AC3036" s="247" t="s">
        <v>6708</v>
      </c>
      <c r="AD3036" s="247" t="s">
        <v>6709</v>
      </c>
      <c r="AE3036" s="248">
        <v>0</v>
      </c>
      <c r="AF3036" s="247" t="s">
        <v>6709</v>
      </c>
      <c r="AG3036" s="242" t="str">
        <f>IFERROR(VLOOKUP(작성용!A:A,RM!A:D,4,0),"-")</f>
        <v>김연수</v>
      </c>
      <c r="AH3036" s="9" t="s">
        <v>10126</v>
      </c>
      <c r="AI3036" s="238" t="s">
        <v>9173</v>
      </c>
      <c r="AJ3036" s="238" t="s">
        <v>9173</v>
      </c>
      <c r="AK3036" s="238" t="s">
        <v>6726</v>
      </c>
      <c r="AL3036" s="238">
        <v>3035</v>
      </c>
    </row>
    <row r="3037" spans="1:38" x14ac:dyDescent="0.3">
      <c r="A3037" s="223" t="s">
        <v>851</v>
      </c>
      <c r="B3037" s="223" t="s">
        <v>10122</v>
      </c>
      <c r="C3037" s="244" t="s">
        <v>6717</v>
      </c>
      <c r="D3037" s="240" t="s">
        <v>10199</v>
      </c>
      <c r="E3037" s="239" t="s">
        <v>6268</v>
      </c>
      <c r="F3037" s="243" t="s">
        <v>6729</v>
      </c>
      <c r="G3037" s="214">
        <v>0</v>
      </c>
      <c r="H3037" s="224" t="s">
        <v>9173</v>
      </c>
      <c r="I3037" s="224"/>
      <c r="J3037" s="234"/>
      <c r="K3037" s="224"/>
      <c r="L3037" s="224"/>
      <c r="M3037" s="224"/>
      <c r="N3037" s="243" t="s">
        <v>6946</v>
      </c>
      <c r="O3037" s="226" t="s">
        <v>10123</v>
      </c>
      <c r="P3037" s="226" t="s">
        <v>10124</v>
      </c>
      <c r="Q3037" s="226" t="s">
        <v>10125</v>
      </c>
      <c r="R3037" s="212" t="s">
        <v>6269</v>
      </c>
      <c r="S3037" s="212">
        <v>200000268</v>
      </c>
      <c r="T3037" s="236">
        <v>45534</v>
      </c>
      <c r="U3037" s="237" t="s">
        <v>6722</v>
      </c>
      <c r="V3037" s="237">
        <v>45573</v>
      </c>
      <c r="W3037" s="237">
        <v>45581</v>
      </c>
      <c r="X3037" s="237" t="s">
        <v>9173</v>
      </c>
      <c r="Y3037" s="225"/>
      <c r="Z3037" s="237" t="s">
        <v>6084</v>
      </c>
      <c r="AA3037" s="225">
        <v>202409</v>
      </c>
      <c r="AB3037" s="246"/>
      <c r="AC3037" s="247" t="s">
        <v>6708</v>
      </c>
      <c r="AD3037" s="247" t="s">
        <v>6709</v>
      </c>
      <c r="AE3037" s="248">
        <v>0</v>
      </c>
      <c r="AF3037" s="247" t="s">
        <v>6709</v>
      </c>
      <c r="AG3037" s="242" t="str">
        <f>IFERROR(VLOOKUP(작성용!A:A,RM!A:D,4,0),"-")</f>
        <v>김연수</v>
      </c>
      <c r="AH3037" s="9" t="s">
        <v>10126</v>
      </c>
      <c r="AI3037" s="238" t="s">
        <v>9173</v>
      </c>
      <c r="AJ3037" s="238" t="s">
        <v>9173</v>
      </c>
      <c r="AK3037" s="238" t="s">
        <v>6726</v>
      </c>
      <c r="AL3037" s="238">
        <v>3036</v>
      </c>
    </row>
    <row r="3038" spans="1:38" x14ac:dyDescent="0.3">
      <c r="A3038" s="223" t="s">
        <v>851</v>
      </c>
      <c r="B3038" s="223" t="s">
        <v>10122</v>
      </c>
      <c r="C3038" s="244" t="s">
        <v>6717</v>
      </c>
      <c r="D3038" s="240" t="s">
        <v>10200</v>
      </c>
      <c r="E3038" s="239" t="s">
        <v>6270</v>
      </c>
      <c r="F3038" s="243" t="s">
        <v>6729</v>
      </c>
      <c r="G3038" s="214">
        <v>0</v>
      </c>
      <c r="H3038" s="224" t="s">
        <v>9173</v>
      </c>
      <c r="I3038" s="224"/>
      <c r="J3038" s="234"/>
      <c r="K3038" s="224"/>
      <c r="L3038" s="224"/>
      <c r="M3038" s="224"/>
      <c r="N3038" s="243" t="s">
        <v>6946</v>
      </c>
      <c r="O3038" s="226" t="s">
        <v>10123</v>
      </c>
      <c r="P3038" s="226" t="s">
        <v>10124</v>
      </c>
      <c r="Q3038" s="226" t="s">
        <v>10125</v>
      </c>
      <c r="R3038" s="212" t="s">
        <v>6271</v>
      </c>
      <c r="S3038" s="212">
        <v>200000269</v>
      </c>
      <c r="T3038" s="236">
        <v>45534</v>
      </c>
      <c r="U3038" s="237" t="s">
        <v>6722</v>
      </c>
      <c r="V3038" s="237">
        <v>45573</v>
      </c>
      <c r="W3038" s="237">
        <v>45581</v>
      </c>
      <c r="X3038" s="237" t="s">
        <v>9173</v>
      </c>
      <c r="Y3038" s="225"/>
      <c r="Z3038" s="237" t="s">
        <v>6084</v>
      </c>
      <c r="AA3038" s="225">
        <v>202409</v>
      </c>
      <c r="AB3038" s="246"/>
      <c r="AC3038" s="247" t="s">
        <v>6708</v>
      </c>
      <c r="AD3038" s="247" t="s">
        <v>6709</v>
      </c>
      <c r="AE3038" s="248">
        <v>0</v>
      </c>
      <c r="AF3038" s="247" t="s">
        <v>6709</v>
      </c>
      <c r="AG3038" s="242" t="str">
        <f>IFERROR(VLOOKUP(작성용!A:A,RM!A:D,4,0),"-")</f>
        <v>김연수</v>
      </c>
      <c r="AH3038" s="9" t="s">
        <v>10126</v>
      </c>
      <c r="AI3038" s="238" t="s">
        <v>9173</v>
      </c>
      <c r="AJ3038" s="238" t="s">
        <v>9173</v>
      </c>
      <c r="AK3038" s="238" t="s">
        <v>6726</v>
      </c>
      <c r="AL3038" s="238">
        <v>3037</v>
      </c>
    </row>
    <row r="3039" spans="1:38" x14ac:dyDescent="0.3">
      <c r="A3039" s="223" t="s">
        <v>851</v>
      </c>
      <c r="B3039" s="223" t="s">
        <v>10122</v>
      </c>
      <c r="C3039" s="244" t="s">
        <v>6717</v>
      </c>
      <c r="D3039" s="240" t="s">
        <v>10201</v>
      </c>
      <c r="E3039" s="239" t="s">
        <v>6272</v>
      </c>
      <c r="F3039" s="243" t="s">
        <v>6729</v>
      </c>
      <c r="G3039" s="214">
        <v>0</v>
      </c>
      <c r="H3039" s="224" t="s">
        <v>9173</v>
      </c>
      <c r="I3039" s="224"/>
      <c r="J3039" s="234"/>
      <c r="K3039" s="224"/>
      <c r="L3039" s="224"/>
      <c r="M3039" s="224"/>
      <c r="N3039" s="243" t="s">
        <v>6946</v>
      </c>
      <c r="O3039" s="226" t="s">
        <v>10123</v>
      </c>
      <c r="P3039" s="226" t="s">
        <v>10124</v>
      </c>
      <c r="Q3039" s="226" t="s">
        <v>10125</v>
      </c>
      <c r="R3039" s="212" t="s">
        <v>6273</v>
      </c>
      <c r="S3039" s="212">
        <v>200000270</v>
      </c>
      <c r="T3039" s="236">
        <v>45534</v>
      </c>
      <c r="U3039" s="237" t="s">
        <v>6722</v>
      </c>
      <c r="V3039" s="237">
        <v>45573</v>
      </c>
      <c r="W3039" s="237">
        <v>45581</v>
      </c>
      <c r="X3039" s="237" t="s">
        <v>9173</v>
      </c>
      <c r="Y3039" s="225"/>
      <c r="Z3039" s="237" t="s">
        <v>6084</v>
      </c>
      <c r="AA3039" s="225">
        <v>202409</v>
      </c>
      <c r="AB3039" s="246"/>
      <c r="AC3039" s="247" t="s">
        <v>6708</v>
      </c>
      <c r="AD3039" s="247" t="s">
        <v>6709</v>
      </c>
      <c r="AE3039" s="248">
        <v>0</v>
      </c>
      <c r="AF3039" s="247" t="s">
        <v>6709</v>
      </c>
      <c r="AG3039" s="242" t="str">
        <f>IFERROR(VLOOKUP(작성용!A:A,RM!A:D,4,0),"-")</f>
        <v>김연수</v>
      </c>
      <c r="AH3039" s="9" t="s">
        <v>10126</v>
      </c>
      <c r="AI3039" s="238" t="s">
        <v>9173</v>
      </c>
      <c r="AJ3039" s="238" t="s">
        <v>9173</v>
      </c>
      <c r="AK3039" s="238" t="s">
        <v>6726</v>
      </c>
      <c r="AL3039" s="238">
        <v>3038</v>
      </c>
    </row>
    <row r="3040" spans="1:38" x14ac:dyDescent="0.3">
      <c r="A3040" s="223" t="s">
        <v>851</v>
      </c>
      <c r="B3040" s="223" t="s">
        <v>10122</v>
      </c>
      <c r="C3040" s="244" t="s">
        <v>6717</v>
      </c>
      <c r="D3040" s="240" t="s">
        <v>10202</v>
      </c>
      <c r="E3040" s="239" t="s">
        <v>6274</v>
      </c>
      <c r="F3040" s="243" t="s">
        <v>6729</v>
      </c>
      <c r="G3040" s="214">
        <v>0</v>
      </c>
      <c r="H3040" s="224" t="s">
        <v>9173</v>
      </c>
      <c r="I3040" s="224"/>
      <c r="J3040" s="234"/>
      <c r="K3040" s="224"/>
      <c r="L3040" s="224"/>
      <c r="M3040" s="224"/>
      <c r="N3040" s="243" t="s">
        <v>6946</v>
      </c>
      <c r="O3040" s="226" t="s">
        <v>10123</v>
      </c>
      <c r="P3040" s="226" t="s">
        <v>10124</v>
      </c>
      <c r="Q3040" s="226" t="s">
        <v>10125</v>
      </c>
      <c r="R3040" s="212" t="s">
        <v>6275</v>
      </c>
      <c r="S3040" s="212">
        <v>200000271</v>
      </c>
      <c r="T3040" s="236">
        <v>45534</v>
      </c>
      <c r="U3040" s="237" t="s">
        <v>6722</v>
      </c>
      <c r="V3040" s="237">
        <v>45573</v>
      </c>
      <c r="W3040" s="237">
        <v>45581</v>
      </c>
      <c r="X3040" s="237" t="s">
        <v>9173</v>
      </c>
      <c r="Y3040" s="225"/>
      <c r="Z3040" s="237" t="s">
        <v>6084</v>
      </c>
      <c r="AA3040" s="225">
        <v>202409</v>
      </c>
      <c r="AB3040" s="246"/>
      <c r="AC3040" s="247" t="s">
        <v>6708</v>
      </c>
      <c r="AD3040" s="247" t="s">
        <v>6709</v>
      </c>
      <c r="AE3040" s="248">
        <v>0</v>
      </c>
      <c r="AF3040" s="247" t="s">
        <v>6709</v>
      </c>
      <c r="AG3040" s="242" t="str">
        <f>IFERROR(VLOOKUP(작성용!A:A,RM!A:D,4,0),"-")</f>
        <v>김연수</v>
      </c>
      <c r="AH3040" s="9" t="s">
        <v>10126</v>
      </c>
      <c r="AI3040" s="238" t="s">
        <v>9173</v>
      </c>
      <c r="AJ3040" s="238" t="s">
        <v>9173</v>
      </c>
      <c r="AK3040" s="238" t="s">
        <v>6726</v>
      </c>
      <c r="AL3040" s="238">
        <v>3039</v>
      </c>
    </row>
    <row r="3041" spans="1:38" x14ac:dyDescent="0.3">
      <c r="A3041" s="223" t="s">
        <v>851</v>
      </c>
      <c r="B3041" s="223" t="s">
        <v>10122</v>
      </c>
      <c r="C3041" s="244" t="s">
        <v>6717</v>
      </c>
      <c r="D3041" s="240" t="s">
        <v>10203</v>
      </c>
      <c r="E3041" s="239" t="s">
        <v>6276</v>
      </c>
      <c r="F3041" s="243" t="s">
        <v>6729</v>
      </c>
      <c r="G3041" s="214">
        <v>0</v>
      </c>
      <c r="H3041" s="224" t="s">
        <v>9173</v>
      </c>
      <c r="I3041" s="224"/>
      <c r="J3041" s="234"/>
      <c r="K3041" s="224"/>
      <c r="L3041" s="224"/>
      <c r="M3041" s="224"/>
      <c r="N3041" s="243" t="s">
        <v>6946</v>
      </c>
      <c r="O3041" s="226" t="s">
        <v>10123</v>
      </c>
      <c r="P3041" s="226" t="s">
        <v>10124</v>
      </c>
      <c r="Q3041" s="226" t="s">
        <v>10125</v>
      </c>
      <c r="R3041" s="212" t="s">
        <v>6277</v>
      </c>
      <c r="S3041" s="212">
        <v>200000309</v>
      </c>
      <c r="T3041" s="236">
        <v>45534</v>
      </c>
      <c r="U3041" s="237" t="s">
        <v>6722</v>
      </c>
      <c r="V3041" s="237">
        <v>45573</v>
      </c>
      <c r="W3041" s="237">
        <v>45581</v>
      </c>
      <c r="X3041" s="237" t="s">
        <v>9173</v>
      </c>
      <c r="Y3041" s="225"/>
      <c r="Z3041" s="237" t="s">
        <v>6084</v>
      </c>
      <c r="AA3041" s="225">
        <v>202409</v>
      </c>
      <c r="AB3041" s="246"/>
      <c r="AC3041" s="247" t="s">
        <v>6708</v>
      </c>
      <c r="AD3041" s="247" t="s">
        <v>6709</v>
      </c>
      <c r="AE3041" s="248">
        <v>0</v>
      </c>
      <c r="AF3041" s="247" t="s">
        <v>6709</v>
      </c>
      <c r="AG3041" s="242" t="str">
        <f>IFERROR(VLOOKUP(작성용!A:A,RM!A:D,4,0),"-")</f>
        <v>김연수</v>
      </c>
      <c r="AH3041" s="9" t="s">
        <v>10126</v>
      </c>
      <c r="AI3041" s="238" t="s">
        <v>9173</v>
      </c>
      <c r="AJ3041" s="238" t="s">
        <v>9173</v>
      </c>
      <c r="AK3041" s="238" t="s">
        <v>6726</v>
      </c>
      <c r="AL3041" s="238">
        <v>3040</v>
      </c>
    </row>
    <row r="3042" spans="1:38" x14ac:dyDescent="0.3">
      <c r="A3042" s="223" t="s">
        <v>851</v>
      </c>
      <c r="B3042" s="223" t="s">
        <v>10122</v>
      </c>
      <c r="C3042" s="244" t="s">
        <v>6717</v>
      </c>
      <c r="D3042" s="240" t="s">
        <v>10204</v>
      </c>
      <c r="E3042" s="239" t="s">
        <v>6278</v>
      </c>
      <c r="F3042" s="243" t="s">
        <v>6729</v>
      </c>
      <c r="G3042" s="214">
        <v>0</v>
      </c>
      <c r="H3042" s="224" t="s">
        <v>9173</v>
      </c>
      <c r="I3042" s="224"/>
      <c r="J3042" s="234"/>
      <c r="K3042" s="224"/>
      <c r="L3042" s="224"/>
      <c r="M3042" s="224"/>
      <c r="N3042" s="243" t="s">
        <v>6946</v>
      </c>
      <c r="O3042" s="226" t="s">
        <v>10123</v>
      </c>
      <c r="P3042" s="226" t="s">
        <v>10124</v>
      </c>
      <c r="Q3042" s="226" t="s">
        <v>10125</v>
      </c>
      <c r="R3042" s="212" t="s">
        <v>6279</v>
      </c>
      <c r="S3042" s="212">
        <v>200000310</v>
      </c>
      <c r="T3042" s="236">
        <v>45534</v>
      </c>
      <c r="U3042" s="237" t="s">
        <v>6722</v>
      </c>
      <c r="V3042" s="237">
        <v>45573</v>
      </c>
      <c r="W3042" s="237">
        <v>45581</v>
      </c>
      <c r="X3042" s="237" t="s">
        <v>9173</v>
      </c>
      <c r="Y3042" s="225"/>
      <c r="Z3042" s="237" t="s">
        <v>6084</v>
      </c>
      <c r="AA3042" s="225">
        <v>202409</v>
      </c>
      <c r="AB3042" s="246"/>
      <c r="AC3042" s="247" t="s">
        <v>6708</v>
      </c>
      <c r="AD3042" s="247" t="s">
        <v>6709</v>
      </c>
      <c r="AE3042" s="248">
        <v>0</v>
      </c>
      <c r="AF3042" s="247" t="s">
        <v>6709</v>
      </c>
      <c r="AG3042" s="242" t="str">
        <f>IFERROR(VLOOKUP(작성용!A:A,RM!A:D,4,0),"-")</f>
        <v>김연수</v>
      </c>
      <c r="AH3042" s="9" t="s">
        <v>10126</v>
      </c>
      <c r="AI3042" s="238" t="s">
        <v>9173</v>
      </c>
      <c r="AJ3042" s="238" t="s">
        <v>9173</v>
      </c>
      <c r="AK3042" s="238" t="s">
        <v>6726</v>
      </c>
      <c r="AL3042" s="238">
        <v>3041</v>
      </c>
    </row>
    <row r="3043" spans="1:38" x14ac:dyDescent="0.3">
      <c r="A3043" s="223" t="s">
        <v>851</v>
      </c>
      <c r="B3043" s="223" t="s">
        <v>10122</v>
      </c>
      <c r="C3043" s="244" t="s">
        <v>6717</v>
      </c>
      <c r="D3043" s="240" t="s">
        <v>7733</v>
      </c>
      <c r="E3043" s="239" t="s">
        <v>3953</v>
      </c>
      <c r="F3043" s="243" t="s">
        <v>6729</v>
      </c>
      <c r="G3043" s="214">
        <v>0</v>
      </c>
      <c r="H3043" s="224" t="s">
        <v>9173</v>
      </c>
      <c r="I3043" s="224"/>
      <c r="J3043" s="234"/>
      <c r="K3043" s="224"/>
      <c r="L3043" s="224"/>
      <c r="M3043" s="224"/>
      <c r="N3043" s="243" t="s">
        <v>6946</v>
      </c>
      <c r="O3043" s="226" t="s">
        <v>10123</v>
      </c>
      <c r="P3043" s="226" t="s">
        <v>10124</v>
      </c>
      <c r="Q3043" s="226" t="s">
        <v>10125</v>
      </c>
      <c r="R3043" s="212" t="s">
        <v>4304</v>
      </c>
      <c r="S3043" s="212">
        <v>200000311</v>
      </c>
      <c r="T3043" s="236">
        <v>45534</v>
      </c>
      <c r="U3043" s="237" t="s">
        <v>6722</v>
      </c>
      <c r="V3043" s="237">
        <v>45573</v>
      </c>
      <c r="W3043" s="237">
        <v>45581</v>
      </c>
      <c r="X3043" s="237" t="s">
        <v>9173</v>
      </c>
      <c r="Y3043" s="225"/>
      <c r="Z3043" s="237" t="s">
        <v>6084</v>
      </c>
      <c r="AA3043" s="225">
        <v>202409</v>
      </c>
      <c r="AB3043" s="246"/>
      <c r="AC3043" s="247" t="s">
        <v>6708</v>
      </c>
      <c r="AD3043" s="247" t="s">
        <v>6709</v>
      </c>
      <c r="AE3043" s="248">
        <v>0</v>
      </c>
      <c r="AF3043" s="247" t="s">
        <v>6709</v>
      </c>
      <c r="AG3043" s="242" t="str">
        <f>IFERROR(VLOOKUP(작성용!A:A,RM!A:D,4,0),"-")</f>
        <v>김연수</v>
      </c>
      <c r="AH3043" s="9" t="s">
        <v>10126</v>
      </c>
      <c r="AI3043" s="238" t="s">
        <v>9173</v>
      </c>
      <c r="AJ3043" s="238" t="s">
        <v>9173</v>
      </c>
      <c r="AK3043" s="238" t="s">
        <v>6726</v>
      </c>
      <c r="AL3043" s="238">
        <v>3042</v>
      </c>
    </row>
    <row r="3044" spans="1:38" x14ac:dyDescent="0.3">
      <c r="A3044" s="223" t="s">
        <v>851</v>
      </c>
      <c r="B3044" s="223" t="s">
        <v>10122</v>
      </c>
      <c r="C3044" s="244" t="s">
        <v>6717</v>
      </c>
      <c r="D3044" s="240" t="s">
        <v>10205</v>
      </c>
      <c r="E3044" s="239" t="s">
        <v>6280</v>
      </c>
      <c r="F3044" s="243" t="s">
        <v>6729</v>
      </c>
      <c r="G3044" s="214">
        <v>0</v>
      </c>
      <c r="H3044" s="224" t="s">
        <v>9173</v>
      </c>
      <c r="I3044" s="224"/>
      <c r="J3044" s="234"/>
      <c r="K3044" s="224"/>
      <c r="L3044" s="224"/>
      <c r="M3044" s="224"/>
      <c r="N3044" s="243" t="s">
        <v>6946</v>
      </c>
      <c r="O3044" s="226" t="s">
        <v>10123</v>
      </c>
      <c r="P3044" s="226" t="s">
        <v>10124</v>
      </c>
      <c r="Q3044" s="226" t="s">
        <v>10125</v>
      </c>
      <c r="R3044" s="212" t="s">
        <v>6281</v>
      </c>
      <c r="S3044" s="212">
        <v>200000312</v>
      </c>
      <c r="T3044" s="236">
        <v>45534</v>
      </c>
      <c r="U3044" s="237" t="s">
        <v>6722</v>
      </c>
      <c r="V3044" s="237">
        <v>45573</v>
      </c>
      <c r="W3044" s="237">
        <v>45581</v>
      </c>
      <c r="X3044" s="237" t="s">
        <v>9173</v>
      </c>
      <c r="Y3044" s="225"/>
      <c r="Z3044" s="237" t="s">
        <v>6084</v>
      </c>
      <c r="AA3044" s="225">
        <v>202409</v>
      </c>
      <c r="AB3044" s="246"/>
      <c r="AC3044" s="247" t="s">
        <v>6708</v>
      </c>
      <c r="AD3044" s="247" t="s">
        <v>6709</v>
      </c>
      <c r="AE3044" s="248">
        <v>0</v>
      </c>
      <c r="AF3044" s="247" t="s">
        <v>6709</v>
      </c>
      <c r="AG3044" s="242" t="str">
        <f>IFERROR(VLOOKUP(작성용!A:A,RM!A:D,4,0),"-")</f>
        <v>김연수</v>
      </c>
      <c r="AH3044" s="9" t="s">
        <v>10126</v>
      </c>
      <c r="AI3044" s="238" t="s">
        <v>9173</v>
      </c>
      <c r="AJ3044" s="238" t="s">
        <v>9173</v>
      </c>
      <c r="AK3044" s="238" t="s">
        <v>6726</v>
      </c>
      <c r="AL3044" s="238">
        <v>3043</v>
      </c>
    </row>
    <row r="3045" spans="1:38" x14ac:dyDescent="0.3">
      <c r="A3045" s="223" t="s">
        <v>851</v>
      </c>
      <c r="B3045" s="223" t="s">
        <v>10122</v>
      </c>
      <c r="C3045" s="244" t="s">
        <v>6717</v>
      </c>
      <c r="D3045" s="240" t="s">
        <v>8898</v>
      </c>
      <c r="E3045" s="239" t="s">
        <v>6282</v>
      </c>
      <c r="F3045" s="243" t="s">
        <v>6729</v>
      </c>
      <c r="G3045" s="214">
        <v>0</v>
      </c>
      <c r="H3045" s="224" t="s">
        <v>9173</v>
      </c>
      <c r="I3045" s="224"/>
      <c r="J3045" s="234"/>
      <c r="K3045" s="224"/>
      <c r="L3045" s="224"/>
      <c r="M3045" s="224"/>
      <c r="N3045" s="243" t="s">
        <v>6946</v>
      </c>
      <c r="O3045" s="226" t="s">
        <v>10123</v>
      </c>
      <c r="P3045" s="226" t="s">
        <v>10124</v>
      </c>
      <c r="Q3045" s="226" t="s">
        <v>10125</v>
      </c>
      <c r="R3045" s="212" t="s">
        <v>6283</v>
      </c>
      <c r="S3045" s="212">
        <v>200000313</v>
      </c>
      <c r="T3045" s="236">
        <v>45534</v>
      </c>
      <c r="U3045" s="237" t="s">
        <v>6722</v>
      </c>
      <c r="V3045" s="237">
        <v>45573</v>
      </c>
      <c r="W3045" s="237">
        <v>45581</v>
      </c>
      <c r="X3045" s="237" t="s">
        <v>9173</v>
      </c>
      <c r="Y3045" s="225"/>
      <c r="Z3045" s="237" t="s">
        <v>6084</v>
      </c>
      <c r="AA3045" s="225">
        <v>202409</v>
      </c>
      <c r="AB3045" s="246"/>
      <c r="AC3045" s="247" t="s">
        <v>6708</v>
      </c>
      <c r="AD3045" s="247" t="s">
        <v>6709</v>
      </c>
      <c r="AE3045" s="248">
        <v>0</v>
      </c>
      <c r="AF3045" s="247" t="s">
        <v>6709</v>
      </c>
      <c r="AG3045" s="242" t="str">
        <f>IFERROR(VLOOKUP(작성용!A:A,RM!A:D,4,0),"-")</f>
        <v>김연수</v>
      </c>
      <c r="AH3045" s="9" t="s">
        <v>10126</v>
      </c>
      <c r="AI3045" s="238" t="s">
        <v>9173</v>
      </c>
      <c r="AJ3045" s="238" t="s">
        <v>9173</v>
      </c>
      <c r="AK3045" s="238" t="s">
        <v>6726</v>
      </c>
      <c r="AL3045" s="238">
        <v>3044</v>
      </c>
    </row>
    <row r="3046" spans="1:38" x14ac:dyDescent="0.3">
      <c r="A3046" s="223" t="s">
        <v>851</v>
      </c>
      <c r="B3046" s="223" t="s">
        <v>10122</v>
      </c>
      <c r="C3046" s="244" t="s">
        <v>6717</v>
      </c>
      <c r="D3046" s="240" t="s">
        <v>6713</v>
      </c>
      <c r="E3046" s="239" t="s">
        <v>4667</v>
      </c>
      <c r="F3046" s="243" t="s">
        <v>6729</v>
      </c>
      <c r="G3046" s="214">
        <v>0</v>
      </c>
      <c r="H3046" s="224" t="s">
        <v>9173</v>
      </c>
      <c r="I3046" s="224"/>
      <c r="J3046" s="234"/>
      <c r="K3046" s="224"/>
      <c r="L3046" s="224"/>
      <c r="M3046" s="224"/>
      <c r="N3046" s="243" t="s">
        <v>6946</v>
      </c>
      <c r="O3046" s="226" t="s">
        <v>10123</v>
      </c>
      <c r="P3046" s="226" t="s">
        <v>10124</v>
      </c>
      <c r="Q3046" s="226" t="s">
        <v>10125</v>
      </c>
      <c r="R3046" s="212" t="s">
        <v>4668</v>
      </c>
      <c r="S3046" s="212">
        <v>200000317</v>
      </c>
      <c r="T3046" s="236">
        <v>45534</v>
      </c>
      <c r="U3046" s="237" t="s">
        <v>6722</v>
      </c>
      <c r="V3046" s="237">
        <v>45573</v>
      </c>
      <c r="W3046" s="237">
        <v>45581</v>
      </c>
      <c r="X3046" s="237" t="s">
        <v>9173</v>
      </c>
      <c r="Y3046" s="225"/>
      <c r="Z3046" s="237" t="s">
        <v>6084</v>
      </c>
      <c r="AA3046" s="225">
        <v>202409</v>
      </c>
      <c r="AB3046" s="246"/>
      <c r="AC3046" s="247" t="s">
        <v>6708</v>
      </c>
      <c r="AD3046" s="247" t="s">
        <v>6709</v>
      </c>
      <c r="AE3046" s="248">
        <v>0</v>
      </c>
      <c r="AF3046" s="247" t="s">
        <v>6709</v>
      </c>
      <c r="AG3046" s="242" t="str">
        <f>IFERROR(VLOOKUP(작성용!A:A,RM!A:D,4,0),"-")</f>
        <v>김연수</v>
      </c>
      <c r="AH3046" s="9" t="s">
        <v>10126</v>
      </c>
      <c r="AI3046" s="238" t="s">
        <v>9173</v>
      </c>
      <c r="AJ3046" s="238" t="s">
        <v>9173</v>
      </c>
      <c r="AK3046" s="238" t="s">
        <v>6726</v>
      </c>
      <c r="AL3046" s="238">
        <v>3045</v>
      </c>
    </row>
    <row r="3047" spans="1:38" x14ac:dyDescent="0.3">
      <c r="A3047" s="223" t="s">
        <v>851</v>
      </c>
      <c r="B3047" s="223" t="s">
        <v>10122</v>
      </c>
      <c r="C3047" s="244" t="s">
        <v>6717</v>
      </c>
      <c r="D3047" s="240" t="s">
        <v>7736</v>
      </c>
      <c r="E3047" s="239" t="s">
        <v>3954</v>
      </c>
      <c r="F3047" s="243" t="s">
        <v>6729</v>
      </c>
      <c r="G3047" s="214">
        <v>0</v>
      </c>
      <c r="H3047" s="224" t="s">
        <v>9173</v>
      </c>
      <c r="I3047" s="224"/>
      <c r="J3047" s="234"/>
      <c r="K3047" s="224"/>
      <c r="L3047" s="224"/>
      <c r="M3047" s="224"/>
      <c r="N3047" s="243" t="s">
        <v>6946</v>
      </c>
      <c r="O3047" s="226" t="s">
        <v>10123</v>
      </c>
      <c r="P3047" s="226" t="s">
        <v>10124</v>
      </c>
      <c r="Q3047" s="226" t="s">
        <v>10125</v>
      </c>
      <c r="R3047" s="212" t="s">
        <v>4307</v>
      </c>
      <c r="S3047" s="212">
        <v>200000320</v>
      </c>
      <c r="T3047" s="236">
        <v>45534</v>
      </c>
      <c r="U3047" s="237" t="s">
        <v>6722</v>
      </c>
      <c r="V3047" s="237">
        <v>45573</v>
      </c>
      <c r="W3047" s="237">
        <v>45581</v>
      </c>
      <c r="X3047" s="237" t="s">
        <v>9173</v>
      </c>
      <c r="Y3047" s="225"/>
      <c r="Z3047" s="237" t="s">
        <v>6084</v>
      </c>
      <c r="AA3047" s="225">
        <v>202409</v>
      </c>
      <c r="AB3047" s="246"/>
      <c r="AC3047" s="247" t="s">
        <v>6708</v>
      </c>
      <c r="AD3047" s="247" t="s">
        <v>6709</v>
      </c>
      <c r="AE3047" s="248">
        <v>0</v>
      </c>
      <c r="AF3047" s="247" t="s">
        <v>6709</v>
      </c>
      <c r="AG3047" s="242" t="str">
        <f>IFERROR(VLOOKUP(작성용!A:A,RM!A:D,4,0),"-")</f>
        <v>김연수</v>
      </c>
      <c r="AH3047" s="9" t="s">
        <v>10126</v>
      </c>
      <c r="AI3047" s="238" t="s">
        <v>9173</v>
      </c>
      <c r="AJ3047" s="238" t="s">
        <v>9173</v>
      </c>
      <c r="AK3047" s="238" t="s">
        <v>6726</v>
      </c>
      <c r="AL3047" s="238">
        <v>3046</v>
      </c>
    </row>
    <row r="3048" spans="1:38" x14ac:dyDescent="0.3">
      <c r="A3048" s="223" t="s">
        <v>851</v>
      </c>
      <c r="B3048" s="223" t="s">
        <v>10122</v>
      </c>
      <c r="C3048" s="244" t="s">
        <v>6717</v>
      </c>
      <c r="D3048" s="240" t="s">
        <v>10206</v>
      </c>
      <c r="E3048" s="239" t="s">
        <v>6284</v>
      </c>
      <c r="F3048" s="243" t="s">
        <v>6729</v>
      </c>
      <c r="G3048" s="214">
        <v>0</v>
      </c>
      <c r="H3048" s="224" t="s">
        <v>9173</v>
      </c>
      <c r="I3048" s="224"/>
      <c r="J3048" s="234"/>
      <c r="K3048" s="224"/>
      <c r="L3048" s="224"/>
      <c r="M3048" s="224"/>
      <c r="N3048" s="243" t="s">
        <v>6946</v>
      </c>
      <c r="O3048" s="226" t="s">
        <v>10123</v>
      </c>
      <c r="P3048" s="226" t="s">
        <v>10124</v>
      </c>
      <c r="Q3048" s="226" t="s">
        <v>10125</v>
      </c>
      <c r="R3048" s="212" t="s">
        <v>6285</v>
      </c>
      <c r="S3048" s="212">
        <v>200000322</v>
      </c>
      <c r="T3048" s="236">
        <v>45534</v>
      </c>
      <c r="U3048" s="237" t="s">
        <v>6722</v>
      </c>
      <c r="V3048" s="237">
        <v>45573</v>
      </c>
      <c r="W3048" s="237">
        <v>45581</v>
      </c>
      <c r="X3048" s="237" t="s">
        <v>9173</v>
      </c>
      <c r="Y3048" s="225"/>
      <c r="Z3048" s="237" t="s">
        <v>6084</v>
      </c>
      <c r="AA3048" s="225">
        <v>202409</v>
      </c>
      <c r="AB3048" s="246"/>
      <c r="AC3048" s="247" t="s">
        <v>6708</v>
      </c>
      <c r="AD3048" s="247" t="s">
        <v>6709</v>
      </c>
      <c r="AE3048" s="248">
        <v>0</v>
      </c>
      <c r="AF3048" s="247" t="s">
        <v>6709</v>
      </c>
      <c r="AG3048" s="242" t="str">
        <f>IFERROR(VLOOKUP(작성용!A:A,RM!A:D,4,0),"-")</f>
        <v>김연수</v>
      </c>
      <c r="AH3048" s="9" t="s">
        <v>10126</v>
      </c>
      <c r="AI3048" s="238" t="s">
        <v>9173</v>
      </c>
      <c r="AJ3048" s="238" t="s">
        <v>9173</v>
      </c>
      <c r="AK3048" s="238" t="s">
        <v>6726</v>
      </c>
      <c r="AL3048" s="238">
        <v>3047</v>
      </c>
    </row>
    <row r="3049" spans="1:38" x14ac:dyDescent="0.3">
      <c r="A3049" s="223" t="s">
        <v>851</v>
      </c>
      <c r="B3049" s="223" t="s">
        <v>10122</v>
      </c>
      <c r="C3049" s="244" t="s">
        <v>6717</v>
      </c>
      <c r="D3049" s="240" t="s">
        <v>8066</v>
      </c>
      <c r="E3049" s="239" t="s">
        <v>4679</v>
      </c>
      <c r="F3049" s="243" t="s">
        <v>6729</v>
      </c>
      <c r="G3049" s="214">
        <v>0</v>
      </c>
      <c r="H3049" s="224" t="s">
        <v>9173</v>
      </c>
      <c r="I3049" s="224"/>
      <c r="J3049" s="234"/>
      <c r="K3049" s="224"/>
      <c r="L3049" s="224"/>
      <c r="M3049" s="224"/>
      <c r="N3049" s="243" t="s">
        <v>6946</v>
      </c>
      <c r="O3049" s="226" t="s">
        <v>10123</v>
      </c>
      <c r="P3049" s="226" t="s">
        <v>10124</v>
      </c>
      <c r="Q3049" s="226" t="s">
        <v>10125</v>
      </c>
      <c r="R3049" s="212" t="s">
        <v>4680</v>
      </c>
      <c r="S3049" s="212">
        <v>200000329</v>
      </c>
      <c r="T3049" s="236">
        <v>45534</v>
      </c>
      <c r="U3049" s="237" t="s">
        <v>6722</v>
      </c>
      <c r="V3049" s="237">
        <v>45573</v>
      </c>
      <c r="W3049" s="237">
        <v>45581</v>
      </c>
      <c r="X3049" s="237" t="s">
        <v>9173</v>
      </c>
      <c r="Y3049" s="225"/>
      <c r="Z3049" s="237" t="s">
        <v>6084</v>
      </c>
      <c r="AA3049" s="225">
        <v>202409</v>
      </c>
      <c r="AB3049" s="246"/>
      <c r="AC3049" s="247" t="s">
        <v>6708</v>
      </c>
      <c r="AD3049" s="247" t="s">
        <v>6709</v>
      </c>
      <c r="AE3049" s="248">
        <v>0</v>
      </c>
      <c r="AF3049" s="247" t="s">
        <v>6709</v>
      </c>
      <c r="AG3049" s="242" t="str">
        <f>IFERROR(VLOOKUP(작성용!A:A,RM!A:D,4,0),"-")</f>
        <v>김연수</v>
      </c>
      <c r="AH3049" s="9" t="s">
        <v>10126</v>
      </c>
      <c r="AI3049" s="238" t="s">
        <v>9173</v>
      </c>
      <c r="AJ3049" s="238" t="s">
        <v>9173</v>
      </c>
      <c r="AK3049" s="238" t="s">
        <v>6726</v>
      </c>
      <c r="AL3049" s="238">
        <v>3048</v>
      </c>
    </row>
    <row r="3050" spans="1:38" x14ac:dyDescent="0.3">
      <c r="A3050" s="223" t="s">
        <v>851</v>
      </c>
      <c r="B3050" s="223" t="s">
        <v>10122</v>
      </c>
      <c r="C3050" s="244" t="s">
        <v>6717</v>
      </c>
      <c r="D3050" s="240" t="s">
        <v>7744</v>
      </c>
      <c r="E3050" s="239" t="s">
        <v>3964</v>
      </c>
      <c r="F3050" s="243" t="s">
        <v>6729</v>
      </c>
      <c r="G3050" s="214">
        <v>0</v>
      </c>
      <c r="H3050" s="224" t="s">
        <v>9173</v>
      </c>
      <c r="I3050" s="224"/>
      <c r="J3050" s="234"/>
      <c r="K3050" s="224"/>
      <c r="L3050" s="224"/>
      <c r="M3050" s="224"/>
      <c r="N3050" s="243" t="s">
        <v>6946</v>
      </c>
      <c r="O3050" s="226" t="s">
        <v>10123</v>
      </c>
      <c r="P3050" s="226" t="s">
        <v>10124</v>
      </c>
      <c r="Q3050" s="226" t="s">
        <v>10125</v>
      </c>
      <c r="R3050" s="212" t="s">
        <v>4267</v>
      </c>
      <c r="S3050" s="212">
        <v>200000333</v>
      </c>
      <c r="T3050" s="236">
        <v>45534</v>
      </c>
      <c r="U3050" s="237" t="s">
        <v>6722</v>
      </c>
      <c r="V3050" s="237">
        <v>45573</v>
      </c>
      <c r="W3050" s="237">
        <v>45581</v>
      </c>
      <c r="X3050" s="237" t="s">
        <v>9173</v>
      </c>
      <c r="Y3050" s="225"/>
      <c r="Z3050" s="237" t="s">
        <v>6084</v>
      </c>
      <c r="AA3050" s="225">
        <v>202409</v>
      </c>
      <c r="AB3050" s="246"/>
      <c r="AC3050" s="247" t="s">
        <v>6708</v>
      </c>
      <c r="AD3050" s="247" t="s">
        <v>6709</v>
      </c>
      <c r="AE3050" s="248">
        <v>0</v>
      </c>
      <c r="AF3050" s="247" t="s">
        <v>6709</v>
      </c>
      <c r="AG3050" s="242" t="str">
        <f>IFERROR(VLOOKUP(작성용!A:A,RM!A:D,4,0),"-")</f>
        <v>김연수</v>
      </c>
      <c r="AH3050" s="9" t="s">
        <v>10126</v>
      </c>
      <c r="AI3050" s="238" t="s">
        <v>9173</v>
      </c>
      <c r="AJ3050" s="238" t="s">
        <v>9173</v>
      </c>
      <c r="AK3050" s="238" t="s">
        <v>6726</v>
      </c>
      <c r="AL3050" s="238">
        <v>3049</v>
      </c>
    </row>
    <row r="3051" spans="1:38" x14ac:dyDescent="0.3">
      <c r="A3051" s="223" t="s">
        <v>851</v>
      </c>
      <c r="B3051" s="223" t="s">
        <v>10122</v>
      </c>
      <c r="C3051" s="244" t="s">
        <v>6717</v>
      </c>
      <c r="D3051" s="240" t="s">
        <v>7332</v>
      </c>
      <c r="E3051" s="239" t="s">
        <v>4517</v>
      </c>
      <c r="F3051" s="243" t="s">
        <v>6729</v>
      </c>
      <c r="G3051" s="214">
        <v>0</v>
      </c>
      <c r="H3051" s="224" t="s">
        <v>9173</v>
      </c>
      <c r="I3051" s="224"/>
      <c r="J3051" s="234"/>
      <c r="K3051" s="224"/>
      <c r="L3051" s="224"/>
      <c r="M3051" s="224"/>
      <c r="N3051" s="243" t="s">
        <v>6946</v>
      </c>
      <c r="O3051" s="226" t="s">
        <v>10123</v>
      </c>
      <c r="P3051" s="226" t="s">
        <v>10124</v>
      </c>
      <c r="Q3051" s="226" t="s">
        <v>10125</v>
      </c>
      <c r="R3051" s="212" t="s">
        <v>4518</v>
      </c>
      <c r="S3051" s="212">
        <v>200000334</v>
      </c>
      <c r="T3051" s="236">
        <v>45534</v>
      </c>
      <c r="U3051" s="237" t="s">
        <v>6722</v>
      </c>
      <c r="V3051" s="237">
        <v>45573</v>
      </c>
      <c r="W3051" s="237">
        <v>45581</v>
      </c>
      <c r="X3051" s="237" t="s">
        <v>9173</v>
      </c>
      <c r="Y3051" s="225"/>
      <c r="Z3051" s="237" t="s">
        <v>6084</v>
      </c>
      <c r="AA3051" s="225">
        <v>202409</v>
      </c>
      <c r="AB3051" s="246"/>
      <c r="AC3051" s="247" t="s">
        <v>6708</v>
      </c>
      <c r="AD3051" s="247" t="s">
        <v>6709</v>
      </c>
      <c r="AE3051" s="248">
        <v>0</v>
      </c>
      <c r="AF3051" s="247" t="s">
        <v>6709</v>
      </c>
      <c r="AG3051" s="242" t="str">
        <f>IFERROR(VLOOKUP(작성용!A:A,RM!A:D,4,0),"-")</f>
        <v>김연수</v>
      </c>
      <c r="AH3051" s="9" t="s">
        <v>10126</v>
      </c>
      <c r="AI3051" s="238" t="s">
        <v>9173</v>
      </c>
      <c r="AJ3051" s="238" t="s">
        <v>9173</v>
      </c>
      <c r="AK3051" s="238" t="s">
        <v>6726</v>
      </c>
      <c r="AL3051" s="238">
        <v>3050</v>
      </c>
    </row>
    <row r="3052" spans="1:38" x14ac:dyDescent="0.3">
      <c r="A3052" s="223" t="s">
        <v>851</v>
      </c>
      <c r="B3052" s="223" t="s">
        <v>10122</v>
      </c>
      <c r="C3052" s="244" t="s">
        <v>6717</v>
      </c>
      <c r="D3052" s="240" t="s">
        <v>8098</v>
      </c>
      <c r="E3052" s="239" t="s">
        <v>4745</v>
      </c>
      <c r="F3052" s="243" t="s">
        <v>6729</v>
      </c>
      <c r="G3052" s="214">
        <v>0</v>
      </c>
      <c r="H3052" s="224" t="s">
        <v>9173</v>
      </c>
      <c r="I3052" s="224"/>
      <c r="J3052" s="234"/>
      <c r="K3052" s="224"/>
      <c r="L3052" s="224"/>
      <c r="M3052" s="224"/>
      <c r="N3052" s="243" t="s">
        <v>6946</v>
      </c>
      <c r="O3052" s="226" t="s">
        <v>10123</v>
      </c>
      <c r="P3052" s="226" t="s">
        <v>10124</v>
      </c>
      <c r="Q3052" s="226" t="s">
        <v>10125</v>
      </c>
      <c r="R3052" s="212" t="s">
        <v>4746</v>
      </c>
      <c r="S3052" s="212">
        <v>200000344</v>
      </c>
      <c r="T3052" s="236">
        <v>45534</v>
      </c>
      <c r="U3052" s="237" t="s">
        <v>6722</v>
      </c>
      <c r="V3052" s="237">
        <v>45573</v>
      </c>
      <c r="W3052" s="237">
        <v>45581</v>
      </c>
      <c r="X3052" s="237" t="s">
        <v>9173</v>
      </c>
      <c r="Y3052" s="225"/>
      <c r="Z3052" s="237" t="s">
        <v>6084</v>
      </c>
      <c r="AA3052" s="225">
        <v>202409</v>
      </c>
      <c r="AB3052" s="246"/>
      <c r="AC3052" s="247" t="s">
        <v>6708</v>
      </c>
      <c r="AD3052" s="247" t="s">
        <v>6709</v>
      </c>
      <c r="AE3052" s="248">
        <v>0</v>
      </c>
      <c r="AF3052" s="247" t="s">
        <v>6709</v>
      </c>
      <c r="AG3052" s="242" t="str">
        <f>IFERROR(VLOOKUP(작성용!A:A,RM!A:D,4,0),"-")</f>
        <v>김연수</v>
      </c>
      <c r="AH3052" s="9" t="s">
        <v>10126</v>
      </c>
      <c r="AI3052" s="238" t="s">
        <v>9173</v>
      </c>
      <c r="AJ3052" s="238" t="s">
        <v>9173</v>
      </c>
      <c r="AK3052" s="238" t="s">
        <v>6726</v>
      </c>
      <c r="AL3052" s="238">
        <v>3051</v>
      </c>
    </row>
    <row r="3053" spans="1:38" x14ac:dyDescent="0.3">
      <c r="A3053" s="223" t="s">
        <v>851</v>
      </c>
      <c r="B3053" s="223" t="s">
        <v>10122</v>
      </c>
      <c r="C3053" s="244" t="s">
        <v>6717</v>
      </c>
      <c r="D3053" s="240" t="s">
        <v>6789</v>
      </c>
      <c r="E3053" s="239" t="s">
        <v>6286</v>
      </c>
      <c r="F3053" s="243" t="s">
        <v>6729</v>
      </c>
      <c r="G3053" s="214">
        <v>0</v>
      </c>
      <c r="H3053" s="224" t="s">
        <v>9173</v>
      </c>
      <c r="I3053" s="224"/>
      <c r="J3053" s="234"/>
      <c r="K3053" s="224"/>
      <c r="L3053" s="224"/>
      <c r="M3053" s="224"/>
      <c r="N3053" s="243" t="s">
        <v>6946</v>
      </c>
      <c r="O3053" s="226" t="s">
        <v>10123</v>
      </c>
      <c r="P3053" s="226" t="s">
        <v>10124</v>
      </c>
      <c r="Q3053" s="226" t="s">
        <v>10125</v>
      </c>
      <c r="R3053" s="212" t="s">
        <v>6287</v>
      </c>
      <c r="S3053" s="212">
        <v>200000346</v>
      </c>
      <c r="T3053" s="236">
        <v>45534</v>
      </c>
      <c r="U3053" s="237" t="s">
        <v>6722</v>
      </c>
      <c r="V3053" s="237">
        <v>45573</v>
      </c>
      <c r="W3053" s="237">
        <v>45581</v>
      </c>
      <c r="X3053" s="237" t="s">
        <v>9173</v>
      </c>
      <c r="Y3053" s="225"/>
      <c r="Z3053" s="237" t="s">
        <v>6084</v>
      </c>
      <c r="AA3053" s="225">
        <v>202409</v>
      </c>
      <c r="AB3053" s="246"/>
      <c r="AC3053" s="247" t="s">
        <v>6708</v>
      </c>
      <c r="AD3053" s="247" t="s">
        <v>6709</v>
      </c>
      <c r="AE3053" s="248">
        <v>0</v>
      </c>
      <c r="AF3053" s="247" t="s">
        <v>6709</v>
      </c>
      <c r="AG3053" s="242" t="str">
        <f>IFERROR(VLOOKUP(작성용!A:A,RM!A:D,4,0),"-")</f>
        <v>김연수</v>
      </c>
      <c r="AH3053" s="9" t="s">
        <v>10126</v>
      </c>
      <c r="AI3053" s="238" t="s">
        <v>9173</v>
      </c>
      <c r="AJ3053" s="238" t="s">
        <v>9173</v>
      </c>
      <c r="AK3053" s="238" t="s">
        <v>6726</v>
      </c>
      <c r="AL3053" s="238">
        <v>3052</v>
      </c>
    </row>
    <row r="3054" spans="1:38" x14ac:dyDescent="0.3">
      <c r="A3054" s="223" t="s">
        <v>851</v>
      </c>
      <c r="B3054" s="223" t="s">
        <v>10122</v>
      </c>
      <c r="C3054" s="244" t="s">
        <v>6717</v>
      </c>
      <c r="D3054" s="240" t="s">
        <v>10207</v>
      </c>
      <c r="E3054" s="239" t="s">
        <v>6288</v>
      </c>
      <c r="F3054" s="243" t="s">
        <v>6729</v>
      </c>
      <c r="G3054" s="214">
        <v>0</v>
      </c>
      <c r="H3054" s="224" t="s">
        <v>9173</v>
      </c>
      <c r="I3054" s="224"/>
      <c r="J3054" s="234"/>
      <c r="K3054" s="224"/>
      <c r="L3054" s="224"/>
      <c r="M3054" s="224"/>
      <c r="N3054" s="243" t="s">
        <v>6946</v>
      </c>
      <c r="O3054" s="226" t="s">
        <v>10123</v>
      </c>
      <c r="P3054" s="226" t="s">
        <v>10124</v>
      </c>
      <c r="Q3054" s="226" t="s">
        <v>10125</v>
      </c>
      <c r="R3054" s="212" t="s">
        <v>6289</v>
      </c>
      <c r="S3054" s="212">
        <v>200000366</v>
      </c>
      <c r="T3054" s="236">
        <v>45534</v>
      </c>
      <c r="U3054" s="237" t="s">
        <v>6722</v>
      </c>
      <c r="V3054" s="237">
        <v>45573</v>
      </c>
      <c r="W3054" s="237">
        <v>45581</v>
      </c>
      <c r="X3054" s="237" t="s">
        <v>9173</v>
      </c>
      <c r="Y3054" s="225"/>
      <c r="Z3054" s="237" t="s">
        <v>6084</v>
      </c>
      <c r="AA3054" s="225">
        <v>202409</v>
      </c>
      <c r="AB3054" s="246"/>
      <c r="AC3054" s="247" t="s">
        <v>6708</v>
      </c>
      <c r="AD3054" s="247" t="s">
        <v>6709</v>
      </c>
      <c r="AE3054" s="248">
        <v>0</v>
      </c>
      <c r="AF3054" s="247" t="s">
        <v>6709</v>
      </c>
      <c r="AG3054" s="242" t="str">
        <f>IFERROR(VLOOKUP(작성용!A:A,RM!A:D,4,0),"-")</f>
        <v>김연수</v>
      </c>
      <c r="AH3054" s="9" t="s">
        <v>10126</v>
      </c>
      <c r="AI3054" s="238" t="s">
        <v>9173</v>
      </c>
      <c r="AJ3054" s="238" t="s">
        <v>9173</v>
      </c>
      <c r="AK3054" s="238" t="s">
        <v>6726</v>
      </c>
      <c r="AL3054" s="238">
        <v>3053</v>
      </c>
    </row>
    <row r="3055" spans="1:38" x14ac:dyDescent="0.3">
      <c r="A3055" s="223" t="s">
        <v>851</v>
      </c>
      <c r="B3055" s="223" t="s">
        <v>10122</v>
      </c>
      <c r="C3055" s="244" t="s">
        <v>6717</v>
      </c>
      <c r="D3055" s="240" t="s">
        <v>10208</v>
      </c>
      <c r="E3055" s="239" t="s">
        <v>6290</v>
      </c>
      <c r="F3055" s="243" t="s">
        <v>6729</v>
      </c>
      <c r="G3055" s="214">
        <v>0</v>
      </c>
      <c r="H3055" s="224" t="s">
        <v>9173</v>
      </c>
      <c r="I3055" s="224"/>
      <c r="J3055" s="234"/>
      <c r="K3055" s="224"/>
      <c r="L3055" s="224"/>
      <c r="M3055" s="224"/>
      <c r="N3055" s="243" t="s">
        <v>6946</v>
      </c>
      <c r="O3055" s="226" t="s">
        <v>10123</v>
      </c>
      <c r="P3055" s="226" t="s">
        <v>10124</v>
      </c>
      <c r="Q3055" s="226" t="s">
        <v>10125</v>
      </c>
      <c r="R3055" s="212" t="s">
        <v>6291</v>
      </c>
      <c r="S3055" s="212">
        <v>200000367</v>
      </c>
      <c r="T3055" s="236">
        <v>45534</v>
      </c>
      <c r="U3055" s="237" t="s">
        <v>6722</v>
      </c>
      <c r="V3055" s="237">
        <v>45573</v>
      </c>
      <c r="W3055" s="237">
        <v>45581</v>
      </c>
      <c r="X3055" s="237" t="s">
        <v>9173</v>
      </c>
      <c r="Y3055" s="225"/>
      <c r="Z3055" s="237" t="s">
        <v>6084</v>
      </c>
      <c r="AA3055" s="225">
        <v>202409</v>
      </c>
      <c r="AB3055" s="246"/>
      <c r="AC3055" s="247" t="s">
        <v>6708</v>
      </c>
      <c r="AD3055" s="247" t="s">
        <v>6709</v>
      </c>
      <c r="AE3055" s="248">
        <v>0</v>
      </c>
      <c r="AF3055" s="247" t="s">
        <v>6709</v>
      </c>
      <c r="AG3055" s="242" t="str">
        <f>IFERROR(VLOOKUP(작성용!A:A,RM!A:D,4,0),"-")</f>
        <v>김연수</v>
      </c>
      <c r="AH3055" s="9" t="s">
        <v>10126</v>
      </c>
      <c r="AI3055" s="238" t="s">
        <v>9173</v>
      </c>
      <c r="AJ3055" s="238" t="s">
        <v>9173</v>
      </c>
      <c r="AK3055" s="238" t="s">
        <v>6726</v>
      </c>
      <c r="AL3055" s="238">
        <v>3054</v>
      </c>
    </row>
    <row r="3056" spans="1:38" x14ac:dyDescent="0.3">
      <c r="A3056" s="223" t="s">
        <v>851</v>
      </c>
      <c r="B3056" s="223" t="s">
        <v>10122</v>
      </c>
      <c r="C3056" s="244" t="s">
        <v>6717</v>
      </c>
      <c r="D3056" s="240" t="s">
        <v>8125</v>
      </c>
      <c r="E3056" s="239" t="s">
        <v>4809</v>
      </c>
      <c r="F3056" s="243" t="s">
        <v>6729</v>
      </c>
      <c r="G3056" s="214">
        <v>0</v>
      </c>
      <c r="H3056" s="224" t="s">
        <v>9173</v>
      </c>
      <c r="I3056" s="224"/>
      <c r="J3056" s="234"/>
      <c r="K3056" s="224"/>
      <c r="L3056" s="224"/>
      <c r="M3056" s="224"/>
      <c r="N3056" s="243" t="s">
        <v>6946</v>
      </c>
      <c r="O3056" s="226" t="s">
        <v>10123</v>
      </c>
      <c r="P3056" s="226" t="s">
        <v>10124</v>
      </c>
      <c r="Q3056" s="226" t="s">
        <v>10125</v>
      </c>
      <c r="R3056" s="212" t="s">
        <v>4810</v>
      </c>
      <c r="S3056" s="212">
        <v>200000368</v>
      </c>
      <c r="T3056" s="236">
        <v>45534</v>
      </c>
      <c r="U3056" s="237" t="s">
        <v>6722</v>
      </c>
      <c r="V3056" s="237">
        <v>45573</v>
      </c>
      <c r="W3056" s="237">
        <v>45581</v>
      </c>
      <c r="X3056" s="237" t="s">
        <v>9173</v>
      </c>
      <c r="Y3056" s="225"/>
      <c r="Z3056" s="237" t="s">
        <v>6084</v>
      </c>
      <c r="AA3056" s="225">
        <v>202409</v>
      </c>
      <c r="AB3056" s="246"/>
      <c r="AC3056" s="247" t="s">
        <v>6708</v>
      </c>
      <c r="AD3056" s="247" t="s">
        <v>6709</v>
      </c>
      <c r="AE3056" s="248">
        <v>0</v>
      </c>
      <c r="AF3056" s="247" t="s">
        <v>6709</v>
      </c>
      <c r="AG3056" s="242" t="str">
        <f>IFERROR(VLOOKUP(작성용!A:A,RM!A:D,4,0),"-")</f>
        <v>김연수</v>
      </c>
      <c r="AH3056" s="9" t="s">
        <v>10126</v>
      </c>
      <c r="AI3056" s="238" t="s">
        <v>9173</v>
      </c>
      <c r="AJ3056" s="238" t="s">
        <v>9173</v>
      </c>
      <c r="AK3056" s="238" t="s">
        <v>6726</v>
      </c>
      <c r="AL3056" s="238">
        <v>3055</v>
      </c>
    </row>
    <row r="3057" spans="1:38" x14ac:dyDescent="0.3">
      <c r="A3057" s="223" t="s">
        <v>851</v>
      </c>
      <c r="B3057" s="223" t="s">
        <v>10122</v>
      </c>
      <c r="C3057" s="244" t="s">
        <v>6717</v>
      </c>
      <c r="D3057" s="240" t="s">
        <v>8451</v>
      </c>
      <c r="E3057" s="239" t="s">
        <v>5160</v>
      </c>
      <c r="F3057" s="243" t="s">
        <v>6729</v>
      </c>
      <c r="G3057" s="214">
        <v>0</v>
      </c>
      <c r="H3057" s="224" t="s">
        <v>9173</v>
      </c>
      <c r="I3057" s="224"/>
      <c r="J3057" s="234"/>
      <c r="K3057" s="224"/>
      <c r="L3057" s="224"/>
      <c r="M3057" s="224"/>
      <c r="N3057" s="243" t="s">
        <v>6946</v>
      </c>
      <c r="O3057" s="226" t="s">
        <v>10123</v>
      </c>
      <c r="P3057" s="226" t="s">
        <v>10124</v>
      </c>
      <c r="Q3057" s="226" t="s">
        <v>10125</v>
      </c>
      <c r="R3057" s="212" t="s">
        <v>5161</v>
      </c>
      <c r="S3057" s="212">
        <v>200000369</v>
      </c>
      <c r="T3057" s="236">
        <v>45534</v>
      </c>
      <c r="U3057" s="237" t="s">
        <v>6722</v>
      </c>
      <c r="V3057" s="237">
        <v>45573</v>
      </c>
      <c r="W3057" s="237">
        <v>45581</v>
      </c>
      <c r="X3057" s="237" t="s">
        <v>9173</v>
      </c>
      <c r="Y3057" s="225"/>
      <c r="Z3057" s="237" t="s">
        <v>6084</v>
      </c>
      <c r="AA3057" s="225">
        <v>202409</v>
      </c>
      <c r="AB3057" s="246"/>
      <c r="AC3057" s="247" t="s">
        <v>6708</v>
      </c>
      <c r="AD3057" s="247" t="s">
        <v>6709</v>
      </c>
      <c r="AE3057" s="248">
        <v>0</v>
      </c>
      <c r="AF3057" s="247" t="s">
        <v>6709</v>
      </c>
      <c r="AG3057" s="242" t="str">
        <f>IFERROR(VLOOKUP(작성용!A:A,RM!A:D,4,0),"-")</f>
        <v>김연수</v>
      </c>
      <c r="AH3057" s="9" t="s">
        <v>10126</v>
      </c>
      <c r="AI3057" s="238" t="s">
        <v>9173</v>
      </c>
      <c r="AJ3057" s="238" t="s">
        <v>9173</v>
      </c>
      <c r="AK3057" s="238" t="s">
        <v>6726</v>
      </c>
      <c r="AL3057" s="238">
        <v>3056</v>
      </c>
    </row>
    <row r="3058" spans="1:38" x14ac:dyDescent="0.3">
      <c r="A3058" s="223" t="s">
        <v>851</v>
      </c>
      <c r="B3058" s="223" t="s">
        <v>10122</v>
      </c>
      <c r="C3058" s="244" t="s">
        <v>6717</v>
      </c>
      <c r="D3058" s="240" t="s">
        <v>9677</v>
      </c>
      <c r="E3058" s="239" t="s">
        <v>5749</v>
      </c>
      <c r="F3058" s="243" t="s">
        <v>6729</v>
      </c>
      <c r="G3058" s="214">
        <v>0</v>
      </c>
      <c r="H3058" s="224" t="s">
        <v>9173</v>
      </c>
      <c r="I3058" s="224"/>
      <c r="J3058" s="234"/>
      <c r="K3058" s="224"/>
      <c r="L3058" s="224"/>
      <c r="M3058" s="224"/>
      <c r="N3058" s="243" t="s">
        <v>6946</v>
      </c>
      <c r="O3058" s="226" t="s">
        <v>10123</v>
      </c>
      <c r="P3058" s="226" t="s">
        <v>10124</v>
      </c>
      <c r="Q3058" s="226" t="s">
        <v>10125</v>
      </c>
      <c r="R3058" s="212" t="s">
        <v>5750</v>
      </c>
      <c r="S3058" s="212">
        <v>200000370</v>
      </c>
      <c r="T3058" s="236">
        <v>45534</v>
      </c>
      <c r="U3058" s="237" t="s">
        <v>6722</v>
      </c>
      <c r="V3058" s="237">
        <v>45573</v>
      </c>
      <c r="W3058" s="237">
        <v>45581</v>
      </c>
      <c r="X3058" s="237" t="s">
        <v>9173</v>
      </c>
      <c r="Y3058" s="225"/>
      <c r="Z3058" s="237" t="s">
        <v>6084</v>
      </c>
      <c r="AA3058" s="225">
        <v>202409</v>
      </c>
      <c r="AB3058" s="246"/>
      <c r="AC3058" s="247" t="s">
        <v>6708</v>
      </c>
      <c r="AD3058" s="247" t="s">
        <v>6709</v>
      </c>
      <c r="AE3058" s="248">
        <v>0</v>
      </c>
      <c r="AF3058" s="247" t="s">
        <v>6709</v>
      </c>
      <c r="AG3058" s="242" t="str">
        <f>IFERROR(VLOOKUP(작성용!A:A,RM!A:D,4,0),"-")</f>
        <v>김연수</v>
      </c>
      <c r="AH3058" s="9" t="s">
        <v>10126</v>
      </c>
      <c r="AI3058" s="238" t="s">
        <v>9173</v>
      </c>
      <c r="AJ3058" s="238" t="s">
        <v>9173</v>
      </c>
      <c r="AK3058" s="238" t="s">
        <v>6726</v>
      </c>
      <c r="AL3058" s="238">
        <v>3057</v>
      </c>
    </row>
    <row r="3059" spans="1:38" x14ac:dyDescent="0.3">
      <c r="A3059" s="223" t="s">
        <v>851</v>
      </c>
      <c r="B3059" s="223" t="s">
        <v>10122</v>
      </c>
      <c r="C3059" s="244" t="s">
        <v>6717</v>
      </c>
      <c r="D3059" s="240" t="s">
        <v>6815</v>
      </c>
      <c r="E3059" s="239" t="s">
        <v>6292</v>
      </c>
      <c r="F3059" s="243" t="s">
        <v>6729</v>
      </c>
      <c r="G3059" s="214">
        <v>0</v>
      </c>
      <c r="H3059" s="224" t="s">
        <v>9173</v>
      </c>
      <c r="I3059" s="224"/>
      <c r="J3059" s="234"/>
      <c r="K3059" s="224"/>
      <c r="L3059" s="224"/>
      <c r="M3059" s="224"/>
      <c r="N3059" s="243" t="s">
        <v>6946</v>
      </c>
      <c r="O3059" s="226" t="s">
        <v>10123</v>
      </c>
      <c r="P3059" s="226" t="s">
        <v>10124</v>
      </c>
      <c r="Q3059" s="226" t="s">
        <v>10125</v>
      </c>
      <c r="R3059" s="212" t="s">
        <v>6293</v>
      </c>
      <c r="S3059" s="212">
        <v>200000371</v>
      </c>
      <c r="T3059" s="236">
        <v>45534</v>
      </c>
      <c r="U3059" s="237" t="s">
        <v>6722</v>
      </c>
      <c r="V3059" s="237">
        <v>45573</v>
      </c>
      <c r="W3059" s="237">
        <v>45581</v>
      </c>
      <c r="X3059" s="237" t="s">
        <v>9173</v>
      </c>
      <c r="Y3059" s="225"/>
      <c r="Z3059" s="237" t="s">
        <v>6084</v>
      </c>
      <c r="AA3059" s="225">
        <v>202409</v>
      </c>
      <c r="AB3059" s="246"/>
      <c r="AC3059" s="247" t="s">
        <v>6708</v>
      </c>
      <c r="AD3059" s="247" t="s">
        <v>6709</v>
      </c>
      <c r="AE3059" s="248">
        <v>0</v>
      </c>
      <c r="AF3059" s="247" t="s">
        <v>6709</v>
      </c>
      <c r="AG3059" s="242" t="str">
        <f>IFERROR(VLOOKUP(작성용!A:A,RM!A:D,4,0),"-")</f>
        <v>김연수</v>
      </c>
      <c r="AH3059" s="9" t="s">
        <v>10126</v>
      </c>
      <c r="AI3059" s="238" t="s">
        <v>9173</v>
      </c>
      <c r="AJ3059" s="238" t="s">
        <v>9173</v>
      </c>
      <c r="AK3059" s="238" t="s">
        <v>6726</v>
      </c>
      <c r="AL3059" s="238">
        <v>3058</v>
      </c>
    </row>
    <row r="3060" spans="1:38" x14ac:dyDescent="0.3">
      <c r="A3060" s="223" t="s">
        <v>851</v>
      </c>
      <c r="B3060" s="223" t="s">
        <v>10122</v>
      </c>
      <c r="C3060" s="244" t="s">
        <v>6717</v>
      </c>
      <c r="D3060" s="240" t="s">
        <v>6816</v>
      </c>
      <c r="E3060" s="239" t="s">
        <v>6294</v>
      </c>
      <c r="F3060" s="243" t="s">
        <v>6729</v>
      </c>
      <c r="G3060" s="214">
        <v>0</v>
      </c>
      <c r="H3060" s="224" t="s">
        <v>9173</v>
      </c>
      <c r="I3060" s="224"/>
      <c r="J3060" s="234"/>
      <c r="K3060" s="224"/>
      <c r="L3060" s="224"/>
      <c r="M3060" s="224"/>
      <c r="N3060" s="243" t="s">
        <v>6946</v>
      </c>
      <c r="O3060" s="226" t="s">
        <v>10123</v>
      </c>
      <c r="P3060" s="226" t="s">
        <v>10124</v>
      </c>
      <c r="Q3060" s="226" t="s">
        <v>10125</v>
      </c>
      <c r="R3060" s="212" t="s">
        <v>6295</v>
      </c>
      <c r="S3060" s="212">
        <v>200000372</v>
      </c>
      <c r="T3060" s="236">
        <v>45534</v>
      </c>
      <c r="U3060" s="237" t="s">
        <v>6722</v>
      </c>
      <c r="V3060" s="237">
        <v>45573</v>
      </c>
      <c r="W3060" s="237">
        <v>45581</v>
      </c>
      <c r="X3060" s="237" t="s">
        <v>9173</v>
      </c>
      <c r="Y3060" s="225"/>
      <c r="Z3060" s="237" t="s">
        <v>6084</v>
      </c>
      <c r="AA3060" s="225">
        <v>202409</v>
      </c>
      <c r="AB3060" s="246"/>
      <c r="AC3060" s="247" t="s">
        <v>6708</v>
      </c>
      <c r="AD3060" s="247" t="s">
        <v>6709</v>
      </c>
      <c r="AE3060" s="248">
        <v>0</v>
      </c>
      <c r="AF3060" s="247" t="s">
        <v>6709</v>
      </c>
      <c r="AG3060" s="242" t="str">
        <f>IFERROR(VLOOKUP(작성용!A:A,RM!A:D,4,0),"-")</f>
        <v>김연수</v>
      </c>
      <c r="AH3060" s="9" t="s">
        <v>10126</v>
      </c>
      <c r="AI3060" s="238" t="s">
        <v>9173</v>
      </c>
      <c r="AJ3060" s="238" t="s">
        <v>9173</v>
      </c>
      <c r="AK3060" s="238" t="s">
        <v>6726</v>
      </c>
      <c r="AL3060" s="238">
        <v>3059</v>
      </c>
    </row>
    <row r="3061" spans="1:38" x14ac:dyDescent="0.3">
      <c r="A3061" s="223" t="s">
        <v>851</v>
      </c>
      <c r="B3061" s="223" t="s">
        <v>10122</v>
      </c>
      <c r="C3061" s="244" t="s">
        <v>6717</v>
      </c>
      <c r="D3061" s="240" t="s">
        <v>9680</v>
      </c>
      <c r="E3061" s="239" t="s">
        <v>5751</v>
      </c>
      <c r="F3061" s="243" t="s">
        <v>6729</v>
      </c>
      <c r="G3061" s="214">
        <v>0</v>
      </c>
      <c r="H3061" s="224" t="s">
        <v>9173</v>
      </c>
      <c r="I3061" s="224"/>
      <c r="J3061" s="234"/>
      <c r="K3061" s="224"/>
      <c r="L3061" s="224"/>
      <c r="M3061" s="224"/>
      <c r="N3061" s="243" t="s">
        <v>6946</v>
      </c>
      <c r="O3061" s="226" t="s">
        <v>10123</v>
      </c>
      <c r="P3061" s="226" t="s">
        <v>10124</v>
      </c>
      <c r="Q3061" s="226" t="s">
        <v>10125</v>
      </c>
      <c r="R3061" s="212" t="s">
        <v>5752</v>
      </c>
      <c r="S3061" s="212">
        <v>200000373</v>
      </c>
      <c r="T3061" s="236">
        <v>45534</v>
      </c>
      <c r="U3061" s="237" t="s">
        <v>6722</v>
      </c>
      <c r="V3061" s="237">
        <v>45573</v>
      </c>
      <c r="W3061" s="237">
        <v>45581</v>
      </c>
      <c r="X3061" s="237" t="s">
        <v>9173</v>
      </c>
      <c r="Y3061" s="225"/>
      <c r="Z3061" s="237" t="s">
        <v>6084</v>
      </c>
      <c r="AA3061" s="225">
        <v>202409</v>
      </c>
      <c r="AB3061" s="246"/>
      <c r="AC3061" s="247" t="s">
        <v>6708</v>
      </c>
      <c r="AD3061" s="247" t="s">
        <v>6709</v>
      </c>
      <c r="AE3061" s="248">
        <v>0</v>
      </c>
      <c r="AF3061" s="247" t="s">
        <v>6709</v>
      </c>
      <c r="AG3061" s="242" t="str">
        <f>IFERROR(VLOOKUP(작성용!A:A,RM!A:D,4,0),"-")</f>
        <v>김연수</v>
      </c>
      <c r="AH3061" s="9" t="s">
        <v>10126</v>
      </c>
      <c r="AI3061" s="238" t="s">
        <v>9173</v>
      </c>
      <c r="AJ3061" s="238" t="s">
        <v>9173</v>
      </c>
      <c r="AK3061" s="238" t="s">
        <v>6726</v>
      </c>
      <c r="AL3061" s="238">
        <v>3060</v>
      </c>
    </row>
    <row r="3062" spans="1:38" x14ac:dyDescent="0.3">
      <c r="A3062" s="223" t="s">
        <v>851</v>
      </c>
      <c r="B3062" s="223" t="s">
        <v>10122</v>
      </c>
      <c r="C3062" s="244" t="s">
        <v>6717</v>
      </c>
      <c r="D3062" s="240" t="s">
        <v>8123</v>
      </c>
      <c r="E3062" s="239" t="s">
        <v>4803</v>
      </c>
      <c r="F3062" s="243" t="s">
        <v>6729</v>
      </c>
      <c r="G3062" s="214">
        <v>0</v>
      </c>
      <c r="H3062" s="224" t="s">
        <v>9173</v>
      </c>
      <c r="I3062" s="224"/>
      <c r="J3062" s="234"/>
      <c r="K3062" s="224"/>
      <c r="L3062" s="224"/>
      <c r="M3062" s="224"/>
      <c r="N3062" s="243" t="s">
        <v>6946</v>
      </c>
      <c r="O3062" s="226" t="s">
        <v>10123</v>
      </c>
      <c r="P3062" s="226" t="s">
        <v>10124</v>
      </c>
      <c r="Q3062" s="226" t="s">
        <v>10125</v>
      </c>
      <c r="R3062" s="212" t="s">
        <v>4804</v>
      </c>
      <c r="S3062" s="212">
        <v>200000374</v>
      </c>
      <c r="T3062" s="236">
        <v>45534</v>
      </c>
      <c r="U3062" s="237" t="s">
        <v>6722</v>
      </c>
      <c r="V3062" s="237">
        <v>45573</v>
      </c>
      <c r="W3062" s="237">
        <v>45581</v>
      </c>
      <c r="X3062" s="237" t="s">
        <v>9173</v>
      </c>
      <c r="Y3062" s="225"/>
      <c r="Z3062" s="237" t="s">
        <v>6084</v>
      </c>
      <c r="AA3062" s="225">
        <v>202409</v>
      </c>
      <c r="AB3062" s="246"/>
      <c r="AC3062" s="247" t="s">
        <v>6708</v>
      </c>
      <c r="AD3062" s="247" t="s">
        <v>6709</v>
      </c>
      <c r="AE3062" s="248">
        <v>0</v>
      </c>
      <c r="AF3062" s="247" t="s">
        <v>6709</v>
      </c>
      <c r="AG3062" s="242" t="str">
        <f>IFERROR(VLOOKUP(작성용!A:A,RM!A:D,4,0),"-")</f>
        <v>김연수</v>
      </c>
      <c r="AH3062" s="9" t="s">
        <v>10126</v>
      </c>
      <c r="AI3062" s="238" t="s">
        <v>9173</v>
      </c>
      <c r="AJ3062" s="238" t="s">
        <v>9173</v>
      </c>
      <c r="AK3062" s="238" t="s">
        <v>6726</v>
      </c>
      <c r="AL3062" s="238">
        <v>3061</v>
      </c>
    </row>
    <row r="3063" spans="1:38" x14ac:dyDescent="0.3">
      <c r="A3063" s="223" t="s">
        <v>851</v>
      </c>
      <c r="B3063" s="223" t="s">
        <v>10122</v>
      </c>
      <c r="C3063" s="244" t="s">
        <v>6717</v>
      </c>
      <c r="D3063" s="240" t="s">
        <v>10209</v>
      </c>
      <c r="E3063" s="239" t="s">
        <v>6296</v>
      </c>
      <c r="F3063" s="243" t="s">
        <v>6729</v>
      </c>
      <c r="G3063" s="214">
        <v>0</v>
      </c>
      <c r="H3063" s="224" t="s">
        <v>9173</v>
      </c>
      <c r="I3063" s="224"/>
      <c r="J3063" s="234"/>
      <c r="K3063" s="224"/>
      <c r="L3063" s="224"/>
      <c r="M3063" s="224"/>
      <c r="N3063" s="243" t="s">
        <v>6946</v>
      </c>
      <c r="O3063" s="226" t="s">
        <v>10123</v>
      </c>
      <c r="P3063" s="226" t="s">
        <v>10124</v>
      </c>
      <c r="Q3063" s="226" t="s">
        <v>10125</v>
      </c>
      <c r="R3063" s="212" t="s">
        <v>6297</v>
      </c>
      <c r="S3063" s="212">
        <v>200000375</v>
      </c>
      <c r="T3063" s="236">
        <v>45534</v>
      </c>
      <c r="U3063" s="237" t="s">
        <v>6722</v>
      </c>
      <c r="V3063" s="237">
        <v>45573</v>
      </c>
      <c r="W3063" s="237">
        <v>45581</v>
      </c>
      <c r="X3063" s="237" t="s">
        <v>9173</v>
      </c>
      <c r="Y3063" s="225"/>
      <c r="Z3063" s="237" t="s">
        <v>6084</v>
      </c>
      <c r="AA3063" s="225">
        <v>202409</v>
      </c>
      <c r="AB3063" s="246"/>
      <c r="AC3063" s="247" t="s">
        <v>6708</v>
      </c>
      <c r="AD3063" s="247" t="s">
        <v>6709</v>
      </c>
      <c r="AE3063" s="248">
        <v>0</v>
      </c>
      <c r="AF3063" s="247" t="s">
        <v>6709</v>
      </c>
      <c r="AG3063" s="242" t="str">
        <f>IFERROR(VLOOKUP(작성용!A:A,RM!A:D,4,0),"-")</f>
        <v>김연수</v>
      </c>
      <c r="AH3063" s="9" t="s">
        <v>10126</v>
      </c>
      <c r="AI3063" s="238" t="s">
        <v>9173</v>
      </c>
      <c r="AJ3063" s="238" t="s">
        <v>9173</v>
      </c>
      <c r="AK3063" s="238" t="s">
        <v>6726</v>
      </c>
      <c r="AL3063" s="238">
        <v>3062</v>
      </c>
    </row>
    <row r="3064" spans="1:38" x14ac:dyDescent="0.3">
      <c r="A3064" s="223" t="s">
        <v>851</v>
      </c>
      <c r="B3064" s="223" t="s">
        <v>10122</v>
      </c>
      <c r="C3064" s="244" t="s">
        <v>6717</v>
      </c>
      <c r="D3064" s="240" t="s">
        <v>10210</v>
      </c>
      <c r="E3064" s="239" t="s">
        <v>6298</v>
      </c>
      <c r="F3064" s="243" t="s">
        <v>6729</v>
      </c>
      <c r="G3064" s="214">
        <v>0</v>
      </c>
      <c r="H3064" s="224" t="s">
        <v>9173</v>
      </c>
      <c r="I3064" s="224"/>
      <c r="J3064" s="234"/>
      <c r="K3064" s="224"/>
      <c r="L3064" s="224"/>
      <c r="M3064" s="224"/>
      <c r="N3064" s="243" t="s">
        <v>6946</v>
      </c>
      <c r="O3064" s="226" t="s">
        <v>10123</v>
      </c>
      <c r="P3064" s="226" t="s">
        <v>10124</v>
      </c>
      <c r="Q3064" s="226" t="s">
        <v>10125</v>
      </c>
      <c r="R3064" s="212" t="s">
        <v>6299</v>
      </c>
      <c r="S3064" s="212">
        <v>200000376</v>
      </c>
      <c r="T3064" s="236">
        <v>45534</v>
      </c>
      <c r="U3064" s="237" t="s">
        <v>6722</v>
      </c>
      <c r="V3064" s="237">
        <v>45573</v>
      </c>
      <c r="W3064" s="237">
        <v>45581</v>
      </c>
      <c r="X3064" s="237" t="s">
        <v>9173</v>
      </c>
      <c r="Y3064" s="225"/>
      <c r="Z3064" s="237" t="s">
        <v>6084</v>
      </c>
      <c r="AA3064" s="225">
        <v>202409</v>
      </c>
      <c r="AB3064" s="246"/>
      <c r="AC3064" s="247" t="s">
        <v>6708</v>
      </c>
      <c r="AD3064" s="247" t="s">
        <v>6709</v>
      </c>
      <c r="AE3064" s="248">
        <v>0</v>
      </c>
      <c r="AF3064" s="247" t="s">
        <v>6709</v>
      </c>
      <c r="AG3064" s="242" t="str">
        <f>IFERROR(VLOOKUP(작성용!A:A,RM!A:D,4,0),"-")</f>
        <v>김연수</v>
      </c>
      <c r="AH3064" s="9" t="s">
        <v>10126</v>
      </c>
      <c r="AI3064" s="238" t="s">
        <v>9173</v>
      </c>
      <c r="AJ3064" s="238" t="s">
        <v>9173</v>
      </c>
      <c r="AK3064" s="238" t="s">
        <v>6726</v>
      </c>
      <c r="AL3064" s="238">
        <v>3063</v>
      </c>
    </row>
    <row r="3065" spans="1:38" x14ac:dyDescent="0.3">
      <c r="A3065" s="223" t="s">
        <v>851</v>
      </c>
      <c r="B3065" s="223" t="s">
        <v>10122</v>
      </c>
      <c r="C3065" s="244" t="s">
        <v>6717</v>
      </c>
      <c r="D3065" s="240" t="s">
        <v>10211</v>
      </c>
      <c r="E3065" s="239" t="s">
        <v>6300</v>
      </c>
      <c r="F3065" s="243" t="s">
        <v>6729</v>
      </c>
      <c r="G3065" s="214">
        <v>0</v>
      </c>
      <c r="H3065" s="224" t="s">
        <v>9173</v>
      </c>
      <c r="I3065" s="224"/>
      <c r="J3065" s="234"/>
      <c r="K3065" s="224"/>
      <c r="L3065" s="224"/>
      <c r="M3065" s="224"/>
      <c r="N3065" s="243" t="s">
        <v>6946</v>
      </c>
      <c r="O3065" s="226" t="s">
        <v>10123</v>
      </c>
      <c r="P3065" s="226" t="s">
        <v>10124</v>
      </c>
      <c r="Q3065" s="226" t="s">
        <v>10125</v>
      </c>
      <c r="R3065" s="212" t="s">
        <v>6301</v>
      </c>
      <c r="S3065" s="212">
        <v>200000378</v>
      </c>
      <c r="T3065" s="236">
        <v>45534</v>
      </c>
      <c r="U3065" s="237" t="s">
        <v>6722</v>
      </c>
      <c r="V3065" s="237">
        <v>45573</v>
      </c>
      <c r="W3065" s="237">
        <v>45581</v>
      </c>
      <c r="X3065" s="237" t="s">
        <v>9173</v>
      </c>
      <c r="Y3065" s="225"/>
      <c r="Z3065" s="237" t="s">
        <v>6084</v>
      </c>
      <c r="AA3065" s="225">
        <v>202409</v>
      </c>
      <c r="AB3065" s="246"/>
      <c r="AC3065" s="247" t="s">
        <v>6708</v>
      </c>
      <c r="AD3065" s="247" t="s">
        <v>6709</v>
      </c>
      <c r="AE3065" s="248">
        <v>0</v>
      </c>
      <c r="AF3065" s="247" t="s">
        <v>6709</v>
      </c>
      <c r="AG3065" s="242" t="str">
        <f>IFERROR(VLOOKUP(작성용!A:A,RM!A:D,4,0),"-")</f>
        <v>김연수</v>
      </c>
      <c r="AH3065" s="9" t="s">
        <v>10126</v>
      </c>
      <c r="AI3065" s="238" t="s">
        <v>9173</v>
      </c>
      <c r="AJ3065" s="238" t="s">
        <v>9173</v>
      </c>
      <c r="AK3065" s="238" t="s">
        <v>6726</v>
      </c>
      <c r="AL3065" s="238">
        <v>3064</v>
      </c>
    </row>
    <row r="3066" spans="1:38" x14ac:dyDescent="0.3">
      <c r="A3066" s="223" t="s">
        <v>851</v>
      </c>
      <c r="B3066" s="223" t="s">
        <v>10122</v>
      </c>
      <c r="C3066" s="244" t="s">
        <v>6717</v>
      </c>
      <c r="D3066" s="240" t="s">
        <v>10212</v>
      </c>
      <c r="E3066" s="239" t="s">
        <v>6302</v>
      </c>
      <c r="F3066" s="243" t="s">
        <v>6729</v>
      </c>
      <c r="G3066" s="214">
        <v>0</v>
      </c>
      <c r="H3066" s="224" t="s">
        <v>9173</v>
      </c>
      <c r="I3066" s="224"/>
      <c r="J3066" s="234"/>
      <c r="K3066" s="224"/>
      <c r="L3066" s="224"/>
      <c r="M3066" s="224"/>
      <c r="N3066" s="243" t="s">
        <v>6946</v>
      </c>
      <c r="O3066" s="226" t="s">
        <v>10123</v>
      </c>
      <c r="P3066" s="226" t="s">
        <v>10124</v>
      </c>
      <c r="Q3066" s="226" t="s">
        <v>10125</v>
      </c>
      <c r="R3066" s="212" t="s">
        <v>6303</v>
      </c>
      <c r="S3066" s="212">
        <v>200000379</v>
      </c>
      <c r="T3066" s="236">
        <v>45534</v>
      </c>
      <c r="U3066" s="237" t="s">
        <v>6722</v>
      </c>
      <c r="V3066" s="237">
        <v>45573</v>
      </c>
      <c r="W3066" s="237">
        <v>45581</v>
      </c>
      <c r="X3066" s="237" t="s">
        <v>9173</v>
      </c>
      <c r="Y3066" s="225"/>
      <c r="Z3066" s="237" t="s">
        <v>6084</v>
      </c>
      <c r="AA3066" s="225">
        <v>202409</v>
      </c>
      <c r="AB3066" s="246"/>
      <c r="AC3066" s="247" t="s">
        <v>6708</v>
      </c>
      <c r="AD3066" s="247" t="s">
        <v>6709</v>
      </c>
      <c r="AE3066" s="248">
        <v>0</v>
      </c>
      <c r="AF3066" s="247" t="s">
        <v>6709</v>
      </c>
      <c r="AG3066" s="242" t="str">
        <f>IFERROR(VLOOKUP(작성용!A:A,RM!A:D,4,0),"-")</f>
        <v>김연수</v>
      </c>
      <c r="AH3066" s="9" t="s">
        <v>10126</v>
      </c>
      <c r="AI3066" s="238" t="s">
        <v>9173</v>
      </c>
      <c r="AJ3066" s="238" t="s">
        <v>9173</v>
      </c>
      <c r="AK3066" s="238" t="s">
        <v>6726</v>
      </c>
      <c r="AL3066" s="238">
        <v>3065</v>
      </c>
    </row>
    <row r="3067" spans="1:38" x14ac:dyDescent="0.3">
      <c r="A3067" s="223" t="s">
        <v>851</v>
      </c>
      <c r="B3067" s="223" t="s">
        <v>10122</v>
      </c>
      <c r="C3067" s="244" t="s">
        <v>6717</v>
      </c>
      <c r="D3067" s="240" t="s">
        <v>10213</v>
      </c>
      <c r="E3067" s="239" t="s">
        <v>6304</v>
      </c>
      <c r="F3067" s="243" t="s">
        <v>6729</v>
      </c>
      <c r="G3067" s="214">
        <v>0</v>
      </c>
      <c r="H3067" s="224" t="s">
        <v>9173</v>
      </c>
      <c r="I3067" s="224"/>
      <c r="J3067" s="234"/>
      <c r="K3067" s="224"/>
      <c r="L3067" s="224"/>
      <c r="M3067" s="224"/>
      <c r="N3067" s="243" t="s">
        <v>6946</v>
      </c>
      <c r="O3067" s="226" t="s">
        <v>10123</v>
      </c>
      <c r="P3067" s="226" t="s">
        <v>10124</v>
      </c>
      <c r="Q3067" s="226" t="s">
        <v>10125</v>
      </c>
      <c r="R3067" s="212" t="s">
        <v>6305</v>
      </c>
      <c r="S3067" s="212">
        <v>200000380</v>
      </c>
      <c r="T3067" s="236">
        <v>45534</v>
      </c>
      <c r="U3067" s="237" t="s">
        <v>6722</v>
      </c>
      <c r="V3067" s="237">
        <v>45573</v>
      </c>
      <c r="W3067" s="237">
        <v>45581</v>
      </c>
      <c r="X3067" s="237" t="s">
        <v>9173</v>
      </c>
      <c r="Y3067" s="225"/>
      <c r="Z3067" s="237" t="s">
        <v>6084</v>
      </c>
      <c r="AA3067" s="225">
        <v>202409</v>
      </c>
      <c r="AB3067" s="246"/>
      <c r="AC3067" s="247" t="s">
        <v>6708</v>
      </c>
      <c r="AD3067" s="247" t="s">
        <v>6709</v>
      </c>
      <c r="AE3067" s="248">
        <v>0</v>
      </c>
      <c r="AF3067" s="247" t="s">
        <v>6709</v>
      </c>
      <c r="AG3067" s="242" t="str">
        <f>IFERROR(VLOOKUP(작성용!A:A,RM!A:D,4,0),"-")</f>
        <v>김연수</v>
      </c>
      <c r="AH3067" s="9" t="s">
        <v>10126</v>
      </c>
      <c r="AI3067" s="238" t="s">
        <v>9173</v>
      </c>
      <c r="AJ3067" s="238" t="s">
        <v>9173</v>
      </c>
      <c r="AK3067" s="238" t="s">
        <v>6726</v>
      </c>
      <c r="AL3067" s="238">
        <v>3066</v>
      </c>
    </row>
    <row r="3068" spans="1:38" x14ac:dyDescent="0.3">
      <c r="A3068" s="223" t="s">
        <v>851</v>
      </c>
      <c r="B3068" s="223" t="s">
        <v>10122</v>
      </c>
      <c r="C3068" s="244" t="s">
        <v>6717</v>
      </c>
      <c r="D3068" s="240" t="s">
        <v>6788</v>
      </c>
      <c r="E3068" s="239" t="s">
        <v>6306</v>
      </c>
      <c r="F3068" s="243" t="s">
        <v>6729</v>
      </c>
      <c r="G3068" s="214">
        <v>0</v>
      </c>
      <c r="H3068" s="224" t="s">
        <v>9173</v>
      </c>
      <c r="I3068" s="224"/>
      <c r="J3068" s="234"/>
      <c r="K3068" s="224"/>
      <c r="L3068" s="224"/>
      <c r="M3068" s="224"/>
      <c r="N3068" s="243" t="s">
        <v>6946</v>
      </c>
      <c r="O3068" s="226" t="s">
        <v>10123</v>
      </c>
      <c r="P3068" s="226" t="s">
        <v>10124</v>
      </c>
      <c r="Q3068" s="226" t="s">
        <v>10125</v>
      </c>
      <c r="R3068" s="212" t="s">
        <v>6307</v>
      </c>
      <c r="S3068" s="212">
        <v>200000421</v>
      </c>
      <c r="T3068" s="236">
        <v>45534</v>
      </c>
      <c r="U3068" s="237" t="s">
        <v>6722</v>
      </c>
      <c r="V3068" s="237">
        <v>45573</v>
      </c>
      <c r="W3068" s="237">
        <v>45581</v>
      </c>
      <c r="X3068" s="237" t="s">
        <v>9173</v>
      </c>
      <c r="Y3068" s="225"/>
      <c r="Z3068" s="237" t="s">
        <v>6084</v>
      </c>
      <c r="AA3068" s="225">
        <v>202409</v>
      </c>
      <c r="AB3068" s="246"/>
      <c r="AC3068" s="247" t="s">
        <v>6708</v>
      </c>
      <c r="AD3068" s="247" t="s">
        <v>6709</v>
      </c>
      <c r="AE3068" s="248">
        <v>0</v>
      </c>
      <c r="AF3068" s="247" t="s">
        <v>6709</v>
      </c>
      <c r="AG3068" s="242" t="str">
        <f>IFERROR(VLOOKUP(작성용!A:A,RM!A:D,4,0),"-")</f>
        <v>김연수</v>
      </c>
      <c r="AH3068" s="9" t="s">
        <v>10126</v>
      </c>
      <c r="AI3068" s="238" t="s">
        <v>9173</v>
      </c>
      <c r="AJ3068" s="238" t="s">
        <v>9173</v>
      </c>
      <c r="AK3068" s="238" t="s">
        <v>6726</v>
      </c>
      <c r="AL3068" s="238">
        <v>3067</v>
      </c>
    </row>
    <row r="3069" spans="1:38" x14ac:dyDescent="0.3">
      <c r="A3069" s="223" t="s">
        <v>851</v>
      </c>
      <c r="B3069" s="223" t="s">
        <v>10122</v>
      </c>
      <c r="C3069" s="244" t="s">
        <v>6717</v>
      </c>
      <c r="D3069" s="240" t="s">
        <v>8527</v>
      </c>
      <c r="E3069" s="239" t="s">
        <v>5194</v>
      </c>
      <c r="F3069" s="243" t="s">
        <v>6729</v>
      </c>
      <c r="G3069" s="214">
        <v>0</v>
      </c>
      <c r="H3069" s="224" t="s">
        <v>9173</v>
      </c>
      <c r="I3069" s="224"/>
      <c r="J3069" s="234"/>
      <c r="K3069" s="224"/>
      <c r="L3069" s="224"/>
      <c r="M3069" s="224"/>
      <c r="N3069" s="243" t="s">
        <v>6946</v>
      </c>
      <c r="O3069" s="226" t="s">
        <v>10123</v>
      </c>
      <c r="P3069" s="226" t="s">
        <v>10124</v>
      </c>
      <c r="Q3069" s="226" t="s">
        <v>10125</v>
      </c>
      <c r="R3069" s="212" t="s">
        <v>5195</v>
      </c>
      <c r="S3069" s="212">
        <v>200000427</v>
      </c>
      <c r="T3069" s="236">
        <v>45534</v>
      </c>
      <c r="U3069" s="237" t="s">
        <v>6722</v>
      </c>
      <c r="V3069" s="237">
        <v>45573</v>
      </c>
      <c r="W3069" s="237">
        <v>45581</v>
      </c>
      <c r="X3069" s="237" t="s">
        <v>9173</v>
      </c>
      <c r="Y3069" s="225"/>
      <c r="Z3069" s="237" t="s">
        <v>6084</v>
      </c>
      <c r="AA3069" s="225">
        <v>202409</v>
      </c>
      <c r="AB3069" s="246"/>
      <c r="AC3069" s="247" t="s">
        <v>6708</v>
      </c>
      <c r="AD3069" s="247" t="s">
        <v>6709</v>
      </c>
      <c r="AE3069" s="248">
        <v>0</v>
      </c>
      <c r="AF3069" s="247" t="s">
        <v>6709</v>
      </c>
      <c r="AG3069" s="242" t="str">
        <f>IFERROR(VLOOKUP(작성용!A:A,RM!A:D,4,0),"-")</f>
        <v>김연수</v>
      </c>
      <c r="AH3069" s="9" t="s">
        <v>10126</v>
      </c>
      <c r="AI3069" s="238" t="s">
        <v>9173</v>
      </c>
      <c r="AJ3069" s="238" t="s">
        <v>9173</v>
      </c>
      <c r="AK3069" s="238" t="s">
        <v>6726</v>
      </c>
      <c r="AL3069" s="238">
        <v>3068</v>
      </c>
    </row>
    <row r="3070" spans="1:38" x14ac:dyDescent="0.3">
      <c r="A3070" s="223" t="s">
        <v>851</v>
      </c>
      <c r="B3070" s="223" t="s">
        <v>10122</v>
      </c>
      <c r="C3070" s="244" t="s">
        <v>6717</v>
      </c>
      <c r="D3070" s="240" t="s">
        <v>8128</v>
      </c>
      <c r="E3070" s="239" t="s">
        <v>4817</v>
      </c>
      <c r="F3070" s="243" t="s">
        <v>6729</v>
      </c>
      <c r="G3070" s="214">
        <v>0</v>
      </c>
      <c r="H3070" s="224" t="s">
        <v>9173</v>
      </c>
      <c r="I3070" s="224"/>
      <c r="J3070" s="234"/>
      <c r="K3070" s="224"/>
      <c r="L3070" s="224"/>
      <c r="M3070" s="224"/>
      <c r="N3070" s="243" t="s">
        <v>6946</v>
      </c>
      <c r="O3070" s="226" t="s">
        <v>10123</v>
      </c>
      <c r="P3070" s="226" t="s">
        <v>10124</v>
      </c>
      <c r="Q3070" s="226" t="s">
        <v>10125</v>
      </c>
      <c r="R3070" s="212" t="s">
        <v>4818</v>
      </c>
      <c r="S3070" s="212">
        <v>200000456</v>
      </c>
      <c r="T3070" s="236">
        <v>45534</v>
      </c>
      <c r="U3070" s="237" t="s">
        <v>6722</v>
      </c>
      <c r="V3070" s="237">
        <v>45573</v>
      </c>
      <c r="W3070" s="237">
        <v>45581</v>
      </c>
      <c r="X3070" s="237" t="s">
        <v>9173</v>
      </c>
      <c r="Y3070" s="225"/>
      <c r="Z3070" s="237" t="s">
        <v>6084</v>
      </c>
      <c r="AA3070" s="225">
        <v>202409</v>
      </c>
      <c r="AB3070" s="246"/>
      <c r="AC3070" s="247" t="s">
        <v>6708</v>
      </c>
      <c r="AD3070" s="247" t="s">
        <v>6709</v>
      </c>
      <c r="AE3070" s="248">
        <v>0</v>
      </c>
      <c r="AF3070" s="247" t="s">
        <v>6709</v>
      </c>
      <c r="AG3070" s="242" t="str">
        <f>IFERROR(VLOOKUP(작성용!A:A,RM!A:D,4,0),"-")</f>
        <v>김연수</v>
      </c>
      <c r="AH3070" s="9" t="s">
        <v>10126</v>
      </c>
      <c r="AI3070" s="238" t="s">
        <v>9173</v>
      </c>
      <c r="AJ3070" s="238" t="s">
        <v>9173</v>
      </c>
      <c r="AK3070" s="238" t="s">
        <v>6726</v>
      </c>
      <c r="AL3070" s="238">
        <v>3069</v>
      </c>
    </row>
    <row r="3071" spans="1:38" x14ac:dyDescent="0.3">
      <c r="A3071" s="223" t="s">
        <v>851</v>
      </c>
      <c r="B3071" s="223" t="s">
        <v>10122</v>
      </c>
      <c r="C3071" s="244" t="s">
        <v>6717</v>
      </c>
      <c r="D3071" s="240" t="s">
        <v>10031</v>
      </c>
      <c r="E3071" s="239" t="s">
        <v>6009</v>
      </c>
      <c r="F3071" s="243" t="s">
        <v>6729</v>
      </c>
      <c r="G3071" s="214">
        <v>0</v>
      </c>
      <c r="H3071" s="224" t="s">
        <v>9173</v>
      </c>
      <c r="I3071" s="224"/>
      <c r="J3071" s="234"/>
      <c r="K3071" s="224"/>
      <c r="L3071" s="224"/>
      <c r="M3071" s="224"/>
      <c r="N3071" s="243" t="s">
        <v>6946</v>
      </c>
      <c r="O3071" s="226" t="s">
        <v>10123</v>
      </c>
      <c r="P3071" s="226" t="s">
        <v>10124</v>
      </c>
      <c r="Q3071" s="226" t="s">
        <v>10125</v>
      </c>
      <c r="R3071" s="212" t="s">
        <v>6010</v>
      </c>
      <c r="S3071" s="212">
        <v>200000465</v>
      </c>
      <c r="T3071" s="236">
        <v>45534</v>
      </c>
      <c r="U3071" s="237" t="s">
        <v>6722</v>
      </c>
      <c r="V3071" s="237">
        <v>45573</v>
      </c>
      <c r="W3071" s="237">
        <v>45581</v>
      </c>
      <c r="X3071" s="237" t="s">
        <v>9173</v>
      </c>
      <c r="Y3071" s="225"/>
      <c r="Z3071" s="237" t="s">
        <v>6084</v>
      </c>
      <c r="AA3071" s="225">
        <v>202409</v>
      </c>
      <c r="AB3071" s="246"/>
      <c r="AC3071" s="247" t="s">
        <v>6708</v>
      </c>
      <c r="AD3071" s="247" t="s">
        <v>6709</v>
      </c>
      <c r="AE3071" s="248">
        <v>0</v>
      </c>
      <c r="AF3071" s="247" t="s">
        <v>6709</v>
      </c>
      <c r="AG3071" s="242" t="str">
        <f>IFERROR(VLOOKUP(작성용!A:A,RM!A:D,4,0),"-")</f>
        <v>김연수</v>
      </c>
      <c r="AH3071" s="9" t="s">
        <v>10126</v>
      </c>
      <c r="AI3071" s="238" t="s">
        <v>9173</v>
      </c>
      <c r="AJ3071" s="238" t="s">
        <v>9173</v>
      </c>
      <c r="AK3071" s="238" t="s">
        <v>6726</v>
      </c>
      <c r="AL3071" s="238">
        <v>3070</v>
      </c>
    </row>
    <row r="3072" spans="1:38" x14ac:dyDescent="0.3">
      <c r="A3072" s="223" t="s">
        <v>851</v>
      </c>
      <c r="B3072" s="223" t="s">
        <v>10122</v>
      </c>
      <c r="C3072" s="244" t="s">
        <v>6717</v>
      </c>
      <c r="D3072" s="240" t="s">
        <v>10052</v>
      </c>
      <c r="E3072" s="239" t="s">
        <v>6025</v>
      </c>
      <c r="F3072" s="243" t="s">
        <v>6729</v>
      </c>
      <c r="G3072" s="214">
        <v>0</v>
      </c>
      <c r="H3072" s="224" t="s">
        <v>9173</v>
      </c>
      <c r="I3072" s="224"/>
      <c r="J3072" s="234"/>
      <c r="K3072" s="224"/>
      <c r="L3072" s="224"/>
      <c r="M3072" s="224"/>
      <c r="N3072" s="243" t="s">
        <v>6946</v>
      </c>
      <c r="O3072" s="226" t="s">
        <v>10123</v>
      </c>
      <c r="P3072" s="226" t="s">
        <v>10124</v>
      </c>
      <c r="Q3072" s="226" t="s">
        <v>10125</v>
      </c>
      <c r="R3072" s="212" t="s">
        <v>6026</v>
      </c>
      <c r="S3072" s="212">
        <v>200000474</v>
      </c>
      <c r="T3072" s="236">
        <v>45534</v>
      </c>
      <c r="U3072" s="237" t="s">
        <v>6722</v>
      </c>
      <c r="V3072" s="237">
        <v>45573</v>
      </c>
      <c r="W3072" s="237">
        <v>45581</v>
      </c>
      <c r="X3072" s="237" t="s">
        <v>9173</v>
      </c>
      <c r="Y3072" s="225"/>
      <c r="Z3072" s="237" t="s">
        <v>6084</v>
      </c>
      <c r="AA3072" s="225">
        <v>202409</v>
      </c>
      <c r="AB3072" s="246"/>
      <c r="AC3072" s="247" t="s">
        <v>6708</v>
      </c>
      <c r="AD3072" s="247" t="s">
        <v>6709</v>
      </c>
      <c r="AE3072" s="248">
        <v>0</v>
      </c>
      <c r="AF3072" s="247" t="s">
        <v>6709</v>
      </c>
      <c r="AG3072" s="242" t="str">
        <f>IFERROR(VLOOKUP(작성용!A:A,RM!A:D,4,0),"-")</f>
        <v>김연수</v>
      </c>
      <c r="AH3072" s="9" t="s">
        <v>10126</v>
      </c>
      <c r="AI3072" s="238" t="s">
        <v>9173</v>
      </c>
      <c r="AJ3072" s="238" t="s">
        <v>9173</v>
      </c>
      <c r="AK3072" s="238" t="s">
        <v>6726</v>
      </c>
      <c r="AL3072" s="238">
        <v>3071</v>
      </c>
    </row>
    <row r="3073" spans="1:38" x14ac:dyDescent="0.3">
      <c r="A3073" s="223" t="s">
        <v>851</v>
      </c>
      <c r="B3073" s="223" t="s">
        <v>10122</v>
      </c>
      <c r="C3073" s="244" t="s">
        <v>6717</v>
      </c>
      <c r="D3073" s="240" t="s">
        <v>10054</v>
      </c>
      <c r="E3073" s="239" t="s">
        <v>6027</v>
      </c>
      <c r="F3073" s="243" t="s">
        <v>6729</v>
      </c>
      <c r="G3073" s="214">
        <v>0</v>
      </c>
      <c r="H3073" s="224" t="s">
        <v>9173</v>
      </c>
      <c r="I3073" s="224"/>
      <c r="J3073" s="234"/>
      <c r="K3073" s="224"/>
      <c r="L3073" s="224"/>
      <c r="M3073" s="224"/>
      <c r="N3073" s="243" t="s">
        <v>6946</v>
      </c>
      <c r="O3073" s="226" t="s">
        <v>10123</v>
      </c>
      <c r="P3073" s="226" t="s">
        <v>10124</v>
      </c>
      <c r="Q3073" s="226" t="s">
        <v>10125</v>
      </c>
      <c r="R3073" s="212" t="s">
        <v>6028</v>
      </c>
      <c r="S3073" s="212">
        <v>200000475</v>
      </c>
      <c r="T3073" s="236">
        <v>45534</v>
      </c>
      <c r="U3073" s="237" t="s">
        <v>6722</v>
      </c>
      <c r="V3073" s="237">
        <v>45573</v>
      </c>
      <c r="W3073" s="237">
        <v>45581</v>
      </c>
      <c r="X3073" s="237" t="s">
        <v>9173</v>
      </c>
      <c r="Y3073" s="225"/>
      <c r="Z3073" s="237" t="s">
        <v>6084</v>
      </c>
      <c r="AA3073" s="225">
        <v>202409</v>
      </c>
      <c r="AB3073" s="246"/>
      <c r="AC3073" s="247" t="s">
        <v>6708</v>
      </c>
      <c r="AD3073" s="247" t="s">
        <v>6709</v>
      </c>
      <c r="AE3073" s="248">
        <v>0</v>
      </c>
      <c r="AF3073" s="247" t="s">
        <v>6709</v>
      </c>
      <c r="AG3073" s="242" t="str">
        <f>IFERROR(VLOOKUP(작성용!A:A,RM!A:D,4,0),"-")</f>
        <v>김연수</v>
      </c>
      <c r="AH3073" s="9" t="s">
        <v>10126</v>
      </c>
      <c r="AI3073" s="238" t="s">
        <v>9173</v>
      </c>
      <c r="AJ3073" s="238" t="s">
        <v>9173</v>
      </c>
      <c r="AK3073" s="238" t="s">
        <v>6726</v>
      </c>
      <c r="AL3073" s="238">
        <v>3072</v>
      </c>
    </row>
    <row r="3074" spans="1:38" x14ac:dyDescent="0.3">
      <c r="A3074" s="223" t="s">
        <v>851</v>
      </c>
      <c r="B3074" s="223" t="s">
        <v>10122</v>
      </c>
      <c r="C3074" s="244" t="s">
        <v>6717</v>
      </c>
      <c r="D3074" s="240" t="s">
        <v>10214</v>
      </c>
      <c r="E3074" s="239" t="s">
        <v>6308</v>
      </c>
      <c r="F3074" s="243" t="s">
        <v>6729</v>
      </c>
      <c r="G3074" s="214">
        <v>0</v>
      </c>
      <c r="H3074" s="224" t="s">
        <v>9173</v>
      </c>
      <c r="I3074" s="224"/>
      <c r="J3074" s="234"/>
      <c r="K3074" s="224"/>
      <c r="L3074" s="224"/>
      <c r="M3074" s="224"/>
      <c r="N3074" s="243" t="s">
        <v>6946</v>
      </c>
      <c r="O3074" s="226" t="s">
        <v>10123</v>
      </c>
      <c r="P3074" s="226" t="s">
        <v>10124</v>
      </c>
      <c r="Q3074" s="226" t="s">
        <v>10125</v>
      </c>
      <c r="R3074" s="212" t="s">
        <v>6309</v>
      </c>
      <c r="S3074" s="212">
        <v>200000487</v>
      </c>
      <c r="T3074" s="236">
        <v>45534</v>
      </c>
      <c r="U3074" s="237" t="s">
        <v>6722</v>
      </c>
      <c r="V3074" s="237">
        <v>45573</v>
      </c>
      <c r="W3074" s="237">
        <v>45581</v>
      </c>
      <c r="X3074" s="237" t="s">
        <v>9173</v>
      </c>
      <c r="Y3074" s="225"/>
      <c r="Z3074" s="237" t="s">
        <v>6084</v>
      </c>
      <c r="AA3074" s="225">
        <v>202409</v>
      </c>
      <c r="AB3074" s="246"/>
      <c r="AC3074" s="247" t="s">
        <v>6708</v>
      </c>
      <c r="AD3074" s="247" t="s">
        <v>6709</v>
      </c>
      <c r="AE3074" s="248">
        <v>0</v>
      </c>
      <c r="AF3074" s="247" t="s">
        <v>6709</v>
      </c>
      <c r="AG3074" s="242" t="str">
        <f>IFERROR(VLOOKUP(작성용!A:A,RM!A:D,4,0),"-")</f>
        <v>김연수</v>
      </c>
      <c r="AH3074" s="9" t="s">
        <v>10126</v>
      </c>
      <c r="AI3074" s="238" t="s">
        <v>9173</v>
      </c>
      <c r="AJ3074" s="238" t="s">
        <v>9173</v>
      </c>
      <c r="AK3074" s="238" t="s">
        <v>6726</v>
      </c>
      <c r="AL3074" s="238">
        <v>3073</v>
      </c>
    </row>
    <row r="3075" spans="1:38" x14ac:dyDescent="0.3">
      <c r="A3075" s="223" t="s">
        <v>851</v>
      </c>
      <c r="B3075" s="223" t="s">
        <v>10122</v>
      </c>
      <c r="C3075" s="244" t="s">
        <v>6717</v>
      </c>
      <c r="D3075" s="240" t="s">
        <v>10215</v>
      </c>
      <c r="E3075" s="239" t="s">
        <v>6310</v>
      </c>
      <c r="F3075" s="243" t="s">
        <v>6729</v>
      </c>
      <c r="G3075" s="214">
        <v>0</v>
      </c>
      <c r="H3075" s="224" t="s">
        <v>9173</v>
      </c>
      <c r="I3075" s="224"/>
      <c r="J3075" s="234"/>
      <c r="K3075" s="224"/>
      <c r="L3075" s="224"/>
      <c r="M3075" s="224"/>
      <c r="N3075" s="243" t="s">
        <v>6946</v>
      </c>
      <c r="O3075" s="226" t="s">
        <v>10123</v>
      </c>
      <c r="P3075" s="226" t="s">
        <v>10124</v>
      </c>
      <c r="Q3075" s="226" t="s">
        <v>10125</v>
      </c>
      <c r="R3075" s="212" t="s">
        <v>6311</v>
      </c>
      <c r="S3075" s="212">
        <v>200000488</v>
      </c>
      <c r="T3075" s="236">
        <v>45534</v>
      </c>
      <c r="U3075" s="237" t="s">
        <v>6722</v>
      </c>
      <c r="V3075" s="237">
        <v>45573</v>
      </c>
      <c r="W3075" s="237">
        <v>45581</v>
      </c>
      <c r="X3075" s="237" t="s">
        <v>9173</v>
      </c>
      <c r="Y3075" s="225"/>
      <c r="Z3075" s="237" t="s">
        <v>6084</v>
      </c>
      <c r="AA3075" s="225">
        <v>202409</v>
      </c>
      <c r="AB3075" s="246"/>
      <c r="AC3075" s="247" t="s">
        <v>6708</v>
      </c>
      <c r="AD3075" s="247" t="s">
        <v>6709</v>
      </c>
      <c r="AE3075" s="248">
        <v>0</v>
      </c>
      <c r="AF3075" s="247" t="s">
        <v>6709</v>
      </c>
      <c r="AG3075" s="242" t="str">
        <f>IFERROR(VLOOKUP(작성용!A:A,RM!A:D,4,0),"-")</f>
        <v>김연수</v>
      </c>
      <c r="AH3075" s="9" t="s">
        <v>10126</v>
      </c>
      <c r="AI3075" s="238" t="s">
        <v>9173</v>
      </c>
      <c r="AJ3075" s="238" t="s">
        <v>9173</v>
      </c>
      <c r="AK3075" s="238" t="s">
        <v>6726</v>
      </c>
      <c r="AL3075" s="238">
        <v>3074</v>
      </c>
    </row>
    <row r="3076" spans="1:38" x14ac:dyDescent="0.3">
      <c r="A3076" s="223" t="s">
        <v>851</v>
      </c>
      <c r="B3076" s="223" t="s">
        <v>10122</v>
      </c>
      <c r="C3076" s="244" t="s">
        <v>6717</v>
      </c>
      <c r="D3076" s="240" t="s">
        <v>7323</v>
      </c>
      <c r="E3076" s="239" t="s">
        <v>4509</v>
      </c>
      <c r="F3076" s="243" t="s">
        <v>6729</v>
      </c>
      <c r="G3076" s="214">
        <v>0</v>
      </c>
      <c r="H3076" s="224" t="s">
        <v>9173</v>
      </c>
      <c r="I3076" s="224"/>
      <c r="J3076" s="234"/>
      <c r="K3076" s="224"/>
      <c r="L3076" s="224"/>
      <c r="M3076" s="224"/>
      <c r="N3076" s="243" t="s">
        <v>6946</v>
      </c>
      <c r="O3076" s="226" t="s">
        <v>10123</v>
      </c>
      <c r="P3076" s="226" t="s">
        <v>10124</v>
      </c>
      <c r="Q3076" s="226" t="s">
        <v>10125</v>
      </c>
      <c r="R3076" s="212" t="s">
        <v>4510</v>
      </c>
      <c r="S3076" s="212">
        <v>200000489</v>
      </c>
      <c r="T3076" s="236">
        <v>45534</v>
      </c>
      <c r="U3076" s="237" t="s">
        <v>6722</v>
      </c>
      <c r="V3076" s="237">
        <v>45573</v>
      </c>
      <c r="W3076" s="237">
        <v>45581</v>
      </c>
      <c r="X3076" s="237" t="s">
        <v>9173</v>
      </c>
      <c r="Y3076" s="225"/>
      <c r="Z3076" s="237" t="s">
        <v>6084</v>
      </c>
      <c r="AA3076" s="225">
        <v>202409</v>
      </c>
      <c r="AB3076" s="246"/>
      <c r="AC3076" s="247" t="s">
        <v>6708</v>
      </c>
      <c r="AD3076" s="247" t="s">
        <v>6709</v>
      </c>
      <c r="AE3076" s="248">
        <v>0</v>
      </c>
      <c r="AF3076" s="247" t="s">
        <v>6709</v>
      </c>
      <c r="AG3076" s="242" t="str">
        <f>IFERROR(VLOOKUP(작성용!A:A,RM!A:D,4,0),"-")</f>
        <v>김연수</v>
      </c>
      <c r="AH3076" s="9" t="s">
        <v>10126</v>
      </c>
      <c r="AI3076" s="238" t="s">
        <v>9173</v>
      </c>
      <c r="AJ3076" s="238" t="s">
        <v>9173</v>
      </c>
      <c r="AK3076" s="238" t="s">
        <v>6726</v>
      </c>
      <c r="AL3076" s="238">
        <v>3075</v>
      </c>
    </row>
    <row r="3077" spans="1:38" x14ac:dyDescent="0.3">
      <c r="A3077" s="223" t="s">
        <v>851</v>
      </c>
      <c r="B3077" s="223" t="s">
        <v>10122</v>
      </c>
      <c r="C3077" s="244" t="s">
        <v>6717</v>
      </c>
      <c r="D3077" s="240" t="s">
        <v>6748</v>
      </c>
      <c r="E3077" s="239" t="s">
        <v>3971</v>
      </c>
      <c r="F3077" s="243" t="s">
        <v>6729</v>
      </c>
      <c r="G3077" s="214">
        <v>0</v>
      </c>
      <c r="H3077" s="224" t="s">
        <v>9173</v>
      </c>
      <c r="I3077" s="224"/>
      <c r="J3077" s="234"/>
      <c r="K3077" s="224"/>
      <c r="L3077" s="224"/>
      <c r="M3077" s="224"/>
      <c r="N3077" s="243" t="s">
        <v>6946</v>
      </c>
      <c r="O3077" s="226" t="s">
        <v>10123</v>
      </c>
      <c r="P3077" s="226" t="s">
        <v>10124</v>
      </c>
      <c r="Q3077" s="226" t="s">
        <v>10125</v>
      </c>
      <c r="R3077" s="212" t="s">
        <v>4200</v>
      </c>
      <c r="S3077" s="212">
        <v>200000490</v>
      </c>
      <c r="T3077" s="236">
        <v>45534</v>
      </c>
      <c r="U3077" s="237" t="s">
        <v>6722</v>
      </c>
      <c r="V3077" s="237">
        <v>45573</v>
      </c>
      <c r="W3077" s="237">
        <v>45581</v>
      </c>
      <c r="X3077" s="237" t="s">
        <v>9173</v>
      </c>
      <c r="Y3077" s="225"/>
      <c r="Z3077" s="237" t="s">
        <v>6084</v>
      </c>
      <c r="AA3077" s="225">
        <v>202409</v>
      </c>
      <c r="AB3077" s="246"/>
      <c r="AC3077" s="247" t="s">
        <v>6708</v>
      </c>
      <c r="AD3077" s="247" t="s">
        <v>6709</v>
      </c>
      <c r="AE3077" s="248">
        <v>0</v>
      </c>
      <c r="AF3077" s="247" t="s">
        <v>6709</v>
      </c>
      <c r="AG3077" s="242" t="str">
        <f>IFERROR(VLOOKUP(작성용!A:A,RM!A:D,4,0),"-")</f>
        <v>김연수</v>
      </c>
      <c r="AH3077" s="9" t="s">
        <v>10126</v>
      </c>
      <c r="AI3077" s="238" t="s">
        <v>9173</v>
      </c>
      <c r="AJ3077" s="238" t="s">
        <v>9173</v>
      </c>
      <c r="AK3077" s="238" t="s">
        <v>6726</v>
      </c>
      <c r="AL3077" s="238">
        <v>3076</v>
      </c>
    </row>
    <row r="3078" spans="1:38" x14ac:dyDescent="0.3">
      <c r="A3078" s="223" t="s">
        <v>851</v>
      </c>
      <c r="B3078" s="223" t="s">
        <v>10122</v>
      </c>
      <c r="C3078" s="244" t="s">
        <v>6717</v>
      </c>
      <c r="D3078" s="240" t="s">
        <v>10216</v>
      </c>
      <c r="E3078" s="239" t="s">
        <v>6312</v>
      </c>
      <c r="F3078" s="243" t="s">
        <v>6729</v>
      </c>
      <c r="G3078" s="214">
        <v>0</v>
      </c>
      <c r="H3078" s="224" t="s">
        <v>9173</v>
      </c>
      <c r="I3078" s="224"/>
      <c r="J3078" s="234"/>
      <c r="K3078" s="224"/>
      <c r="L3078" s="224"/>
      <c r="M3078" s="224"/>
      <c r="N3078" s="243" t="s">
        <v>6946</v>
      </c>
      <c r="O3078" s="226" t="s">
        <v>10123</v>
      </c>
      <c r="P3078" s="226" t="s">
        <v>10124</v>
      </c>
      <c r="Q3078" s="226" t="s">
        <v>10125</v>
      </c>
      <c r="R3078" s="212" t="s">
        <v>6313</v>
      </c>
      <c r="S3078" s="212">
        <v>200000491</v>
      </c>
      <c r="T3078" s="236">
        <v>45534</v>
      </c>
      <c r="U3078" s="237" t="s">
        <v>6722</v>
      </c>
      <c r="V3078" s="237">
        <v>45573</v>
      </c>
      <c r="W3078" s="237">
        <v>45581</v>
      </c>
      <c r="X3078" s="237" t="s">
        <v>9173</v>
      </c>
      <c r="Y3078" s="225"/>
      <c r="Z3078" s="237" t="s">
        <v>6084</v>
      </c>
      <c r="AA3078" s="225">
        <v>202409</v>
      </c>
      <c r="AB3078" s="246"/>
      <c r="AC3078" s="247" t="s">
        <v>6708</v>
      </c>
      <c r="AD3078" s="247" t="s">
        <v>6709</v>
      </c>
      <c r="AE3078" s="248">
        <v>0</v>
      </c>
      <c r="AF3078" s="247" t="s">
        <v>6709</v>
      </c>
      <c r="AG3078" s="242" t="str">
        <f>IFERROR(VLOOKUP(작성용!A:A,RM!A:D,4,0),"-")</f>
        <v>김연수</v>
      </c>
      <c r="AH3078" s="9" t="s">
        <v>10126</v>
      </c>
      <c r="AI3078" s="238" t="s">
        <v>9173</v>
      </c>
      <c r="AJ3078" s="238" t="s">
        <v>9173</v>
      </c>
      <c r="AK3078" s="238" t="s">
        <v>6726</v>
      </c>
      <c r="AL3078" s="238">
        <v>3077</v>
      </c>
    </row>
    <row r="3079" spans="1:38" x14ac:dyDescent="0.3">
      <c r="A3079" s="223" t="s">
        <v>851</v>
      </c>
      <c r="B3079" s="223" t="s">
        <v>10122</v>
      </c>
      <c r="C3079" s="244" t="s">
        <v>6717</v>
      </c>
      <c r="D3079" s="240" t="s">
        <v>7738</v>
      </c>
      <c r="E3079" s="239" t="s">
        <v>3956</v>
      </c>
      <c r="F3079" s="243" t="s">
        <v>6729</v>
      </c>
      <c r="G3079" s="214">
        <v>0</v>
      </c>
      <c r="H3079" s="224" t="s">
        <v>9173</v>
      </c>
      <c r="I3079" s="224"/>
      <c r="J3079" s="234"/>
      <c r="K3079" s="224"/>
      <c r="L3079" s="224"/>
      <c r="M3079" s="224"/>
      <c r="N3079" s="243" t="s">
        <v>6946</v>
      </c>
      <c r="O3079" s="226" t="s">
        <v>10123</v>
      </c>
      <c r="P3079" s="226" t="s">
        <v>10124</v>
      </c>
      <c r="Q3079" s="226" t="s">
        <v>10125</v>
      </c>
      <c r="R3079" s="212" t="s">
        <v>4309</v>
      </c>
      <c r="S3079" s="212">
        <v>200000492</v>
      </c>
      <c r="T3079" s="236">
        <v>45534</v>
      </c>
      <c r="U3079" s="237" t="s">
        <v>6722</v>
      </c>
      <c r="V3079" s="237">
        <v>45573</v>
      </c>
      <c r="W3079" s="237">
        <v>45581</v>
      </c>
      <c r="X3079" s="237" t="s">
        <v>9173</v>
      </c>
      <c r="Y3079" s="225"/>
      <c r="Z3079" s="237" t="s">
        <v>6084</v>
      </c>
      <c r="AA3079" s="225">
        <v>202409</v>
      </c>
      <c r="AB3079" s="246"/>
      <c r="AC3079" s="247" t="s">
        <v>6708</v>
      </c>
      <c r="AD3079" s="247" t="s">
        <v>6709</v>
      </c>
      <c r="AE3079" s="248">
        <v>0</v>
      </c>
      <c r="AF3079" s="247" t="s">
        <v>6709</v>
      </c>
      <c r="AG3079" s="242" t="str">
        <f>IFERROR(VLOOKUP(작성용!A:A,RM!A:D,4,0),"-")</f>
        <v>김연수</v>
      </c>
      <c r="AH3079" s="9" t="s">
        <v>10126</v>
      </c>
      <c r="AI3079" s="238" t="s">
        <v>9173</v>
      </c>
      <c r="AJ3079" s="238" t="s">
        <v>9173</v>
      </c>
      <c r="AK3079" s="238" t="s">
        <v>6726</v>
      </c>
      <c r="AL3079" s="238">
        <v>3078</v>
      </c>
    </row>
    <row r="3080" spans="1:38" x14ac:dyDescent="0.3">
      <c r="A3080" s="223" t="s">
        <v>851</v>
      </c>
      <c r="B3080" s="223" t="s">
        <v>10122</v>
      </c>
      <c r="C3080" s="244" t="s">
        <v>6717</v>
      </c>
      <c r="D3080" s="240" t="s">
        <v>10217</v>
      </c>
      <c r="E3080" s="239" t="s">
        <v>6314</v>
      </c>
      <c r="F3080" s="243" t="s">
        <v>6729</v>
      </c>
      <c r="G3080" s="214">
        <v>0</v>
      </c>
      <c r="H3080" s="224" t="s">
        <v>9173</v>
      </c>
      <c r="I3080" s="224"/>
      <c r="J3080" s="234"/>
      <c r="K3080" s="224"/>
      <c r="L3080" s="224"/>
      <c r="M3080" s="224"/>
      <c r="N3080" s="243" t="s">
        <v>6946</v>
      </c>
      <c r="O3080" s="226" t="s">
        <v>10123</v>
      </c>
      <c r="P3080" s="226" t="s">
        <v>10124</v>
      </c>
      <c r="Q3080" s="226" t="s">
        <v>10125</v>
      </c>
      <c r="R3080" s="212" t="s">
        <v>6315</v>
      </c>
      <c r="S3080" s="212">
        <v>200000493</v>
      </c>
      <c r="T3080" s="236">
        <v>45534</v>
      </c>
      <c r="U3080" s="237" t="s">
        <v>6722</v>
      </c>
      <c r="V3080" s="237">
        <v>45573</v>
      </c>
      <c r="W3080" s="237">
        <v>45581</v>
      </c>
      <c r="X3080" s="237" t="s">
        <v>9173</v>
      </c>
      <c r="Y3080" s="225"/>
      <c r="Z3080" s="237" t="s">
        <v>6084</v>
      </c>
      <c r="AA3080" s="225">
        <v>202409</v>
      </c>
      <c r="AB3080" s="246"/>
      <c r="AC3080" s="247" t="s">
        <v>6708</v>
      </c>
      <c r="AD3080" s="247" t="s">
        <v>6709</v>
      </c>
      <c r="AE3080" s="248">
        <v>0</v>
      </c>
      <c r="AF3080" s="247" t="s">
        <v>6709</v>
      </c>
      <c r="AG3080" s="242" t="str">
        <f>IFERROR(VLOOKUP(작성용!A:A,RM!A:D,4,0),"-")</f>
        <v>김연수</v>
      </c>
      <c r="AH3080" s="9" t="s">
        <v>10126</v>
      </c>
      <c r="AI3080" s="238" t="s">
        <v>9173</v>
      </c>
      <c r="AJ3080" s="238" t="s">
        <v>9173</v>
      </c>
      <c r="AK3080" s="238" t="s">
        <v>6726</v>
      </c>
      <c r="AL3080" s="238">
        <v>3079</v>
      </c>
    </row>
    <row r="3081" spans="1:38" x14ac:dyDescent="0.3">
      <c r="A3081" s="223" t="s">
        <v>851</v>
      </c>
      <c r="B3081" s="223" t="s">
        <v>10122</v>
      </c>
      <c r="C3081" s="244" t="s">
        <v>6717</v>
      </c>
      <c r="D3081" s="240" t="s">
        <v>7294</v>
      </c>
      <c r="E3081" s="239" t="s">
        <v>3958</v>
      </c>
      <c r="F3081" s="243" t="s">
        <v>6729</v>
      </c>
      <c r="G3081" s="214">
        <v>0</v>
      </c>
      <c r="H3081" s="224" t="s">
        <v>9173</v>
      </c>
      <c r="I3081" s="224"/>
      <c r="J3081" s="234"/>
      <c r="K3081" s="224"/>
      <c r="L3081" s="224"/>
      <c r="M3081" s="224"/>
      <c r="N3081" s="243" t="s">
        <v>6946</v>
      </c>
      <c r="O3081" s="226" t="s">
        <v>10123</v>
      </c>
      <c r="P3081" s="226" t="s">
        <v>10124</v>
      </c>
      <c r="Q3081" s="226" t="s">
        <v>10125</v>
      </c>
      <c r="R3081" s="212" t="s">
        <v>4212</v>
      </c>
      <c r="S3081" s="212">
        <v>200000494</v>
      </c>
      <c r="T3081" s="236">
        <v>45534</v>
      </c>
      <c r="U3081" s="237" t="s">
        <v>6722</v>
      </c>
      <c r="V3081" s="237">
        <v>45573</v>
      </c>
      <c r="W3081" s="237">
        <v>45581</v>
      </c>
      <c r="X3081" s="237" t="s">
        <v>9173</v>
      </c>
      <c r="Y3081" s="225"/>
      <c r="Z3081" s="237" t="s">
        <v>6084</v>
      </c>
      <c r="AA3081" s="225">
        <v>202409</v>
      </c>
      <c r="AB3081" s="246"/>
      <c r="AC3081" s="247" t="s">
        <v>6708</v>
      </c>
      <c r="AD3081" s="247" t="s">
        <v>6709</v>
      </c>
      <c r="AE3081" s="248">
        <v>0</v>
      </c>
      <c r="AF3081" s="247" t="s">
        <v>6709</v>
      </c>
      <c r="AG3081" s="242" t="str">
        <f>IFERROR(VLOOKUP(작성용!A:A,RM!A:D,4,0),"-")</f>
        <v>김연수</v>
      </c>
      <c r="AH3081" s="9" t="s">
        <v>10126</v>
      </c>
      <c r="AI3081" s="238" t="s">
        <v>9173</v>
      </c>
      <c r="AJ3081" s="238" t="s">
        <v>9173</v>
      </c>
      <c r="AK3081" s="238" t="s">
        <v>6726</v>
      </c>
      <c r="AL3081" s="238">
        <v>3080</v>
      </c>
    </row>
    <row r="3082" spans="1:38" x14ac:dyDescent="0.3">
      <c r="A3082" s="223" t="s">
        <v>851</v>
      </c>
      <c r="B3082" s="223" t="s">
        <v>10122</v>
      </c>
      <c r="C3082" s="244" t="s">
        <v>6717</v>
      </c>
      <c r="D3082" s="240" t="s">
        <v>10218</v>
      </c>
      <c r="E3082" s="239" t="s">
        <v>6316</v>
      </c>
      <c r="F3082" s="243" t="s">
        <v>6729</v>
      </c>
      <c r="G3082" s="214">
        <v>0</v>
      </c>
      <c r="H3082" s="224" t="s">
        <v>9173</v>
      </c>
      <c r="I3082" s="224"/>
      <c r="J3082" s="234"/>
      <c r="K3082" s="224"/>
      <c r="L3082" s="224"/>
      <c r="M3082" s="224"/>
      <c r="N3082" s="243" t="s">
        <v>6946</v>
      </c>
      <c r="O3082" s="226" t="s">
        <v>10123</v>
      </c>
      <c r="P3082" s="226" t="s">
        <v>10124</v>
      </c>
      <c r="Q3082" s="226" t="s">
        <v>10125</v>
      </c>
      <c r="R3082" s="212" t="s">
        <v>6317</v>
      </c>
      <c r="S3082" s="212">
        <v>200000495</v>
      </c>
      <c r="T3082" s="236">
        <v>45534</v>
      </c>
      <c r="U3082" s="237" t="s">
        <v>6722</v>
      </c>
      <c r="V3082" s="237">
        <v>45573</v>
      </c>
      <c r="W3082" s="237">
        <v>45581</v>
      </c>
      <c r="X3082" s="237" t="s">
        <v>9173</v>
      </c>
      <c r="Y3082" s="225"/>
      <c r="Z3082" s="237" t="s">
        <v>6084</v>
      </c>
      <c r="AA3082" s="225">
        <v>202409</v>
      </c>
      <c r="AB3082" s="246"/>
      <c r="AC3082" s="247" t="s">
        <v>6708</v>
      </c>
      <c r="AD3082" s="247" t="s">
        <v>6709</v>
      </c>
      <c r="AE3082" s="248">
        <v>0</v>
      </c>
      <c r="AF3082" s="247" t="s">
        <v>6709</v>
      </c>
      <c r="AG3082" s="242" t="str">
        <f>IFERROR(VLOOKUP(작성용!A:A,RM!A:D,4,0),"-")</f>
        <v>김연수</v>
      </c>
      <c r="AH3082" s="9" t="s">
        <v>10126</v>
      </c>
      <c r="AI3082" s="238" t="s">
        <v>9173</v>
      </c>
      <c r="AJ3082" s="238" t="s">
        <v>9173</v>
      </c>
      <c r="AK3082" s="238" t="s">
        <v>6726</v>
      </c>
      <c r="AL3082" s="238">
        <v>3081</v>
      </c>
    </row>
    <row r="3083" spans="1:38" x14ac:dyDescent="0.3">
      <c r="A3083" s="223" t="s">
        <v>851</v>
      </c>
      <c r="B3083" s="223" t="s">
        <v>10122</v>
      </c>
      <c r="C3083" s="244" t="s">
        <v>6717</v>
      </c>
      <c r="D3083" s="240" t="s">
        <v>10219</v>
      </c>
      <c r="E3083" s="239" t="s">
        <v>6318</v>
      </c>
      <c r="F3083" s="243" t="s">
        <v>6729</v>
      </c>
      <c r="G3083" s="214">
        <v>0</v>
      </c>
      <c r="H3083" s="224" t="s">
        <v>9173</v>
      </c>
      <c r="I3083" s="224"/>
      <c r="J3083" s="234"/>
      <c r="K3083" s="224"/>
      <c r="L3083" s="224"/>
      <c r="M3083" s="224"/>
      <c r="N3083" s="243" t="s">
        <v>6946</v>
      </c>
      <c r="O3083" s="226" t="s">
        <v>10123</v>
      </c>
      <c r="P3083" s="226" t="s">
        <v>10124</v>
      </c>
      <c r="Q3083" s="226" t="s">
        <v>10125</v>
      </c>
      <c r="R3083" s="212" t="s">
        <v>6319</v>
      </c>
      <c r="S3083" s="212">
        <v>200000496</v>
      </c>
      <c r="T3083" s="236">
        <v>45534</v>
      </c>
      <c r="U3083" s="237" t="s">
        <v>6722</v>
      </c>
      <c r="V3083" s="237">
        <v>45573</v>
      </c>
      <c r="W3083" s="237">
        <v>45581</v>
      </c>
      <c r="X3083" s="237" t="s">
        <v>9173</v>
      </c>
      <c r="Y3083" s="225"/>
      <c r="Z3083" s="237" t="s">
        <v>6084</v>
      </c>
      <c r="AA3083" s="225">
        <v>202409</v>
      </c>
      <c r="AB3083" s="246"/>
      <c r="AC3083" s="247" t="s">
        <v>6708</v>
      </c>
      <c r="AD3083" s="247" t="s">
        <v>6709</v>
      </c>
      <c r="AE3083" s="248">
        <v>0</v>
      </c>
      <c r="AF3083" s="247" t="s">
        <v>6709</v>
      </c>
      <c r="AG3083" s="242" t="str">
        <f>IFERROR(VLOOKUP(작성용!A:A,RM!A:D,4,0),"-")</f>
        <v>김연수</v>
      </c>
      <c r="AH3083" s="9" t="s">
        <v>10126</v>
      </c>
      <c r="AI3083" s="238" t="s">
        <v>9173</v>
      </c>
      <c r="AJ3083" s="238" t="s">
        <v>9173</v>
      </c>
      <c r="AK3083" s="238" t="s">
        <v>6726</v>
      </c>
      <c r="AL3083" s="238">
        <v>3082</v>
      </c>
    </row>
    <row r="3084" spans="1:38" x14ac:dyDescent="0.3">
      <c r="A3084" s="223" t="s">
        <v>851</v>
      </c>
      <c r="B3084" s="223" t="s">
        <v>10122</v>
      </c>
      <c r="C3084" s="244" t="s">
        <v>6717</v>
      </c>
      <c r="D3084" s="240" t="s">
        <v>10220</v>
      </c>
      <c r="E3084" s="239" t="s">
        <v>6320</v>
      </c>
      <c r="F3084" s="243" t="s">
        <v>6729</v>
      </c>
      <c r="G3084" s="214">
        <v>0</v>
      </c>
      <c r="H3084" s="224" t="s">
        <v>9173</v>
      </c>
      <c r="I3084" s="224"/>
      <c r="J3084" s="234"/>
      <c r="K3084" s="224"/>
      <c r="L3084" s="224"/>
      <c r="M3084" s="224"/>
      <c r="N3084" s="243" t="s">
        <v>6946</v>
      </c>
      <c r="O3084" s="226" t="s">
        <v>10123</v>
      </c>
      <c r="P3084" s="226" t="s">
        <v>10124</v>
      </c>
      <c r="Q3084" s="226" t="s">
        <v>10125</v>
      </c>
      <c r="R3084" s="212" t="s">
        <v>6321</v>
      </c>
      <c r="S3084" s="212">
        <v>200000497</v>
      </c>
      <c r="T3084" s="236">
        <v>45534</v>
      </c>
      <c r="U3084" s="237" t="s">
        <v>6722</v>
      </c>
      <c r="V3084" s="237">
        <v>45573</v>
      </c>
      <c r="W3084" s="237">
        <v>45581</v>
      </c>
      <c r="X3084" s="237" t="s">
        <v>9173</v>
      </c>
      <c r="Y3084" s="225"/>
      <c r="Z3084" s="237" t="s">
        <v>6084</v>
      </c>
      <c r="AA3084" s="225">
        <v>202409</v>
      </c>
      <c r="AB3084" s="246"/>
      <c r="AC3084" s="247" t="s">
        <v>6708</v>
      </c>
      <c r="AD3084" s="247" t="s">
        <v>6709</v>
      </c>
      <c r="AE3084" s="248">
        <v>0</v>
      </c>
      <c r="AF3084" s="247" t="s">
        <v>6709</v>
      </c>
      <c r="AG3084" s="242" t="str">
        <f>IFERROR(VLOOKUP(작성용!A:A,RM!A:D,4,0),"-")</f>
        <v>김연수</v>
      </c>
      <c r="AH3084" s="9" t="s">
        <v>10126</v>
      </c>
      <c r="AI3084" s="238" t="s">
        <v>9173</v>
      </c>
      <c r="AJ3084" s="238" t="s">
        <v>9173</v>
      </c>
      <c r="AK3084" s="238" t="s">
        <v>6726</v>
      </c>
      <c r="AL3084" s="238">
        <v>3083</v>
      </c>
    </row>
    <row r="3085" spans="1:38" x14ac:dyDescent="0.3">
      <c r="A3085" s="223" t="s">
        <v>851</v>
      </c>
      <c r="B3085" s="223" t="s">
        <v>10122</v>
      </c>
      <c r="C3085" s="244" t="s">
        <v>6717</v>
      </c>
      <c r="D3085" s="240" t="s">
        <v>8725</v>
      </c>
      <c r="E3085" s="239" t="s">
        <v>5378</v>
      </c>
      <c r="F3085" s="243" t="s">
        <v>6729</v>
      </c>
      <c r="G3085" s="214">
        <v>0</v>
      </c>
      <c r="H3085" s="224" t="s">
        <v>9173</v>
      </c>
      <c r="I3085" s="224"/>
      <c r="J3085" s="234"/>
      <c r="K3085" s="224"/>
      <c r="L3085" s="224"/>
      <c r="M3085" s="224"/>
      <c r="N3085" s="243" t="s">
        <v>6946</v>
      </c>
      <c r="O3085" s="226" t="s">
        <v>10123</v>
      </c>
      <c r="P3085" s="226" t="s">
        <v>10124</v>
      </c>
      <c r="Q3085" s="226" t="s">
        <v>10125</v>
      </c>
      <c r="R3085" s="212" t="s">
        <v>5379</v>
      </c>
      <c r="S3085" s="212">
        <v>200000498</v>
      </c>
      <c r="T3085" s="236">
        <v>45534</v>
      </c>
      <c r="U3085" s="237" t="s">
        <v>6722</v>
      </c>
      <c r="V3085" s="237">
        <v>45573</v>
      </c>
      <c r="W3085" s="237">
        <v>45581</v>
      </c>
      <c r="X3085" s="237" t="s">
        <v>9173</v>
      </c>
      <c r="Y3085" s="225"/>
      <c r="Z3085" s="237" t="s">
        <v>6084</v>
      </c>
      <c r="AA3085" s="225">
        <v>202409</v>
      </c>
      <c r="AB3085" s="246"/>
      <c r="AC3085" s="247" t="s">
        <v>6708</v>
      </c>
      <c r="AD3085" s="247" t="s">
        <v>6709</v>
      </c>
      <c r="AE3085" s="248">
        <v>0</v>
      </c>
      <c r="AF3085" s="247" t="s">
        <v>6709</v>
      </c>
      <c r="AG3085" s="242" t="str">
        <f>IFERROR(VLOOKUP(작성용!A:A,RM!A:D,4,0),"-")</f>
        <v>김연수</v>
      </c>
      <c r="AH3085" s="9" t="s">
        <v>10126</v>
      </c>
      <c r="AI3085" s="238" t="s">
        <v>9173</v>
      </c>
      <c r="AJ3085" s="238" t="s">
        <v>9173</v>
      </c>
      <c r="AK3085" s="238" t="s">
        <v>6726</v>
      </c>
      <c r="AL3085" s="238">
        <v>3084</v>
      </c>
    </row>
    <row r="3086" spans="1:38" x14ac:dyDescent="0.3">
      <c r="A3086" s="223" t="s">
        <v>851</v>
      </c>
      <c r="B3086" s="223" t="s">
        <v>10122</v>
      </c>
      <c r="C3086" s="244" t="s">
        <v>6717</v>
      </c>
      <c r="D3086" s="240" t="s">
        <v>8658</v>
      </c>
      <c r="E3086" s="239" t="s">
        <v>5313</v>
      </c>
      <c r="F3086" s="243" t="s">
        <v>6729</v>
      </c>
      <c r="G3086" s="214">
        <v>0</v>
      </c>
      <c r="H3086" s="224" t="s">
        <v>9173</v>
      </c>
      <c r="I3086" s="224"/>
      <c r="J3086" s="234"/>
      <c r="K3086" s="224"/>
      <c r="L3086" s="224"/>
      <c r="M3086" s="224"/>
      <c r="N3086" s="243" t="s">
        <v>6946</v>
      </c>
      <c r="O3086" s="226" t="s">
        <v>10123</v>
      </c>
      <c r="P3086" s="226" t="s">
        <v>10124</v>
      </c>
      <c r="Q3086" s="226" t="s">
        <v>10125</v>
      </c>
      <c r="R3086" s="212" t="s">
        <v>5314</v>
      </c>
      <c r="S3086" s="212">
        <v>200000500</v>
      </c>
      <c r="T3086" s="236">
        <v>45534</v>
      </c>
      <c r="U3086" s="237" t="s">
        <v>6722</v>
      </c>
      <c r="V3086" s="237">
        <v>45573</v>
      </c>
      <c r="W3086" s="237">
        <v>45581</v>
      </c>
      <c r="X3086" s="237" t="s">
        <v>9173</v>
      </c>
      <c r="Y3086" s="225"/>
      <c r="Z3086" s="237" t="s">
        <v>6084</v>
      </c>
      <c r="AA3086" s="225">
        <v>202409</v>
      </c>
      <c r="AB3086" s="246"/>
      <c r="AC3086" s="247" t="s">
        <v>6708</v>
      </c>
      <c r="AD3086" s="247" t="s">
        <v>6709</v>
      </c>
      <c r="AE3086" s="248">
        <v>0</v>
      </c>
      <c r="AF3086" s="247" t="s">
        <v>6709</v>
      </c>
      <c r="AG3086" s="242" t="str">
        <f>IFERROR(VLOOKUP(작성용!A:A,RM!A:D,4,0),"-")</f>
        <v>김연수</v>
      </c>
      <c r="AH3086" s="9" t="s">
        <v>10126</v>
      </c>
      <c r="AI3086" s="238" t="s">
        <v>9173</v>
      </c>
      <c r="AJ3086" s="238" t="s">
        <v>9173</v>
      </c>
      <c r="AK3086" s="238" t="s">
        <v>6726</v>
      </c>
      <c r="AL3086" s="238">
        <v>3085</v>
      </c>
    </row>
    <row r="3087" spans="1:38" x14ac:dyDescent="0.3">
      <c r="A3087" s="223" t="s">
        <v>851</v>
      </c>
      <c r="B3087" s="223" t="s">
        <v>10122</v>
      </c>
      <c r="C3087" s="244" t="s">
        <v>6717</v>
      </c>
      <c r="D3087" s="240" t="s">
        <v>6775</v>
      </c>
      <c r="E3087" s="239" t="s">
        <v>5757</v>
      </c>
      <c r="F3087" s="243" t="s">
        <v>6729</v>
      </c>
      <c r="G3087" s="214">
        <v>0</v>
      </c>
      <c r="H3087" s="224" t="s">
        <v>9173</v>
      </c>
      <c r="I3087" s="224"/>
      <c r="J3087" s="234"/>
      <c r="K3087" s="224"/>
      <c r="L3087" s="224"/>
      <c r="M3087" s="224"/>
      <c r="N3087" s="243" t="s">
        <v>6946</v>
      </c>
      <c r="O3087" s="226" t="s">
        <v>10123</v>
      </c>
      <c r="P3087" s="226" t="s">
        <v>10124</v>
      </c>
      <c r="Q3087" s="226" t="s">
        <v>10125</v>
      </c>
      <c r="R3087" s="212" t="s">
        <v>5758</v>
      </c>
      <c r="S3087" s="212">
        <v>200000501</v>
      </c>
      <c r="T3087" s="236">
        <v>45534</v>
      </c>
      <c r="U3087" s="237" t="s">
        <v>6722</v>
      </c>
      <c r="V3087" s="237">
        <v>45573</v>
      </c>
      <c r="W3087" s="237">
        <v>45581</v>
      </c>
      <c r="X3087" s="237" t="s">
        <v>9173</v>
      </c>
      <c r="Y3087" s="225"/>
      <c r="Z3087" s="237" t="s">
        <v>6084</v>
      </c>
      <c r="AA3087" s="225">
        <v>202409</v>
      </c>
      <c r="AB3087" s="246"/>
      <c r="AC3087" s="247" t="s">
        <v>6708</v>
      </c>
      <c r="AD3087" s="247" t="s">
        <v>6709</v>
      </c>
      <c r="AE3087" s="248">
        <v>0</v>
      </c>
      <c r="AF3087" s="247" t="s">
        <v>6709</v>
      </c>
      <c r="AG3087" s="242" t="str">
        <f>IFERROR(VLOOKUP(작성용!A:A,RM!A:D,4,0),"-")</f>
        <v>김연수</v>
      </c>
      <c r="AH3087" s="9" t="s">
        <v>10126</v>
      </c>
      <c r="AI3087" s="238" t="s">
        <v>9173</v>
      </c>
      <c r="AJ3087" s="238" t="s">
        <v>9173</v>
      </c>
      <c r="AK3087" s="238" t="s">
        <v>6726</v>
      </c>
      <c r="AL3087" s="238">
        <v>3086</v>
      </c>
    </row>
    <row r="3088" spans="1:38" x14ac:dyDescent="0.3">
      <c r="A3088" s="223" t="s">
        <v>851</v>
      </c>
      <c r="B3088" s="223" t="s">
        <v>10122</v>
      </c>
      <c r="C3088" s="244" t="s">
        <v>6717</v>
      </c>
      <c r="D3088" s="240" t="s">
        <v>9544</v>
      </c>
      <c r="E3088" s="239" t="s">
        <v>5710</v>
      </c>
      <c r="F3088" s="243" t="s">
        <v>6729</v>
      </c>
      <c r="G3088" s="214">
        <v>0</v>
      </c>
      <c r="H3088" s="224" t="s">
        <v>9173</v>
      </c>
      <c r="I3088" s="224"/>
      <c r="J3088" s="234"/>
      <c r="K3088" s="224"/>
      <c r="L3088" s="224"/>
      <c r="M3088" s="224"/>
      <c r="N3088" s="243" t="s">
        <v>6946</v>
      </c>
      <c r="O3088" s="226" t="s">
        <v>10123</v>
      </c>
      <c r="P3088" s="226" t="s">
        <v>10124</v>
      </c>
      <c r="Q3088" s="226" t="s">
        <v>10125</v>
      </c>
      <c r="R3088" s="212" t="s">
        <v>5711</v>
      </c>
      <c r="S3088" s="212">
        <v>200002104</v>
      </c>
      <c r="T3088" s="236">
        <v>45534</v>
      </c>
      <c r="U3088" s="237" t="s">
        <v>6722</v>
      </c>
      <c r="V3088" s="237">
        <v>45573</v>
      </c>
      <c r="W3088" s="237">
        <v>45581</v>
      </c>
      <c r="X3088" s="237" t="s">
        <v>9173</v>
      </c>
      <c r="Y3088" s="225"/>
      <c r="Z3088" s="237" t="s">
        <v>6084</v>
      </c>
      <c r="AA3088" s="225">
        <v>202409</v>
      </c>
      <c r="AB3088" s="246"/>
      <c r="AC3088" s="247" t="s">
        <v>6708</v>
      </c>
      <c r="AD3088" s="247" t="s">
        <v>6709</v>
      </c>
      <c r="AE3088" s="248">
        <v>0</v>
      </c>
      <c r="AF3088" s="247" t="s">
        <v>6709</v>
      </c>
      <c r="AG3088" s="242" t="str">
        <f>IFERROR(VLOOKUP(작성용!A:A,RM!A:D,4,0),"-")</f>
        <v>김연수</v>
      </c>
      <c r="AH3088" s="9" t="s">
        <v>10126</v>
      </c>
      <c r="AI3088" s="238" t="s">
        <v>9173</v>
      </c>
      <c r="AJ3088" s="238" t="s">
        <v>9173</v>
      </c>
      <c r="AK3088" s="238" t="s">
        <v>6726</v>
      </c>
      <c r="AL3088" s="238">
        <v>3087</v>
      </c>
    </row>
    <row r="3089" spans="1:38" x14ac:dyDescent="0.3">
      <c r="A3089" s="223" t="s">
        <v>851</v>
      </c>
      <c r="B3089" s="223" t="s">
        <v>10122</v>
      </c>
      <c r="C3089" s="244" t="s">
        <v>6717</v>
      </c>
      <c r="D3089" s="240" t="s">
        <v>10221</v>
      </c>
      <c r="E3089" s="239" t="s">
        <v>6322</v>
      </c>
      <c r="F3089" s="243" t="s">
        <v>6729</v>
      </c>
      <c r="G3089" s="214">
        <v>0</v>
      </c>
      <c r="H3089" s="224" t="s">
        <v>9173</v>
      </c>
      <c r="I3089" s="224"/>
      <c r="J3089" s="234"/>
      <c r="K3089" s="224"/>
      <c r="L3089" s="224"/>
      <c r="M3089" s="224"/>
      <c r="N3089" s="243" t="s">
        <v>6946</v>
      </c>
      <c r="O3089" s="226" t="s">
        <v>10123</v>
      </c>
      <c r="P3089" s="226" t="s">
        <v>10124</v>
      </c>
      <c r="Q3089" s="226" t="s">
        <v>10125</v>
      </c>
      <c r="R3089" s="212" t="s">
        <v>6323</v>
      </c>
      <c r="S3089" s="212">
        <v>200002103</v>
      </c>
      <c r="T3089" s="236">
        <v>45534</v>
      </c>
      <c r="U3089" s="237" t="s">
        <v>6722</v>
      </c>
      <c r="V3089" s="237">
        <v>45573</v>
      </c>
      <c r="W3089" s="237">
        <v>45581</v>
      </c>
      <c r="X3089" s="237" t="s">
        <v>9173</v>
      </c>
      <c r="Y3089" s="225"/>
      <c r="Z3089" s="237" t="s">
        <v>6084</v>
      </c>
      <c r="AA3089" s="225">
        <v>202409</v>
      </c>
      <c r="AB3089" s="246"/>
      <c r="AC3089" s="247" t="s">
        <v>6708</v>
      </c>
      <c r="AD3089" s="247" t="s">
        <v>6709</v>
      </c>
      <c r="AE3089" s="248">
        <v>0</v>
      </c>
      <c r="AF3089" s="247" t="s">
        <v>6709</v>
      </c>
      <c r="AG3089" s="242" t="str">
        <f>IFERROR(VLOOKUP(작성용!A:A,RM!A:D,4,0),"-")</f>
        <v>김연수</v>
      </c>
      <c r="AH3089" s="9" t="s">
        <v>10126</v>
      </c>
      <c r="AI3089" s="238" t="s">
        <v>9173</v>
      </c>
      <c r="AJ3089" s="238" t="s">
        <v>9173</v>
      </c>
      <c r="AK3089" s="238" t="s">
        <v>6726</v>
      </c>
      <c r="AL3089" s="238">
        <v>3088</v>
      </c>
    </row>
    <row r="3090" spans="1:38" x14ac:dyDescent="0.3">
      <c r="A3090" s="223" t="s">
        <v>851</v>
      </c>
      <c r="B3090" s="223" t="s">
        <v>10122</v>
      </c>
      <c r="C3090" s="244" t="s">
        <v>6717</v>
      </c>
      <c r="D3090" s="240" t="s">
        <v>10222</v>
      </c>
      <c r="E3090" s="239" t="s">
        <v>6324</v>
      </c>
      <c r="F3090" s="243" t="s">
        <v>6729</v>
      </c>
      <c r="G3090" s="214">
        <v>0</v>
      </c>
      <c r="H3090" s="224" t="s">
        <v>9173</v>
      </c>
      <c r="I3090" s="224"/>
      <c r="J3090" s="234"/>
      <c r="K3090" s="224"/>
      <c r="L3090" s="224"/>
      <c r="M3090" s="224"/>
      <c r="N3090" s="243" t="s">
        <v>6946</v>
      </c>
      <c r="O3090" s="226" t="s">
        <v>10123</v>
      </c>
      <c r="P3090" s="226" t="s">
        <v>10124</v>
      </c>
      <c r="Q3090" s="226" t="s">
        <v>10125</v>
      </c>
      <c r="R3090" s="212" t="s">
        <v>6325</v>
      </c>
      <c r="S3090" s="212">
        <v>200002102</v>
      </c>
      <c r="T3090" s="236">
        <v>45534</v>
      </c>
      <c r="U3090" s="237" t="s">
        <v>6722</v>
      </c>
      <c r="V3090" s="237">
        <v>45573</v>
      </c>
      <c r="W3090" s="237">
        <v>45581</v>
      </c>
      <c r="X3090" s="237" t="s">
        <v>9173</v>
      </c>
      <c r="Y3090" s="225"/>
      <c r="Z3090" s="237" t="s">
        <v>6084</v>
      </c>
      <c r="AA3090" s="225">
        <v>202409</v>
      </c>
      <c r="AB3090" s="246"/>
      <c r="AC3090" s="247" t="s">
        <v>6708</v>
      </c>
      <c r="AD3090" s="247" t="s">
        <v>6709</v>
      </c>
      <c r="AE3090" s="248">
        <v>0</v>
      </c>
      <c r="AF3090" s="247" t="s">
        <v>6709</v>
      </c>
      <c r="AG3090" s="242" t="str">
        <f>IFERROR(VLOOKUP(작성용!A:A,RM!A:D,4,0),"-")</f>
        <v>김연수</v>
      </c>
      <c r="AH3090" s="9" t="s">
        <v>10126</v>
      </c>
      <c r="AI3090" s="238" t="s">
        <v>9173</v>
      </c>
      <c r="AJ3090" s="238" t="s">
        <v>9173</v>
      </c>
      <c r="AK3090" s="238" t="s">
        <v>6726</v>
      </c>
      <c r="AL3090" s="238">
        <v>3089</v>
      </c>
    </row>
    <row r="3091" spans="1:38" x14ac:dyDescent="0.3">
      <c r="A3091" s="223" t="s">
        <v>851</v>
      </c>
      <c r="B3091" s="223" t="s">
        <v>10122</v>
      </c>
      <c r="C3091" s="244" t="s">
        <v>6717</v>
      </c>
      <c r="D3091" s="240" t="s">
        <v>6844</v>
      </c>
      <c r="E3091" s="239" t="s">
        <v>6326</v>
      </c>
      <c r="F3091" s="243" t="s">
        <v>6729</v>
      </c>
      <c r="G3091" s="214">
        <v>0</v>
      </c>
      <c r="H3091" s="224" t="s">
        <v>9173</v>
      </c>
      <c r="I3091" s="224"/>
      <c r="J3091" s="234"/>
      <c r="K3091" s="224"/>
      <c r="L3091" s="224"/>
      <c r="M3091" s="224"/>
      <c r="N3091" s="243" t="s">
        <v>6946</v>
      </c>
      <c r="O3091" s="226" t="s">
        <v>10123</v>
      </c>
      <c r="P3091" s="226" t="s">
        <v>10124</v>
      </c>
      <c r="Q3091" s="226" t="s">
        <v>10125</v>
      </c>
      <c r="R3091" s="212" t="s">
        <v>6327</v>
      </c>
      <c r="S3091" s="212">
        <v>200002094</v>
      </c>
      <c r="T3091" s="236">
        <v>45534</v>
      </c>
      <c r="U3091" s="237" t="s">
        <v>6722</v>
      </c>
      <c r="V3091" s="237">
        <v>45573</v>
      </c>
      <c r="W3091" s="237">
        <v>45581</v>
      </c>
      <c r="X3091" s="237" t="s">
        <v>9173</v>
      </c>
      <c r="Y3091" s="225"/>
      <c r="Z3091" s="237" t="s">
        <v>6084</v>
      </c>
      <c r="AA3091" s="225">
        <v>202409</v>
      </c>
      <c r="AB3091" s="246"/>
      <c r="AC3091" s="247" t="s">
        <v>6708</v>
      </c>
      <c r="AD3091" s="247" t="s">
        <v>6709</v>
      </c>
      <c r="AE3091" s="248">
        <v>0</v>
      </c>
      <c r="AF3091" s="247" t="s">
        <v>6709</v>
      </c>
      <c r="AG3091" s="242" t="str">
        <f>IFERROR(VLOOKUP(작성용!A:A,RM!A:D,4,0),"-")</f>
        <v>김연수</v>
      </c>
      <c r="AH3091" s="9" t="s">
        <v>10126</v>
      </c>
      <c r="AI3091" s="238" t="s">
        <v>9173</v>
      </c>
      <c r="AJ3091" s="238" t="s">
        <v>9173</v>
      </c>
      <c r="AK3091" s="238" t="s">
        <v>6726</v>
      </c>
      <c r="AL3091" s="238">
        <v>3090</v>
      </c>
    </row>
    <row r="3092" spans="1:38" x14ac:dyDescent="0.3">
      <c r="A3092" s="223" t="s">
        <v>851</v>
      </c>
      <c r="B3092" s="223" t="s">
        <v>10122</v>
      </c>
      <c r="C3092" s="244" t="s">
        <v>6717</v>
      </c>
      <c r="D3092" s="240" t="s">
        <v>10223</v>
      </c>
      <c r="E3092" s="239" t="s">
        <v>6328</v>
      </c>
      <c r="F3092" s="243" t="s">
        <v>6729</v>
      </c>
      <c r="G3092" s="214">
        <v>0</v>
      </c>
      <c r="H3092" s="224" t="s">
        <v>9173</v>
      </c>
      <c r="I3092" s="224"/>
      <c r="J3092" s="234"/>
      <c r="K3092" s="224"/>
      <c r="L3092" s="224"/>
      <c r="M3092" s="224"/>
      <c r="N3092" s="243" t="s">
        <v>6946</v>
      </c>
      <c r="O3092" s="226" t="s">
        <v>10123</v>
      </c>
      <c r="P3092" s="226" t="s">
        <v>10124</v>
      </c>
      <c r="Q3092" s="226" t="s">
        <v>10125</v>
      </c>
      <c r="R3092" s="212" t="s">
        <v>6329</v>
      </c>
      <c r="S3092" s="212">
        <v>200002067</v>
      </c>
      <c r="T3092" s="236">
        <v>45534</v>
      </c>
      <c r="U3092" s="237" t="s">
        <v>6722</v>
      </c>
      <c r="V3092" s="237">
        <v>45573</v>
      </c>
      <c r="W3092" s="237">
        <v>45581</v>
      </c>
      <c r="X3092" s="237" t="s">
        <v>9173</v>
      </c>
      <c r="Y3092" s="225"/>
      <c r="Z3092" s="237" t="s">
        <v>6084</v>
      </c>
      <c r="AA3092" s="225">
        <v>202409</v>
      </c>
      <c r="AB3092" s="246"/>
      <c r="AC3092" s="247" t="s">
        <v>6708</v>
      </c>
      <c r="AD3092" s="247" t="s">
        <v>6709</v>
      </c>
      <c r="AE3092" s="248">
        <v>0</v>
      </c>
      <c r="AF3092" s="247" t="s">
        <v>6709</v>
      </c>
      <c r="AG3092" s="242" t="str">
        <f>IFERROR(VLOOKUP(작성용!A:A,RM!A:D,4,0),"-")</f>
        <v>김연수</v>
      </c>
      <c r="AH3092" s="9" t="s">
        <v>10126</v>
      </c>
      <c r="AI3092" s="238" t="s">
        <v>9173</v>
      </c>
      <c r="AJ3092" s="238" t="s">
        <v>9173</v>
      </c>
      <c r="AK3092" s="238" t="s">
        <v>6726</v>
      </c>
      <c r="AL3092" s="238">
        <v>3091</v>
      </c>
    </row>
    <row r="3093" spans="1:38" x14ac:dyDescent="0.3">
      <c r="A3093" s="223" t="s">
        <v>851</v>
      </c>
      <c r="B3093" s="223" t="s">
        <v>10122</v>
      </c>
      <c r="C3093" s="244" t="s">
        <v>6717</v>
      </c>
      <c r="D3093" s="240" t="s">
        <v>7778</v>
      </c>
      <c r="E3093" s="239" t="s">
        <v>4002</v>
      </c>
      <c r="F3093" s="243" t="s">
        <v>6729</v>
      </c>
      <c r="G3093" s="214">
        <v>0</v>
      </c>
      <c r="H3093" s="224" t="s">
        <v>9173</v>
      </c>
      <c r="I3093" s="224"/>
      <c r="J3093" s="234"/>
      <c r="K3093" s="224"/>
      <c r="L3093" s="224"/>
      <c r="M3093" s="224"/>
      <c r="N3093" s="243" t="s">
        <v>6946</v>
      </c>
      <c r="O3093" s="226" t="s">
        <v>10123</v>
      </c>
      <c r="P3093" s="226" t="s">
        <v>10124</v>
      </c>
      <c r="Q3093" s="226" t="s">
        <v>10125</v>
      </c>
      <c r="R3093" s="212" t="s">
        <v>4330</v>
      </c>
      <c r="S3093" s="212">
        <v>200002076</v>
      </c>
      <c r="T3093" s="236">
        <v>45534</v>
      </c>
      <c r="U3093" s="237" t="s">
        <v>6722</v>
      </c>
      <c r="V3093" s="237">
        <v>45573</v>
      </c>
      <c r="W3093" s="237">
        <v>45581</v>
      </c>
      <c r="X3093" s="237" t="s">
        <v>9173</v>
      </c>
      <c r="Y3093" s="225"/>
      <c r="Z3093" s="237" t="s">
        <v>6084</v>
      </c>
      <c r="AA3093" s="225">
        <v>202409</v>
      </c>
      <c r="AB3093" s="246"/>
      <c r="AC3093" s="247" t="s">
        <v>6708</v>
      </c>
      <c r="AD3093" s="247" t="s">
        <v>6709</v>
      </c>
      <c r="AE3093" s="248">
        <v>0</v>
      </c>
      <c r="AF3093" s="247" t="s">
        <v>6709</v>
      </c>
      <c r="AG3093" s="242" t="str">
        <f>IFERROR(VLOOKUP(작성용!A:A,RM!A:D,4,0),"-")</f>
        <v>김연수</v>
      </c>
      <c r="AH3093" s="9" t="s">
        <v>10126</v>
      </c>
      <c r="AI3093" s="238" t="s">
        <v>9173</v>
      </c>
      <c r="AJ3093" s="238" t="s">
        <v>9173</v>
      </c>
      <c r="AK3093" s="238" t="s">
        <v>6726</v>
      </c>
      <c r="AL3093" s="238">
        <v>3092</v>
      </c>
    </row>
    <row r="3094" spans="1:38" x14ac:dyDescent="0.3">
      <c r="A3094" s="223" t="s">
        <v>851</v>
      </c>
      <c r="B3094" s="223" t="s">
        <v>10122</v>
      </c>
      <c r="C3094" s="244" t="s">
        <v>6717</v>
      </c>
      <c r="D3094" s="240" t="s">
        <v>10224</v>
      </c>
      <c r="E3094" s="239" t="s">
        <v>6330</v>
      </c>
      <c r="F3094" s="243" t="s">
        <v>6729</v>
      </c>
      <c r="G3094" s="214">
        <v>0</v>
      </c>
      <c r="H3094" s="224" t="s">
        <v>9173</v>
      </c>
      <c r="I3094" s="224"/>
      <c r="J3094" s="234"/>
      <c r="K3094" s="224"/>
      <c r="L3094" s="224"/>
      <c r="M3094" s="224"/>
      <c r="N3094" s="243" t="s">
        <v>6946</v>
      </c>
      <c r="O3094" s="226" t="s">
        <v>10123</v>
      </c>
      <c r="P3094" s="226" t="s">
        <v>10124</v>
      </c>
      <c r="Q3094" s="226" t="s">
        <v>10125</v>
      </c>
      <c r="R3094" s="212" t="s">
        <v>6331</v>
      </c>
      <c r="S3094" s="212">
        <v>200002155</v>
      </c>
      <c r="T3094" s="236">
        <v>45534</v>
      </c>
      <c r="U3094" s="237" t="s">
        <v>6722</v>
      </c>
      <c r="V3094" s="237">
        <v>45573</v>
      </c>
      <c r="W3094" s="237">
        <v>45581</v>
      </c>
      <c r="X3094" s="237" t="s">
        <v>9173</v>
      </c>
      <c r="Y3094" s="225"/>
      <c r="Z3094" s="237" t="s">
        <v>6084</v>
      </c>
      <c r="AA3094" s="225">
        <v>202409</v>
      </c>
      <c r="AB3094" s="246"/>
      <c r="AC3094" s="247" t="s">
        <v>6708</v>
      </c>
      <c r="AD3094" s="247" t="s">
        <v>6709</v>
      </c>
      <c r="AE3094" s="248">
        <v>0</v>
      </c>
      <c r="AF3094" s="247" t="s">
        <v>6709</v>
      </c>
      <c r="AG3094" s="242" t="str">
        <f>IFERROR(VLOOKUP(작성용!A:A,RM!A:D,4,0),"-")</f>
        <v>김연수</v>
      </c>
      <c r="AH3094" s="9" t="s">
        <v>10126</v>
      </c>
      <c r="AI3094" s="238" t="s">
        <v>9173</v>
      </c>
      <c r="AJ3094" s="238" t="s">
        <v>9173</v>
      </c>
      <c r="AK3094" s="238" t="s">
        <v>6726</v>
      </c>
      <c r="AL3094" s="238">
        <v>3093</v>
      </c>
    </row>
    <row r="3095" spans="1:38" x14ac:dyDescent="0.3">
      <c r="A3095" s="223" t="s">
        <v>851</v>
      </c>
      <c r="B3095" s="223" t="s">
        <v>10122</v>
      </c>
      <c r="C3095" s="244" t="s">
        <v>6717</v>
      </c>
      <c r="D3095" s="240" t="s">
        <v>6838</v>
      </c>
      <c r="E3095" s="239" t="s">
        <v>6332</v>
      </c>
      <c r="F3095" s="243" t="s">
        <v>6729</v>
      </c>
      <c r="G3095" s="214">
        <v>0</v>
      </c>
      <c r="H3095" s="224" t="s">
        <v>9173</v>
      </c>
      <c r="I3095" s="224"/>
      <c r="J3095" s="234"/>
      <c r="K3095" s="224"/>
      <c r="L3095" s="224"/>
      <c r="M3095" s="224"/>
      <c r="N3095" s="243" t="s">
        <v>6946</v>
      </c>
      <c r="O3095" s="226" t="s">
        <v>10123</v>
      </c>
      <c r="P3095" s="226" t="s">
        <v>10124</v>
      </c>
      <c r="Q3095" s="226" t="s">
        <v>10125</v>
      </c>
      <c r="R3095" s="212" t="s">
        <v>6333</v>
      </c>
      <c r="S3095" s="212">
        <v>200002148</v>
      </c>
      <c r="T3095" s="236">
        <v>45534</v>
      </c>
      <c r="U3095" s="237" t="s">
        <v>6722</v>
      </c>
      <c r="V3095" s="237">
        <v>45573</v>
      </c>
      <c r="W3095" s="237">
        <v>45581</v>
      </c>
      <c r="X3095" s="237" t="s">
        <v>9173</v>
      </c>
      <c r="Y3095" s="225"/>
      <c r="Z3095" s="237" t="s">
        <v>6084</v>
      </c>
      <c r="AA3095" s="225">
        <v>202409</v>
      </c>
      <c r="AB3095" s="246"/>
      <c r="AC3095" s="247" t="s">
        <v>6708</v>
      </c>
      <c r="AD3095" s="247" t="s">
        <v>6709</v>
      </c>
      <c r="AE3095" s="248">
        <v>0</v>
      </c>
      <c r="AF3095" s="247" t="s">
        <v>6709</v>
      </c>
      <c r="AG3095" s="242" t="str">
        <f>IFERROR(VLOOKUP(작성용!A:A,RM!A:D,4,0),"-")</f>
        <v>김연수</v>
      </c>
      <c r="AH3095" s="9" t="s">
        <v>10126</v>
      </c>
      <c r="AI3095" s="238" t="s">
        <v>9173</v>
      </c>
      <c r="AJ3095" s="238" t="s">
        <v>9173</v>
      </c>
      <c r="AK3095" s="238" t="s">
        <v>6726</v>
      </c>
      <c r="AL3095" s="238">
        <v>3094</v>
      </c>
    </row>
    <row r="3096" spans="1:38" x14ac:dyDescent="0.3">
      <c r="A3096" s="223" t="s">
        <v>851</v>
      </c>
      <c r="B3096" s="223" t="s">
        <v>10122</v>
      </c>
      <c r="C3096" s="244" t="s">
        <v>6717</v>
      </c>
      <c r="D3096" s="240" t="s">
        <v>10225</v>
      </c>
      <c r="E3096" s="239" t="s">
        <v>6334</v>
      </c>
      <c r="F3096" s="243" t="s">
        <v>6729</v>
      </c>
      <c r="G3096" s="214">
        <v>0</v>
      </c>
      <c r="H3096" s="224" t="s">
        <v>9173</v>
      </c>
      <c r="I3096" s="224"/>
      <c r="J3096" s="234"/>
      <c r="K3096" s="224"/>
      <c r="L3096" s="224"/>
      <c r="M3096" s="224"/>
      <c r="N3096" s="243" t="s">
        <v>6946</v>
      </c>
      <c r="O3096" s="226" t="s">
        <v>10123</v>
      </c>
      <c r="P3096" s="226" t="s">
        <v>10124</v>
      </c>
      <c r="Q3096" s="226" t="s">
        <v>10125</v>
      </c>
      <c r="R3096" s="212" t="s">
        <v>6335</v>
      </c>
      <c r="S3096" s="212">
        <v>200002129</v>
      </c>
      <c r="T3096" s="236">
        <v>45534</v>
      </c>
      <c r="U3096" s="237" t="s">
        <v>6722</v>
      </c>
      <c r="V3096" s="237">
        <v>45573</v>
      </c>
      <c r="W3096" s="237">
        <v>45581</v>
      </c>
      <c r="X3096" s="237" t="s">
        <v>9173</v>
      </c>
      <c r="Y3096" s="225"/>
      <c r="Z3096" s="237" t="s">
        <v>6084</v>
      </c>
      <c r="AA3096" s="225">
        <v>202409</v>
      </c>
      <c r="AB3096" s="246"/>
      <c r="AC3096" s="247" t="s">
        <v>6708</v>
      </c>
      <c r="AD3096" s="247" t="s">
        <v>6709</v>
      </c>
      <c r="AE3096" s="248">
        <v>0</v>
      </c>
      <c r="AF3096" s="247" t="s">
        <v>6709</v>
      </c>
      <c r="AG3096" s="242" t="str">
        <f>IFERROR(VLOOKUP(작성용!A:A,RM!A:D,4,0),"-")</f>
        <v>김연수</v>
      </c>
      <c r="AH3096" s="9" t="s">
        <v>10126</v>
      </c>
      <c r="AI3096" s="238" t="s">
        <v>9173</v>
      </c>
      <c r="AJ3096" s="238" t="s">
        <v>9173</v>
      </c>
      <c r="AK3096" s="238" t="s">
        <v>6726</v>
      </c>
      <c r="AL3096" s="238">
        <v>3095</v>
      </c>
    </row>
    <row r="3097" spans="1:38" x14ac:dyDescent="0.3">
      <c r="A3097" s="223" t="s">
        <v>851</v>
      </c>
      <c r="B3097" s="223" t="s">
        <v>10122</v>
      </c>
      <c r="C3097" s="244" t="s">
        <v>6717</v>
      </c>
      <c r="D3097" s="240" t="s">
        <v>10226</v>
      </c>
      <c r="E3097" s="239" t="s">
        <v>6336</v>
      </c>
      <c r="F3097" s="243" t="s">
        <v>6729</v>
      </c>
      <c r="G3097" s="214">
        <v>0</v>
      </c>
      <c r="H3097" s="224" t="s">
        <v>9173</v>
      </c>
      <c r="I3097" s="224"/>
      <c r="J3097" s="234"/>
      <c r="K3097" s="224"/>
      <c r="L3097" s="224"/>
      <c r="M3097" s="224"/>
      <c r="N3097" s="243" t="s">
        <v>6946</v>
      </c>
      <c r="O3097" s="226" t="s">
        <v>10123</v>
      </c>
      <c r="P3097" s="226" t="s">
        <v>10124</v>
      </c>
      <c r="Q3097" s="226" t="s">
        <v>10125</v>
      </c>
      <c r="R3097" s="212" t="s">
        <v>6337</v>
      </c>
      <c r="S3097" s="212">
        <v>200002149</v>
      </c>
      <c r="T3097" s="236">
        <v>45534</v>
      </c>
      <c r="U3097" s="237" t="s">
        <v>6722</v>
      </c>
      <c r="V3097" s="237">
        <v>45573</v>
      </c>
      <c r="W3097" s="237">
        <v>45581</v>
      </c>
      <c r="X3097" s="237" t="s">
        <v>9173</v>
      </c>
      <c r="Y3097" s="225"/>
      <c r="Z3097" s="237" t="s">
        <v>6084</v>
      </c>
      <c r="AA3097" s="225">
        <v>202409</v>
      </c>
      <c r="AB3097" s="246"/>
      <c r="AC3097" s="247" t="s">
        <v>6708</v>
      </c>
      <c r="AD3097" s="247" t="s">
        <v>6709</v>
      </c>
      <c r="AE3097" s="248">
        <v>0</v>
      </c>
      <c r="AF3097" s="247" t="s">
        <v>6709</v>
      </c>
      <c r="AG3097" s="242" t="str">
        <f>IFERROR(VLOOKUP(작성용!A:A,RM!A:D,4,0),"-")</f>
        <v>김연수</v>
      </c>
      <c r="AH3097" s="9" t="s">
        <v>10126</v>
      </c>
      <c r="AI3097" s="238" t="s">
        <v>9173</v>
      </c>
      <c r="AJ3097" s="238" t="s">
        <v>9173</v>
      </c>
      <c r="AK3097" s="238" t="s">
        <v>6726</v>
      </c>
      <c r="AL3097" s="238">
        <v>3096</v>
      </c>
    </row>
    <row r="3098" spans="1:38" x14ac:dyDescent="0.3">
      <c r="A3098" s="223" t="s">
        <v>851</v>
      </c>
      <c r="B3098" s="223" t="s">
        <v>10122</v>
      </c>
      <c r="C3098" s="244" t="s">
        <v>6717</v>
      </c>
      <c r="D3098" s="240" t="s">
        <v>10227</v>
      </c>
      <c r="E3098" s="239" t="s">
        <v>6338</v>
      </c>
      <c r="F3098" s="243" t="s">
        <v>6729</v>
      </c>
      <c r="G3098" s="214">
        <v>0</v>
      </c>
      <c r="H3098" s="224" t="s">
        <v>9173</v>
      </c>
      <c r="I3098" s="224"/>
      <c r="J3098" s="234"/>
      <c r="K3098" s="224"/>
      <c r="L3098" s="224"/>
      <c r="M3098" s="224"/>
      <c r="N3098" s="243" t="s">
        <v>6946</v>
      </c>
      <c r="O3098" s="226" t="s">
        <v>10123</v>
      </c>
      <c r="P3098" s="226" t="s">
        <v>10124</v>
      </c>
      <c r="Q3098" s="226" t="s">
        <v>10125</v>
      </c>
      <c r="R3098" s="212" t="s">
        <v>6339</v>
      </c>
      <c r="S3098" s="212">
        <v>200002154</v>
      </c>
      <c r="T3098" s="236">
        <v>45534</v>
      </c>
      <c r="U3098" s="237" t="s">
        <v>6722</v>
      </c>
      <c r="V3098" s="237">
        <v>45573</v>
      </c>
      <c r="W3098" s="237">
        <v>45581</v>
      </c>
      <c r="X3098" s="237" t="s">
        <v>9173</v>
      </c>
      <c r="Y3098" s="225"/>
      <c r="Z3098" s="237" t="s">
        <v>6084</v>
      </c>
      <c r="AA3098" s="225">
        <v>202409</v>
      </c>
      <c r="AB3098" s="246"/>
      <c r="AC3098" s="247" t="s">
        <v>6708</v>
      </c>
      <c r="AD3098" s="247" t="s">
        <v>6709</v>
      </c>
      <c r="AE3098" s="248">
        <v>0</v>
      </c>
      <c r="AF3098" s="247" t="s">
        <v>6709</v>
      </c>
      <c r="AG3098" s="242" t="str">
        <f>IFERROR(VLOOKUP(작성용!A:A,RM!A:D,4,0),"-")</f>
        <v>김연수</v>
      </c>
      <c r="AH3098" s="9" t="s">
        <v>10126</v>
      </c>
      <c r="AI3098" s="238" t="s">
        <v>9173</v>
      </c>
      <c r="AJ3098" s="238" t="s">
        <v>9173</v>
      </c>
      <c r="AK3098" s="238" t="s">
        <v>6726</v>
      </c>
      <c r="AL3098" s="238">
        <v>3097</v>
      </c>
    </row>
    <row r="3099" spans="1:38" x14ac:dyDescent="0.3">
      <c r="A3099" s="223" t="s">
        <v>851</v>
      </c>
      <c r="B3099" s="223" t="s">
        <v>10122</v>
      </c>
      <c r="C3099" s="244" t="s">
        <v>6717</v>
      </c>
      <c r="D3099" s="240" t="s">
        <v>10228</v>
      </c>
      <c r="E3099" s="239" t="s">
        <v>6340</v>
      </c>
      <c r="F3099" s="243" t="s">
        <v>6729</v>
      </c>
      <c r="G3099" s="214">
        <v>0</v>
      </c>
      <c r="H3099" s="224" t="s">
        <v>9173</v>
      </c>
      <c r="I3099" s="224"/>
      <c r="J3099" s="234"/>
      <c r="K3099" s="224"/>
      <c r="L3099" s="224"/>
      <c r="M3099" s="224"/>
      <c r="N3099" s="243" t="s">
        <v>6946</v>
      </c>
      <c r="O3099" s="226" t="s">
        <v>10123</v>
      </c>
      <c r="P3099" s="226" t="s">
        <v>10124</v>
      </c>
      <c r="Q3099" s="226" t="s">
        <v>10125</v>
      </c>
      <c r="R3099" s="212" t="s">
        <v>6341</v>
      </c>
      <c r="S3099" s="212">
        <v>200002184</v>
      </c>
      <c r="T3099" s="236">
        <v>45534</v>
      </c>
      <c r="U3099" s="237" t="s">
        <v>6722</v>
      </c>
      <c r="V3099" s="237">
        <v>45573</v>
      </c>
      <c r="W3099" s="237">
        <v>45581</v>
      </c>
      <c r="X3099" s="237" t="s">
        <v>9173</v>
      </c>
      <c r="Y3099" s="225"/>
      <c r="Z3099" s="237" t="s">
        <v>6084</v>
      </c>
      <c r="AA3099" s="225">
        <v>202409</v>
      </c>
      <c r="AB3099" s="246"/>
      <c r="AC3099" s="247" t="s">
        <v>6708</v>
      </c>
      <c r="AD3099" s="247" t="s">
        <v>6709</v>
      </c>
      <c r="AE3099" s="248">
        <v>0</v>
      </c>
      <c r="AF3099" s="247" t="s">
        <v>6709</v>
      </c>
      <c r="AG3099" s="242" t="str">
        <f>IFERROR(VLOOKUP(작성용!A:A,RM!A:D,4,0),"-")</f>
        <v>김연수</v>
      </c>
      <c r="AH3099" s="9" t="s">
        <v>10126</v>
      </c>
      <c r="AI3099" s="238" t="s">
        <v>9173</v>
      </c>
      <c r="AJ3099" s="238" t="s">
        <v>9173</v>
      </c>
      <c r="AK3099" s="238" t="s">
        <v>6726</v>
      </c>
      <c r="AL3099" s="238">
        <v>3098</v>
      </c>
    </row>
    <row r="3100" spans="1:38" x14ac:dyDescent="0.3">
      <c r="A3100" s="223" t="s">
        <v>851</v>
      </c>
      <c r="B3100" s="223" t="s">
        <v>10122</v>
      </c>
      <c r="C3100" s="244" t="s">
        <v>6717</v>
      </c>
      <c r="D3100" s="240" t="s">
        <v>10229</v>
      </c>
      <c r="E3100" s="239" t="s">
        <v>6342</v>
      </c>
      <c r="F3100" s="243" t="s">
        <v>6729</v>
      </c>
      <c r="G3100" s="214">
        <v>0</v>
      </c>
      <c r="H3100" s="224" t="s">
        <v>9173</v>
      </c>
      <c r="I3100" s="224"/>
      <c r="J3100" s="234"/>
      <c r="K3100" s="224"/>
      <c r="L3100" s="224"/>
      <c r="M3100" s="224"/>
      <c r="N3100" s="243" t="s">
        <v>6946</v>
      </c>
      <c r="O3100" s="226" t="s">
        <v>10123</v>
      </c>
      <c r="P3100" s="226" t="s">
        <v>10124</v>
      </c>
      <c r="Q3100" s="226" t="s">
        <v>10125</v>
      </c>
      <c r="R3100" s="212" t="s">
        <v>6343</v>
      </c>
      <c r="S3100" s="212">
        <v>200002130</v>
      </c>
      <c r="T3100" s="236">
        <v>45534</v>
      </c>
      <c r="U3100" s="237" t="s">
        <v>6722</v>
      </c>
      <c r="V3100" s="237">
        <v>45573</v>
      </c>
      <c r="W3100" s="237">
        <v>45581</v>
      </c>
      <c r="X3100" s="237" t="s">
        <v>9173</v>
      </c>
      <c r="Y3100" s="225"/>
      <c r="Z3100" s="237" t="s">
        <v>6084</v>
      </c>
      <c r="AA3100" s="225">
        <v>202409</v>
      </c>
      <c r="AB3100" s="246"/>
      <c r="AC3100" s="247" t="s">
        <v>6708</v>
      </c>
      <c r="AD3100" s="247" t="s">
        <v>6709</v>
      </c>
      <c r="AE3100" s="248">
        <v>0</v>
      </c>
      <c r="AF3100" s="247" t="s">
        <v>6709</v>
      </c>
      <c r="AG3100" s="242" t="str">
        <f>IFERROR(VLOOKUP(작성용!A:A,RM!A:D,4,0),"-")</f>
        <v>김연수</v>
      </c>
      <c r="AH3100" s="9" t="s">
        <v>10126</v>
      </c>
      <c r="AI3100" s="238" t="s">
        <v>9173</v>
      </c>
      <c r="AJ3100" s="238" t="s">
        <v>9173</v>
      </c>
      <c r="AK3100" s="238" t="s">
        <v>6726</v>
      </c>
      <c r="AL3100" s="238">
        <v>3099</v>
      </c>
    </row>
    <row r="3101" spans="1:38" x14ac:dyDescent="0.3">
      <c r="A3101" s="223" t="s">
        <v>851</v>
      </c>
      <c r="B3101" s="223" t="s">
        <v>10122</v>
      </c>
      <c r="C3101" s="244" t="s">
        <v>6717</v>
      </c>
      <c r="D3101" s="240" t="s">
        <v>10230</v>
      </c>
      <c r="E3101" s="239" t="s">
        <v>6344</v>
      </c>
      <c r="F3101" s="243" t="s">
        <v>6729</v>
      </c>
      <c r="G3101" s="214">
        <v>0</v>
      </c>
      <c r="H3101" s="224" t="s">
        <v>9173</v>
      </c>
      <c r="I3101" s="224"/>
      <c r="J3101" s="234"/>
      <c r="K3101" s="224"/>
      <c r="L3101" s="224"/>
      <c r="M3101" s="224"/>
      <c r="N3101" s="243" t="s">
        <v>6946</v>
      </c>
      <c r="O3101" s="226" t="s">
        <v>10123</v>
      </c>
      <c r="P3101" s="226" t="s">
        <v>10124</v>
      </c>
      <c r="Q3101" s="226" t="s">
        <v>10125</v>
      </c>
      <c r="R3101" s="212" t="s">
        <v>6345</v>
      </c>
      <c r="S3101" s="212">
        <v>200002142</v>
      </c>
      <c r="T3101" s="236">
        <v>45534</v>
      </c>
      <c r="U3101" s="237" t="s">
        <v>6722</v>
      </c>
      <c r="V3101" s="237">
        <v>45573</v>
      </c>
      <c r="W3101" s="237">
        <v>45581</v>
      </c>
      <c r="X3101" s="237" t="s">
        <v>9173</v>
      </c>
      <c r="Y3101" s="225"/>
      <c r="Z3101" s="237" t="s">
        <v>6084</v>
      </c>
      <c r="AA3101" s="225">
        <v>202409</v>
      </c>
      <c r="AB3101" s="246"/>
      <c r="AC3101" s="247" t="s">
        <v>6708</v>
      </c>
      <c r="AD3101" s="247" t="s">
        <v>6709</v>
      </c>
      <c r="AE3101" s="248">
        <v>0</v>
      </c>
      <c r="AF3101" s="247" t="s">
        <v>6709</v>
      </c>
      <c r="AG3101" s="242" t="str">
        <f>IFERROR(VLOOKUP(작성용!A:A,RM!A:D,4,0),"-")</f>
        <v>김연수</v>
      </c>
      <c r="AH3101" s="9" t="s">
        <v>10126</v>
      </c>
      <c r="AI3101" s="238" t="s">
        <v>9173</v>
      </c>
      <c r="AJ3101" s="238" t="s">
        <v>9173</v>
      </c>
      <c r="AK3101" s="238" t="s">
        <v>6726</v>
      </c>
      <c r="AL3101" s="238">
        <v>3100</v>
      </c>
    </row>
    <row r="3102" spans="1:38" x14ac:dyDescent="0.3">
      <c r="A3102" s="223" t="s">
        <v>851</v>
      </c>
      <c r="B3102" s="223" t="s">
        <v>10122</v>
      </c>
      <c r="C3102" s="244" t="s">
        <v>6717</v>
      </c>
      <c r="D3102" s="240" t="s">
        <v>8425</v>
      </c>
      <c r="E3102" s="239" t="s">
        <v>5120</v>
      </c>
      <c r="F3102" s="243" t="s">
        <v>6729</v>
      </c>
      <c r="G3102" s="214">
        <v>0</v>
      </c>
      <c r="H3102" s="224" t="s">
        <v>9173</v>
      </c>
      <c r="I3102" s="224"/>
      <c r="J3102" s="234"/>
      <c r="K3102" s="224"/>
      <c r="L3102" s="224"/>
      <c r="M3102" s="224"/>
      <c r="N3102" s="243" t="s">
        <v>6946</v>
      </c>
      <c r="O3102" s="226" t="s">
        <v>10123</v>
      </c>
      <c r="P3102" s="226" t="s">
        <v>10124</v>
      </c>
      <c r="Q3102" s="226" t="s">
        <v>10125</v>
      </c>
      <c r="R3102" s="212" t="s">
        <v>5121</v>
      </c>
      <c r="S3102" s="212">
        <v>200002180</v>
      </c>
      <c r="T3102" s="236">
        <v>45534</v>
      </c>
      <c r="U3102" s="237" t="s">
        <v>6722</v>
      </c>
      <c r="V3102" s="237">
        <v>45573</v>
      </c>
      <c r="W3102" s="237">
        <v>45581</v>
      </c>
      <c r="X3102" s="237" t="s">
        <v>9173</v>
      </c>
      <c r="Y3102" s="225"/>
      <c r="Z3102" s="237" t="s">
        <v>6084</v>
      </c>
      <c r="AA3102" s="225">
        <v>202409</v>
      </c>
      <c r="AB3102" s="246"/>
      <c r="AC3102" s="247" t="s">
        <v>6708</v>
      </c>
      <c r="AD3102" s="247" t="s">
        <v>6709</v>
      </c>
      <c r="AE3102" s="248">
        <v>0</v>
      </c>
      <c r="AF3102" s="247" t="s">
        <v>6709</v>
      </c>
      <c r="AG3102" s="242" t="str">
        <f>IFERROR(VLOOKUP(작성용!A:A,RM!A:D,4,0),"-")</f>
        <v>김연수</v>
      </c>
      <c r="AH3102" s="9" t="s">
        <v>10126</v>
      </c>
      <c r="AI3102" s="238" t="s">
        <v>9173</v>
      </c>
      <c r="AJ3102" s="238" t="s">
        <v>9173</v>
      </c>
      <c r="AK3102" s="238" t="s">
        <v>6726</v>
      </c>
      <c r="AL3102" s="238">
        <v>3101</v>
      </c>
    </row>
    <row r="3103" spans="1:38" x14ac:dyDescent="0.3">
      <c r="A3103" s="223" t="s">
        <v>851</v>
      </c>
      <c r="B3103" s="223" t="s">
        <v>10122</v>
      </c>
      <c r="C3103" s="244" t="s">
        <v>6717</v>
      </c>
      <c r="D3103" s="240" t="s">
        <v>8171</v>
      </c>
      <c r="E3103" s="239" t="s">
        <v>4911</v>
      </c>
      <c r="F3103" s="243" t="s">
        <v>6729</v>
      </c>
      <c r="G3103" s="214">
        <v>0</v>
      </c>
      <c r="H3103" s="224" t="s">
        <v>9173</v>
      </c>
      <c r="I3103" s="224"/>
      <c r="J3103" s="234"/>
      <c r="K3103" s="224"/>
      <c r="L3103" s="224"/>
      <c r="M3103" s="224"/>
      <c r="N3103" s="243" t="s">
        <v>6946</v>
      </c>
      <c r="O3103" s="226" t="s">
        <v>10123</v>
      </c>
      <c r="P3103" s="226" t="s">
        <v>10124</v>
      </c>
      <c r="Q3103" s="226" t="s">
        <v>10125</v>
      </c>
      <c r="R3103" s="212" t="s">
        <v>4912</v>
      </c>
      <c r="S3103" s="212">
        <v>200002156</v>
      </c>
      <c r="T3103" s="236">
        <v>45534</v>
      </c>
      <c r="U3103" s="237" t="s">
        <v>6722</v>
      </c>
      <c r="V3103" s="237">
        <v>45573</v>
      </c>
      <c r="W3103" s="237">
        <v>45581</v>
      </c>
      <c r="X3103" s="237" t="s">
        <v>9173</v>
      </c>
      <c r="Y3103" s="225"/>
      <c r="Z3103" s="237" t="s">
        <v>6084</v>
      </c>
      <c r="AA3103" s="225">
        <v>202409</v>
      </c>
      <c r="AB3103" s="246"/>
      <c r="AC3103" s="247" t="s">
        <v>6708</v>
      </c>
      <c r="AD3103" s="247" t="s">
        <v>6709</v>
      </c>
      <c r="AE3103" s="248">
        <v>0</v>
      </c>
      <c r="AF3103" s="247" t="s">
        <v>6709</v>
      </c>
      <c r="AG3103" s="242" t="str">
        <f>IFERROR(VLOOKUP(작성용!A:A,RM!A:D,4,0),"-")</f>
        <v>김연수</v>
      </c>
      <c r="AH3103" s="9" t="s">
        <v>10126</v>
      </c>
      <c r="AI3103" s="238" t="s">
        <v>9173</v>
      </c>
      <c r="AJ3103" s="238" t="s">
        <v>9173</v>
      </c>
      <c r="AK3103" s="238" t="s">
        <v>6726</v>
      </c>
      <c r="AL3103" s="238">
        <v>3102</v>
      </c>
    </row>
    <row r="3104" spans="1:38" x14ac:dyDescent="0.3">
      <c r="A3104" s="223" t="s">
        <v>851</v>
      </c>
      <c r="B3104" s="223" t="s">
        <v>10122</v>
      </c>
      <c r="C3104" s="244" t="s">
        <v>6717</v>
      </c>
      <c r="D3104" s="240" t="s">
        <v>8170</v>
      </c>
      <c r="E3104" s="239" t="s">
        <v>4909</v>
      </c>
      <c r="F3104" s="243" t="s">
        <v>6729</v>
      </c>
      <c r="G3104" s="214">
        <v>0</v>
      </c>
      <c r="H3104" s="224" t="s">
        <v>9173</v>
      </c>
      <c r="I3104" s="224"/>
      <c r="J3104" s="234"/>
      <c r="K3104" s="224"/>
      <c r="L3104" s="224"/>
      <c r="M3104" s="224"/>
      <c r="N3104" s="243" t="s">
        <v>6946</v>
      </c>
      <c r="O3104" s="226" t="s">
        <v>10123</v>
      </c>
      <c r="P3104" s="226" t="s">
        <v>10124</v>
      </c>
      <c r="Q3104" s="226" t="s">
        <v>10125</v>
      </c>
      <c r="R3104" s="212" t="s">
        <v>4910</v>
      </c>
      <c r="S3104" s="212">
        <v>200002152</v>
      </c>
      <c r="T3104" s="236">
        <v>45534</v>
      </c>
      <c r="U3104" s="237" t="s">
        <v>6722</v>
      </c>
      <c r="V3104" s="237">
        <v>45573</v>
      </c>
      <c r="W3104" s="237">
        <v>45581</v>
      </c>
      <c r="X3104" s="237" t="s">
        <v>9173</v>
      </c>
      <c r="Y3104" s="225"/>
      <c r="Z3104" s="237" t="s">
        <v>6084</v>
      </c>
      <c r="AA3104" s="225">
        <v>202409</v>
      </c>
      <c r="AB3104" s="246"/>
      <c r="AC3104" s="247" t="s">
        <v>6708</v>
      </c>
      <c r="AD3104" s="247" t="s">
        <v>6709</v>
      </c>
      <c r="AE3104" s="248">
        <v>0</v>
      </c>
      <c r="AF3104" s="247" t="s">
        <v>6709</v>
      </c>
      <c r="AG3104" s="242" t="str">
        <f>IFERROR(VLOOKUP(작성용!A:A,RM!A:D,4,0),"-")</f>
        <v>김연수</v>
      </c>
      <c r="AH3104" s="9" t="s">
        <v>10126</v>
      </c>
      <c r="AI3104" s="238" t="s">
        <v>9173</v>
      </c>
      <c r="AJ3104" s="238" t="s">
        <v>9173</v>
      </c>
      <c r="AK3104" s="238" t="s">
        <v>6726</v>
      </c>
      <c r="AL3104" s="238">
        <v>3103</v>
      </c>
    </row>
    <row r="3105" spans="1:38" x14ac:dyDescent="0.3">
      <c r="A3105" s="223" t="s">
        <v>851</v>
      </c>
      <c r="B3105" s="223" t="s">
        <v>10122</v>
      </c>
      <c r="C3105" s="244" t="s">
        <v>6717</v>
      </c>
      <c r="D3105" s="240" t="s">
        <v>8819</v>
      </c>
      <c r="E3105" s="239" t="s">
        <v>5452</v>
      </c>
      <c r="F3105" s="243" t="s">
        <v>6729</v>
      </c>
      <c r="G3105" s="214">
        <v>0</v>
      </c>
      <c r="H3105" s="224" t="s">
        <v>9173</v>
      </c>
      <c r="I3105" s="224"/>
      <c r="J3105" s="234"/>
      <c r="K3105" s="224"/>
      <c r="L3105" s="224"/>
      <c r="M3105" s="224"/>
      <c r="N3105" s="243" t="s">
        <v>6946</v>
      </c>
      <c r="O3105" s="226" t="s">
        <v>10123</v>
      </c>
      <c r="P3105" s="226" t="s">
        <v>10124</v>
      </c>
      <c r="Q3105" s="226" t="s">
        <v>10125</v>
      </c>
      <c r="R3105" s="212" t="s">
        <v>5453</v>
      </c>
      <c r="S3105" s="212">
        <v>200002187</v>
      </c>
      <c r="T3105" s="236">
        <v>45534</v>
      </c>
      <c r="U3105" s="237" t="s">
        <v>6722</v>
      </c>
      <c r="V3105" s="237">
        <v>45573</v>
      </c>
      <c r="W3105" s="237">
        <v>45581</v>
      </c>
      <c r="X3105" s="237" t="s">
        <v>9173</v>
      </c>
      <c r="Y3105" s="225"/>
      <c r="Z3105" s="237" t="s">
        <v>6084</v>
      </c>
      <c r="AA3105" s="225">
        <v>202409</v>
      </c>
      <c r="AB3105" s="246"/>
      <c r="AC3105" s="247" t="s">
        <v>6708</v>
      </c>
      <c r="AD3105" s="247" t="s">
        <v>6709</v>
      </c>
      <c r="AE3105" s="248">
        <v>0</v>
      </c>
      <c r="AF3105" s="247" t="s">
        <v>6709</v>
      </c>
      <c r="AG3105" s="242" t="str">
        <f>IFERROR(VLOOKUP(작성용!A:A,RM!A:D,4,0),"-")</f>
        <v>김연수</v>
      </c>
      <c r="AH3105" s="9" t="s">
        <v>10126</v>
      </c>
      <c r="AI3105" s="238" t="s">
        <v>9173</v>
      </c>
      <c r="AJ3105" s="238" t="s">
        <v>9173</v>
      </c>
      <c r="AK3105" s="238" t="s">
        <v>6726</v>
      </c>
      <c r="AL3105" s="238">
        <v>3104</v>
      </c>
    </row>
    <row r="3106" spans="1:38" x14ac:dyDescent="0.3">
      <c r="A3106" s="223" t="s">
        <v>851</v>
      </c>
      <c r="B3106" s="223" t="s">
        <v>10122</v>
      </c>
      <c r="C3106" s="244" t="s">
        <v>6717</v>
      </c>
      <c r="D3106" s="240" t="s">
        <v>10231</v>
      </c>
      <c r="E3106" s="239" t="s">
        <v>6346</v>
      </c>
      <c r="F3106" s="243" t="s">
        <v>6729</v>
      </c>
      <c r="G3106" s="214">
        <v>0</v>
      </c>
      <c r="H3106" s="224" t="s">
        <v>9173</v>
      </c>
      <c r="I3106" s="224"/>
      <c r="J3106" s="234"/>
      <c r="K3106" s="224"/>
      <c r="L3106" s="224"/>
      <c r="M3106" s="224"/>
      <c r="N3106" s="243" t="s">
        <v>6946</v>
      </c>
      <c r="O3106" s="226" t="s">
        <v>10123</v>
      </c>
      <c r="P3106" s="226" t="s">
        <v>10124</v>
      </c>
      <c r="Q3106" s="226" t="s">
        <v>10125</v>
      </c>
      <c r="R3106" s="212" t="s">
        <v>6347</v>
      </c>
      <c r="S3106" s="212">
        <v>200002188</v>
      </c>
      <c r="T3106" s="236">
        <v>45534</v>
      </c>
      <c r="U3106" s="237" t="s">
        <v>6722</v>
      </c>
      <c r="V3106" s="237">
        <v>45573</v>
      </c>
      <c r="W3106" s="237">
        <v>45581</v>
      </c>
      <c r="X3106" s="237" t="s">
        <v>9173</v>
      </c>
      <c r="Y3106" s="225"/>
      <c r="Z3106" s="237" t="s">
        <v>6084</v>
      </c>
      <c r="AA3106" s="225">
        <v>202409</v>
      </c>
      <c r="AB3106" s="246"/>
      <c r="AC3106" s="247" t="s">
        <v>6708</v>
      </c>
      <c r="AD3106" s="247" t="s">
        <v>6709</v>
      </c>
      <c r="AE3106" s="248">
        <v>0</v>
      </c>
      <c r="AF3106" s="247" t="s">
        <v>6709</v>
      </c>
      <c r="AG3106" s="242" t="str">
        <f>IFERROR(VLOOKUP(작성용!A:A,RM!A:D,4,0),"-")</f>
        <v>김연수</v>
      </c>
      <c r="AH3106" s="9" t="s">
        <v>10126</v>
      </c>
      <c r="AI3106" s="238" t="s">
        <v>9173</v>
      </c>
      <c r="AJ3106" s="238" t="s">
        <v>9173</v>
      </c>
      <c r="AK3106" s="238" t="s">
        <v>6726</v>
      </c>
      <c r="AL3106" s="238">
        <v>3105</v>
      </c>
    </row>
    <row r="3107" spans="1:38" x14ac:dyDescent="0.3">
      <c r="A3107" s="223" t="s">
        <v>851</v>
      </c>
      <c r="B3107" s="223" t="s">
        <v>10122</v>
      </c>
      <c r="C3107" s="244" t="s">
        <v>6717</v>
      </c>
      <c r="D3107" s="240" t="s">
        <v>10232</v>
      </c>
      <c r="E3107" s="239" t="s">
        <v>6348</v>
      </c>
      <c r="F3107" s="243" t="s">
        <v>6729</v>
      </c>
      <c r="G3107" s="214">
        <v>0</v>
      </c>
      <c r="H3107" s="224" t="s">
        <v>9173</v>
      </c>
      <c r="I3107" s="224"/>
      <c r="J3107" s="234"/>
      <c r="K3107" s="224"/>
      <c r="L3107" s="224"/>
      <c r="M3107" s="224"/>
      <c r="N3107" s="243" t="s">
        <v>6946</v>
      </c>
      <c r="O3107" s="226" t="s">
        <v>10123</v>
      </c>
      <c r="P3107" s="226" t="s">
        <v>10124</v>
      </c>
      <c r="Q3107" s="226" t="s">
        <v>10125</v>
      </c>
      <c r="R3107" s="212" t="s">
        <v>6349</v>
      </c>
      <c r="S3107" s="212">
        <v>200002141</v>
      </c>
      <c r="T3107" s="236">
        <v>45534</v>
      </c>
      <c r="U3107" s="237" t="s">
        <v>6722</v>
      </c>
      <c r="V3107" s="237">
        <v>45573</v>
      </c>
      <c r="W3107" s="237">
        <v>45581</v>
      </c>
      <c r="X3107" s="237" t="s">
        <v>9173</v>
      </c>
      <c r="Y3107" s="225"/>
      <c r="Z3107" s="237" t="s">
        <v>6084</v>
      </c>
      <c r="AA3107" s="225">
        <v>202409</v>
      </c>
      <c r="AB3107" s="246"/>
      <c r="AC3107" s="247" t="s">
        <v>6708</v>
      </c>
      <c r="AD3107" s="247" t="s">
        <v>6709</v>
      </c>
      <c r="AE3107" s="248">
        <v>0</v>
      </c>
      <c r="AF3107" s="247" t="s">
        <v>6709</v>
      </c>
      <c r="AG3107" s="242" t="str">
        <f>IFERROR(VLOOKUP(작성용!A:A,RM!A:D,4,0),"-")</f>
        <v>김연수</v>
      </c>
      <c r="AH3107" s="9" t="s">
        <v>10126</v>
      </c>
      <c r="AI3107" s="238" t="s">
        <v>9173</v>
      </c>
      <c r="AJ3107" s="238" t="s">
        <v>9173</v>
      </c>
      <c r="AK3107" s="238" t="s">
        <v>6726</v>
      </c>
      <c r="AL3107" s="238">
        <v>3106</v>
      </c>
    </row>
    <row r="3108" spans="1:38" x14ac:dyDescent="0.3">
      <c r="A3108" s="223" t="s">
        <v>851</v>
      </c>
      <c r="B3108" s="223" t="s">
        <v>10122</v>
      </c>
      <c r="C3108" s="244" t="s">
        <v>6717</v>
      </c>
      <c r="D3108" s="240" t="s">
        <v>8665</v>
      </c>
      <c r="E3108" s="239" t="s">
        <v>5333</v>
      </c>
      <c r="F3108" s="243" t="s">
        <v>6729</v>
      </c>
      <c r="G3108" s="214">
        <v>0</v>
      </c>
      <c r="H3108" s="224" t="s">
        <v>9173</v>
      </c>
      <c r="I3108" s="224"/>
      <c r="J3108" s="234"/>
      <c r="K3108" s="224"/>
      <c r="L3108" s="224"/>
      <c r="M3108" s="224"/>
      <c r="N3108" s="243" t="s">
        <v>6946</v>
      </c>
      <c r="O3108" s="226" t="s">
        <v>10123</v>
      </c>
      <c r="P3108" s="226" t="s">
        <v>10124</v>
      </c>
      <c r="Q3108" s="226" t="s">
        <v>10125</v>
      </c>
      <c r="R3108" s="212" t="s">
        <v>5334</v>
      </c>
      <c r="S3108" s="212">
        <v>200002128</v>
      </c>
      <c r="T3108" s="236">
        <v>45534</v>
      </c>
      <c r="U3108" s="237" t="s">
        <v>6722</v>
      </c>
      <c r="V3108" s="237">
        <v>45573</v>
      </c>
      <c r="W3108" s="237">
        <v>45581</v>
      </c>
      <c r="X3108" s="237" t="s">
        <v>9173</v>
      </c>
      <c r="Y3108" s="225"/>
      <c r="Z3108" s="237" t="s">
        <v>6084</v>
      </c>
      <c r="AA3108" s="225">
        <v>202409</v>
      </c>
      <c r="AB3108" s="246"/>
      <c r="AC3108" s="247" t="s">
        <v>6708</v>
      </c>
      <c r="AD3108" s="247" t="s">
        <v>6709</v>
      </c>
      <c r="AE3108" s="248">
        <v>0</v>
      </c>
      <c r="AF3108" s="247" t="s">
        <v>6709</v>
      </c>
      <c r="AG3108" s="242" t="str">
        <f>IFERROR(VLOOKUP(작성용!A:A,RM!A:D,4,0),"-")</f>
        <v>김연수</v>
      </c>
      <c r="AH3108" s="9" t="s">
        <v>10126</v>
      </c>
      <c r="AI3108" s="238" t="s">
        <v>9173</v>
      </c>
      <c r="AJ3108" s="238" t="s">
        <v>9173</v>
      </c>
      <c r="AK3108" s="238" t="s">
        <v>6726</v>
      </c>
      <c r="AL3108" s="238">
        <v>3107</v>
      </c>
    </row>
    <row r="3109" spans="1:38" x14ac:dyDescent="0.3">
      <c r="A3109" s="223" t="s">
        <v>851</v>
      </c>
      <c r="B3109" s="223" t="s">
        <v>10122</v>
      </c>
      <c r="C3109" s="244" t="s">
        <v>6717</v>
      </c>
      <c r="D3109" s="240" t="s">
        <v>7707</v>
      </c>
      <c r="E3109" s="239" t="s">
        <v>3925</v>
      </c>
      <c r="F3109" s="243" t="s">
        <v>6729</v>
      </c>
      <c r="G3109" s="214">
        <v>0</v>
      </c>
      <c r="H3109" s="224" t="s">
        <v>9173</v>
      </c>
      <c r="I3109" s="224"/>
      <c r="J3109" s="234"/>
      <c r="K3109" s="224"/>
      <c r="L3109" s="224"/>
      <c r="M3109" s="224"/>
      <c r="N3109" s="243" t="s">
        <v>6946</v>
      </c>
      <c r="O3109" s="226" t="s">
        <v>10123</v>
      </c>
      <c r="P3109" s="226" t="s">
        <v>10124</v>
      </c>
      <c r="Q3109" s="226" t="s">
        <v>10125</v>
      </c>
      <c r="R3109" s="212" t="s">
        <v>4290</v>
      </c>
      <c r="S3109" s="212">
        <v>200002221</v>
      </c>
      <c r="T3109" s="236">
        <v>45534</v>
      </c>
      <c r="U3109" s="237" t="s">
        <v>6722</v>
      </c>
      <c r="V3109" s="237">
        <v>45573</v>
      </c>
      <c r="W3109" s="237">
        <v>45581</v>
      </c>
      <c r="X3109" s="237" t="s">
        <v>9173</v>
      </c>
      <c r="Y3109" s="225"/>
      <c r="Z3109" s="237" t="s">
        <v>6084</v>
      </c>
      <c r="AA3109" s="225">
        <v>202409</v>
      </c>
      <c r="AB3109" s="246"/>
      <c r="AC3109" s="247" t="s">
        <v>6708</v>
      </c>
      <c r="AD3109" s="247" t="s">
        <v>6709</v>
      </c>
      <c r="AE3109" s="248">
        <v>0</v>
      </c>
      <c r="AF3109" s="247" t="s">
        <v>6709</v>
      </c>
      <c r="AG3109" s="242" t="str">
        <f>IFERROR(VLOOKUP(작성용!A:A,RM!A:D,4,0),"-")</f>
        <v>김연수</v>
      </c>
      <c r="AH3109" s="9" t="s">
        <v>10126</v>
      </c>
      <c r="AI3109" s="238" t="s">
        <v>9173</v>
      </c>
      <c r="AJ3109" s="238" t="s">
        <v>9173</v>
      </c>
      <c r="AK3109" s="238" t="s">
        <v>6726</v>
      </c>
      <c r="AL3109" s="238">
        <v>3108</v>
      </c>
    </row>
    <row r="3110" spans="1:38" x14ac:dyDescent="0.3">
      <c r="A3110" s="223" t="s">
        <v>851</v>
      </c>
      <c r="B3110" s="223" t="s">
        <v>10122</v>
      </c>
      <c r="C3110" s="244" t="s">
        <v>6717</v>
      </c>
      <c r="D3110" s="240" t="s">
        <v>10233</v>
      </c>
      <c r="E3110" s="239" t="s">
        <v>6350</v>
      </c>
      <c r="F3110" s="243" t="s">
        <v>6729</v>
      </c>
      <c r="G3110" s="214">
        <v>0</v>
      </c>
      <c r="H3110" s="224" t="s">
        <v>9173</v>
      </c>
      <c r="I3110" s="224"/>
      <c r="J3110" s="234"/>
      <c r="K3110" s="224"/>
      <c r="L3110" s="224"/>
      <c r="M3110" s="224"/>
      <c r="N3110" s="243" t="s">
        <v>6946</v>
      </c>
      <c r="O3110" s="226" t="s">
        <v>10123</v>
      </c>
      <c r="P3110" s="226" t="s">
        <v>10124</v>
      </c>
      <c r="Q3110" s="226" t="s">
        <v>10125</v>
      </c>
      <c r="R3110" s="212" t="s">
        <v>6351</v>
      </c>
      <c r="S3110" s="212">
        <v>200002232</v>
      </c>
      <c r="T3110" s="236">
        <v>45534</v>
      </c>
      <c r="U3110" s="237" t="s">
        <v>6722</v>
      </c>
      <c r="V3110" s="237">
        <v>45573</v>
      </c>
      <c r="W3110" s="237">
        <v>45581</v>
      </c>
      <c r="X3110" s="237" t="s">
        <v>9173</v>
      </c>
      <c r="Y3110" s="225"/>
      <c r="Z3110" s="237" t="s">
        <v>6084</v>
      </c>
      <c r="AA3110" s="225">
        <v>202409</v>
      </c>
      <c r="AB3110" s="246"/>
      <c r="AC3110" s="247" t="s">
        <v>6708</v>
      </c>
      <c r="AD3110" s="247" t="s">
        <v>6709</v>
      </c>
      <c r="AE3110" s="248">
        <v>0</v>
      </c>
      <c r="AF3110" s="247" t="s">
        <v>6709</v>
      </c>
      <c r="AG3110" s="242" t="str">
        <f>IFERROR(VLOOKUP(작성용!A:A,RM!A:D,4,0),"-")</f>
        <v>김연수</v>
      </c>
      <c r="AH3110" s="9" t="s">
        <v>10126</v>
      </c>
      <c r="AI3110" s="238" t="s">
        <v>9173</v>
      </c>
      <c r="AJ3110" s="238" t="s">
        <v>9173</v>
      </c>
      <c r="AK3110" s="238" t="s">
        <v>6726</v>
      </c>
      <c r="AL3110" s="238">
        <v>3109</v>
      </c>
    </row>
    <row r="3111" spans="1:38" x14ac:dyDescent="0.3">
      <c r="A3111" s="223" t="s">
        <v>851</v>
      </c>
      <c r="B3111" s="223" t="s">
        <v>10122</v>
      </c>
      <c r="C3111" s="244" t="s">
        <v>6717</v>
      </c>
      <c r="D3111" s="240" t="s">
        <v>8174</v>
      </c>
      <c r="E3111" s="239" t="s">
        <v>4917</v>
      </c>
      <c r="F3111" s="243" t="s">
        <v>6729</v>
      </c>
      <c r="G3111" s="214">
        <v>0</v>
      </c>
      <c r="H3111" s="224" t="s">
        <v>9173</v>
      </c>
      <c r="I3111" s="224"/>
      <c r="J3111" s="234"/>
      <c r="K3111" s="224"/>
      <c r="L3111" s="224"/>
      <c r="M3111" s="224"/>
      <c r="N3111" s="243" t="s">
        <v>6946</v>
      </c>
      <c r="O3111" s="226" t="s">
        <v>10123</v>
      </c>
      <c r="P3111" s="226" t="s">
        <v>10124</v>
      </c>
      <c r="Q3111" s="226" t="s">
        <v>10125</v>
      </c>
      <c r="R3111" s="212" t="s">
        <v>4918</v>
      </c>
      <c r="S3111" s="212">
        <v>200002243</v>
      </c>
      <c r="T3111" s="236">
        <v>45534</v>
      </c>
      <c r="U3111" s="237" t="s">
        <v>6722</v>
      </c>
      <c r="V3111" s="237">
        <v>45573</v>
      </c>
      <c r="W3111" s="237">
        <v>45581</v>
      </c>
      <c r="X3111" s="237" t="s">
        <v>9173</v>
      </c>
      <c r="Y3111" s="225"/>
      <c r="Z3111" s="237" t="s">
        <v>6084</v>
      </c>
      <c r="AA3111" s="225">
        <v>202409</v>
      </c>
      <c r="AB3111" s="246"/>
      <c r="AC3111" s="247" t="s">
        <v>6708</v>
      </c>
      <c r="AD3111" s="247" t="s">
        <v>6709</v>
      </c>
      <c r="AE3111" s="248">
        <v>0</v>
      </c>
      <c r="AF3111" s="247" t="s">
        <v>6709</v>
      </c>
      <c r="AG3111" s="242" t="str">
        <f>IFERROR(VLOOKUP(작성용!A:A,RM!A:D,4,0),"-")</f>
        <v>김연수</v>
      </c>
      <c r="AH3111" s="9" t="s">
        <v>10126</v>
      </c>
      <c r="AI3111" s="238" t="s">
        <v>9173</v>
      </c>
      <c r="AJ3111" s="238" t="s">
        <v>9173</v>
      </c>
      <c r="AK3111" s="238" t="s">
        <v>6726</v>
      </c>
      <c r="AL3111" s="238">
        <v>3110</v>
      </c>
    </row>
    <row r="3112" spans="1:38" x14ac:dyDescent="0.3">
      <c r="A3112" s="223" t="s">
        <v>851</v>
      </c>
      <c r="B3112" s="223" t="s">
        <v>10122</v>
      </c>
      <c r="C3112" s="244" t="s">
        <v>6717</v>
      </c>
      <c r="D3112" s="240" t="s">
        <v>8662</v>
      </c>
      <c r="E3112" s="239" t="s">
        <v>5324</v>
      </c>
      <c r="F3112" s="243" t="s">
        <v>6729</v>
      </c>
      <c r="G3112" s="214">
        <v>0</v>
      </c>
      <c r="H3112" s="224" t="s">
        <v>9173</v>
      </c>
      <c r="I3112" s="224"/>
      <c r="J3112" s="234"/>
      <c r="K3112" s="224"/>
      <c r="L3112" s="224"/>
      <c r="M3112" s="224"/>
      <c r="N3112" s="243" t="s">
        <v>6946</v>
      </c>
      <c r="O3112" s="226" t="s">
        <v>10123</v>
      </c>
      <c r="P3112" s="226" t="s">
        <v>10124</v>
      </c>
      <c r="Q3112" s="226" t="s">
        <v>10125</v>
      </c>
      <c r="R3112" s="212" t="s">
        <v>5325</v>
      </c>
      <c r="S3112" s="212">
        <v>200002231</v>
      </c>
      <c r="T3112" s="236">
        <v>45534</v>
      </c>
      <c r="U3112" s="237" t="s">
        <v>6722</v>
      </c>
      <c r="V3112" s="237">
        <v>45573</v>
      </c>
      <c r="W3112" s="237">
        <v>45581</v>
      </c>
      <c r="X3112" s="237" t="s">
        <v>9173</v>
      </c>
      <c r="Y3112" s="225"/>
      <c r="Z3112" s="237" t="s">
        <v>6084</v>
      </c>
      <c r="AA3112" s="225">
        <v>202409</v>
      </c>
      <c r="AB3112" s="246"/>
      <c r="AC3112" s="247" t="s">
        <v>6708</v>
      </c>
      <c r="AD3112" s="247" t="s">
        <v>6709</v>
      </c>
      <c r="AE3112" s="248">
        <v>0</v>
      </c>
      <c r="AF3112" s="247" t="s">
        <v>6709</v>
      </c>
      <c r="AG3112" s="242" t="str">
        <f>IFERROR(VLOOKUP(작성용!A:A,RM!A:D,4,0),"-")</f>
        <v>김연수</v>
      </c>
      <c r="AH3112" s="9" t="s">
        <v>10126</v>
      </c>
      <c r="AI3112" s="238" t="s">
        <v>9173</v>
      </c>
      <c r="AJ3112" s="238" t="s">
        <v>9173</v>
      </c>
      <c r="AK3112" s="238" t="s">
        <v>6726</v>
      </c>
      <c r="AL3112" s="238">
        <v>3111</v>
      </c>
    </row>
    <row r="3113" spans="1:38" x14ac:dyDescent="0.3">
      <c r="A3113" s="223" t="s">
        <v>851</v>
      </c>
      <c r="B3113" s="223" t="s">
        <v>10122</v>
      </c>
      <c r="C3113" s="244" t="s">
        <v>6717</v>
      </c>
      <c r="D3113" s="240" t="s">
        <v>7784</v>
      </c>
      <c r="E3113" s="239" t="s">
        <v>6352</v>
      </c>
      <c r="F3113" s="243" t="s">
        <v>6729</v>
      </c>
      <c r="G3113" s="214">
        <v>0</v>
      </c>
      <c r="H3113" s="224" t="s">
        <v>9173</v>
      </c>
      <c r="I3113" s="224"/>
      <c r="J3113" s="234"/>
      <c r="K3113" s="224"/>
      <c r="L3113" s="224"/>
      <c r="M3113" s="224"/>
      <c r="N3113" s="243" t="s">
        <v>6946</v>
      </c>
      <c r="O3113" s="226" t="s">
        <v>10123</v>
      </c>
      <c r="P3113" s="226" t="s">
        <v>10124</v>
      </c>
      <c r="Q3113" s="226" t="s">
        <v>10125</v>
      </c>
      <c r="R3113" s="212" t="s">
        <v>4333</v>
      </c>
      <c r="S3113" s="212">
        <v>200002207</v>
      </c>
      <c r="T3113" s="236">
        <v>45534</v>
      </c>
      <c r="U3113" s="237" t="s">
        <v>6722</v>
      </c>
      <c r="V3113" s="237">
        <v>45573</v>
      </c>
      <c r="W3113" s="237">
        <v>45581</v>
      </c>
      <c r="X3113" s="237" t="s">
        <v>9173</v>
      </c>
      <c r="Y3113" s="225"/>
      <c r="Z3113" s="237" t="s">
        <v>6084</v>
      </c>
      <c r="AA3113" s="225">
        <v>202409</v>
      </c>
      <c r="AB3113" s="246"/>
      <c r="AC3113" s="247" t="s">
        <v>6708</v>
      </c>
      <c r="AD3113" s="247" t="s">
        <v>6709</v>
      </c>
      <c r="AE3113" s="248">
        <v>0</v>
      </c>
      <c r="AF3113" s="247" t="s">
        <v>6709</v>
      </c>
      <c r="AG3113" s="242" t="str">
        <f>IFERROR(VLOOKUP(작성용!A:A,RM!A:D,4,0),"-")</f>
        <v>김연수</v>
      </c>
      <c r="AH3113" s="9" t="s">
        <v>10126</v>
      </c>
      <c r="AI3113" s="238" t="s">
        <v>9173</v>
      </c>
      <c r="AJ3113" s="238" t="s">
        <v>9173</v>
      </c>
      <c r="AK3113" s="238" t="s">
        <v>6726</v>
      </c>
      <c r="AL3113" s="238">
        <v>3112</v>
      </c>
    </row>
    <row r="3114" spans="1:38" x14ac:dyDescent="0.3">
      <c r="A3114" s="223" t="s">
        <v>851</v>
      </c>
      <c r="B3114" s="223" t="s">
        <v>10122</v>
      </c>
      <c r="C3114" s="244" t="s">
        <v>6717</v>
      </c>
      <c r="D3114" s="240" t="s">
        <v>10234</v>
      </c>
      <c r="E3114" s="239" t="s">
        <v>6353</v>
      </c>
      <c r="F3114" s="243" t="s">
        <v>6729</v>
      </c>
      <c r="G3114" s="214">
        <v>0</v>
      </c>
      <c r="H3114" s="224" t="s">
        <v>9173</v>
      </c>
      <c r="I3114" s="224"/>
      <c r="J3114" s="234"/>
      <c r="K3114" s="224"/>
      <c r="L3114" s="224"/>
      <c r="M3114" s="224"/>
      <c r="N3114" s="243" t="s">
        <v>6946</v>
      </c>
      <c r="O3114" s="226" t="s">
        <v>10123</v>
      </c>
      <c r="P3114" s="226" t="s">
        <v>10124</v>
      </c>
      <c r="Q3114" s="226" t="s">
        <v>10125</v>
      </c>
      <c r="R3114" s="212" t="s">
        <v>6354</v>
      </c>
      <c r="S3114" s="212">
        <v>200002196</v>
      </c>
      <c r="T3114" s="236">
        <v>45534</v>
      </c>
      <c r="U3114" s="237" t="s">
        <v>6722</v>
      </c>
      <c r="V3114" s="237">
        <v>45573</v>
      </c>
      <c r="W3114" s="237">
        <v>45581</v>
      </c>
      <c r="X3114" s="237" t="s">
        <v>9173</v>
      </c>
      <c r="Y3114" s="225"/>
      <c r="Z3114" s="237" t="s">
        <v>6084</v>
      </c>
      <c r="AA3114" s="225">
        <v>202409</v>
      </c>
      <c r="AB3114" s="246"/>
      <c r="AC3114" s="247" t="s">
        <v>6708</v>
      </c>
      <c r="AD3114" s="247" t="s">
        <v>6709</v>
      </c>
      <c r="AE3114" s="248">
        <v>0</v>
      </c>
      <c r="AF3114" s="247" t="s">
        <v>6709</v>
      </c>
      <c r="AG3114" s="242" t="str">
        <f>IFERROR(VLOOKUP(작성용!A:A,RM!A:D,4,0),"-")</f>
        <v>김연수</v>
      </c>
      <c r="AH3114" s="9" t="s">
        <v>10126</v>
      </c>
      <c r="AI3114" s="238" t="s">
        <v>9173</v>
      </c>
      <c r="AJ3114" s="238" t="s">
        <v>9173</v>
      </c>
      <c r="AK3114" s="238" t="s">
        <v>6726</v>
      </c>
      <c r="AL3114" s="238">
        <v>3113</v>
      </c>
    </row>
    <row r="3115" spans="1:38" x14ac:dyDescent="0.3">
      <c r="A3115" s="223" t="s">
        <v>851</v>
      </c>
      <c r="B3115" s="223" t="s">
        <v>10122</v>
      </c>
      <c r="C3115" s="244" t="s">
        <v>6717</v>
      </c>
      <c r="D3115" s="240" t="s">
        <v>10235</v>
      </c>
      <c r="E3115" s="239" t="s">
        <v>6355</v>
      </c>
      <c r="F3115" s="243" t="s">
        <v>6729</v>
      </c>
      <c r="G3115" s="214">
        <v>0</v>
      </c>
      <c r="H3115" s="224" t="s">
        <v>9173</v>
      </c>
      <c r="I3115" s="224"/>
      <c r="J3115" s="234"/>
      <c r="K3115" s="224"/>
      <c r="L3115" s="224"/>
      <c r="M3115" s="224"/>
      <c r="N3115" s="243" t="s">
        <v>6946</v>
      </c>
      <c r="O3115" s="226" t="s">
        <v>10123</v>
      </c>
      <c r="P3115" s="226" t="s">
        <v>10124</v>
      </c>
      <c r="Q3115" s="226" t="s">
        <v>10125</v>
      </c>
      <c r="R3115" s="212" t="s">
        <v>6356</v>
      </c>
      <c r="S3115" s="212">
        <v>200002198</v>
      </c>
      <c r="T3115" s="236">
        <v>45534</v>
      </c>
      <c r="U3115" s="237" t="s">
        <v>6722</v>
      </c>
      <c r="V3115" s="237">
        <v>45573</v>
      </c>
      <c r="W3115" s="237">
        <v>45581</v>
      </c>
      <c r="X3115" s="237" t="s">
        <v>9173</v>
      </c>
      <c r="Y3115" s="225"/>
      <c r="Z3115" s="237" t="s">
        <v>6084</v>
      </c>
      <c r="AA3115" s="225">
        <v>202409</v>
      </c>
      <c r="AB3115" s="246"/>
      <c r="AC3115" s="247" t="s">
        <v>6708</v>
      </c>
      <c r="AD3115" s="247" t="s">
        <v>6709</v>
      </c>
      <c r="AE3115" s="248">
        <v>0</v>
      </c>
      <c r="AF3115" s="247" t="s">
        <v>6709</v>
      </c>
      <c r="AG3115" s="242" t="str">
        <f>IFERROR(VLOOKUP(작성용!A:A,RM!A:D,4,0),"-")</f>
        <v>김연수</v>
      </c>
      <c r="AH3115" s="9" t="s">
        <v>10126</v>
      </c>
      <c r="AI3115" s="238" t="s">
        <v>9173</v>
      </c>
      <c r="AJ3115" s="238" t="s">
        <v>9173</v>
      </c>
      <c r="AK3115" s="238" t="s">
        <v>6726</v>
      </c>
      <c r="AL3115" s="238">
        <v>3114</v>
      </c>
    </row>
    <row r="3116" spans="1:38" x14ac:dyDescent="0.3">
      <c r="A3116" s="223" t="s">
        <v>851</v>
      </c>
      <c r="B3116" s="223" t="s">
        <v>10122</v>
      </c>
      <c r="C3116" s="244" t="s">
        <v>6717</v>
      </c>
      <c r="D3116" s="240" t="s">
        <v>9519</v>
      </c>
      <c r="E3116" s="239" t="s">
        <v>5696</v>
      </c>
      <c r="F3116" s="243" t="s">
        <v>6729</v>
      </c>
      <c r="G3116" s="214">
        <v>0</v>
      </c>
      <c r="H3116" s="224" t="s">
        <v>9173</v>
      </c>
      <c r="I3116" s="224"/>
      <c r="J3116" s="234"/>
      <c r="K3116" s="224"/>
      <c r="L3116" s="224"/>
      <c r="M3116" s="224"/>
      <c r="N3116" s="243" t="s">
        <v>6946</v>
      </c>
      <c r="O3116" s="226" t="s">
        <v>10123</v>
      </c>
      <c r="P3116" s="226" t="s">
        <v>10124</v>
      </c>
      <c r="Q3116" s="226" t="s">
        <v>10125</v>
      </c>
      <c r="R3116" s="212" t="s">
        <v>5697</v>
      </c>
      <c r="S3116" s="212">
        <v>200002195</v>
      </c>
      <c r="T3116" s="236">
        <v>45534</v>
      </c>
      <c r="U3116" s="237" t="s">
        <v>6722</v>
      </c>
      <c r="V3116" s="237">
        <v>45573</v>
      </c>
      <c r="W3116" s="237">
        <v>45581</v>
      </c>
      <c r="X3116" s="237" t="s">
        <v>9173</v>
      </c>
      <c r="Y3116" s="225"/>
      <c r="Z3116" s="237" t="s">
        <v>6084</v>
      </c>
      <c r="AA3116" s="225">
        <v>202409</v>
      </c>
      <c r="AB3116" s="246"/>
      <c r="AC3116" s="247" t="s">
        <v>6708</v>
      </c>
      <c r="AD3116" s="247" t="s">
        <v>6709</v>
      </c>
      <c r="AE3116" s="248">
        <v>0</v>
      </c>
      <c r="AF3116" s="247" t="s">
        <v>6709</v>
      </c>
      <c r="AG3116" s="242" t="str">
        <f>IFERROR(VLOOKUP(작성용!A:A,RM!A:D,4,0),"-")</f>
        <v>김연수</v>
      </c>
      <c r="AH3116" s="9" t="s">
        <v>10126</v>
      </c>
      <c r="AI3116" s="238" t="s">
        <v>9173</v>
      </c>
      <c r="AJ3116" s="238" t="s">
        <v>9173</v>
      </c>
      <c r="AK3116" s="238" t="s">
        <v>6726</v>
      </c>
      <c r="AL3116" s="238">
        <v>3115</v>
      </c>
    </row>
    <row r="3117" spans="1:38" x14ac:dyDescent="0.3">
      <c r="A3117" s="223" t="s">
        <v>851</v>
      </c>
      <c r="B3117" s="223" t="s">
        <v>10122</v>
      </c>
      <c r="C3117" s="244" t="s">
        <v>6717</v>
      </c>
      <c r="D3117" s="240" t="s">
        <v>10236</v>
      </c>
      <c r="E3117" s="239" t="s">
        <v>6357</v>
      </c>
      <c r="F3117" s="243" t="s">
        <v>6729</v>
      </c>
      <c r="G3117" s="214">
        <v>0</v>
      </c>
      <c r="H3117" s="224" t="s">
        <v>9173</v>
      </c>
      <c r="I3117" s="224"/>
      <c r="J3117" s="234"/>
      <c r="K3117" s="224"/>
      <c r="L3117" s="224"/>
      <c r="M3117" s="224"/>
      <c r="N3117" s="243" t="s">
        <v>6946</v>
      </c>
      <c r="O3117" s="226" t="s">
        <v>10123</v>
      </c>
      <c r="P3117" s="226" t="s">
        <v>10124</v>
      </c>
      <c r="Q3117" s="226" t="s">
        <v>10125</v>
      </c>
      <c r="R3117" s="212" t="s">
        <v>6358</v>
      </c>
      <c r="S3117" s="212">
        <v>200002219</v>
      </c>
      <c r="T3117" s="236">
        <v>45534</v>
      </c>
      <c r="U3117" s="237" t="s">
        <v>6722</v>
      </c>
      <c r="V3117" s="237">
        <v>45573</v>
      </c>
      <c r="W3117" s="237">
        <v>45581</v>
      </c>
      <c r="X3117" s="237" t="s">
        <v>9173</v>
      </c>
      <c r="Y3117" s="225"/>
      <c r="Z3117" s="237" t="s">
        <v>6084</v>
      </c>
      <c r="AA3117" s="225">
        <v>202409</v>
      </c>
      <c r="AB3117" s="246"/>
      <c r="AC3117" s="247" t="s">
        <v>6708</v>
      </c>
      <c r="AD3117" s="247" t="s">
        <v>6709</v>
      </c>
      <c r="AE3117" s="248">
        <v>0</v>
      </c>
      <c r="AF3117" s="247" t="s">
        <v>6709</v>
      </c>
      <c r="AG3117" s="242" t="str">
        <f>IFERROR(VLOOKUP(작성용!A:A,RM!A:D,4,0),"-")</f>
        <v>김연수</v>
      </c>
      <c r="AH3117" s="9" t="s">
        <v>10126</v>
      </c>
      <c r="AI3117" s="238" t="s">
        <v>9173</v>
      </c>
      <c r="AJ3117" s="238" t="s">
        <v>9173</v>
      </c>
      <c r="AK3117" s="238" t="s">
        <v>6726</v>
      </c>
      <c r="AL3117" s="238">
        <v>3116</v>
      </c>
    </row>
    <row r="3118" spans="1:38" x14ac:dyDescent="0.3">
      <c r="A3118" s="223" t="s">
        <v>851</v>
      </c>
      <c r="B3118" s="223" t="s">
        <v>10122</v>
      </c>
      <c r="C3118" s="244" t="s">
        <v>6717</v>
      </c>
      <c r="D3118" s="240" t="s">
        <v>9562</v>
      </c>
      <c r="E3118" s="239" t="s">
        <v>5722</v>
      </c>
      <c r="F3118" s="243" t="s">
        <v>6729</v>
      </c>
      <c r="G3118" s="214">
        <v>0</v>
      </c>
      <c r="H3118" s="224" t="s">
        <v>9173</v>
      </c>
      <c r="I3118" s="224"/>
      <c r="J3118" s="234"/>
      <c r="K3118" s="224"/>
      <c r="L3118" s="224"/>
      <c r="M3118" s="224"/>
      <c r="N3118" s="243" t="s">
        <v>6946</v>
      </c>
      <c r="O3118" s="226" t="s">
        <v>10123</v>
      </c>
      <c r="P3118" s="226" t="s">
        <v>10124</v>
      </c>
      <c r="Q3118" s="226" t="s">
        <v>10125</v>
      </c>
      <c r="R3118" s="212" t="s">
        <v>5723</v>
      </c>
      <c r="S3118" s="212">
        <v>200002200</v>
      </c>
      <c r="T3118" s="236">
        <v>45534</v>
      </c>
      <c r="U3118" s="237" t="s">
        <v>6722</v>
      </c>
      <c r="V3118" s="237">
        <v>45573</v>
      </c>
      <c r="W3118" s="237">
        <v>45581</v>
      </c>
      <c r="X3118" s="237" t="s">
        <v>9173</v>
      </c>
      <c r="Y3118" s="225"/>
      <c r="Z3118" s="237" t="s">
        <v>6084</v>
      </c>
      <c r="AA3118" s="225">
        <v>202409</v>
      </c>
      <c r="AB3118" s="246"/>
      <c r="AC3118" s="247" t="s">
        <v>6708</v>
      </c>
      <c r="AD3118" s="247" t="s">
        <v>6709</v>
      </c>
      <c r="AE3118" s="248">
        <v>0</v>
      </c>
      <c r="AF3118" s="247" t="s">
        <v>6709</v>
      </c>
      <c r="AG3118" s="242" t="str">
        <f>IFERROR(VLOOKUP(작성용!A:A,RM!A:D,4,0),"-")</f>
        <v>김연수</v>
      </c>
      <c r="AH3118" s="9" t="s">
        <v>10126</v>
      </c>
      <c r="AI3118" s="238" t="s">
        <v>9173</v>
      </c>
      <c r="AJ3118" s="238" t="s">
        <v>9173</v>
      </c>
      <c r="AK3118" s="238" t="s">
        <v>6726</v>
      </c>
      <c r="AL3118" s="238">
        <v>3117</v>
      </c>
    </row>
    <row r="3119" spans="1:38" x14ac:dyDescent="0.3">
      <c r="A3119" s="223" t="s">
        <v>851</v>
      </c>
      <c r="B3119" s="223" t="s">
        <v>10122</v>
      </c>
      <c r="C3119" s="244" t="s">
        <v>6717</v>
      </c>
      <c r="D3119" s="240" t="s">
        <v>10237</v>
      </c>
      <c r="E3119" s="239" t="s">
        <v>6359</v>
      </c>
      <c r="F3119" s="243" t="s">
        <v>6729</v>
      </c>
      <c r="G3119" s="214">
        <v>0</v>
      </c>
      <c r="H3119" s="224" t="s">
        <v>9173</v>
      </c>
      <c r="I3119" s="224"/>
      <c r="J3119" s="234"/>
      <c r="K3119" s="224"/>
      <c r="L3119" s="224"/>
      <c r="M3119" s="224"/>
      <c r="N3119" s="243" t="s">
        <v>6946</v>
      </c>
      <c r="O3119" s="226" t="s">
        <v>10123</v>
      </c>
      <c r="P3119" s="226" t="s">
        <v>10124</v>
      </c>
      <c r="Q3119" s="226" t="s">
        <v>10125</v>
      </c>
      <c r="R3119" s="212" t="s">
        <v>6360</v>
      </c>
      <c r="S3119" s="212">
        <v>200002238</v>
      </c>
      <c r="T3119" s="236">
        <v>45534</v>
      </c>
      <c r="U3119" s="237" t="s">
        <v>6722</v>
      </c>
      <c r="V3119" s="237">
        <v>45573</v>
      </c>
      <c r="W3119" s="237">
        <v>45581</v>
      </c>
      <c r="X3119" s="237" t="s">
        <v>9173</v>
      </c>
      <c r="Y3119" s="225"/>
      <c r="Z3119" s="237" t="s">
        <v>6084</v>
      </c>
      <c r="AA3119" s="225">
        <v>202409</v>
      </c>
      <c r="AB3119" s="246"/>
      <c r="AC3119" s="247" t="s">
        <v>6708</v>
      </c>
      <c r="AD3119" s="247" t="s">
        <v>6709</v>
      </c>
      <c r="AE3119" s="248">
        <v>0</v>
      </c>
      <c r="AF3119" s="247" t="s">
        <v>6709</v>
      </c>
      <c r="AG3119" s="242" t="str">
        <f>IFERROR(VLOOKUP(작성용!A:A,RM!A:D,4,0),"-")</f>
        <v>김연수</v>
      </c>
      <c r="AH3119" s="9" t="s">
        <v>10126</v>
      </c>
      <c r="AI3119" s="238" t="s">
        <v>9173</v>
      </c>
      <c r="AJ3119" s="238" t="s">
        <v>9173</v>
      </c>
      <c r="AK3119" s="238" t="s">
        <v>6726</v>
      </c>
      <c r="AL3119" s="238">
        <v>3118</v>
      </c>
    </row>
    <row r="3120" spans="1:38" x14ac:dyDescent="0.3">
      <c r="A3120" s="223" t="s">
        <v>851</v>
      </c>
      <c r="B3120" s="223" t="s">
        <v>10122</v>
      </c>
      <c r="C3120" s="244" t="s">
        <v>6717</v>
      </c>
      <c r="D3120" s="240" t="s">
        <v>10238</v>
      </c>
      <c r="E3120" s="239" t="s">
        <v>6361</v>
      </c>
      <c r="F3120" s="243" t="s">
        <v>6729</v>
      </c>
      <c r="G3120" s="214">
        <v>0</v>
      </c>
      <c r="H3120" s="224" t="s">
        <v>9173</v>
      </c>
      <c r="I3120" s="224"/>
      <c r="J3120" s="234"/>
      <c r="K3120" s="224"/>
      <c r="L3120" s="224"/>
      <c r="M3120" s="224"/>
      <c r="N3120" s="243" t="s">
        <v>6946</v>
      </c>
      <c r="O3120" s="226" t="s">
        <v>10123</v>
      </c>
      <c r="P3120" s="226" t="s">
        <v>10124</v>
      </c>
      <c r="Q3120" s="226" t="s">
        <v>10125</v>
      </c>
      <c r="R3120" s="212" t="s">
        <v>6362</v>
      </c>
      <c r="S3120" s="212">
        <v>200002229</v>
      </c>
      <c r="T3120" s="236">
        <v>45534</v>
      </c>
      <c r="U3120" s="237" t="s">
        <v>6722</v>
      </c>
      <c r="V3120" s="237">
        <v>45573</v>
      </c>
      <c r="W3120" s="237">
        <v>45581</v>
      </c>
      <c r="X3120" s="237" t="s">
        <v>9173</v>
      </c>
      <c r="Y3120" s="225"/>
      <c r="Z3120" s="237" t="s">
        <v>6084</v>
      </c>
      <c r="AA3120" s="225">
        <v>202409</v>
      </c>
      <c r="AB3120" s="246"/>
      <c r="AC3120" s="247" t="s">
        <v>6708</v>
      </c>
      <c r="AD3120" s="247" t="s">
        <v>6709</v>
      </c>
      <c r="AE3120" s="248">
        <v>0</v>
      </c>
      <c r="AF3120" s="247" t="s">
        <v>6709</v>
      </c>
      <c r="AG3120" s="242" t="str">
        <f>IFERROR(VLOOKUP(작성용!A:A,RM!A:D,4,0),"-")</f>
        <v>김연수</v>
      </c>
      <c r="AH3120" s="9" t="s">
        <v>10126</v>
      </c>
      <c r="AI3120" s="238" t="s">
        <v>9173</v>
      </c>
      <c r="AJ3120" s="238" t="s">
        <v>9173</v>
      </c>
      <c r="AK3120" s="238" t="s">
        <v>6726</v>
      </c>
      <c r="AL3120" s="238">
        <v>3119</v>
      </c>
    </row>
    <row r="3121" spans="1:38" x14ac:dyDescent="0.3">
      <c r="A3121" s="223" t="s">
        <v>851</v>
      </c>
      <c r="B3121" s="223" t="s">
        <v>10122</v>
      </c>
      <c r="C3121" s="244" t="s">
        <v>6717</v>
      </c>
      <c r="D3121" s="240" t="s">
        <v>10239</v>
      </c>
      <c r="E3121" s="239" t="s">
        <v>6363</v>
      </c>
      <c r="F3121" s="243" t="s">
        <v>6729</v>
      </c>
      <c r="G3121" s="214">
        <v>0</v>
      </c>
      <c r="H3121" s="224" t="s">
        <v>9173</v>
      </c>
      <c r="I3121" s="224"/>
      <c r="J3121" s="234"/>
      <c r="K3121" s="224"/>
      <c r="L3121" s="224"/>
      <c r="M3121" s="224"/>
      <c r="N3121" s="243" t="s">
        <v>6946</v>
      </c>
      <c r="O3121" s="226" t="s">
        <v>10123</v>
      </c>
      <c r="P3121" s="226" t="s">
        <v>10124</v>
      </c>
      <c r="Q3121" s="226" t="s">
        <v>10125</v>
      </c>
      <c r="R3121" s="212" t="s">
        <v>6364</v>
      </c>
      <c r="S3121" s="212">
        <v>200002230</v>
      </c>
      <c r="T3121" s="236">
        <v>45534</v>
      </c>
      <c r="U3121" s="237" t="s">
        <v>6722</v>
      </c>
      <c r="V3121" s="237">
        <v>45573</v>
      </c>
      <c r="W3121" s="237">
        <v>45581</v>
      </c>
      <c r="X3121" s="237" t="s">
        <v>9173</v>
      </c>
      <c r="Y3121" s="225"/>
      <c r="Z3121" s="237" t="s">
        <v>6084</v>
      </c>
      <c r="AA3121" s="225">
        <v>202409</v>
      </c>
      <c r="AB3121" s="246"/>
      <c r="AC3121" s="247" t="s">
        <v>6708</v>
      </c>
      <c r="AD3121" s="247" t="s">
        <v>6709</v>
      </c>
      <c r="AE3121" s="248">
        <v>0</v>
      </c>
      <c r="AF3121" s="247" t="s">
        <v>6709</v>
      </c>
      <c r="AG3121" s="242" t="str">
        <f>IFERROR(VLOOKUP(작성용!A:A,RM!A:D,4,0),"-")</f>
        <v>김연수</v>
      </c>
      <c r="AH3121" s="9" t="s">
        <v>10126</v>
      </c>
      <c r="AI3121" s="238" t="s">
        <v>9173</v>
      </c>
      <c r="AJ3121" s="238" t="s">
        <v>9173</v>
      </c>
      <c r="AK3121" s="238" t="s">
        <v>6726</v>
      </c>
      <c r="AL3121" s="238">
        <v>3120</v>
      </c>
    </row>
    <row r="3122" spans="1:38" x14ac:dyDescent="0.3">
      <c r="A3122" s="223" t="s">
        <v>851</v>
      </c>
      <c r="B3122" s="223" t="s">
        <v>10122</v>
      </c>
      <c r="C3122" s="244" t="s">
        <v>6717</v>
      </c>
      <c r="D3122" s="240" t="s">
        <v>10240</v>
      </c>
      <c r="E3122" s="239" t="s">
        <v>6365</v>
      </c>
      <c r="F3122" s="243" t="s">
        <v>6729</v>
      </c>
      <c r="G3122" s="214">
        <v>0</v>
      </c>
      <c r="H3122" s="224" t="s">
        <v>9173</v>
      </c>
      <c r="I3122" s="224"/>
      <c r="J3122" s="234"/>
      <c r="K3122" s="224"/>
      <c r="L3122" s="224"/>
      <c r="M3122" s="224"/>
      <c r="N3122" s="243" t="s">
        <v>6946</v>
      </c>
      <c r="O3122" s="226" t="s">
        <v>10123</v>
      </c>
      <c r="P3122" s="226" t="s">
        <v>10124</v>
      </c>
      <c r="Q3122" s="226" t="s">
        <v>10125</v>
      </c>
      <c r="R3122" s="212" t="s">
        <v>6366</v>
      </c>
      <c r="S3122" s="212">
        <v>200000123</v>
      </c>
      <c r="T3122" s="236">
        <v>45534</v>
      </c>
      <c r="U3122" s="237" t="s">
        <v>6722</v>
      </c>
      <c r="V3122" s="237">
        <v>45573</v>
      </c>
      <c r="W3122" s="237">
        <v>45581</v>
      </c>
      <c r="X3122" s="237" t="s">
        <v>9173</v>
      </c>
      <c r="Y3122" s="225"/>
      <c r="Z3122" s="237" t="s">
        <v>6084</v>
      </c>
      <c r="AA3122" s="225">
        <v>202409</v>
      </c>
      <c r="AB3122" s="246"/>
      <c r="AC3122" s="247" t="s">
        <v>6708</v>
      </c>
      <c r="AD3122" s="247" t="s">
        <v>6709</v>
      </c>
      <c r="AE3122" s="248">
        <v>0</v>
      </c>
      <c r="AF3122" s="247" t="s">
        <v>6709</v>
      </c>
      <c r="AG3122" s="242" t="str">
        <f>IFERROR(VLOOKUP(작성용!A:A,RM!A:D,4,0),"-")</f>
        <v>김연수</v>
      </c>
      <c r="AH3122" s="9" t="s">
        <v>10126</v>
      </c>
      <c r="AI3122" s="238" t="s">
        <v>9173</v>
      </c>
      <c r="AJ3122" s="238" t="s">
        <v>9173</v>
      </c>
      <c r="AK3122" s="238" t="s">
        <v>6726</v>
      </c>
      <c r="AL3122" s="238">
        <v>3121</v>
      </c>
    </row>
    <row r="3123" spans="1:38" x14ac:dyDescent="0.3">
      <c r="A3123" s="223" t="s">
        <v>851</v>
      </c>
      <c r="B3123" s="223" t="s">
        <v>10122</v>
      </c>
      <c r="C3123" s="244" t="s">
        <v>6717</v>
      </c>
      <c r="D3123" s="240" t="s">
        <v>10241</v>
      </c>
      <c r="E3123" s="239" t="s">
        <v>6367</v>
      </c>
      <c r="F3123" s="243" t="s">
        <v>6729</v>
      </c>
      <c r="G3123" s="214">
        <v>0</v>
      </c>
      <c r="H3123" s="224" t="s">
        <v>9173</v>
      </c>
      <c r="I3123" s="224"/>
      <c r="J3123" s="234"/>
      <c r="K3123" s="224"/>
      <c r="L3123" s="224"/>
      <c r="M3123" s="224"/>
      <c r="N3123" s="243" t="s">
        <v>6946</v>
      </c>
      <c r="O3123" s="226" t="s">
        <v>10123</v>
      </c>
      <c r="P3123" s="226" t="s">
        <v>10124</v>
      </c>
      <c r="Q3123" s="226" t="s">
        <v>10125</v>
      </c>
      <c r="R3123" s="212" t="s">
        <v>6368</v>
      </c>
      <c r="S3123" s="212">
        <v>200002294</v>
      </c>
      <c r="T3123" s="236">
        <v>45534</v>
      </c>
      <c r="U3123" s="237" t="s">
        <v>6722</v>
      </c>
      <c r="V3123" s="237">
        <v>45573</v>
      </c>
      <c r="W3123" s="237">
        <v>45581</v>
      </c>
      <c r="X3123" s="237" t="s">
        <v>9173</v>
      </c>
      <c r="Y3123" s="225"/>
      <c r="Z3123" s="237" t="s">
        <v>6084</v>
      </c>
      <c r="AA3123" s="225">
        <v>202409</v>
      </c>
      <c r="AB3123" s="246"/>
      <c r="AC3123" s="247" t="s">
        <v>6708</v>
      </c>
      <c r="AD3123" s="247" t="s">
        <v>6709</v>
      </c>
      <c r="AE3123" s="248">
        <v>0</v>
      </c>
      <c r="AF3123" s="247" t="s">
        <v>6709</v>
      </c>
      <c r="AG3123" s="242" t="str">
        <f>IFERROR(VLOOKUP(작성용!A:A,RM!A:D,4,0),"-")</f>
        <v>김연수</v>
      </c>
      <c r="AH3123" s="9" t="s">
        <v>10126</v>
      </c>
      <c r="AI3123" s="238" t="s">
        <v>9173</v>
      </c>
      <c r="AJ3123" s="238" t="s">
        <v>9173</v>
      </c>
      <c r="AK3123" s="238" t="s">
        <v>6726</v>
      </c>
      <c r="AL3123" s="238">
        <v>3122</v>
      </c>
    </row>
    <row r="3124" spans="1:38" x14ac:dyDescent="0.3">
      <c r="A3124" s="223" t="s">
        <v>851</v>
      </c>
      <c r="B3124" s="223" t="s">
        <v>10122</v>
      </c>
      <c r="C3124" s="244" t="s">
        <v>6717</v>
      </c>
      <c r="D3124" s="240" t="s">
        <v>10242</v>
      </c>
      <c r="E3124" s="239" t="s">
        <v>6369</v>
      </c>
      <c r="F3124" s="243" t="s">
        <v>6729</v>
      </c>
      <c r="G3124" s="214">
        <v>0</v>
      </c>
      <c r="H3124" s="224" t="s">
        <v>9173</v>
      </c>
      <c r="I3124" s="224"/>
      <c r="J3124" s="234"/>
      <c r="K3124" s="224"/>
      <c r="L3124" s="224"/>
      <c r="M3124" s="224"/>
      <c r="N3124" s="243" t="s">
        <v>6946</v>
      </c>
      <c r="O3124" s="226" t="s">
        <v>10123</v>
      </c>
      <c r="P3124" s="226" t="s">
        <v>10124</v>
      </c>
      <c r="Q3124" s="226" t="s">
        <v>10125</v>
      </c>
      <c r="R3124" s="212" t="s">
        <v>6370</v>
      </c>
      <c r="S3124" s="212">
        <v>200002286</v>
      </c>
      <c r="T3124" s="236">
        <v>45534</v>
      </c>
      <c r="U3124" s="237" t="s">
        <v>6722</v>
      </c>
      <c r="V3124" s="237">
        <v>45573</v>
      </c>
      <c r="W3124" s="237">
        <v>45581</v>
      </c>
      <c r="X3124" s="237" t="s">
        <v>9173</v>
      </c>
      <c r="Y3124" s="225"/>
      <c r="Z3124" s="237" t="s">
        <v>6084</v>
      </c>
      <c r="AA3124" s="225">
        <v>202409</v>
      </c>
      <c r="AB3124" s="246"/>
      <c r="AC3124" s="247" t="s">
        <v>6708</v>
      </c>
      <c r="AD3124" s="247" t="s">
        <v>6709</v>
      </c>
      <c r="AE3124" s="248">
        <v>0</v>
      </c>
      <c r="AF3124" s="247" t="s">
        <v>6709</v>
      </c>
      <c r="AG3124" s="242" t="str">
        <f>IFERROR(VLOOKUP(작성용!A:A,RM!A:D,4,0),"-")</f>
        <v>김연수</v>
      </c>
      <c r="AH3124" s="9" t="s">
        <v>10126</v>
      </c>
      <c r="AI3124" s="238" t="s">
        <v>9173</v>
      </c>
      <c r="AJ3124" s="238" t="s">
        <v>9173</v>
      </c>
      <c r="AK3124" s="238" t="s">
        <v>6726</v>
      </c>
      <c r="AL3124" s="238">
        <v>3123</v>
      </c>
    </row>
    <row r="3125" spans="1:38" x14ac:dyDescent="0.3">
      <c r="A3125" s="223" t="s">
        <v>851</v>
      </c>
      <c r="B3125" s="223" t="s">
        <v>10122</v>
      </c>
      <c r="C3125" s="244" t="s">
        <v>6717</v>
      </c>
      <c r="D3125" s="240" t="s">
        <v>7789</v>
      </c>
      <c r="E3125" s="239" t="s">
        <v>4010</v>
      </c>
      <c r="F3125" s="243" t="s">
        <v>6729</v>
      </c>
      <c r="G3125" s="214">
        <v>0</v>
      </c>
      <c r="H3125" s="224" t="s">
        <v>9173</v>
      </c>
      <c r="I3125" s="224"/>
      <c r="J3125" s="234"/>
      <c r="K3125" s="224"/>
      <c r="L3125" s="224"/>
      <c r="M3125" s="224"/>
      <c r="N3125" s="243" t="s">
        <v>6946</v>
      </c>
      <c r="O3125" s="226" t="s">
        <v>10123</v>
      </c>
      <c r="P3125" s="226" t="s">
        <v>10124</v>
      </c>
      <c r="Q3125" s="226" t="s">
        <v>10125</v>
      </c>
      <c r="R3125" s="212" t="s">
        <v>4336</v>
      </c>
      <c r="S3125" s="212">
        <v>200002284</v>
      </c>
      <c r="T3125" s="236">
        <v>45534</v>
      </c>
      <c r="U3125" s="237" t="s">
        <v>6722</v>
      </c>
      <c r="V3125" s="237">
        <v>45573</v>
      </c>
      <c r="W3125" s="237">
        <v>45581</v>
      </c>
      <c r="X3125" s="237" t="s">
        <v>9173</v>
      </c>
      <c r="Y3125" s="225"/>
      <c r="Z3125" s="237" t="s">
        <v>6084</v>
      </c>
      <c r="AA3125" s="225">
        <v>202409</v>
      </c>
      <c r="AB3125" s="246"/>
      <c r="AC3125" s="247" t="s">
        <v>6708</v>
      </c>
      <c r="AD3125" s="247" t="s">
        <v>6709</v>
      </c>
      <c r="AE3125" s="248">
        <v>0</v>
      </c>
      <c r="AF3125" s="247" t="s">
        <v>6709</v>
      </c>
      <c r="AG3125" s="242" t="str">
        <f>IFERROR(VLOOKUP(작성용!A:A,RM!A:D,4,0),"-")</f>
        <v>김연수</v>
      </c>
      <c r="AH3125" s="9" t="s">
        <v>10126</v>
      </c>
      <c r="AI3125" s="238" t="s">
        <v>9173</v>
      </c>
      <c r="AJ3125" s="238" t="s">
        <v>9173</v>
      </c>
      <c r="AK3125" s="238" t="s">
        <v>6726</v>
      </c>
      <c r="AL3125" s="238">
        <v>3124</v>
      </c>
    </row>
    <row r="3126" spans="1:38" x14ac:dyDescent="0.3">
      <c r="A3126" s="223" t="s">
        <v>851</v>
      </c>
      <c r="B3126" s="223" t="s">
        <v>10122</v>
      </c>
      <c r="C3126" s="244" t="s">
        <v>6717</v>
      </c>
      <c r="D3126" s="240" t="s">
        <v>7788</v>
      </c>
      <c r="E3126" s="239" t="s">
        <v>4009</v>
      </c>
      <c r="F3126" s="243" t="s">
        <v>6729</v>
      </c>
      <c r="G3126" s="214">
        <v>0</v>
      </c>
      <c r="H3126" s="224" t="s">
        <v>9173</v>
      </c>
      <c r="I3126" s="224"/>
      <c r="J3126" s="234"/>
      <c r="K3126" s="224"/>
      <c r="L3126" s="224"/>
      <c r="M3126" s="224"/>
      <c r="N3126" s="243" t="s">
        <v>6946</v>
      </c>
      <c r="O3126" s="226" t="s">
        <v>10123</v>
      </c>
      <c r="P3126" s="226" t="s">
        <v>10124</v>
      </c>
      <c r="Q3126" s="226" t="s">
        <v>10125</v>
      </c>
      <c r="R3126" s="212" t="s">
        <v>4335</v>
      </c>
      <c r="S3126" s="212">
        <v>200002283</v>
      </c>
      <c r="T3126" s="236">
        <v>45534</v>
      </c>
      <c r="U3126" s="237" t="s">
        <v>6722</v>
      </c>
      <c r="V3126" s="237">
        <v>45573</v>
      </c>
      <c r="W3126" s="237">
        <v>45581</v>
      </c>
      <c r="X3126" s="237" t="s">
        <v>9173</v>
      </c>
      <c r="Y3126" s="225"/>
      <c r="Z3126" s="237" t="s">
        <v>6084</v>
      </c>
      <c r="AA3126" s="225">
        <v>202409</v>
      </c>
      <c r="AB3126" s="246"/>
      <c r="AC3126" s="247" t="s">
        <v>6708</v>
      </c>
      <c r="AD3126" s="247" t="s">
        <v>6709</v>
      </c>
      <c r="AE3126" s="248">
        <v>0</v>
      </c>
      <c r="AF3126" s="247" t="s">
        <v>6709</v>
      </c>
      <c r="AG3126" s="242" t="str">
        <f>IFERROR(VLOOKUP(작성용!A:A,RM!A:D,4,0),"-")</f>
        <v>김연수</v>
      </c>
      <c r="AH3126" s="9" t="s">
        <v>10126</v>
      </c>
      <c r="AI3126" s="238" t="s">
        <v>9173</v>
      </c>
      <c r="AJ3126" s="238" t="s">
        <v>9173</v>
      </c>
      <c r="AK3126" s="238" t="s">
        <v>6726</v>
      </c>
      <c r="AL3126" s="238">
        <v>3125</v>
      </c>
    </row>
    <row r="3127" spans="1:38" x14ac:dyDescent="0.3">
      <c r="A3127" s="223" t="s">
        <v>851</v>
      </c>
      <c r="B3127" s="223" t="s">
        <v>10122</v>
      </c>
      <c r="C3127" s="244" t="s">
        <v>6717</v>
      </c>
      <c r="D3127" s="240" t="s">
        <v>10243</v>
      </c>
      <c r="E3127" s="239" t="s">
        <v>6371</v>
      </c>
      <c r="F3127" s="243" t="s">
        <v>6729</v>
      </c>
      <c r="G3127" s="214">
        <v>0</v>
      </c>
      <c r="H3127" s="224" t="s">
        <v>9173</v>
      </c>
      <c r="I3127" s="224"/>
      <c r="J3127" s="234"/>
      <c r="K3127" s="224"/>
      <c r="L3127" s="224"/>
      <c r="M3127" s="224"/>
      <c r="N3127" s="243" t="s">
        <v>6946</v>
      </c>
      <c r="O3127" s="226" t="s">
        <v>10123</v>
      </c>
      <c r="P3127" s="226" t="s">
        <v>10124</v>
      </c>
      <c r="Q3127" s="226" t="s">
        <v>10125</v>
      </c>
      <c r="R3127" s="212" t="s">
        <v>6372</v>
      </c>
      <c r="S3127" s="212">
        <v>200002279</v>
      </c>
      <c r="T3127" s="236">
        <v>45534</v>
      </c>
      <c r="U3127" s="237" t="s">
        <v>6722</v>
      </c>
      <c r="V3127" s="237">
        <v>45573</v>
      </c>
      <c r="W3127" s="237">
        <v>45581</v>
      </c>
      <c r="X3127" s="237" t="s">
        <v>9173</v>
      </c>
      <c r="Y3127" s="225"/>
      <c r="Z3127" s="237" t="s">
        <v>6084</v>
      </c>
      <c r="AA3127" s="225">
        <v>202409</v>
      </c>
      <c r="AB3127" s="246"/>
      <c r="AC3127" s="247" t="s">
        <v>6708</v>
      </c>
      <c r="AD3127" s="247" t="s">
        <v>6709</v>
      </c>
      <c r="AE3127" s="248">
        <v>0</v>
      </c>
      <c r="AF3127" s="247" t="s">
        <v>6709</v>
      </c>
      <c r="AG3127" s="242" t="str">
        <f>IFERROR(VLOOKUP(작성용!A:A,RM!A:D,4,0),"-")</f>
        <v>김연수</v>
      </c>
      <c r="AH3127" s="9" t="s">
        <v>10126</v>
      </c>
      <c r="AI3127" s="238" t="s">
        <v>9173</v>
      </c>
      <c r="AJ3127" s="238" t="s">
        <v>9173</v>
      </c>
      <c r="AK3127" s="238" t="s">
        <v>6726</v>
      </c>
      <c r="AL3127" s="238">
        <v>3126</v>
      </c>
    </row>
    <row r="3128" spans="1:38" x14ac:dyDescent="0.3">
      <c r="A3128" s="223" t="s">
        <v>851</v>
      </c>
      <c r="B3128" s="223" t="s">
        <v>10122</v>
      </c>
      <c r="C3128" s="244" t="s">
        <v>6717</v>
      </c>
      <c r="D3128" s="240" t="s">
        <v>10244</v>
      </c>
      <c r="E3128" s="239" t="s">
        <v>6373</v>
      </c>
      <c r="F3128" s="243" t="s">
        <v>6729</v>
      </c>
      <c r="G3128" s="214">
        <v>0</v>
      </c>
      <c r="H3128" s="224" t="s">
        <v>9173</v>
      </c>
      <c r="I3128" s="224"/>
      <c r="J3128" s="234"/>
      <c r="K3128" s="224"/>
      <c r="L3128" s="224"/>
      <c r="M3128" s="224"/>
      <c r="N3128" s="243" t="s">
        <v>6946</v>
      </c>
      <c r="O3128" s="226" t="s">
        <v>10123</v>
      </c>
      <c r="P3128" s="226" t="s">
        <v>10124</v>
      </c>
      <c r="Q3128" s="226" t="s">
        <v>10125</v>
      </c>
      <c r="R3128" s="212" t="s">
        <v>6374</v>
      </c>
      <c r="S3128" s="212">
        <v>200002271</v>
      </c>
      <c r="T3128" s="236">
        <v>45534</v>
      </c>
      <c r="U3128" s="237" t="s">
        <v>6722</v>
      </c>
      <c r="V3128" s="237">
        <v>45573</v>
      </c>
      <c r="W3128" s="237">
        <v>45581</v>
      </c>
      <c r="X3128" s="237" t="s">
        <v>9173</v>
      </c>
      <c r="Y3128" s="225"/>
      <c r="Z3128" s="237" t="s">
        <v>6084</v>
      </c>
      <c r="AA3128" s="225">
        <v>202409</v>
      </c>
      <c r="AB3128" s="246"/>
      <c r="AC3128" s="247" t="s">
        <v>6708</v>
      </c>
      <c r="AD3128" s="247" t="s">
        <v>6709</v>
      </c>
      <c r="AE3128" s="248">
        <v>0</v>
      </c>
      <c r="AF3128" s="247" t="s">
        <v>6709</v>
      </c>
      <c r="AG3128" s="242" t="str">
        <f>IFERROR(VLOOKUP(작성용!A:A,RM!A:D,4,0),"-")</f>
        <v>김연수</v>
      </c>
      <c r="AH3128" s="9" t="s">
        <v>10126</v>
      </c>
      <c r="AI3128" s="238" t="s">
        <v>9173</v>
      </c>
      <c r="AJ3128" s="238" t="s">
        <v>9173</v>
      </c>
      <c r="AK3128" s="238" t="s">
        <v>6726</v>
      </c>
      <c r="AL3128" s="238">
        <v>3127</v>
      </c>
    </row>
    <row r="3129" spans="1:38" x14ac:dyDescent="0.3">
      <c r="A3129" s="223" t="s">
        <v>851</v>
      </c>
      <c r="B3129" s="223" t="s">
        <v>10122</v>
      </c>
      <c r="C3129" s="244" t="s">
        <v>6717</v>
      </c>
      <c r="D3129" s="240" t="s">
        <v>10245</v>
      </c>
      <c r="E3129" s="239" t="s">
        <v>6375</v>
      </c>
      <c r="F3129" s="243" t="s">
        <v>6729</v>
      </c>
      <c r="G3129" s="214">
        <v>0</v>
      </c>
      <c r="H3129" s="224" t="s">
        <v>9173</v>
      </c>
      <c r="I3129" s="224"/>
      <c r="J3129" s="234"/>
      <c r="K3129" s="224"/>
      <c r="L3129" s="224"/>
      <c r="M3129" s="224"/>
      <c r="N3129" s="243" t="s">
        <v>6946</v>
      </c>
      <c r="O3129" s="226" t="s">
        <v>10123</v>
      </c>
      <c r="P3129" s="226" t="s">
        <v>10124</v>
      </c>
      <c r="Q3129" s="226" t="s">
        <v>10125</v>
      </c>
      <c r="R3129" s="212" t="s">
        <v>6376</v>
      </c>
      <c r="S3129" s="212">
        <v>200002270</v>
      </c>
      <c r="T3129" s="236">
        <v>45534</v>
      </c>
      <c r="U3129" s="237" t="s">
        <v>6722</v>
      </c>
      <c r="V3129" s="237">
        <v>45573</v>
      </c>
      <c r="W3129" s="237">
        <v>45581</v>
      </c>
      <c r="X3129" s="237" t="s">
        <v>9173</v>
      </c>
      <c r="Y3129" s="225"/>
      <c r="Z3129" s="237" t="s">
        <v>6084</v>
      </c>
      <c r="AA3129" s="225">
        <v>202409</v>
      </c>
      <c r="AB3129" s="246"/>
      <c r="AC3129" s="247" t="s">
        <v>6708</v>
      </c>
      <c r="AD3129" s="247" t="s">
        <v>6709</v>
      </c>
      <c r="AE3129" s="248">
        <v>0</v>
      </c>
      <c r="AF3129" s="247" t="s">
        <v>6709</v>
      </c>
      <c r="AG3129" s="242" t="str">
        <f>IFERROR(VLOOKUP(작성용!A:A,RM!A:D,4,0),"-")</f>
        <v>김연수</v>
      </c>
      <c r="AH3129" s="9" t="s">
        <v>10126</v>
      </c>
      <c r="AI3129" s="238" t="s">
        <v>9173</v>
      </c>
      <c r="AJ3129" s="238" t="s">
        <v>9173</v>
      </c>
      <c r="AK3129" s="238" t="s">
        <v>6726</v>
      </c>
      <c r="AL3129" s="238">
        <v>3128</v>
      </c>
    </row>
    <row r="3130" spans="1:38" x14ac:dyDescent="0.3">
      <c r="A3130" s="223" t="s">
        <v>851</v>
      </c>
      <c r="B3130" s="223" t="s">
        <v>10122</v>
      </c>
      <c r="C3130" s="244" t="s">
        <v>6717</v>
      </c>
      <c r="D3130" s="240" t="s">
        <v>10246</v>
      </c>
      <c r="E3130" s="239" t="s">
        <v>6377</v>
      </c>
      <c r="F3130" s="243" t="s">
        <v>6729</v>
      </c>
      <c r="G3130" s="214">
        <v>0</v>
      </c>
      <c r="H3130" s="224" t="s">
        <v>9173</v>
      </c>
      <c r="I3130" s="224"/>
      <c r="J3130" s="234"/>
      <c r="K3130" s="224"/>
      <c r="L3130" s="224"/>
      <c r="M3130" s="224"/>
      <c r="N3130" s="243" t="s">
        <v>6946</v>
      </c>
      <c r="O3130" s="226" t="s">
        <v>10123</v>
      </c>
      <c r="P3130" s="226" t="s">
        <v>10124</v>
      </c>
      <c r="Q3130" s="226" t="s">
        <v>10125</v>
      </c>
      <c r="R3130" s="212" t="s">
        <v>6378</v>
      </c>
      <c r="S3130" s="212">
        <v>200002267</v>
      </c>
      <c r="T3130" s="236">
        <v>45534</v>
      </c>
      <c r="U3130" s="237" t="s">
        <v>6722</v>
      </c>
      <c r="V3130" s="237">
        <v>45573</v>
      </c>
      <c r="W3130" s="237">
        <v>45581</v>
      </c>
      <c r="X3130" s="237" t="s">
        <v>9173</v>
      </c>
      <c r="Y3130" s="225"/>
      <c r="Z3130" s="237" t="s">
        <v>6084</v>
      </c>
      <c r="AA3130" s="225">
        <v>202409</v>
      </c>
      <c r="AB3130" s="246"/>
      <c r="AC3130" s="247" t="s">
        <v>6708</v>
      </c>
      <c r="AD3130" s="247" t="s">
        <v>6709</v>
      </c>
      <c r="AE3130" s="248">
        <v>0</v>
      </c>
      <c r="AF3130" s="247" t="s">
        <v>6709</v>
      </c>
      <c r="AG3130" s="242" t="str">
        <f>IFERROR(VLOOKUP(작성용!A:A,RM!A:D,4,0),"-")</f>
        <v>김연수</v>
      </c>
      <c r="AH3130" s="9" t="s">
        <v>10126</v>
      </c>
      <c r="AI3130" s="238" t="s">
        <v>9173</v>
      </c>
      <c r="AJ3130" s="238" t="s">
        <v>9173</v>
      </c>
      <c r="AK3130" s="238" t="s">
        <v>6726</v>
      </c>
      <c r="AL3130" s="238">
        <v>3129</v>
      </c>
    </row>
    <row r="3131" spans="1:38" x14ac:dyDescent="0.3">
      <c r="A3131" s="223" t="s">
        <v>851</v>
      </c>
      <c r="B3131" s="223" t="s">
        <v>10122</v>
      </c>
      <c r="C3131" s="244" t="s">
        <v>6717</v>
      </c>
      <c r="D3131" s="240" t="s">
        <v>10247</v>
      </c>
      <c r="E3131" s="239" t="s">
        <v>6379</v>
      </c>
      <c r="F3131" s="243" t="s">
        <v>6729</v>
      </c>
      <c r="G3131" s="214">
        <v>0</v>
      </c>
      <c r="H3131" s="224" t="s">
        <v>9173</v>
      </c>
      <c r="I3131" s="224"/>
      <c r="J3131" s="234"/>
      <c r="K3131" s="224"/>
      <c r="L3131" s="224"/>
      <c r="M3131" s="224"/>
      <c r="N3131" s="243" t="s">
        <v>6946</v>
      </c>
      <c r="O3131" s="226" t="s">
        <v>10123</v>
      </c>
      <c r="P3131" s="226" t="s">
        <v>10124</v>
      </c>
      <c r="Q3131" s="226" t="s">
        <v>10125</v>
      </c>
      <c r="R3131" s="212" t="s">
        <v>6380</v>
      </c>
      <c r="S3131" s="212">
        <v>200002266</v>
      </c>
      <c r="T3131" s="236">
        <v>45534</v>
      </c>
      <c r="U3131" s="237" t="s">
        <v>6722</v>
      </c>
      <c r="V3131" s="237">
        <v>45573</v>
      </c>
      <c r="W3131" s="237">
        <v>45581</v>
      </c>
      <c r="X3131" s="237" t="s">
        <v>9173</v>
      </c>
      <c r="Y3131" s="225"/>
      <c r="Z3131" s="237" t="s">
        <v>6084</v>
      </c>
      <c r="AA3131" s="225">
        <v>202409</v>
      </c>
      <c r="AB3131" s="246"/>
      <c r="AC3131" s="247" t="s">
        <v>6708</v>
      </c>
      <c r="AD3131" s="247" t="s">
        <v>6709</v>
      </c>
      <c r="AE3131" s="248">
        <v>0</v>
      </c>
      <c r="AF3131" s="247" t="s">
        <v>6709</v>
      </c>
      <c r="AG3131" s="242" t="str">
        <f>IFERROR(VLOOKUP(작성용!A:A,RM!A:D,4,0),"-")</f>
        <v>김연수</v>
      </c>
      <c r="AH3131" s="9" t="s">
        <v>10126</v>
      </c>
      <c r="AI3131" s="238" t="s">
        <v>9173</v>
      </c>
      <c r="AJ3131" s="238" t="s">
        <v>9173</v>
      </c>
      <c r="AK3131" s="238" t="s">
        <v>6726</v>
      </c>
      <c r="AL3131" s="238">
        <v>3130</v>
      </c>
    </row>
    <row r="3132" spans="1:38" x14ac:dyDescent="0.3">
      <c r="A3132" s="223" t="s">
        <v>851</v>
      </c>
      <c r="B3132" s="223" t="s">
        <v>10122</v>
      </c>
      <c r="C3132" s="244" t="s">
        <v>6717</v>
      </c>
      <c r="D3132" s="240" t="s">
        <v>8600</v>
      </c>
      <c r="E3132" s="239" t="s">
        <v>5260</v>
      </c>
      <c r="F3132" s="243" t="s">
        <v>6729</v>
      </c>
      <c r="G3132" s="214">
        <v>0</v>
      </c>
      <c r="H3132" s="224" t="s">
        <v>9173</v>
      </c>
      <c r="I3132" s="224"/>
      <c r="J3132" s="234"/>
      <c r="K3132" s="224"/>
      <c r="L3132" s="224"/>
      <c r="M3132" s="224"/>
      <c r="N3132" s="243" t="s">
        <v>6946</v>
      </c>
      <c r="O3132" s="226" t="s">
        <v>10123</v>
      </c>
      <c r="P3132" s="226" t="s">
        <v>10124</v>
      </c>
      <c r="Q3132" s="226" t="s">
        <v>10125</v>
      </c>
      <c r="R3132" s="212" t="s">
        <v>5261</v>
      </c>
      <c r="S3132" s="212">
        <v>200002265</v>
      </c>
      <c r="T3132" s="236">
        <v>45534</v>
      </c>
      <c r="U3132" s="237" t="s">
        <v>6722</v>
      </c>
      <c r="V3132" s="237">
        <v>45573</v>
      </c>
      <c r="W3132" s="237">
        <v>45581</v>
      </c>
      <c r="X3132" s="237" t="s">
        <v>9173</v>
      </c>
      <c r="Y3132" s="225"/>
      <c r="Z3132" s="237" t="s">
        <v>6084</v>
      </c>
      <c r="AA3132" s="225">
        <v>202409</v>
      </c>
      <c r="AB3132" s="246"/>
      <c r="AC3132" s="247" t="s">
        <v>6708</v>
      </c>
      <c r="AD3132" s="247" t="s">
        <v>6709</v>
      </c>
      <c r="AE3132" s="248">
        <v>0</v>
      </c>
      <c r="AF3132" s="247" t="s">
        <v>6709</v>
      </c>
      <c r="AG3132" s="242" t="str">
        <f>IFERROR(VLOOKUP(작성용!A:A,RM!A:D,4,0),"-")</f>
        <v>김연수</v>
      </c>
      <c r="AH3132" s="9" t="s">
        <v>10126</v>
      </c>
      <c r="AI3132" s="238" t="s">
        <v>9173</v>
      </c>
      <c r="AJ3132" s="238" t="s">
        <v>9173</v>
      </c>
      <c r="AK3132" s="238" t="s">
        <v>6726</v>
      </c>
      <c r="AL3132" s="238">
        <v>3131</v>
      </c>
    </row>
    <row r="3133" spans="1:38" x14ac:dyDescent="0.3">
      <c r="A3133" s="223" t="s">
        <v>851</v>
      </c>
      <c r="B3133" s="223" t="s">
        <v>10122</v>
      </c>
      <c r="C3133" s="244" t="s">
        <v>6717</v>
      </c>
      <c r="D3133" s="240" t="s">
        <v>10248</v>
      </c>
      <c r="E3133" s="239" t="s">
        <v>6381</v>
      </c>
      <c r="F3133" s="243" t="s">
        <v>6729</v>
      </c>
      <c r="G3133" s="214">
        <v>0</v>
      </c>
      <c r="H3133" s="224" t="s">
        <v>9173</v>
      </c>
      <c r="I3133" s="224"/>
      <c r="J3133" s="234"/>
      <c r="K3133" s="224"/>
      <c r="L3133" s="224"/>
      <c r="M3133" s="224"/>
      <c r="N3133" s="243" t="s">
        <v>6946</v>
      </c>
      <c r="O3133" s="226" t="s">
        <v>10123</v>
      </c>
      <c r="P3133" s="226" t="s">
        <v>10124</v>
      </c>
      <c r="Q3133" s="226" t="s">
        <v>10125</v>
      </c>
      <c r="R3133" s="212" t="s">
        <v>6382</v>
      </c>
      <c r="S3133" s="212">
        <v>200002256</v>
      </c>
      <c r="T3133" s="236">
        <v>45534</v>
      </c>
      <c r="U3133" s="237" t="s">
        <v>6722</v>
      </c>
      <c r="V3133" s="237">
        <v>45573</v>
      </c>
      <c r="W3133" s="237">
        <v>45581</v>
      </c>
      <c r="X3133" s="237" t="s">
        <v>9173</v>
      </c>
      <c r="Y3133" s="225"/>
      <c r="Z3133" s="237" t="s">
        <v>6084</v>
      </c>
      <c r="AA3133" s="225">
        <v>202409</v>
      </c>
      <c r="AB3133" s="246"/>
      <c r="AC3133" s="247" t="s">
        <v>6708</v>
      </c>
      <c r="AD3133" s="247" t="s">
        <v>6709</v>
      </c>
      <c r="AE3133" s="248">
        <v>0</v>
      </c>
      <c r="AF3133" s="247" t="s">
        <v>6709</v>
      </c>
      <c r="AG3133" s="242" t="str">
        <f>IFERROR(VLOOKUP(작성용!A:A,RM!A:D,4,0),"-")</f>
        <v>김연수</v>
      </c>
      <c r="AH3133" s="9" t="s">
        <v>10126</v>
      </c>
      <c r="AI3133" s="238" t="s">
        <v>9173</v>
      </c>
      <c r="AJ3133" s="238" t="s">
        <v>9173</v>
      </c>
      <c r="AK3133" s="238" t="s">
        <v>6726</v>
      </c>
      <c r="AL3133" s="238">
        <v>3132</v>
      </c>
    </row>
    <row r="3134" spans="1:38" x14ac:dyDescent="0.3">
      <c r="A3134" s="223" t="s">
        <v>851</v>
      </c>
      <c r="B3134" s="223" t="s">
        <v>10122</v>
      </c>
      <c r="C3134" s="244" t="s">
        <v>6717</v>
      </c>
      <c r="D3134" s="240" t="s">
        <v>10249</v>
      </c>
      <c r="E3134" s="239" t="s">
        <v>6383</v>
      </c>
      <c r="F3134" s="243" t="s">
        <v>6729</v>
      </c>
      <c r="G3134" s="214">
        <v>0</v>
      </c>
      <c r="H3134" s="224" t="s">
        <v>9173</v>
      </c>
      <c r="I3134" s="224"/>
      <c r="J3134" s="234"/>
      <c r="K3134" s="224"/>
      <c r="L3134" s="224"/>
      <c r="M3134" s="224"/>
      <c r="N3134" s="243" t="s">
        <v>6946</v>
      </c>
      <c r="O3134" s="226" t="s">
        <v>10123</v>
      </c>
      <c r="P3134" s="226" t="s">
        <v>10124</v>
      </c>
      <c r="Q3134" s="226" t="s">
        <v>10125</v>
      </c>
      <c r="R3134" s="212" t="s">
        <v>6384</v>
      </c>
      <c r="S3134" s="212">
        <v>200002255</v>
      </c>
      <c r="T3134" s="236">
        <v>45534</v>
      </c>
      <c r="U3134" s="237" t="s">
        <v>6722</v>
      </c>
      <c r="V3134" s="237">
        <v>45573</v>
      </c>
      <c r="W3134" s="237">
        <v>45581</v>
      </c>
      <c r="X3134" s="237" t="s">
        <v>9173</v>
      </c>
      <c r="Y3134" s="225"/>
      <c r="Z3134" s="237" t="s">
        <v>6084</v>
      </c>
      <c r="AA3134" s="225">
        <v>202409</v>
      </c>
      <c r="AB3134" s="246"/>
      <c r="AC3134" s="247" t="s">
        <v>6708</v>
      </c>
      <c r="AD3134" s="247" t="s">
        <v>6709</v>
      </c>
      <c r="AE3134" s="248">
        <v>0</v>
      </c>
      <c r="AF3134" s="247" t="s">
        <v>6709</v>
      </c>
      <c r="AG3134" s="242" t="str">
        <f>IFERROR(VLOOKUP(작성용!A:A,RM!A:D,4,0),"-")</f>
        <v>김연수</v>
      </c>
      <c r="AH3134" s="9" t="s">
        <v>10126</v>
      </c>
      <c r="AI3134" s="238" t="s">
        <v>9173</v>
      </c>
      <c r="AJ3134" s="238" t="s">
        <v>9173</v>
      </c>
      <c r="AK3134" s="238" t="s">
        <v>6726</v>
      </c>
      <c r="AL3134" s="238">
        <v>3133</v>
      </c>
    </row>
    <row r="3135" spans="1:38" x14ac:dyDescent="0.3">
      <c r="A3135" s="223" t="s">
        <v>851</v>
      </c>
      <c r="B3135" s="223" t="s">
        <v>10122</v>
      </c>
      <c r="C3135" s="244" t="s">
        <v>6717</v>
      </c>
      <c r="D3135" s="240" t="s">
        <v>10250</v>
      </c>
      <c r="E3135" s="239" t="s">
        <v>6385</v>
      </c>
      <c r="F3135" s="243" t="s">
        <v>6729</v>
      </c>
      <c r="G3135" s="214">
        <v>0</v>
      </c>
      <c r="H3135" s="224" t="s">
        <v>9173</v>
      </c>
      <c r="I3135" s="224"/>
      <c r="J3135" s="234"/>
      <c r="K3135" s="224"/>
      <c r="L3135" s="224"/>
      <c r="M3135" s="224"/>
      <c r="N3135" s="243" t="s">
        <v>6946</v>
      </c>
      <c r="O3135" s="226" t="s">
        <v>10123</v>
      </c>
      <c r="P3135" s="226" t="s">
        <v>10124</v>
      </c>
      <c r="Q3135" s="226" t="s">
        <v>10125</v>
      </c>
      <c r="R3135" s="212" t="s">
        <v>6386</v>
      </c>
      <c r="S3135" s="212">
        <v>200002246</v>
      </c>
      <c r="T3135" s="236">
        <v>45534</v>
      </c>
      <c r="U3135" s="237" t="s">
        <v>6722</v>
      </c>
      <c r="V3135" s="237">
        <v>45573</v>
      </c>
      <c r="W3135" s="237">
        <v>45581</v>
      </c>
      <c r="X3135" s="237" t="s">
        <v>9173</v>
      </c>
      <c r="Y3135" s="225"/>
      <c r="Z3135" s="237" t="s">
        <v>6084</v>
      </c>
      <c r="AA3135" s="225">
        <v>202409</v>
      </c>
      <c r="AB3135" s="246"/>
      <c r="AC3135" s="247" t="s">
        <v>6708</v>
      </c>
      <c r="AD3135" s="247" t="s">
        <v>6709</v>
      </c>
      <c r="AE3135" s="248">
        <v>0</v>
      </c>
      <c r="AF3135" s="247" t="s">
        <v>6709</v>
      </c>
      <c r="AG3135" s="242" t="str">
        <f>IFERROR(VLOOKUP(작성용!A:A,RM!A:D,4,0),"-")</f>
        <v>김연수</v>
      </c>
      <c r="AH3135" s="9" t="s">
        <v>10126</v>
      </c>
      <c r="AI3135" s="238" t="s">
        <v>9173</v>
      </c>
      <c r="AJ3135" s="238" t="s">
        <v>9173</v>
      </c>
      <c r="AK3135" s="238" t="s">
        <v>6726</v>
      </c>
      <c r="AL3135" s="238">
        <v>3134</v>
      </c>
    </row>
    <row r="3136" spans="1:38" x14ac:dyDescent="0.3">
      <c r="A3136" s="223" t="s">
        <v>851</v>
      </c>
      <c r="B3136" s="223" t="s">
        <v>10122</v>
      </c>
      <c r="C3136" s="244" t="s">
        <v>6717</v>
      </c>
      <c r="D3136" s="240" t="s">
        <v>10251</v>
      </c>
      <c r="E3136" s="239" t="s">
        <v>6387</v>
      </c>
      <c r="F3136" s="243" t="s">
        <v>6729</v>
      </c>
      <c r="G3136" s="214">
        <v>0</v>
      </c>
      <c r="H3136" s="224" t="s">
        <v>9173</v>
      </c>
      <c r="I3136" s="224"/>
      <c r="J3136" s="234"/>
      <c r="K3136" s="224"/>
      <c r="L3136" s="224"/>
      <c r="M3136" s="224"/>
      <c r="N3136" s="243" t="s">
        <v>6946</v>
      </c>
      <c r="O3136" s="226" t="s">
        <v>10123</v>
      </c>
      <c r="P3136" s="226" t="s">
        <v>10124</v>
      </c>
      <c r="Q3136" s="226" t="s">
        <v>10125</v>
      </c>
      <c r="R3136" s="212" t="s">
        <v>6388</v>
      </c>
      <c r="S3136" s="212">
        <v>200001526</v>
      </c>
      <c r="T3136" s="236">
        <v>45534</v>
      </c>
      <c r="U3136" s="237" t="s">
        <v>6722</v>
      </c>
      <c r="V3136" s="237">
        <v>45573</v>
      </c>
      <c r="W3136" s="237">
        <v>45581</v>
      </c>
      <c r="X3136" s="237" t="s">
        <v>9173</v>
      </c>
      <c r="Y3136" s="225"/>
      <c r="Z3136" s="237" t="s">
        <v>6084</v>
      </c>
      <c r="AA3136" s="225">
        <v>202409</v>
      </c>
      <c r="AB3136" s="246"/>
      <c r="AC3136" s="247" t="s">
        <v>6708</v>
      </c>
      <c r="AD3136" s="247" t="s">
        <v>6709</v>
      </c>
      <c r="AE3136" s="248">
        <v>0</v>
      </c>
      <c r="AF3136" s="247" t="s">
        <v>6709</v>
      </c>
      <c r="AG3136" s="242" t="str">
        <f>IFERROR(VLOOKUP(작성용!A:A,RM!A:D,4,0),"-")</f>
        <v>김연수</v>
      </c>
      <c r="AH3136" s="9" t="s">
        <v>10126</v>
      </c>
      <c r="AI3136" s="238" t="s">
        <v>9173</v>
      </c>
      <c r="AJ3136" s="238" t="s">
        <v>9173</v>
      </c>
      <c r="AK3136" s="238" t="s">
        <v>6726</v>
      </c>
      <c r="AL3136" s="238">
        <v>3135</v>
      </c>
    </row>
    <row r="3137" spans="1:38" x14ac:dyDescent="0.3">
      <c r="A3137" s="223" t="s">
        <v>851</v>
      </c>
      <c r="B3137" s="223" t="s">
        <v>10122</v>
      </c>
      <c r="C3137" s="244" t="s">
        <v>6717</v>
      </c>
      <c r="D3137" s="240" t="s">
        <v>10252</v>
      </c>
      <c r="E3137" s="239" t="s">
        <v>6389</v>
      </c>
      <c r="F3137" s="243" t="s">
        <v>6729</v>
      </c>
      <c r="G3137" s="214">
        <v>0</v>
      </c>
      <c r="H3137" s="224" t="s">
        <v>9173</v>
      </c>
      <c r="I3137" s="224"/>
      <c r="J3137" s="234"/>
      <c r="K3137" s="224"/>
      <c r="L3137" s="224"/>
      <c r="M3137" s="224"/>
      <c r="N3137" s="243" t="s">
        <v>6946</v>
      </c>
      <c r="O3137" s="226" t="s">
        <v>10123</v>
      </c>
      <c r="P3137" s="226" t="s">
        <v>10124</v>
      </c>
      <c r="Q3137" s="226" t="s">
        <v>10125</v>
      </c>
      <c r="R3137" s="212" t="s">
        <v>6390</v>
      </c>
      <c r="S3137" s="212">
        <v>200002357</v>
      </c>
      <c r="T3137" s="236">
        <v>45534</v>
      </c>
      <c r="U3137" s="237" t="s">
        <v>6722</v>
      </c>
      <c r="V3137" s="237">
        <v>45573</v>
      </c>
      <c r="W3137" s="237">
        <v>45581</v>
      </c>
      <c r="X3137" s="237" t="s">
        <v>9173</v>
      </c>
      <c r="Y3137" s="225"/>
      <c r="Z3137" s="237" t="s">
        <v>6084</v>
      </c>
      <c r="AA3137" s="225">
        <v>202409</v>
      </c>
      <c r="AB3137" s="246"/>
      <c r="AC3137" s="247" t="s">
        <v>6708</v>
      </c>
      <c r="AD3137" s="247" t="s">
        <v>6709</v>
      </c>
      <c r="AE3137" s="248">
        <v>0</v>
      </c>
      <c r="AF3137" s="247" t="s">
        <v>6709</v>
      </c>
      <c r="AG3137" s="242" t="str">
        <f>IFERROR(VLOOKUP(작성용!A:A,RM!A:D,4,0),"-")</f>
        <v>김연수</v>
      </c>
      <c r="AH3137" s="9" t="s">
        <v>10126</v>
      </c>
      <c r="AI3137" s="238" t="s">
        <v>9173</v>
      </c>
      <c r="AJ3137" s="238" t="s">
        <v>9173</v>
      </c>
      <c r="AK3137" s="238" t="s">
        <v>6726</v>
      </c>
      <c r="AL3137" s="238">
        <v>3136</v>
      </c>
    </row>
    <row r="3138" spans="1:38" x14ac:dyDescent="0.3">
      <c r="A3138" s="223" t="s">
        <v>851</v>
      </c>
      <c r="B3138" s="223" t="s">
        <v>10122</v>
      </c>
      <c r="C3138" s="244" t="s">
        <v>6717</v>
      </c>
      <c r="D3138" s="240" t="s">
        <v>7795</v>
      </c>
      <c r="E3138" s="239" t="s">
        <v>4014</v>
      </c>
      <c r="F3138" s="243" t="s">
        <v>6729</v>
      </c>
      <c r="G3138" s="214">
        <v>0</v>
      </c>
      <c r="H3138" s="224" t="s">
        <v>9173</v>
      </c>
      <c r="I3138" s="224"/>
      <c r="J3138" s="234"/>
      <c r="K3138" s="224"/>
      <c r="L3138" s="224"/>
      <c r="M3138" s="224"/>
      <c r="N3138" s="243" t="s">
        <v>6946</v>
      </c>
      <c r="O3138" s="226" t="s">
        <v>10123</v>
      </c>
      <c r="P3138" s="226" t="s">
        <v>10124</v>
      </c>
      <c r="Q3138" s="226" t="s">
        <v>10125</v>
      </c>
      <c r="R3138" s="212" t="s">
        <v>4338</v>
      </c>
      <c r="S3138" s="212">
        <v>200002356</v>
      </c>
      <c r="T3138" s="236">
        <v>45534</v>
      </c>
      <c r="U3138" s="237" t="s">
        <v>6722</v>
      </c>
      <c r="V3138" s="237">
        <v>45573</v>
      </c>
      <c r="W3138" s="237">
        <v>45581</v>
      </c>
      <c r="X3138" s="237" t="s">
        <v>9173</v>
      </c>
      <c r="Y3138" s="225"/>
      <c r="Z3138" s="237" t="s">
        <v>6084</v>
      </c>
      <c r="AA3138" s="225">
        <v>202409</v>
      </c>
      <c r="AB3138" s="246"/>
      <c r="AC3138" s="247" t="s">
        <v>6708</v>
      </c>
      <c r="AD3138" s="247" t="s">
        <v>6709</v>
      </c>
      <c r="AE3138" s="248">
        <v>0</v>
      </c>
      <c r="AF3138" s="247" t="s">
        <v>6709</v>
      </c>
      <c r="AG3138" s="242" t="str">
        <f>IFERROR(VLOOKUP(작성용!A:A,RM!A:D,4,0),"-")</f>
        <v>김연수</v>
      </c>
      <c r="AH3138" s="9" t="s">
        <v>10126</v>
      </c>
      <c r="AI3138" s="238" t="s">
        <v>9173</v>
      </c>
      <c r="AJ3138" s="238" t="s">
        <v>9173</v>
      </c>
      <c r="AK3138" s="238" t="s">
        <v>6726</v>
      </c>
      <c r="AL3138" s="238">
        <v>3137</v>
      </c>
    </row>
    <row r="3139" spans="1:38" x14ac:dyDescent="0.3">
      <c r="A3139" s="223" t="s">
        <v>851</v>
      </c>
      <c r="B3139" s="223" t="s">
        <v>10122</v>
      </c>
      <c r="C3139" s="244" t="s">
        <v>6717</v>
      </c>
      <c r="D3139" s="240" t="s">
        <v>10253</v>
      </c>
      <c r="E3139" s="239" t="s">
        <v>6391</v>
      </c>
      <c r="F3139" s="243" t="s">
        <v>6729</v>
      </c>
      <c r="G3139" s="214">
        <v>0</v>
      </c>
      <c r="H3139" s="224" t="s">
        <v>9173</v>
      </c>
      <c r="I3139" s="224"/>
      <c r="J3139" s="234"/>
      <c r="K3139" s="224"/>
      <c r="L3139" s="224"/>
      <c r="M3139" s="224"/>
      <c r="N3139" s="243" t="s">
        <v>6946</v>
      </c>
      <c r="O3139" s="226" t="s">
        <v>10123</v>
      </c>
      <c r="P3139" s="226" t="s">
        <v>10124</v>
      </c>
      <c r="Q3139" s="226" t="s">
        <v>10125</v>
      </c>
      <c r="R3139" s="212" t="s">
        <v>6392</v>
      </c>
      <c r="S3139" s="212">
        <v>200002355</v>
      </c>
      <c r="T3139" s="236">
        <v>45534</v>
      </c>
      <c r="U3139" s="237" t="s">
        <v>6722</v>
      </c>
      <c r="V3139" s="237">
        <v>45573</v>
      </c>
      <c r="W3139" s="237">
        <v>45581</v>
      </c>
      <c r="X3139" s="237" t="s">
        <v>9173</v>
      </c>
      <c r="Y3139" s="225"/>
      <c r="Z3139" s="237" t="s">
        <v>6084</v>
      </c>
      <c r="AA3139" s="225">
        <v>202409</v>
      </c>
      <c r="AB3139" s="246"/>
      <c r="AC3139" s="247" t="s">
        <v>6708</v>
      </c>
      <c r="AD3139" s="247" t="s">
        <v>6709</v>
      </c>
      <c r="AE3139" s="248">
        <v>0</v>
      </c>
      <c r="AF3139" s="247" t="s">
        <v>6709</v>
      </c>
      <c r="AG3139" s="242" t="str">
        <f>IFERROR(VLOOKUP(작성용!A:A,RM!A:D,4,0),"-")</f>
        <v>김연수</v>
      </c>
      <c r="AH3139" s="9" t="s">
        <v>10126</v>
      </c>
      <c r="AI3139" s="238" t="s">
        <v>9173</v>
      </c>
      <c r="AJ3139" s="238" t="s">
        <v>9173</v>
      </c>
      <c r="AK3139" s="238" t="s">
        <v>6726</v>
      </c>
      <c r="AL3139" s="238">
        <v>3138</v>
      </c>
    </row>
    <row r="3140" spans="1:38" x14ac:dyDescent="0.3">
      <c r="A3140" s="223" t="s">
        <v>851</v>
      </c>
      <c r="B3140" s="223" t="s">
        <v>10122</v>
      </c>
      <c r="C3140" s="244" t="s">
        <v>6717</v>
      </c>
      <c r="D3140" s="240" t="s">
        <v>10254</v>
      </c>
      <c r="E3140" s="239" t="s">
        <v>6393</v>
      </c>
      <c r="F3140" s="243" t="s">
        <v>6729</v>
      </c>
      <c r="G3140" s="214">
        <v>0</v>
      </c>
      <c r="H3140" s="224" t="s">
        <v>9173</v>
      </c>
      <c r="I3140" s="224"/>
      <c r="J3140" s="234"/>
      <c r="K3140" s="224"/>
      <c r="L3140" s="224"/>
      <c r="M3140" s="224"/>
      <c r="N3140" s="243" t="s">
        <v>6946</v>
      </c>
      <c r="O3140" s="226" t="s">
        <v>10123</v>
      </c>
      <c r="P3140" s="226" t="s">
        <v>10124</v>
      </c>
      <c r="Q3140" s="226" t="s">
        <v>10125</v>
      </c>
      <c r="R3140" s="212" t="s">
        <v>6394</v>
      </c>
      <c r="S3140" s="212">
        <v>200002343</v>
      </c>
      <c r="T3140" s="236">
        <v>45534</v>
      </c>
      <c r="U3140" s="237" t="s">
        <v>6722</v>
      </c>
      <c r="V3140" s="237">
        <v>45573</v>
      </c>
      <c r="W3140" s="237">
        <v>45581</v>
      </c>
      <c r="X3140" s="237" t="s">
        <v>9173</v>
      </c>
      <c r="Y3140" s="225"/>
      <c r="Z3140" s="237" t="s">
        <v>6084</v>
      </c>
      <c r="AA3140" s="225">
        <v>202409</v>
      </c>
      <c r="AB3140" s="246"/>
      <c r="AC3140" s="247" t="s">
        <v>6708</v>
      </c>
      <c r="AD3140" s="247" t="s">
        <v>6709</v>
      </c>
      <c r="AE3140" s="248">
        <v>0</v>
      </c>
      <c r="AF3140" s="247" t="s">
        <v>6709</v>
      </c>
      <c r="AG3140" s="242" t="str">
        <f>IFERROR(VLOOKUP(작성용!A:A,RM!A:D,4,0),"-")</f>
        <v>김연수</v>
      </c>
      <c r="AH3140" s="9" t="s">
        <v>10126</v>
      </c>
      <c r="AI3140" s="238" t="s">
        <v>9173</v>
      </c>
      <c r="AJ3140" s="238" t="s">
        <v>9173</v>
      </c>
      <c r="AK3140" s="238" t="s">
        <v>6726</v>
      </c>
      <c r="AL3140" s="238">
        <v>3139</v>
      </c>
    </row>
    <row r="3141" spans="1:38" x14ac:dyDescent="0.3">
      <c r="A3141" s="223" t="s">
        <v>851</v>
      </c>
      <c r="B3141" s="223" t="s">
        <v>10122</v>
      </c>
      <c r="C3141" s="244" t="s">
        <v>6717</v>
      </c>
      <c r="D3141" s="240" t="s">
        <v>10255</v>
      </c>
      <c r="E3141" s="239" t="s">
        <v>6395</v>
      </c>
      <c r="F3141" s="243" t="s">
        <v>6729</v>
      </c>
      <c r="G3141" s="214">
        <v>0</v>
      </c>
      <c r="H3141" s="224" t="s">
        <v>9173</v>
      </c>
      <c r="I3141" s="224"/>
      <c r="J3141" s="234"/>
      <c r="K3141" s="224"/>
      <c r="L3141" s="224"/>
      <c r="M3141" s="224"/>
      <c r="N3141" s="243" t="s">
        <v>6946</v>
      </c>
      <c r="O3141" s="226" t="s">
        <v>10123</v>
      </c>
      <c r="P3141" s="226" t="s">
        <v>10124</v>
      </c>
      <c r="Q3141" s="226" t="s">
        <v>10125</v>
      </c>
      <c r="R3141" s="212" t="s">
        <v>6396</v>
      </c>
      <c r="S3141" s="212">
        <v>200002326</v>
      </c>
      <c r="T3141" s="236">
        <v>45534</v>
      </c>
      <c r="U3141" s="237" t="s">
        <v>6722</v>
      </c>
      <c r="V3141" s="237">
        <v>45573</v>
      </c>
      <c r="W3141" s="237">
        <v>45581</v>
      </c>
      <c r="X3141" s="237" t="s">
        <v>9173</v>
      </c>
      <c r="Y3141" s="225"/>
      <c r="Z3141" s="237" t="s">
        <v>6084</v>
      </c>
      <c r="AA3141" s="225">
        <v>202409</v>
      </c>
      <c r="AB3141" s="246"/>
      <c r="AC3141" s="247" t="s">
        <v>6708</v>
      </c>
      <c r="AD3141" s="247" t="s">
        <v>6709</v>
      </c>
      <c r="AE3141" s="248">
        <v>0</v>
      </c>
      <c r="AF3141" s="247" t="s">
        <v>6709</v>
      </c>
      <c r="AG3141" s="242" t="str">
        <f>IFERROR(VLOOKUP(작성용!A:A,RM!A:D,4,0),"-")</f>
        <v>김연수</v>
      </c>
      <c r="AH3141" s="9" t="s">
        <v>10126</v>
      </c>
      <c r="AI3141" s="238" t="s">
        <v>9173</v>
      </c>
      <c r="AJ3141" s="238" t="s">
        <v>9173</v>
      </c>
      <c r="AK3141" s="238" t="s">
        <v>6726</v>
      </c>
      <c r="AL3141" s="238">
        <v>3140</v>
      </c>
    </row>
    <row r="3142" spans="1:38" x14ac:dyDescent="0.3">
      <c r="A3142" s="223" t="s">
        <v>851</v>
      </c>
      <c r="B3142" s="223" t="s">
        <v>10122</v>
      </c>
      <c r="C3142" s="244" t="s">
        <v>6717</v>
      </c>
      <c r="D3142" s="240" t="s">
        <v>10256</v>
      </c>
      <c r="E3142" s="239" t="s">
        <v>6397</v>
      </c>
      <c r="F3142" s="243" t="s">
        <v>6729</v>
      </c>
      <c r="G3142" s="214">
        <v>0</v>
      </c>
      <c r="H3142" s="224" t="s">
        <v>9173</v>
      </c>
      <c r="I3142" s="224"/>
      <c r="J3142" s="234"/>
      <c r="K3142" s="224"/>
      <c r="L3142" s="224"/>
      <c r="M3142" s="224"/>
      <c r="N3142" s="243" t="s">
        <v>6946</v>
      </c>
      <c r="O3142" s="226" t="s">
        <v>10123</v>
      </c>
      <c r="P3142" s="226" t="s">
        <v>10124</v>
      </c>
      <c r="Q3142" s="226" t="s">
        <v>10125</v>
      </c>
      <c r="R3142" s="212" t="s">
        <v>6398</v>
      </c>
      <c r="S3142" s="212">
        <v>200002320</v>
      </c>
      <c r="T3142" s="236">
        <v>45534</v>
      </c>
      <c r="U3142" s="237" t="s">
        <v>6722</v>
      </c>
      <c r="V3142" s="237">
        <v>45573</v>
      </c>
      <c r="W3142" s="237">
        <v>45581</v>
      </c>
      <c r="X3142" s="237" t="s">
        <v>9173</v>
      </c>
      <c r="Y3142" s="225"/>
      <c r="Z3142" s="237" t="s">
        <v>6084</v>
      </c>
      <c r="AA3142" s="225">
        <v>202409</v>
      </c>
      <c r="AB3142" s="246"/>
      <c r="AC3142" s="247" t="s">
        <v>6708</v>
      </c>
      <c r="AD3142" s="247" t="s">
        <v>6709</v>
      </c>
      <c r="AE3142" s="248">
        <v>0</v>
      </c>
      <c r="AF3142" s="247" t="s">
        <v>6709</v>
      </c>
      <c r="AG3142" s="242" t="str">
        <f>IFERROR(VLOOKUP(작성용!A:A,RM!A:D,4,0),"-")</f>
        <v>김연수</v>
      </c>
      <c r="AH3142" s="9" t="s">
        <v>10126</v>
      </c>
      <c r="AI3142" s="238" t="s">
        <v>9173</v>
      </c>
      <c r="AJ3142" s="238" t="s">
        <v>9173</v>
      </c>
      <c r="AK3142" s="238" t="s">
        <v>6726</v>
      </c>
      <c r="AL3142" s="238">
        <v>3141</v>
      </c>
    </row>
    <row r="3143" spans="1:38" x14ac:dyDescent="0.3">
      <c r="A3143" s="223" t="s">
        <v>851</v>
      </c>
      <c r="B3143" s="223" t="s">
        <v>10122</v>
      </c>
      <c r="C3143" s="244" t="s">
        <v>6717</v>
      </c>
      <c r="D3143" s="240" t="s">
        <v>10257</v>
      </c>
      <c r="E3143" s="239" t="s">
        <v>6399</v>
      </c>
      <c r="F3143" s="243" t="s">
        <v>6729</v>
      </c>
      <c r="G3143" s="214">
        <v>0</v>
      </c>
      <c r="H3143" s="224" t="s">
        <v>9173</v>
      </c>
      <c r="I3143" s="224"/>
      <c r="J3143" s="234"/>
      <c r="K3143" s="224"/>
      <c r="L3143" s="224"/>
      <c r="M3143" s="224"/>
      <c r="N3143" s="243" t="s">
        <v>6946</v>
      </c>
      <c r="O3143" s="226" t="s">
        <v>10123</v>
      </c>
      <c r="P3143" s="226" t="s">
        <v>10124</v>
      </c>
      <c r="Q3143" s="226" t="s">
        <v>10125</v>
      </c>
      <c r="R3143" s="212" t="s">
        <v>6400</v>
      </c>
      <c r="S3143" s="212">
        <v>200002319</v>
      </c>
      <c r="T3143" s="236">
        <v>45534</v>
      </c>
      <c r="U3143" s="237" t="s">
        <v>6722</v>
      </c>
      <c r="V3143" s="237">
        <v>45573</v>
      </c>
      <c r="W3143" s="237">
        <v>45581</v>
      </c>
      <c r="X3143" s="237" t="s">
        <v>9173</v>
      </c>
      <c r="Y3143" s="225"/>
      <c r="Z3143" s="237" t="s">
        <v>6084</v>
      </c>
      <c r="AA3143" s="225">
        <v>202409</v>
      </c>
      <c r="AB3143" s="246"/>
      <c r="AC3143" s="247" t="s">
        <v>6708</v>
      </c>
      <c r="AD3143" s="247" t="s">
        <v>6709</v>
      </c>
      <c r="AE3143" s="248">
        <v>0</v>
      </c>
      <c r="AF3143" s="247" t="s">
        <v>6709</v>
      </c>
      <c r="AG3143" s="242" t="str">
        <f>IFERROR(VLOOKUP(작성용!A:A,RM!A:D,4,0),"-")</f>
        <v>김연수</v>
      </c>
      <c r="AH3143" s="9" t="s">
        <v>10126</v>
      </c>
      <c r="AI3143" s="238" t="s">
        <v>9173</v>
      </c>
      <c r="AJ3143" s="238" t="s">
        <v>9173</v>
      </c>
      <c r="AK3143" s="238" t="s">
        <v>6726</v>
      </c>
      <c r="AL3143" s="238">
        <v>3142</v>
      </c>
    </row>
    <row r="3144" spans="1:38" x14ac:dyDescent="0.3">
      <c r="A3144" s="223" t="s">
        <v>851</v>
      </c>
      <c r="B3144" s="223" t="s">
        <v>10122</v>
      </c>
      <c r="C3144" s="244" t="s">
        <v>6717</v>
      </c>
      <c r="D3144" s="240" t="s">
        <v>10258</v>
      </c>
      <c r="E3144" s="239" t="s">
        <v>6401</v>
      </c>
      <c r="F3144" s="243" t="s">
        <v>6729</v>
      </c>
      <c r="G3144" s="214">
        <v>0</v>
      </c>
      <c r="H3144" s="224" t="s">
        <v>9173</v>
      </c>
      <c r="I3144" s="224"/>
      <c r="J3144" s="234"/>
      <c r="K3144" s="224"/>
      <c r="L3144" s="224"/>
      <c r="M3144" s="224"/>
      <c r="N3144" s="243" t="s">
        <v>6946</v>
      </c>
      <c r="O3144" s="226" t="s">
        <v>10123</v>
      </c>
      <c r="P3144" s="226" t="s">
        <v>10124</v>
      </c>
      <c r="Q3144" s="226" t="s">
        <v>10125</v>
      </c>
      <c r="R3144" s="212" t="s">
        <v>6402</v>
      </c>
      <c r="S3144" s="212">
        <v>200002314</v>
      </c>
      <c r="T3144" s="236">
        <v>45534</v>
      </c>
      <c r="U3144" s="237" t="s">
        <v>6722</v>
      </c>
      <c r="V3144" s="237">
        <v>45573</v>
      </c>
      <c r="W3144" s="237">
        <v>45581</v>
      </c>
      <c r="X3144" s="237" t="s">
        <v>9173</v>
      </c>
      <c r="Y3144" s="225"/>
      <c r="Z3144" s="237" t="s">
        <v>6084</v>
      </c>
      <c r="AA3144" s="225">
        <v>202409</v>
      </c>
      <c r="AB3144" s="246"/>
      <c r="AC3144" s="247" t="s">
        <v>6708</v>
      </c>
      <c r="AD3144" s="247" t="s">
        <v>6709</v>
      </c>
      <c r="AE3144" s="248">
        <v>0</v>
      </c>
      <c r="AF3144" s="247" t="s">
        <v>6709</v>
      </c>
      <c r="AG3144" s="242" t="str">
        <f>IFERROR(VLOOKUP(작성용!A:A,RM!A:D,4,0),"-")</f>
        <v>김연수</v>
      </c>
      <c r="AH3144" s="9" t="s">
        <v>10126</v>
      </c>
      <c r="AI3144" s="238" t="s">
        <v>9173</v>
      </c>
      <c r="AJ3144" s="238" t="s">
        <v>9173</v>
      </c>
      <c r="AK3144" s="238" t="s">
        <v>6726</v>
      </c>
      <c r="AL3144" s="238">
        <v>3143</v>
      </c>
    </row>
    <row r="3145" spans="1:38" x14ac:dyDescent="0.3">
      <c r="A3145" s="223" t="s">
        <v>851</v>
      </c>
      <c r="B3145" s="223" t="s">
        <v>10122</v>
      </c>
      <c r="C3145" s="244" t="s">
        <v>6717</v>
      </c>
      <c r="D3145" s="240" t="s">
        <v>10259</v>
      </c>
      <c r="E3145" s="239" t="s">
        <v>6403</v>
      </c>
      <c r="F3145" s="243" t="s">
        <v>6729</v>
      </c>
      <c r="G3145" s="214">
        <v>0</v>
      </c>
      <c r="H3145" s="224" t="s">
        <v>9173</v>
      </c>
      <c r="I3145" s="224"/>
      <c r="J3145" s="234"/>
      <c r="K3145" s="224"/>
      <c r="L3145" s="224"/>
      <c r="M3145" s="224"/>
      <c r="N3145" s="243" t="s">
        <v>6946</v>
      </c>
      <c r="O3145" s="226" t="s">
        <v>10123</v>
      </c>
      <c r="P3145" s="226" t="s">
        <v>10124</v>
      </c>
      <c r="Q3145" s="226" t="s">
        <v>10125</v>
      </c>
      <c r="R3145" s="212" t="s">
        <v>6404</v>
      </c>
      <c r="S3145" s="212">
        <v>200002308</v>
      </c>
      <c r="T3145" s="236">
        <v>45534</v>
      </c>
      <c r="U3145" s="237" t="s">
        <v>6722</v>
      </c>
      <c r="V3145" s="237">
        <v>45573</v>
      </c>
      <c r="W3145" s="237">
        <v>45581</v>
      </c>
      <c r="X3145" s="237" t="s">
        <v>9173</v>
      </c>
      <c r="Y3145" s="225"/>
      <c r="Z3145" s="237" t="s">
        <v>6084</v>
      </c>
      <c r="AA3145" s="225">
        <v>202409</v>
      </c>
      <c r="AB3145" s="246"/>
      <c r="AC3145" s="247" t="s">
        <v>6708</v>
      </c>
      <c r="AD3145" s="247" t="s">
        <v>6709</v>
      </c>
      <c r="AE3145" s="248">
        <v>0</v>
      </c>
      <c r="AF3145" s="247" t="s">
        <v>6709</v>
      </c>
      <c r="AG3145" s="242" t="str">
        <f>IFERROR(VLOOKUP(작성용!A:A,RM!A:D,4,0),"-")</f>
        <v>김연수</v>
      </c>
      <c r="AH3145" s="9" t="s">
        <v>10126</v>
      </c>
      <c r="AI3145" s="238" t="s">
        <v>9173</v>
      </c>
      <c r="AJ3145" s="238" t="s">
        <v>9173</v>
      </c>
      <c r="AK3145" s="238" t="s">
        <v>6726</v>
      </c>
      <c r="AL3145" s="238">
        <v>3144</v>
      </c>
    </row>
    <row r="3146" spans="1:38" x14ac:dyDescent="0.3">
      <c r="A3146" s="223" t="s">
        <v>851</v>
      </c>
      <c r="B3146" s="223" t="s">
        <v>10122</v>
      </c>
      <c r="C3146" s="244" t="s">
        <v>6717</v>
      </c>
      <c r="D3146" s="240" t="s">
        <v>8603</v>
      </c>
      <c r="E3146" s="239" t="s">
        <v>5262</v>
      </c>
      <c r="F3146" s="243" t="s">
        <v>6729</v>
      </c>
      <c r="G3146" s="214">
        <v>0</v>
      </c>
      <c r="H3146" s="224" t="s">
        <v>9173</v>
      </c>
      <c r="I3146" s="224"/>
      <c r="J3146" s="234"/>
      <c r="K3146" s="224"/>
      <c r="L3146" s="224"/>
      <c r="M3146" s="224"/>
      <c r="N3146" s="243" t="s">
        <v>6946</v>
      </c>
      <c r="O3146" s="226" t="s">
        <v>10123</v>
      </c>
      <c r="P3146" s="226" t="s">
        <v>10124</v>
      </c>
      <c r="Q3146" s="226" t="s">
        <v>10125</v>
      </c>
      <c r="R3146" s="212" t="s">
        <v>5263</v>
      </c>
      <c r="S3146" s="212">
        <v>200002304</v>
      </c>
      <c r="T3146" s="236">
        <v>45534</v>
      </c>
      <c r="U3146" s="237" t="s">
        <v>6722</v>
      </c>
      <c r="V3146" s="237">
        <v>45573</v>
      </c>
      <c r="W3146" s="237">
        <v>45581</v>
      </c>
      <c r="X3146" s="237" t="s">
        <v>9173</v>
      </c>
      <c r="Y3146" s="225"/>
      <c r="Z3146" s="237" t="s">
        <v>6084</v>
      </c>
      <c r="AA3146" s="225">
        <v>202409</v>
      </c>
      <c r="AB3146" s="246"/>
      <c r="AC3146" s="247" t="s">
        <v>6708</v>
      </c>
      <c r="AD3146" s="247" t="s">
        <v>6709</v>
      </c>
      <c r="AE3146" s="248">
        <v>0</v>
      </c>
      <c r="AF3146" s="247" t="s">
        <v>6709</v>
      </c>
      <c r="AG3146" s="242" t="str">
        <f>IFERROR(VLOOKUP(작성용!A:A,RM!A:D,4,0),"-")</f>
        <v>김연수</v>
      </c>
      <c r="AH3146" s="9" t="s">
        <v>10126</v>
      </c>
      <c r="AI3146" s="238" t="s">
        <v>9173</v>
      </c>
      <c r="AJ3146" s="238" t="s">
        <v>9173</v>
      </c>
      <c r="AK3146" s="238" t="s">
        <v>6726</v>
      </c>
      <c r="AL3146" s="238">
        <v>3145</v>
      </c>
    </row>
    <row r="3147" spans="1:38" x14ac:dyDescent="0.3">
      <c r="A3147" s="223" t="s">
        <v>851</v>
      </c>
      <c r="B3147" s="223" t="s">
        <v>10122</v>
      </c>
      <c r="C3147" s="244" t="s">
        <v>6717</v>
      </c>
      <c r="D3147" s="240" t="s">
        <v>10260</v>
      </c>
      <c r="E3147" s="239" t="s">
        <v>6405</v>
      </c>
      <c r="F3147" s="243" t="s">
        <v>6729</v>
      </c>
      <c r="G3147" s="214">
        <v>0</v>
      </c>
      <c r="H3147" s="224" t="s">
        <v>9173</v>
      </c>
      <c r="I3147" s="224"/>
      <c r="J3147" s="234"/>
      <c r="K3147" s="224"/>
      <c r="L3147" s="224"/>
      <c r="M3147" s="224"/>
      <c r="N3147" s="243" t="s">
        <v>6946</v>
      </c>
      <c r="O3147" s="226" t="s">
        <v>10123</v>
      </c>
      <c r="P3147" s="226" t="s">
        <v>10124</v>
      </c>
      <c r="Q3147" s="226" t="s">
        <v>10125</v>
      </c>
      <c r="R3147" s="212" t="s">
        <v>6406</v>
      </c>
      <c r="S3147" s="212">
        <v>200002303</v>
      </c>
      <c r="T3147" s="236">
        <v>45534</v>
      </c>
      <c r="U3147" s="237" t="s">
        <v>6722</v>
      </c>
      <c r="V3147" s="237">
        <v>45573</v>
      </c>
      <c r="W3147" s="237">
        <v>45581</v>
      </c>
      <c r="X3147" s="237" t="s">
        <v>9173</v>
      </c>
      <c r="Y3147" s="225"/>
      <c r="Z3147" s="237" t="s">
        <v>6084</v>
      </c>
      <c r="AA3147" s="225">
        <v>202409</v>
      </c>
      <c r="AB3147" s="246"/>
      <c r="AC3147" s="247" t="s">
        <v>6708</v>
      </c>
      <c r="AD3147" s="247" t="s">
        <v>6709</v>
      </c>
      <c r="AE3147" s="248">
        <v>0</v>
      </c>
      <c r="AF3147" s="247" t="s">
        <v>6709</v>
      </c>
      <c r="AG3147" s="242" t="str">
        <f>IFERROR(VLOOKUP(작성용!A:A,RM!A:D,4,0),"-")</f>
        <v>김연수</v>
      </c>
      <c r="AH3147" s="9" t="s">
        <v>10126</v>
      </c>
      <c r="AI3147" s="238" t="s">
        <v>9173</v>
      </c>
      <c r="AJ3147" s="238" t="s">
        <v>9173</v>
      </c>
      <c r="AK3147" s="238" t="s">
        <v>6726</v>
      </c>
      <c r="AL3147" s="238">
        <v>3146</v>
      </c>
    </row>
    <row r="3148" spans="1:38" x14ac:dyDescent="0.3">
      <c r="A3148" s="223" t="s">
        <v>851</v>
      </c>
      <c r="B3148" s="223" t="s">
        <v>10122</v>
      </c>
      <c r="C3148" s="244" t="s">
        <v>6717</v>
      </c>
      <c r="D3148" s="240" t="s">
        <v>10261</v>
      </c>
      <c r="E3148" s="239" t="s">
        <v>6407</v>
      </c>
      <c r="F3148" s="243" t="s">
        <v>6729</v>
      </c>
      <c r="G3148" s="214">
        <v>0</v>
      </c>
      <c r="H3148" s="224" t="s">
        <v>9173</v>
      </c>
      <c r="I3148" s="224"/>
      <c r="J3148" s="234"/>
      <c r="K3148" s="224"/>
      <c r="L3148" s="224"/>
      <c r="M3148" s="224"/>
      <c r="N3148" s="243" t="s">
        <v>6946</v>
      </c>
      <c r="O3148" s="226" t="s">
        <v>10123</v>
      </c>
      <c r="P3148" s="226" t="s">
        <v>10124</v>
      </c>
      <c r="Q3148" s="226" t="s">
        <v>10125</v>
      </c>
      <c r="R3148" s="212" t="s">
        <v>6408</v>
      </c>
      <c r="S3148" s="212">
        <v>200002394</v>
      </c>
      <c r="T3148" s="236">
        <v>45534</v>
      </c>
      <c r="U3148" s="237" t="s">
        <v>6722</v>
      </c>
      <c r="V3148" s="237">
        <v>45573</v>
      </c>
      <c r="W3148" s="237">
        <v>45581</v>
      </c>
      <c r="X3148" s="237" t="s">
        <v>9173</v>
      </c>
      <c r="Y3148" s="225"/>
      <c r="Z3148" s="237" t="s">
        <v>6084</v>
      </c>
      <c r="AA3148" s="225">
        <v>202409</v>
      </c>
      <c r="AB3148" s="246"/>
      <c r="AC3148" s="247" t="s">
        <v>6708</v>
      </c>
      <c r="AD3148" s="247" t="s">
        <v>6709</v>
      </c>
      <c r="AE3148" s="248">
        <v>0</v>
      </c>
      <c r="AF3148" s="247" t="s">
        <v>6709</v>
      </c>
      <c r="AG3148" s="242" t="str">
        <f>IFERROR(VLOOKUP(작성용!A:A,RM!A:D,4,0),"-")</f>
        <v>김연수</v>
      </c>
      <c r="AH3148" s="9" t="s">
        <v>10126</v>
      </c>
      <c r="AI3148" s="238" t="s">
        <v>9173</v>
      </c>
      <c r="AJ3148" s="238" t="s">
        <v>9173</v>
      </c>
      <c r="AK3148" s="238" t="s">
        <v>6726</v>
      </c>
      <c r="AL3148" s="238">
        <v>3147</v>
      </c>
    </row>
    <row r="3149" spans="1:38" x14ac:dyDescent="0.3">
      <c r="A3149" s="223" t="s">
        <v>851</v>
      </c>
      <c r="B3149" s="223" t="s">
        <v>10122</v>
      </c>
      <c r="C3149" s="244" t="s">
        <v>6717</v>
      </c>
      <c r="D3149" s="240" t="s">
        <v>8430</v>
      </c>
      <c r="E3149" s="239" t="s">
        <v>5128</v>
      </c>
      <c r="F3149" s="243" t="s">
        <v>6729</v>
      </c>
      <c r="G3149" s="214">
        <v>0</v>
      </c>
      <c r="H3149" s="224" t="s">
        <v>9173</v>
      </c>
      <c r="I3149" s="224"/>
      <c r="J3149" s="234"/>
      <c r="K3149" s="224"/>
      <c r="L3149" s="224"/>
      <c r="M3149" s="224"/>
      <c r="N3149" s="243" t="s">
        <v>6946</v>
      </c>
      <c r="O3149" s="226" t="s">
        <v>10123</v>
      </c>
      <c r="P3149" s="226" t="s">
        <v>10124</v>
      </c>
      <c r="Q3149" s="226" t="s">
        <v>10125</v>
      </c>
      <c r="R3149" s="212" t="s">
        <v>5129</v>
      </c>
      <c r="S3149" s="212">
        <v>200002376</v>
      </c>
      <c r="T3149" s="236">
        <v>45534</v>
      </c>
      <c r="U3149" s="237" t="s">
        <v>6722</v>
      </c>
      <c r="V3149" s="237">
        <v>45573</v>
      </c>
      <c r="W3149" s="237">
        <v>45581</v>
      </c>
      <c r="X3149" s="237" t="s">
        <v>9173</v>
      </c>
      <c r="Y3149" s="225"/>
      <c r="Z3149" s="237" t="s">
        <v>6084</v>
      </c>
      <c r="AA3149" s="225">
        <v>202409</v>
      </c>
      <c r="AB3149" s="246"/>
      <c r="AC3149" s="247" t="s">
        <v>6708</v>
      </c>
      <c r="AD3149" s="247" t="s">
        <v>6709</v>
      </c>
      <c r="AE3149" s="248">
        <v>0</v>
      </c>
      <c r="AF3149" s="247" t="s">
        <v>6709</v>
      </c>
      <c r="AG3149" s="242" t="str">
        <f>IFERROR(VLOOKUP(작성용!A:A,RM!A:D,4,0),"-")</f>
        <v>김연수</v>
      </c>
      <c r="AH3149" s="9" t="s">
        <v>10126</v>
      </c>
      <c r="AI3149" s="238" t="s">
        <v>9173</v>
      </c>
      <c r="AJ3149" s="238" t="s">
        <v>9173</v>
      </c>
      <c r="AK3149" s="238" t="s">
        <v>6726</v>
      </c>
      <c r="AL3149" s="238">
        <v>3148</v>
      </c>
    </row>
    <row r="3150" spans="1:38" x14ac:dyDescent="0.3">
      <c r="A3150" s="223" t="s">
        <v>851</v>
      </c>
      <c r="B3150" s="223" t="s">
        <v>10122</v>
      </c>
      <c r="C3150" s="244" t="s">
        <v>6717</v>
      </c>
      <c r="D3150" s="240" t="s">
        <v>10262</v>
      </c>
      <c r="E3150" s="239" t="s">
        <v>6409</v>
      </c>
      <c r="F3150" s="243" t="s">
        <v>6729</v>
      </c>
      <c r="G3150" s="214">
        <v>0</v>
      </c>
      <c r="H3150" s="224" t="s">
        <v>9173</v>
      </c>
      <c r="I3150" s="224"/>
      <c r="J3150" s="234"/>
      <c r="K3150" s="224"/>
      <c r="L3150" s="224"/>
      <c r="M3150" s="224"/>
      <c r="N3150" s="243" t="s">
        <v>6946</v>
      </c>
      <c r="O3150" s="226" t="s">
        <v>10123</v>
      </c>
      <c r="P3150" s="226" t="s">
        <v>10124</v>
      </c>
      <c r="Q3150" s="226" t="s">
        <v>10125</v>
      </c>
      <c r="R3150" s="212" t="s">
        <v>6410</v>
      </c>
      <c r="S3150" s="212">
        <v>200002399</v>
      </c>
      <c r="T3150" s="236">
        <v>45534</v>
      </c>
      <c r="U3150" s="237" t="s">
        <v>6722</v>
      </c>
      <c r="V3150" s="237">
        <v>45573</v>
      </c>
      <c r="W3150" s="237">
        <v>45581</v>
      </c>
      <c r="X3150" s="237" t="s">
        <v>9173</v>
      </c>
      <c r="Y3150" s="225"/>
      <c r="Z3150" s="237" t="s">
        <v>6084</v>
      </c>
      <c r="AA3150" s="225">
        <v>202409</v>
      </c>
      <c r="AB3150" s="246"/>
      <c r="AC3150" s="247" t="s">
        <v>6708</v>
      </c>
      <c r="AD3150" s="247" t="s">
        <v>6709</v>
      </c>
      <c r="AE3150" s="248">
        <v>0</v>
      </c>
      <c r="AF3150" s="247" t="s">
        <v>6709</v>
      </c>
      <c r="AG3150" s="242" t="str">
        <f>IFERROR(VLOOKUP(작성용!A:A,RM!A:D,4,0),"-")</f>
        <v>김연수</v>
      </c>
      <c r="AH3150" s="9" t="s">
        <v>10126</v>
      </c>
      <c r="AI3150" s="238" t="s">
        <v>9173</v>
      </c>
      <c r="AJ3150" s="238" t="s">
        <v>9173</v>
      </c>
      <c r="AK3150" s="238" t="s">
        <v>6726</v>
      </c>
      <c r="AL3150" s="238">
        <v>3149</v>
      </c>
    </row>
    <row r="3151" spans="1:38" x14ac:dyDescent="0.3">
      <c r="A3151" s="223" t="s">
        <v>851</v>
      </c>
      <c r="B3151" s="223" t="s">
        <v>10122</v>
      </c>
      <c r="C3151" s="244" t="s">
        <v>6717</v>
      </c>
      <c r="D3151" s="240" t="s">
        <v>7496</v>
      </c>
      <c r="E3151" s="239" t="s">
        <v>4627</v>
      </c>
      <c r="F3151" s="243" t="s">
        <v>6729</v>
      </c>
      <c r="G3151" s="214">
        <v>0</v>
      </c>
      <c r="H3151" s="224" t="s">
        <v>9173</v>
      </c>
      <c r="I3151" s="224"/>
      <c r="J3151" s="234"/>
      <c r="K3151" s="224"/>
      <c r="L3151" s="224"/>
      <c r="M3151" s="224"/>
      <c r="N3151" s="243" t="s">
        <v>6946</v>
      </c>
      <c r="O3151" s="226" t="s">
        <v>10123</v>
      </c>
      <c r="P3151" s="226" t="s">
        <v>10124</v>
      </c>
      <c r="Q3151" s="226" t="s">
        <v>10125</v>
      </c>
      <c r="R3151" s="212" t="s">
        <v>4628</v>
      </c>
      <c r="S3151" s="212">
        <v>200002423</v>
      </c>
      <c r="T3151" s="236">
        <v>45534</v>
      </c>
      <c r="U3151" s="237" t="s">
        <v>6722</v>
      </c>
      <c r="V3151" s="237">
        <v>45573</v>
      </c>
      <c r="W3151" s="237">
        <v>45581</v>
      </c>
      <c r="X3151" s="237" t="s">
        <v>9173</v>
      </c>
      <c r="Y3151" s="225"/>
      <c r="Z3151" s="237" t="s">
        <v>6084</v>
      </c>
      <c r="AA3151" s="225">
        <v>202409</v>
      </c>
      <c r="AB3151" s="246"/>
      <c r="AC3151" s="247" t="s">
        <v>6708</v>
      </c>
      <c r="AD3151" s="247" t="s">
        <v>6709</v>
      </c>
      <c r="AE3151" s="248">
        <v>0</v>
      </c>
      <c r="AF3151" s="247" t="s">
        <v>6709</v>
      </c>
      <c r="AG3151" s="242" t="str">
        <f>IFERROR(VLOOKUP(작성용!A:A,RM!A:D,4,0),"-")</f>
        <v>김연수</v>
      </c>
      <c r="AH3151" s="9" t="s">
        <v>10126</v>
      </c>
      <c r="AI3151" s="238" t="s">
        <v>9173</v>
      </c>
      <c r="AJ3151" s="238" t="s">
        <v>9173</v>
      </c>
      <c r="AK3151" s="238" t="s">
        <v>6726</v>
      </c>
      <c r="AL3151" s="238">
        <v>3150</v>
      </c>
    </row>
    <row r="3152" spans="1:38" x14ac:dyDescent="0.3">
      <c r="A3152" s="223" t="s">
        <v>851</v>
      </c>
      <c r="B3152" s="223" t="s">
        <v>10122</v>
      </c>
      <c r="C3152" s="244" t="s">
        <v>6717</v>
      </c>
      <c r="D3152" s="240" t="s">
        <v>8183</v>
      </c>
      <c r="E3152" s="239" t="s">
        <v>4935</v>
      </c>
      <c r="F3152" s="243" t="s">
        <v>6729</v>
      </c>
      <c r="G3152" s="214">
        <v>0</v>
      </c>
      <c r="H3152" s="224" t="s">
        <v>9173</v>
      </c>
      <c r="I3152" s="224"/>
      <c r="J3152" s="234"/>
      <c r="K3152" s="224"/>
      <c r="L3152" s="224"/>
      <c r="M3152" s="224"/>
      <c r="N3152" s="243" t="s">
        <v>6946</v>
      </c>
      <c r="O3152" s="226" t="s">
        <v>10123</v>
      </c>
      <c r="P3152" s="226" t="s">
        <v>10124</v>
      </c>
      <c r="Q3152" s="226" t="s">
        <v>10125</v>
      </c>
      <c r="R3152" s="212" t="s">
        <v>4936</v>
      </c>
      <c r="S3152" s="212">
        <v>200002409</v>
      </c>
      <c r="T3152" s="236">
        <v>45534</v>
      </c>
      <c r="U3152" s="237" t="s">
        <v>6722</v>
      </c>
      <c r="V3152" s="237">
        <v>45573</v>
      </c>
      <c r="W3152" s="237">
        <v>45581</v>
      </c>
      <c r="X3152" s="237" t="s">
        <v>9173</v>
      </c>
      <c r="Y3152" s="225"/>
      <c r="Z3152" s="237" t="s">
        <v>6084</v>
      </c>
      <c r="AA3152" s="225">
        <v>202409</v>
      </c>
      <c r="AB3152" s="246"/>
      <c r="AC3152" s="247" t="s">
        <v>6708</v>
      </c>
      <c r="AD3152" s="247" t="s">
        <v>6709</v>
      </c>
      <c r="AE3152" s="248">
        <v>0</v>
      </c>
      <c r="AF3152" s="247" t="s">
        <v>6709</v>
      </c>
      <c r="AG3152" s="242" t="str">
        <f>IFERROR(VLOOKUP(작성용!A:A,RM!A:D,4,0),"-")</f>
        <v>김연수</v>
      </c>
      <c r="AH3152" s="9" t="s">
        <v>10126</v>
      </c>
      <c r="AI3152" s="238" t="s">
        <v>9173</v>
      </c>
      <c r="AJ3152" s="238" t="s">
        <v>9173</v>
      </c>
      <c r="AK3152" s="238" t="s">
        <v>6726</v>
      </c>
      <c r="AL3152" s="238">
        <v>3151</v>
      </c>
    </row>
    <row r="3153" spans="1:38" x14ac:dyDescent="0.3">
      <c r="A3153" s="223" t="s">
        <v>851</v>
      </c>
      <c r="B3153" s="223" t="s">
        <v>10122</v>
      </c>
      <c r="C3153" s="244" t="s">
        <v>6717</v>
      </c>
      <c r="D3153" s="240" t="s">
        <v>8184</v>
      </c>
      <c r="E3153" s="239" t="s">
        <v>4937</v>
      </c>
      <c r="F3153" s="243" t="s">
        <v>6729</v>
      </c>
      <c r="G3153" s="214">
        <v>0</v>
      </c>
      <c r="H3153" s="224" t="s">
        <v>9173</v>
      </c>
      <c r="I3153" s="224"/>
      <c r="J3153" s="234"/>
      <c r="K3153" s="224"/>
      <c r="L3153" s="224"/>
      <c r="M3153" s="224"/>
      <c r="N3153" s="243" t="s">
        <v>6946</v>
      </c>
      <c r="O3153" s="226" t="s">
        <v>10123</v>
      </c>
      <c r="P3153" s="226" t="s">
        <v>10124</v>
      </c>
      <c r="Q3153" s="226" t="s">
        <v>10125</v>
      </c>
      <c r="R3153" s="212" t="s">
        <v>4938</v>
      </c>
      <c r="S3153" s="212">
        <v>200002370</v>
      </c>
      <c r="T3153" s="236">
        <v>45534</v>
      </c>
      <c r="U3153" s="237" t="s">
        <v>6722</v>
      </c>
      <c r="V3153" s="237">
        <v>45573</v>
      </c>
      <c r="W3153" s="237">
        <v>45581</v>
      </c>
      <c r="X3153" s="237" t="s">
        <v>9173</v>
      </c>
      <c r="Y3153" s="225"/>
      <c r="Z3153" s="237" t="s">
        <v>6084</v>
      </c>
      <c r="AA3153" s="225">
        <v>202409</v>
      </c>
      <c r="AB3153" s="246"/>
      <c r="AC3153" s="247" t="s">
        <v>6708</v>
      </c>
      <c r="AD3153" s="247" t="s">
        <v>6709</v>
      </c>
      <c r="AE3153" s="248">
        <v>0</v>
      </c>
      <c r="AF3153" s="247" t="s">
        <v>6709</v>
      </c>
      <c r="AG3153" s="242" t="str">
        <f>IFERROR(VLOOKUP(작성용!A:A,RM!A:D,4,0),"-")</f>
        <v>김연수</v>
      </c>
      <c r="AH3153" s="9" t="s">
        <v>10126</v>
      </c>
      <c r="AI3153" s="238" t="s">
        <v>9173</v>
      </c>
      <c r="AJ3153" s="238" t="s">
        <v>9173</v>
      </c>
      <c r="AK3153" s="238" t="s">
        <v>6726</v>
      </c>
      <c r="AL3153" s="238">
        <v>3152</v>
      </c>
    </row>
    <row r="3154" spans="1:38" x14ac:dyDescent="0.3">
      <c r="A3154" s="223" t="s">
        <v>851</v>
      </c>
      <c r="B3154" s="223" t="s">
        <v>10122</v>
      </c>
      <c r="C3154" s="244" t="s">
        <v>6717</v>
      </c>
      <c r="D3154" s="240" t="s">
        <v>10263</v>
      </c>
      <c r="E3154" s="239" t="s">
        <v>6411</v>
      </c>
      <c r="F3154" s="243" t="s">
        <v>6729</v>
      </c>
      <c r="G3154" s="214">
        <v>0</v>
      </c>
      <c r="H3154" s="224" t="s">
        <v>9173</v>
      </c>
      <c r="I3154" s="224"/>
      <c r="J3154" s="234"/>
      <c r="K3154" s="224"/>
      <c r="L3154" s="224"/>
      <c r="M3154" s="224"/>
      <c r="N3154" s="243" t="s">
        <v>6946</v>
      </c>
      <c r="O3154" s="226" t="s">
        <v>10123</v>
      </c>
      <c r="P3154" s="226" t="s">
        <v>10124</v>
      </c>
      <c r="Q3154" s="226" t="s">
        <v>10125</v>
      </c>
      <c r="R3154" s="212" t="s">
        <v>6412</v>
      </c>
      <c r="S3154" s="212">
        <v>200002404</v>
      </c>
      <c r="T3154" s="236">
        <v>45534</v>
      </c>
      <c r="U3154" s="237" t="s">
        <v>6722</v>
      </c>
      <c r="V3154" s="237">
        <v>45573</v>
      </c>
      <c r="W3154" s="237">
        <v>45581</v>
      </c>
      <c r="X3154" s="237" t="s">
        <v>9173</v>
      </c>
      <c r="Y3154" s="225"/>
      <c r="Z3154" s="237" t="s">
        <v>6084</v>
      </c>
      <c r="AA3154" s="225">
        <v>202409</v>
      </c>
      <c r="AB3154" s="246"/>
      <c r="AC3154" s="247" t="s">
        <v>6708</v>
      </c>
      <c r="AD3154" s="247" t="s">
        <v>6709</v>
      </c>
      <c r="AE3154" s="248">
        <v>0</v>
      </c>
      <c r="AF3154" s="247" t="s">
        <v>6709</v>
      </c>
      <c r="AG3154" s="242" t="str">
        <f>IFERROR(VLOOKUP(작성용!A:A,RM!A:D,4,0),"-")</f>
        <v>김연수</v>
      </c>
      <c r="AH3154" s="9" t="s">
        <v>10126</v>
      </c>
      <c r="AI3154" s="238" t="s">
        <v>9173</v>
      </c>
      <c r="AJ3154" s="238" t="s">
        <v>9173</v>
      </c>
      <c r="AK3154" s="238" t="s">
        <v>6726</v>
      </c>
      <c r="AL3154" s="238">
        <v>3153</v>
      </c>
    </row>
    <row r="3155" spans="1:38" x14ac:dyDescent="0.3">
      <c r="A3155" s="223" t="s">
        <v>851</v>
      </c>
      <c r="B3155" s="223" t="s">
        <v>10122</v>
      </c>
      <c r="C3155" s="244" t="s">
        <v>6717</v>
      </c>
      <c r="D3155" s="240" t="s">
        <v>10264</v>
      </c>
      <c r="E3155" s="239" t="s">
        <v>6413</v>
      </c>
      <c r="F3155" s="243" t="s">
        <v>6729</v>
      </c>
      <c r="G3155" s="214">
        <v>0</v>
      </c>
      <c r="H3155" s="224" t="s">
        <v>9173</v>
      </c>
      <c r="I3155" s="224"/>
      <c r="J3155" s="234"/>
      <c r="K3155" s="224"/>
      <c r="L3155" s="224"/>
      <c r="M3155" s="224"/>
      <c r="N3155" s="243" t="s">
        <v>6946</v>
      </c>
      <c r="O3155" s="226" t="s">
        <v>10123</v>
      </c>
      <c r="P3155" s="226" t="s">
        <v>10124</v>
      </c>
      <c r="Q3155" s="226" t="s">
        <v>10125</v>
      </c>
      <c r="R3155" s="212" t="s">
        <v>6414</v>
      </c>
      <c r="S3155" s="212">
        <v>200002398</v>
      </c>
      <c r="T3155" s="236">
        <v>45534</v>
      </c>
      <c r="U3155" s="237" t="s">
        <v>6722</v>
      </c>
      <c r="V3155" s="237">
        <v>45573</v>
      </c>
      <c r="W3155" s="237">
        <v>45581</v>
      </c>
      <c r="X3155" s="237" t="s">
        <v>9173</v>
      </c>
      <c r="Y3155" s="225"/>
      <c r="Z3155" s="237" t="s">
        <v>6084</v>
      </c>
      <c r="AA3155" s="225">
        <v>202409</v>
      </c>
      <c r="AB3155" s="246"/>
      <c r="AC3155" s="247" t="s">
        <v>6708</v>
      </c>
      <c r="AD3155" s="247" t="s">
        <v>6709</v>
      </c>
      <c r="AE3155" s="248">
        <v>0</v>
      </c>
      <c r="AF3155" s="247" t="s">
        <v>6709</v>
      </c>
      <c r="AG3155" s="242" t="str">
        <f>IFERROR(VLOOKUP(작성용!A:A,RM!A:D,4,0),"-")</f>
        <v>김연수</v>
      </c>
      <c r="AH3155" s="9" t="s">
        <v>10126</v>
      </c>
      <c r="AI3155" s="238" t="s">
        <v>9173</v>
      </c>
      <c r="AJ3155" s="238" t="s">
        <v>9173</v>
      </c>
      <c r="AK3155" s="238" t="s">
        <v>6726</v>
      </c>
      <c r="AL3155" s="238">
        <v>3154</v>
      </c>
    </row>
    <row r="3156" spans="1:38" x14ac:dyDescent="0.3">
      <c r="A3156" s="223" t="s">
        <v>851</v>
      </c>
      <c r="B3156" s="223" t="s">
        <v>10122</v>
      </c>
      <c r="C3156" s="244" t="s">
        <v>6717</v>
      </c>
      <c r="D3156" s="240" t="s">
        <v>10265</v>
      </c>
      <c r="E3156" s="239" t="s">
        <v>6415</v>
      </c>
      <c r="F3156" s="243" t="s">
        <v>6729</v>
      </c>
      <c r="G3156" s="214">
        <v>0</v>
      </c>
      <c r="H3156" s="224" t="s">
        <v>9173</v>
      </c>
      <c r="I3156" s="224"/>
      <c r="J3156" s="234"/>
      <c r="K3156" s="224"/>
      <c r="L3156" s="224"/>
      <c r="M3156" s="224"/>
      <c r="N3156" s="243" t="s">
        <v>6946</v>
      </c>
      <c r="O3156" s="226" t="s">
        <v>10123</v>
      </c>
      <c r="P3156" s="226" t="s">
        <v>10124</v>
      </c>
      <c r="Q3156" s="226" t="s">
        <v>10125</v>
      </c>
      <c r="R3156" s="212" t="s">
        <v>6416</v>
      </c>
      <c r="S3156" s="212">
        <v>200002361</v>
      </c>
      <c r="T3156" s="236">
        <v>45534</v>
      </c>
      <c r="U3156" s="237" t="s">
        <v>6722</v>
      </c>
      <c r="V3156" s="237">
        <v>45573</v>
      </c>
      <c r="W3156" s="237">
        <v>45581</v>
      </c>
      <c r="X3156" s="237" t="s">
        <v>9173</v>
      </c>
      <c r="Y3156" s="225"/>
      <c r="Z3156" s="237" t="s">
        <v>6084</v>
      </c>
      <c r="AA3156" s="225">
        <v>202409</v>
      </c>
      <c r="AB3156" s="246"/>
      <c r="AC3156" s="247" t="s">
        <v>6708</v>
      </c>
      <c r="AD3156" s="247" t="s">
        <v>6709</v>
      </c>
      <c r="AE3156" s="248">
        <v>0</v>
      </c>
      <c r="AF3156" s="247" t="s">
        <v>6709</v>
      </c>
      <c r="AG3156" s="242" t="str">
        <f>IFERROR(VLOOKUP(작성용!A:A,RM!A:D,4,0),"-")</f>
        <v>김연수</v>
      </c>
      <c r="AH3156" s="9" t="s">
        <v>10126</v>
      </c>
      <c r="AI3156" s="238" t="s">
        <v>9173</v>
      </c>
      <c r="AJ3156" s="238" t="s">
        <v>9173</v>
      </c>
      <c r="AK3156" s="238" t="s">
        <v>6726</v>
      </c>
      <c r="AL3156" s="238">
        <v>3155</v>
      </c>
    </row>
    <row r="3157" spans="1:38" x14ac:dyDescent="0.3">
      <c r="A3157" s="223" t="s">
        <v>851</v>
      </c>
      <c r="B3157" s="223" t="s">
        <v>10122</v>
      </c>
      <c r="C3157" s="244" t="s">
        <v>6717</v>
      </c>
      <c r="D3157" s="240" t="s">
        <v>9586</v>
      </c>
      <c r="E3157" s="239" t="s">
        <v>5737</v>
      </c>
      <c r="F3157" s="243" t="s">
        <v>6729</v>
      </c>
      <c r="G3157" s="214">
        <v>0</v>
      </c>
      <c r="H3157" s="224" t="s">
        <v>9173</v>
      </c>
      <c r="I3157" s="224"/>
      <c r="J3157" s="234"/>
      <c r="K3157" s="224"/>
      <c r="L3157" s="224"/>
      <c r="M3157" s="224"/>
      <c r="N3157" s="243" t="s">
        <v>6946</v>
      </c>
      <c r="O3157" s="226" t="s">
        <v>10123</v>
      </c>
      <c r="P3157" s="226" t="s">
        <v>10124</v>
      </c>
      <c r="Q3157" s="226" t="s">
        <v>10125</v>
      </c>
      <c r="R3157" s="212" t="s">
        <v>5738</v>
      </c>
      <c r="S3157" s="212">
        <v>200002436</v>
      </c>
      <c r="T3157" s="236">
        <v>45534</v>
      </c>
      <c r="U3157" s="237" t="s">
        <v>6722</v>
      </c>
      <c r="V3157" s="237">
        <v>45573</v>
      </c>
      <c r="W3157" s="237">
        <v>45581</v>
      </c>
      <c r="X3157" s="237" t="s">
        <v>9173</v>
      </c>
      <c r="Y3157" s="225"/>
      <c r="Z3157" s="237" t="s">
        <v>6084</v>
      </c>
      <c r="AA3157" s="225">
        <v>202409</v>
      </c>
      <c r="AB3157" s="246"/>
      <c r="AC3157" s="247" t="s">
        <v>6708</v>
      </c>
      <c r="AD3157" s="247" t="s">
        <v>6709</v>
      </c>
      <c r="AE3157" s="248">
        <v>0</v>
      </c>
      <c r="AF3157" s="247" t="s">
        <v>6709</v>
      </c>
      <c r="AG3157" s="242" t="str">
        <f>IFERROR(VLOOKUP(작성용!A:A,RM!A:D,4,0),"-")</f>
        <v>김연수</v>
      </c>
      <c r="AH3157" s="9" t="s">
        <v>10126</v>
      </c>
      <c r="AI3157" s="238" t="s">
        <v>9173</v>
      </c>
      <c r="AJ3157" s="238" t="s">
        <v>9173</v>
      </c>
      <c r="AK3157" s="238" t="s">
        <v>6726</v>
      </c>
      <c r="AL3157" s="238">
        <v>3156</v>
      </c>
    </row>
    <row r="3158" spans="1:38" x14ac:dyDescent="0.3">
      <c r="A3158" s="223" t="s">
        <v>851</v>
      </c>
      <c r="B3158" s="223" t="s">
        <v>10122</v>
      </c>
      <c r="C3158" s="244" t="s">
        <v>6717</v>
      </c>
      <c r="D3158" s="240" t="s">
        <v>7498</v>
      </c>
      <c r="E3158" s="239" t="s">
        <v>4629</v>
      </c>
      <c r="F3158" s="243" t="s">
        <v>6729</v>
      </c>
      <c r="G3158" s="214">
        <v>0</v>
      </c>
      <c r="H3158" s="224" t="s">
        <v>9173</v>
      </c>
      <c r="I3158" s="224"/>
      <c r="J3158" s="234"/>
      <c r="K3158" s="224"/>
      <c r="L3158" s="224"/>
      <c r="M3158" s="224"/>
      <c r="N3158" s="243" t="s">
        <v>6946</v>
      </c>
      <c r="O3158" s="226" t="s">
        <v>10123</v>
      </c>
      <c r="P3158" s="226" t="s">
        <v>10124</v>
      </c>
      <c r="Q3158" s="226" t="s">
        <v>10125</v>
      </c>
      <c r="R3158" s="212" t="s">
        <v>4630</v>
      </c>
      <c r="S3158" s="212">
        <v>200002443</v>
      </c>
      <c r="T3158" s="236">
        <v>45534</v>
      </c>
      <c r="U3158" s="237" t="s">
        <v>6722</v>
      </c>
      <c r="V3158" s="237">
        <v>45573</v>
      </c>
      <c r="W3158" s="237">
        <v>45581</v>
      </c>
      <c r="X3158" s="237" t="s">
        <v>9173</v>
      </c>
      <c r="Y3158" s="225"/>
      <c r="Z3158" s="237" t="s">
        <v>6084</v>
      </c>
      <c r="AA3158" s="225">
        <v>202409</v>
      </c>
      <c r="AB3158" s="246"/>
      <c r="AC3158" s="247" t="s">
        <v>6708</v>
      </c>
      <c r="AD3158" s="247" t="s">
        <v>6709</v>
      </c>
      <c r="AE3158" s="248">
        <v>0</v>
      </c>
      <c r="AF3158" s="247" t="s">
        <v>6709</v>
      </c>
      <c r="AG3158" s="242" t="str">
        <f>IFERROR(VLOOKUP(작성용!A:A,RM!A:D,4,0),"-")</f>
        <v>김연수</v>
      </c>
      <c r="AH3158" s="9" t="s">
        <v>10126</v>
      </c>
      <c r="AI3158" s="238" t="s">
        <v>9173</v>
      </c>
      <c r="AJ3158" s="238" t="s">
        <v>9173</v>
      </c>
      <c r="AK3158" s="238" t="s">
        <v>6726</v>
      </c>
      <c r="AL3158" s="238">
        <v>3157</v>
      </c>
    </row>
    <row r="3159" spans="1:38" x14ac:dyDescent="0.3">
      <c r="A3159" s="223" t="s">
        <v>851</v>
      </c>
      <c r="B3159" s="223" t="s">
        <v>10122</v>
      </c>
      <c r="C3159" s="244" t="s">
        <v>6717</v>
      </c>
      <c r="D3159" s="240" t="s">
        <v>10266</v>
      </c>
      <c r="E3159" s="239" t="s">
        <v>6417</v>
      </c>
      <c r="F3159" s="243" t="s">
        <v>6729</v>
      </c>
      <c r="G3159" s="214">
        <v>0</v>
      </c>
      <c r="H3159" s="224" t="s">
        <v>9173</v>
      </c>
      <c r="I3159" s="224"/>
      <c r="J3159" s="234"/>
      <c r="K3159" s="224"/>
      <c r="L3159" s="224"/>
      <c r="M3159" s="224"/>
      <c r="N3159" s="243" t="s">
        <v>6946</v>
      </c>
      <c r="O3159" s="226" t="s">
        <v>10123</v>
      </c>
      <c r="P3159" s="226" t="s">
        <v>10124</v>
      </c>
      <c r="Q3159" s="226" t="s">
        <v>10125</v>
      </c>
      <c r="R3159" s="212" t="s">
        <v>6418</v>
      </c>
      <c r="S3159" s="212">
        <v>200002459</v>
      </c>
      <c r="T3159" s="236">
        <v>45534</v>
      </c>
      <c r="U3159" s="237" t="s">
        <v>6722</v>
      </c>
      <c r="V3159" s="237">
        <v>45573</v>
      </c>
      <c r="W3159" s="237">
        <v>45581</v>
      </c>
      <c r="X3159" s="237" t="s">
        <v>9173</v>
      </c>
      <c r="Y3159" s="225"/>
      <c r="Z3159" s="237" t="s">
        <v>6084</v>
      </c>
      <c r="AA3159" s="225">
        <v>202409</v>
      </c>
      <c r="AB3159" s="246"/>
      <c r="AC3159" s="247" t="s">
        <v>6708</v>
      </c>
      <c r="AD3159" s="247" t="s">
        <v>6709</v>
      </c>
      <c r="AE3159" s="248">
        <v>0</v>
      </c>
      <c r="AF3159" s="247" t="s">
        <v>6709</v>
      </c>
      <c r="AG3159" s="242" t="str">
        <f>IFERROR(VLOOKUP(작성용!A:A,RM!A:D,4,0),"-")</f>
        <v>김연수</v>
      </c>
      <c r="AH3159" s="9" t="s">
        <v>10126</v>
      </c>
      <c r="AI3159" s="238" t="s">
        <v>9173</v>
      </c>
      <c r="AJ3159" s="238" t="s">
        <v>9173</v>
      </c>
      <c r="AK3159" s="238" t="s">
        <v>6726</v>
      </c>
      <c r="AL3159" s="238">
        <v>3158</v>
      </c>
    </row>
    <row r="3160" spans="1:38" x14ac:dyDescent="0.3">
      <c r="A3160" s="223" t="s">
        <v>851</v>
      </c>
      <c r="B3160" s="223" t="s">
        <v>10122</v>
      </c>
      <c r="C3160" s="244" t="s">
        <v>6717</v>
      </c>
      <c r="D3160" s="240" t="s">
        <v>10267</v>
      </c>
      <c r="E3160" s="239" t="s">
        <v>6419</v>
      </c>
      <c r="F3160" s="243" t="s">
        <v>6729</v>
      </c>
      <c r="G3160" s="214">
        <v>0</v>
      </c>
      <c r="H3160" s="224" t="s">
        <v>9173</v>
      </c>
      <c r="I3160" s="224"/>
      <c r="J3160" s="234"/>
      <c r="K3160" s="224"/>
      <c r="L3160" s="224"/>
      <c r="M3160" s="224"/>
      <c r="N3160" s="243" t="s">
        <v>6946</v>
      </c>
      <c r="O3160" s="226" t="s">
        <v>10123</v>
      </c>
      <c r="P3160" s="226" t="s">
        <v>10124</v>
      </c>
      <c r="Q3160" s="226" t="s">
        <v>10125</v>
      </c>
      <c r="R3160" s="212" t="s">
        <v>6420</v>
      </c>
      <c r="S3160" s="212">
        <v>200002491</v>
      </c>
      <c r="T3160" s="236">
        <v>45534</v>
      </c>
      <c r="U3160" s="237" t="s">
        <v>6722</v>
      </c>
      <c r="V3160" s="237">
        <v>45573</v>
      </c>
      <c r="W3160" s="237">
        <v>45581</v>
      </c>
      <c r="X3160" s="237" t="s">
        <v>9173</v>
      </c>
      <c r="Y3160" s="225"/>
      <c r="Z3160" s="237" t="s">
        <v>6084</v>
      </c>
      <c r="AA3160" s="225">
        <v>202409</v>
      </c>
      <c r="AB3160" s="246"/>
      <c r="AC3160" s="247" t="s">
        <v>6708</v>
      </c>
      <c r="AD3160" s="247" t="s">
        <v>6709</v>
      </c>
      <c r="AE3160" s="248">
        <v>0</v>
      </c>
      <c r="AF3160" s="247" t="s">
        <v>6709</v>
      </c>
      <c r="AG3160" s="242" t="str">
        <f>IFERROR(VLOOKUP(작성용!A:A,RM!A:D,4,0),"-")</f>
        <v>김연수</v>
      </c>
      <c r="AH3160" s="9" t="s">
        <v>10126</v>
      </c>
      <c r="AI3160" s="238" t="s">
        <v>9173</v>
      </c>
      <c r="AJ3160" s="238" t="s">
        <v>9173</v>
      </c>
      <c r="AK3160" s="238" t="s">
        <v>6726</v>
      </c>
      <c r="AL3160" s="238">
        <v>3159</v>
      </c>
    </row>
    <row r="3161" spans="1:38" x14ac:dyDescent="0.3">
      <c r="A3161" s="223" t="s">
        <v>851</v>
      </c>
      <c r="B3161" s="223" t="s">
        <v>10122</v>
      </c>
      <c r="C3161" s="244" t="s">
        <v>6717</v>
      </c>
      <c r="D3161" s="240" t="s">
        <v>10268</v>
      </c>
      <c r="E3161" s="239" t="s">
        <v>6421</v>
      </c>
      <c r="F3161" s="243" t="s">
        <v>6729</v>
      </c>
      <c r="G3161" s="214">
        <v>0</v>
      </c>
      <c r="H3161" s="224" t="s">
        <v>9173</v>
      </c>
      <c r="I3161" s="224"/>
      <c r="J3161" s="234"/>
      <c r="K3161" s="224"/>
      <c r="L3161" s="224"/>
      <c r="M3161" s="224"/>
      <c r="N3161" s="243" t="s">
        <v>6946</v>
      </c>
      <c r="O3161" s="226" t="s">
        <v>10123</v>
      </c>
      <c r="P3161" s="226" t="s">
        <v>10124</v>
      </c>
      <c r="Q3161" s="226" t="s">
        <v>10125</v>
      </c>
      <c r="R3161" s="212" t="s">
        <v>6422</v>
      </c>
      <c r="S3161" s="212">
        <v>200002494</v>
      </c>
      <c r="T3161" s="236">
        <v>45534</v>
      </c>
      <c r="U3161" s="237" t="s">
        <v>6722</v>
      </c>
      <c r="V3161" s="237">
        <v>45573</v>
      </c>
      <c r="W3161" s="237">
        <v>45581</v>
      </c>
      <c r="X3161" s="237" t="s">
        <v>9173</v>
      </c>
      <c r="Y3161" s="225"/>
      <c r="Z3161" s="237" t="s">
        <v>6084</v>
      </c>
      <c r="AA3161" s="225">
        <v>202409</v>
      </c>
      <c r="AB3161" s="246"/>
      <c r="AC3161" s="247" t="s">
        <v>6708</v>
      </c>
      <c r="AD3161" s="247" t="s">
        <v>6709</v>
      </c>
      <c r="AE3161" s="248">
        <v>0</v>
      </c>
      <c r="AF3161" s="247" t="s">
        <v>6709</v>
      </c>
      <c r="AG3161" s="242" t="str">
        <f>IFERROR(VLOOKUP(작성용!A:A,RM!A:D,4,0),"-")</f>
        <v>김연수</v>
      </c>
      <c r="AH3161" s="9" t="s">
        <v>10126</v>
      </c>
      <c r="AI3161" s="238" t="s">
        <v>9173</v>
      </c>
      <c r="AJ3161" s="238" t="s">
        <v>9173</v>
      </c>
      <c r="AK3161" s="238" t="s">
        <v>6726</v>
      </c>
      <c r="AL3161" s="238">
        <v>3160</v>
      </c>
    </row>
    <row r="3162" spans="1:38" x14ac:dyDescent="0.3">
      <c r="A3162" s="223" t="s">
        <v>851</v>
      </c>
      <c r="B3162" s="223" t="s">
        <v>10122</v>
      </c>
      <c r="C3162" s="244" t="s">
        <v>6717</v>
      </c>
      <c r="D3162" s="240" t="s">
        <v>10269</v>
      </c>
      <c r="E3162" s="239" t="s">
        <v>6423</v>
      </c>
      <c r="F3162" s="243" t="s">
        <v>6729</v>
      </c>
      <c r="G3162" s="214">
        <v>0</v>
      </c>
      <c r="H3162" s="224" t="s">
        <v>9173</v>
      </c>
      <c r="I3162" s="224"/>
      <c r="J3162" s="234"/>
      <c r="K3162" s="224"/>
      <c r="L3162" s="224"/>
      <c r="M3162" s="224"/>
      <c r="N3162" s="243" t="s">
        <v>6946</v>
      </c>
      <c r="O3162" s="226" t="s">
        <v>10123</v>
      </c>
      <c r="P3162" s="226" t="s">
        <v>10124</v>
      </c>
      <c r="Q3162" s="226" t="s">
        <v>10125</v>
      </c>
      <c r="R3162" s="212" t="s">
        <v>6424</v>
      </c>
      <c r="S3162" s="212">
        <v>200002500</v>
      </c>
      <c r="T3162" s="236">
        <v>45534</v>
      </c>
      <c r="U3162" s="237" t="s">
        <v>6722</v>
      </c>
      <c r="V3162" s="237">
        <v>45573</v>
      </c>
      <c r="W3162" s="237">
        <v>45581</v>
      </c>
      <c r="X3162" s="237" t="s">
        <v>9173</v>
      </c>
      <c r="Y3162" s="225"/>
      <c r="Z3162" s="237" t="s">
        <v>6084</v>
      </c>
      <c r="AA3162" s="225">
        <v>202409</v>
      </c>
      <c r="AB3162" s="246"/>
      <c r="AC3162" s="247" t="s">
        <v>6708</v>
      </c>
      <c r="AD3162" s="247" t="s">
        <v>6709</v>
      </c>
      <c r="AE3162" s="248">
        <v>0</v>
      </c>
      <c r="AF3162" s="247" t="s">
        <v>6709</v>
      </c>
      <c r="AG3162" s="242" t="str">
        <f>IFERROR(VLOOKUP(작성용!A:A,RM!A:D,4,0),"-")</f>
        <v>김연수</v>
      </c>
      <c r="AH3162" s="9" t="s">
        <v>10126</v>
      </c>
      <c r="AI3162" s="238" t="s">
        <v>9173</v>
      </c>
      <c r="AJ3162" s="238" t="s">
        <v>9173</v>
      </c>
      <c r="AK3162" s="238" t="s">
        <v>6726</v>
      </c>
      <c r="AL3162" s="238">
        <v>3161</v>
      </c>
    </row>
    <row r="3163" spans="1:38" x14ac:dyDescent="0.3">
      <c r="A3163" s="223" t="s">
        <v>851</v>
      </c>
      <c r="B3163" s="223" t="s">
        <v>10122</v>
      </c>
      <c r="C3163" s="244" t="s">
        <v>6717</v>
      </c>
      <c r="D3163" s="240" t="s">
        <v>10270</v>
      </c>
      <c r="E3163" s="239" t="s">
        <v>6425</v>
      </c>
      <c r="F3163" s="243" t="s">
        <v>6729</v>
      </c>
      <c r="G3163" s="214">
        <v>0</v>
      </c>
      <c r="H3163" s="224" t="s">
        <v>9173</v>
      </c>
      <c r="I3163" s="224"/>
      <c r="J3163" s="234"/>
      <c r="K3163" s="224"/>
      <c r="L3163" s="224"/>
      <c r="M3163" s="224"/>
      <c r="N3163" s="243" t="s">
        <v>6946</v>
      </c>
      <c r="O3163" s="226" t="s">
        <v>10123</v>
      </c>
      <c r="P3163" s="226" t="s">
        <v>10124</v>
      </c>
      <c r="Q3163" s="226" t="s">
        <v>10125</v>
      </c>
      <c r="R3163" s="212" t="s">
        <v>6426</v>
      </c>
      <c r="S3163" s="212">
        <v>200002525</v>
      </c>
      <c r="T3163" s="236">
        <v>45534</v>
      </c>
      <c r="U3163" s="237" t="s">
        <v>6722</v>
      </c>
      <c r="V3163" s="237">
        <v>45573</v>
      </c>
      <c r="W3163" s="237">
        <v>45581</v>
      </c>
      <c r="X3163" s="237" t="s">
        <v>9173</v>
      </c>
      <c r="Y3163" s="225"/>
      <c r="Z3163" s="237" t="s">
        <v>6084</v>
      </c>
      <c r="AA3163" s="225">
        <v>202409</v>
      </c>
      <c r="AB3163" s="246"/>
      <c r="AC3163" s="247" t="s">
        <v>6708</v>
      </c>
      <c r="AD3163" s="247" t="s">
        <v>6709</v>
      </c>
      <c r="AE3163" s="248">
        <v>0</v>
      </c>
      <c r="AF3163" s="247" t="s">
        <v>6709</v>
      </c>
      <c r="AG3163" s="242" t="str">
        <f>IFERROR(VLOOKUP(작성용!A:A,RM!A:D,4,0),"-")</f>
        <v>김연수</v>
      </c>
      <c r="AH3163" s="9" t="s">
        <v>10126</v>
      </c>
      <c r="AI3163" s="238" t="s">
        <v>9173</v>
      </c>
      <c r="AJ3163" s="238" t="s">
        <v>9173</v>
      </c>
      <c r="AK3163" s="238" t="s">
        <v>6726</v>
      </c>
      <c r="AL3163" s="238">
        <v>3162</v>
      </c>
    </row>
    <row r="3164" spans="1:38" x14ac:dyDescent="0.3">
      <c r="A3164" s="223" t="s">
        <v>851</v>
      </c>
      <c r="B3164" s="223" t="s">
        <v>10122</v>
      </c>
      <c r="C3164" s="244" t="s">
        <v>6717</v>
      </c>
      <c r="D3164" s="240" t="s">
        <v>8434</v>
      </c>
      <c r="E3164" s="239" t="s">
        <v>5136</v>
      </c>
      <c r="F3164" s="243" t="s">
        <v>6729</v>
      </c>
      <c r="G3164" s="214">
        <v>0</v>
      </c>
      <c r="H3164" s="224" t="s">
        <v>9173</v>
      </c>
      <c r="I3164" s="224"/>
      <c r="J3164" s="234"/>
      <c r="K3164" s="224"/>
      <c r="L3164" s="224"/>
      <c r="M3164" s="224"/>
      <c r="N3164" s="243" t="s">
        <v>6946</v>
      </c>
      <c r="O3164" s="226" t="s">
        <v>10123</v>
      </c>
      <c r="P3164" s="226" t="s">
        <v>10124</v>
      </c>
      <c r="Q3164" s="226" t="s">
        <v>10125</v>
      </c>
      <c r="R3164" s="212" t="s">
        <v>5137</v>
      </c>
      <c r="S3164" s="212">
        <v>200002568</v>
      </c>
      <c r="T3164" s="236">
        <v>45534</v>
      </c>
      <c r="U3164" s="237" t="s">
        <v>6722</v>
      </c>
      <c r="V3164" s="237">
        <v>45573</v>
      </c>
      <c r="W3164" s="237">
        <v>45581</v>
      </c>
      <c r="X3164" s="237" t="s">
        <v>9173</v>
      </c>
      <c r="Y3164" s="225"/>
      <c r="Z3164" s="237" t="s">
        <v>6084</v>
      </c>
      <c r="AA3164" s="225">
        <v>202409</v>
      </c>
      <c r="AB3164" s="246"/>
      <c r="AC3164" s="247" t="s">
        <v>6708</v>
      </c>
      <c r="AD3164" s="247" t="s">
        <v>6709</v>
      </c>
      <c r="AE3164" s="248">
        <v>0</v>
      </c>
      <c r="AF3164" s="247" t="s">
        <v>6709</v>
      </c>
      <c r="AG3164" s="242" t="str">
        <f>IFERROR(VLOOKUP(작성용!A:A,RM!A:D,4,0),"-")</f>
        <v>김연수</v>
      </c>
      <c r="AH3164" s="9" t="s">
        <v>10126</v>
      </c>
      <c r="AI3164" s="238" t="s">
        <v>9173</v>
      </c>
      <c r="AJ3164" s="238" t="s">
        <v>9173</v>
      </c>
      <c r="AK3164" s="238" t="s">
        <v>6726</v>
      </c>
      <c r="AL3164" s="238">
        <v>3163</v>
      </c>
    </row>
    <row r="3165" spans="1:38" x14ac:dyDescent="0.3">
      <c r="A3165" s="223" t="s">
        <v>851</v>
      </c>
      <c r="B3165" s="223" t="s">
        <v>10122</v>
      </c>
      <c r="C3165" s="244" t="s">
        <v>6717</v>
      </c>
      <c r="D3165" s="240" t="s">
        <v>10271</v>
      </c>
      <c r="E3165" s="239" t="s">
        <v>6427</v>
      </c>
      <c r="F3165" s="243" t="s">
        <v>6729</v>
      </c>
      <c r="G3165" s="214">
        <v>0</v>
      </c>
      <c r="H3165" s="224" t="s">
        <v>9173</v>
      </c>
      <c r="I3165" s="224"/>
      <c r="J3165" s="234"/>
      <c r="K3165" s="224"/>
      <c r="L3165" s="224"/>
      <c r="M3165" s="224"/>
      <c r="N3165" s="243" t="s">
        <v>6946</v>
      </c>
      <c r="O3165" s="226" t="s">
        <v>10123</v>
      </c>
      <c r="P3165" s="226" t="s">
        <v>10124</v>
      </c>
      <c r="Q3165" s="226" t="s">
        <v>10125</v>
      </c>
      <c r="R3165" s="212" t="s">
        <v>6428</v>
      </c>
      <c r="S3165" s="212">
        <v>200002569</v>
      </c>
      <c r="T3165" s="236">
        <v>45534</v>
      </c>
      <c r="U3165" s="237" t="s">
        <v>6722</v>
      </c>
      <c r="V3165" s="237">
        <v>45573</v>
      </c>
      <c r="W3165" s="237">
        <v>45581</v>
      </c>
      <c r="X3165" s="237" t="s">
        <v>9173</v>
      </c>
      <c r="Y3165" s="225"/>
      <c r="Z3165" s="237" t="s">
        <v>6084</v>
      </c>
      <c r="AA3165" s="225">
        <v>202409</v>
      </c>
      <c r="AB3165" s="246"/>
      <c r="AC3165" s="247" t="s">
        <v>6708</v>
      </c>
      <c r="AD3165" s="247" t="s">
        <v>6709</v>
      </c>
      <c r="AE3165" s="248">
        <v>0</v>
      </c>
      <c r="AF3165" s="247" t="s">
        <v>6709</v>
      </c>
      <c r="AG3165" s="242" t="str">
        <f>IFERROR(VLOOKUP(작성용!A:A,RM!A:D,4,0),"-")</f>
        <v>김연수</v>
      </c>
      <c r="AH3165" s="9" t="s">
        <v>10126</v>
      </c>
      <c r="AI3165" s="238" t="s">
        <v>9173</v>
      </c>
      <c r="AJ3165" s="238" t="s">
        <v>9173</v>
      </c>
      <c r="AK3165" s="238" t="s">
        <v>6726</v>
      </c>
      <c r="AL3165" s="238">
        <v>3164</v>
      </c>
    </row>
    <row r="3166" spans="1:38" x14ac:dyDescent="0.3">
      <c r="A3166" s="223" t="s">
        <v>851</v>
      </c>
      <c r="B3166" s="223" t="s">
        <v>10122</v>
      </c>
      <c r="C3166" s="244" t="s">
        <v>6717</v>
      </c>
      <c r="D3166" s="240" t="s">
        <v>10272</v>
      </c>
      <c r="E3166" s="239" t="s">
        <v>6429</v>
      </c>
      <c r="F3166" s="243" t="s">
        <v>6729</v>
      </c>
      <c r="G3166" s="214">
        <v>0</v>
      </c>
      <c r="H3166" s="224" t="s">
        <v>9173</v>
      </c>
      <c r="I3166" s="224"/>
      <c r="J3166" s="234"/>
      <c r="K3166" s="224"/>
      <c r="L3166" s="224"/>
      <c r="M3166" s="224"/>
      <c r="N3166" s="243" t="s">
        <v>6946</v>
      </c>
      <c r="O3166" s="226" t="s">
        <v>10123</v>
      </c>
      <c r="P3166" s="226" t="s">
        <v>10124</v>
      </c>
      <c r="Q3166" s="226" t="s">
        <v>10125</v>
      </c>
      <c r="R3166" s="212" t="s">
        <v>6430</v>
      </c>
      <c r="S3166" s="212">
        <v>200002589</v>
      </c>
      <c r="T3166" s="236">
        <v>45534</v>
      </c>
      <c r="U3166" s="237" t="s">
        <v>6722</v>
      </c>
      <c r="V3166" s="237">
        <v>45573</v>
      </c>
      <c r="W3166" s="237">
        <v>45581</v>
      </c>
      <c r="X3166" s="237" t="s">
        <v>9173</v>
      </c>
      <c r="Y3166" s="225"/>
      <c r="Z3166" s="237" t="s">
        <v>6084</v>
      </c>
      <c r="AA3166" s="225">
        <v>202409</v>
      </c>
      <c r="AB3166" s="246"/>
      <c r="AC3166" s="247" t="s">
        <v>6708</v>
      </c>
      <c r="AD3166" s="247" t="s">
        <v>6709</v>
      </c>
      <c r="AE3166" s="248">
        <v>0</v>
      </c>
      <c r="AF3166" s="247" t="s">
        <v>6709</v>
      </c>
      <c r="AG3166" s="242" t="str">
        <f>IFERROR(VLOOKUP(작성용!A:A,RM!A:D,4,0),"-")</f>
        <v>김연수</v>
      </c>
      <c r="AH3166" s="9" t="s">
        <v>10126</v>
      </c>
      <c r="AI3166" s="238" t="s">
        <v>9173</v>
      </c>
      <c r="AJ3166" s="238" t="s">
        <v>9173</v>
      </c>
      <c r="AK3166" s="238" t="s">
        <v>6726</v>
      </c>
      <c r="AL3166" s="238">
        <v>3165</v>
      </c>
    </row>
    <row r="3167" spans="1:38" x14ac:dyDescent="0.3">
      <c r="A3167" s="223" t="s">
        <v>851</v>
      </c>
      <c r="B3167" s="223" t="s">
        <v>10122</v>
      </c>
      <c r="C3167" s="244" t="s">
        <v>6717</v>
      </c>
      <c r="D3167" s="240" t="s">
        <v>10273</v>
      </c>
      <c r="E3167" s="239" t="s">
        <v>6431</v>
      </c>
      <c r="F3167" s="243" t="s">
        <v>6729</v>
      </c>
      <c r="G3167" s="214">
        <v>0</v>
      </c>
      <c r="H3167" s="224" t="s">
        <v>9173</v>
      </c>
      <c r="I3167" s="224"/>
      <c r="J3167" s="234"/>
      <c r="K3167" s="224"/>
      <c r="L3167" s="224"/>
      <c r="M3167" s="224"/>
      <c r="N3167" s="243" t="s">
        <v>6946</v>
      </c>
      <c r="O3167" s="226" t="s">
        <v>10123</v>
      </c>
      <c r="P3167" s="226" t="s">
        <v>10124</v>
      </c>
      <c r="Q3167" s="226" t="s">
        <v>10125</v>
      </c>
      <c r="R3167" s="212" t="s">
        <v>6432</v>
      </c>
      <c r="S3167" s="212">
        <v>200002588</v>
      </c>
      <c r="T3167" s="236">
        <v>45534</v>
      </c>
      <c r="U3167" s="237" t="s">
        <v>6722</v>
      </c>
      <c r="V3167" s="237">
        <v>45573</v>
      </c>
      <c r="W3167" s="237">
        <v>45581</v>
      </c>
      <c r="X3167" s="237" t="s">
        <v>9173</v>
      </c>
      <c r="Y3167" s="225"/>
      <c r="Z3167" s="237" t="s">
        <v>6084</v>
      </c>
      <c r="AA3167" s="225">
        <v>202409</v>
      </c>
      <c r="AB3167" s="246"/>
      <c r="AC3167" s="247" t="s">
        <v>6708</v>
      </c>
      <c r="AD3167" s="247" t="s">
        <v>6709</v>
      </c>
      <c r="AE3167" s="248">
        <v>0</v>
      </c>
      <c r="AF3167" s="247" t="s">
        <v>6709</v>
      </c>
      <c r="AG3167" s="242" t="str">
        <f>IFERROR(VLOOKUP(작성용!A:A,RM!A:D,4,0),"-")</f>
        <v>김연수</v>
      </c>
      <c r="AH3167" s="9" t="s">
        <v>10126</v>
      </c>
      <c r="AI3167" s="238" t="s">
        <v>9173</v>
      </c>
      <c r="AJ3167" s="238" t="s">
        <v>9173</v>
      </c>
      <c r="AK3167" s="238" t="s">
        <v>6726</v>
      </c>
      <c r="AL3167" s="238">
        <v>3166</v>
      </c>
    </row>
    <row r="3168" spans="1:38" x14ac:dyDescent="0.3">
      <c r="A3168" s="223" t="s">
        <v>851</v>
      </c>
      <c r="B3168" s="223" t="s">
        <v>10122</v>
      </c>
      <c r="C3168" s="244" t="s">
        <v>6717</v>
      </c>
      <c r="D3168" s="240" t="s">
        <v>10274</v>
      </c>
      <c r="E3168" s="239" t="s">
        <v>6433</v>
      </c>
      <c r="F3168" s="243" t="s">
        <v>6729</v>
      </c>
      <c r="G3168" s="214">
        <v>0</v>
      </c>
      <c r="H3168" s="224" t="s">
        <v>9173</v>
      </c>
      <c r="I3168" s="224"/>
      <c r="J3168" s="234"/>
      <c r="K3168" s="224"/>
      <c r="L3168" s="224"/>
      <c r="M3168" s="224"/>
      <c r="N3168" s="243" t="s">
        <v>6946</v>
      </c>
      <c r="O3168" s="226" t="s">
        <v>10123</v>
      </c>
      <c r="P3168" s="226" t="s">
        <v>10124</v>
      </c>
      <c r="Q3168" s="226" t="s">
        <v>10125</v>
      </c>
      <c r="R3168" s="212" t="s">
        <v>6434</v>
      </c>
      <c r="S3168" s="212">
        <v>200002614</v>
      </c>
      <c r="T3168" s="236">
        <v>45534</v>
      </c>
      <c r="U3168" s="237" t="s">
        <v>6722</v>
      </c>
      <c r="V3168" s="237">
        <v>45573</v>
      </c>
      <c r="W3168" s="237">
        <v>45581</v>
      </c>
      <c r="X3168" s="237" t="s">
        <v>9173</v>
      </c>
      <c r="Y3168" s="225"/>
      <c r="Z3168" s="237" t="s">
        <v>6084</v>
      </c>
      <c r="AA3168" s="225">
        <v>202409</v>
      </c>
      <c r="AB3168" s="246"/>
      <c r="AC3168" s="247" t="s">
        <v>6708</v>
      </c>
      <c r="AD3168" s="247" t="s">
        <v>6709</v>
      </c>
      <c r="AE3168" s="248">
        <v>0</v>
      </c>
      <c r="AF3168" s="247" t="s">
        <v>6709</v>
      </c>
      <c r="AG3168" s="242" t="str">
        <f>IFERROR(VLOOKUP(작성용!A:A,RM!A:D,4,0),"-")</f>
        <v>김연수</v>
      </c>
      <c r="AH3168" s="9" t="s">
        <v>10126</v>
      </c>
      <c r="AI3168" s="238" t="s">
        <v>9173</v>
      </c>
      <c r="AJ3168" s="238" t="s">
        <v>9173</v>
      </c>
      <c r="AK3168" s="238" t="s">
        <v>6726</v>
      </c>
      <c r="AL3168" s="238">
        <v>3167</v>
      </c>
    </row>
    <row r="3169" spans="1:38" x14ac:dyDescent="0.3">
      <c r="A3169" s="223" t="s">
        <v>851</v>
      </c>
      <c r="B3169" s="223" t="s">
        <v>10122</v>
      </c>
      <c r="C3169" s="244" t="s">
        <v>6717</v>
      </c>
      <c r="D3169" s="240" t="s">
        <v>8435</v>
      </c>
      <c r="E3169" s="239" t="s">
        <v>5138</v>
      </c>
      <c r="F3169" s="243" t="s">
        <v>6729</v>
      </c>
      <c r="G3169" s="214">
        <v>0</v>
      </c>
      <c r="H3169" s="224" t="s">
        <v>9173</v>
      </c>
      <c r="I3169" s="224"/>
      <c r="J3169" s="234"/>
      <c r="K3169" s="224"/>
      <c r="L3169" s="224"/>
      <c r="M3169" s="224"/>
      <c r="N3169" s="243" t="s">
        <v>6946</v>
      </c>
      <c r="O3169" s="226" t="s">
        <v>10123</v>
      </c>
      <c r="P3169" s="226" t="s">
        <v>10124</v>
      </c>
      <c r="Q3169" s="226" t="s">
        <v>10125</v>
      </c>
      <c r="R3169" s="212" t="s">
        <v>5139</v>
      </c>
      <c r="S3169" s="212">
        <v>200002617</v>
      </c>
      <c r="T3169" s="236">
        <v>45534</v>
      </c>
      <c r="U3169" s="237" t="s">
        <v>6722</v>
      </c>
      <c r="V3169" s="237">
        <v>45573</v>
      </c>
      <c r="W3169" s="237">
        <v>45581</v>
      </c>
      <c r="X3169" s="237" t="s">
        <v>9173</v>
      </c>
      <c r="Y3169" s="225"/>
      <c r="Z3169" s="237" t="s">
        <v>6084</v>
      </c>
      <c r="AA3169" s="225">
        <v>202409</v>
      </c>
      <c r="AB3169" s="246"/>
      <c r="AC3169" s="247" t="s">
        <v>6708</v>
      </c>
      <c r="AD3169" s="247" t="s">
        <v>6709</v>
      </c>
      <c r="AE3169" s="248">
        <v>0</v>
      </c>
      <c r="AF3169" s="247" t="s">
        <v>6709</v>
      </c>
      <c r="AG3169" s="242" t="str">
        <f>IFERROR(VLOOKUP(작성용!A:A,RM!A:D,4,0),"-")</f>
        <v>김연수</v>
      </c>
      <c r="AH3169" s="9" t="s">
        <v>10126</v>
      </c>
      <c r="AI3169" s="238" t="s">
        <v>9173</v>
      </c>
      <c r="AJ3169" s="238" t="s">
        <v>9173</v>
      </c>
      <c r="AK3169" s="238" t="s">
        <v>6726</v>
      </c>
      <c r="AL3169" s="238">
        <v>3168</v>
      </c>
    </row>
    <row r="3170" spans="1:38" x14ac:dyDescent="0.3">
      <c r="A3170" s="223" t="s">
        <v>851</v>
      </c>
      <c r="B3170" s="223" t="s">
        <v>10122</v>
      </c>
      <c r="C3170" s="244" t="s">
        <v>6717</v>
      </c>
      <c r="D3170" s="240" t="s">
        <v>10275</v>
      </c>
      <c r="E3170" s="239" t="s">
        <v>6435</v>
      </c>
      <c r="F3170" s="243" t="s">
        <v>6729</v>
      </c>
      <c r="G3170" s="214">
        <v>0</v>
      </c>
      <c r="H3170" s="224" t="s">
        <v>9173</v>
      </c>
      <c r="I3170" s="224"/>
      <c r="J3170" s="234"/>
      <c r="K3170" s="224"/>
      <c r="L3170" s="224"/>
      <c r="M3170" s="224"/>
      <c r="N3170" s="243" t="s">
        <v>6946</v>
      </c>
      <c r="O3170" s="226" t="s">
        <v>10123</v>
      </c>
      <c r="P3170" s="226" t="s">
        <v>10124</v>
      </c>
      <c r="Q3170" s="226" t="s">
        <v>10125</v>
      </c>
      <c r="R3170" s="212" t="s">
        <v>6436</v>
      </c>
      <c r="S3170" s="212">
        <v>200002634</v>
      </c>
      <c r="T3170" s="236">
        <v>45534</v>
      </c>
      <c r="U3170" s="237" t="s">
        <v>6722</v>
      </c>
      <c r="V3170" s="237">
        <v>45573</v>
      </c>
      <c r="W3170" s="237">
        <v>45581</v>
      </c>
      <c r="X3170" s="237" t="s">
        <v>9173</v>
      </c>
      <c r="Y3170" s="225"/>
      <c r="Z3170" s="237" t="s">
        <v>6084</v>
      </c>
      <c r="AA3170" s="225">
        <v>202409</v>
      </c>
      <c r="AB3170" s="246"/>
      <c r="AC3170" s="247" t="s">
        <v>6708</v>
      </c>
      <c r="AD3170" s="247" t="s">
        <v>6709</v>
      </c>
      <c r="AE3170" s="248">
        <v>0</v>
      </c>
      <c r="AF3170" s="247" t="s">
        <v>6709</v>
      </c>
      <c r="AG3170" s="242" t="str">
        <f>IFERROR(VLOOKUP(작성용!A:A,RM!A:D,4,0),"-")</f>
        <v>김연수</v>
      </c>
      <c r="AH3170" s="9" t="s">
        <v>10126</v>
      </c>
      <c r="AI3170" s="238" t="s">
        <v>9173</v>
      </c>
      <c r="AJ3170" s="238" t="s">
        <v>9173</v>
      </c>
      <c r="AK3170" s="238" t="s">
        <v>6726</v>
      </c>
      <c r="AL3170" s="238">
        <v>3169</v>
      </c>
    </row>
    <row r="3171" spans="1:38" x14ac:dyDescent="0.3">
      <c r="A3171" s="223" t="s">
        <v>851</v>
      </c>
      <c r="B3171" s="223" t="s">
        <v>10122</v>
      </c>
      <c r="C3171" s="244" t="s">
        <v>6717</v>
      </c>
      <c r="D3171" s="240" t="s">
        <v>10276</v>
      </c>
      <c r="E3171" s="239" t="s">
        <v>6437</v>
      </c>
      <c r="F3171" s="243" t="s">
        <v>6729</v>
      </c>
      <c r="G3171" s="214">
        <v>0</v>
      </c>
      <c r="H3171" s="224" t="s">
        <v>9173</v>
      </c>
      <c r="I3171" s="224"/>
      <c r="J3171" s="234"/>
      <c r="K3171" s="224"/>
      <c r="L3171" s="224"/>
      <c r="M3171" s="224"/>
      <c r="N3171" s="243" t="s">
        <v>6946</v>
      </c>
      <c r="O3171" s="226" t="s">
        <v>10123</v>
      </c>
      <c r="P3171" s="226" t="s">
        <v>10124</v>
      </c>
      <c r="Q3171" s="226" t="s">
        <v>10125</v>
      </c>
      <c r="R3171" s="212" t="s">
        <v>6438</v>
      </c>
      <c r="S3171" s="212">
        <v>200002646</v>
      </c>
      <c r="T3171" s="236">
        <v>45534</v>
      </c>
      <c r="U3171" s="237" t="s">
        <v>6722</v>
      </c>
      <c r="V3171" s="237">
        <v>45573</v>
      </c>
      <c r="W3171" s="237">
        <v>45581</v>
      </c>
      <c r="X3171" s="237" t="s">
        <v>9173</v>
      </c>
      <c r="Y3171" s="225"/>
      <c r="Z3171" s="237" t="s">
        <v>6084</v>
      </c>
      <c r="AA3171" s="225">
        <v>202409</v>
      </c>
      <c r="AB3171" s="246"/>
      <c r="AC3171" s="247" t="s">
        <v>6708</v>
      </c>
      <c r="AD3171" s="247" t="s">
        <v>6709</v>
      </c>
      <c r="AE3171" s="248">
        <v>0</v>
      </c>
      <c r="AF3171" s="247" t="s">
        <v>6709</v>
      </c>
      <c r="AG3171" s="242" t="str">
        <f>IFERROR(VLOOKUP(작성용!A:A,RM!A:D,4,0),"-")</f>
        <v>김연수</v>
      </c>
      <c r="AH3171" s="9" t="s">
        <v>10126</v>
      </c>
      <c r="AI3171" s="238" t="s">
        <v>9173</v>
      </c>
      <c r="AJ3171" s="238" t="s">
        <v>9173</v>
      </c>
      <c r="AK3171" s="238" t="s">
        <v>6726</v>
      </c>
      <c r="AL3171" s="238">
        <v>3170</v>
      </c>
    </row>
    <row r="3172" spans="1:38" x14ac:dyDescent="0.3">
      <c r="A3172" s="223" t="s">
        <v>851</v>
      </c>
      <c r="B3172" s="223" t="s">
        <v>10122</v>
      </c>
      <c r="C3172" s="244" t="s">
        <v>6717</v>
      </c>
      <c r="D3172" s="240" t="s">
        <v>10277</v>
      </c>
      <c r="E3172" s="239" t="s">
        <v>6439</v>
      </c>
      <c r="F3172" s="243" t="s">
        <v>6729</v>
      </c>
      <c r="G3172" s="214">
        <v>0</v>
      </c>
      <c r="H3172" s="224" t="s">
        <v>9173</v>
      </c>
      <c r="I3172" s="224"/>
      <c r="J3172" s="234"/>
      <c r="K3172" s="224"/>
      <c r="L3172" s="224"/>
      <c r="M3172" s="224"/>
      <c r="N3172" s="243" t="s">
        <v>6946</v>
      </c>
      <c r="O3172" s="226" t="s">
        <v>10123</v>
      </c>
      <c r="P3172" s="226" t="s">
        <v>10124</v>
      </c>
      <c r="Q3172" s="226" t="s">
        <v>10125</v>
      </c>
      <c r="R3172" s="212" t="s">
        <v>6440</v>
      </c>
      <c r="S3172" s="212">
        <v>200002677</v>
      </c>
      <c r="T3172" s="236">
        <v>45534</v>
      </c>
      <c r="U3172" s="237" t="s">
        <v>6722</v>
      </c>
      <c r="V3172" s="237">
        <v>45573</v>
      </c>
      <c r="W3172" s="237">
        <v>45581</v>
      </c>
      <c r="X3172" s="237" t="s">
        <v>9173</v>
      </c>
      <c r="Y3172" s="225"/>
      <c r="Z3172" s="237" t="s">
        <v>6084</v>
      </c>
      <c r="AA3172" s="225">
        <v>202409</v>
      </c>
      <c r="AB3172" s="246"/>
      <c r="AC3172" s="247" t="s">
        <v>6708</v>
      </c>
      <c r="AD3172" s="247" t="s">
        <v>6709</v>
      </c>
      <c r="AE3172" s="248">
        <v>0</v>
      </c>
      <c r="AF3172" s="247" t="s">
        <v>6709</v>
      </c>
      <c r="AG3172" s="242" t="str">
        <f>IFERROR(VLOOKUP(작성용!A:A,RM!A:D,4,0),"-")</f>
        <v>김연수</v>
      </c>
      <c r="AH3172" s="9" t="s">
        <v>10126</v>
      </c>
      <c r="AI3172" s="238" t="s">
        <v>9173</v>
      </c>
      <c r="AJ3172" s="238" t="s">
        <v>9173</v>
      </c>
      <c r="AK3172" s="238" t="s">
        <v>6726</v>
      </c>
      <c r="AL3172" s="238">
        <v>3171</v>
      </c>
    </row>
    <row r="3173" spans="1:38" x14ac:dyDescent="0.3">
      <c r="A3173" s="223" t="s">
        <v>851</v>
      </c>
      <c r="B3173" s="223" t="s">
        <v>10122</v>
      </c>
      <c r="C3173" s="244" t="s">
        <v>6717</v>
      </c>
      <c r="D3173" s="240" t="s">
        <v>10278</v>
      </c>
      <c r="E3173" s="239" t="s">
        <v>6441</v>
      </c>
      <c r="F3173" s="243" t="s">
        <v>6729</v>
      </c>
      <c r="G3173" s="214">
        <v>0</v>
      </c>
      <c r="H3173" s="224" t="s">
        <v>9173</v>
      </c>
      <c r="I3173" s="224"/>
      <c r="J3173" s="234"/>
      <c r="K3173" s="224"/>
      <c r="L3173" s="224"/>
      <c r="M3173" s="224"/>
      <c r="N3173" s="243" t="s">
        <v>6946</v>
      </c>
      <c r="O3173" s="226" t="s">
        <v>10123</v>
      </c>
      <c r="P3173" s="226" t="s">
        <v>10124</v>
      </c>
      <c r="Q3173" s="226" t="s">
        <v>10125</v>
      </c>
      <c r="R3173" s="212" t="s">
        <v>6442</v>
      </c>
      <c r="S3173" s="212">
        <v>200002694</v>
      </c>
      <c r="T3173" s="236">
        <v>45534</v>
      </c>
      <c r="U3173" s="237" t="s">
        <v>6722</v>
      </c>
      <c r="V3173" s="237">
        <v>45573</v>
      </c>
      <c r="W3173" s="237">
        <v>45581</v>
      </c>
      <c r="X3173" s="237" t="s">
        <v>9173</v>
      </c>
      <c r="Y3173" s="225"/>
      <c r="Z3173" s="237" t="s">
        <v>6084</v>
      </c>
      <c r="AA3173" s="225">
        <v>202409</v>
      </c>
      <c r="AB3173" s="246"/>
      <c r="AC3173" s="247" t="s">
        <v>6708</v>
      </c>
      <c r="AD3173" s="247" t="s">
        <v>6709</v>
      </c>
      <c r="AE3173" s="248">
        <v>0</v>
      </c>
      <c r="AF3173" s="247" t="s">
        <v>6709</v>
      </c>
      <c r="AG3173" s="242" t="str">
        <f>IFERROR(VLOOKUP(작성용!A:A,RM!A:D,4,0),"-")</f>
        <v>김연수</v>
      </c>
      <c r="AH3173" s="9" t="s">
        <v>10126</v>
      </c>
      <c r="AI3173" s="238" t="s">
        <v>9173</v>
      </c>
      <c r="AJ3173" s="238" t="s">
        <v>9173</v>
      </c>
      <c r="AK3173" s="238" t="s">
        <v>6726</v>
      </c>
      <c r="AL3173" s="238">
        <v>3172</v>
      </c>
    </row>
    <row r="3174" spans="1:38" x14ac:dyDescent="0.3">
      <c r="A3174" s="223" t="s">
        <v>851</v>
      </c>
      <c r="B3174" s="223" t="s">
        <v>10122</v>
      </c>
      <c r="C3174" s="244" t="s">
        <v>6717</v>
      </c>
      <c r="D3174" s="240" t="s">
        <v>10279</v>
      </c>
      <c r="E3174" s="239" t="s">
        <v>6443</v>
      </c>
      <c r="F3174" s="243" t="s">
        <v>6729</v>
      </c>
      <c r="G3174" s="214">
        <v>0</v>
      </c>
      <c r="H3174" s="224" t="s">
        <v>9173</v>
      </c>
      <c r="I3174" s="224"/>
      <c r="J3174" s="234"/>
      <c r="K3174" s="224"/>
      <c r="L3174" s="224"/>
      <c r="M3174" s="224"/>
      <c r="N3174" s="243" t="s">
        <v>6946</v>
      </c>
      <c r="O3174" s="226" t="s">
        <v>10123</v>
      </c>
      <c r="P3174" s="226" t="s">
        <v>10124</v>
      </c>
      <c r="Q3174" s="226" t="s">
        <v>10125</v>
      </c>
      <c r="R3174" s="212" t="s">
        <v>6444</v>
      </c>
      <c r="S3174" s="212">
        <v>200002700</v>
      </c>
      <c r="T3174" s="236">
        <v>45534</v>
      </c>
      <c r="U3174" s="237" t="s">
        <v>6722</v>
      </c>
      <c r="V3174" s="237">
        <v>45573</v>
      </c>
      <c r="W3174" s="237">
        <v>45581</v>
      </c>
      <c r="X3174" s="237" t="s">
        <v>9173</v>
      </c>
      <c r="Y3174" s="225"/>
      <c r="Z3174" s="237" t="s">
        <v>6084</v>
      </c>
      <c r="AA3174" s="225">
        <v>202409</v>
      </c>
      <c r="AB3174" s="246"/>
      <c r="AC3174" s="247" t="s">
        <v>6708</v>
      </c>
      <c r="AD3174" s="247" t="s">
        <v>6709</v>
      </c>
      <c r="AE3174" s="248">
        <v>0</v>
      </c>
      <c r="AF3174" s="247" t="s">
        <v>6709</v>
      </c>
      <c r="AG3174" s="242" t="str">
        <f>IFERROR(VLOOKUP(작성용!A:A,RM!A:D,4,0),"-")</f>
        <v>김연수</v>
      </c>
      <c r="AH3174" s="9" t="s">
        <v>10126</v>
      </c>
      <c r="AI3174" s="238" t="s">
        <v>9173</v>
      </c>
      <c r="AJ3174" s="238" t="s">
        <v>9173</v>
      </c>
      <c r="AK3174" s="238" t="s">
        <v>6726</v>
      </c>
      <c r="AL3174" s="238">
        <v>3173</v>
      </c>
    </row>
    <row r="3175" spans="1:38" x14ac:dyDescent="0.3">
      <c r="A3175" s="223" t="s">
        <v>851</v>
      </c>
      <c r="B3175" s="223" t="s">
        <v>10122</v>
      </c>
      <c r="C3175" s="244" t="s">
        <v>6717</v>
      </c>
      <c r="D3175" s="240" t="s">
        <v>10280</v>
      </c>
      <c r="E3175" s="239" t="s">
        <v>6445</v>
      </c>
      <c r="F3175" s="243" t="s">
        <v>6729</v>
      </c>
      <c r="G3175" s="214">
        <v>0</v>
      </c>
      <c r="H3175" s="224" t="s">
        <v>9173</v>
      </c>
      <c r="I3175" s="224"/>
      <c r="J3175" s="234"/>
      <c r="K3175" s="224"/>
      <c r="L3175" s="224"/>
      <c r="M3175" s="224"/>
      <c r="N3175" s="243" t="s">
        <v>6946</v>
      </c>
      <c r="O3175" s="226" t="s">
        <v>10123</v>
      </c>
      <c r="P3175" s="226" t="s">
        <v>10124</v>
      </c>
      <c r="Q3175" s="226" t="s">
        <v>10125</v>
      </c>
      <c r="R3175" s="212" t="s">
        <v>6446</v>
      </c>
      <c r="S3175" s="212">
        <v>200002708</v>
      </c>
      <c r="T3175" s="236">
        <v>45534</v>
      </c>
      <c r="U3175" s="237" t="s">
        <v>6722</v>
      </c>
      <c r="V3175" s="237">
        <v>45573</v>
      </c>
      <c r="W3175" s="237">
        <v>45581</v>
      </c>
      <c r="X3175" s="237" t="s">
        <v>9173</v>
      </c>
      <c r="Y3175" s="225"/>
      <c r="Z3175" s="237" t="s">
        <v>6084</v>
      </c>
      <c r="AA3175" s="225">
        <v>202409</v>
      </c>
      <c r="AB3175" s="246"/>
      <c r="AC3175" s="247" t="s">
        <v>6708</v>
      </c>
      <c r="AD3175" s="247" t="s">
        <v>6709</v>
      </c>
      <c r="AE3175" s="248">
        <v>0</v>
      </c>
      <c r="AF3175" s="247" t="s">
        <v>6709</v>
      </c>
      <c r="AG3175" s="242" t="str">
        <f>IFERROR(VLOOKUP(작성용!A:A,RM!A:D,4,0),"-")</f>
        <v>김연수</v>
      </c>
      <c r="AH3175" s="9" t="s">
        <v>10126</v>
      </c>
      <c r="AI3175" s="238" t="s">
        <v>9173</v>
      </c>
      <c r="AJ3175" s="238" t="s">
        <v>9173</v>
      </c>
      <c r="AK3175" s="238" t="s">
        <v>6726</v>
      </c>
      <c r="AL3175" s="238">
        <v>3174</v>
      </c>
    </row>
    <row r="3176" spans="1:38" x14ac:dyDescent="0.3">
      <c r="A3176" s="223" t="s">
        <v>851</v>
      </c>
      <c r="B3176" s="223" t="s">
        <v>10122</v>
      </c>
      <c r="C3176" s="244" t="s">
        <v>6717</v>
      </c>
      <c r="D3176" s="240" t="s">
        <v>10281</v>
      </c>
      <c r="E3176" s="239" t="s">
        <v>6447</v>
      </c>
      <c r="F3176" s="243" t="s">
        <v>6729</v>
      </c>
      <c r="G3176" s="214">
        <v>0</v>
      </c>
      <c r="H3176" s="224" t="s">
        <v>9173</v>
      </c>
      <c r="I3176" s="224"/>
      <c r="J3176" s="234"/>
      <c r="K3176" s="224"/>
      <c r="L3176" s="224"/>
      <c r="M3176" s="224"/>
      <c r="N3176" s="243" t="s">
        <v>6946</v>
      </c>
      <c r="O3176" s="226" t="s">
        <v>10123</v>
      </c>
      <c r="P3176" s="226" t="s">
        <v>10124</v>
      </c>
      <c r="Q3176" s="226" t="s">
        <v>10125</v>
      </c>
      <c r="R3176" s="212" t="s">
        <v>6448</v>
      </c>
      <c r="S3176" s="212">
        <v>200002712</v>
      </c>
      <c r="T3176" s="236">
        <v>45534</v>
      </c>
      <c r="U3176" s="237" t="s">
        <v>6722</v>
      </c>
      <c r="V3176" s="237">
        <v>45573</v>
      </c>
      <c r="W3176" s="237">
        <v>45581</v>
      </c>
      <c r="X3176" s="237" t="s">
        <v>9173</v>
      </c>
      <c r="Y3176" s="225"/>
      <c r="Z3176" s="237" t="s">
        <v>6084</v>
      </c>
      <c r="AA3176" s="225">
        <v>202409</v>
      </c>
      <c r="AB3176" s="246"/>
      <c r="AC3176" s="247" t="s">
        <v>6708</v>
      </c>
      <c r="AD3176" s="247" t="s">
        <v>6709</v>
      </c>
      <c r="AE3176" s="248">
        <v>0</v>
      </c>
      <c r="AF3176" s="247" t="s">
        <v>6709</v>
      </c>
      <c r="AG3176" s="242" t="str">
        <f>IFERROR(VLOOKUP(작성용!A:A,RM!A:D,4,0),"-")</f>
        <v>김연수</v>
      </c>
      <c r="AH3176" s="9" t="s">
        <v>10126</v>
      </c>
      <c r="AI3176" s="238" t="s">
        <v>9173</v>
      </c>
      <c r="AJ3176" s="238" t="s">
        <v>9173</v>
      </c>
      <c r="AK3176" s="238" t="s">
        <v>6726</v>
      </c>
      <c r="AL3176" s="238">
        <v>3175</v>
      </c>
    </row>
    <row r="3177" spans="1:38" x14ac:dyDescent="0.3">
      <c r="A3177" s="223" t="s">
        <v>851</v>
      </c>
      <c r="B3177" s="223" t="s">
        <v>10122</v>
      </c>
      <c r="C3177" s="244" t="s">
        <v>6717</v>
      </c>
      <c r="D3177" s="240" t="s">
        <v>10282</v>
      </c>
      <c r="E3177" s="239" t="s">
        <v>6449</v>
      </c>
      <c r="F3177" s="243" t="s">
        <v>6729</v>
      </c>
      <c r="G3177" s="214">
        <v>0</v>
      </c>
      <c r="H3177" s="224" t="s">
        <v>9173</v>
      </c>
      <c r="I3177" s="224"/>
      <c r="J3177" s="234"/>
      <c r="K3177" s="224"/>
      <c r="L3177" s="224"/>
      <c r="M3177" s="224"/>
      <c r="N3177" s="243" t="s">
        <v>6946</v>
      </c>
      <c r="O3177" s="226" t="s">
        <v>10123</v>
      </c>
      <c r="P3177" s="226" t="s">
        <v>10124</v>
      </c>
      <c r="Q3177" s="226" t="s">
        <v>10125</v>
      </c>
      <c r="R3177" s="212" t="s">
        <v>6450</v>
      </c>
      <c r="S3177" s="212">
        <v>200002713</v>
      </c>
      <c r="T3177" s="236">
        <v>45534</v>
      </c>
      <c r="U3177" s="237" t="s">
        <v>6722</v>
      </c>
      <c r="V3177" s="237">
        <v>45573</v>
      </c>
      <c r="W3177" s="237">
        <v>45581</v>
      </c>
      <c r="X3177" s="237" t="s">
        <v>9173</v>
      </c>
      <c r="Y3177" s="225"/>
      <c r="Z3177" s="237" t="s">
        <v>6084</v>
      </c>
      <c r="AA3177" s="225">
        <v>202409</v>
      </c>
      <c r="AB3177" s="246"/>
      <c r="AC3177" s="247" t="s">
        <v>6708</v>
      </c>
      <c r="AD3177" s="247" t="s">
        <v>6709</v>
      </c>
      <c r="AE3177" s="248">
        <v>0</v>
      </c>
      <c r="AF3177" s="247" t="s">
        <v>6709</v>
      </c>
      <c r="AG3177" s="242" t="str">
        <f>IFERROR(VLOOKUP(작성용!A:A,RM!A:D,4,0),"-")</f>
        <v>김연수</v>
      </c>
      <c r="AH3177" s="9" t="s">
        <v>10126</v>
      </c>
      <c r="AI3177" s="238" t="s">
        <v>9173</v>
      </c>
      <c r="AJ3177" s="238" t="s">
        <v>9173</v>
      </c>
      <c r="AK3177" s="238" t="s">
        <v>6726</v>
      </c>
      <c r="AL3177" s="238">
        <v>3176</v>
      </c>
    </row>
    <row r="3178" spans="1:38" x14ac:dyDescent="0.3">
      <c r="A3178" s="223" t="s">
        <v>851</v>
      </c>
      <c r="B3178" s="223" t="s">
        <v>10122</v>
      </c>
      <c r="C3178" s="244" t="s">
        <v>6717</v>
      </c>
      <c r="D3178" s="240" t="s">
        <v>10283</v>
      </c>
      <c r="E3178" s="239" t="s">
        <v>6451</v>
      </c>
      <c r="F3178" s="243" t="s">
        <v>6729</v>
      </c>
      <c r="G3178" s="214">
        <v>0</v>
      </c>
      <c r="H3178" s="224" t="s">
        <v>9173</v>
      </c>
      <c r="I3178" s="224"/>
      <c r="J3178" s="234"/>
      <c r="K3178" s="224"/>
      <c r="L3178" s="224"/>
      <c r="M3178" s="224"/>
      <c r="N3178" s="243" t="s">
        <v>6946</v>
      </c>
      <c r="O3178" s="226" t="s">
        <v>10123</v>
      </c>
      <c r="P3178" s="226" t="s">
        <v>10124</v>
      </c>
      <c r="Q3178" s="226" t="s">
        <v>10125</v>
      </c>
      <c r="R3178" s="212" t="s">
        <v>6452</v>
      </c>
      <c r="S3178" s="212">
        <v>200002721</v>
      </c>
      <c r="T3178" s="236">
        <v>45534</v>
      </c>
      <c r="U3178" s="237" t="s">
        <v>6722</v>
      </c>
      <c r="V3178" s="237">
        <v>45573</v>
      </c>
      <c r="W3178" s="237">
        <v>45581</v>
      </c>
      <c r="X3178" s="237" t="s">
        <v>9173</v>
      </c>
      <c r="Y3178" s="225"/>
      <c r="Z3178" s="237" t="s">
        <v>6084</v>
      </c>
      <c r="AA3178" s="225">
        <v>202409</v>
      </c>
      <c r="AB3178" s="246"/>
      <c r="AC3178" s="247" t="s">
        <v>6708</v>
      </c>
      <c r="AD3178" s="247" t="s">
        <v>6709</v>
      </c>
      <c r="AE3178" s="248">
        <v>0</v>
      </c>
      <c r="AF3178" s="247" t="s">
        <v>6709</v>
      </c>
      <c r="AG3178" s="242" t="str">
        <f>IFERROR(VLOOKUP(작성용!A:A,RM!A:D,4,0),"-")</f>
        <v>김연수</v>
      </c>
      <c r="AH3178" s="9" t="s">
        <v>10126</v>
      </c>
      <c r="AI3178" s="238" t="s">
        <v>9173</v>
      </c>
      <c r="AJ3178" s="238" t="s">
        <v>9173</v>
      </c>
      <c r="AK3178" s="238" t="s">
        <v>6726</v>
      </c>
      <c r="AL3178" s="238">
        <v>3177</v>
      </c>
    </row>
    <row r="3179" spans="1:38" x14ac:dyDescent="0.3">
      <c r="A3179" s="223" t="s">
        <v>851</v>
      </c>
      <c r="B3179" s="223" t="s">
        <v>10122</v>
      </c>
      <c r="C3179" s="244" t="s">
        <v>6717</v>
      </c>
      <c r="D3179" s="240" t="s">
        <v>10284</v>
      </c>
      <c r="E3179" s="239" t="s">
        <v>6453</v>
      </c>
      <c r="F3179" s="243" t="s">
        <v>6729</v>
      </c>
      <c r="G3179" s="214">
        <v>0</v>
      </c>
      <c r="H3179" s="224" t="s">
        <v>9173</v>
      </c>
      <c r="I3179" s="224"/>
      <c r="J3179" s="234"/>
      <c r="K3179" s="224"/>
      <c r="L3179" s="224"/>
      <c r="M3179" s="224"/>
      <c r="N3179" s="243" t="s">
        <v>6946</v>
      </c>
      <c r="O3179" s="226" t="s">
        <v>10123</v>
      </c>
      <c r="P3179" s="226" t="s">
        <v>10124</v>
      </c>
      <c r="Q3179" s="226" t="s">
        <v>10125</v>
      </c>
      <c r="R3179" s="212" t="s">
        <v>6454</v>
      </c>
      <c r="S3179" s="212">
        <v>200002781</v>
      </c>
      <c r="T3179" s="236">
        <v>45534</v>
      </c>
      <c r="U3179" s="237" t="s">
        <v>6722</v>
      </c>
      <c r="V3179" s="237">
        <v>45573</v>
      </c>
      <c r="W3179" s="237">
        <v>45581</v>
      </c>
      <c r="X3179" s="237" t="s">
        <v>9173</v>
      </c>
      <c r="Y3179" s="225"/>
      <c r="Z3179" s="237" t="s">
        <v>6084</v>
      </c>
      <c r="AA3179" s="225">
        <v>202409</v>
      </c>
      <c r="AB3179" s="246"/>
      <c r="AC3179" s="247" t="s">
        <v>6708</v>
      </c>
      <c r="AD3179" s="247" t="s">
        <v>6709</v>
      </c>
      <c r="AE3179" s="248">
        <v>0</v>
      </c>
      <c r="AF3179" s="247" t="s">
        <v>6709</v>
      </c>
      <c r="AG3179" s="242" t="str">
        <f>IFERROR(VLOOKUP(작성용!A:A,RM!A:D,4,0),"-")</f>
        <v>김연수</v>
      </c>
      <c r="AH3179" s="9" t="s">
        <v>10126</v>
      </c>
      <c r="AI3179" s="238" t="s">
        <v>9173</v>
      </c>
      <c r="AJ3179" s="238" t="s">
        <v>9173</v>
      </c>
      <c r="AK3179" s="238" t="s">
        <v>6726</v>
      </c>
      <c r="AL3179" s="238">
        <v>3178</v>
      </c>
    </row>
    <row r="3180" spans="1:38" x14ac:dyDescent="0.3">
      <c r="A3180" s="223" t="s">
        <v>851</v>
      </c>
      <c r="B3180" s="223" t="s">
        <v>10122</v>
      </c>
      <c r="C3180" s="244" t="s">
        <v>6717</v>
      </c>
      <c r="D3180" s="240" t="s">
        <v>10285</v>
      </c>
      <c r="E3180" s="239" t="s">
        <v>6455</v>
      </c>
      <c r="F3180" s="243" t="s">
        <v>6729</v>
      </c>
      <c r="G3180" s="214">
        <v>0</v>
      </c>
      <c r="H3180" s="224" t="s">
        <v>9173</v>
      </c>
      <c r="I3180" s="224"/>
      <c r="J3180" s="234"/>
      <c r="K3180" s="224"/>
      <c r="L3180" s="224"/>
      <c r="M3180" s="224"/>
      <c r="N3180" s="243" t="s">
        <v>6946</v>
      </c>
      <c r="O3180" s="226" t="s">
        <v>10123</v>
      </c>
      <c r="P3180" s="226" t="s">
        <v>10124</v>
      </c>
      <c r="Q3180" s="226" t="s">
        <v>10125</v>
      </c>
      <c r="R3180" s="212" t="s">
        <v>6456</v>
      </c>
      <c r="S3180" s="212">
        <v>200002831</v>
      </c>
      <c r="T3180" s="236">
        <v>45534</v>
      </c>
      <c r="U3180" s="237" t="s">
        <v>6722</v>
      </c>
      <c r="V3180" s="237">
        <v>45573</v>
      </c>
      <c r="W3180" s="237">
        <v>45581</v>
      </c>
      <c r="X3180" s="237" t="s">
        <v>9173</v>
      </c>
      <c r="Y3180" s="225"/>
      <c r="Z3180" s="237" t="s">
        <v>6084</v>
      </c>
      <c r="AA3180" s="225">
        <v>202409</v>
      </c>
      <c r="AB3180" s="246"/>
      <c r="AC3180" s="247" t="s">
        <v>6708</v>
      </c>
      <c r="AD3180" s="247" t="s">
        <v>6709</v>
      </c>
      <c r="AE3180" s="248">
        <v>0</v>
      </c>
      <c r="AF3180" s="247" t="s">
        <v>6709</v>
      </c>
      <c r="AG3180" s="242" t="str">
        <f>IFERROR(VLOOKUP(작성용!A:A,RM!A:D,4,0),"-")</f>
        <v>김연수</v>
      </c>
      <c r="AH3180" s="9" t="s">
        <v>10126</v>
      </c>
      <c r="AI3180" s="238" t="s">
        <v>9173</v>
      </c>
      <c r="AJ3180" s="238" t="s">
        <v>9173</v>
      </c>
      <c r="AK3180" s="238" t="s">
        <v>6726</v>
      </c>
      <c r="AL3180" s="238">
        <v>3179</v>
      </c>
    </row>
    <row r="3181" spans="1:38" x14ac:dyDescent="0.3">
      <c r="A3181" s="223" t="s">
        <v>851</v>
      </c>
      <c r="B3181" s="223" t="s">
        <v>10122</v>
      </c>
      <c r="C3181" s="244" t="s">
        <v>6717</v>
      </c>
      <c r="D3181" s="240" t="s">
        <v>8186</v>
      </c>
      <c r="E3181" s="239" t="s">
        <v>4941</v>
      </c>
      <c r="F3181" s="243" t="s">
        <v>6729</v>
      </c>
      <c r="G3181" s="214">
        <v>0</v>
      </c>
      <c r="H3181" s="224" t="s">
        <v>9173</v>
      </c>
      <c r="I3181" s="224"/>
      <c r="J3181" s="234"/>
      <c r="K3181" s="224"/>
      <c r="L3181" s="224"/>
      <c r="M3181" s="224"/>
      <c r="N3181" s="243" t="s">
        <v>6946</v>
      </c>
      <c r="O3181" s="226" t="s">
        <v>10123</v>
      </c>
      <c r="P3181" s="226" t="s">
        <v>10124</v>
      </c>
      <c r="Q3181" s="226" t="s">
        <v>10125</v>
      </c>
      <c r="R3181" s="212" t="s">
        <v>4942</v>
      </c>
      <c r="S3181" s="212">
        <v>200002147</v>
      </c>
      <c r="T3181" s="236">
        <v>45534</v>
      </c>
      <c r="U3181" s="237" t="s">
        <v>6722</v>
      </c>
      <c r="V3181" s="237">
        <v>45573</v>
      </c>
      <c r="W3181" s="237">
        <v>45581</v>
      </c>
      <c r="X3181" s="237" t="s">
        <v>9173</v>
      </c>
      <c r="Y3181" s="225"/>
      <c r="Z3181" s="237" t="s">
        <v>6084</v>
      </c>
      <c r="AA3181" s="225">
        <v>202409</v>
      </c>
      <c r="AB3181" s="246"/>
      <c r="AC3181" s="247" t="s">
        <v>6708</v>
      </c>
      <c r="AD3181" s="247" t="s">
        <v>6709</v>
      </c>
      <c r="AE3181" s="248">
        <v>0</v>
      </c>
      <c r="AF3181" s="247" t="s">
        <v>6709</v>
      </c>
      <c r="AG3181" s="242" t="str">
        <f>IFERROR(VLOOKUP(작성용!A:A,RM!A:D,4,0),"-")</f>
        <v>김연수</v>
      </c>
      <c r="AH3181" s="9" t="s">
        <v>10126</v>
      </c>
      <c r="AI3181" s="238" t="s">
        <v>9173</v>
      </c>
      <c r="AJ3181" s="238" t="s">
        <v>9173</v>
      </c>
      <c r="AK3181" s="238" t="s">
        <v>6726</v>
      </c>
      <c r="AL3181" s="238">
        <v>3180</v>
      </c>
    </row>
    <row r="3182" spans="1:38" x14ac:dyDescent="0.3">
      <c r="A3182" s="223" t="s">
        <v>851</v>
      </c>
      <c r="B3182" s="223" t="s">
        <v>10122</v>
      </c>
      <c r="C3182" s="244" t="s">
        <v>6717</v>
      </c>
      <c r="D3182" s="240" t="s">
        <v>10286</v>
      </c>
      <c r="E3182" s="239" t="s">
        <v>6457</v>
      </c>
      <c r="F3182" s="243" t="s">
        <v>6729</v>
      </c>
      <c r="G3182" s="214">
        <v>0</v>
      </c>
      <c r="H3182" s="224" t="s">
        <v>9173</v>
      </c>
      <c r="I3182" s="224"/>
      <c r="J3182" s="234"/>
      <c r="K3182" s="224"/>
      <c r="L3182" s="224"/>
      <c r="M3182" s="224"/>
      <c r="N3182" s="243" t="s">
        <v>6946</v>
      </c>
      <c r="O3182" s="226" t="s">
        <v>10123</v>
      </c>
      <c r="P3182" s="226" t="s">
        <v>10124</v>
      </c>
      <c r="Q3182" s="226" t="s">
        <v>10125</v>
      </c>
      <c r="R3182" s="212" t="s">
        <v>6458</v>
      </c>
      <c r="S3182" s="212">
        <v>200002925</v>
      </c>
      <c r="T3182" s="236">
        <v>45534</v>
      </c>
      <c r="U3182" s="237" t="s">
        <v>6722</v>
      </c>
      <c r="V3182" s="237">
        <v>45573</v>
      </c>
      <c r="W3182" s="237">
        <v>45581</v>
      </c>
      <c r="X3182" s="237" t="s">
        <v>9173</v>
      </c>
      <c r="Y3182" s="225"/>
      <c r="Z3182" s="237" t="s">
        <v>6084</v>
      </c>
      <c r="AA3182" s="225">
        <v>202409</v>
      </c>
      <c r="AB3182" s="246"/>
      <c r="AC3182" s="247" t="s">
        <v>6708</v>
      </c>
      <c r="AD3182" s="247" t="s">
        <v>6709</v>
      </c>
      <c r="AE3182" s="248">
        <v>0</v>
      </c>
      <c r="AF3182" s="247" t="s">
        <v>6709</v>
      </c>
      <c r="AG3182" s="242" t="str">
        <f>IFERROR(VLOOKUP(작성용!A:A,RM!A:D,4,0),"-")</f>
        <v>김연수</v>
      </c>
      <c r="AH3182" s="9" t="s">
        <v>10126</v>
      </c>
      <c r="AI3182" s="238" t="s">
        <v>9173</v>
      </c>
      <c r="AJ3182" s="238" t="s">
        <v>9173</v>
      </c>
      <c r="AK3182" s="238" t="s">
        <v>6726</v>
      </c>
      <c r="AL3182" s="238">
        <v>3181</v>
      </c>
    </row>
    <row r="3183" spans="1:38" x14ac:dyDescent="0.3">
      <c r="A3183" s="223" t="s">
        <v>851</v>
      </c>
      <c r="B3183" s="223" t="s">
        <v>10122</v>
      </c>
      <c r="C3183" s="244" t="s">
        <v>6717</v>
      </c>
      <c r="D3183" s="240" t="s">
        <v>10287</v>
      </c>
      <c r="E3183" s="239" t="s">
        <v>5279</v>
      </c>
      <c r="F3183" s="243" t="s">
        <v>6729</v>
      </c>
      <c r="G3183" s="214">
        <v>0</v>
      </c>
      <c r="H3183" s="224" t="s">
        <v>9173</v>
      </c>
      <c r="I3183" s="224"/>
      <c r="J3183" s="234"/>
      <c r="K3183" s="224"/>
      <c r="L3183" s="224"/>
      <c r="M3183" s="224"/>
      <c r="N3183" s="243" t="s">
        <v>6946</v>
      </c>
      <c r="O3183" s="226" t="s">
        <v>10123</v>
      </c>
      <c r="P3183" s="226" t="s">
        <v>10124</v>
      </c>
      <c r="Q3183" s="226" t="s">
        <v>10125</v>
      </c>
      <c r="R3183" s="212" t="s">
        <v>5280</v>
      </c>
      <c r="S3183" s="212">
        <v>200002905</v>
      </c>
      <c r="T3183" s="236">
        <v>45534</v>
      </c>
      <c r="U3183" s="237" t="s">
        <v>6722</v>
      </c>
      <c r="V3183" s="237">
        <v>45573</v>
      </c>
      <c r="W3183" s="237">
        <v>45581</v>
      </c>
      <c r="X3183" s="237" t="s">
        <v>9173</v>
      </c>
      <c r="Y3183" s="225"/>
      <c r="Z3183" s="237" t="s">
        <v>6084</v>
      </c>
      <c r="AA3183" s="225">
        <v>202409</v>
      </c>
      <c r="AB3183" s="246"/>
      <c r="AC3183" s="247" t="s">
        <v>6708</v>
      </c>
      <c r="AD3183" s="247" t="s">
        <v>6709</v>
      </c>
      <c r="AE3183" s="248">
        <v>0</v>
      </c>
      <c r="AF3183" s="247" t="s">
        <v>6709</v>
      </c>
      <c r="AG3183" s="242" t="str">
        <f>IFERROR(VLOOKUP(작성용!A:A,RM!A:D,4,0),"-")</f>
        <v>김연수</v>
      </c>
      <c r="AH3183" s="9" t="s">
        <v>10126</v>
      </c>
      <c r="AI3183" s="238" t="s">
        <v>9173</v>
      </c>
      <c r="AJ3183" s="238" t="s">
        <v>9173</v>
      </c>
      <c r="AK3183" s="238" t="s">
        <v>6726</v>
      </c>
      <c r="AL3183" s="238">
        <v>3182</v>
      </c>
    </row>
    <row r="3184" spans="1:38" x14ac:dyDescent="0.3">
      <c r="A3184" s="223" t="s">
        <v>851</v>
      </c>
      <c r="B3184" s="223" t="s">
        <v>10122</v>
      </c>
      <c r="C3184" s="244" t="s">
        <v>6717</v>
      </c>
      <c r="D3184" s="240" t="s">
        <v>10288</v>
      </c>
      <c r="E3184" s="239" t="s">
        <v>6459</v>
      </c>
      <c r="F3184" s="243" t="s">
        <v>6729</v>
      </c>
      <c r="G3184" s="214">
        <v>0</v>
      </c>
      <c r="H3184" s="224" t="s">
        <v>9173</v>
      </c>
      <c r="I3184" s="224"/>
      <c r="J3184" s="234"/>
      <c r="K3184" s="224"/>
      <c r="L3184" s="224"/>
      <c r="M3184" s="224"/>
      <c r="N3184" s="243" t="s">
        <v>6946</v>
      </c>
      <c r="O3184" s="226" t="s">
        <v>10123</v>
      </c>
      <c r="P3184" s="226" t="s">
        <v>10124</v>
      </c>
      <c r="Q3184" s="226" t="s">
        <v>10125</v>
      </c>
      <c r="R3184" s="212" t="s">
        <v>6460</v>
      </c>
      <c r="S3184" s="212">
        <v>200002908</v>
      </c>
      <c r="T3184" s="236">
        <v>45534</v>
      </c>
      <c r="U3184" s="237" t="s">
        <v>6722</v>
      </c>
      <c r="V3184" s="237">
        <v>45573</v>
      </c>
      <c r="W3184" s="237">
        <v>45581</v>
      </c>
      <c r="X3184" s="237" t="s">
        <v>9173</v>
      </c>
      <c r="Y3184" s="225"/>
      <c r="Z3184" s="237" t="s">
        <v>6084</v>
      </c>
      <c r="AA3184" s="225">
        <v>202409</v>
      </c>
      <c r="AB3184" s="246"/>
      <c r="AC3184" s="247" t="s">
        <v>6708</v>
      </c>
      <c r="AD3184" s="247" t="s">
        <v>6709</v>
      </c>
      <c r="AE3184" s="248">
        <v>0</v>
      </c>
      <c r="AF3184" s="247" t="s">
        <v>6709</v>
      </c>
      <c r="AG3184" s="242" t="str">
        <f>IFERROR(VLOOKUP(작성용!A:A,RM!A:D,4,0),"-")</f>
        <v>김연수</v>
      </c>
      <c r="AH3184" s="9" t="s">
        <v>10126</v>
      </c>
      <c r="AI3184" s="238" t="s">
        <v>9173</v>
      </c>
      <c r="AJ3184" s="238" t="s">
        <v>9173</v>
      </c>
      <c r="AK3184" s="238" t="s">
        <v>6726</v>
      </c>
      <c r="AL3184" s="238">
        <v>3183</v>
      </c>
    </row>
    <row r="3185" spans="1:38" x14ac:dyDescent="0.3">
      <c r="A3185" s="223" t="s">
        <v>851</v>
      </c>
      <c r="B3185" s="223" t="s">
        <v>10122</v>
      </c>
      <c r="C3185" s="244" t="s">
        <v>6896</v>
      </c>
      <c r="D3185" s="240" t="s">
        <v>10289</v>
      </c>
      <c r="E3185" s="239" t="s">
        <v>6461</v>
      </c>
      <c r="F3185" s="243" t="s">
        <v>6729</v>
      </c>
      <c r="G3185" s="214">
        <v>0</v>
      </c>
      <c r="H3185" s="224" t="s">
        <v>9173</v>
      </c>
      <c r="I3185" s="224"/>
      <c r="J3185" s="234"/>
      <c r="K3185" s="224"/>
      <c r="L3185" s="224"/>
      <c r="M3185" s="224"/>
      <c r="N3185" s="243" t="s">
        <v>6946</v>
      </c>
      <c r="O3185" s="226" t="s">
        <v>10123</v>
      </c>
      <c r="P3185" s="226" t="s">
        <v>10124</v>
      </c>
      <c r="Q3185" s="226" t="s">
        <v>10125</v>
      </c>
      <c r="R3185" s="212" t="s">
        <v>6462</v>
      </c>
      <c r="S3185" s="212">
        <v>200002951</v>
      </c>
      <c r="T3185" s="236">
        <v>45534</v>
      </c>
      <c r="U3185" s="237" t="s">
        <v>6722</v>
      </c>
      <c r="V3185" s="237">
        <v>45573</v>
      </c>
      <c r="W3185" s="237">
        <v>45581</v>
      </c>
      <c r="X3185" s="237" t="s">
        <v>9173</v>
      </c>
      <c r="Y3185" s="225"/>
      <c r="Z3185" s="237" t="s">
        <v>6084</v>
      </c>
      <c r="AA3185" s="225">
        <v>202409</v>
      </c>
      <c r="AB3185" s="246"/>
      <c r="AC3185" s="247" t="s">
        <v>6708</v>
      </c>
      <c r="AD3185" s="247" t="s">
        <v>6709</v>
      </c>
      <c r="AE3185" s="248">
        <v>0</v>
      </c>
      <c r="AF3185" s="247" t="s">
        <v>6709</v>
      </c>
      <c r="AG3185" s="242" t="str">
        <f>IFERROR(VLOOKUP(작성용!A:A,RM!A:D,4,0),"-")</f>
        <v>김연수</v>
      </c>
      <c r="AH3185" s="9" t="s">
        <v>10126</v>
      </c>
      <c r="AI3185" s="238" t="s">
        <v>9173</v>
      </c>
      <c r="AJ3185" s="238" t="s">
        <v>9173</v>
      </c>
      <c r="AK3185" s="238" t="s">
        <v>6726</v>
      </c>
      <c r="AL3185" s="238">
        <v>3184</v>
      </c>
    </row>
    <row r="3186" spans="1:38" x14ac:dyDescent="0.3">
      <c r="A3186" s="223" t="s">
        <v>851</v>
      </c>
      <c r="B3186" s="223" t="s">
        <v>10122</v>
      </c>
      <c r="C3186" s="244" t="s">
        <v>6896</v>
      </c>
      <c r="D3186" s="240" t="s">
        <v>10290</v>
      </c>
      <c r="E3186" s="239" t="s">
        <v>6463</v>
      </c>
      <c r="F3186" s="243" t="s">
        <v>6729</v>
      </c>
      <c r="G3186" s="214">
        <v>0</v>
      </c>
      <c r="H3186" s="224" t="s">
        <v>9173</v>
      </c>
      <c r="I3186" s="224"/>
      <c r="J3186" s="234"/>
      <c r="K3186" s="224"/>
      <c r="L3186" s="224"/>
      <c r="M3186" s="224"/>
      <c r="N3186" s="243" t="s">
        <v>6946</v>
      </c>
      <c r="O3186" s="226" t="s">
        <v>10123</v>
      </c>
      <c r="P3186" s="226" t="s">
        <v>10124</v>
      </c>
      <c r="Q3186" s="226" t="s">
        <v>10125</v>
      </c>
      <c r="R3186" s="212" t="s">
        <v>6464</v>
      </c>
      <c r="S3186" s="212">
        <v>200002980</v>
      </c>
      <c r="T3186" s="236">
        <v>45534</v>
      </c>
      <c r="U3186" s="237" t="s">
        <v>6722</v>
      </c>
      <c r="V3186" s="237">
        <v>45573</v>
      </c>
      <c r="W3186" s="237">
        <v>45581</v>
      </c>
      <c r="X3186" s="237" t="s">
        <v>9173</v>
      </c>
      <c r="Y3186" s="225"/>
      <c r="Z3186" s="237" t="s">
        <v>6084</v>
      </c>
      <c r="AA3186" s="225">
        <v>202409</v>
      </c>
      <c r="AB3186" s="246"/>
      <c r="AC3186" s="247" t="s">
        <v>6708</v>
      </c>
      <c r="AD3186" s="247" t="s">
        <v>6709</v>
      </c>
      <c r="AE3186" s="248">
        <v>0</v>
      </c>
      <c r="AF3186" s="247" t="s">
        <v>6709</v>
      </c>
      <c r="AG3186" s="242" t="str">
        <f>IFERROR(VLOOKUP(작성용!A:A,RM!A:D,4,0),"-")</f>
        <v>김연수</v>
      </c>
      <c r="AH3186" s="9" t="s">
        <v>10126</v>
      </c>
      <c r="AI3186" s="238" t="s">
        <v>9173</v>
      </c>
      <c r="AJ3186" s="238" t="s">
        <v>9173</v>
      </c>
      <c r="AK3186" s="238" t="s">
        <v>6726</v>
      </c>
      <c r="AL3186" s="238">
        <v>3185</v>
      </c>
    </row>
    <row r="3187" spans="1:38" x14ac:dyDescent="0.3">
      <c r="A3187" s="232" t="s">
        <v>337</v>
      </c>
      <c r="B3187" s="232" t="s">
        <v>10291</v>
      </c>
      <c r="C3187" s="244" t="s">
        <v>6717</v>
      </c>
      <c r="D3187" s="240" t="s">
        <v>8145</v>
      </c>
      <c r="E3187" s="239" t="s">
        <v>4853</v>
      </c>
      <c r="F3187" s="243" t="s">
        <v>6729</v>
      </c>
      <c r="G3187" s="214">
        <v>0</v>
      </c>
      <c r="H3187" s="234" t="s">
        <v>9313</v>
      </c>
      <c r="I3187" s="234"/>
      <c r="J3187" s="234"/>
      <c r="K3187" s="234"/>
      <c r="L3187" s="234"/>
      <c r="M3187" s="234"/>
      <c r="N3187" s="234" t="s">
        <v>6720</v>
      </c>
      <c r="O3187" s="249" t="s">
        <v>10292</v>
      </c>
      <c r="P3187" s="249" t="s">
        <v>10293</v>
      </c>
      <c r="Q3187" s="226" t="s">
        <v>10294</v>
      </c>
      <c r="R3187" s="212" t="s">
        <v>4854</v>
      </c>
      <c r="S3187" s="213" t="s">
        <v>9173</v>
      </c>
      <c r="T3187" s="236">
        <v>45534</v>
      </c>
      <c r="U3187" s="237" t="s">
        <v>6722</v>
      </c>
      <c r="V3187" s="237">
        <v>45558</v>
      </c>
      <c r="W3187" s="237">
        <v>45582</v>
      </c>
      <c r="X3187" s="237">
        <v>45582</v>
      </c>
      <c r="Y3187" s="237"/>
      <c r="Z3187" s="237" t="s">
        <v>6504</v>
      </c>
      <c r="AA3187" s="225">
        <v>202409</v>
      </c>
      <c r="AB3187" s="246"/>
      <c r="AC3187" s="236" t="s">
        <v>6708</v>
      </c>
      <c r="AD3187" s="247" t="s">
        <v>6709</v>
      </c>
      <c r="AE3187" s="248">
        <v>0</v>
      </c>
      <c r="AF3187" s="247" t="s">
        <v>6709</v>
      </c>
      <c r="AG3187" s="242" t="str">
        <f>IFERROR(VLOOKUP(작성용!A:A,RM!A:D,4,0),"-")</f>
        <v>정민지</v>
      </c>
      <c r="AH3187" s="9" t="s">
        <v>9318</v>
      </c>
      <c r="AI3187" s="238" t="s">
        <v>10295</v>
      </c>
      <c r="AJ3187" s="238" t="s">
        <v>9173</v>
      </c>
      <c r="AK3187" s="238" t="s">
        <v>6726</v>
      </c>
      <c r="AL3187" s="238">
        <v>3186</v>
      </c>
    </row>
    <row r="3188" spans="1:38" x14ac:dyDescent="0.3">
      <c r="A3188" s="232" t="s">
        <v>337</v>
      </c>
      <c r="B3188" s="232" t="s">
        <v>10291</v>
      </c>
      <c r="C3188" s="244" t="s">
        <v>6717</v>
      </c>
      <c r="D3188" s="240" t="s">
        <v>7729</v>
      </c>
      <c r="E3188" s="239" t="s">
        <v>3948</v>
      </c>
      <c r="F3188" s="243" t="s">
        <v>6729</v>
      </c>
      <c r="G3188" s="214">
        <v>0</v>
      </c>
      <c r="H3188" s="234" t="s">
        <v>9313</v>
      </c>
      <c r="I3188" s="234"/>
      <c r="J3188" s="234"/>
      <c r="K3188" s="234"/>
      <c r="L3188" s="234"/>
      <c r="M3188" s="234"/>
      <c r="N3188" s="234" t="s">
        <v>6720</v>
      </c>
      <c r="O3188" s="249" t="s">
        <v>10292</v>
      </c>
      <c r="P3188" s="249" t="s">
        <v>10293</v>
      </c>
      <c r="Q3188" s="226" t="s">
        <v>10294</v>
      </c>
      <c r="R3188" s="212" t="s">
        <v>4301</v>
      </c>
      <c r="S3188" s="213" t="s">
        <v>9173</v>
      </c>
      <c r="T3188" s="236">
        <v>45534</v>
      </c>
      <c r="U3188" s="237" t="s">
        <v>6722</v>
      </c>
      <c r="V3188" s="237">
        <v>45567</v>
      </c>
      <c r="W3188" s="237">
        <v>45582</v>
      </c>
      <c r="X3188" s="237">
        <v>45582</v>
      </c>
      <c r="Y3188" s="237"/>
      <c r="Z3188" s="237" t="s">
        <v>6504</v>
      </c>
      <c r="AA3188" s="225">
        <v>202409</v>
      </c>
      <c r="AB3188" s="246"/>
      <c r="AC3188" s="236" t="s">
        <v>6708</v>
      </c>
      <c r="AD3188" s="247" t="s">
        <v>6709</v>
      </c>
      <c r="AE3188" s="248">
        <v>0</v>
      </c>
      <c r="AF3188" s="247" t="s">
        <v>6709</v>
      </c>
      <c r="AG3188" s="242" t="str">
        <f>IFERROR(VLOOKUP(작성용!A:A,RM!A:D,4,0),"-")</f>
        <v>정민지</v>
      </c>
      <c r="AH3188" s="9" t="s">
        <v>9318</v>
      </c>
      <c r="AI3188" s="238" t="s">
        <v>9173</v>
      </c>
      <c r="AJ3188" s="238" t="s">
        <v>9173</v>
      </c>
      <c r="AK3188" s="238" t="s">
        <v>6726</v>
      </c>
      <c r="AL3188" s="238">
        <v>3187</v>
      </c>
    </row>
    <row r="3189" spans="1:38" x14ac:dyDescent="0.3">
      <c r="A3189" s="232" t="s">
        <v>337</v>
      </c>
      <c r="B3189" s="232" t="s">
        <v>10291</v>
      </c>
      <c r="C3189" s="244" t="s">
        <v>6717</v>
      </c>
      <c r="D3189" s="240" t="s">
        <v>10296</v>
      </c>
      <c r="E3189" s="239" t="s">
        <v>6505</v>
      </c>
      <c r="F3189" s="243" t="s">
        <v>6729</v>
      </c>
      <c r="G3189" s="214">
        <v>0</v>
      </c>
      <c r="H3189" s="234" t="s">
        <v>9313</v>
      </c>
      <c r="I3189" s="234"/>
      <c r="J3189" s="234"/>
      <c r="K3189" s="234"/>
      <c r="L3189" s="234"/>
      <c r="M3189" s="234"/>
      <c r="N3189" s="234" t="s">
        <v>6720</v>
      </c>
      <c r="O3189" s="249" t="s">
        <v>10292</v>
      </c>
      <c r="P3189" s="249" t="s">
        <v>10293</v>
      </c>
      <c r="Q3189" s="226" t="s">
        <v>10294</v>
      </c>
      <c r="R3189" s="212" t="s">
        <v>6506</v>
      </c>
      <c r="S3189" s="213" t="s">
        <v>9173</v>
      </c>
      <c r="T3189" s="236">
        <v>45534</v>
      </c>
      <c r="U3189" s="237" t="s">
        <v>6722</v>
      </c>
      <c r="V3189" s="237">
        <v>45567</v>
      </c>
      <c r="W3189" s="237">
        <v>45582</v>
      </c>
      <c r="X3189" s="237">
        <v>45582</v>
      </c>
      <c r="Y3189" s="237"/>
      <c r="Z3189" s="237" t="s">
        <v>6504</v>
      </c>
      <c r="AA3189" s="225">
        <v>202409</v>
      </c>
      <c r="AB3189" s="246"/>
      <c r="AC3189" s="236" t="s">
        <v>6708</v>
      </c>
      <c r="AD3189" s="247" t="s">
        <v>6709</v>
      </c>
      <c r="AE3189" s="248">
        <v>0</v>
      </c>
      <c r="AF3189" s="247" t="s">
        <v>6709</v>
      </c>
      <c r="AG3189" s="242" t="str">
        <f>IFERROR(VLOOKUP(작성용!A:A,RM!A:D,4,0),"-")</f>
        <v>정민지</v>
      </c>
      <c r="AH3189" s="9" t="s">
        <v>9318</v>
      </c>
      <c r="AI3189" s="238" t="s">
        <v>9173</v>
      </c>
      <c r="AJ3189" s="238" t="s">
        <v>9173</v>
      </c>
      <c r="AK3189" s="238" t="s">
        <v>6726</v>
      </c>
      <c r="AL3189" s="238">
        <v>3188</v>
      </c>
    </row>
    <row r="3190" spans="1:38" x14ac:dyDescent="0.3">
      <c r="A3190" s="232" t="s">
        <v>337</v>
      </c>
      <c r="B3190" s="232" t="s">
        <v>10291</v>
      </c>
      <c r="C3190" s="244" t="s">
        <v>6717</v>
      </c>
      <c r="D3190" s="240" t="s">
        <v>10135</v>
      </c>
      <c r="E3190" s="239" t="s">
        <v>6111</v>
      </c>
      <c r="F3190" s="243" t="s">
        <v>6729</v>
      </c>
      <c r="G3190" s="214">
        <v>0</v>
      </c>
      <c r="H3190" s="234" t="s">
        <v>9313</v>
      </c>
      <c r="I3190" s="234"/>
      <c r="J3190" s="234"/>
      <c r="K3190" s="234"/>
      <c r="L3190" s="234"/>
      <c r="M3190" s="234"/>
      <c r="N3190" s="234" t="s">
        <v>6720</v>
      </c>
      <c r="O3190" s="249" t="s">
        <v>10292</v>
      </c>
      <c r="P3190" s="249" t="s">
        <v>10293</v>
      </c>
      <c r="Q3190" s="226" t="s">
        <v>10294</v>
      </c>
      <c r="R3190" s="212" t="s">
        <v>6112</v>
      </c>
      <c r="S3190" s="213" t="s">
        <v>9173</v>
      </c>
      <c r="T3190" s="236">
        <v>45534</v>
      </c>
      <c r="U3190" s="237" t="s">
        <v>6722</v>
      </c>
      <c r="V3190" s="237">
        <v>45567</v>
      </c>
      <c r="W3190" s="237">
        <v>45582</v>
      </c>
      <c r="X3190" s="237">
        <v>45582</v>
      </c>
      <c r="Y3190" s="237"/>
      <c r="Z3190" s="237" t="s">
        <v>6504</v>
      </c>
      <c r="AA3190" s="225">
        <v>202409</v>
      </c>
      <c r="AB3190" s="246"/>
      <c r="AC3190" s="236" t="s">
        <v>6708</v>
      </c>
      <c r="AD3190" s="247" t="s">
        <v>6709</v>
      </c>
      <c r="AE3190" s="248">
        <v>0</v>
      </c>
      <c r="AF3190" s="247" t="s">
        <v>6709</v>
      </c>
      <c r="AG3190" s="242" t="str">
        <f>IFERROR(VLOOKUP(작성용!A:A,RM!A:D,4,0),"-")</f>
        <v>정민지</v>
      </c>
      <c r="AH3190" s="9" t="s">
        <v>9318</v>
      </c>
      <c r="AI3190" s="238" t="s">
        <v>9173</v>
      </c>
      <c r="AJ3190" s="238" t="s">
        <v>9173</v>
      </c>
      <c r="AK3190" s="238" t="s">
        <v>6726</v>
      </c>
      <c r="AL3190" s="238">
        <v>3189</v>
      </c>
    </row>
    <row r="3191" spans="1:38" x14ac:dyDescent="0.3">
      <c r="A3191" s="232" t="s">
        <v>337</v>
      </c>
      <c r="B3191" s="232" t="s">
        <v>10291</v>
      </c>
      <c r="C3191" s="244" t="s">
        <v>6717</v>
      </c>
      <c r="D3191" s="240" t="s">
        <v>8401</v>
      </c>
      <c r="E3191" s="239" t="s">
        <v>5070</v>
      </c>
      <c r="F3191" s="243" t="s">
        <v>6729</v>
      </c>
      <c r="G3191" s="214">
        <v>0</v>
      </c>
      <c r="H3191" s="234" t="s">
        <v>9313</v>
      </c>
      <c r="I3191" s="234"/>
      <c r="J3191" s="234"/>
      <c r="K3191" s="234"/>
      <c r="L3191" s="234"/>
      <c r="M3191" s="234"/>
      <c r="N3191" s="234" t="s">
        <v>6720</v>
      </c>
      <c r="O3191" s="249" t="s">
        <v>10292</v>
      </c>
      <c r="P3191" s="249" t="s">
        <v>10293</v>
      </c>
      <c r="Q3191" s="226" t="s">
        <v>10294</v>
      </c>
      <c r="R3191" s="212" t="s">
        <v>5071</v>
      </c>
      <c r="S3191" s="213" t="s">
        <v>9173</v>
      </c>
      <c r="T3191" s="236">
        <v>45534</v>
      </c>
      <c r="U3191" s="237" t="s">
        <v>6722</v>
      </c>
      <c r="V3191" s="237">
        <v>45567</v>
      </c>
      <c r="W3191" s="237">
        <v>45582</v>
      </c>
      <c r="X3191" s="237">
        <v>45582</v>
      </c>
      <c r="Y3191" s="237"/>
      <c r="Z3191" s="237" t="s">
        <v>6504</v>
      </c>
      <c r="AA3191" s="225">
        <v>202409</v>
      </c>
      <c r="AB3191" s="246"/>
      <c r="AC3191" s="236" t="s">
        <v>6708</v>
      </c>
      <c r="AD3191" s="247" t="s">
        <v>6709</v>
      </c>
      <c r="AE3191" s="248">
        <v>0</v>
      </c>
      <c r="AF3191" s="247" t="s">
        <v>6709</v>
      </c>
      <c r="AG3191" s="242" t="str">
        <f>IFERROR(VLOOKUP(작성용!A:A,RM!A:D,4,0),"-")</f>
        <v>정민지</v>
      </c>
      <c r="AH3191" s="9" t="s">
        <v>9318</v>
      </c>
      <c r="AI3191" s="238" t="s">
        <v>9173</v>
      </c>
      <c r="AJ3191" s="238" t="s">
        <v>9173</v>
      </c>
      <c r="AK3191" s="238" t="s">
        <v>6726</v>
      </c>
      <c r="AL3191" s="238">
        <v>3190</v>
      </c>
    </row>
    <row r="3192" spans="1:38" x14ac:dyDescent="0.3">
      <c r="A3192" s="232" t="s">
        <v>337</v>
      </c>
      <c r="B3192" s="232" t="s">
        <v>10291</v>
      </c>
      <c r="C3192" s="244" t="s">
        <v>6717</v>
      </c>
      <c r="D3192" s="240" t="s">
        <v>10297</v>
      </c>
      <c r="E3192" s="239" t="s">
        <v>6507</v>
      </c>
      <c r="F3192" s="243" t="s">
        <v>6729</v>
      </c>
      <c r="G3192" s="214">
        <v>0</v>
      </c>
      <c r="H3192" s="234" t="s">
        <v>9313</v>
      </c>
      <c r="I3192" s="234"/>
      <c r="J3192" s="234"/>
      <c r="K3192" s="234"/>
      <c r="L3192" s="234"/>
      <c r="M3192" s="234"/>
      <c r="N3192" s="234" t="s">
        <v>6720</v>
      </c>
      <c r="O3192" s="249" t="s">
        <v>10292</v>
      </c>
      <c r="P3192" s="249" t="s">
        <v>10293</v>
      </c>
      <c r="Q3192" s="226" t="s">
        <v>10294</v>
      </c>
      <c r="R3192" s="212" t="s">
        <v>6508</v>
      </c>
      <c r="S3192" s="213" t="s">
        <v>9173</v>
      </c>
      <c r="T3192" s="236">
        <v>45534</v>
      </c>
      <c r="U3192" s="237" t="s">
        <v>6722</v>
      </c>
      <c r="V3192" s="237">
        <v>45567</v>
      </c>
      <c r="W3192" s="237">
        <v>45582</v>
      </c>
      <c r="X3192" s="237">
        <v>45582</v>
      </c>
      <c r="Y3192" s="237"/>
      <c r="Z3192" s="237" t="s">
        <v>6504</v>
      </c>
      <c r="AA3192" s="225">
        <v>202409</v>
      </c>
      <c r="AB3192" s="246"/>
      <c r="AC3192" s="236" t="s">
        <v>6708</v>
      </c>
      <c r="AD3192" s="247" t="s">
        <v>6709</v>
      </c>
      <c r="AE3192" s="248">
        <v>0</v>
      </c>
      <c r="AF3192" s="247" t="s">
        <v>6709</v>
      </c>
      <c r="AG3192" s="242" t="str">
        <f>IFERROR(VLOOKUP(작성용!A:A,RM!A:D,4,0),"-")</f>
        <v>정민지</v>
      </c>
      <c r="AH3192" s="9" t="s">
        <v>9318</v>
      </c>
      <c r="AI3192" s="238" t="s">
        <v>9173</v>
      </c>
      <c r="AJ3192" s="238" t="s">
        <v>9173</v>
      </c>
      <c r="AK3192" s="238" t="s">
        <v>6726</v>
      </c>
      <c r="AL3192" s="238">
        <v>3191</v>
      </c>
    </row>
    <row r="3193" spans="1:38" x14ac:dyDescent="0.3">
      <c r="A3193" s="232" t="s">
        <v>337</v>
      </c>
      <c r="B3193" s="232" t="s">
        <v>10291</v>
      </c>
      <c r="C3193" s="244" t="s">
        <v>6717</v>
      </c>
      <c r="D3193" s="240" t="s">
        <v>9694</v>
      </c>
      <c r="E3193" s="239" t="s">
        <v>5785</v>
      </c>
      <c r="F3193" s="243" t="s">
        <v>6729</v>
      </c>
      <c r="G3193" s="214">
        <v>0</v>
      </c>
      <c r="H3193" s="234" t="s">
        <v>9313</v>
      </c>
      <c r="I3193" s="234"/>
      <c r="J3193" s="234"/>
      <c r="K3193" s="234"/>
      <c r="L3193" s="234"/>
      <c r="M3193" s="234"/>
      <c r="N3193" s="234" t="s">
        <v>6720</v>
      </c>
      <c r="O3193" s="249" t="s">
        <v>10292</v>
      </c>
      <c r="P3193" s="249" t="s">
        <v>10293</v>
      </c>
      <c r="Q3193" s="226" t="s">
        <v>10294</v>
      </c>
      <c r="R3193" s="212" t="s">
        <v>5786</v>
      </c>
      <c r="S3193" s="213" t="s">
        <v>9173</v>
      </c>
      <c r="T3193" s="236">
        <v>45534</v>
      </c>
      <c r="U3193" s="237" t="s">
        <v>6722</v>
      </c>
      <c r="V3193" s="237">
        <v>45567</v>
      </c>
      <c r="W3193" s="237">
        <v>45582</v>
      </c>
      <c r="X3193" s="237">
        <v>45582</v>
      </c>
      <c r="Y3193" s="237"/>
      <c r="Z3193" s="237" t="s">
        <v>6504</v>
      </c>
      <c r="AA3193" s="225">
        <v>202409</v>
      </c>
      <c r="AB3193" s="246"/>
      <c r="AC3193" s="236" t="s">
        <v>6708</v>
      </c>
      <c r="AD3193" s="247" t="s">
        <v>6709</v>
      </c>
      <c r="AE3193" s="248">
        <v>0</v>
      </c>
      <c r="AF3193" s="247" t="s">
        <v>6709</v>
      </c>
      <c r="AG3193" s="242" t="str">
        <f>IFERROR(VLOOKUP(작성용!A:A,RM!A:D,4,0),"-")</f>
        <v>정민지</v>
      </c>
      <c r="AH3193" s="9" t="s">
        <v>9318</v>
      </c>
      <c r="AI3193" s="238" t="s">
        <v>9173</v>
      </c>
      <c r="AJ3193" s="238" t="s">
        <v>9173</v>
      </c>
      <c r="AK3193" s="238" t="s">
        <v>6726</v>
      </c>
      <c r="AL3193" s="238">
        <v>3192</v>
      </c>
    </row>
    <row r="3194" spans="1:38" x14ac:dyDescent="0.3">
      <c r="A3194" s="232" t="s">
        <v>337</v>
      </c>
      <c r="B3194" s="232" t="s">
        <v>10291</v>
      </c>
      <c r="C3194" s="244" t="s">
        <v>6717</v>
      </c>
      <c r="D3194" s="240" t="s">
        <v>8152</v>
      </c>
      <c r="E3194" s="239" t="s">
        <v>4867</v>
      </c>
      <c r="F3194" s="243" t="s">
        <v>6729</v>
      </c>
      <c r="G3194" s="214">
        <v>0</v>
      </c>
      <c r="H3194" s="234" t="s">
        <v>9313</v>
      </c>
      <c r="I3194" s="234"/>
      <c r="J3194" s="234"/>
      <c r="K3194" s="234"/>
      <c r="L3194" s="234"/>
      <c r="M3194" s="234"/>
      <c r="N3194" s="234" t="s">
        <v>6720</v>
      </c>
      <c r="O3194" s="249" t="s">
        <v>10292</v>
      </c>
      <c r="P3194" s="249" t="s">
        <v>10293</v>
      </c>
      <c r="Q3194" s="226" t="s">
        <v>10294</v>
      </c>
      <c r="R3194" s="212" t="s">
        <v>4868</v>
      </c>
      <c r="S3194" s="213" t="s">
        <v>9173</v>
      </c>
      <c r="T3194" s="236">
        <v>45534</v>
      </c>
      <c r="U3194" s="237" t="s">
        <v>6722</v>
      </c>
      <c r="V3194" s="237">
        <v>45567</v>
      </c>
      <c r="W3194" s="237">
        <v>45582</v>
      </c>
      <c r="X3194" s="237">
        <v>45582</v>
      </c>
      <c r="Y3194" s="237"/>
      <c r="Z3194" s="237" t="s">
        <v>6504</v>
      </c>
      <c r="AA3194" s="225">
        <v>202409</v>
      </c>
      <c r="AB3194" s="246"/>
      <c r="AC3194" s="236" t="s">
        <v>6708</v>
      </c>
      <c r="AD3194" s="247" t="s">
        <v>6709</v>
      </c>
      <c r="AE3194" s="248">
        <v>0</v>
      </c>
      <c r="AF3194" s="247" t="s">
        <v>6709</v>
      </c>
      <c r="AG3194" s="242" t="str">
        <f>IFERROR(VLOOKUP(작성용!A:A,RM!A:D,4,0),"-")</f>
        <v>정민지</v>
      </c>
      <c r="AH3194" s="9" t="s">
        <v>9318</v>
      </c>
      <c r="AI3194" s="238" t="s">
        <v>9173</v>
      </c>
      <c r="AJ3194" s="238" t="s">
        <v>9173</v>
      </c>
      <c r="AK3194" s="238" t="s">
        <v>6726</v>
      </c>
      <c r="AL3194" s="238">
        <v>3193</v>
      </c>
    </row>
    <row r="3195" spans="1:38" x14ac:dyDescent="0.3">
      <c r="A3195" s="232" t="s">
        <v>337</v>
      </c>
      <c r="B3195" s="232" t="s">
        <v>10291</v>
      </c>
      <c r="C3195" s="244" t="s">
        <v>6717</v>
      </c>
      <c r="D3195" s="240" t="s">
        <v>8153</v>
      </c>
      <c r="E3195" s="239" t="s">
        <v>4869</v>
      </c>
      <c r="F3195" s="243" t="s">
        <v>6729</v>
      </c>
      <c r="G3195" s="214">
        <v>0</v>
      </c>
      <c r="H3195" s="234" t="s">
        <v>9313</v>
      </c>
      <c r="I3195" s="234"/>
      <c r="J3195" s="234"/>
      <c r="K3195" s="234"/>
      <c r="L3195" s="234"/>
      <c r="M3195" s="234"/>
      <c r="N3195" s="234" t="s">
        <v>6720</v>
      </c>
      <c r="O3195" s="249" t="s">
        <v>10292</v>
      </c>
      <c r="P3195" s="249" t="s">
        <v>10293</v>
      </c>
      <c r="Q3195" s="226" t="s">
        <v>10294</v>
      </c>
      <c r="R3195" s="212" t="s">
        <v>4870</v>
      </c>
      <c r="S3195" s="213" t="s">
        <v>9173</v>
      </c>
      <c r="T3195" s="236">
        <v>45534</v>
      </c>
      <c r="U3195" s="237" t="s">
        <v>6722</v>
      </c>
      <c r="V3195" s="237">
        <v>45567</v>
      </c>
      <c r="W3195" s="237">
        <v>45582</v>
      </c>
      <c r="X3195" s="237">
        <v>45582</v>
      </c>
      <c r="Y3195" s="237"/>
      <c r="Z3195" s="237" t="s">
        <v>6504</v>
      </c>
      <c r="AA3195" s="225">
        <v>202409</v>
      </c>
      <c r="AB3195" s="246"/>
      <c r="AC3195" s="236" t="s">
        <v>6708</v>
      </c>
      <c r="AD3195" s="247" t="s">
        <v>6709</v>
      </c>
      <c r="AE3195" s="248">
        <v>0</v>
      </c>
      <c r="AF3195" s="247" t="s">
        <v>6709</v>
      </c>
      <c r="AG3195" s="242" t="str">
        <f>IFERROR(VLOOKUP(작성용!A:A,RM!A:D,4,0),"-")</f>
        <v>정민지</v>
      </c>
      <c r="AH3195" s="9" t="s">
        <v>9318</v>
      </c>
      <c r="AI3195" s="238" t="s">
        <v>9173</v>
      </c>
      <c r="AJ3195" s="238" t="s">
        <v>9173</v>
      </c>
      <c r="AK3195" s="238" t="s">
        <v>6726</v>
      </c>
      <c r="AL3195" s="238">
        <v>3194</v>
      </c>
    </row>
    <row r="3196" spans="1:38" x14ac:dyDescent="0.3">
      <c r="A3196" s="232" t="s">
        <v>337</v>
      </c>
      <c r="B3196" s="232" t="s">
        <v>10291</v>
      </c>
      <c r="C3196" s="244" t="s">
        <v>6717</v>
      </c>
      <c r="D3196" s="240" t="s">
        <v>8405</v>
      </c>
      <c r="E3196" s="239" t="s">
        <v>5078</v>
      </c>
      <c r="F3196" s="243" t="s">
        <v>6729</v>
      </c>
      <c r="G3196" s="214">
        <v>0</v>
      </c>
      <c r="H3196" s="234" t="s">
        <v>9313</v>
      </c>
      <c r="I3196" s="234"/>
      <c r="J3196" s="234"/>
      <c r="K3196" s="234"/>
      <c r="L3196" s="234"/>
      <c r="M3196" s="234"/>
      <c r="N3196" s="234" t="s">
        <v>6720</v>
      </c>
      <c r="O3196" s="249" t="s">
        <v>10292</v>
      </c>
      <c r="P3196" s="249" t="s">
        <v>10293</v>
      </c>
      <c r="Q3196" s="226" t="s">
        <v>10294</v>
      </c>
      <c r="R3196" s="212" t="s">
        <v>5079</v>
      </c>
      <c r="S3196" s="213" t="s">
        <v>9173</v>
      </c>
      <c r="T3196" s="236">
        <v>45534</v>
      </c>
      <c r="U3196" s="237" t="s">
        <v>6722</v>
      </c>
      <c r="V3196" s="237">
        <v>45558</v>
      </c>
      <c r="W3196" s="237">
        <v>45582</v>
      </c>
      <c r="X3196" s="237">
        <v>45582</v>
      </c>
      <c r="Y3196" s="237"/>
      <c r="Z3196" s="237" t="s">
        <v>6504</v>
      </c>
      <c r="AA3196" s="225">
        <v>202409</v>
      </c>
      <c r="AB3196" s="246"/>
      <c r="AC3196" s="236" t="s">
        <v>6708</v>
      </c>
      <c r="AD3196" s="247" t="s">
        <v>6709</v>
      </c>
      <c r="AE3196" s="248">
        <v>0</v>
      </c>
      <c r="AF3196" s="247" t="s">
        <v>6709</v>
      </c>
      <c r="AG3196" s="242" t="str">
        <f>IFERROR(VLOOKUP(작성용!A:A,RM!A:D,4,0),"-")</f>
        <v>정민지</v>
      </c>
      <c r="AH3196" s="9" t="s">
        <v>9318</v>
      </c>
      <c r="AI3196" s="238" t="s">
        <v>10295</v>
      </c>
      <c r="AJ3196" s="238" t="s">
        <v>9173</v>
      </c>
      <c r="AK3196" s="238" t="s">
        <v>6726</v>
      </c>
      <c r="AL3196" s="238">
        <v>3195</v>
      </c>
    </row>
    <row r="3197" spans="1:38" x14ac:dyDescent="0.3">
      <c r="A3197" s="232" t="s">
        <v>337</v>
      </c>
      <c r="B3197" s="232" t="s">
        <v>10291</v>
      </c>
      <c r="C3197" s="244" t="s">
        <v>6717</v>
      </c>
      <c r="D3197" s="240" t="s">
        <v>10298</v>
      </c>
      <c r="E3197" s="239" t="s">
        <v>6509</v>
      </c>
      <c r="F3197" s="243" t="s">
        <v>6729</v>
      </c>
      <c r="G3197" s="214">
        <v>0</v>
      </c>
      <c r="H3197" s="234" t="s">
        <v>9313</v>
      </c>
      <c r="I3197" s="234"/>
      <c r="J3197" s="234"/>
      <c r="K3197" s="234"/>
      <c r="L3197" s="234"/>
      <c r="M3197" s="234"/>
      <c r="N3197" s="234" t="s">
        <v>6720</v>
      </c>
      <c r="O3197" s="249" t="s">
        <v>10292</v>
      </c>
      <c r="P3197" s="249" t="s">
        <v>10293</v>
      </c>
      <c r="Q3197" s="226" t="s">
        <v>10294</v>
      </c>
      <c r="R3197" s="212" t="s">
        <v>6510</v>
      </c>
      <c r="S3197" s="213" t="s">
        <v>9173</v>
      </c>
      <c r="T3197" s="236">
        <v>45534</v>
      </c>
      <c r="U3197" s="237" t="s">
        <v>6722</v>
      </c>
      <c r="V3197" s="237">
        <v>45567</v>
      </c>
      <c r="W3197" s="237">
        <v>45582</v>
      </c>
      <c r="X3197" s="237">
        <v>45582</v>
      </c>
      <c r="Y3197" s="237"/>
      <c r="Z3197" s="237" t="s">
        <v>6504</v>
      </c>
      <c r="AA3197" s="225">
        <v>202409</v>
      </c>
      <c r="AB3197" s="246"/>
      <c r="AC3197" s="236" t="s">
        <v>6708</v>
      </c>
      <c r="AD3197" s="247" t="s">
        <v>6709</v>
      </c>
      <c r="AE3197" s="248">
        <v>0</v>
      </c>
      <c r="AF3197" s="247" t="s">
        <v>6709</v>
      </c>
      <c r="AG3197" s="242" t="str">
        <f>IFERROR(VLOOKUP(작성용!A:A,RM!A:D,4,0),"-")</f>
        <v>정민지</v>
      </c>
      <c r="AH3197" s="9" t="s">
        <v>9318</v>
      </c>
      <c r="AI3197" s="238" t="s">
        <v>9173</v>
      </c>
      <c r="AJ3197" s="238" t="s">
        <v>9173</v>
      </c>
      <c r="AK3197" s="238" t="s">
        <v>6726</v>
      </c>
      <c r="AL3197" s="238">
        <v>3196</v>
      </c>
    </row>
    <row r="3198" spans="1:38" x14ac:dyDescent="0.3">
      <c r="A3198" s="232" t="s">
        <v>337</v>
      </c>
      <c r="B3198" s="232" t="s">
        <v>10291</v>
      </c>
      <c r="C3198" s="244" t="s">
        <v>6717</v>
      </c>
      <c r="D3198" s="240" t="s">
        <v>10144</v>
      </c>
      <c r="E3198" s="239" t="s">
        <v>6137</v>
      </c>
      <c r="F3198" s="243" t="s">
        <v>6729</v>
      </c>
      <c r="G3198" s="214">
        <v>0</v>
      </c>
      <c r="H3198" s="234" t="s">
        <v>9313</v>
      </c>
      <c r="I3198" s="234"/>
      <c r="J3198" s="234"/>
      <c r="K3198" s="234"/>
      <c r="L3198" s="234"/>
      <c r="M3198" s="234"/>
      <c r="N3198" s="234" t="s">
        <v>6720</v>
      </c>
      <c r="O3198" s="249" t="s">
        <v>10292</v>
      </c>
      <c r="P3198" s="249" t="s">
        <v>10293</v>
      </c>
      <c r="Q3198" s="226" t="s">
        <v>10294</v>
      </c>
      <c r="R3198" s="212" t="s">
        <v>6138</v>
      </c>
      <c r="S3198" s="213" t="s">
        <v>9173</v>
      </c>
      <c r="T3198" s="236">
        <v>45534</v>
      </c>
      <c r="U3198" s="237" t="s">
        <v>6722</v>
      </c>
      <c r="V3198" s="237">
        <v>45567</v>
      </c>
      <c r="W3198" s="237">
        <v>45582</v>
      </c>
      <c r="X3198" s="237">
        <v>45582</v>
      </c>
      <c r="Y3198" s="237"/>
      <c r="Z3198" s="237" t="s">
        <v>6504</v>
      </c>
      <c r="AA3198" s="225">
        <v>202409</v>
      </c>
      <c r="AB3198" s="246"/>
      <c r="AC3198" s="236" t="s">
        <v>6708</v>
      </c>
      <c r="AD3198" s="247" t="s">
        <v>6709</v>
      </c>
      <c r="AE3198" s="248">
        <v>0</v>
      </c>
      <c r="AF3198" s="247" t="s">
        <v>6709</v>
      </c>
      <c r="AG3198" s="242" t="str">
        <f>IFERROR(VLOOKUP(작성용!A:A,RM!A:D,4,0),"-")</f>
        <v>정민지</v>
      </c>
      <c r="AH3198" s="9" t="s">
        <v>9318</v>
      </c>
      <c r="AI3198" s="238" t="s">
        <v>9173</v>
      </c>
      <c r="AJ3198" s="238" t="s">
        <v>9173</v>
      </c>
      <c r="AK3198" s="238" t="s">
        <v>6726</v>
      </c>
      <c r="AL3198" s="238">
        <v>3197</v>
      </c>
    </row>
    <row r="3199" spans="1:38" x14ac:dyDescent="0.3">
      <c r="A3199" s="232" t="s">
        <v>337</v>
      </c>
      <c r="B3199" s="232" t="s">
        <v>10291</v>
      </c>
      <c r="C3199" s="244" t="s">
        <v>6717</v>
      </c>
      <c r="D3199" s="240" t="s">
        <v>10299</v>
      </c>
      <c r="E3199" s="239" t="s">
        <v>6511</v>
      </c>
      <c r="F3199" s="243" t="s">
        <v>6729</v>
      </c>
      <c r="G3199" s="214">
        <v>0</v>
      </c>
      <c r="H3199" s="234" t="s">
        <v>9313</v>
      </c>
      <c r="I3199" s="234"/>
      <c r="J3199" s="234"/>
      <c r="K3199" s="234"/>
      <c r="L3199" s="234"/>
      <c r="M3199" s="234"/>
      <c r="N3199" s="234" t="s">
        <v>6720</v>
      </c>
      <c r="O3199" s="249" t="s">
        <v>10292</v>
      </c>
      <c r="P3199" s="249" t="s">
        <v>10293</v>
      </c>
      <c r="Q3199" s="226" t="s">
        <v>10294</v>
      </c>
      <c r="R3199" s="212" t="s">
        <v>6512</v>
      </c>
      <c r="S3199" s="213" t="s">
        <v>9173</v>
      </c>
      <c r="T3199" s="236">
        <v>45534</v>
      </c>
      <c r="U3199" s="237" t="s">
        <v>6722</v>
      </c>
      <c r="V3199" s="237">
        <v>45567</v>
      </c>
      <c r="W3199" s="237">
        <v>45582</v>
      </c>
      <c r="X3199" s="237">
        <v>45582</v>
      </c>
      <c r="Y3199" s="237"/>
      <c r="Z3199" s="237" t="s">
        <v>6504</v>
      </c>
      <c r="AA3199" s="225">
        <v>202409</v>
      </c>
      <c r="AB3199" s="246"/>
      <c r="AC3199" s="236" t="s">
        <v>6708</v>
      </c>
      <c r="AD3199" s="247" t="s">
        <v>6709</v>
      </c>
      <c r="AE3199" s="248">
        <v>0</v>
      </c>
      <c r="AF3199" s="247" t="s">
        <v>6709</v>
      </c>
      <c r="AG3199" s="242" t="str">
        <f>IFERROR(VLOOKUP(작성용!A:A,RM!A:D,4,0),"-")</f>
        <v>정민지</v>
      </c>
      <c r="AH3199" s="9" t="s">
        <v>9318</v>
      </c>
      <c r="AI3199" s="238" t="s">
        <v>9173</v>
      </c>
      <c r="AJ3199" s="238" t="s">
        <v>9173</v>
      </c>
      <c r="AK3199" s="238" t="s">
        <v>6726</v>
      </c>
      <c r="AL3199" s="238">
        <v>3198</v>
      </c>
    </row>
    <row r="3200" spans="1:38" x14ac:dyDescent="0.3">
      <c r="A3200" s="232" t="s">
        <v>337</v>
      </c>
      <c r="B3200" s="232" t="s">
        <v>10291</v>
      </c>
      <c r="C3200" s="244" t="s">
        <v>6717</v>
      </c>
      <c r="D3200" s="240" t="s">
        <v>8555</v>
      </c>
      <c r="E3200" s="239" t="s">
        <v>5218</v>
      </c>
      <c r="F3200" s="243" t="s">
        <v>6729</v>
      </c>
      <c r="G3200" s="214">
        <v>0</v>
      </c>
      <c r="H3200" s="234" t="s">
        <v>9313</v>
      </c>
      <c r="I3200" s="234"/>
      <c r="J3200" s="234"/>
      <c r="K3200" s="234"/>
      <c r="L3200" s="234"/>
      <c r="M3200" s="234"/>
      <c r="N3200" s="234" t="s">
        <v>6720</v>
      </c>
      <c r="O3200" s="249" t="s">
        <v>10292</v>
      </c>
      <c r="P3200" s="249" t="s">
        <v>10293</v>
      </c>
      <c r="Q3200" s="226" t="s">
        <v>10294</v>
      </c>
      <c r="R3200" s="212" t="s">
        <v>5219</v>
      </c>
      <c r="S3200" s="213" t="s">
        <v>9173</v>
      </c>
      <c r="T3200" s="236">
        <v>45534</v>
      </c>
      <c r="U3200" s="237" t="s">
        <v>6722</v>
      </c>
      <c r="V3200" s="237">
        <v>45567</v>
      </c>
      <c r="W3200" s="237">
        <v>45582</v>
      </c>
      <c r="X3200" s="237">
        <v>45582</v>
      </c>
      <c r="Y3200" s="237"/>
      <c r="Z3200" s="237" t="s">
        <v>6504</v>
      </c>
      <c r="AA3200" s="225">
        <v>202409</v>
      </c>
      <c r="AB3200" s="246"/>
      <c r="AC3200" s="236" t="s">
        <v>6708</v>
      </c>
      <c r="AD3200" s="247" t="s">
        <v>6709</v>
      </c>
      <c r="AE3200" s="248">
        <v>0</v>
      </c>
      <c r="AF3200" s="247" t="s">
        <v>6709</v>
      </c>
      <c r="AG3200" s="242" t="str">
        <f>IFERROR(VLOOKUP(작성용!A:A,RM!A:D,4,0),"-")</f>
        <v>정민지</v>
      </c>
      <c r="AH3200" s="9" t="s">
        <v>9318</v>
      </c>
      <c r="AI3200" s="238" t="s">
        <v>9173</v>
      </c>
      <c r="AJ3200" s="238" t="s">
        <v>9173</v>
      </c>
      <c r="AK3200" s="238" t="s">
        <v>6726</v>
      </c>
      <c r="AL3200" s="238">
        <v>3199</v>
      </c>
    </row>
    <row r="3201" spans="1:38" x14ac:dyDescent="0.3">
      <c r="A3201" s="232" t="s">
        <v>337</v>
      </c>
      <c r="B3201" s="232" t="s">
        <v>10291</v>
      </c>
      <c r="C3201" s="244" t="s">
        <v>6717</v>
      </c>
      <c r="D3201" s="240" t="s">
        <v>8557</v>
      </c>
      <c r="E3201" s="239" t="s">
        <v>5220</v>
      </c>
      <c r="F3201" s="243" t="s">
        <v>6729</v>
      </c>
      <c r="G3201" s="214">
        <v>0</v>
      </c>
      <c r="H3201" s="234" t="s">
        <v>9313</v>
      </c>
      <c r="I3201" s="234"/>
      <c r="J3201" s="234"/>
      <c r="K3201" s="234"/>
      <c r="L3201" s="234"/>
      <c r="M3201" s="234"/>
      <c r="N3201" s="234" t="s">
        <v>6720</v>
      </c>
      <c r="O3201" s="249" t="s">
        <v>10292</v>
      </c>
      <c r="P3201" s="249" t="s">
        <v>10293</v>
      </c>
      <c r="Q3201" s="226" t="s">
        <v>10294</v>
      </c>
      <c r="R3201" s="212" t="s">
        <v>5221</v>
      </c>
      <c r="S3201" s="213" t="s">
        <v>9173</v>
      </c>
      <c r="T3201" s="236">
        <v>45534</v>
      </c>
      <c r="U3201" s="237" t="s">
        <v>6722</v>
      </c>
      <c r="V3201" s="237">
        <v>45567</v>
      </c>
      <c r="W3201" s="237">
        <v>45582</v>
      </c>
      <c r="X3201" s="237">
        <v>45582</v>
      </c>
      <c r="Y3201" s="237"/>
      <c r="Z3201" s="237" t="s">
        <v>6504</v>
      </c>
      <c r="AA3201" s="225">
        <v>202409</v>
      </c>
      <c r="AB3201" s="246"/>
      <c r="AC3201" s="236" t="s">
        <v>6708</v>
      </c>
      <c r="AD3201" s="247" t="s">
        <v>6709</v>
      </c>
      <c r="AE3201" s="248">
        <v>0</v>
      </c>
      <c r="AF3201" s="247" t="s">
        <v>6709</v>
      </c>
      <c r="AG3201" s="242" t="str">
        <f>IFERROR(VLOOKUP(작성용!A:A,RM!A:D,4,0),"-")</f>
        <v>정민지</v>
      </c>
      <c r="AH3201" s="9" t="s">
        <v>9318</v>
      </c>
      <c r="AI3201" s="238" t="s">
        <v>9173</v>
      </c>
      <c r="AJ3201" s="238" t="s">
        <v>9173</v>
      </c>
      <c r="AK3201" s="238" t="s">
        <v>6726</v>
      </c>
      <c r="AL3201" s="238">
        <v>3200</v>
      </c>
    </row>
    <row r="3202" spans="1:38" x14ac:dyDescent="0.3">
      <c r="A3202" s="232" t="s">
        <v>337</v>
      </c>
      <c r="B3202" s="232" t="s">
        <v>10291</v>
      </c>
      <c r="C3202" s="244" t="s">
        <v>6717</v>
      </c>
      <c r="D3202" s="240" t="s">
        <v>10300</v>
      </c>
      <c r="E3202" s="239" t="s">
        <v>6513</v>
      </c>
      <c r="F3202" s="243" t="s">
        <v>6729</v>
      </c>
      <c r="G3202" s="214">
        <v>0</v>
      </c>
      <c r="H3202" s="234" t="s">
        <v>9313</v>
      </c>
      <c r="I3202" s="234"/>
      <c r="J3202" s="234"/>
      <c r="K3202" s="234"/>
      <c r="L3202" s="234"/>
      <c r="M3202" s="234"/>
      <c r="N3202" s="234" t="s">
        <v>6720</v>
      </c>
      <c r="O3202" s="249" t="s">
        <v>10292</v>
      </c>
      <c r="P3202" s="249" t="s">
        <v>10293</v>
      </c>
      <c r="Q3202" s="226" t="s">
        <v>10294</v>
      </c>
      <c r="R3202" s="212" t="s">
        <v>6514</v>
      </c>
      <c r="S3202" s="213" t="s">
        <v>9173</v>
      </c>
      <c r="T3202" s="236">
        <v>45534</v>
      </c>
      <c r="U3202" s="237" t="s">
        <v>6722</v>
      </c>
      <c r="V3202" s="237">
        <v>45567</v>
      </c>
      <c r="W3202" s="237">
        <v>45582</v>
      </c>
      <c r="X3202" s="237">
        <v>45582</v>
      </c>
      <c r="Y3202" s="237"/>
      <c r="Z3202" s="237" t="s">
        <v>6504</v>
      </c>
      <c r="AA3202" s="225">
        <v>202409</v>
      </c>
      <c r="AB3202" s="246"/>
      <c r="AC3202" s="236" t="s">
        <v>6708</v>
      </c>
      <c r="AD3202" s="247" t="s">
        <v>6709</v>
      </c>
      <c r="AE3202" s="248">
        <v>0</v>
      </c>
      <c r="AF3202" s="247" t="s">
        <v>6709</v>
      </c>
      <c r="AG3202" s="242" t="str">
        <f>IFERROR(VLOOKUP(작성용!A:A,RM!A:D,4,0),"-")</f>
        <v>정민지</v>
      </c>
      <c r="AH3202" s="9" t="s">
        <v>9318</v>
      </c>
      <c r="AI3202" s="238" t="s">
        <v>9173</v>
      </c>
      <c r="AJ3202" s="238" t="s">
        <v>9173</v>
      </c>
      <c r="AK3202" s="238" t="s">
        <v>6726</v>
      </c>
      <c r="AL3202" s="238">
        <v>3201</v>
      </c>
    </row>
    <row r="3203" spans="1:38" x14ac:dyDescent="0.3">
      <c r="A3203" s="232" t="s">
        <v>337</v>
      </c>
      <c r="B3203" s="232" t="s">
        <v>10291</v>
      </c>
      <c r="C3203" s="244" t="s">
        <v>6717</v>
      </c>
      <c r="D3203" s="240" t="s">
        <v>7436</v>
      </c>
      <c r="E3203" s="239" t="s">
        <v>4595</v>
      </c>
      <c r="F3203" s="243" t="s">
        <v>6729</v>
      </c>
      <c r="G3203" s="214">
        <v>0</v>
      </c>
      <c r="H3203" s="234" t="s">
        <v>9313</v>
      </c>
      <c r="I3203" s="234"/>
      <c r="J3203" s="234"/>
      <c r="K3203" s="234"/>
      <c r="L3203" s="234"/>
      <c r="M3203" s="234"/>
      <c r="N3203" s="234" t="s">
        <v>6720</v>
      </c>
      <c r="O3203" s="249" t="s">
        <v>10292</v>
      </c>
      <c r="P3203" s="249" t="s">
        <v>10293</v>
      </c>
      <c r="Q3203" s="226" t="s">
        <v>10294</v>
      </c>
      <c r="R3203" s="212" t="s">
        <v>6515</v>
      </c>
      <c r="S3203" s="213" t="s">
        <v>9173</v>
      </c>
      <c r="T3203" s="236">
        <v>45534</v>
      </c>
      <c r="U3203" s="237" t="s">
        <v>6722</v>
      </c>
      <c r="V3203" s="237">
        <v>45567</v>
      </c>
      <c r="W3203" s="237">
        <v>45582</v>
      </c>
      <c r="X3203" s="237">
        <v>45582</v>
      </c>
      <c r="Y3203" s="237"/>
      <c r="Z3203" s="237" t="s">
        <v>6504</v>
      </c>
      <c r="AA3203" s="225">
        <v>202409</v>
      </c>
      <c r="AB3203" s="246"/>
      <c r="AC3203" s="236" t="s">
        <v>6708</v>
      </c>
      <c r="AD3203" s="247" t="s">
        <v>6709</v>
      </c>
      <c r="AE3203" s="248">
        <v>0</v>
      </c>
      <c r="AF3203" s="247" t="s">
        <v>6709</v>
      </c>
      <c r="AG3203" s="242" t="str">
        <f>IFERROR(VLOOKUP(작성용!A:A,RM!A:D,4,0),"-")</f>
        <v>정민지</v>
      </c>
      <c r="AH3203" s="9" t="s">
        <v>9318</v>
      </c>
      <c r="AI3203" s="238" t="s">
        <v>9173</v>
      </c>
      <c r="AJ3203" s="238" t="s">
        <v>9173</v>
      </c>
      <c r="AK3203" s="238" t="s">
        <v>6726</v>
      </c>
      <c r="AL3203" s="238">
        <v>3202</v>
      </c>
    </row>
    <row r="3204" spans="1:38" x14ac:dyDescent="0.3">
      <c r="A3204" s="232" t="s">
        <v>337</v>
      </c>
      <c r="B3204" s="232" t="s">
        <v>10291</v>
      </c>
      <c r="C3204" s="244" t="s">
        <v>6717</v>
      </c>
      <c r="D3204" s="240" t="s">
        <v>8070</v>
      </c>
      <c r="E3204" s="239" t="s">
        <v>4689</v>
      </c>
      <c r="F3204" s="243" t="s">
        <v>6729</v>
      </c>
      <c r="G3204" s="214">
        <v>0</v>
      </c>
      <c r="H3204" s="234" t="s">
        <v>9313</v>
      </c>
      <c r="I3204" s="234"/>
      <c r="J3204" s="234"/>
      <c r="K3204" s="234"/>
      <c r="L3204" s="234"/>
      <c r="M3204" s="234"/>
      <c r="N3204" s="234" t="s">
        <v>6720</v>
      </c>
      <c r="O3204" s="249" t="s">
        <v>10292</v>
      </c>
      <c r="P3204" s="249" t="s">
        <v>10293</v>
      </c>
      <c r="Q3204" s="226" t="s">
        <v>10294</v>
      </c>
      <c r="R3204" s="212" t="s">
        <v>4690</v>
      </c>
      <c r="S3204" s="213" t="s">
        <v>9173</v>
      </c>
      <c r="T3204" s="236">
        <v>45534</v>
      </c>
      <c r="U3204" s="237" t="s">
        <v>6722</v>
      </c>
      <c r="V3204" s="237">
        <v>45567</v>
      </c>
      <c r="W3204" s="237">
        <v>45582</v>
      </c>
      <c r="X3204" s="237">
        <v>45582</v>
      </c>
      <c r="Y3204" s="237"/>
      <c r="Z3204" s="237" t="s">
        <v>6504</v>
      </c>
      <c r="AA3204" s="225">
        <v>202409</v>
      </c>
      <c r="AB3204" s="246"/>
      <c r="AC3204" s="236" t="s">
        <v>6708</v>
      </c>
      <c r="AD3204" s="247" t="s">
        <v>6709</v>
      </c>
      <c r="AE3204" s="248">
        <v>0</v>
      </c>
      <c r="AF3204" s="247" t="s">
        <v>6709</v>
      </c>
      <c r="AG3204" s="242" t="str">
        <f>IFERROR(VLOOKUP(작성용!A:A,RM!A:D,4,0),"-")</f>
        <v>정민지</v>
      </c>
      <c r="AH3204" s="9" t="s">
        <v>9318</v>
      </c>
      <c r="AI3204" s="238" t="s">
        <v>9173</v>
      </c>
      <c r="AJ3204" s="238" t="s">
        <v>9173</v>
      </c>
      <c r="AK3204" s="238" t="s">
        <v>6726</v>
      </c>
      <c r="AL3204" s="238">
        <v>3203</v>
      </c>
    </row>
    <row r="3205" spans="1:38" x14ac:dyDescent="0.3">
      <c r="A3205" s="232" t="s">
        <v>337</v>
      </c>
      <c r="B3205" s="232" t="s">
        <v>10291</v>
      </c>
      <c r="C3205" s="244" t="s">
        <v>6717</v>
      </c>
      <c r="D3205" s="240" t="s">
        <v>9696</v>
      </c>
      <c r="E3205" s="239" t="s">
        <v>5789</v>
      </c>
      <c r="F3205" s="243" t="s">
        <v>6729</v>
      </c>
      <c r="G3205" s="214">
        <v>0</v>
      </c>
      <c r="H3205" s="234" t="s">
        <v>9313</v>
      </c>
      <c r="I3205" s="234"/>
      <c r="J3205" s="234"/>
      <c r="K3205" s="234"/>
      <c r="L3205" s="234"/>
      <c r="M3205" s="234"/>
      <c r="N3205" s="234" t="s">
        <v>6720</v>
      </c>
      <c r="O3205" s="249" t="s">
        <v>10292</v>
      </c>
      <c r="P3205" s="249" t="s">
        <v>10293</v>
      </c>
      <c r="Q3205" s="226" t="s">
        <v>10294</v>
      </c>
      <c r="R3205" s="212" t="s">
        <v>5790</v>
      </c>
      <c r="S3205" s="213" t="s">
        <v>9173</v>
      </c>
      <c r="T3205" s="236">
        <v>45534</v>
      </c>
      <c r="U3205" s="237" t="s">
        <v>6722</v>
      </c>
      <c r="V3205" s="237">
        <v>45567</v>
      </c>
      <c r="W3205" s="237">
        <v>45582</v>
      </c>
      <c r="X3205" s="237">
        <v>45582</v>
      </c>
      <c r="Y3205" s="237"/>
      <c r="Z3205" s="237" t="s">
        <v>6504</v>
      </c>
      <c r="AA3205" s="225">
        <v>202409</v>
      </c>
      <c r="AB3205" s="246"/>
      <c r="AC3205" s="236" t="s">
        <v>6708</v>
      </c>
      <c r="AD3205" s="247" t="s">
        <v>6709</v>
      </c>
      <c r="AE3205" s="248">
        <v>0</v>
      </c>
      <c r="AF3205" s="247" t="s">
        <v>6709</v>
      </c>
      <c r="AG3205" s="242" t="str">
        <f>IFERROR(VLOOKUP(작성용!A:A,RM!A:D,4,0),"-")</f>
        <v>정민지</v>
      </c>
      <c r="AH3205" s="9" t="s">
        <v>9318</v>
      </c>
      <c r="AI3205" s="238" t="s">
        <v>9173</v>
      </c>
      <c r="AJ3205" s="238" t="s">
        <v>9173</v>
      </c>
      <c r="AK3205" s="238" t="s">
        <v>6726</v>
      </c>
      <c r="AL3205" s="238">
        <v>3204</v>
      </c>
    </row>
    <row r="3206" spans="1:38" x14ac:dyDescent="0.3">
      <c r="A3206" s="232" t="s">
        <v>337</v>
      </c>
      <c r="B3206" s="232" t="s">
        <v>10291</v>
      </c>
      <c r="C3206" s="244" t="s">
        <v>6717</v>
      </c>
      <c r="D3206" s="240" t="s">
        <v>7363</v>
      </c>
      <c r="E3206" s="239" t="s">
        <v>3986</v>
      </c>
      <c r="F3206" s="243" t="s">
        <v>6729</v>
      </c>
      <c r="G3206" s="214">
        <v>0</v>
      </c>
      <c r="H3206" s="234" t="s">
        <v>9313</v>
      </c>
      <c r="I3206" s="234"/>
      <c r="J3206" s="234"/>
      <c r="K3206" s="234"/>
      <c r="L3206" s="234"/>
      <c r="M3206" s="234"/>
      <c r="N3206" s="234" t="s">
        <v>6720</v>
      </c>
      <c r="O3206" s="249" t="s">
        <v>10292</v>
      </c>
      <c r="P3206" s="249" t="s">
        <v>10293</v>
      </c>
      <c r="Q3206" s="226" t="s">
        <v>10294</v>
      </c>
      <c r="R3206" s="212" t="s">
        <v>4189</v>
      </c>
      <c r="S3206" s="213" t="s">
        <v>9173</v>
      </c>
      <c r="T3206" s="236">
        <v>45534</v>
      </c>
      <c r="U3206" s="237" t="s">
        <v>6722</v>
      </c>
      <c r="V3206" s="237">
        <v>45567</v>
      </c>
      <c r="W3206" s="237">
        <v>45582</v>
      </c>
      <c r="X3206" s="237">
        <v>45582</v>
      </c>
      <c r="Y3206" s="237"/>
      <c r="Z3206" s="237" t="s">
        <v>6504</v>
      </c>
      <c r="AA3206" s="225">
        <v>202409</v>
      </c>
      <c r="AB3206" s="246"/>
      <c r="AC3206" s="236" t="s">
        <v>6708</v>
      </c>
      <c r="AD3206" s="247" t="s">
        <v>6709</v>
      </c>
      <c r="AE3206" s="248">
        <v>0</v>
      </c>
      <c r="AF3206" s="247" t="s">
        <v>6709</v>
      </c>
      <c r="AG3206" s="242" t="str">
        <f>IFERROR(VLOOKUP(작성용!A:A,RM!A:D,4,0),"-")</f>
        <v>정민지</v>
      </c>
      <c r="AH3206" s="9" t="s">
        <v>9318</v>
      </c>
      <c r="AI3206" s="238" t="s">
        <v>9173</v>
      </c>
      <c r="AJ3206" s="238" t="s">
        <v>9173</v>
      </c>
      <c r="AK3206" s="238" t="s">
        <v>6726</v>
      </c>
      <c r="AL3206" s="238">
        <v>3205</v>
      </c>
    </row>
    <row r="3207" spans="1:38" x14ac:dyDescent="0.3">
      <c r="A3207" s="232" t="s">
        <v>337</v>
      </c>
      <c r="B3207" s="232" t="s">
        <v>10291</v>
      </c>
      <c r="C3207" s="244" t="s">
        <v>6717</v>
      </c>
      <c r="D3207" s="240" t="s">
        <v>8406</v>
      </c>
      <c r="E3207" s="239" t="s">
        <v>5080</v>
      </c>
      <c r="F3207" s="243" t="s">
        <v>6729</v>
      </c>
      <c r="G3207" s="214">
        <v>0</v>
      </c>
      <c r="H3207" s="234" t="s">
        <v>9313</v>
      </c>
      <c r="I3207" s="234"/>
      <c r="J3207" s="234"/>
      <c r="K3207" s="234"/>
      <c r="L3207" s="234"/>
      <c r="M3207" s="234"/>
      <c r="N3207" s="234" t="s">
        <v>6720</v>
      </c>
      <c r="O3207" s="249" t="s">
        <v>10292</v>
      </c>
      <c r="P3207" s="249" t="s">
        <v>10293</v>
      </c>
      <c r="Q3207" s="226" t="s">
        <v>10294</v>
      </c>
      <c r="R3207" s="212" t="s">
        <v>5081</v>
      </c>
      <c r="S3207" s="213" t="s">
        <v>9173</v>
      </c>
      <c r="T3207" s="236">
        <v>45534</v>
      </c>
      <c r="U3207" s="237" t="s">
        <v>6722</v>
      </c>
      <c r="V3207" s="237">
        <v>45567</v>
      </c>
      <c r="W3207" s="237">
        <v>45582</v>
      </c>
      <c r="X3207" s="237">
        <v>45582</v>
      </c>
      <c r="Y3207" s="237"/>
      <c r="Z3207" s="237" t="s">
        <v>6504</v>
      </c>
      <c r="AA3207" s="225">
        <v>202409</v>
      </c>
      <c r="AB3207" s="246"/>
      <c r="AC3207" s="236" t="s">
        <v>6708</v>
      </c>
      <c r="AD3207" s="247" t="s">
        <v>6709</v>
      </c>
      <c r="AE3207" s="248">
        <v>0</v>
      </c>
      <c r="AF3207" s="247" t="s">
        <v>6709</v>
      </c>
      <c r="AG3207" s="242" t="str">
        <f>IFERROR(VLOOKUP(작성용!A:A,RM!A:D,4,0),"-")</f>
        <v>정민지</v>
      </c>
      <c r="AH3207" s="9" t="s">
        <v>9318</v>
      </c>
      <c r="AI3207" s="238" t="s">
        <v>9173</v>
      </c>
      <c r="AJ3207" s="238" t="s">
        <v>9173</v>
      </c>
      <c r="AK3207" s="238" t="s">
        <v>6726</v>
      </c>
      <c r="AL3207" s="238">
        <v>3206</v>
      </c>
    </row>
    <row r="3208" spans="1:38" x14ac:dyDescent="0.3">
      <c r="A3208" s="232" t="s">
        <v>337</v>
      </c>
      <c r="B3208" s="232" t="s">
        <v>10291</v>
      </c>
      <c r="C3208" s="244" t="s">
        <v>6717</v>
      </c>
      <c r="D3208" s="240" t="s">
        <v>8408</v>
      </c>
      <c r="E3208" s="239" t="s">
        <v>5084</v>
      </c>
      <c r="F3208" s="243" t="s">
        <v>6729</v>
      </c>
      <c r="G3208" s="214">
        <v>0</v>
      </c>
      <c r="H3208" s="234" t="s">
        <v>9313</v>
      </c>
      <c r="I3208" s="234"/>
      <c r="J3208" s="234"/>
      <c r="K3208" s="234"/>
      <c r="L3208" s="234"/>
      <c r="M3208" s="234"/>
      <c r="N3208" s="234" t="s">
        <v>6720</v>
      </c>
      <c r="O3208" s="249" t="s">
        <v>10292</v>
      </c>
      <c r="P3208" s="249" t="s">
        <v>10293</v>
      </c>
      <c r="Q3208" s="226" t="s">
        <v>10294</v>
      </c>
      <c r="R3208" s="212" t="s">
        <v>5085</v>
      </c>
      <c r="S3208" s="213" t="s">
        <v>9173</v>
      </c>
      <c r="T3208" s="236">
        <v>45534</v>
      </c>
      <c r="U3208" s="237" t="s">
        <v>6722</v>
      </c>
      <c r="V3208" s="237">
        <v>45567</v>
      </c>
      <c r="W3208" s="237">
        <v>45582</v>
      </c>
      <c r="X3208" s="237">
        <v>45582</v>
      </c>
      <c r="Y3208" s="237"/>
      <c r="Z3208" s="237" t="s">
        <v>6504</v>
      </c>
      <c r="AA3208" s="225">
        <v>202409</v>
      </c>
      <c r="AB3208" s="246"/>
      <c r="AC3208" s="236" t="s">
        <v>6708</v>
      </c>
      <c r="AD3208" s="247" t="s">
        <v>6709</v>
      </c>
      <c r="AE3208" s="248">
        <v>0</v>
      </c>
      <c r="AF3208" s="247" t="s">
        <v>6709</v>
      </c>
      <c r="AG3208" s="242" t="str">
        <f>IFERROR(VLOOKUP(작성용!A:A,RM!A:D,4,0),"-")</f>
        <v>정민지</v>
      </c>
      <c r="AH3208" s="9" t="s">
        <v>9318</v>
      </c>
      <c r="AI3208" s="238" t="s">
        <v>9173</v>
      </c>
      <c r="AJ3208" s="238" t="s">
        <v>9173</v>
      </c>
      <c r="AK3208" s="238" t="s">
        <v>6726</v>
      </c>
      <c r="AL3208" s="238">
        <v>3207</v>
      </c>
    </row>
    <row r="3209" spans="1:38" x14ac:dyDescent="0.3">
      <c r="A3209" s="232" t="s">
        <v>337</v>
      </c>
      <c r="B3209" s="232" t="s">
        <v>10291</v>
      </c>
      <c r="C3209" s="244" t="s">
        <v>6717</v>
      </c>
      <c r="D3209" s="240" t="s">
        <v>10301</v>
      </c>
      <c r="E3209" s="239" t="s">
        <v>6516</v>
      </c>
      <c r="F3209" s="243" t="s">
        <v>6729</v>
      </c>
      <c r="G3209" s="214">
        <v>0</v>
      </c>
      <c r="H3209" s="234" t="s">
        <v>9313</v>
      </c>
      <c r="I3209" s="234"/>
      <c r="J3209" s="234"/>
      <c r="K3209" s="234"/>
      <c r="L3209" s="234"/>
      <c r="M3209" s="234"/>
      <c r="N3209" s="234" t="s">
        <v>6720</v>
      </c>
      <c r="O3209" s="249" t="s">
        <v>10292</v>
      </c>
      <c r="P3209" s="249" t="s">
        <v>10293</v>
      </c>
      <c r="Q3209" s="226" t="s">
        <v>10294</v>
      </c>
      <c r="R3209" s="212" t="s">
        <v>6517</v>
      </c>
      <c r="S3209" s="213" t="s">
        <v>9173</v>
      </c>
      <c r="T3209" s="236">
        <v>45534</v>
      </c>
      <c r="U3209" s="237" t="s">
        <v>6722</v>
      </c>
      <c r="V3209" s="237">
        <v>45567</v>
      </c>
      <c r="W3209" s="237">
        <v>45582</v>
      </c>
      <c r="X3209" s="237">
        <v>45582</v>
      </c>
      <c r="Y3209" s="237"/>
      <c r="Z3209" s="237" t="s">
        <v>6504</v>
      </c>
      <c r="AA3209" s="225">
        <v>202409</v>
      </c>
      <c r="AB3209" s="246"/>
      <c r="AC3209" s="236" t="s">
        <v>6708</v>
      </c>
      <c r="AD3209" s="247" t="s">
        <v>6709</v>
      </c>
      <c r="AE3209" s="248">
        <v>0</v>
      </c>
      <c r="AF3209" s="247" t="s">
        <v>6709</v>
      </c>
      <c r="AG3209" s="242" t="str">
        <f>IFERROR(VLOOKUP(작성용!A:A,RM!A:D,4,0),"-")</f>
        <v>정민지</v>
      </c>
      <c r="AH3209" s="9" t="s">
        <v>9318</v>
      </c>
      <c r="AI3209" s="238" t="s">
        <v>9173</v>
      </c>
      <c r="AJ3209" s="238" t="s">
        <v>9173</v>
      </c>
      <c r="AK3209" s="238" t="s">
        <v>6726</v>
      </c>
      <c r="AL3209" s="238">
        <v>3208</v>
      </c>
    </row>
    <row r="3210" spans="1:38" x14ac:dyDescent="0.3">
      <c r="A3210" s="232" t="s">
        <v>337</v>
      </c>
      <c r="B3210" s="232" t="s">
        <v>10291</v>
      </c>
      <c r="C3210" s="244" t="s">
        <v>6717</v>
      </c>
      <c r="D3210" s="240" t="s">
        <v>7350</v>
      </c>
      <c r="E3210" s="239" t="s">
        <v>4534</v>
      </c>
      <c r="F3210" s="243" t="s">
        <v>6729</v>
      </c>
      <c r="G3210" s="214">
        <v>0</v>
      </c>
      <c r="H3210" s="234" t="s">
        <v>9313</v>
      </c>
      <c r="I3210" s="234"/>
      <c r="J3210" s="234"/>
      <c r="K3210" s="234"/>
      <c r="L3210" s="234"/>
      <c r="M3210" s="234"/>
      <c r="N3210" s="234" t="s">
        <v>6720</v>
      </c>
      <c r="O3210" s="249" t="s">
        <v>10292</v>
      </c>
      <c r="P3210" s="249" t="s">
        <v>10293</v>
      </c>
      <c r="Q3210" s="226" t="s">
        <v>10294</v>
      </c>
      <c r="R3210" s="212" t="s">
        <v>4535</v>
      </c>
      <c r="S3210" s="213" t="s">
        <v>9173</v>
      </c>
      <c r="T3210" s="236">
        <v>45534</v>
      </c>
      <c r="U3210" s="237" t="s">
        <v>6722</v>
      </c>
      <c r="V3210" s="237">
        <v>45567</v>
      </c>
      <c r="W3210" s="237">
        <v>45582</v>
      </c>
      <c r="X3210" s="237">
        <v>45582</v>
      </c>
      <c r="Y3210" s="237"/>
      <c r="Z3210" s="237" t="s">
        <v>6504</v>
      </c>
      <c r="AA3210" s="225">
        <v>202409</v>
      </c>
      <c r="AB3210" s="246"/>
      <c r="AC3210" s="236" t="s">
        <v>6708</v>
      </c>
      <c r="AD3210" s="247" t="s">
        <v>6709</v>
      </c>
      <c r="AE3210" s="248">
        <v>0</v>
      </c>
      <c r="AF3210" s="247" t="s">
        <v>6709</v>
      </c>
      <c r="AG3210" s="242" t="str">
        <f>IFERROR(VLOOKUP(작성용!A:A,RM!A:D,4,0),"-")</f>
        <v>정민지</v>
      </c>
      <c r="AH3210" s="9" t="s">
        <v>9318</v>
      </c>
      <c r="AI3210" s="238" t="s">
        <v>9173</v>
      </c>
      <c r="AJ3210" s="238" t="s">
        <v>9173</v>
      </c>
      <c r="AK3210" s="238" t="s">
        <v>6726</v>
      </c>
      <c r="AL3210" s="238">
        <v>3209</v>
      </c>
    </row>
    <row r="3211" spans="1:38" x14ac:dyDescent="0.3">
      <c r="A3211" s="232" t="s">
        <v>337</v>
      </c>
      <c r="B3211" s="232" t="s">
        <v>10291</v>
      </c>
      <c r="C3211" s="244" t="s">
        <v>6717</v>
      </c>
      <c r="D3211" s="240" t="s">
        <v>7358</v>
      </c>
      <c r="E3211" s="239" t="s">
        <v>4542</v>
      </c>
      <c r="F3211" s="243" t="s">
        <v>6729</v>
      </c>
      <c r="G3211" s="214">
        <v>0</v>
      </c>
      <c r="H3211" s="234" t="s">
        <v>9313</v>
      </c>
      <c r="I3211" s="234"/>
      <c r="J3211" s="234"/>
      <c r="K3211" s="234"/>
      <c r="L3211" s="234"/>
      <c r="M3211" s="234"/>
      <c r="N3211" s="234" t="s">
        <v>6720</v>
      </c>
      <c r="O3211" s="249" t="s">
        <v>10292</v>
      </c>
      <c r="P3211" s="249" t="s">
        <v>10293</v>
      </c>
      <c r="Q3211" s="226" t="s">
        <v>10294</v>
      </c>
      <c r="R3211" s="212" t="s">
        <v>4543</v>
      </c>
      <c r="S3211" s="213" t="s">
        <v>9173</v>
      </c>
      <c r="T3211" s="236">
        <v>45534</v>
      </c>
      <c r="U3211" s="237" t="s">
        <v>6722</v>
      </c>
      <c r="V3211" s="237">
        <v>45567</v>
      </c>
      <c r="W3211" s="237">
        <v>45582</v>
      </c>
      <c r="X3211" s="237">
        <v>45582</v>
      </c>
      <c r="Y3211" s="237"/>
      <c r="Z3211" s="237" t="s">
        <v>6504</v>
      </c>
      <c r="AA3211" s="225">
        <v>202409</v>
      </c>
      <c r="AB3211" s="246"/>
      <c r="AC3211" s="236" t="s">
        <v>6708</v>
      </c>
      <c r="AD3211" s="247" t="s">
        <v>6709</v>
      </c>
      <c r="AE3211" s="248">
        <v>0</v>
      </c>
      <c r="AF3211" s="247" t="s">
        <v>6709</v>
      </c>
      <c r="AG3211" s="242" t="str">
        <f>IFERROR(VLOOKUP(작성용!A:A,RM!A:D,4,0),"-")</f>
        <v>정민지</v>
      </c>
      <c r="AH3211" s="9" t="s">
        <v>9318</v>
      </c>
      <c r="AI3211" s="238" t="s">
        <v>9173</v>
      </c>
      <c r="AJ3211" s="238" t="s">
        <v>9173</v>
      </c>
      <c r="AK3211" s="238" t="s">
        <v>6726</v>
      </c>
      <c r="AL3211" s="238">
        <v>3210</v>
      </c>
    </row>
    <row r="3212" spans="1:38" x14ac:dyDescent="0.3">
      <c r="A3212" s="232" t="s">
        <v>337</v>
      </c>
      <c r="B3212" s="232" t="s">
        <v>10291</v>
      </c>
      <c r="C3212" s="244" t="s">
        <v>6717</v>
      </c>
      <c r="D3212" s="240" t="s">
        <v>10302</v>
      </c>
      <c r="E3212" s="239" t="s">
        <v>6518</v>
      </c>
      <c r="F3212" s="243" t="s">
        <v>6729</v>
      </c>
      <c r="G3212" s="214">
        <v>0</v>
      </c>
      <c r="H3212" s="234" t="s">
        <v>9313</v>
      </c>
      <c r="I3212" s="234"/>
      <c r="J3212" s="234"/>
      <c r="K3212" s="234"/>
      <c r="L3212" s="234"/>
      <c r="M3212" s="234"/>
      <c r="N3212" s="234" t="s">
        <v>6720</v>
      </c>
      <c r="O3212" s="249" t="s">
        <v>10292</v>
      </c>
      <c r="P3212" s="249" t="s">
        <v>10293</v>
      </c>
      <c r="Q3212" s="226" t="s">
        <v>10294</v>
      </c>
      <c r="R3212" s="212" t="s">
        <v>6519</v>
      </c>
      <c r="S3212" s="213" t="s">
        <v>9173</v>
      </c>
      <c r="T3212" s="236">
        <v>45534</v>
      </c>
      <c r="U3212" s="237" t="s">
        <v>6722</v>
      </c>
      <c r="V3212" s="237">
        <v>45567</v>
      </c>
      <c r="W3212" s="237">
        <v>45582</v>
      </c>
      <c r="X3212" s="237">
        <v>45582</v>
      </c>
      <c r="Y3212" s="237"/>
      <c r="Z3212" s="237" t="s">
        <v>6504</v>
      </c>
      <c r="AA3212" s="225">
        <v>202409</v>
      </c>
      <c r="AB3212" s="246"/>
      <c r="AC3212" s="236" t="s">
        <v>6708</v>
      </c>
      <c r="AD3212" s="247" t="s">
        <v>6709</v>
      </c>
      <c r="AE3212" s="248">
        <v>0</v>
      </c>
      <c r="AF3212" s="247" t="s">
        <v>6709</v>
      </c>
      <c r="AG3212" s="242" t="str">
        <f>IFERROR(VLOOKUP(작성용!A:A,RM!A:D,4,0),"-")</f>
        <v>정민지</v>
      </c>
      <c r="AH3212" s="9" t="s">
        <v>9318</v>
      </c>
      <c r="AI3212" s="238" t="s">
        <v>9173</v>
      </c>
      <c r="AJ3212" s="238" t="s">
        <v>9173</v>
      </c>
      <c r="AK3212" s="238" t="s">
        <v>6726</v>
      </c>
      <c r="AL3212" s="238">
        <v>3211</v>
      </c>
    </row>
    <row r="3213" spans="1:38" x14ac:dyDescent="0.3">
      <c r="A3213" s="232" t="s">
        <v>337</v>
      </c>
      <c r="B3213" s="232" t="s">
        <v>10291</v>
      </c>
      <c r="C3213" s="244" t="s">
        <v>6717</v>
      </c>
      <c r="D3213" s="240" t="s">
        <v>6762</v>
      </c>
      <c r="E3213" s="239" t="s">
        <v>4495</v>
      </c>
      <c r="F3213" s="243" t="s">
        <v>6729</v>
      </c>
      <c r="G3213" s="214">
        <v>0</v>
      </c>
      <c r="H3213" s="234" t="s">
        <v>9313</v>
      </c>
      <c r="I3213" s="234"/>
      <c r="J3213" s="234"/>
      <c r="K3213" s="234"/>
      <c r="L3213" s="234"/>
      <c r="M3213" s="234"/>
      <c r="N3213" s="234" t="s">
        <v>6720</v>
      </c>
      <c r="O3213" s="249" t="s">
        <v>10292</v>
      </c>
      <c r="P3213" s="249" t="s">
        <v>10293</v>
      </c>
      <c r="Q3213" s="226" t="s">
        <v>10294</v>
      </c>
      <c r="R3213" s="212" t="s">
        <v>4496</v>
      </c>
      <c r="S3213" s="213" t="s">
        <v>9173</v>
      </c>
      <c r="T3213" s="236">
        <v>45534</v>
      </c>
      <c r="U3213" s="237" t="s">
        <v>6722</v>
      </c>
      <c r="V3213" s="237">
        <v>45567</v>
      </c>
      <c r="W3213" s="237">
        <v>45582</v>
      </c>
      <c r="X3213" s="237">
        <v>45582</v>
      </c>
      <c r="Y3213" s="237"/>
      <c r="Z3213" s="237" t="s">
        <v>6504</v>
      </c>
      <c r="AA3213" s="225">
        <v>202409</v>
      </c>
      <c r="AB3213" s="246"/>
      <c r="AC3213" s="236" t="s">
        <v>6708</v>
      </c>
      <c r="AD3213" s="247" t="s">
        <v>6709</v>
      </c>
      <c r="AE3213" s="248">
        <v>0</v>
      </c>
      <c r="AF3213" s="247" t="s">
        <v>6709</v>
      </c>
      <c r="AG3213" s="242" t="str">
        <f>IFERROR(VLOOKUP(작성용!A:A,RM!A:D,4,0),"-")</f>
        <v>정민지</v>
      </c>
      <c r="AH3213" s="9" t="s">
        <v>9318</v>
      </c>
      <c r="AI3213" s="238" t="s">
        <v>9173</v>
      </c>
      <c r="AJ3213" s="238" t="s">
        <v>9173</v>
      </c>
      <c r="AK3213" s="238" t="s">
        <v>6726</v>
      </c>
      <c r="AL3213" s="238">
        <v>3212</v>
      </c>
    </row>
    <row r="3214" spans="1:38" x14ac:dyDescent="0.3">
      <c r="A3214" s="232" t="s">
        <v>337</v>
      </c>
      <c r="B3214" s="232" t="s">
        <v>10291</v>
      </c>
      <c r="C3214" s="244" t="s">
        <v>6717</v>
      </c>
      <c r="D3214" s="240" t="s">
        <v>10303</v>
      </c>
      <c r="E3214" s="239" t="s">
        <v>6520</v>
      </c>
      <c r="F3214" s="243" t="s">
        <v>6729</v>
      </c>
      <c r="G3214" s="214">
        <v>0</v>
      </c>
      <c r="H3214" s="234" t="s">
        <v>9313</v>
      </c>
      <c r="I3214" s="234"/>
      <c r="J3214" s="234"/>
      <c r="K3214" s="234"/>
      <c r="L3214" s="234"/>
      <c r="M3214" s="234"/>
      <c r="N3214" s="234" t="s">
        <v>6720</v>
      </c>
      <c r="O3214" s="249" t="s">
        <v>10292</v>
      </c>
      <c r="P3214" s="249" t="s">
        <v>10293</v>
      </c>
      <c r="Q3214" s="226" t="s">
        <v>10294</v>
      </c>
      <c r="R3214" s="212" t="s">
        <v>6521</v>
      </c>
      <c r="S3214" s="213" t="s">
        <v>9173</v>
      </c>
      <c r="T3214" s="236">
        <v>45534</v>
      </c>
      <c r="U3214" s="237" t="s">
        <v>6722</v>
      </c>
      <c r="V3214" s="237">
        <v>45567</v>
      </c>
      <c r="W3214" s="237">
        <v>45582</v>
      </c>
      <c r="X3214" s="237">
        <v>45582</v>
      </c>
      <c r="Y3214" s="237"/>
      <c r="Z3214" s="237" t="s">
        <v>6504</v>
      </c>
      <c r="AA3214" s="225">
        <v>202409</v>
      </c>
      <c r="AB3214" s="246"/>
      <c r="AC3214" s="236" t="s">
        <v>6708</v>
      </c>
      <c r="AD3214" s="247" t="s">
        <v>6709</v>
      </c>
      <c r="AE3214" s="248">
        <v>0</v>
      </c>
      <c r="AF3214" s="247" t="s">
        <v>6709</v>
      </c>
      <c r="AG3214" s="242" t="str">
        <f>IFERROR(VLOOKUP(작성용!A:A,RM!A:D,4,0),"-")</f>
        <v>정민지</v>
      </c>
      <c r="AH3214" s="9" t="s">
        <v>9318</v>
      </c>
      <c r="AI3214" s="238" t="s">
        <v>9173</v>
      </c>
      <c r="AJ3214" s="238" t="s">
        <v>9173</v>
      </c>
      <c r="AK3214" s="238" t="s">
        <v>6726</v>
      </c>
      <c r="AL3214" s="238">
        <v>3213</v>
      </c>
    </row>
    <row r="3215" spans="1:38" x14ac:dyDescent="0.3">
      <c r="A3215" s="232" t="s">
        <v>337</v>
      </c>
      <c r="B3215" s="232" t="s">
        <v>10291</v>
      </c>
      <c r="C3215" s="244" t="s">
        <v>6717</v>
      </c>
      <c r="D3215" s="240" t="s">
        <v>10304</v>
      </c>
      <c r="E3215" s="239" t="s">
        <v>6522</v>
      </c>
      <c r="F3215" s="243" t="s">
        <v>6729</v>
      </c>
      <c r="G3215" s="214">
        <v>0</v>
      </c>
      <c r="H3215" s="234" t="s">
        <v>9313</v>
      </c>
      <c r="I3215" s="234"/>
      <c r="J3215" s="234"/>
      <c r="K3215" s="234"/>
      <c r="L3215" s="234"/>
      <c r="M3215" s="234"/>
      <c r="N3215" s="234" t="s">
        <v>6720</v>
      </c>
      <c r="O3215" s="249" t="s">
        <v>10292</v>
      </c>
      <c r="P3215" s="249" t="s">
        <v>10293</v>
      </c>
      <c r="Q3215" s="226" t="s">
        <v>10294</v>
      </c>
      <c r="R3215" s="212" t="s">
        <v>6523</v>
      </c>
      <c r="S3215" s="213" t="s">
        <v>9173</v>
      </c>
      <c r="T3215" s="236">
        <v>45534</v>
      </c>
      <c r="U3215" s="237" t="s">
        <v>6722</v>
      </c>
      <c r="V3215" s="237">
        <v>45567</v>
      </c>
      <c r="W3215" s="237">
        <v>45582</v>
      </c>
      <c r="X3215" s="237">
        <v>45582</v>
      </c>
      <c r="Y3215" s="237"/>
      <c r="Z3215" s="237" t="s">
        <v>6504</v>
      </c>
      <c r="AA3215" s="225">
        <v>202409</v>
      </c>
      <c r="AB3215" s="246"/>
      <c r="AC3215" s="236" t="s">
        <v>6708</v>
      </c>
      <c r="AD3215" s="247" t="s">
        <v>6709</v>
      </c>
      <c r="AE3215" s="248">
        <v>0</v>
      </c>
      <c r="AF3215" s="247" t="s">
        <v>6709</v>
      </c>
      <c r="AG3215" s="242" t="str">
        <f>IFERROR(VLOOKUP(작성용!A:A,RM!A:D,4,0),"-")</f>
        <v>정민지</v>
      </c>
      <c r="AH3215" s="9" t="s">
        <v>9318</v>
      </c>
      <c r="AI3215" s="238" t="s">
        <v>9173</v>
      </c>
      <c r="AJ3215" s="238" t="s">
        <v>9173</v>
      </c>
      <c r="AK3215" s="238" t="s">
        <v>6726</v>
      </c>
      <c r="AL3215" s="238">
        <v>3214</v>
      </c>
    </row>
    <row r="3216" spans="1:38" x14ac:dyDescent="0.3">
      <c r="A3216" s="232" t="s">
        <v>337</v>
      </c>
      <c r="B3216" s="232" t="s">
        <v>10291</v>
      </c>
      <c r="C3216" s="244" t="s">
        <v>6717</v>
      </c>
      <c r="D3216" s="240" t="s">
        <v>10305</v>
      </c>
      <c r="E3216" s="239" t="s">
        <v>6524</v>
      </c>
      <c r="F3216" s="243" t="s">
        <v>6729</v>
      </c>
      <c r="G3216" s="214">
        <v>0</v>
      </c>
      <c r="H3216" s="234" t="s">
        <v>9313</v>
      </c>
      <c r="I3216" s="234"/>
      <c r="J3216" s="234"/>
      <c r="K3216" s="234"/>
      <c r="L3216" s="234"/>
      <c r="M3216" s="234"/>
      <c r="N3216" s="234" t="s">
        <v>6720</v>
      </c>
      <c r="O3216" s="249" t="s">
        <v>10292</v>
      </c>
      <c r="P3216" s="249" t="s">
        <v>10293</v>
      </c>
      <c r="Q3216" s="226" t="s">
        <v>10294</v>
      </c>
      <c r="R3216" s="212" t="s">
        <v>6525</v>
      </c>
      <c r="S3216" s="213" t="s">
        <v>9173</v>
      </c>
      <c r="T3216" s="236">
        <v>45534</v>
      </c>
      <c r="U3216" s="237" t="s">
        <v>6722</v>
      </c>
      <c r="V3216" s="237">
        <v>45567</v>
      </c>
      <c r="W3216" s="237">
        <v>45582</v>
      </c>
      <c r="X3216" s="237">
        <v>45582</v>
      </c>
      <c r="Y3216" s="237"/>
      <c r="Z3216" s="237" t="s">
        <v>6504</v>
      </c>
      <c r="AA3216" s="225">
        <v>202409</v>
      </c>
      <c r="AB3216" s="246"/>
      <c r="AC3216" s="236" t="s">
        <v>6708</v>
      </c>
      <c r="AD3216" s="247" t="s">
        <v>6709</v>
      </c>
      <c r="AE3216" s="248">
        <v>0</v>
      </c>
      <c r="AF3216" s="247" t="s">
        <v>6709</v>
      </c>
      <c r="AG3216" s="242" t="str">
        <f>IFERROR(VLOOKUP(작성용!A:A,RM!A:D,4,0),"-")</f>
        <v>정민지</v>
      </c>
      <c r="AH3216" s="9" t="s">
        <v>9318</v>
      </c>
      <c r="AI3216" s="238" t="s">
        <v>9173</v>
      </c>
      <c r="AJ3216" s="238" t="s">
        <v>9173</v>
      </c>
      <c r="AK3216" s="238" t="s">
        <v>6726</v>
      </c>
      <c r="AL3216" s="238">
        <v>3215</v>
      </c>
    </row>
    <row r="3217" spans="1:38" x14ac:dyDescent="0.3">
      <c r="A3217" s="232" t="s">
        <v>337</v>
      </c>
      <c r="B3217" s="232" t="s">
        <v>10291</v>
      </c>
      <c r="C3217" s="244" t="s">
        <v>6717</v>
      </c>
      <c r="D3217" s="240" t="s">
        <v>10306</v>
      </c>
      <c r="E3217" s="239" t="s">
        <v>6526</v>
      </c>
      <c r="F3217" s="243" t="s">
        <v>6729</v>
      </c>
      <c r="G3217" s="214">
        <v>0</v>
      </c>
      <c r="H3217" s="234" t="s">
        <v>9313</v>
      </c>
      <c r="I3217" s="234"/>
      <c r="J3217" s="234"/>
      <c r="K3217" s="234"/>
      <c r="L3217" s="234"/>
      <c r="M3217" s="234"/>
      <c r="N3217" s="234" t="s">
        <v>6720</v>
      </c>
      <c r="O3217" s="249" t="s">
        <v>10292</v>
      </c>
      <c r="P3217" s="249" t="s">
        <v>10293</v>
      </c>
      <c r="Q3217" s="226" t="s">
        <v>10294</v>
      </c>
      <c r="R3217" s="212" t="s">
        <v>6527</v>
      </c>
      <c r="S3217" s="213" t="s">
        <v>9173</v>
      </c>
      <c r="T3217" s="236">
        <v>45534</v>
      </c>
      <c r="U3217" s="237" t="s">
        <v>6722</v>
      </c>
      <c r="V3217" s="237">
        <v>45558</v>
      </c>
      <c r="W3217" s="237">
        <v>45582</v>
      </c>
      <c r="X3217" s="237">
        <v>45582</v>
      </c>
      <c r="Y3217" s="237"/>
      <c r="Z3217" s="237" t="s">
        <v>6504</v>
      </c>
      <c r="AA3217" s="225">
        <v>202409</v>
      </c>
      <c r="AB3217" s="246"/>
      <c r="AC3217" s="236" t="s">
        <v>6708</v>
      </c>
      <c r="AD3217" s="247" t="s">
        <v>6709</v>
      </c>
      <c r="AE3217" s="248">
        <v>0</v>
      </c>
      <c r="AF3217" s="247" t="s">
        <v>6709</v>
      </c>
      <c r="AG3217" s="242" t="str">
        <f>IFERROR(VLOOKUP(작성용!A:A,RM!A:D,4,0),"-")</f>
        <v>정민지</v>
      </c>
      <c r="AH3217" s="9" t="s">
        <v>9318</v>
      </c>
      <c r="AI3217" s="238" t="s">
        <v>10295</v>
      </c>
      <c r="AJ3217" s="238" t="s">
        <v>9173</v>
      </c>
      <c r="AK3217" s="238" t="s">
        <v>6726</v>
      </c>
      <c r="AL3217" s="238">
        <v>3216</v>
      </c>
    </row>
    <row r="3218" spans="1:38" x14ac:dyDescent="0.3">
      <c r="A3218" s="232" t="s">
        <v>337</v>
      </c>
      <c r="B3218" s="232" t="s">
        <v>10291</v>
      </c>
      <c r="C3218" s="244" t="s">
        <v>6717</v>
      </c>
      <c r="D3218" s="240" t="s">
        <v>10100</v>
      </c>
      <c r="E3218" s="239" t="s">
        <v>6067</v>
      </c>
      <c r="F3218" s="243" t="s">
        <v>6729</v>
      </c>
      <c r="G3218" s="214">
        <v>0</v>
      </c>
      <c r="H3218" s="234" t="s">
        <v>9313</v>
      </c>
      <c r="I3218" s="234"/>
      <c r="J3218" s="234"/>
      <c r="K3218" s="234"/>
      <c r="L3218" s="234"/>
      <c r="M3218" s="234"/>
      <c r="N3218" s="234" t="s">
        <v>6720</v>
      </c>
      <c r="O3218" s="249" t="s">
        <v>10292</v>
      </c>
      <c r="P3218" s="249" t="s">
        <v>10293</v>
      </c>
      <c r="Q3218" s="226" t="s">
        <v>10294</v>
      </c>
      <c r="R3218" s="212" t="s">
        <v>6068</v>
      </c>
      <c r="S3218" s="213" t="s">
        <v>9173</v>
      </c>
      <c r="T3218" s="236">
        <v>45534</v>
      </c>
      <c r="U3218" s="237" t="s">
        <v>6722</v>
      </c>
      <c r="V3218" s="237">
        <v>45567</v>
      </c>
      <c r="W3218" s="237">
        <v>45582</v>
      </c>
      <c r="X3218" s="237">
        <v>45582</v>
      </c>
      <c r="Y3218" s="237"/>
      <c r="Z3218" s="237" t="s">
        <v>6504</v>
      </c>
      <c r="AA3218" s="225">
        <v>202409</v>
      </c>
      <c r="AB3218" s="246"/>
      <c r="AC3218" s="236" t="s">
        <v>6708</v>
      </c>
      <c r="AD3218" s="247" t="s">
        <v>6709</v>
      </c>
      <c r="AE3218" s="248">
        <v>0</v>
      </c>
      <c r="AF3218" s="247" t="s">
        <v>6709</v>
      </c>
      <c r="AG3218" s="242" t="str">
        <f>IFERROR(VLOOKUP(작성용!A:A,RM!A:D,4,0),"-")</f>
        <v>정민지</v>
      </c>
      <c r="AH3218" s="9" t="s">
        <v>9318</v>
      </c>
      <c r="AI3218" s="238" t="s">
        <v>9173</v>
      </c>
      <c r="AJ3218" s="238" t="s">
        <v>9173</v>
      </c>
      <c r="AK3218" s="238" t="s">
        <v>6726</v>
      </c>
      <c r="AL3218" s="238">
        <v>3217</v>
      </c>
    </row>
    <row r="3219" spans="1:38" x14ac:dyDescent="0.3">
      <c r="A3219" s="232" t="s">
        <v>337</v>
      </c>
      <c r="B3219" s="232" t="s">
        <v>10291</v>
      </c>
      <c r="C3219" s="244" t="s">
        <v>6717</v>
      </c>
      <c r="D3219" s="240" t="s">
        <v>10307</v>
      </c>
      <c r="E3219" s="239" t="s">
        <v>6528</v>
      </c>
      <c r="F3219" s="243" t="s">
        <v>6729</v>
      </c>
      <c r="G3219" s="214">
        <v>0</v>
      </c>
      <c r="H3219" s="234" t="s">
        <v>9313</v>
      </c>
      <c r="I3219" s="234"/>
      <c r="J3219" s="234"/>
      <c r="K3219" s="234"/>
      <c r="L3219" s="234"/>
      <c r="M3219" s="234"/>
      <c r="N3219" s="234" t="s">
        <v>6720</v>
      </c>
      <c r="O3219" s="249" t="s">
        <v>10292</v>
      </c>
      <c r="P3219" s="249" t="s">
        <v>10293</v>
      </c>
      <c r="Q3219" s="226" t="s">
        <v>10294</v>
      </c>
      <c r="R3219" s="212" t="s">
        <v>6529</v>
      </c>
      <c r="S3219" s="213" t="s">
        <v>9173</v>
      </c>
      <c r="T3219" s="236">
        <v>45534</v>
      </c>
      <c r="U3219" s="237" t="s">
        <v>6722</v>
      </c>
      <c r="V3219" s="237">
        <v>45567</v>
      </c>
      <c r="W3219" s="237">
        <v>45582</v>
      </c>
      <c r="X3219" s="237">
        <v>45582</v>
      </c>
      <c r="Y3219" s="237"/>
      <c r="Z3219" s="237" t="s">
        <v>6504</v>
      </c>
      <c r="AA3219" s="225">
        <v>202409</v>
      </c>
      <c r="AB3219" s="246"/>
      <c r="AC3219" s="236" t="s">
        <v>6708</v>
      </c>
      <c r="AD3219" s="247" t="s">
        <v>6709</v>
      </c>
      <c r="AE3219" s="248">
        <v>0</v>
      </c>
      <c r="AF3219" s="247" t="s">
        <v>6709</v>
      </c>
      <c r="AG3219" s="242" t="str">
        <f>IFERROR(VLOOKUP(작성용!A:A,RM!A:D,4,0),"-")</f>
        <v>정민지</v>
      </c>
      <c r="AH3219" s="9" t="s">
        <v>9318</v>
      </c>
      <c r="AI3219" s="238" t="s">
        <v>9173</v>
      </c>
      <c r="AJ3219" s="238" t="s">
        <v>9173</v>
      </c>
      <c r="AK3219" s="238" t="s">
        <v>6726</v>
      </c>
      <c r="AL3219" s="238">
        <v>3218</v>
      </c>
    </row>
    <row r="3220" spans="1:38" x14ac:dyDescent="0.3">
      <c r="A3220" s="232" t="s">
        <v>337</v>
      </c>
      <c r="B3220" s="232" t="s">
        <v>10291</v>
      </c>
      <c r="C3220" s="244" t="s">
        <v>6717</v>
      </c>
      <c r="D3220" s="240" t="s">
        <v>10308</v>
      </c>
      <c r="E3220" s="239" t="s">
        <v>6530</v>
      </c>
      <c r="F3220" s="243" t="s">
        <v>6729</v>
      </c>
      <c r="G3220" s="214">
        <v>0</v>
      </c>
      <c r="H3220" s="234" t="s">
        <v>9313</v>
      </c>
      <c r="I3220" s="234"/>
      <c r="J3220" s="234"/>
      <c r="K3220" s="234"/>
      <c r="L3220" s="234"/>
      <c r="M3220" s="234"/>
      <c r="N3220" s="234" t="s">
        <v>6720</v>
      </c>
      <c r="O3220" s="249" t="s">
        <v>10292</v>
      </c>
      <c r="P3220" s="249" t="s">
        <v>10293</v>
      </c>
      <c r="Q3220" s="226" t="s">
        <v>10294</v>
      </c>
      <c r="R3220" s="212" t="s">
        <v>6531</v>
      </c>
      <c r="S3220" s="213" t="s">
        <v>9173</v>
      </c>
      <c r="T3220" s="236">
        <v>45534</v>
      </c>
      <c r="U3220" s="237" t="s">
        <v>6722</v>
      </c>
      <c r="V3220" s="237">
        <v>45567</v>
      </c>
      <c r="W3220" s="237">
        <v>45582</v>
      </c>
      <c r="X3220" s="237">
        <v>45582</v>
      </c>
      <c r="Y3220" s="237"/>
      <c r="Z3220" s="237" t="s">
        <v>6504</v>
      </c>
      <c r="AA3220" s="225">
        <v>202409</v>
      </c>
      <c r="AB3220" s="246"/>
      <c r="AC3220" s="236" t="s">
        <v>6708</v>
      </c>
      <c r="AD3220" s="247" t="s">
        <v>6709</v>
      </c>
      <c r="AE3220" s="248">
        <v>0</v>
      </c>
      <c r="AF3220" s="247" t="s">
        <v>6709</v>
      </c>
      <c r="AG3220" s="242" t="str">
        <f>IFERROR(VLOOKUP(작성용!A:A,RM!A:D,4,0),"-")</f>
        <v>정민지</v>
      </c>
      <c r="AH3220" s="9" t="s">
        <v>9318</v>
      </c>
      <c r="AI3220" s="238" t="s">
        <v>9173</v>
      </c>
      <c r="AJ3220" s="238" t="s">
        <v>9173</v>
      </c>
      <c r="AK3220" s="238" t="s">
        <v>6726</v>
      </c>
      <c r="AL3220" s="238">
        <v>3219</v>
      </c>
    </row>
    <row r="3221" spans="1:38" x14ac:dyDescent="0.3">
      <c r="A3221" s="232" t="s">
        <v>337</v>
      </c>
      <c r="B3221" s="232" t="s">
        <v>10291</v>
      </c>
      <c r="C3221" s="244" t="s">
        <v>6717</v>
      </c>
      <c r="D3221" s="240" t="s">
        <v>10309</v>
      </c>
      <c r="E3221" s="239" t="s">
        <v>6532</v>
      </c>
      <c r="F3221" s="243" t="s">
        <v>6729</v>
      </c>
      <c r="G3221" s="214">
        <v>0</v>
      </c>
      <c r="H3221" s="234" t="s">
        <v>9313</v>
      </c>
      <c r="I3221" s="234"/>
      <c r="J3221" s="234"/>
      <c r="K3221" s="234"/>
      <c r="L3221" s="234"/>
      <c r="M3221" s="234"/>
      <c r="N3221" s="234" t="s">
        <v>6720</v>
      </c>
      <c r="O3221" s="249" t="s">
        <v>10292</v>
      </c>
      <c r="P3221" s="249" t="s">
        <v>10293</v>
      </c>
      <c r="Q3221" s="226" t="s">
        <v>10294</v>
      </c>
      <c r="R3221" s="212" t="s">
        <v>6533</v>
      </c>
      <c r="S3221" s="213" t="s">
        <v>9173</v>
      </c>
      <c r="T3221" s="236">
        <v>45534</v>
      </c>
      <c r="U3221" s="237" t="s">
        <v>6722</v>
      </c>
      <c r="V3221" s="237">
        <v>45558</v>
      </c>
      <c r="W3221" s="237">
        <v>45582</v>
      </c>
      <c r="X3221" s="237">
        <v>45582</v>
      </c>
      <c r="Y3221" s="237"/>
      <c r="Z3221" s="237" t="s">
        <v>6504</v>
      </c>
      <c r="AA3221" s="225">
        <v>202409</v>
      </c>
      <c r="AB3221" s="246"/>
      <c r="AC3221" s="236" t="s">
        <v>6708</v>
      </c>
      <c r="AD3221" s="247" t="s">
        <v>6709</v>
      </c>
      <c r="AE3221" s="248">
        <v>0</v>
      </c>
      <c r="AF3221" s="247" t="s">
        <v>6709</v>
      </c>
      <c r="AG3221" s="242" t="str">
        <f>IFERROR(VLOOKUP(작성용!A:A,RM!A:D,4,0),"-")</f>
        <v>정민지</v>
      </c>
      <c r="AH3221" s="9" t="s">
        <v>9318</v>
      </c>
      <c r="AI3221" s="238" t="s">
        <v>10295</v>
      </c>
      <c r="AJ3221" s="238" t="s">
        <v>9173</v>
      </c>
      <c r="AK3221" s="238" t="s">
        <v>6726</v>
      </c>
      <c r="AL3221" s="238">
        <v>3220</v>
      </c>
    </row>
    <row r="3222" spans="1:38" x14ac:dyDescent="0.3">
      <c r="A3222" s="232" t="s">
        <v>337</v>
      </c>
      <c r="B3222" s="232" t="s">
        <v>10291</v>
      </c>
      <c r="C3222" s="244" t="s">
        <v>6717</v>
      </c>
      <c r="D3222" s="240" t="s">
        <v>10310</v>
      </c>
      <c r="E3222" s="239" t="s">
        <v>6534</v>
      </c>
      <c r="F3222" s="243" t="s">
        <v>6729</v>
      </c>
      <c r="G3222" s="214">
        <v>0</v>
      </c>
      <c r="H3222" s="234" t="s">
        <v>9313</v>
      </c>
      <c r="I3222" s="234"/>
      <c r="J3222" s="234"/>
      <c r="K3222" s="234"/>
      <c r="L3222" s="234"/>
      <c r="M3222" s="234"/>
      <c r="N3222" s="234" t="s">
        <v>6720</v>
      </c>
      <c r="O3222" s="249" t="s">
        <v>10292</v>
      </c>
      <c r="P3222" s="249" t="s">
        <v>10293</v>
      </c>
      <c r="Q3222" s="226" t="s">
        <v>10294</v>
      </c>
      <c r="R3222" s="212" t="s">
        <v>6535</v>
      </c>
      <c r="S3222" s="213" t="s">
        <v>9173</v>
      </c>
      <c r="T3222" s="236">
        <v>45534</v>
      </c>
      <c r="U3222" s="237" t="s">
        <v>6722</v>
      </c>
      <c r="V3222" s="237">
        <v>45558</v>
      </c>
      <c r="W3222" s="237">
        <v>45582</v>
      </c>
      <c r="X3222" s="237">
        <v>45582</v>
      </c>
      <c r="Y3222" s="237"/>
      <c r="Z3222" s="237" t="s">
        <v>6504</v>
      </c>
      <c r="AA3222" s="225">
        <v>202409</v>
      </c>
      <c r="AB3222" s="246"/>
      <c r="AC3222" s="236" t="s">
        <v>6708</v>
      </c>
      <c r="AD3222" s="247" t="s">
        <v>6709</v>
      </c>
      <c r="AE3222" s="248">
        <v>0</v>
      </c>
      <c r="AF3222" s="247" t="s">
        <v>6709</v>
      </c>
      <c r="AG3222" s="242" t="str">
        <f>IFERROR(VLOOKUP(작성용!A:A,RM!A:D,4,0),"-")</f>
        <v>정민지</v>
      </c>
      <c r="AH3222" s="9" t="s">
        <v>9318</v>
      </c>
      <c r="AI3222" s="238" t="s">
        <v>10295</v>
      </c>
      <c r="AJ3222" s="238" t="s">
        <v>9173</v>
      </c>
      <c r="AK3222" s="238" t="s">
        <v>6726</v>
      </c>
      <c r="AL3222" s="238">
        <v>3221</v>
      </c>
    </row>
    <row r="3223" spans="1:38" x14ac:dyDescent="0.3">
      <c r="A3223" s="232" t="s">
        <v>337</v>
      </c>
      <c r="B3223" s="232" t="s">
        <v>10291</v>
      </c>
      <c r="C3223" s="244" t="s">
        <v>6717</v>
      </c>
      <c r="D3223" s="240" t="s">
        <v>10311</v>
      </c>
      <c r="E3223" s="239" t="s">
        <v>6536</v>
      </c>
      <c r="F3223" s="243" t="s">
        <v>6729</v>
      </c>
      <c r="G3223" s="214">
        <v>0</v>
      </c>
      <c r="H3223" s="234" t="s">
        <v>9313</v>
      </c>
      <c r="I3223" s="234"/>
      <c r="J3223" s="234"/>
      <c r="K3223" s="234"/>
      <c r="L3223" s="234"/>
      <c r="M3223" s="234"/>
      <c r="N3223" s="234" t="s">
        <v>6720</v>
      </c>
      <c r="O3223" s="249" t="s">
        <v>10292</v>
      </c>
      <c r="P3223" s="249" t="s">
        <v>10293</v>
      </c>
      <c r="Q3223" s="226" t="s">
        <v>10294</v>
      </c>
      <c r="R3223" s="212" t="s">
        <v>6537</v>
      </c>
      <c r="S3223" s="213" t="s">
        <v>9173</v>
      </c>
      <c r="T3223" s="236">
        <v>45534</v>
      </c>
      <c r="U3223" s="237" t="s">
        <v>6722</v>
      </c>
      <c r="V3223" s="237">
        <v>45558</v>
      </c>
      <c r="W3223" s="237">
        <v>45582</v>
      </c>
      <c r="X3223" s="237">
        <v>45582</v>
      </c>
      <c r="Y3223" s="237"/>
      <c r="Z3223" s="237" t="s">
        <v>6504</v>
      </c>
      <c r="AA3223" s="225">
        <v>202409</v>
      </c>
      <c r="AB3223" s="246"/>
      <c r="AC3223" s="236" t="s">
        <v>6708</v>
      </c>
      <c r="AD3223" s="247" t="s">
        <v>6709</v>
      </c>
      <c r="AE3223" s="248">
        <v>0</v>
      </c>
      <c r="AF3223" s="247" t="s">
        <v>6709</v>
      </c>
      <c r="AG3223" s="242" t="str">
        <f>IFERROR(VLOOKUP(작성용!A:A,RM!A:D,4,0),"-")</f>
        <v>정민지</v>
      </c>
      <c r="AH3223" s="9" t="s">
        <v>9318</v>
      </c>
      <c r="AI3223" s="238" t="s">
        <v>10295</v>
      </c>
      <c r="AJ3223" s="238" t="s">
        <v>9173</v>
      </c>
      <c r="AK3223" s="238" t="s">
        <v>6726</v>
      </c>
      <c r="AL3223" s="238">
        <v>3222</v>
      </c>
    </row>
    <row r="3224" spans="1:38" x14ac:dyDescent="0.3">
      <c r="A3224" s="232" t="s">
        <v>337</v>
      </c>
      <c r="B3224" s="232" t="s">
        <v>10291</v>
      </c>
      <c r="C3224" s="244" t="s">
        <v>6717</v>
      </c>
      <c r="D3224" s="240" t="s">
        <v>10312</v>
      </c>
      <c r="E3224" s="239" t="s">
        <v>6538</v>
      </c>
      <c r="F3224" s="243" t="s">
        <v>6729</v>
      </c>
      <c r="G3224" s="214">
        <v>0</v>
      </c>
      <c r="H3224" s="234" t="s">
        <v>9313</v>
      </c>
      <c r="I3224" s="234"/>
      <c r="J3224" s="234"/>
      <c r="K3224" s="234"/>
      <c r="L3224" s="234"/>
      <c r="M3224" s="234"/>
      <c r="N3224" s="234" t="s">
        <v>6720</v>
      </c>
      <c r="O3224" s="249" t="s">
        <v>10292</v>
      </c>
      <c r="P3224" s="249" t="s">
        <v>10293</v>
      </c>
      <c r="Q3224" s="226" t="s">
        <v>10294</v>
      </c>
      <c r="R3224" s="212" t="s">
        <v>6539</v>
      </c>
      <c r="S3224" s="213" t="s">
        <v>9173</v>
      </c>
      <c r="T3224" s="236">
        <v>45534</v>
      </c>
      <c r="U3224" s="237" t="s">
        <v>6722</v>
      </c>
      <c r="V3224" s="237">
        <v>45567</v>
      </c>
      <c r="W3224" s="237">
        <v>45582</v>
      </c>
      <c r="X3224" s="237">
        <v>45582</v>
      </c>
      <c r="Y3224" s="237"/>
      <c r="Z3224" s="237" t="s">
        <v>6504</v>
      </c>
      <c r="AA3224" s="225">
        <v>202409</v>
      </c>
      <c r="AB3224" s="246"/>
      <c r="AC3224" s="236" t="s">
        <v>6708</v>
      </c>
      <c r="AD3224" s="247" t="s">
        <v>6709</v>
      </c>
      <c r="AE3224" s="248">
        <v>0</v>
      </c>
      <c r="AF3224" s="247" t="s">
        <v>6709</v>
      </c>
      <c r="AG3224" s="242" t="str">
        <f>IFERROR(VLOOKUP(작성용!A:A,RM!A:D,4,0),"-")</f>
        <v>정민지</v>
      </c>
      <c r="AH3224" s="9" t="s">
        <v>9318</v>
      </c>
      <c r="AI3224" s="238" t="s">
        <v>9173</v>
      </c>
      <c r="AJ3224" s="238" t="s">
        <v>9173</v>
      </c>
      <c r="AK3224" s="238" t="s">
        <v>6726</v>
      </c>
      <c r="AL3224" s="238">
        <v>3223</v>
      </c>
    </row>
    <row r="3225" spans="1:38" x14ac:dyDescent="0.3">
      <c r="A3225" s="232" t="s">
        <v>337</v>
      </c>
      <c r="B3225" s="232" t="s">
        <v>10291</v>
      </c>
      <c r="C3225" s="244" t="s">
        <v>6717</v>
      </c>
      <c r="D3225" s="240" t="s">
        <v>10313</v>
      </c>
      <c r="E3225" s="239" t="s">
        <v>6540</v>
      </c>
      <c r="F3225" s="243" t="s">
        <v>6729</v>
      </c>
      <c r="G3225" s="214">
        <v>0</v>
      </c>
      <c r="H3225" s="234" t="s">
        <v>9313</v>
      </c>
      <c r="I3225" s="234"/>
      <c r="J3225" s="234"/>
      <c r="K3225" s="234"/>
      <c r="L3225" s="234"/>
      <c r="M3225" s="234"/>
      <c r="N3225" s="234" t="s">
        <v>6720</v>
      </c>
      <c r="O3225" s="249" t="s">
        <v>10292</v>
      </c>
      <c r="P3225" s="249" t="s">
        <v>10293</v>
      </c>
      <c r="Q3225" s="226" t="s">
        <v>10294</v>
      </c>
      <c r="R3225" s="212" t="s">
        <v>6541</v>
      </c>
      <c r="S3225" s="213" t="s">
        <v>9173</v>
      </c>
      <c r="T3225" s="236">
        <v>45534</v>
      </c>
      <c r="U3225" s="237" t="s">
        <v>6722</v>
      </c>
      <c r="V3225" s="237">
        <v>45558</v>
      </c>
      <c r="W3225" s="237">
        <v>45582</v>
      </c>
      <c r="X3225" s="237">
        <v>45582</v>
      </c>
      <c r="Y3225" s="237"/>
      <c r="Z3225" s="237" t="s">
        <v>6504</v>
      </c>
      <c r="AA3225" s="225">
        <v>202409</v>
      </c>
      <c r="AB3225" s="246"/>
      <c r="AC3225" s="236" t="s">
        <v>6708</v>
      </c>
      <c r="AD3225" s="247" t="s">
        <v>6709</v>
      </c>
      <c r="AE3225" s="248">
        <v>0</v>
      </c>
      <c r="AF3225" s="247" t="s">
        <v>6709</v>
      </c>
      <c r="AG3225" s="242" t="str">
        <f>IFERROR(VLOOKUP(작성용!A:A,RM!A:D,4,0),"-")</f>
        <v>정민지</v>
      </c>
      <c r="AH3225" s="9" t="s">
        <v>9318</v>
      </c>
      <c r="AI3225" s="238" t="s">
        <v>10295</v>
      </c>
      <c r="AJ3225" s="238" t="s">
        <v>9173</v>
      </c>
      <c r="AK3225" s="238" t="s">
        <v>6726</v>
      </c>
      <c r="AL3225" s="238">
        <v>3224</v>
      </c>
    </row>
    <row r="3226" spans="1:38" x14ac:dyDescent="0.3">
      <c r="A3226" s="232" t="s">
        <v>337</v>
      </c>
      <c r="B3226" s="232" t="s">
        <v>10291</v>
      </c>
      <c r="C3226" s="244" t="s">
        <v>6717</v>
      </c>
      <c r="D3226" s="240" t="s">
        <v>10314</v>
      </c>
      <c r="E3226" s="239" t="s">
        <v>6542</v>
      </c>
      <c r="F3226" s="243" t="s">
        <v>6729</v>
      </c>
      <c r="G3226" s="214">
        <v>0</v>
      </c>
      <c r="H3226" s="234" t="s">
        <v>9313</v>
      </c>
      <c r="I3226" s="234"/>
      <c r="J3226" s="234"/>
      <c r="K3226" s="234"/>
      <c r="L3226" s="234"/>
      <c r="M3226" s="234"/>
      <c r="N3226" s="234" t="s">
        <v>6720</v>
      </c>
      <c r="O3226" s="249" t="s">
        <v>10292</v>
      </c>
      <c r="P3226" s="249" t="s">
        <v>10293</v>
      </c>
      <c r="Q3226" s="226" t="s">
        <v>10294</v>
      </c>
      <c r="R3226" s="212" t="s">
        <v>6543</v>
      </c>
      <c r="S3226" s="213" t="s">
        <v>9173</v>
      </c>
      <c r="T3226" s="236">
        <v>45534</v>
      </c>
      <c r="U3226" s="237" t="s">
        <v>6722</v>
      </c>
      <c r="V3226" s="237">
        <v>45567</v>
      </c>
      <c r="W3226" s="237">
        <v>45582</v>
      </c>
      <c r="X3226" s="237">
        <v>45582</v>
      </c>
      <c r="Y3226" s="237"/>
      <c r="Z3226" s="237" t="s">
        <v>6504</v>
      </c>
      <c r="AA3226" s="225">
        <v>202409</v>
      </c>
      <c r="AB3226" s="246"/>
      <c r="AC3226" s="236" t="s">
        <v>6708</v>
      </c>
      <c r="AD3226" s="247" t="s">
        <v>6709</v>
      </c>
      <c r="AE3226" s="248">
        <v>0</v>
      </c>
      <c r="AF3226" s="247" t="s">
        <v>6709</v>
      </c>
      <c r="AG3226" s="242" t="str">
        <f>IFERROR(VLOOKUP(작성용!A:A,RM!A:D,4,0),"-")</f>
        <v>정민지</v>
      </c>
      <c r="AH3226" s="9" t="s">
        <v>9318</v>
      </c>
      <c r="AI3226" s="238" t="s">
        <v>9173</v>
      </c>
      <c r="AJ3226" s="238" t="s">
        <v>9173</v>
      </c>
      <c r="AK3226" s="238" t="s">
        <v>6726</v>
      </c>
      <c r="AL3226" s="238">
        <v>3225</v>
      </c>
    </row>
    <row r="3227" spans="1:38" x14ac:dyDescent="0.3">
      <c r="A3227" s="232" t="s">
        <v>337</v>
      </c>
      <c r="B3227" s="232" t="s">
        <v>10291</v>
      </c>
      <c r="C3227" s="244" t="s">
        <v>6717</v>
      </c>
      <c r="D3227" s="240" t="s">
        <v>6872</v>
      </c>
      <c r="E3227" s="239" t="s">
        <v>5096</v>
      </c>
      <c r="F3227" s="243" t="s">
        <v>6729</v>
      </c>
      <c r="G3227" s="214">
        <v>0</v>
      </c>
      <c r="H3227" s="234" t="s">
        <v>9313</v>
      </c>
      <c r="I3227" s="234"/>
      <c r="J3227" s="234"/>
      <c r="K3227" s="234"/>
      <c r="L3227" s="234"/>
      <c r="M3227" s="234"/>
      <c r="N3227" s="234" t="s">
        <v>6720</v>
      </c>
      <c r="O3227" s="249" t="s">
        <v>10292</v>
      </c>
      <c r="P3227" s="249" t="s">
        <v>10293</v>
      </c>
      <c r="Q3227" s="226" t="s">
        <v>10294</v>
      </c>
      <c r="R3227" s="212" t="s">
        <v>5097</v>
      </c>
      <c r="S3227" s="213" t="s">
        <v>9173</v>
      </c>
      <c r="T3227" s="236">
        <v>45534</v>
      </c>
      <c r="U3227" s="237" t="s">
        <v>6722</v>
      </c>
      <c r="V3227" s="237">
        <v>45567</v>
      </c>
      <c r="W3227" s="237">
        <v>45582</v>
      </c>
      <c r="X3227" s="237">
        <v>45582</v>
      </c>
      <c r="Y3227" s="237"/>
      <c r="Z3227" s="237" t="s">
        <v>6504</v>
      </c>
      <c r="AA3227" s="225">
        <v>202409</v>
      </c>
      <c r="AB3227" s="246"/>
      <c r="AC3227" s="236" t="s">
        <v>6708</v>
      </c>
      <c r="AD3227" s="247" t="s">
        <v>6709</v>
      </c>
      <c r="AE3227" s="248">
        <v>0</v>
      </c>
      <c r="AF3227" s="247" t="s">
        <v>6709</v>
      </c>
      <c r="AG3227" s="242" t="str">
        <f>IFERROR(VLOOKUP(작성용!A:A,RM!A:D,4,0),"-")</f>
        <v>정민지</v>
      </c>
      <c r="AH3227" s="9" t="s">
        <v>9318</v>
      </c>
      <c r="AI3227" s="238" t="s">
        <v>9173</v>
      </c>
      <c r="AJ3227" s="238" t="s">
        <v>9173</v>
      </c>
      <c r="AK3227" s="238" t="s">
        <v>6726</v>
      </c>
      <c r="AL3227" s="238">
        <v>3226</v>
      </c>
    </row>
    <row r="3228" spans="1:38" x14ac:dyDescent="0.3">
      <c r="A3228" s="232" t="s">
        <v>337</v>
      </c>
      <c r="B3228" s="232" t="s">
        <v>10291</v>
      </c>
      <c r="C3228" s="244" t="s">
        <v>6717</v>
      </c>
      <c r="D3228" s="240" t="s">
        <v>10315</v>
      </c>
      <c r="E3228" s="239" t="s">
        <v>6544</v>
      </c>
      <c r="F3228" s="243" t="s">
        <v>6729</v>
      </c>
      <c r="G3228" s="214">
        <v>0</v>
      </c>
      <c r="H3228" s="234" t="s">
        <v>9313</v>
      </c>
      <c r="I3228" s="234"/>
      <c r="J3228" s="234"/>
      <c r="K3228" s="234"/>
      <c r="L3228" s="234"/>
      <c r="M3228" s="234"/>
      <c r="N3228" s="234" t="s">
        <v>6720</v>
      </c>
      <c r="O3228" s="249" t="s">
        <v>10292</v>
      </c>
      <c r="P3228" s="249" t="s">
        <v>10293</v>
      </c>
      <c r="Q3228" s="226" t="s">
        <v>10294</v>
      </c>
      <c r="R3228" s="212" t="s">
        <v>6545</v>
      </c>
      <c r="S3228" s="213" t="s">
        <v>9173</v>
      </c>
      <c r="T3228" s="236">
        <v>45534</v>
      </c>
      <c r="U3228" s="237" t="s">
        <v>6722</v>
      </c>
      <c r="V3228" s="237">
        <v>45567</v>
      </c>
      <c r="W3228" s="237">
        <v>45582</v>
      </c>
      <c r="X3228" s="237">
        <v>45582</v>
      </c>
      <c r="Y3228" s="237"/>
      <c r="Z3228" s="237" t="s">
        <v>6504</v>
      </c>
      <c r="AA3228" s="225">
        <v>202409</v>
      </c>
      <c r="AB3228" s="246"/>
      <c r="AC3228" s="236" t="s">
        <v>6708</v>
      </c>
      <c r="AD3228" s="247" t="s">
        <v>6709</v>
      </c>
      <c r="AE3228" s="248">
        <v>0</v>
      </c>
      <c r="AF3228" s="247" t="s">
        <v>6709</v>
      </c>
      <c r="AG3228" s="242" t="str">
        <f>IFERROR(VLOOKUP(작성용!A:A,RM!A:D,4,0),"-")</f>
        <v>정민지</v>
      </c>
      <c r="AH3228" s="9" t="s">
        <v>9318</v>
      </c>
      <c r="AI3228" s="238" t="s">
        <v>9173</v>
      </c>
      <c r="AJ3228" s="238" t="s">
        <v>9173</v>
      </c>
      <c r="AK3228" s="238" t="s">
        <v>6726</v>
      </c>
      <c r="AL3228" s="238">
        <v>3227</v>
      </c>
    </row>
    <row r="3229" spans="1:38" x14ac:dyDescent="0.3">
      <c r="A3229" s="232" t="s">
        <v>337</v>
      </c>
      <c r="B3229" s="232" t="s">
        <v>10291</v>
      </c>
      <c r="C3229" s="244" t="s">
        <v>6717</v>
      </c>
      <c r="D3229" s="240" t="s">
        <v>10316</v>
      </c>
      <c r="E3229" s="239" t="s">
        <v>6546</v>
      </c>
      <c r="F3229" s="243" t="s">
        <v>6729</v>
      </c>
      <c r="G3229" s="214">
        <v>0</v>
      </c>
      <c r="H3229" s="234" t="s">
        <v>9313</v>
      </c>
      <c r="I3229" s="234"/>
      <c r="J3229" s="234"/>
      <c r="K3229" s="234"/>
      <c r="L3229" s="234"/>
      <c r="M3229" s="234"/>
      <c r="N3229" s="234" t="s">
        <v>6720</v>
      </c>
      <c r="O3229" s="249" t="s">
        <v>10292</v>
      </c>
      <c r="P3229" s="249" t="s">
        <v>10293</v>
      </c>
      <c r="Q3229" s="226" t="s">
        <v>10294</v>
      </c>
      <c r="R3229" s="212" t="s">
        <v>6547</v>
      </c>
      <c r="S3229" s="213" t="s">
        <v>9173</v>
      </c>
      <c r="T3229" s="236">
        <v>45534</v>
      </c>
      <c r="U3229" s="237" t="s">
        <v>6722</v>
      </c>
      <c r="V3229" s="237">
        <v>45567</v>
      </c>
      <c r="W3229" s="237">
        <v>45582</v>
      </c>
      <c r="X3229" s="237">
        <v>45582</v>
      </c>
      <c r="Y3229" s="237"/>
      <c r="Z3229" s="237" t="s">
        <v>6504</v>
      </c>
      <c r="AA3229" s="225">
        <v>202409</v>
      </c>
      <c r="AB3229" s="246"/>
      <c r="AC3229" s="236" t="s">
        <v>6708</v>
      </c>
      <c r="AD3229" s="247" t="s">
        <v>6709</v>
      </c>
      <c r="AE3229" s="248">
        <v>0</v>
      </c>
      <c r="AF3229" s="247" t="s">
        <v>6709</v>
      </c>
      <c r="AG3229" s="242" t="str">
        <f>IFERROR(VLOOKUP(작성용!A:A,RM!A:D,4,0),"-")</f>
        <v>정민지</v>
      </c>
      <c r="AH3229" s="9" t="s">
        <v>9318</v>
      </c>
      <c r="AI3229" s="238" t="s">
        <v>9173</v>
      </c>
      <c r="AJ3229" s="238" t="s">
        <v>9173</v>
      </c>
      <c r="AK3229" s="238" t="s">
        <v>6726</v>
      </c>
      <c r="AL3229" s="238">
        <v>3228</v>
      </c>
    </row>
    <row r="3230" spans="1:38" x14ac:dyDescent="0.3">
      <c r="A3230" s="232" t="s">
        <v>337</v>
      </c>
      <c r="B3230" s="232" t="s">
        <v>10291</v>
      </c>
      <c r="C3230" s="244" t="s">
        <v>6717</v>
      </c>
      <c r="D3230" s="240" t="s">
        <v>10317</v>
      </c>
      <c r="E3230" s="239" t="s">
        <v>6548</v>
      </c>
      <c r="F3230" s="243" t="s">
        <v>6729</v>
      </c>
      <c r="G3230" s="214">
        <v>0</v>
      </c>
      <c r="H3230" s="234" t="s">
        <v>9313</v>
      </c>
      <c r="I3230" s="234"/>
      <c r="J3230" s="234"/>
      <c r="K3230" s="234"/>
      <c r="L3230" s="234"/>
      <c r="M3230" s="234"/>
      <c r="N3230" s="234" t="s">
        <v>6720</v>
      </c>
      <c r="O3230" s="249" t="s">
        <v>10292</v>
      </c>
      <c r="P3230" s="249" t="s">
        <v>10293</v>
      </c>
      <c r="Q3230" s="226" t="s">
        <v>10294</v>
      </c>
      <c r="R3230" s="212" t="s">
        <v>6549</v>
      </c>
      <c r="S3230" s="213" t="s">
        <v>9173</v>
      </c>
      <c r="T3230" s="236">
        <v>45534</v>
      </c>
      <c r="U3230" s="237" t="s">
        <v>6722</v>
      </c>
      <c r="V3230" s="237">
        <v>45567</v>
      </c>
      <c r="W3230" s="237">
        <v>45582</v>
      </c>
      <c r="X3230" s="237">
        <v>45582</v>
      </c>
      <c r="Y3230" s="237"/>
      <c r="Z3230" s="237" t="s">
        <v>6504</v>
      </c>
      <c r="AA3230" s="225">
        <v>202409</v>
      </c>
      <c r="AB3230" s="246"/>
      <c r="AC3230" s="236" t="s">
        <v>6708</v>
      </c>
      <c r="AD3230" s="247" t="s">
        <v>6709</v>
      </c>
      <c r="AE3230" s="248">
        <v>0</v>
      </c>
      <c r="AF3230" s="247" t="s">
        <v>6709</v>
      </c>
      <c r="AG3230" s="242" t="str">
        <f>IFERROR(VLOOKUP(작성용!A:A,RM!A:D,4,0),"-")</f>
        <v>정민지</v>
      </c>
      <c r="AH3230" s="9" t="s">
        <v>9318</v>
      </c>
      <c r="AI3230" s="238" t="s">
        <v>9173</v>
      </c>
      <c r="AJ3230" s="238" t="s">
        <v>9173</v>
      </c>
      <c r="AK3230" s="238" t="s">
        <v>6726</v>
      </c>
      <c r="AL3230" s="238">
        <v>3229</v>
      </c>
    </row>
    <row r="3231" spans="1:38" x14ac:dyDescent="0.3">
      <c r="A3231" s="232" t="s">
        <v>337</v>
      </c>
      <c r="B3231" s="232" t="s">
        <v>10291</v>
      </c>
      <c r="C3231" s="244" t="s">
        <v>6717</v>
      </c>
      <c r="D3231" s="240" t="s">
        <v>10318</v>
      </c>
      <c r="E3231" s="239" t="s">
        <v>6550</v>
      </c>
      <c r="F3231" s="243" t="s">
        <v>6729</v>
      </c>
      <c r="G3231" s="214">
        <v>0</v>
      </c>
      <c r="H3231" s="234" t="s">
        <v>9313</v>
      </c>
      <c r="I3231" s="234"/>
      <c r="J3231" s="234"/>
      <c r="K3231" s="234"/>
      <c r="L3231" s="234"/>
      <c r="M3231" s="234"/>
      <c r="N3231" s="234" t="s">
        <v>6720</v>
      </c>
      <c r="O3231" s="249" t="s">
        <v>10292</v>
      </c>
      <c r="P3231" s="249" t="s">
        <v>10293</v>
      </c>
      <c r="Q3231" s="226" t="s">
        <v>10294</v>
      </c>
      <c r="R3231" s="212" t="s">
        <v>6551</v>
      </c>
      <c r="S3231" s="213" t="s">
        <v>9173</v>
      </c>
      <c r="T3231" s="236">
        <v>45534</v>
      </c>
      <c r="U3231" s="237" t="s">
        <v>6722</v>
      </c>
      <c r="V3231" s="237">
        <v>45558</v>
      </c>
      <c r="W3231" s="237">
        <v>45582</v>
      </c>
      <c r="X3231" s="237">
        <v>45582</v>
      </c>
      <c r="Y3231" s="237"/>
      <c r="Z3231" s="237" t="s">
        <v>6504</v>
      </c>
      <c r="AA3231" s="225">
        <v>202409</v>
      </c>
      <c r="AB3231" s="246"/>
      <c r="AC3231" s="236" t="s">
        <v>6708</v>
      </c>
      <c r="AD3231" s="247" t="s">
        <v>6709</v>
      </c>
      <c r="AE3231" s="248">
        <v>0</v>
      </c>
      <c r="AF3231" s="247" t="s">
        <v>6709</v>
      </c>
      <c r="AG3231" s="242" t="str">
        <f>IFERROR(VLOOKUP(작성용!A:A,RM!A:D,4,0),"-")</f>
        <v>정민지</v>
      </c>
      <c r="AH3231" s="9" t="s">
        <v>9318</v>
      </c>
      <c r="AI3231" s="238" t="s">
        <v>10295</v>
      </c>
      <c r="AJ3231" s="238" t="s">
        <v>9173</v>
      </c>
      <c r="AK3231" s="238" t="s">
        <v>6726</v>
      </c>
      <c r="AL3231" s="238">
        <v>3230</v>
      </c>
    </row>
    <row r="3232" spans="1:38" x14ac:dyDescent="0.3">
      <c r="A3232" s="232" t="s">
        <v>337</v>
      </c>
      <c r="B3232" s="232" t="s">
        <v>10291</v>
      </c>
      <c r="C3232" s="244" t="s">
        <v>6717</v>
      </c>
      <c r="D3232" s="240" t="s">
        <v>10319</v>
      </c>
      <c r="E3232" s="239" t="s">
        <v>6552</v>
      </c>
      <c r="F3232" s="243" t="s">
        <v>6729</v>
      </c>
      <c r="G3232" s="214">
        <v>0</v>
      </c>
      <c r="H3232" s="234" t="s">
        <v>9313</v>
      </c>
      <c r="I3232" s="234"/>
      <c r="J3232" s="234"/>
      <c r="K3232" s="234"/>
      <c r="L3232" s="234"/>
      <c r="M3232" s="234"/>
      <c r="N3232" s="234" t="s">
        <v>6720</v>
      </c>
      <c r="O3232" s="249" t="s">
        <v>10292</v>
      </c>
      <c r="P3232" s="249" t="s">
        <v>10293</v>
      </c>
      <c r="Q3232" s="226" t="s">
        <v>10294</v>
      </c>
      <c r="R3232" s="212" t="s">
        <v>6553</v>
      </c>
      <c r="S3232" s="213" t="s">
        <v>9173</v>
      </c>
      <c r="T3232" s="236">
        <v>45534</v>
      </c>
      <c r="U3232" s="237" t="s">
        <v>6722</v>
      </c>
      <c r="V3232" s="237">
        <v>45567</v>
      </c>
      <c r="W3232" s="237">
        <v>45582</v>
      </c>
      <c r="X3232" s="237">
        <v>45582</v>
      </c>
      <c r="Y3232" s="237"/>
      <c r="Z3232" s="237" t="s">
        <v>6504</v>
      </c>
      <c r="AA3232" s="225">
        <v>202409</v>
      </c>
      <c r="AB3232" s="246"/>
      <c r="AC3232" s="236" t="s">
        <v>6708</v>
      </c>
      <c r="AD3232" s="247" t="s">
        <v>6709</v>
      </c>
      <c r="AE3232" s="248">
        <v>0</v>
      </c>
      <c r="AF3232" s="247" t="s">
        <v>6709</v>
      </c>
      <c r="AG3232" s="242" t="str">
        <f>IFERROR(VLOOKUP(작성용!A:A,RM!A:D,4,0),"-")</f>
        <v>정민지</v>
      </c>
      <c r="AH3232" s="9" t="s">
        <v>9318</v>
      </c>
      <c r="AI3232" s="238" t="s">
        <v>9173</v>
      </c>
      <c r="AJ3232" s="238" t="s">
        <v>9173</v>
      </c>
      <c r="AK3232" s="238" t="s">
        <v>6726</v>
      </c>
      <c r="AL3232" s="238">
        <v>3231</v>
      </c>
    </row>
    <row r="3233" spans="1:38" x14ac:dyDescent="0.3">
      <c r="A3233" s="232" t="s">
        <v>337</v>
      </c>
      <c r="B3233" s="232" t="s">
        <v>10291</v>
      </c>
      <c r="C3233" s="244" t="s">
        <v>6717</v>
      </c>
      <c r="D3233" s="240" t="s">
        <v>10320</v>
      </c>
      <c r="E3233" s="239" t="s">
        <v>6554</v>
      </c>
      <c r="F3233" s="243" t="s">
        <v>6729</v>
      </c>
      <c r="G3233" s="214">
        <v>0</v>
      </c>
      <c r="H3233" s="234" t="s">
        <v>9313</v>
      </c>
      <c r="I3233" s="234"/>
      <c r="J3233" s="234"/>
      <c r="K3233" s="234"/>
      <c r="L3233" s="234"/>
      <c r="M3233" s="234"/>
      <c r="N3233" s="234" t="s">
        <v>6720</v>
      </c>
      <c r="O3233" s="249" t="s">
        <v>10292</v>
      </c>
      <c r="P3233" s="249" t="s">
        <v>10293</v>
      </c>
      <c r="Q3233" s="226" t="s">
        <v>10294</v>
      </c>
      <c r="R3233" s="212" t="s">
        <v>6555</v>
      </c>
      <c r="S3233" s="213" t="s">
        <v>9173</v>
      </c>
      <c r="T3233" s="236">
        <v>45534</v>
      </c>
      <c r="U3233" s="237" t="s">
        <v>6722</v>
      </c>
      <c r="V3233" s="237">
        <v>45558</v>
      </c>
      <c r="W3233" s="237">
        <v>45582</v>
      </c>
      <c r="X3233" s="237">
        <v>45582</v>
      </c>
      <c r="Y3233" s="237"/>
      <c r="Z3233" s="237" t="s">
        <v>6504</v>
      </c>
      <c r="AA3233" s="225">
        <v>202409</v>
      </c>
      <c r="AB3233" s="246"/>
      <c r="AC3233" s="236" t="s">
        <v>6708</v>
      </c>
      <c r="AD3233" s="247" t="s">
        <v>6709</v>
      </c>
      <c r="AE3233" s="248">
        <v>0</v>
      </c>
      <c r="AF3233" s="247" t="s">
        <v>6709</v>
      </c>
      <c r="AG3233" s="242" t="str">
        <f>IFERROR(VLOOKUP(작성용!A:A,RM!A:D,4,0),"-")</f>
        <v>정민지</v>
      </c>
      <c r="AH3233" s="9" t="s">
        <v>9318</v>
      </c>
      <c r="AI3233" s="238" t="s">
        <v>10295</v>
      </c>
      <c r="AJ3233" s="238" t="s">
        <v>9173</v>
      </c>
      <c r="AK3233" s="238" t="s">
        <v>6726</v>
      </c>
      <c r="AL3233" s="238">
        <v>3232</v>
      </c>
    </row>
    <row r="3234" spans="1:38" x14ac:dyDescent="0.3">
      <c r="A3234" s="232" t="s">
        <v>337</v>
      </c>
      <c r="B3234" s="232" t="s">
        <v>10291</v>
      </c>
      <c r="C3234" s="244" t="s">
        <v>6717</v>
      </c>
      <c r="D3234" s="240" t="s">
        <v>10321</v>
      </c>
      <c r="E3234" s="239" t="s">
        <v>6556</v>
      </c>
      <c r="F3234" s="243" t="s">
        <v>6729</v>
      </c>
      <c r="G3234" s="214">
        <v>0</v>
      </c>
      <c r="H3234" s="234" t="s">
        <v>9313</v>
      </c>
      <c r="I3234" s="234"/>
      <c r="J3234" s="234"/>
      <c r="K3234" s="234"/>
      <c r="L3234" s="234"/>
      <c r="M3234" s="234"/>
      <c r="N3234" s="234" t="s">
        <v>6720</v>
      </c>
      <c r="O3234" s="249" t="s">
        <v>10292</v>
      </c>
      <c r="P3234" s="249" t="s">
        <v>10293</v>
      </c>
      <c r="Q3234" s="226" t="s">
        <v>10294</v>
      </c>
      <c r="R3234" s="212" t="s">
        <v>6557</v>
      </c>
      <c r="S3234" s="213" t="s">
        <v>9173</v>
      </c>
      <c r="T3234" s="236">
        <v>45534</v>
      </c>
      <c r="U3234" s="237" t="s">
        <v>6722</v>
      </c>
      <c r="V3234" s="237">
        <v>45567</v>
      </c>
      <c r="W3234" s="237">
        <v>45582</v>
      </c>
      <c r="X3234" s="237">
        <v>45582</v>
      </c>
      <c r="Y3234" s="237"/>
      <c r="Z3234" s="237" t="s">
        <v>6504</v>
      </c>
      <c r="AA3234" s="225">
        <v>202409</v>
      </c>
      <c r="AB3234" s="246"/>
      <c r="AC3234" s="236" t="s">
        <v>6708</v>
      </c>
      <c r="AD3234" s="247" t="s">
        <v>6709</v>
      </c>
      <c r="AE3234" s="248">
        <v>0</v>
      </c>
      <c r="AF3234" s="247" t="s">
        <v>6709</v>
      </c>
      <c r="AG3234" s="242" t="str">
        <f>IFERROR(VLOOKUP(작성용!A:A,RM!A:D,4,0),"-")</f>
        <v>정민지</v>
      </c>
      <c r="AH3234" s="9" t="s">
        <v>9318</v>
      </c>
      <c r="AI3234" s="238" t="s">
        <v>9173</v>
      </c>
      <c r="AJ3234" s="238" t="s">
        <v>9173</v>
      </c>
      <c r="AK3234" s="238" t="s">
        <v>6726</v>
      </c>
      <c r="AL3234" s="238">
        <v>3233</v>
      </c>
    </row>
    <row r="3235" spans="1:38" x14ac:dyDescent="0.3">
      <c r="A3235" s="232" t="s">
        <v>337</v>
      </c>
      <c r="B3235" s="232" t="s">
        <v>10291</v>
      </c>
      <c r="C3235" s="244" t="s">
        <v>6717</v>
      </c>
      <c r="D3235" s="240" t="s">
        <v>10322</v>
      </c>
      <c r="E3235" s="239" t="s">
        <v>6558</v>
      </c>
      <c r="F3235" s="243" t="s">
        <v>6729</v>
      </c>
      <c r="G3235" s="214">
        <v>0</v>
      </c>
      <c r="H3235" s="234" t="s">
        <v>9313</v>
      </c>
      <c r="I3235" s="234"/>
      <c r="J3235" s="234"/>
      <c r="K3235" s="234"/>
      <c r="L3235" s="234"/>
      <c r="M3235" s="234"/>
      <c r="N3235" s="234" t="s">
        <v>6720</v>
      </c>
      <c r="O3235" s="249" t="s">
        <v>10292</v>
      </c>
      <c r="P3235" s="249" t="s">
        <v>10293</v>
      </c>
      <c r="Q3235" s="226" t="s">
        <v>10294</v>
      </c>
      <c r="R3235" s="212" t="s">
        <v>6559</v>
      </c>
      <c r="S3235" s="213" t="s">
        <v>9173</v>
      </c>
      <c r="T3235" s="236">
        <v>45534</v>
      </c>
      <c r="U3235" s="237" t="s">
        <v>6722</v>
      </c>
      <c r="V3235" s="237">
        <v>45558</v>
      </c>
      <c r="W3235" s="237">
        <v>45582</v>
      </c>
      <c r="X3235" s="237">
        <v>45582</v>
      </c>
      <c r="Y3235" s="237"/>
      <c r="Z3235" s="237" t="s">
        <v>6504</v>
      </c>
      <c r="AA3235" s="225">
        <v>202409</v>
      </c>
      <c r="AB3235" s="246"/>
      <c r="AC3235" s="236" t="s">
        <v>6708</v>
      </c>
      <c r="AD3235" s="247" t="s">
        <v>6709</v>
      </c>
      <c r="AE3235" s="248">
        <v>0</v>
      </c>
      <c r="AF3235" s="247" t="s">
        <v>6709</v>
      </c>
      <c r="AG3235" s="242" t="str">
        <f>IFERROR(VLOOKUP(작성용!A:A,RM!A:D,4,0),"-")</f>
        <v>정민지</v>
      </c>
      <c r="AH3235" s="9" t="s">
        <v>9318</v>
      </c>
      <c r="AI3235" s="238" t="s">
        <v>10295</v>
      </c>
      <c r="AJ3235" s="238" t="s">
        <v>9173</v>
      </c>
      <c r="AK3235" s="238" t="s">
        <v>6726</v>
      </c>
      <c r="AL3235" s="238">
        <v>3234</v>
      </c>
    </row>
    <row r="3236" spans="1:38" x14ac:dyDescent="0.3">
      <c r="A3236" s="232" t="s">
        <v>337</v>
      </c>
      <c r="B3236" s="232" t="s">
        <v>10291</v>
      </c>
      <c r="C3236" s="244" t="s">
        <v>6717</v>
      </c>
      <c r="D3236" s="240" t="s">
        <v>8419</v>
      </c>
      <c r="E3236" s="239" t="s">
        <v>5108</v>
      </c>
      <c r="F3236" s="243" t="s">
        <v>6729</v>
      </c>
      <c r="G3236" s="214">
        <v>0</v>
      </c>
      <c r="H3236" s="234" t="s">
        <v>9313</v>
      </c>
      <c r="I3236" s="234"/>
      <c r="J3236" s="234"/>
      <c r="K3236" s="234"/>
      <c r="L3236" s="234"/>
      <c r="M3236" s="234"/>
      <c r="N3236" s="234" t="s">
        <v>6720</v>
      </c>
      <c r="O3236" s="249" t="s">
        <v>10292</v>
      </c>
      <c r="P3236" s="249" t="s">
        <v>10293</v>
      </c>
      <c r="Q3236" s="226" t="s">
        <v>10294</v>
      </c>
      <c r="R3236" s="212" t="s">
        <v>5109</v>
      </c>
      <c r="S3236" s="213" t="s">
        <v>9173</v>
      </c>
      <c r="T3236" s="236">
        <v>45534</v>
      </c>
      <c r="U3236" s="237" t="s">
        <v>6722</v>
      </c>
      <c r="V3236" s="237">
        <v>45567</v>
      </c>
      <c r="W3236" s="237">
        <v>45582</v>
      </c>
      <c r="X3236" s="237">
        <v>45582</v>
      </c>
      <c r="Y3236" s="237"/>
      <c r="Z3236" s="237" t="s">
        <v>6504</v>
      </c>
      <c r="AA3236" s="225">
        <v>202409</v>
      </c>
      <c r="AB3236" s="246"/>
      <c r="AC3236" s="236" t="s">
        <v>6708</v>
      </c>
      <c r="AD3236" s="247" t="s">
        <v>6709</v>
      </c>
      <c r="AE3236" s="248">
        <v>0</v>
      </c>
      <c r="AF3236" s="247" t="s">
        <v>6709</v>
      </c>
      <c r="AG3236" s="242" t="str">
        <f>IFERROR(VLOOKUP(작성용!A:A,RM!A:D,4,0),"-")</f>
        <v>정민지</v>
      </c>
      <c r="AH3236" s="9" t="s">
        <v>9318</v>
      </c>
      <c r="AI3236" s="238" t="s">
        <v>9173</v>
      </c>
      <c r="AJ3236" s="238" t="s">
        <v>9173</v>
      </c>
      <c r="AK3236" s="238" t="s">
        <v>6726</v>
      </c>
      <c r="AL3236" s="238">
        <v>3235</v>
      </c>
    </row>
    <row r="3237" spans="1:38" x14ac:dyDescent="0.3">
      <c r="A3237" s="232" t="s">
        <v>337</v>
      </c>
      <c r="B3237" s="232" t="s">
        <v>10291</v>
      </c>
      <c r="C3237" s="244" t="s">
        <v>6717</v>
      </c>
      <c r="D3237" s="240" t="s">
        <v>10323</v>
      </c>
      <c r="E3237" s="239" t="s">
        <v>6560</v>
      </c>
      <c r="F3237" s="243" t="s">
        <v>6729</v>
      </c>
      <c r="G3237" s="214">
        <v>0</v>
      </c>
      <c r="H3237" s="234" t="s">
        <v>9313</v>
      </c>
      <c r="I3237" s="234"/>
      <c r="J3237" s="234"/>
      <c r="K3237" s="234"/>
      <c r="L3237" s="234"/>
      <c r="M3237" s="234"/>
      <c r="N3237" s="234" t="s">
        <v>6720</v>
      </c>
      <c r="O3237" s="249" t="s">
        <v>10292</v>
      </c>
      <c r="P3237" s="249" t="s">
        <v>10293</v>
      </c>
      <c r="Q3237" s="226" t="s">
        <v>10294</v>
      </c>
      <c r="R3237" s="212" t="s">
        <v>6561</v>
      </c>
      <c r="S3237" s="213" t="s">
        <v>9173</v>
      </c>
      <c r="T3237" s="236">
        <v>45534</v>
      </c>
      <c r="U3237" s="237" t="s">
        <v>6722</v>
      </c>
      <c r="V3237" s="237">
        <v>45558</v>
      </c>
      <c r="W3237" s="237">
        <v>45582</v>
      </c>
      <c r="X3237" s="237">
        <v>45582</v>
      </c>
      <c r="Y3237" s="237"/>
      <c r="Z3237" s="237" t="s">
        <v>6504</v>
      </c>
      <c r="AA3237" s="225">
        <v>202409</v>
      </c>
      <c r="AB3237" s="246"/>
      <c r="AC3237" s="236" t="s">
        <v>6708</v>
      </c>
      <c r="AD3237" s="247" t="s">
        <v>6709</v>
      </c>
      <c r="AE3237" s="248">
        <v>0</v>
      </c>
      <c r="AF3237" s="247" t="s">
        <v>6709</v>
      </c>
      <c r="AG3237" s="242" t="str">
        <f>IFERROR(VLOOKUP(작성용!A:A,RM!A:D,4,0),"-")</f>
        <v>정민지</v>
      </c>
      <c r="AH3237" s="9" t="s">
        <v>9318</v>
      </c>
      <c r="AI3237" s="238" t="s">
        <v>10295</v>
      </c>
      <c r="AJ3237" s="238" t="s">
        <v>9173</v>
      </c>
      <c r="AK3237" s="238" t="s">
        <v>6726</v>
      </c>
      <c r="AL3237" s="238">
        <v>3236</v>
      </c>
    </row>
    <row r="3238" spans="1:38" x14ac:dyDescent="0.3">
      <c r="A3238" s="232" t="s">
        <v>337</v>
      </c>
      <c r="B3238" s="232" t="s">
        <v>10291</v>
      </c>
      <c r="C3238" s="244" t="s">
        <v>6717</v>
      </c>
      <c r="D3238" s="240" t="s">
        <v>10324</v>
      </c>
      <c r="E3238" s="239" t="s">
        <v>6562</v>
      </c>
      <c r="F3238" s="243" t="s">
        <v>6729</v>
      </c>
      <c r="G3238" s="214">
        <v>0</v>
      </c>
      <c r="H3238" s="234" t="s">
        <v>9313</v>
      </c>
      <c r="I3238" s="234"/>
      <c r="J3238" s="234"/>
      <c r="K3238" s="234"/>
      <c r="L3238" s="234"/>
      <c r="M3238" s="234"/>
      <c r="N3238" s="234" t="s">
        <v>6720</v>
      </c>
      <c r="O3238" s="249" t="s">
        <v>10292</v>
      </c>
      <c r="P3238" s="249" t="s">
        <v>10293</v>
      </c>
      <c r="Q3238" s="226" t="s">
        <v>10294</v>
      </c>
      <c r="R3238" s="212" t="s">
        <v>6563</v>
      </c>
      <c r="S3238" s="213" t="s">
        <v>9173</v>
      </c>
      <c r="T3238" s="236">
        <v>45534</v>
      </c>
      <c r="U3238" s="237" t="s">
        <v>6722</v>
      </c>
      <c r="V3238" s="237">
        <v>45558</v>
      </c>
      <c r="W3238" s="237">
        <v>45582</v>
      </c>
      <c r="X3238" s="237">
        <v>45582</v>
      </c>
      <c r="Y3238" s="237"/>
      <c r="Z3238" s="237" t="s">
        <v>6504</v>
      </c>
      <c r="AA3238" s="225">
        <v>202409</v>
      </c>
      <c r="AB3238" s="246"/>
      <c r="AC3238" s="236" t="s">
        <v>6708</v>
      </c>
      <c r="AD3238" s="247" t="s">
        <v>6709</v>
      </c>
      <c r="AE3238" s="248">
        <v>0</v>
      </c>
      <c r="AF3238" s="247" t="s">
        <v>6709</v>
      </c>
      <c r="AG3238" s="242" t="str">
        <f>IFERROR(VLOOKUP(작성용!A:A,RM!A:D,4,0),"-")</f>
        <v>정민지</v>
      </c>
      <c r="AH3238" s="9" t="s">
        <v>9318</v>
      </c>
      <c r="AI3238" s="238" t="s">
        <v>10295</v>
      </c>
      <c r="AJ3238" s="238" t="s">
        <v>9173</v>
      </c>
      <c r="AK3238" s="238" t="s">
        <v>6726</v>
      </c>
      <c r="AL3238" s="238">
        <v>3237</v>
      </c>
    </row>
    <row r="3239" spans="1:38" x14ac:dyDescent="0.3">
      <c r="A3239" s="232" t="s">
        <v>337</v>
      </c>
      <c r="B3239" s="232" t="s">
        <v>10291</v>
      </c>
      <c r="C3239" s="244" t="s">
        <v>6717</v>
      </c>
      <c r="D3239" s="240" t="s">
        <v>10325</v>
      </c>
      <c r="E3239" s="239" t="s">
        <v>6564</v>
      </c>
      <c r="F3239" s="243" t="s">
        <v>6729</v>
      </c>
      <c r="G3239" s="214">
        <v>0</v>
      </c>
      <c r="H3239" s="234" t="s">
        <v>9313</v>
      </c>
      <c r="I3239" s="234"/>
      <c r="J3239" s="234"/>
      <c r="K3239" s="234"/>
      <c r="L3239" s="234"/>
      <c r="M3239" s="234"/>
      <c r="N3239" s="234" t="s">
        <v>6720</v>
      </c>
      <c r="O3239" s="249" t="s">
        <v>10292</v>
      </c>
      <c r="P3239" s="249" t="s">
        <v>10293</v>
      </c>
      <c r="Q3239" s="226" t="s">
        <v>10294</v>
      </c>
      <c r="R3239" s="212" t="s">
        <v>6565</v>
      </c>
      <c r="S3239" s="213" t="s">
        <v>9173</v>
      </c>
      <c r="T3239" s="236">
        <v>45534</v>
      </c>
      <c r="U3239" s="237" t="s">
        <v>6722</v>
      </c>
      <c r="V3239" s="237">
        <v>45567</v>
      </c>
      <c r="W3239" s="237">
        <v>45582</v>
      </c>
      <c r="X3239" s="237">
        <v>45582</v>
      </c>
      <c r="Y3239" s="237"/>
      <c r="Z3239" s="237" t="s">
        <v>6504</v>
      </c>
      <c r="AA3239" s="225">
        <v>202409</v>
      </c>
      <c r="AB3239" s="246"/>
      <c r="AC3239" s="236" t="s">
        <v>6708</v>
      </c>
      <c r="AD3239" s="247" t="s">
        <v>6709</v>
      </c>
      <c r="AE3239" s="248">
        <v>0</v>
      </c>
      <c r="AF3239" s="247" t="s">
        <v>6709</v>
      </c>
      <c r="AG3239" s="242" t="str">
        <f>IFERROR(VLOOKUP(작성용!A:A,RM!A:D,4,0),"-")</f>
        <v>정민지</v>
      </c>
      <c r="AH3239" s="9" t="s">
        <v>9318</v>
      </c>
      <c r="AI3239" s="238" t="s">
        <v>9173</v>
      </c>
      <c r="AJ3239" s="238" t="s">
        <v>9173</v>
      </c>
      <c r="AK3239" s="238" t="s">
        <v>6726</v>
      </c>
      <c r="AL3239" s="238">
        <v>3238</v>
      </c>
    </row>
    <row r="3240" spans="1:38" x14ac:dyDescent="0.3">
      <c r="A3240" s="232" t="s">
        <v>337</v>
      </c>
      <c r="B3240" s="232" t="s">
        <v>10291</v>
      </c>
      <c r="C3240" s="244" t="s">
        <v>6717</v>
      </c>
      <c r="D3240" s="240" t="s">
        <v>9478</v>
      </c>
      <c r="E3240" s="239" t="s">
        <v>5672</v>
      </c>
      <c r="F3240" s="243" t="s">
        <v>6729</v>
      </c>
      <c r="G3240" s="214">
        <v>0</v>
      </c>
      <c r="H3240" s="234" t="s">
        <v>9313</v>
      </c>
      <c r="I3240" s="234"/>
      <c r="J3240" s="234"/>
      <c r="K3240" s="234"/>
      <c r="L3240" s="234"/>
      <c r="M3240" s="234"/>
      <c r="N3240" s="234" t="s">
        <v>6720</v>
      </c>
      <c r="O3240" s="249" t="s">
        <v>10292</v>
      </c>
      <c r="P3240" s="249" t="s">
        <v>10293</v>
      </c>
      <c r="Q3240" s="226" t="s">
        <v>10294</v>
      </c>
      <c r="R3240" s="212" t="s">
        <v>5673</v>
      </c>
      <c r="S3240" s="213" t="s">
        <v>9173</v>
      </c>
      <c r="T3240" s="236">
        <v>45534</v>
      </c>
      <c r="U3240" s="237" t="s">
        <v>6722</v>
      </c>
      <c r="V3240" s="237">
        <v>45567</v>
      </c>
      <c r="W3240" s="237">
        <v>45582</v>
      </c>
      <c r="X3240" s="237">
        <v>45582</v>
      </c>
      <c r="Y3240" s="237"/>
      <c r="Z3240" s="237" t="s">
        <v>6504</v>
      </c>
      <c r="AA3240" s="225">
        <v>202409</v>
      </c>
      <c r="AB3240" s="246"/>
      <c r="AC3240" s="236" t="s">
        <v>6708</v>
      </c>
      <c r="AD3240" s="247" t="s">
        <v>6709</v>
      </c>
      <c r="AE3240" s="248">
        <v>0</v>
      </c>
      <c r="AF3240" s="247" t="s">
        <v>6709</v>
      </c>
      <c r="AG3240" s="242" t="str">
        <f>IFERROR(VLOOKUP(작성용!A:A,RM!A:D,4,0),"-")</f>
        <v>정민지</v>
      </c>
      <c r="AH3240" s="9" t="s">
        <v>9318</v>
      </c>
      <c r="AI3240" s="238" t="s">
        <v>9173</v>
      </c>
      <c r="AJ3240" s="238" t="s">
        <v>9173</v>
      </c>
      <c r="AK3240" s="238" t="s">
        <v>6726</v>
      </c>
      <c r="AL3240" s="238">
        <v>3239</v>
      </c>
    </row>
    <row r="3241" spans="1:38" x14ac:dyDescent="0.3">
      <c r="A3241" s="232" t="s">
        <v>337</v>
      </c>
      <c r="B3241" s="232" t="s">
        <v>10291</v>
      </c>
      <c r="C3241" s="244" t="s">
        <v>6717</v>
      </c>
      <c r="D3241" s="240" t="s">
        <v>10326</v>
      </c>
      <c r="E3241" s="239" t="s">
        <v>6566</v>
      </c>
      <c r="F3241" s="243" t="s">
        <v>6729</v>
      </c>
      <c r="G3241" s="214">
        <v>0</v>
      </c>
      <c r="H3241" s="234" t="s">
        <v>9313</v>
      </c>
      <c r="I3241" s="234"/>
      <c r="J3241" s="234"/>
      <c r="K3241" s="234"/>
      <c r="L3241" s="234"/>
      <c r="M3241" s="234"/>
      <c r="N3241" s="234" t="s">
        <v>6720</v>
      </c>
      <c r="O3241" s="249" t="s">
        <v>10292</v>
      </c>
      <c r="P3241" s="249" t="s">
        <v>10293</v>
      </c>
      <c r="Q3241" s="226" t="s">
        <v>10294</v>
      </c>
      <c r="R3241" s="212" t="s">
        <v>6567</v>
      </c>
      <c r="S3241" s="213" t="s">
        <v>9173</v>
      </c>
      <c r="T3241" s="236">
        <v>45534</v>
      </c>
      <c r="U3241" s="237" t="s">
        <v>6722</v>
      </c>
      <c r="V3241" s="237">
        <v>45567</v>
      </c>
      <c r="W3241" s="237">
        <v>45582</v>
      </c>
      <c r="X3241" s="237">
        <v>45582</v>
      </c>
      <c r="Y3241" s="237"/>
      <c r="Z3241" s="237" t="s">
        <v>6504</v>
      </c>
      <c r="AA3241" s="225">
        <v>202409</v>
      </c>
      <c r="AB3241" s="246"/>
      <c r="AC3241" s="236" t="s">
        <v>6708</v>
      </c>
      <c r="AD3241" s="247" t="s">
        <v>6709</v>
      </c>
      <c r="AE3241" s="248">
        <v>0</v>
      </c>
      <c r="AF3241" s="247" t="s">
        <v>6709</v>
      </c>
      <c r="AG3241" s="242" t="str">
        <f>IFERROR(VLOOKUP(작성용!A:A,RM!A:D,4,0),"-")</f>
        <v>정민지</v>
      </c>
      <c r="AH3241" s="9" t="s">
        <v>9318</v>
      </c>
      <c r="AI3241" s="238" t="s">
        <v>9173</v>
      </c>
      <c r="AJ3241" s="238" t="s">
        <v>9173</v>
      </c>
      <c r="AK3241" s="238" t="s">
        <v>6726</v>
      </c>
      <c r="AL3241" s="238">
        <v>3240</v>
      </c>
    </row>
    <row r="3242" spans="1:38" x14ac:dyDescent="0.3">
      <c r="A3242" s="232" t="s">
        <v>337</v>
      </c>
      <c r="B3242" s="232" t="s">
        <v>10291</v>
      </c>
      <c r="C3242" s="244" t="s">
        <v>6717</v>
      </c>
      <c r="D3242" s="240" t="s">
        <v>10327</v>
      </c>
      <c r="E3242" s="239" t="s">
        <v>6568</v>
      </c>
      <c r="F3242" s="243" t="s">
        <v>6729</v>
      </c>
      <c r="G3242" s="214">
        <v>0</v>
      </c>
      <c r="H3242" s="234" t="s">
        <v>9313</v>
      </c>
      <c r="I3242" s="234"/>
      <c r="J3242" s="234"/>
      <c r="K3242" s="234"/>
      <c r="L3242" s="234"/>
      <c r="M3242" s="234"/>
      <c r="N3242" s="234" t="s">
        <v>6720</v>
      </c>
      <c r="O3242" s="249" t="s">
        <v>10292</v>
      </c>
      <c r="P3242" s="249" t="s">
        <v>10293</v>
      </c>
      <c r="Q3242" s="226" t="s">
        <v>10294</v>
      </c>
      <c r="R3242" s="212" t="s">
        <v>6569</v>
      </c>
      <c r="S3242" s="213" t="s">
        <v>9173</v>
      </c>
      <c r="T3242" s="236">
        <v>45534</v>
      </c>
      <c r="U3242" s="237" t="s">
        <v>6722</v>
      </c>
      <c r="V3242" s="237">
        <v>45567</v>
      </c>
      <c r="W3242" s="237">
        <v>45582</v>
      </c>
      <c r="X3242" s="237">
        <v>45582</v>
      </c>
      <c r="Y3242" s="237"/>
      <c r="Z3242" s="237" t="s">
        <v>6504</v>
      </c>
      <c r="AA3242" s="225">
        <v>202409</v>
      </c>
      <c r="AB3242" s="246"/>
      <c r="AC3242" s="236" t="s">
        <v>6708</v>
      </c>
      <c r="AD3242" s="247" t="s">
        <v>6709</v>
      </c>
      <c r="AE3242" s="248">
        <v>0</v>
      </c>
      <c r="AF3242" s="247" t="s">
        <v>6709</v>
      </c>
      <c r="AG3242" s="242" t="str">
        <f>IFERROR(VLOOKUP(작성용!A:A,RM!A:D,4,0),"-")</f>
        <v>정민지</v>
      </c>
      <c r="AH3242" s="9" t="s">
        <v>9318</v>
      </c>
      <c r="AI3242" s="238" t="s">
        <v>9173</v>
      </c>
      <c r="AJ3242" s="238" t="s">
        <v>9173</v>
      </c>
      <c r="AK3242" s="238" t="s">
        <v>6726</v>
      </c>
      <c r="AL3242" s="238">
        <v>3241</v>
      </c>
    </row>
    <row r="3243" spans="1:38" x14ac:dyDescent="0.3">
      <c r="A3243" s="232" t="s">
        <v>337</v>
      </c>
      <c r="B3243" s="232" t="s">
        <v>10291</v>
      </c>
      <c r="C3243" s="244" t="s">
        <v>6717</v>
      </c>
      <c r="D3243" s="240" t="s">
        <v>10328</v>
      </c>
      <c r="E3243" s="239" t="s">
        <v>6570</v>
      </c>
      <c r="F3243" s="243" t="s">
        <v>6729</v>
      </c>
      <c r="G3243" s="214">
        <v>0</v>
      </c>
      <c r="H3243" s="234" t="s">
        <v>9313</v>
      </c>
      <c r="I3243" s="234"/>
      <c r="J3243" s="234"/>
      <c r="K3243" s="234"/>
      <c r="L3243" s="234"/>
      <c r="M3243" s="234"/>
      <c r="N3243" s="234" t="s">
        <v>6720</v>
      </c>
      <c r="O3243" s="249" t="s">
        <v>10292</v>
      </c>
      <c r="P3243" s="249" t="s">
        <v>10293</v>
      </c>
      <c r="Q3243" s="226" t="s">
        <v>10294</v>
      </c>
      <c r="R3243" s="212" t="s">
        <v>6571</v>
      </c>
      <c r="S3243" s="213" t="s">
        <v>9173</v>
      </c>
      <c r="T3243" s="236">
        <v>45534</v>
      </c>
      <c r="U3243" s="237" t="s">
        <v>6722</v>
      </c>
      <c r="V3243" s="237">
        <v>45558</v>
      </c>
      <c r="W3243" s="237">
        <v>45582</v>
      </c>
      <c r="X3243" s="237">
        <v>45582</v>
      </c>
      <c r="Y3243" s="237"/>
      <c r="Z3243" s="237" t="s">
        <v>6504</v>
      </c>
      <c r="AA3243" s="225">
        <v>202409</v>
      </c>
      <c r="AB3243" s="246"/>
      <c r="AC3243" s="236" t="s">
        <v>6708</v>
      </c>
      <c r="AD3243" s="247" t="s">
        <v>6709</v>
      </c>
      <c r="AE3243" s="248">
        <v>0</v>
      </c>
      <c r="AF3243" s="247" t="s">
        <v>6709</v>
      </c>
      <c r="AG3243" s="242" t="str">
        <f>IFERROR(VLOOKUP(작성용!A:A,RM!A:D,4,0),"-")</f>
        <v>정민지</v>
      </c>
      <c r="AH3243" s="9" t="s">
        <v>9318</v>
      </c>
      <c r="AI3243" s="238" t="s">
        <v>10295</v>
      </c>
      <c r="AJ3243" s="238" t="s">
        <v>9173</v>
      </c>
      <c r="AK3243" s="238" t="s">
        <v>6726</v>
      </c>
      <c r="AL3243" s="238">
        <v>3242</v>
      </c>
    </row>
    <row r="3244" spans="1:38" x14ac:dyDescent="0.3">
      <c r="A3244" s="232" t="s">
        <v>337</v>
      </c>
      <c r="B3244" s="232" t="s">
        <v>10291</v>
      </c>
      <c r="C3244" s="244" t="s">
        <v>6717</v>
      </c>
      <c r="D3244" s="240" t="s">
        <v>10008</v>
      </c>
      <c r="E3244" s="239" t="s">
        <v>5987</v>
      </c>
      <c r="F3244" s="243" t="s">
        <v>6729</v>
      </c>
      <c r="G3244" s="214">
        <v>0</v>
      </c>
      <c r="H3244" s="234" t="s">
        <v>9313</v>
      </c>
      <c r="I3244" s="234"/>
      <c r="J3244" s="234"/>
      <c r="K3244" s="234"/>
      <c r="L3244" s="234"/>
      <c r="M3244" s="234"/>
      <c r="N3244" s="234" t="s">
        <v>6720</v>
      </c>
      <c r="O3244" s="249" t="s">
        <v>10292</v>
      </c>
      <c r="P3244" s="249" t="s">
        <v>10293</v>
      </c>
      <c r="Q3244" s="226" t="s">
        <v>10294</v>
      </c>
      <c r="R3244" s="212" t="s">
        <v>5988</v>
      </c>
      <c r="S3244" s="213" t="s">
        <v>9173</v>
      </c>
      <c r="T3244" s="236">
        <v>45534</v>
      </c>
      <c r="U3244" s="237" t="s">
        <v>6722</v>
      </c>
      <c r="V3244" s="237">
        <v>45558</v>
      </c>
      <c r="W3244" s="237">
        <v>45582</v>
      </c>
      <c r="X3244" s="237">
        <v>45582</v>
      </c>
      <c r="Y3244" s="237"/>
      <c r="Z3244" s="237" t="s">
        <v>6504</v>
      </c>
      <c r="AA3244" s="225">
        <v>202409</v>
      </c>
      <c r="AB3244" s="246"/>
      <c r="AC3244" s="236" t="s">
        <v>6708</v>
      </c>
      <c r="AD3244" s="247" t="s">
        <v>6709</v>
      </c>
      <c r="AE3244" s="248">
        <v>0</v>
      </c>
      <c r="AF3244" s="247" t="s">
        <v>6709</v>
      </c>
      <c r="AG3244" s="242" t="str">
        <f>IFERROR(VLOOKUP(작성용!A:A,RM!A:D,4,0),"-")</f>
        <v>정민지</v>
      </c>
      <c r="AH3244" s="9" t="s">
        <v>9318</v>
      </c>
      <c r="AI3244" s="238" t="s">
        <v>10295</v>
      </c>
      <c r="AJ3244" s="238" t="s">
        <v>9173</v>
      </c>
      <c r="AK3244" s="238" t="s">
        <v>6726</v>
      </c>
      <c r="AL3244" s="238">
        <v>3243</v>
      </c>
    </row>
    <row r="3245" spans="1:38" x14ac:dyDescent="0.3">
      <c r="A3245" s="232" t="s">
        <v>337</v>
      </c>
      <c r="B3245" s="232" t="s">
        <v>10291</v>
      </c>
      <c r="C3245" s="244" t="s">
        <v>6717</v>
      </c>
      <c r="D3245" s="240" t="s">
        <v>7691</v>
      </c>
      <c r="E3245" s="239" t="s">
        <v>3908</v>
      </c>
      <c r="F3245" s="243" t="s">
        <v>6729</v>
      </c>
      <c r="G3245" s="214">
        <v>0</v>
      </c>
      <c r="H3245" s="234" t="s">
        <v>9313</v>
      </c>
      <c r="I3245" s="234"/>
      <c r="J3245" s="234"/>
      <c r="K3245" s="234"/>
      <c r="L3245" s="234"/>
      <c r="M3245" s="234"/>
      <c r="N3245" s="234" t="s">
        <v>6720</v>
      </c>
      <c r="O3245" s="249" t="s">
        <v>10292</v>
      </c>
      <c r="P3245" s="249" t="s">
        <v>10293</v>
      </c>
      <c r="Q3245" s="226" t="s">
        <v>10294</v>
      </c>
      <c r="R3245" s="212" t="s">
        <v>4284</v>
      </c>
      <c r="S3245" s="213" t="s">
        <v>9173</v>
      </c>
      <c r="T3245" s="236">
        <v>45534</v>
      </c>
      <c r="U3245" s="237" t="s">
        <v>6722</v>
      </c>
      <c r="V3245" s="237">
        <v>45558</v>
      </c>
      <c r="W3245" s="237">
        <v>45582</v>
      </c>
      <c r="X3245" s="237">
        <v>45582</v>
      </c>
      <c r="Y3245" s="237"/>
      <c r="Z3245" s="237" t="s">
        <v>6504</v>
      </c>
      <c r="AA3245" s="225">
        <v>202409</v>
      </c>
      <c r="AB3245" s="246"/>
      <c r="AC3245" s="236" t="s">
        <v>6708</v>
      </c>
      <c r="AD3245" s="247" t="s">
        <v>6709</v>
      </c>
      <c r="AE3245" s="248">
        <v>0</v>
      </c>
      <c r="AF3245" s="247" t="s">
        <v>6709</v>
      </c>
      <c r="AG3245" s="242" t="str">
        <f>IFERROR(VLOOKUP(작성용!A:A,RM!A:D,4,0),"-")</f>
        <v>정민지</v>
      </c>
      <c r="AH3245" s="9" t="s">
        <v>9318</v>
      </c>
      <c r="AI3245" s="238" t="s">
        <v>10295</v>
      </c>
      <c r="AJ3245" s="238" t="s">
        <v>9173</v>
      </c>
      <c r="AK3245" s="238" t="s">
        <v>6726</v>
      </c>
      <c r="AL3245" s="238">
        <v>3244</v>
      </c>
    </row>
    <row r="3246" spans="1:38" x14ac:dyDescent="0.3">
      <c r="A3246" s="232" t="s">
        <v>337</v>
      </c>
      <c r="B3246" s="232" t="s">
        <v>10291</v>
      </c>
      <c r="C3246" s="244" t="s">
        <v>6717</v>
      </c>
      <c r="D3246" s="240" t="s">
        <v>7698</v>
      </c>
      <c r="E3246" s="239" t="s">
        <v>3915</v>
      </c>
      <c r="F3246" s="243" t="s">
        <v>6729</v>
      </c>
      <c r="G3246" s="214">
        <v>0</v>
      </c>
      <c r="H3246" s="234" t="s">
        <v>9313</v>
      </c>
      <c r="I3246" s="234"/>
      <c r="J3246" s="234"/>
      <c r="K3246" s="234"/>
      <c r="L3246" s="234"/>
      <c r="M3246" s="234"/>
      <c r="N3246" s="234" t="s">
        <v>6720</v>
      </c>
      <c r="O3246" s="249" t="s">
        <v>10292</v>
      </c>
      <c r="P3246" s="249" t="s">
        <v>10293</v>
      </c>
      <c r="Q3246" s="226" t="s">
        <v>10294</v>
      </c>
      <c r="R3246" s="212" t="s">
        <v>4289</v>
      </c>
      <c r="S3246" s="213" t="s">
        <v>9173</v>
      </c>
      <c r="T3246" s="236">
        <v>45534</v>
      </c>
      <c r="U3246" s="237" t="s">
        <v>6722</v>
      </c>
      <c r="V3246" s="237">
        <v>45558</v>
      </c>
      <c r="W3246" s="237">
        <v>45582</v>
      </c>
      <c r="X3246" s="237">
        <v>45582</v>
      </c>
      <c r="Y3246" s="237"/>
      <c r="Z3246" s="237" t="s">
        <v>6504</v>
      </c>
      <c r="AA3246" s="225">
        <v>202409</v>
      </c>
      <c r="AB3246" s="246"/>
      <c r="AC3246" s="236" t="s">
        <v>6708</v>
      </c>
      <c r="AD3246" s="247" t="s">
        <v>6709</v>
      </c>
      <c r="AE3246" s="248">
        <v>0</v>
      </c>
      <c r="AF3246" s="247" t="s">
        <v>6709</v>
      </c>
      <c r="AG3246" s="242" t="str">
        <f>IFERROR(VLOOKUP(작성용!A:A,RM!A:D,4,0),"-")</f>
        <v>정민지</v>
      </c>
      <c r="AH3246" s="9" t="s">
        <v>9318</v>
      </c>
      <c r="AI3246" s="238" t="s">
        <v>10295</v>
      </c>
      <c r="AJ3246" s="238" t="s">
        <v>9173</v>
      </c>
      <c r="AK3246" s="238" t="s">
        <v>6726</v>
      </c>
      <c r="AL3246" s="238">
        <v>3245</v>
      </c>
    </row>
    <row r="3247" spans="1:38" x14ac:dyDescent="0.3">
      <c r="A3247" s="232" t="s">
        <v>337</v>
      </c>
      <c r="B3247" s="232" t="s">
        <v>10291</v>
      </c>
      <c r="C3247" s="244" t="s">
        <v>6717</v>
      </c>
      <c r="D3247" s="240" t="s">
        <v>10329</v>
      </c>
      <c r="E3247" s="239" t="s">
        <v>6572</v>
      </c>
      <c r="F3247" s="243" t="s">
        <v>6729</v>
      </c>
      <c r="G3247" s="214">
        <v>0</v>
      </c>
      <c r="H3247" s="234" t="s">
        <v>9313</v>
      </c>
      <c r="I3247" s="234"/>
      <c r="J3247" s="234"/>
      <c r="K3247" s="234"/>
      <c r="L3247" s="234"/>
      <c r="M3247" s="234"/>
      <c r="N3247" s="234" t="s">
        <v>6720</v>
      </c>
      <c r="O3247" s="249" t="s">
        <v>10292</v>
      </c>
      <c r="P3247" s="249" t="s">
        <v>10293</v>
      </c>
      <c r="Q3247" s="226" t="s">
        <v>10294</v>
      </c>
      <c r="R3247" s="212" t="s">
        <v>6573</v>
      </c>
      <c r="S3247" s="213" t="s">
        <v>9173</v>
      </c>
      <c r="T3247" s="236">
        <v>45534</v>
      </c>
      <c r="U3247" s="237" t="s">
        <v>6722</v>
      </c>
      <c r="V3247" s="237">
        <v>45567</v>
      </c>
      <c r="W3247" s="237">
        <v>45582</v>
      </c>
      <c r="X3247" s="237">
        <v>45582</v>
      </c>
      <c r="Y3247" s="237"/>
      <c r="Z3247" s="237" t="s">
        <v>6504</v>
      </c>
      <c r="AA3247" s="225">
        <v>202409</v>
      </c>
      <c r="AB3247" s="246"/>
      <c r="AC3247" s="236" t="s">
        <v>6708</v>
      </c>
      <c r="AD3247" s="247" t="s">
        <v>6709</v>
      </c>
      <c r="AE3247" s="248">
        <v>0</v>
      </c>
      <c r="AF3247" s="247" t="s">
        <v>6709</v>
      </c>
      <c r="AG3247" s="242" t="str">
        <f>IFERROR(VLOOKUP(작성용!A:A,RM!A:D,4,0),"-")</f>
        <v>정민지</v>
      </c>
      <c r="AH3247" s="9" t="s">
        <v>9318</v>
      </c>
      <c r="AI3247" s="238" t="s">
        <v>9173</v>
      </c>
      <c r="AJ3247" s="238" t="s">
        <v>9173</v>
      </c>
      <c r="AK3247" s="238" t="s">
        <v>6726</v>
      </c>
      <c r="AL3247" s="238">
        <v>3246</v>
      </c>
    </row>
    <row r="3248" spans="1:38" x14ac:dyDescent="0.3">
      <c r="A3248" s="232" t="s">
        <v>337</v>
      </c>
      <c r="B3248" s="232" t="s">
        <v>10291</v>
      </c>
      <c r="C3248" s="244" t="s">
        <v>6717</v>
      </c>
      <c r="D3248" s="240" t="s">
        <v>8517</v>
      </c>
      <c r="E3248" s="239" t="s">
        <v>5186</v>
      </c>
      <c r="F3248" s="243" t="s">
        <v>6729</v>
      </c>
      <c r="G3248" s="214">
        <v>0</v>
      </c>
      <c r="H3248" s="234" t="s">
        <v>9313</v>
      </c>
      <c r="I3248" s="234"/>
      <c r="J3248" s="234"/>
      <c r="K3248" s="234"/>
      <c r="L3248" s="234"/>
      <c r="M3248" s="234"/>
      <c r="N3248" s="234" t="s">
        <v>6720</v>
      </c>
      <c r="O3248" s="249" t="s">
        <v>10292</v>
      </c>
      <c r="P3248" s="249" t="s">
        <v>10293</v>
      </c>
      <c r="Q3248" s="226" t="s">
        <v>10294</v>
      </c>
      <c r="R3248" s="212" t="s">
        <v>5187</v>
      </c>
      <c r="S3248" s="213" t="s">
        <v>9173</v>
      </c>
      <c r="T3248" s="236">
        <v>45534</v>
      </c>
      <c r="U3248" s="237" t="s">
        <v>6722</v>
      </c>
      <c r="V3248" s="237">
        <v>45567</v>
      </c>
      <c r="W3248" s="237">
        <v>45582</v>
      </c>
      <c r="X3248" s="237">
        <v>45582</v>
      </c>
      <c r="Y3248" s="237"/>
      <c r="Z3248" s="237" t="s">
        <v>6504</v>
      </c>
      <c r="AA3248" s="225">
        <v>202409</v>
      </c>
      <c r="AB3248" s="246"/>
      <c r="AC3248" s="236" t="s">
        <v>6708</v>
      </c>
      <c r="AD3248" s="247" t="s">
        <v>6709</v>
      </c>
      <c r="AE3248" s="248">
        <v>0</v>
      </c>
      <c r="AF3248" s="247" t="s">
        <v>6709</v>
      </c>
      <c r="AG3248" s="242" t="str">
        <f>IFERROR(VLOOKUP(작성용!A:A,RM!A:D,4,0),"-")</f>
        <v>정민지</v>
      </c>
      <c r="AH3248" s="9" t="s">
        <v>9318</v>
      </c>
      <c r="AI3248" s="238" t="s">
        <v>9173</v>
      </c>
      <c r="AJ3248" s="238" t="s">
        <v>9173</v>
      </c>
      <c r="AK3248" s="238" t="s">
        <v>6726</v>
      </c>
      <c r="AL3248" s="238">
        <v>3247</v>
      </c>
    </row>
    <row r="3249" spans="1:38" x14ac:dyDescent="0.3">
      <c r="A3249" s="232" t="s">
        <v>337</v>
      </c>
      <c r="B3249" s="232" t="s">
        <v>10291</v>
      </c>
      <c r="C3249" s="244" t="s">
        <v>6717</v>
      </c>
      <c r="D3249" s="240" t="s">
        <v>8421</v>
      </c>
      <c r="E3249" s="239" t="s">
        <v>5112</v>
      </c>
      <c r="F3249" s="243" t="s">
        <v>6729</v>
      </c>
      <c r="G3249" s="214">
        <v>0</v>
      </c>
      <c r="H3249" s="234" t="s">
        <v>9313</v>
      </c>
      <c r="I3249" s="234"/>
      <c r="J3249" s="234"/>
      <c r="K3249" s="234"/>
      <c r="L3249" s="234"/>
      <c r="M3249" s="234"/>
      <c r="N3249" s="234" t="s">
        <v>6720</v>
      </c>
      <c r="O3249" s="249" t="s">
        <v>10292</v>
      </c>
      <c r="P3249" s="249" t="s">
        <v>10293</v>
      </c>
      <c r="Q3249" s="226" t="s">
        <v>10294</v>
      </c>
      <c r="R3249" s="212" t="s">
        <v>5113</v>
      </c>
      <c r="S3249" s="213" t="s">
        <v>9173</v>
      </c>
      <c r="T3249" s="236">
        <v>45534</v>
      </c>
      <c r="U3249" s="237" t="s">
        <v>6722</v>
      </c>
      <c r="V3249" s="237">
        <v>45567</v>
      </c>
      <c r="W3249" s="237">
        <v>45582</v>
      </c>
      <c r="X3249" s="237">
        <v>45582</v>
      </c>
      <c r="Y3249" s="237"/>
      <c r="Z3249" s="237" t="s">
        <v>6504</v>
      </c>
      <c r="AA3249" s="225">
        <v>202409</v>
      </c>
      <c r="AB3249" s="246"/>
      <c r="AC3249" s="236" t="s">
        <v>6708</v>
      </c>
      <c r="AD3249" s="247" t="s">
        <v>6709</v>
      </c>
      <c r="AE3249" s="248">
        <v>0</v>
      </c>
      <c r="AF3249" s="247" t="s">
        <v>6709</v>
      </c>
      <c r="AG3249" s="242" t="str">
        <f>IFERROR(VLOOKUP(작성용!A:A,RM!A:D,4,0),"-")</f>
        <v>정민지</v>
      </c>
      <c r="AH3249" s="9" t="s">
        <v>9318</v>
      </c>
      <c r="AI3249" s="238" t="s">
        <v>9173</v>
      </c>
      <c r="AJ3249" s="238" t="s">
        <v>9173</v>
      </c>
      <c r="AK3249" s="238" t="s">
        <v>6726</v>
      </c>
      <c r="AL3249" s="238">
        <v>3248</v>
      </c>
    </row>
    <row r="3250" spans="1:38" x14ac:dyDescent="0.3">
      <c r="A3250" s="232" t="s">
        <v>337</v>
      </c>
      <c r="B3250" s="232" t="s">
        <v>10291</v>
      </c>
      <c r="C3250" s="244" t="s">
        <v>6717</v>
      </c>
      <c r="D3250" s="240" t="s">
        <v>10330</v>
      </c>
      <c r="E3250" s="239" t="s">
        <v>6574</v>
      </c>
      <c r="F3250" s="243" t="s">
        <v>6729</v>
      </c>
      <c r="G3250" s="214">
        <v>0</v>
      </c>
      <c r="H3250" s="234" t="s">
        <v>9313</v>
      </c>
      <c r="I3250" s="234"/>
      <c r="J3250" s="234"/>
      <c r="K3250" s="234"/>
      <c r="L3250" s="234"/>
      <c r="M3250" s="234"/>
      <c r="N3250" s="234" t="s">
        <v>6720</v>
      </c>
      <c r="O3250" s="249" t="s">
        <v>10292</v>
      </c>
      <c r="P3250" s="249" t="s">
        <v>10293</v>
      </c>
      <c r="Q3250" s="226" t="s">
        <v>10294</v>
      </c>
      <c r="R3250" s="212" t="s">
        <v>6575</v>
      </c>
      <c r="S3250" s="213" t="s">
        <v>9173</v>
      </c>
      <c r="T3250" s="236">
        <v>45534</v>
      </c>
      <c r="U3250" s="237" t="s">
        <v>6722</v>
      </c>
      <c r="V3250" s="237">
        <v>45567</v>
      </c>
      <c r="W3250" s="237">
        <v>45582</v>
      </c>
      <c r="X3250" s="237">
        <v>45582</v>
      </c>
      <c r="Y3250" s="237"/>
      <c r="Z3250" s="237" t="s">
        <v>6504</v>
      </c>
      <c r="AA3250" s="225">
        <v>202409</v>
      </c>
      <c r="AB3250" s="246"/>
      <c r="AC3250" s="236" t="s">
        <v>6708</v>
      </c>
      <c r="AD3250" s="247" t="s">
        <v>6709</v>
      </c>
      <c r="AE3250" s="248">
        <v>0</v>
      </c>
      <c r="AF3250" s="247" t="s">
        <v>6709</v>
      </c>
      <c r="AG3250" s="242" t="str">
        <f>IFERROR(VLOOKUP(작성용!A:A,RM!A:D,4,0),"-")</f>
        <v>정민지</v>
      </c>
      <c r="AH3250" s="9" t="s">
        <v>9318</v>
      </c>
      <c r="AI3250" s="238" t="s">
        <v>9173</v>
      </c>
      <c r="AJ3250" s="238" t="s">
        <v>9173</v>
      </c>
      <c r="AK3250" s="238" t="s">
        <v>6726</v>
      </c>
      <c r="AL3250" s="238">
        <v>3249</v>
      </c>
    </row>
    <row r="3251" spans="1:38" x14ac:dyDescent="0.3">
      <c r="A3251" s="232" t="s">
        <v>337</v>
      </c>
      <c r="B3251" s="232" t="s">
        <v>10291</v>
      </c>
      <c r="C3251" s="244" t="s">
        <v>6717</v>
      </c>
      <c r="D3251" s="240" t="s">
        <v>10331</v>
      </c>
      <c r="E3251" s="239" t="s">
        <v>6576</v>
      </c>
      <c r="F3251" s="243" t="s">
        <v>6729</v>
      </c>
      <c r="G3251" s="214">
        <v>0</v>
      </c>
      <c r="H3251" s="234" t="s">
        <v>9313</v>
      </c>
      <c r="I3251" s="234"/>
      <c r="J3251" s="234"/>
      <c r="K3251" s="234"/>
      <c r="L3251" s="234"/>
      <c r="M3251" s="234"/>
      <c r="N3251" s="234" t="s">
        <v>6720</v>
      </c>
      <c r="O3251" s="249" t="s">
        <v>10292</v>
      </c>
      <c r="P3251" s="249" t="s">
        <v>10293</v>
      </c>
      <c r="Q3251" s="226" t="s">
        <v>10294</v>
      </c>
      <c r="R3251" s="212" t="s">
        <v>6577</v>
      </c>
      <c r="S3251" s="213" t="s">
        <v>9173</v>
      </c>
      <c r="T3251" s="236">
        <v>45534</v>
      </c>
      <c r="U3251" s="237" t="s">
        <v>6722</v>
      </c>
      <c r="V3251" s="237">
        <v>45567</v>
      </c>
      <c r="W3251" s="237">
        <v>45582</v>
      </c>
      <c r="X3251" s="237">
        <v>45582</v>
      </c>
      <c r="Y3251" s="237"/>
      <c r="Z3251" s="237" t="s">
        <v>6504</v>
      </c>
      <c r="AA3251" s="225">
        <v>202409</v>
      </c>
      <c r="AB3251" s="246"/>
      <c r="AC3251" s="236" t="s">
        <v>6708</v>
      </c>
      <c r="AD3251" s="247" t="s">
        <v>6709</v>
      </c>
      <c r="AE3251" s="248">
        <v>0</v>
      </c>
      <c r="AF3251" s="247" t="s">
        <v>6709</v>
      </c>
      <c r="AG3251" s="242" t="str">
        <f>IFERROR(VLOOKUP(작성용!A:A,RM!A:D,4,0),"-")</f>
        <v>정민지</v>
      </c>
      <c r="AH3251" s="9" t="s">
        <v>9318</v>
      </c>
      <c r="AI3251" s="238" t="s">
        <v>9173</v>
      </c>
      <c r="AJ3251" s="238" t="s">
        <v>9173</v>
      </c>
      <c r="AK3251" s="238" t="s">
        <v>6726</v>
      </c>
      <c r="AL3251" s="238">
        <v>3250</v>
      </c>
    </row>
    <row r="3252" spans="1:38" x14ac:dyDescent="0.3">
      <c r="A3252" s="232" t="s">
        <v>337</v>
      </c>
      <c r="B3252" s="232" t="s">
        <v>10291</v>
      </c>
      <c r="C3252" s="244" t="s">
        <v>6717</v>
      </c>
      <c r="D3252" s="240" t="s">
        <v>7682</v>
      </c>
      <c r="E3252" s="239" t="s">
        <v>3898</v>
      </c>
      <c r="F3252" s="243" t="s">
        <v>6729</v>
      </c>
      <c r="G3252" s="214">
        <v>0</v>
      </c>
      <c r="H3252" s="234" t="s">
        <v>9313</v>
      </c>
      <c r="I3252" s="234"/>
      <c r="J3252" s="234"/>
      <c r="K3252" s="234"/>
      <c r="L3252" s="234"/>
      <c r="M3252" s="234"/>
      <c r="N3252" s="234" t="s">
        <v>6720</v>
      </c>
      <c r="O3252" s="249" t="s">
        <v>10292</v>
      </c>
      <c r="P3252" s="249" t="s">
        <v>10293</v>
      </c>
      <c r="Q3252" s="226" t="s">
        <v>10294</v>
      </c>
      <c r="R3252" s="212" t="s">
        <v>4195</v>
      </c>
      <c r="S3252" s="213" t="s">
        <v>9173</v>
      </c>
      <c r="T3252" s="236">
        <v>45534</v>
      </c>
      <c r="U3252" s="237" t="s">
        <v>6722</v>
      </c>
      <c r="V3252" s="237">
        <v>45567</v>
      </c>
      <c r="W3252" s="237">
        <v>45582</v>
      </c>
      <c r="X3252" s="237">
        <v>45582</v>
      </c>
      <c r="Y3252" s="237"/>
      <c r="Z3252" s="237" t="s">
        <v>6504</v>
      </c>
      <c r="AA3252" s="225">
        <v>202409</v>
      </c>
      <c r="AB3252" s="246"/>
      <c r="AC3252" s="236" t="s">
        <v>6708</v>
      </c>
      <c r="AD3252" s="247" t="s">
        <v>6709</v>
      </c>
      <c r="AE3252" s="248">
        <v>0</v>
      </c>
      <c r="AF3252" s="247" t="s">
        <v>6709</v>
      </c>
      <c r="AG3252" s="242" t="str">
        <f>IFERROR(VLOOKUP(작성용!A:A,RM!A:D,4,0),"-")</f>
        <v>정민지</v>
      </c>
      <c r="AH3252" s="9" t="s">
        <v>9318</v>
      </c>
      <c r="AI3252" s="238" t="s">
        <v>9173</v>
      </c>
      <c r="AJ3252" s="238" t="s">
        <v>9173</v>
      </c>
      <c r="AK3252" s="238" t="s">
        <v>6726</v>
      </c>
      <c r="AL3252" s="238">
        <v>3251</v>
      </c>
    </row>
    <row r="3253" spans="1:38" x14ac:dyDescent="0.3">
      <c r="A3253" s="232" t="s">
        <v>337</v>
      </c>
      <c r="B3253" s="232" t="s">
        <v>10291</v>
      </c>
      <c r="C3253" s="244" t="s">
        <v>6717</v>
      </c>
      <c r="D3253" s="240" t="s">
        <v>7683</v>
      </c>
      <c r="E3253" s="239" t="s">
        <v>3899</v>
      </c>
      <c r="F3253" s="243" t="s">
        <v>6729</v>
      </c>
      <c r="G3253" s="214">
        <v>0</v>
      </c>
      <c r="H3253" s="234" t="s">
        <v>9313</v>
      </c>
      <c r="I3253" s="234"/>
      <c r="J3253" s="234"/>
      <c r="K3253" s="234"/>
      <c r="L3253" s="234"/>
      <c r="M3253" s="234"/>
      <c r="N3253" s="234" t="s">
        <v>6720</v>
      </c>
      <c r="O3253" s="249" t="s">
        <v>10292</v>
      </c>
      <c r="P3253" s="249" t="s">
        <v>10293</v>
      </c>
      <c r="Q3253" s="226" t="s">
        <v>10294</v>
      </c>
      <c r="R3253" s="212" t="s">
        <v>4196</v>
      </c>
      <c r="S3253" s="213" t="s">
        <v>9173</v>
      </c>
      <c r="T3253" s="236">
        <v>45534</v>
      </c>
      <c r="U3253" s="237" t="s">
        <v>6722</v>
      </c>
      <c r="V3253" s="237">
        <v>45567</v>
      </c>
      <c r="W3253" s="237">
        <v>45582</v>
      </c>
      <c r="X3253" s="237">
        <v>45582</v>
      </c>
      <c r="Y3253" s="237"/>
      <c r="Z3253" s="237" t="s">
        <v>6504</v>
      </c>
      <c r="AA3253" s="225">
        <v>202409</v>
      </c>
      <c r="AB3253" s="246"/>
      <c r="AC3253" s="236" t="s">
        <v>6708</v>
      </c>
      <c r="AD3253" s="247" t="s">
        <v>6709</v>
      </c>
      <c r="AE3253" s="248">
        <v>0</v>
      </c>
      <c r="AF3253" s="247" t="s">
        <v>6709</v>
      </c>
      <c r="AG3253" s="242" t="str">
        <f>IFERROR(VLOOKUP(작성용!A:A,RM!A:D,4,0),"-")</f>
        <v>정민지</v>
      </c>
      <c r="AH3253" s="9" t="s">
        <v>9318</v>
      </c>
      <c r="AI3253" s="238" t="s">
        <v>9173</v>
      </c>
      <c r="AJ3253" s="238" t="s">
        <v>9173</v>
      </c>
      <c r="AK3253" s="238" t="s">
        <v>6726</v>
      </c>
      <c r="AL3253" s="238">
        <v>3252</v>
      </c>
    </row>
    <row r="3254" spans="1:38" x14ac:dyDescent="0.3">
      <c r="A3254" s="232" t="s">
        <v>337</v>
      </c>
      <c r="B3254" s="232" t="s">
        <v>10291</v>
      </c>
      <c r="C3254" s="244" t="s">
        <v>6717</v>
      </c>
      <c r="D3254" s="240" t="s">
        <v>10332</v>
      </c>
      <c r="E3254" s="239" t="s">
        <v>6578</v>
      </c>
      <c r="F3254" s="243" t="s">
        <v>6729</v>
      </c>
      <c r="G3254" s="214">
        <v>0</v>
      </c>
      <c r="H3254" s="234" t="s">
        <v>9313</v>
      </c>
      <c r="I3254" s="234"/>
      <c r="J3254" s="234"/>
      <c r="K3254" s="234"/>
      <c r="L3254" s="234"/>
      <c r="M3254" s="234"/>
      <c r="N3254" s="234" t="s">
        <v>6720</v>
      </c>
      <c r="O3254" s="249" t="s">
        <v>10292</v>
      </c>
      <c r="P3254" s="249" t="s">
        <v>10293</v>
      </c>
      <c r="Q3254" s="226" t="s">
        <v>10294</v>
      </c>
      <c r="R3254" s="212" t="s">
        <v>6579</v>
      </c>
      <c r="S3254" s="213" t="s">
        <v>9173</v>
      </c>
      <c r="T3254" s="236">
        <v>45534</v>
      </c>
      <c r="U3254" s="237" t="s">
        <v>6722</v>
      </c>
      <c r="V3254" s="237">
        <v>45567</v>
      </c>
      <c r="W3254" s="237">
        <v>45582</v>
      </c>
      <c r="X3254" s="237">
        <v>45582</v>
      </c>
      <c r="Y3254" s="237"/>
      <c r="Z3254" s="237" t="s">
        <v>6504</v>
      </c>
      <c r="AA3254" s="225">
        <v>202409</v>
      </c>
      <c r="AB3254" s="246"/>
      <c r="AC3254" s="236" t="s">
        <v>6708</v>
      </c>
      <c r="AD3254" s="247" t="s">
        <v>6709</v>
      </c>
      <c r="AE3254" s="248">
        <v>0</v>
      </c>
      <c r="AF3254" s="247" t="s">
        <v>6709</v>
      </c>
      <c r="AG3254" s="242" t="str">
        <f>IFERROR(VLOOKUP(작성용!A:A,RM!A:D,4,0),"-")</f>
        <v>정민지</v>
      </c>
      <c r="AH3254" s="9" t="s">
        <v>9318</v>
      </c>
      <c r="AI3254" s="238" t="s">
        <v>9173</v>
      </c>
      <c r="AJ3254" s="238" t="s">
        <v>9173</v>
      </c>
      <c r="AK3254" s="238" t="s">
        <v>6726</v>
      </c>
      <c r="AL3254" s="238">
        <v>3253</v>
      </c>
    </row>
    <row r="3255" spans="1:38" x14ac:dyDescent="0.3">
      <c r="A3255" s="232" t="s">
        <v>337</v>
      </c>
      <c r="B3255" s="232" t="s">
        <v>10291</v>
      </c>
      <c r="C3255" s="244" t="s">
        <v>6717</v>
      </c>
      <c r="D3255" s="240" t="s">
        <v>6740</v>
      </c>
      <c r="E3255" s="239" t="s">
        <v>4701</v>
      </c>
      <c r="F3255" s="243" t="s">
        <v>6729</v>
      </c>
      <c r="G3255" s="214">
        <v>0</v>
      </c>
      <c r="H3255" s="234" t="s">
        <v>9313</v>
      </c>
      <c r="I3255" s="234"/>
      <c r="J3255" s="234"/>
      <c r="K3255" s="234"/>
      <c r="L3255" s="234"/>
      <c r="M3255" s="234"/>
      <c r="N3255" s="234" t="s">
        <v>6720</v>
      </c>
      <c r="O3255" s="249" t="s">
        <v>10292</v>
      </c>
      <c r="P3255" s="249" t="s">
        <v>10293</v>
      </c>
      <c r="Q3255" s="226" t="s">
        <v>10294</v>
      </c>
      <c r="R3255" s="212" t="s">
        <v>4702</v>
      </c>
      <c r="S3255" s="213" t="s">
        <v>9173</v>
      </c>
      <c r="T3255" s="236">
        <v>45534</v>
      </c>
      <c r="U3255" s="237" t="s">
        <v>6722</v>
      </c>
      <c r="V3255" s="237">
        <v>45567</v>
      </c>
      <c r="W3255" s="237">
        <v>45582</v>
      </c>
      <c r="X3255" s="237">
        <v>45582</v>
      </c>
      <c r="Y3255" s="237"/>
      <c r="Z3255" s="237" t="s">
        <v>6504</v>
      </c>
      <c r="AA3255" s="225">
        <v>202409</v>
      </c>
      <c r="AB3255" s="246"/>
      <c r="AC3255" s="236" t="s">
        <v>6708</v>
      </c>
      <c r="AD3255" s="247" t="s">
        <v>6709</v>
      </c>
      <c r="AE3255" s="248">
        <v>0</v>
      </c>
      <c r="AF3255" s="247" t="s">
        <v>6709</v>
      </c>
      <c r="AG3255" s="242" t="str">
        <f>IFERROR(VLOOKUP(작성용!A:A,RM!A:D,4,0),"-")</f>
        <v>정민지</v>
      </c>
      <c r="AH3255" s="9" t="s">
        <v>9318</v>
      </c>
      <c r="AI3255" s="238" t="s">
        <v>9173</v>
      </c>
      <c r="AJ3255" s="238" t="s">
        <v>9173</v>
      </c>
      <c r="AK3255" s="238" t="s">
        <v>6726</v>
      </c>
      <c r="AL3255" s="238">
        <v>3254</v>
      </c>
    </row>
    <row r="3256" spans="1:38" x14ac:dyDescent="0.3">
      <c r="A3256" s="232" t="s">
        <v>337</v>
      </c>
      <c r="B3256" s="232" t="s">
        <v>10291</v>
      </c>
      <c r="C3256" s="244" t="s">
        <v>6717</v>
      </c>
      <c r="D3256" s="240" t="s">
        <v>10333</v>
      </c>
      <c r="E3256" s="239" t="s">
        <v>6580</v>
      </c>
      <c r="F3256" s="243" t="s">
        <v>6729</v>
      </c>
      <c r="G3256" s="214">
        <v>0</v>
      </c>
      <c r="H3256" s="234" t="s">
        <v>9313</v>
      </c>
      <c r="I3256" s="234"/>
      <c r="J3256" s="234"/>
      <c r="K3256" s="234"/>
      <c r="L3256" s="234"/>
      <c r="M3256" s="234"/>
      <c r="N3256" s="234" t="s">
        <v>6720</v>
      </c>
      <c r="O3256" s="249" t="s">
        <v>10292</v>
      </c>
      <c r="P3256" s="249" t="s">
        <v>10293</v>
      </c>
      <c r="Q3256" s="226" t="s">
        <v>10294</v>
      </c>
      <c r="R3256" s="212" t="s">
        <v>6581</v>
      </c>
      <c r="S3256" s="213" t="s">
        <v>9173</v>
      </c>
      <c r="T3256" s="236">
        <v>45534</v>
      </c>
      <c r="U3256" s="237" t="s">
        <v>6722</v>
      </c>
      <c r="V3256" s="237">
        <v>45567</v>
      </c>
      <c r="W3256" s="237">
        <v>45582</v>
      </c>
      <c r="X3256" s="237">
        <v>45582</v>
      </c>
      <c r="Y3256" s="237"/>
      <c r="Z3256" s="237" t="s">
        <v>6504</v>
      </c>
      <c r="AA3256" s="225">
        <v>202409</v>
      </c>
      <c r="AB3256" s="246"/>
      <c r="AC3256" s="236" t="s">
        <v>6708</v>
      </c>
      <c r="AD3256" s="247" t="s">
        <v>6709</v>
      </c>
      <c r="AE3256" s="248">
        <v>0</v>
      </c>
      <c r="AF3256" s="247" t="s">
        <v>6709</v>
      </c>
      <c r="AG3256" s="242" t="str">
        <f>IFERROR(VLOOKUP(작성용!A:A,RM!A:D,4,0),"-")</f>
        <v>정민지</v>
      </c>
      <c r="AH3256" s="9" t="s">
        <v>9318</v>
      </c>
      <c r="AI3256" s="238" t="s">
        <v>9173</v>
      </c>
      <c r="AJ3256" s="238" t="s">
        <v>9173</v>
      </c>
      <c r="AK3256" s="238" t="s">
        <v>6726</v>
      </c>
      <c r="AL3256" s="238">
        <v>3255</v>
      </c>
    </row>
    <row r="3257" spans="1:38" x14ac:dyDescent="0.3">
      <c r="A3257" s="232" t="s">
        <v>337</v>
      </c>
      <c r="B3257" s="232" t="s">
        <v>10291</v>
      </c>
      <c r="C3257" s="244" t="s">
        <v>6717</v>
      </c>
      <c r="D3257" s="240" t="s">
        <v>10334</v>
      </c>
      <c r="E3257" s="239" t="s">
        <v>6582</v>
      </c>
      <c r="F3257" s="243" t="s">
        <v>6729</v>
      </c>
      <c r="G3257" s="214">
        <v>0</v>
      </c>
      <c r="H3257" s="234" t="s">
        <v>9313</v>
      </c>
      <c r="I3257" s="234"/>
      <c r="J3257" s="234"/>
      <c r="K3257" s="234"/>
      <c r="L3257" s="234"/>
      <c r="M3257" s="234"/>
      <c r="N3257" s="234" t="s">
        <v>6720</v>
      </c>
      <c r="O3257" s="249" t="s">
        <v>10292</v>
      </c>
      <c r="P3257" s="249" t="s">
        <v>10293</v>
      </c>
      <c r="Q3257" s="226" t="s">
        <v>10294</v>
      </c>
      <c r="R3257" s="212" t="s">
        <v>6583</v>
      </c>
      <c r="S3257" s="213" t="s">
        <v>9173</v>
      </c>
      <c r="T3257" s="236">
        <v>45534</v>
      </c>
      <c r="U3257" s="237" t="s">
        <v>6722</v>
      </c>
      <c r="V3257" s="237">
        <v>45567</v>
      </c>
      <c r="W3257" s="237">
        <v>45582</v>
      </c>
      <c r="X3257" s="237">
        <v>45582</v>
      </c>
      <c r="Y3257" s="237"/>
      <c r="Z3257" s="237" t="s">
        <v>6504</v>
      </c>
      <c r="AA3257" s="225">
        <v>202409</v>
      </c>
      <c r="AB3257" s="246"/>
      <c r="AC3257" s="236" t="s">
        <v>6708</v>
      </c>
      <c r="AD3257" s="247" t="s">
        <v>6709</v>
      </c>
      <c r="AE3257" s="248">
        <v>0</v>
      </c>
      <c r="AF3257" s="247" t="s">
        <v>6709</v>
      </c>
      <c r="AG3257" s="242" t="str">
        <f>IFERROR(VLOOKUP(작성용!A:A,RM!A:D,4,0),"-")</f>
        <v>정민지</v>
      </c>
      <c r="AH3257" s="9" t="s">
        <v>9318</v>
      </c>
      <c r="AI3257" s="238" t="s">
        <v>9173</v>
      </c>
      <c r="AJ3257" s="238" t="s">
        <v>9173</v>
      </c>
      <c r="AK3257" s="238" t="s">
        <v>6726</v>
      </c>
      <c r="AL3257" s="238">
        <v>3256</v>
      </c>
    </row>
    <row r="3258" spans="1:38" x14ac:dyDescent="0.3">
      <c r="A3258" s="232" t="s">
        <v>337</v>
      </c>
      <c r="B3258" s="232" t="s">
        <v>10291</v>
      </c>
      <c r="C3258" s="244" t="s">
        <v>6717</v>
      </c>
      <c r="D3258" s="240" t="s">
        <v>6739</v>
      </c>
      <c r="E3258" s="239" t="s">
        <v>3987</v>
      </c>
      <c r="F3258" s="243" t="s">
        <v>6729</v>
      </c>
      <c r="G3258" s="214">
        <v>0</v>
      </c>
      <c r="H3258" s="234" t="s">
        <v>9313</v>
      </c>
      <c r="I3258" s="234"/>
      <c r="J3258" s="234"/>
      <c r="K3258" s="234"/>
      <c r="L3258" s="234"/>
      <c r="M3258" s="234"/>
      <c r="N3258" s="234" t="s">
        <v>6720</v>
      </c>
      <c r="O3258" s="249" t="s">
        <v>10292</v>
      </c>
      <c r="P3258" s="249" t="s">
        <v>10293</v>
      </c>
      <c r="Q3258" s="226" t="s">
        <v>10294</v>
      </c>
      <c r="R3258" s="212" t="s">
        <v>4190</v>
      </c>
      <c r="S3258" s="213" t="s">
        <v>9173</v>
      </c>
      <c r="T3258" s="236">
        <v>45534</v>
      </c>
      <c r="U3258" s="237" t="s">
        <v>6722</v>
      </c>
      <c r="V3258" s="237">
        <v>45567</v>
      </c>
      <c r="W3258" s="237">
        <v>45582</v>
      </c>
      <c r="X3258" s="237">
        <v>45582</v>
      </c>
      <c r="Y3258" s="237"/>
      <c r="Z3258" s="237" t="s">
        <v>6504</v>
      </c>
      <c r="AA3258" s="225">
        <v>202409</v>
      </c>
      <c r="AB3258" s="246"/>
      <c r="AC3258" s="236" t="s">
        <v>6708</v>
      </c>
      <c r="AD3258" s="247" t="s">
        <v>6709</v>
      </c>
      <c r="AE3258" s="248">
        <v>0</v>
      </c>
      <c r="AF3258" s="247" t="s">
        <v>6709</v>
      </c>
      <c r="AG3258" s="242" t="str">
        <f>IFERROR(VLOOKUP(작성용!A:A,RM!A:D,4,0),"-")</f>
        <v>정민지</v>
      </c>
      <c r="AH3258" s="9" t="s">
        <v>9318</v>
      </c>
      <c r="AI3258" s="238" t="s">
        <v>9173</v>
      </c>
      <c r="AJ3258" s="238" t="s">
        <v>9173</v>
      </c>
      <c r="AK3258" s="238" t="s">
        <v>6726</v>
      </c>
      <c r="AL3258" s="238">
        <v>3257</v>
      </c>
    </row>
    <row r="3259" spans="1:38" x14ac:dyDescent="0.3">
      <c r="A3259" s="232" t="s">
        <v>337</v>
      </c>
      <c r="B3259" s="232" t="s">
        <v>10291</v>
      </c>
      <c r="C3259" s="244" t="s">
        <v>6717</v>
      </c>
      <c r="D3259" s="240" t="s">
        <v>8143</v>
      </c>
      <c r="E3259" s="239" t="s">
        <v>4849</v>
      </c>
      <c r="F3259" s="243" t="s">
        <v>6729</v>
      </c>
      <c r="G3259" s="214">
        <v>0</v>
      </c>
      <c r="H3259" s="234" t="s">
        <v>9313</v>
      </c>
      <c r="I3259" s="234"/>
      <c r="J3259" s="234"/>
      <c r="K3259" s="234"/>
      <c r="L3259" s="234"/>
      <c r="M3259" s="234"/>
      <c r="N3259" s="234" t="s">
        <v>6720</v>
      </c>
      <c r="O3259" s="249" t="s">
        <v>10292</v>
      </c>
      <c r="P3259" s="249" t="s">
        <v>10293</v>
      </c>
      <c r="Q3259" s="226" t="s">
        <v>10294</v>
      </c>
      <c r="R3259" s="212" t="s">
        <v>4850</v>
      </c>
      <c r="S3259" s="213" t="s">
        <v>9173</v>
      </c>
      <c r="T3259" s="236">
        <v>45534</v>
      </c>
      <c r="U3259" s="237" t="s">
        <v>6722</v>
      </c>
      <c r="V3259" s="237">
        <v>45567</v>
      </c>
      <c r="W3259" s="237">
        <v>45582</v>
      </c>
      <c r="X3259" s="237">
        <v>45582</v>
      </c>
      <c r="Y3259" s="237"/>
      <c r="Z3259" s="237" t="s">
        <v>6504</v>
      </c>
      <c r="AA3259" s="225">
        <v>202409</v>
      </c>
      <c r="AB3259" s="246"/>
      <c r="AC3259" s="236" t="s">
        <v>6708</v>
      </c>
      <c r="AD3259" s="247" t="s">
        <v>6709</v>
      </c>
      <c r="AE3259" s="248">
        <v>0</v>
      </c>
      <c r="AF3259" s="247" t="s">
        <v>6709</v>
      </c>
      <c r="AG3259" s="242" t="str">
        <f>IFERROR(VLOOKUP(작성용!A:A,RM!A:D,4,0),"-")</f>
        <v>정민지</v>
      </c>
      <c r="AH3259" s="9" t="s">
        <v>9318</v>
      </c>
      <c r="AI3259" s="238" t="s">
        <v>9173</v>
      </c>
      <c r="AJ3259" s="238" t="s">
        <v>9173</v>
      </c>
      <c r="AK3259" s="238" t="s">
        <v>6726</v>
      </c>
      <c r="AL3259" s="238">
        <v>3258</v>
      </c>
    </row>
    <row r="3260" spans="1:38" x14ac:dyDescent="0.3">
      <c r="A3260" s="232" t="s">
        <v>337</v>
      </c>
      <c r="B3260" s="232" t="s">
        <v>10291</v>
      </c>
      <c r="C3260" s="244" t="s">
        <v>6717</v>
      </c>
      <c r="D3260" s="240" t="s">
        <v>10335</v>
      </c>
      <c r="E3260" s="239" t="s">
        <v>6584</v>
      </c>
      <c r="F3260" s="243" t="s">
        <v>6729</v>
      </c>
      <c r="G3260" s="214">
        <v>0</v>
      </c>
      <c r="H3260" s="234" t="s">
        <v>9313</v>
      </c>
      <c r="I3260" s="234"/>
      <c r="J3260" s="234"/>
      <c r="K3260" s="234"/>
      <c r="L3260" s="234"/>
      <c r="M3260" s="234"/>
      <c r="N3260" s="234" t="s">
        <v>6720</v>
      </c>
      <c r="O3260" s="249" t="s">
        <v>10292</v>
      </c>
      <c r="P3260" s="249" t="s">
        <v>10293</v>
      </c>
      <c r="Q3260" s="226" t="s">
        <v>10294</v>
      </c>
      <c r="R3260" s="212" t="s">
        <v>6585</v>
      </c>
      <c r="S3260" s="213" t="s">
        <v>9173</v>
      </c>
      <c r="T3260" s="236">
        <v>45534</v>
      </c>
      <c r="U3260" s="237" t="s">
        <v>6722</v>
      </c>
      <c r="V3260" s="237">
        <v>45567</v>
      </c>
      <c r="W3260" s="237">
        <v>45582</v>
      </c>
      <c r="X3260" s="237">
        <v>45582</v>
      </c>
      <c r="Y3260" s="237"/>
      <c r="Z3260" s="237" t="s">
        <v>6504</v>
      </c>
      <c r="AA3260" s="225">
        <v>202409</v>
      </c>
      <c r="AB3260" s="246"/>
      <c r="AC3260" s="236" t="s">
        <v>6708</v>
      </c>
      <c r="AD3260" s="247" t="s">
        <v>6709</v>
      </c>
      <c r="AE3260" s="248">
        <v>0</v>
      </c>
      <c r="AF3260" s="247" t="s">
        <v>6709</v>
      </c>
      <c r="AG3260" s="242" t="str">
        <f>IFERROR(VLOOKUP(작성용!A:A,RM!A:D,4,0),"-")</f>
        <v>정민지</v>
      </c>
      <c r="AH3260" s="9" t="s">
        <v>9318</v>
      </c>
      <c r="AI3260" s="238" t="s">
        <v>9173</v>
      </c>
      <c r="AJ3260" s="238" t="s">
        <v>9173</v>
      </c>
      <c r="AK3260" s="238" t="s">
        <v>6726</v>
      </c>
      <c r="AL3260" s="238">
        <v>3259</v>
      </c>
    </row>
    <row r="3261" spans="1:38" x14ac:dyDescent="0.3">
      <c r="A3261" s="232" t="s">
        <v>337</v>
      </c>
      <c r="B3261" s="232" t="s">
        <v>10291</v>
      </c>
      <c r="C3261" s="244" t="s">
        <v>6717</v>
      </c>
      <c r="D3261" s="240" t="s">
        <v>10336</v>
      </c>
      <c r="E3261" s="239" t="s">
        <v>6586</v>
      </c>
      <c r="F3261" s="243" t="s">
        <v>6729</v>
      </c>
      <c r="G3261" s="214">
        <v>0</v>
      </c>
      <c r="H3261" s="234" t="s">
        <v>9313</v>
      </c>
      <c r="I3261" s="234"/>
      <c r="J3261" s="234"/>
      <c r="K3261" s="234"/>
      <c r="L3261" s="234"/>
      <c r="M3261" s="234"/>
      <c r="N3261" s="234" t="s">
        <v>6720</v>
      </c>
      <c r="O3261" s="249" t="s">
        <v>10292</v>
      </c>
      <c r="P3261" s="249" t="s">
        <v>10293</v>
      </c>
      <c r="Q3261" s="226" t="s">
        <v>10294</v>
      </c>
      <c r="R3261" s="212" t="s">
        <v>6587</v>
      </c>
      <c r="S3261" s="213" t="s">
        <v>9173</v>
      </c>
      <c r="T3261" s="236">
        <v>45534</v>
      </c>
      <c r="U3261" s="237" t="s">
        <v>6722</v>
      </c>
      <c r="V3261" s="237">
        <v>45567</v>
      </c>
      <c r="W3261" s="237">
        <v>45582</v>
      </c>
      <c r="X3261" s="237">
        <v>45582</v>
      </c>
      <c r="Y3261" s="237"/>
      <c r="Z3261" s="237" t="s">
        <v>6504</v>
      </c>
      <c r="AA3261" s="225">
        <v>202409</v>
      </c>
      <c r="AB3261" s="246"/>
      <c r="AC3261" s="236" t="s">
        <v>6708</v>
      </c>
      <c r="AD3261" s="247" t="s">
        <v>6709</v>
      </c>
      <c r="AE3261" s="248">
        <v>0</v>
      </c>
      <c r="AF3261" s="247" t="s">
        <v>6709</v>
      </c>
      <c r="AG3261" s="242" t="str">
        <f>IFERROR(VLOOKUP(작성용!A:A,RM!A:D,4,0),"-")</f>
        <v>정민지</v>
      </c>
      <c r="AH3261" s="9" t="s">
        <v>9318</v>
      </c>
      <c r="AI3261" s="238" t="s">
        <v>9173</v>
      </c>
      <c r="AJ3261" s="238" t="s">
        <v>9173</v>
      </c>
      <c r="AK3261" s="238" t="s">
        <v>6726</v>
      </c>
      <c r="AL3261" s="238">
        <v>3260</v>
      </c>
    </row>
    <row r="3262" spans="1:38" x14ac:dyDescent="0.3">
      <c r="A3262" s="232" t="s">
        <v>337</v>
      </c>
      <c r="B3262" s="232" t="s">
        <v>10291</v>
      </c>
      <c r="C3262" s="244" t="s">
        <v>6717</v>
      </c>
      <c r="D3262" s="240" t="s">
        <v>10337</v>
      </c>
      <c r="E3262" s="239" t="s">
        <v>6588</v>
      </c>
      <c r="F3262" s="243" t="s">
        <v>6729</v>
      </c>
      <c r="G3262" s="214">
        <v>0</v>
      </c>
      <c r="H3262" s="234" t="s">
        <v>9313</v>
      </c>
      <c r="I3262" s="234"/>
      <c r="J3262" s="234"/>
      <c r="K3262" s="234"/>
      <c r="L3262" s="234"/>
      <c r="M3262" s="234"/>
      <c r="N3262" s="234" t="s">
        <v>6720</v>
      </c>
      <c r="O3262" s="249" t="s">
        <v>10292</v>
      </c>
      <c r="P3262" s="249" t="s">
        <v>10293</v>
      </c>
      <c r="Q3262" s="226" t="s">
        <v>10294</v>
      </c>
      <c r="R3262" s="212" t="s">
        <v>6589</v>
      </c>
      <c r="S3262" s="213" t="s">
        <v>9173</v>
      </c>
      <c r="T3262" s="236">
        <v>45534</v>
      </c>
      <c r="U3262" s="237" t="s">
        <v>6722</v>
      </c>
      <c r="V3262" s="237">
        <v>45558</v>
      </c>
      <c r="W3262" s="237">
        <v>45582</v>
      </c>
      <c r="X3262" s="237">
        <v>45582</v>
      </c>
      <c r="Y3262" s="237"/>
      <c r="Z3262" s="237" t="s">
        <v>6504</v>
      </c>
      <c r="AA3262" s="225">
        <v>202409</v>
      </c>
      <c r="AB3262" s="246"/>
      <c r="AC3262" s="236" t="s">
        <v>6708</v>
      </c>
      <c r="AD3262" s="247" t="s">
        <v>6709</v>
      </c>
      <c r="AE3262" s="248">
        <v>0</v>
      </c>
      <c r="AF3262" s="247" t="s">
        <v>6709</v>
      </c>
      <c r="AG3262" s="242" t="str">
        <f>IFERROR(VLOOKUP(작성용!A:A,RM!A:D,4,0),"-")</f>
        <v>정민지</v>
      </c>
      <c r="AH3262" s="9" t="s">
        <v>9318</v>
      </c>
      <c r="AI3262" s="238" t="s">
        <v>10295</v>
      </c>
      <c r="AJ3262" s="238" t="s">
        <v>9173</v>
      </c>
      <c r="AK3262" s="238" t="s">
        <v>6726</v>
      </c>
      <c r="AL3262" s="238">
        <v>3261</v>
      </c>
    </row>
    <row r="3263" spans="1:38" x14ac:dyDescent="0.3">
      <c r="A3263" s="232" t="s">
        <v>337</v>
      </c>
      <c r="B3263" s="232" t="s">
        <v>10291</v>
      </c>
      <c r="C3263" s="244" t="s">
        <v>6717</v>
      </c>
      <c r="D3263" s="240" t="s">
        <v>10338</v>
      </c>
      <c r="E3263" s="239" t="s">
        <v>6590</v>
      </c>
      <c r="F3263" s="243" t="s">
        <v>6729</v>
      </c>
      <c r="G3263" s="214">
        <v>0</v>
      </c>
      <c r="H3263" s="234" t="s">
        <v>9313</v>
      </c>
      <c r="I3263" s="234"/>
      <c r="J3263" s="234"/>
      <c r="K3263" s="234"/>
      <c r="L3263" s="234"/>
      <c r="M3263" s="234"/>
      <c r="N3263" s="234" t="s">
        <v>6720</v>
      </c>
      <c r="O3263" s="249" t="s">
        <v>10292</v>
      </c>
      <c r="P3263" s="249" t="s">
        <v>10293</v>
      </c>
      <c r="Q3263" s="226" t="s">
        <v>10294</v>
      </c>
      <c r="R3263" s="212" t="s">
        <v>6591</v>
      </c>
      <c r="S3263" s="213" t="s">
        <v>9173</v>
      </c>
      <c r="T3263" s="236">
        <v>45534</v>
      </c>
      <c r="U3263" s="237" t="s">
        <v>6722</v>
      </c>
      <c r="V3263" s="237">
        <v>45558</v>
      </c>
      <c r="W3263" s="237">
        <v>45582</v>
      </c>
      <c r="X3263" s="237">
        <v>45582</v>
      </c>
      <c r="Y3263" s="237"/>
      <c r="Z3263" s="237" t="s">
        <v>6504</v>
      </c>
      <c r="AA3263" s="225">
        <v>202409</v>
      </c>
      <c r="AB3263" s="246"/>
      <c r="AC3263" s="236" t="s">
        <v>6708</v>
      </c>
      <c r="AD3263" s="247" t="s">
        <v>6709</v>
      </c>
      <c r="AE3263" s="248">
        <v>0</v>
      </c>
      <c r="AF3263" s="247" t="s">
        <v>6709</v>
      </c>
      <c r="AG3263" s="242" t="str">
        <f>IFERROR(VLOOKUP(작성용!A:A,RM!A:D,4,0),"-")</f>
        <v>정민지</v>
      </c>
      <c r="AH3263" s="9" t="s">
        <v>9318</v>
      </c>
      <c r="AI3263" s="238" t="s">
        <v>10295</v>
      </c>
      <c r="AJ3263" s="238" t="s">
        <v>9173</v>
      </c>
      <c r="AK3263" s="238" t="s">
        <v>6726</v>
      </c>
      <c r="AL3263" s="238">
        <v>3262</v>
      </c>
    </row>
    <row r="3264" spans="1:38" x14ac:dyDescent="0.3">
      <c r="A3264" s="232" t="s">
        <v>337</v>
      </c>
      <c r="B3264" s="232" t="s">
        <v>10291</v>
      </c>
      <c r="C3264" s="244" t="s">
        <v>6717</v>
      </c>
      <c r="D3264" s="240" t="s">
        <v>10068</v>
      </c>
      <c r="E3264" s="239" t="s">
        <v>6039</v>
      </c>
      <c r="F3264" s="243" t="s">
        <v>6729</v>
      </c>
      <c r="G3264" s="214">
        <v>0</v>
      </c>
      <c r="H3264" s="234" t="s">
        <v>9313</v>
      </c>
      <c r="I3264" s="234"/>
      <c r="J3264" s="234"/>
      <c r="K3264" s="234"/>
      <c r="L3264" s="234"/>
      <c r="M3264" s="234"/>
      <c r="N3264" s="234" t="s">
        <v>6720</v>
      </c>
      <c r="O3264" s="249" t="s">
        <v>10292</v>
      </c>
      <c r="P3264" s="249" t="s">
        <v>10293</v>
      </c>
      <c r="Q3264" s="226" t="s">
        <v>10294</v>
      </c>
      <c r="R3264" s="212" t="s">
        <v>6040</v>
      </c>
      <c r="S3264" s="213" t="s">
        <v>9173</v>
      </c>
      <c r="T3264" s="236">
        <v>45534</v>
      </c>
      <c r="U3264" s="237" t="s">
        <v>6722</v>
      </c>
      <c r="V3264" s="237">
        <v>45567</v>
      </c>
      <c r="W3264" s="237">
        <v>45582</v>
      </c>
      <c r="X3264" s="237">
        <v>45582</v>
      </c>
      <c r="Y3264" s="237"/>
      <c r="Z3264" s="237" t="s">
        <v>6504</v>
      </c>
      <c r="AA3264" s="225">
        <v>202409</v>
      </c>
      <c r="AB3264" s="246"/>
      <c r="AC3264" s="236" t="s">
        <v>6708</v>
      </c>
      <c r="AD3264" s="247" t="s">
        <v>6709</v>
      </c>
      <c r="AE3264" s="248">
        <v>0</v>
      </c>
      <c r="AF3264" s="247" t="s">
        <v>6709</v>
      </c>
      <c r="AG3264" s="242" t="str">
        <f>IFERROR(VLOOKUP(작성용!A:A,RM!A:D,4,0),"-")</f>
        <v>정민지</v>
      </c>
      <c r="AH3264" s="9" t="s">
        <v>9318</v>
      </c>
      <c r="AI3264" s="238" t="s">
        <v>9173</v>
      </c>
      <c r="AJ3264" s="238" t="s">
        <v>9173</v>
      </c>
      <c r="AK3264" s="238" t="s">
        <v>6726</v>
      </c>
      <c r="AL3264" s="238">
        <v>3263</v>
      </c>
    </row>
    <row r="3265" spans="1:38" x14ac:dyDescent="0.3">
      <c r="A3265" s="232" t="s">
        <v>337</v>
      </c>
      <c r="B3265" s="232" t="s">
        <v>10291</v>
      </c>
      <c r="C3265" s="244" t="s">
        <v>6717</v>
      </c>
      <c r="D3265" s="240" t="s">
        <v>6748</v>
      </c>
      <c r="E3265" s="239" t="s">
        <v>3971</v>
      </c>
      <c r="F3265" s="243" t="s">
        <v>6729</v>
      </c>
      <c r="G3265" s="214">
        <v>0</v>
      </c>
      <c r="H3265" s="234" t="s">
        <v>9313</v>
      </c>
      <c r="I3265" s="234"/>
      <c r="J3265" s="234"/>
      <c r="K3265" s="234"/>
      <c r="L3265" s="234"/>
      <c r="M3265" s="234"/>
      <c r="N3265" s="234" t="s">
        <v>6720</v>
      </c>
      <c r="O3265" s="249" t="s">
        <v>10292</v>
      </c>
      <c r="P3265" s="249" t="s">
        <v>10293</v>
      </c>
      <c r="Q3265" s="226" t="s">
        <v>10294</v>
      </c>
      <c r="R3265" s="212" t="s">
        <v>4200</v>
      </c>
      <c r="S3265" s="213" t="s">
        <v>9173</v>
      </c>
      <c r="T3265" s="236">
        <v>45534</v>
      </c>
      <c r="U3265" s="237" t="s">
        <v>6722</v>
      </c>
      <c r="V3265" s="237">
        <v>45567</v>
      </c>
      <c r="W3265" s="237">
        <v>45582</v>
      </c>
      <c r="X3265" s="237">
        <v>45582</v>
      </c>
      <c r="Y3265" s="237"/>
      <c r="Z3265" s="237" t="s">
        <v>6504</v>
      </c>
      <c r="AA3265" s="225">
        <v>202409</v>
      </c>
      <c r="AB3265" s="246"/>
      <c r="AC3265" s="236" t="s">
        <v>6708</v>
      </c>
      <c r="AD3265" s="247" t="s">
        <v>6709</v>
      </c>
      <c r="AE3265" s="248">
        <v>0</v>
      </c>
      <c r="AF3265" s="247" t="s">
        <v>6709</v>
      </c>
      <c r="AG3265" s="242" t="str">
        <f>IFERROR(VLOOKUP(작성용!A:A,RM!A:D,4,0),"-")</f>
        <v>정민지</v>
      </c>
      <c r="AH3265" s="9" t="s">
        <v>9318</v>
      </c>
      <c r="AI3265" s="238" t="s">
        <v>9173</v>
      </c>
      <c r="AJ3265" s="238" t="s">
        <v>9173</v>
      </c>
      <c r="AK3265" s="238" t="s">
        <v>6726</v>
      </c>
      <c r="AL3265" s="238">
        <v>3264</v>
      </c>
    </row>
    <row r="3266" spans="1:38" x14ac:dyDescent="0.3">
      <c r="A3266" s="232" t="s">
        <v>337</v>
      </c>
      <c r="B3266" s="232" t="s">
        <v>10291</v>
      </c>
      <c r="C3266" s="244" t="s">
        <v>6717</v>
      </c>
      <c r="D3266" s="240" t="s">
        <v>10339</v>
      </c>
      <c r="E3266" s="239" t="s">
        <v>6592</v>
      </c>
      <c r="F3266" s="243" t="s">
        <v>6729</v>
      </c>
      <c r="G3266" s="214">
        <v>0</v>
      </c>
      <c r="H3266" s="234" t="s">
        <v>9313</v>
      </c>
      <c r="I3266" s="234"/>
      <c r="J3266" s="234"/>
      <c r="K3266" s="234"/>
      <c r="L3266" s="234"/>
      <c r="M3266" s="234"/>
      <c r="N3266" s="234" t="s">
        <v>6720</v>
      </c>
      <c r="O3266" s="249" t="s">
        <v>10292</v>
      </c>
      <c r="P3266" s="249" t="s">
        <v>10293</v>
      </c>
      <c r="Q3266" s="226" t="s">
        <v>10294</v>
      </c>
      <c r="R3266" s="212" t="s">
        <v>6593</v>
      </c>
      <c r="S3266" s="213" t="s">
        <v>9173</v>
      </c>
      <c r="T3266" s="236">
        <v>45534</v>
      </c>
      <c r="U3266" s="237" t="s">
        <v>6722</v>
      </c>
      <c r="V3266" s="237">
        <v>45567</v>
      </c>
      <c r="W3266" s="237">
        <v>45582</v>
      </c>
      <c r="X3266" s="237">
        <v>45582</v>
      </c>
      <c r="Y3266" s="237"/>
      <c r="Z3266" s="237" t="s">
        <v>6504</v>
      </c>
      <c r="AA3266" s="225">
        <v>202409</v>
      </c>
      <c r="AB3266" s="246"/>
      <c r="AC3266" s="236" t="s">
        <v>6708</v>
      </c>
      <c r="AD3266" s="247" t="s">
        <v>6709</v>
      </c>
      <c r="AE3266" s="248">
        <v>0</v>
      </c>
      <c r="AF3266" s="247" t="s">
        <v>6709</v>
      </c>
      <c r="AG3266" s="242" t="str">
        <f>IFERROR(VLOOKUP(작성용!A:A,RM!A:D,4,0),"-")</f>
        <v>정민지</v>
      </c>
      <c r="AH3266" s="9" t="s">
        <v>9318</v>
      </c>
      <c r="AI3266" s="238" t="s">
        <v>9173</v>
      </c>
      <c r="AJ3266" s="238" t="s">
        <v>9173</v>
      </c>
      <c r="AK3266" s="238" t="s">
        <v>6726</v>
      </c>
      <c r="AL3266" s="238">
        <v>3265</v>
      </c>
    </row>
    <row r="3267" spans="1:38" x14ac:dyDescent="0.3">
      <c r="A3267" s="232" t="s">
        <v>337</v>
      </c>
      <c r="B3267" s="232" t="s">
        <v>10291</v>
      </c>
      <c r="C3267" s="244" t="s">
        <v>6717</v>
      </c>
      <c r="D3267" s="240" t="s">
        <v>9712</v>
      </c>
      <c r="E3267" s="239" t="s">
        <v>5821</v>
      </c>
      <c r="F3267" s="243" t="s">
        <v>6729</v>
      </c>
      <c r="G3267" s="214">
        <v>0</v>
      </c>
      <c r="H3267" s="234" t="s">
        <v>9313</v>
      </c>
      <c r="I3267" s="234"/>
      <c r="J3267" s="234"/>
      <c r="K3267" s="234"/>
      <c r="L3267" s="234"/>
      <c r="M3267" s="234"/>
      <c r="N3267" s="234" t="s">
        <v>6720</v>
      </c>
      <c r="O3267" s="249" t="s">
        <v>10292</v>
      </c>
      <c r="P3267" s="249" t="s">
        <v>10293</v>
      </c>
      <c r="Q3267" s="226" t="s">
        <v>10294</v>
      </c>
      <c r="R3267" s="212" t="s">
        <v>5822</v>
      </c>
      <c r="S3267" s="213" t="s">
        <v>9173</v>
      </c>
      <c r="T3267" s="236">
        <v>45534</v>
      </c>
      <c r="U3267" s="237" t="s">
        <v>6722</v>
      </c>
      <c r="V3267" s="237">
        <v>45567</v>
      </c>
      <c r="W3267" s="237">
        <v>45582</v>
      </c>
      <c r="X3267" s="237">
        <v>45582</v>
      </c>
      <c r="Y3267" s="237"/>
      <c r="Z3267" s="237" t="s">
        <v>6504</v>
      </c>
      <c r="AA3267" s="225">
        <v>202409</v>
      </c>
      <c r="AB3267" s="246"/>
      <c r="AC3267" s="236" t="s">
        <v>6708</v>
      </c>
      <c r="AD3267" s="247" t="s">
        <v>6709</v>
      </c>
      <c r="AE3267" s="248">
        <v>0</v>
      </c>
      <c r="AF3267" s="247" t="s">
        <v>6709</v>
      </c>
      <c r="AG3267" s="242" t="str">
        <f>IFERROR(VLOOKUP(작성용!A:A,RM!A:D,4,0),"-")</f>
        <v>정민지</v>
      </c>
      <c r="AH3267" s="9" t="s">
        <v>9318</v>
      </c>
      <c r="AI3267" s="238" t="s">
        <v>9173</v>
      </c>
      <c r="AJ3267" s="238" t="s">
        <v>9173</v>
      </c>
      <c r="AK3267" s="238" t="s">
        <v>6726</v>
      </c>
      <c r="AL3267" s="238">
        <v>3266</v>
      </c>
    </row>
    <row r="3268" spans="1:38" x14ac:dyDescent="0.3">
      <c r="A3268" s="232" t="s">
        <v>337</v>
      </c>
      <c r="B3268" s="232" t="s">
        <v>10291</v>
      </c>
      <c r="C3268" s="244" t="s">
        <v>6717</v>
      </c>
      <c r="D3268" s="240" t="s">
        <v>10340</v>
      </c>
      <c r="E3268" s="239" t="s">
        <v>6594</v>
      </c>
      <c r="F3268" s="243" t="s">
        <v>6729</v>
      </c>
      <c r="G3268" s="214">
        <v>0</v>
      </c>
      <c r="H3268" s="234" t="s">
        <v>9313</v>
      </c>
      <c r="I3268" s="234"/>
      <c r="J3268" s="234"/>
      <c r="K3268" s="234"/>
      <c r="L3268" s="234"/>
      <c r="M3268" s="234"/>
      <c r="N3268" s="234" t="s">
        <v>6720</v>
      </c>
      <c r="O3268" s="249" t="s">
        <v>10292</v>
      </c>
      <c r="P3268" s="249" t="s">
        <v>10293</v>
      </c>
      <c r="Q3268" s="226" t="s">
        <v>10294</v>
      </c>
      <c r="R3268" s="212" t="s">
        <v>6595</v>
      </c>
      <c r="S3268" s="213" t="s">
        <v>9173</v>
      </c>
      <c r="T3268" s="236">
        <v>45534</v>
      </c>
      <c r="U3268" s="237" t="s">
        <v>6722</v>
      </c>
      <c r="V3268" s="237">
        <v>45558</v>
      </c>
      <c r="W3268" s="237">
        <v>45582</v>
      </c>
      <c r="X3268" s="237">
        <v>45582</v>
      </c>
      <c r="Y3268" s="237"/>
      <c r="Z3268" s="237" t="s">
        <v>6504</v>
      </c>
      <c r="AA3268" s="225">
        <v>202409</v>
      </c>
      <c r="AB3268" s="246"/>
      <c r="AC3268" s="236" t="s">
        <v>6708</v>
      </c>
      <c r="AD3268" s="247" t="s">
        <v>6709</v>
      </c>
      <c r="AE3268" s="248">
        <v>0</v>
      </c>
      <c r="AF3268" s="247" t="s">
        <v>6709</v>
      </c>
      <c r="AG3268" s="242" t="str">
        <f>IFERROR(VLOOKUP(작성용!A:A,RM!A:D,4,0),"-")</f>
        <v>정민지</v>
      </c>
      <c r="AH3268" s="9" t="s">
        <v>9318</v>
      </c>
      <c r="AI3268" s="238" t="s">
        <v>10295</v>
      </c>
      <c r="AJ3268" s="238" t="s">
        <v>9173</v>
      </c>
      <c r="AK3268" s="238" t="s">
        <v>6726</v>
      </c>
      <c r="AL3268" s="238">
        <v>3267</v>
      </c>
    </row>
    <row r="3269" spans="1:38" x14ac:dyDescent="0.3">
      <c r="A3269" s="232" t="s">
        <v>337</v>
      </c>
      <c r="B3269" s="232" t="s">
        <v>10291</v>
      </c>
      <c r="C3269" s="244" t="s">
        <v>6717</v>
      </c>
      <c r="D3269" s="240" t="s">
        <v>8409</v>
      </c>
      <c r="E3269" s="239" t="s">
        <v>5086</v>
      </c>
      <c r="F3269" s="243" t="s">
        <v>6729</v>
      </c>
      <c r="G3269" s="214">
        <v>0</v>
      </c>
      <c r="H3269" s="234" t="s">
        <v>9313</v>
      </c>
      <c r="I3269" s="234"/>
      <c r="J3269" s="234"/>
      <c r="K3269" s="234"/>
      <c r="L3269" s="234"/>
      <c r="M3269" s="234"/>
      <c r="N3269" s="234" t="s">
        <v>6720</v>
      </c>
      <c r="O3269" s="249" t="s">
        <v>10292</v>
      </c>
      <c r="P3269" s="249" t="s">
        <v>10293</v>
      </c>
      <c r="Q3269" s="226" t="s">
        <v>10294</v>
      </c>
      <c r="R3269" s="212" t="s">
        <v>5087</v>
      </c>
      <c r="S3269" s="213" t="s">
        <v>9173</v>
      </c>
      <c r="T3269" s="236">
        <v>45534</v>
      </c>
      <c r="U3269" s="237" t="s">
        <v>6722</v>
      </c>
      <c r="V3269" s="237">
        <v>45567</v>
      </c>
      <c r="W3269" s="237">
        <v>45582</v>
      </c>
      <c r="X3269" s="237">
        <v>45582</v>
      </c>
      <c r="Y3269" s="237"/>
      <c r="Z3269" s="237" t="s">
        <v>6504</v>
      </c>
      <c r="AA3269" s="225">
        <v>202409</v>
      </c>
      <c r="AB3269" s="246"/>
      <c r="AC3269" s="236" t="s">
        <v>6708</v>
      </c>
      <c r="AD3269" s="247" t="s">
        <v>6709</v>
      </c>
      <c r="AE3269" s="248">
        <v>0</v>
      </c>
      <c r="AF3269" s="247" t="s">
        <v>6709</v>
      </c>
      <c r="AG3269" s="242" t="str">
        <f>IFERROR(VLOOKUP(작성용!A:A,RM!A:D,4,0),"-")</f>
        <v>정민지</v>
      </c>
      <c r="AH3269" s="9" t="s">
        <v>9318</v>
      </c>
      <c r="AI3269" s="238" t="s">
        <v>9173</v>
      </c>
      <c r="AJ3269" s="238" t="s">
        <v>9173</v>
      </c>
      <c r="AK3269" s="238" t="s">
        <v>6726</v>
      </c>
      <c r="AL3269" s="238">
        <v>3268</v>
      </c>
    </row>
    <row r="3270" spans="1:38" x14ac:dyDescent="0.3">
      <c r="A3270" s="232" t="s">
        <v>337</v>
      </c>
      <c r="B3270" s="232" t="s">
        <v>10291</v>
      </c>
      <c r="C3270" s="244" t="s">
        <v>6717</v>
      </c>
      <c r="D3270" s="240" t="s">
        <v>10341</v>
      </c>
      <c r="E3270" s="239" t="s">
        <v>6596</v>
      </c>
      <c r="F3270" s="243" t="s">
        <v>6729</v>
      </c>
      <c r="G3270" s="214">
        <v>0</v>
      </c>
      <c r="H3270" s="234" t="s">
        <v>9313</v>
      </c>
      <c r="I3270" s="234"/>
      <c r="J3270" s="234"/>
      <c r="K3270" s="234"/>
      <c r="L3270" s="234"/>
      <c r="M3270" s="234"/>
      <c r="N3270" s="234" t="s">
        <v>6720</v>
      </c>
      <c r="O3270" s="249" t="s">
        <v>10292</v>
      </c>
      <c r="P3270" s="249" t="s">
        <v>10293</v>
      </c>
      <c r="Q3270" s="226" t="s">
        <v>10294</v>
      </c>
      <c r="R3270" s="212" t="s">
        <v>6597</v>
      </c>
      <c r="S3270" s="213" t="s">
        <v>9173</v>
      </c>
      <c r="T3270" s="236">
        <v>45534</v>
      </c>
      <c r="U3270" s="237" t="s">
        <v>6722</v>
      </c>
      <c r="V3270" s="237">
        <v>45567</v>
      </c>
      <c r="W3270" s="237">
        <v>45582</v>
      </c>
      <c r="X3270" s="237">
        <v>45582</v>
      </c>
      <c r="Y3270" s="237"/>
      <c r="Z3270" s="237" t="s">
        <v>6504</v>
      </c>
      <c r="AA3270" s="225">
        <v>202409</v>
      </c>
      <c r="AB3270" s="246"/>
      <c r="AC3270" s="236" t="s">
        <v>6708</v>
      </c>
      <c r="AD3270" s="247" t="s">
        <v>6709</v>
      </c>
      <c r="AE3270" s="248">
        <v>0</v>
      </c>
      <c r="AF3270" s="247" t="s">
        <v>6709</v>
      </c>
      <c r="AG3270" s="242" t="str">
        <f>IFERROR(VLOOKUP(작성용!A:A,RM!A:D,4,0),"-")</f>
        <v>정민지</v>
      </c>
      <c r="AH3270" s="9" t="s">
        <v>9318</v>
      </c>
      <c r="AI3270" s="238" t="s">
        <v>9173</v>
      </c>
      <c r="AJ3270" s="238" t="s">
        <v>9173</v>
      </c>
      <c r="AK3270" s="238" t="s">
        <v>6726</v>
      </c>
      <c r="AL3270" s="238">
        <v>3269</v>
      </c>
    </row>
    <row r="3271" spans="1:38" x14ac:dyDescent="0.3">
      <c r="A3271" s="232" t="s">
        <v>337</v>
      </c>
      <c r="B3271" s="232" t="s">
        <v>10291</v>
      </c>
      <c r="C3271" s="244" t="s">
        <v>6717</v>
      </c>
      <c r="D3271" s="240" t="s">
        <v>10342</v>
      </c>
      <c r="E3271" s="239" t="s">
        <v>6598</v>
      </c>
      <c r="F3271" s="243" t="s">
        <v>6729</v>
      </c>
      <c r="G3271" s="214">
        <v>0</v>
      </c>
      <c r="H3271" s="234" t="s">
        <v>9313</v>
      </c>
      <c r="I3271" s="234"/>
      <c r="J3271" s="234"/>
      <c r="K3271" s="234"/>
      <c r="L3271" s="234"/>
      <c r="M3271" s="234"/>
      <c r="N3271" s="234" t="s">
        <v>6720</v>
      </c>
      <c r="O3271" s="249" t="s">
        <v>10292</v>
      </c>
      <c r="P3271" s="249" t="s">
        <v>10293</v>
      </c>
      <c r="Q3271" s="226" t="s">
        <v>10294</v>
      </c>
      <c r="R3271" s="212" t="s">
        <v>6599</v>
      </c>
      <c r="S3271" s="213" t="s">
        <v>9173</v>
      </c>
      <c r="T3271" s="236">
        <v>45534</v>
      </c>
      <c r="U3271" s="237" t="s">
        <v>6722</v>
      </c>
      <c r="V3271" s="237">
        <v>45567</v>
      </c>
      <c r="W3271" s="237">
        <v>45582</v>
      </c>
      <c r="X3271" s="237">
        <v>45582</v>
      </c>
      <c r="Y3271" s="237"/>
      <c r="Z3271" s="237" t="s">
        <v>6504</v>
      </c>
      <c r="AA3271" s="225">
        <v>202409</v>
      </c>
      <c r="AB3271" s="246"/>
      <c r="AC3271" s="236" t="s">
        <v>6708</v>
      </c>
      <c r="AD3271" s="247" t="s">
        <v>6709</v>
      </c>
      <c r="AE3271" s="248">
        <v>0</v>
      </c>
      <c r="AF3271" s="247" t="s">
        <v>6709</v>
      </c>
      <c r="AG3271" s="242" t="str">
        <f>IFERROR(VLOOKUP(작성용!A:A,RM!A:D,4,0),"-")</f>
        <v>정민지</v>
      </c>
      <c r="AH3271" s="9" t="s">
        <v>9318</v>
      </c>
      <c r="AI3271" s="238" t="s">
        <v>9173</v>
      </c>
      <c r="AJ3271" s="238" t="s">
        <v>9173</v>
      </c>
      <c r="AK3271" s="238" t="s">
        <v>6726</v>
      </c>
      <c r="AL3271" s="238">
        <v>3270</v>
      </c>
    </row>
    <row r="3272" spans="1:38" x14ac:dyDescent="0.3">
      <c r="A3272" s="232" t="s">
        <v>337</v>
      </c>
      <c r="B3272" s="232" t="s">
        <v>10291</v>
      </c>
      <c r="C3272" s="244" t="s">
        <v>6717</v>
      </c>
      <c r="D3272" s="240" t="s">
        <v>10343</v>
      </c>
      <c r="E3272" s="239" t="s">
        <v>6600</v>
      </c>
      <c r="F3272" s="243" t="s">
        <v>6729</v>
      </c>
      <c r="G3272" s="214">
        <v>0</v>
      </c>
      <c r="H3272" s="234" t="s">
        <v>9313</v>
      </c>
      <c r="I3272" s="234"/>
      <c r="J3272" s="234"/>
      <c r="K3272" s="234"/>
      <c r="L3272" s="234"/>
      <c r="M3272" s="234"/>
      <c r="N3272" s="234" t="s">
        <v>6720</v>
      </c>
      <c r="O3272" s="249" t="s">
        <v>10292</v>
      </c>
      <c r="P3272" s="249" t="s">
        <v>10293</v>
      </c>
      <c r="Q3272" s="226" t="s">
        <v>10294</v>
      </c>
      <c r="R3272" s="212" t="s">
        <v>6601</v>
      </c>
      <c r="S3272" s="213" t="s">
        <v>9173</v>
      </c>
      <c r="T3272" s="236">
        <v>45534</v>
      </c>
      <c r="U3272" s="237" t="s">
        <v>6722</v>
      </c>
      <c r="V3272" s="237">
        <v>45567</v>
      </c>
      <c r="W3272" s="237">
        <v>45582</v>
      </c>
      <c r="X3272" s="237">
        <v>45582</v>
      </c>
      <c r="Y3272" s="237"/>
      <c r="Z3272" s="237" t="s">
        <v>6504</v>
      </c>
      <c r="AA3272" s="225">
        <v>202409</v>
      </c>
      <c r="AB3272" s="246"/>
      <c r="AC3272" s="236" t="s">
        <v>6708</v>
      </c>
      <c r="AD3272" s="247" t="s">
        <v>6709</v>
      </c>
      <c r="AE3272" s="248">
        <v>0</v>
      </c>
      <c r="AF3272" s="247" t="s">
        <v>6709</v>
      </c>
      <c r="AG3272" s="242" t="str">
        <f>IFERROR(VLOOKUP(작성용!A:A,RM!A:D,4,0),"-")</f>
        <v>정민지</v>
      </c>
      <c r="AH3272" s="9" t="s">
        <v>9318</v>
      </c>
      <c r="AI3272" s="238" t="s">
        <v>9173</v>
      </c>
      <c r="AJ3272" s="238" t="s">
        <v>9173</v>
      </c>
      <c r="AK3272" s="238" t="s">
        <v>6726</v>
      </c>
      <c r="AL3272" s="238">
        <v>3271</v>
      </c>
    </row>
    <row r="3273" spans="1:38" x14ac:dyDescent="0.3">
      <c r="A3273" s="232" t="s">
        <v>337</v>
      </c>
      <c r="B3273" s="232" t="s">
        <v>10291</v>
      </c>
      <c r="C3273" s="244" t="s">
        <v>6717</v>
      </c>
      <c r="D3273" s="240" t="s">
        <v>7455</v>
      </c>
      <c r="E3273" s="239" t="s">
        <v>4604</v>
      </c>
      <c r="F3273" s="243" t="s">
        <v>6729</v>
      </c>
      <c r="G3273" s="214">
        <v>0</v>
      </c>
      <c r="H3273" s="234" t="s">
        <v>9313</v>
      </c>
      <c r="I3273" s="234"/>
      <c r="J3273" s="234"/>
      <c r="K3273" s="234"/>
      <c r="L3273" s="234"/>
      <c r="M3273" s="234"/>
      <c r="N3273" s="234" t="s">
        <v>6720</v>
      </c>
      <c r="O3273" s="249" t="s">
        <v>10292</v>
      </c>
      <c r="P3273" s="249" t="s">
        <v>10293</v>
      </c>
      <c r="Q3273" s="226" t="s">
        <v>10294</v>
      </c>
      <c r="R3273" s="212" t="s">
        <v>4605</v>
      </c>
      <c r="S3273" s="213" t="s">
        <v>9173</v>
      </c>
      <c r="T3273" s="236">
        <v>45534</v>
      </c>
      <c r="U3273" s="237" t="s">
        <v>6722</v>
      </c>
      <c r="V3273" s="237">
        <v>45567</v>
      </c>
      <c r="W3273" s="237">
        <v>45582</v>
      </c>
      <c r="X3273" s="237">
        <v>45582</v>
      </c>
      <c r="Y3273" s="237"/>
      <c r="Z3273" s="237" t="s">
        <v>6504</v>
      </c>
      <c r="AA3273" s="225">
        <v>202409</v>
      </c>
      <c r="AB3273" s="246"/>
      <c r="AC3273" s="236" t="s">
        <v>6708</v>
      </c>
      <c r="AD3273" s="247" t="s">
        <v>6709</v>
      </c>
      <c r="AE3273" s="248">
        <v>0</v>
      </c>
      <c r="AF3273" s="247" t="s">
        <v>6709</v>
      </c>
      <c r="AG3273" s="242" t="str">
        <f>IFERROR(VLOOKUP(작성용!A:A,RM!A:D,4,0),"-")</f>
        <v>정민지</v>
      </c>
      <c r="AH3273" s="9" t="s">
        <v>9318</v>
      </c>
      <c r="AI3273" s="238" t="s">
        <v>9173</v>
      </c>
      <c r="AJ3273" s="238" t="s">
        <v>9173</v>
      </c>
      <c r="AK3273" s="238" t="s">
        <v>6726</v>
      </c>
      <c r="AL3273" s="238">
        <v>3272</v>
      </c>
    </row>
    <row r="3274" spans="1:38" x14ac:dyDescent="0.3">
      <c r="A3274" s="232" t="s">
        <v>337</v>
      </c>
      <c r="B3274" s="232" t="s">
        <v>10291</v>
      </c>
      <c r="C3274" s="244" t="s">
        <v>6717</v>
      </c>
      <c r="D3274" s="240" t="s">
        <v>7453</v>
      </c>
      <c r="E3274" s="239" t="s">
        <v>4603</v>
      </c>
      <c r="F3274" s="243" t="s">
        <v>6729</v>
      </c>
      <c r="G3274" s="214">
        <v>0</v>
      </c>
      <c r="H3274" s="234" t="s">
        <v>9313</v>
      </c>
      <c r="I3274" s="234"/>
      <c r="J3274" s="234"/>
      <c r="K3274" s="234"/>
      <c r="L3274" s="234"/>
      <c r="M3274" s="234"/>
      <c r="N3274" s="234" t="s">
        <v>6720</v>
      </c>
      <c r="O3274" s="249" t="s">
        <v>10292</v>
      </c>
      <c r="P3274" s="249" t="s">
        <v>10293</v>
      </c>
      <c r="Q3274" s="226" t="s">
        <v>10294</v>
      </c>
      <c r="R3274" s="212" t="s">
        <v>6602</v>
      </c>
      <c r="S3274" s="213" t="s">
        <v>9173</v>
      </c>
      <c r="T3274" s="236">
        <v>45534</v>
      </c>
      <c r="U3274" s="237" t="s">
        <v>6722</v>
      </c>
      <c r="V3274" s="237">
        <v>45558</v>
      </c>
      <c r="W3274" s="237">
        <v>45582</v>
      </c>
      <c r="X3274" s="237">
        <v>45582</v>
      </c>
      <c r="Y3274" s="237"/>
      <c r="Z3274" s="237" t="s">
        <v>6504</v>
      </c>
      <c r="AA3274" s="225">
        <v>202409</v>
      </c>
      <c r="AB3274" s="246"/>
      <c r="AC3274" s="236" t="s">
        <v>6708</v>
      </c>
      <c r="AD3274" s="247" t="s">
        <v>6709</v>
      </c>
      <c r="AE3274" s="248">
        <v>0</v>
      </c>
      <c r="AF3274" s="247" t="s">
        <v>6709</v>
      </c>
      <c r="AG3274" s="242" t="str">
        <f>IFERROR(VLOOKUP(작성용!A:A,RM!A:D,4,0),"-")</f>
        <v>정민지</v>
      </c>
      <c r="AH3274" s="9" t="s">
        <v>9318</v>
      </c>
      <c r="AI3274" s="238" t="s">
        <v>10295</v>
      </c>
      <c r="AJ3274" s="238" t="s">
        <v>9173</v>
      </c>
      <c r="AK3274" s="238" t="s">
        <v>6726</v>
      </c>
      <c r="AL3274" s="238">
        <v>3273</v>
      </c>
    </row>
    <row r="3275" spans="1:38" x14ac:dyDescent="0.3">
      <c r="A3275" s="232" t="s">
        <v>337</v>
      </c>
      <c r="B3275" s="232" t="s">
        <v>10291</v>
      </c>
      <c r="C3275" s="244" t="s">
        <v>6717</v>
      </c>
      <c r="D3275" s="240" t="s">
        <v>10344</v>
      </c>
      <c r="E3275" s="239" t="s">
        <v>6603</v>
      </c>
      <c r="F3275" s="243" t="s">
        <v>6729</v>
      </c>
      <c r="G3275" s="214">
        <v>0</v>
      </c>
      <c r="H3275" s="234" t="s">
        <v>9313</v>
      </c>
      <c r="I3275" s="234"/>
      <c r="J3275" s="234"/>
      <c r="K3275" s="234"/>
      <c r="L3275" s="234"/>
      <c r="M3275" s="234"/>
      <c r="N3275" s="234" t="s">
        <v>6720</v>
      </c>
      <c r="O3275" s="249" t="s">
        <v>10292</v>
      </c>
      <c r="P3275" s="249" t="s">
        <v>10293</v>
      </c>
      <c r="Q3275" s="226" t="s">
        <v>10294</v>
      </c>
      <c r="R3275" s="212" t="s">
        <v>6604</v>
      </c>
      <c r="S3275" s="213" t="s">
        <v>9173</v>
      </c>
      <c r="T3275" s="236">
        <v>45534</v>
      </c>
      <c r="U3275" s="237" t="s">
        <v>6722</v>
      </c>
      <c r="V3275" s="237">
        <v>45567</v>
      </c>
      <c r="W3275" s="237">
        <v>45582</v>
      </c>
      <c r="X3275" s="237">
        <v>45582</v>
      </c>
      <c r="Y3275" s="237"/>
      <c r="Z3275" s="237" t="s">
        <v>6504</v>
      </c>
      <c r="AA3275" s="225">
        <v>202409</v>
      </c>
      <c r="AB3275" s="246"/>
      <c r="AC3275" s="236" t="s">
        <v>6708</v>
      </c>
      <c r="AD3275" s="247" t="s">
        <v>6709</v>
      </c>
      <c r="AE3275" s="248">
        <v>0</v>
      </c>
      <c r="AF3275" s="247" t="s">
        <v>6709</v>
      </c>
      <c r="AG3275" s="242" t="str">
        <f>IFERROR(VLOOKUP(작성용!A:A,RM!A:D,4,0),"-")</f>
        <v>정민지</v>
      </c>
      <c r="AH3275" s="9" t="s">
        <v>9318</v>
      </c>
      <c r="AI3275" s="238" t="s">
        <v>9173</v>
      </c>
      <c r="AJ3275" s="238" t="s">
        <v>9173</v>
      </c>
      <c r="AK3275" s="238" t="s">
        <v>6726</v>
      </c>
      <c r="AL3275" s="238">
        <v>3274</v>
      </c>
    </row>
    <row r="3276" spans="1:38" x14ac:dyDescent="0.3">
      <c r="A3276" s="232" t="s">
        <v>337</v>
      </c>
      <c r="B3276" s="232" t="s">
        <v>10291</v>
      </c>
      <c r="C3276" s="244" t="s">
        <v>6717</v>
      </c>
      <c r="D3276" s="240" t="s">
        <v>8424</v>
      </c>
      <c r="E3276" s="239" t="s">
        <v>5118</v>
      </c>
      <c r="F3276" s="243" t="s">
        <v>6729</v>
      </c>
      <c r="G3276" s="214">
        <v>0</v>
      </c>
      <c r="H3276" s="234" t="s">
        <v>9313</v>
      </c>
      <c r="I3276" s="234"/>
      <c r="J3276" s="234"/>
      <c r="K3276" s="234"/>
      <c r="L3276" s="234"/>
      <c r="M3276" s="234"/>
      <c r="N3276" s="234" t="s">
        <v>6720</v>
      </c>
      <c r="O3276" s="249" t="s">
        <v>10292</v>
      </c>
      <c r="P3276" s="249" t="s">
        <v>10293</v>
      </c>
      <c r="Q3276" s="226" t="s">
        <v>10294</v>
      </c>
      <c r="R3276" s="212" t="s">
        <v>5119</v>
      </c>
      <c r="S3276" s="213" t="s">
        <v>9173</v>
      </c>
      <c r="T3276" s="236">
        <v>45534</v>
      </c>
      <c r="U3276" s="237" t="s">
        <v>6722</v>
      </c>
      <c r="V3276" s="237">
        <v>45567</v>
      </c>
      <c r="W3276" s="237">
        <v>45582</v>
      </c>
      <c r="X3276" s="237">
        <v>45582</v>
      </c>
      <c r="Y3276" s="237"/>
      <c r="Z3276" s="237" t="s">
        <v>6504</v>
      </c>
      <c r="AA3276" s="225">
        <v>202409</v>
      </c>
      <c r="AB3276" s="246"/>
      <c r="AC3276" s="236" t="s">
        <v>6708</v>
      </c>
      <c r="AD3276" s="247" t="s">
        <v>6709</v>
      </c>
      <c r="AE3276" s="248">
        <v>0</v>
      </c>
      <c r="AF3276" s="247" t="s">
        <v>6709</v>
      </c>
      <c r="AG3276" s="242" t="str">
        <f>IFERROR(VLOOKUP(작성용!A:A,RM!A:D,4,0),"-")</f>
        <v>정민지</v>
      </c>
      <c r="AH3276" s="9" t="s">
        <v>9318</v>
      </c>
      <c r="AI3276" s="238" t="s">
        <v>9173</v>
      </c>
      <c r="AJ3276" s="238" t="s">
        <v>9173</v>
      </c>
      <c r="AK3276" s="238" t="s">
        <v>6726</v>
      </c>
      <c r="AL3276" s="238">
        <v>3275</v>
      </c>
    </row>
    <row r="3277" spans="1:38" x14ac:dyDescent="0.3">
      <c r="A3277" s="232" t="s">
        <v>337</v>
      </c>
      <c r="B3277" s="232" t="s">
        <v>10291</v>
      </c>
      <c r="C3277" s="244" t="s">
        <v>6717</v>
      </c>
      <c r="D3277" s="240" t="s">
        <v>8425</v>
      </c>
      <c r="E3277" s="239" t="s">
        <v>5120</v>
      </c>
      <c r="F3277" s="243" t="s">
        <v>6729</v>
      </c>
      <c r="G3277" s="214">
        <v>0</v>
      </c>
      <c r="H3277" s="234" t="s">
        <v>9313</v>
      </c>
      <c r="I3277" s="234"/>
      <c r="J3277" s="234"/>
      <c r="K3277" s="234"/>
      <c r="L3277" s="234"/>
      <c r="M3277" s="234"/>
      <c r="N3277" s="234" t="s">
        <v>6720</v>
      </c>
      <c r="O3277" s="249" t="s">
        <v>10292</v>
      </c>
      <c r="P3277" s="249" t="s">
        <v>10293</v>
      </c>
      <c r="Q3277" s="226" t="s">
        <v>10294</v>
      </c>
      <c r="R3277" s="212" t="s">
        <v>5121</v>
      </c>
      <c r="S3277" s="213" t="s">
        <v>9173</v>
      </c>
      <c r="T3277" s="236">
        <v>45534</v>
      </c>
      <c r="U3277" s="237" t="s">
        <v>6722</v>
      </c>
      <c r="V3277" s="237">
        <v>45567</v>
      </c>
      <c r="W3277" s="237">
        <v>45582</v>
      </c>
      <c r="X3277" s="237">
        <v>45582</v>
      </c>
      <c r="Y3277" s="237"/>
      <c r="Z3277" s="237" t="s">
        <v>6504</v>
      </c>
      <c r="AA3277" s="225">
        <v>202409</v>
      </c>
      <c r="AB3277" s="246"/>
      <c r="AC3277" s="236" t="s">
        <v>6708</v>
      </c>
      <c r="AD3277" s="247" t="s">
        <v>6709</v>
      </c>
      <c r="AE3277" s="248">
        <v>0</v>
      </c>
      <c r="AF3277" s="247" t="s">
        <v>6709</v>
      </c>
      <c r="AG3277" s="242" t="str">
        <f>IFERROR(VLOOKUP(작성용!A:A,RM!A:D,4,0),"-")</f>
        <v>정민지</v>
      </c>
      <c r="AH3277" s="9" t="s">
        <v>9318</v>
      </c>
      <c r="AI3277" s="238" t="s">
        <v>9173</v>
      </c>
      <c r="AJ3277" s="238" t="s">
        <v>9173</v>
      </c>
      <c r="AK3277" s="238" t="s">
        <v>6726</v>
      </c>
      <c r="AL3277" s="238">
        <v>3276</v>
      </c>
    </row>
    <row r="3278" spans="1:38" x14ac:dyDescent="0.3">
      <c r="A3278" s="232" t="s">
        <v>337</v>
      </c>
      <c r="B3278" s="232" t="s">
        <v>10291</v>
      </c>
      <c r="C3278" s="244" t="s">
        <v>6717</v>
      </c>
      <c r="D3278" s="240" t="s">
        <v>8819</v>
      </c>
      <c r="E3278" s="239" t="s">
        <v>5452</v>
      </c>
      <c r="F3278" s="243" t="s">
        <v>6729</v>
      </c>
      <c r="G3278" s="214">
        <v>0</v>
      </c>
      <c r="H3278" s="234" t="s">
        <v>9313</v>
      </c>
      <c r="I3278" s="234"/>
      <c r="J3278" s="234"/>
      <c r="K3278" s="234"/>
      <c r="L3278" s="234"/>
      <c r="M3278" s="234"/>
      <c r="N3278" s="234" t="s">
        <v>6720</v>
      </c>
      <c r="O3278" s="249" t="s">
        <v>10292</v>
      </c>
      <c r="P3278" s="249" t="s">
        <v>10293</v>
      </c>
      <c r="Q3278" s="226" t="s">
        <v>10294</v>
      </c>
      <c r="R3278" s="212" t="s">
        <v>5453</v>
      </c>
      <c r="S3278" s="213" t="s">
        <v>9173</v>
      </c>
      <c r="T3278" s="236">
        <v>45534</v>
      </c>
      <c r="U3278" s="237" t="s">
        <v>6722</v>
      </c>
      <c r="V3278" s="237">
        <v>45567</v>
      </c>
      <c r="W3278" s="237">
        <v>45582</v>
      </c>
      <c r="X3278" s="237">
        <v>45582</v>
      </c>
      <c r="Y3278" s="237"/>
      <c r="Z3278" s="237" t="s">
        <v>6504</v>
      </c>
      <c r="AA3278" s="225">
        <v>202409</v>
      </c>
      <c r="AB3278" s="246"/>
      <c r="AC3278" s="236" t="s">
        <v>6708</v>
      </c>
      <c r="AD3278" s="247" t="s">
        <v>6709</v>
      </c>
      <c r="AE3278" s="248">
        <v>0</v>
      </c>
      <c r="AF3278" s="247" t="s">
        <v>6709</v>
      </c>
      <c r="AG3278" s="242" t="str">
        <f>IFERROR(VLOOKUP(작성용!A:A,RM!A:D,4,0),"-")</f>
        <v>정민지</v>
      </c>
      <c r="AH3278" s="9" t="s">
        <v>9318</v>
      </c>
      <c r="AI3278" s="238" t="s">
        <v>9173</v>
      </c>
      <c r="AJ3278" s="238" t="s">
        <v>9173</v>
      </c>
      <c r="AK3278" s="238" t="s">
        <v>6726</v>
      </c>
      <c r="AL3278" s="238">
        <v>3277</v>
      </c>
    </row>
    <row r="3279" spans="1:38" x14ac:dyDescent="0.3">
      <c r="A3279" s="232" t="s">
        <v>337</v>
      </c>
      <c r="B3279" s="232" t="s">
        <v>10291</v>
      </c>
      <c r="C3279" s="244" t="s">
        <v>6717</v>
      </c>
      <c r="D3279" s="240" t="s">
        <v>10345</v>
      </c>
      <c r="E3279" s="239" t="s">
        <v>6605</v>
      </c>
      <c r="F3279" s="243" t="s">
        <v>6729</v>
      </c>
      <c r="G3279" s="214">
        <v>0</v>
      </c>
      <c r="H3279" s="234" t="s">
        <v>9313</v>
      </c>
      <c r="I3279" s="234"/>
      <c r="J3279" s="234"/>
      <c r="K3279" s="234"/>
      <c r="L3279" s="234"/>
      <c r="M3279" s="234"/>
      <c r="N3279" s="234" t="s">
        <v>6720</v>
      </c>
      <c r="O3279" s="249" t="s">
        <v>10292</v>
      </c>
      <c r="P3279" s="249" t="s">
        <v>10293</v>
      </c>
      <c r="Q3279" s="226" t="s">
        <v>10294</v>
      </c>
      <c r="R3279" s="212" t="s">
        <v>6606</v>
      </c>
      <c r="S3279" s="213" t="s">
        <v>9173</v>
      </c>
      <c r="T3279" s="236">
        <v>45534</v>
      </c>
      <c r="U3279" s="237" t="s">
        <v>6722</v>
      </c>
      <c r="V3279" s="237">
        <v>45567</v>
      </c>
      <c r="W3279" s="237">
        <v>45582</v>
      </c>
      <c r="X3279" s="237">
        <v>45582</v>
      </c>
      <c r="Y3279" s="237"/>
      <c r="Z3279" s="237" t="s">
        <v>6504</v>
      </c>
      <c r="AA3279" s="225">
        <v>202409</v>
      </c>
      <c r="AB3279" s="246"/>
      <c r="AC3279" s="236" t="s">
        <v>6708</v>
      </c>
      <c r="AD3279" s="247" t="s">
        <v>6709</v>
      </c>
      <c r="AE3279" s="248">
        <v>0</v>
      </c>
      <c r="AF3279" s="247" t="s">
        <v>6709</v>
      </c>
      <c r="AG3279" s="242" t="str">
        <f>IFERROR(VLOOKUP(작성용!A:A,RM!A:D,4,0),"-")</f>
        <v>정민지</v>
      </c>
      <c r="AH3279" s="9" t="s">
        <v>9318</v>
      </c>
      <c r="AI3279" s="238" t="s">
        <v>9173</v>
      </c>
      <c r="AJ3279" s="238" t="s">
        <v>9173</v>
      </c>
      <c r="AK3279" s="238" t="s">
        <v>6726</v>
      </c>
      <c r="AL3279" s="238">
        <v>3278</v>
      </c>
    </row>
    <row r="3280" spans="1:38" x14ac:dyDescent="0.3">
      <c r="A3280" s="232" t="s">
        <v>337</v>
      </c>
      <c r="B3280" s="232" t="s">
        <v>10291</v>
      </c>
      <c r="C3280" s="244" t="s">
        <v>6717</v>
      </c>
      <c r="D3280" s="240" t="s">
        <v>10238</v>
      </c>
      <c r="E3280" s="239" t="s">
        <v>6361</v>
      </c>
      <c r="F3280" s="243" t="s">
        <v>6729</v>
      </c>
      <c r="G3280" s="214">
        <v>0</v>
      </c>
      <c r="H3280" s="234" t="s">
        <v>9313</v>
      </c>
      <c r="I3280" s="234"/>
      <c r="J3280" s="234"/>
      <c r="K3280" s="234"/>
      <c r="L3280" s="234"/>
      <c r="M3280" s="234"/>
      <c r="N3280" s="234" t="s">
        <v>6720</v>
      </c>
      <c r="O3280" s="249" t="s">
        <v>10292</v>
      </c>
      <c r="P3280" s="249" t="s">
        <v>10293</v>
      </c>
      <c r="Q3280" s="226" t="s">
        <v>10294</v>
      </c>
      <c r="R3280" s="212" t="s">
        <v>6362</v>
      </c>
      <c r="S3280" s="213" t="s">
        <v>9173</v>
      </c>
      <c r="T3280" s="236">
        <v>45534</v>
      </c>
      <c r="U3280" s="237" t="s">
        <v>6722</v>
      </c>
      <c r="V3280" s="237">
        <v>45558</v>
      </c>
      <c r="W3280" s="237">
        <v>45582</v>
      </c>
      <c r="X3280" s="237">
        <v>45582</v>
      </c>
      <c r="Y3280" s="237"/>
      <c r="Z3280" s="237" t="s">
        <v>6504</v>
      </c>
      <c r="AA3280" s="225">
        <v>202409</v>
      </c>
      <c r="AB3280" s="246"/>
      <c r="AC3280" s="236" t="s">
        <v>6708</v>
      </c>
      <c r="AD3280" s="247" t="s">
        <v>6709</v>
      </c>
      <c r="AE3280" s="248">
        <v>0</v>
      </c>
      <c r="AF3280" s="247" t="s">
        <v>6709</v>
      </c>
      <c r="AG3280" s="242" t="str">
        <f>IFERROR(VLOOKUP(작성용!A:A,RM!A:D,4,0),"-")</f>
        <v>정민지</v>
      </c>
      <c r="AH3280" s="9" t="s">
        <v>9318</v>
      </c>
      <c r="AI3280" s="238" t="s">
        <v>10295</v>
      </c>
      <c r="AJ3280" s="238" t="s">
        <v>9173</v>
      </c>
      <c r="AK3280" s="238" t="s">
        <v>6726</v>
      </c>
      <c r="AL3280" s="238">
        <v>3279</v>
      </c>
    </row>
    <row r="3281" spans="1:38" x14ac:dyDescent="0.3">
      <c r="A3281" s="232" t="s">
        <v>337</v>
      </c>
      <c r="B3281" s="232" t="s">
        <v>10291</v>
      </c>
      <c r="C3281" s="244" t="s">
        <v>6717</v>
      </c>
      <c r="D3281" s="240" t="s">
        <v>10346</v>
      </c>
      <c r="E3281" s="239" t="s">
        <v>6607</v>
      </c>
      <c r="F3281" s="243" t="s">
        <v>6729</v>
      </c>
      <c r="G3281" s="214">
        <v>0</v>
      </c>
      <c r="H3281" s="234" t="s">
        <v>9313</v>
      </c>
      <c r="I3281" s="234"/>
      <c r="J3281" s="234"/>
      <c r="K3281" s="234"/>
      <c r="L3281" s="234"/>
      <c r="M3281" s="234"/>
      <c r="N3281" s="234" t="s">
        <v>6720</v>
      </c>
      <c r="O3281" s="249" t="s">
        <v>10292</v>
      </c>
      <c r="P3281" s="249" t="s">
        <v>10293</v>
      </c>
      <c r="Q3281" s="226" t="s">
        <v>10294</v>
      </c>
      <c r="R3281" s="212" t="s">
        <v>6608</v>
      </c>
      <c r="S3281" s="213" t="s">
        <v>9173</v>
      </c>
      <c r="T3281" s="236">
        <v>45534</v>
      </c>
      <c r="U3281" s="237" t="s">
        <v>6722</v>
      </c>
      <c r="V3281" s="237">
        <v>45567</v>
      </c>
      <c r="W3281" s="237">
        <v>45582</v>
      </c>
      <c r="X3281" s="237">
        <v>45582</v>
      </c>
      <c r="Y3281" s="237"/>
      <c r="Z3281" s="237" t="s">
        <v>6504</v>
      </c>
      <c r="AA3281" s="225">
        <v>202409</v>
      </c>
      <c r="AB3281" s="246"/>
      <c r="AC3281" s="236" t="s">
        <v>6708</v>
      </c>
      <c r="AD3281" s="247" t="s">
        <v>6709</v>
      </c>
      <c r="AE3281" s="248">
        <v>0</v>
      </c>
      <c r="AF3281" s="247" t="s">
        <v>6709</v>
      </c>
      <c r="AG3281" s="242" t="str">
        <f>IFERROR(VLOOKUP(작성용!A:A,RM!A:D,4,0),"-")</f>
        <v>정민지</v>
      </c>
      <c r="AH3281" s="9" t="s">
        <v>9318</v>
      </c>
      <c r="AI3281" s="238" t="s">
        <v>9173</v>
      </c>
      <c r="AJ3281" s="238" t="s">
        <v>9173</v>
      </c>
      <c r="AK3281" s="238" t="s">
        <v>6726</v>
      </c>
      <c r="AL3281" s="238">
        <v>3280</v>
      </c>
    </row>
    <row r="3282" spans="1:38" x14ac:dyDescent="0.3">
      <c r="A3282" s="232" t="s">
        <v>337</v>
      </c>
      <c r="B3282" s="232" t="s">
        <v>10291</v>
      </c>
      <c r="C3282" s="244" t="s">
        <v>6717</v>
      </c>
      <c r="D3282" s="240" t="s">
        <v>10347</v>
      </c>
      <c r="E3282" s="239" t="s">
        <v>6609</v>
      </c>
      <c r="F3282" s="243" t="s">
        <v>6729</v>
      </c>
      <c r="G3282" s="214">
        <v>0</v>
      </c>
      <c r="H3282" s="234" t="s">
        <v>9313</v>
      </c>
      <c r="I3282" s="234"/>
      <c r="J3282" s="234"/>
      <c r="K3282" s="234"/>
      <c r="L3282" s="234"/>
      <c r="M3282" s="234"/>
      <c r="N3282" s="234" t="s">
        <v>6720</v>
      </c>
      <c r="O3282" s="249" t="s">
        <v>10292</v>
      </c>
      <c r="P3282" s="249" t="s">
        <v>10293</v>
      </c>
      <c r="Q3282" s="226" t="s">
        <v>10294</v>
      </c>
      <c r="R3282" s="212" t="s">
        <v>6610</v>
      </c>
      <c r="S3282" s="213" t="s">
        <v>9173</v>
      </c>
      <c r="T3282" s="236">
        <v>45534</v>
      </c>
      <c r="U3282" s="237" t="s">
        <v>6722</v>
      </c>
      <c r="V3282" s="237">
        <v>45558</v>
      </c>
      <c r="W3282" s="237">
        <v>45582</v>
      </c>
      <c r="X3282" s="237">
        <v>45582</v>
      </c>
      <c r="Y3282" s="237"/>
      <c r="Z3282" s="237" t="s">
        <v>6504</v>
      </c>
      <c r="AA3282" s="225">
        <v>202409</v>
      </c>
      <c r="AB3282" s="246"/>
      <c r="AC3282" s="236" t="s">
        <v>6708</v>
      </c>
      <c r="AD3282" s="247" t="s">
        <v>6709</v>
      </c>
      <c r="AE3282" s="248">
        <v>0</v>
      </c>
      <c r="AF3282" s="247" t="s">
        <v>6709</v>
      </c>
      <c r="AG3282" s="242" t="str">
        <f>IFERROR(VLOOKUP(작성용!A:A,RM!A:D,4,0),"-")</f>
        <v>정민지</v>
      </c>
      <c r="AH3282" s="9" t="s">
        <v>9318</v>
      </c>
      <c r="AI3282" s="238" t="s">
        <v>10295</v>
      </c>
      <c r="AJ3282" s="238" t="s">
        <v>9173</v>
      </c>
      <c r="AK3282" s="238" t="s">
        <v>6726</v>
      </c>
      <c r="AL3282" s="238">
        <v>3281</v>
      </c>
    </row>
    <row r="3283" spans="1:38" x14ac:dyDescent="0.3">
      <c r="A3283" s="232" t="s">
        <v>337</v>
      </c>
      <c r="B3283" s="232" t="s">
        <v>10291</v>
      </c>
      <c r="C3283" s="244" t="s">
        <v>6717</v>
      </c>
      <c r="D3283" s="240" t="s">
        <v>10348</v>
      </c>
      <c r="E3283" s="239" t="s">
        <v>6611</v>
      </c>
      <c r="F3283" s="243" t="s">
        <v>6729</v>
      </c>
      <c r="G3283" s="214">
        <v>0</v>
      </c>
      <c r="H3283" s="234" t="s">
        <v>9313</v>
      </c>
      <c r="I3283" s="234"/>
      <c r="J3283" s="234"/>
      <c r="K3283" s="234"/>
      <c r="L3283" s="234"/>
      <c r="M3283" s="234"/>
      <c r="N3283" s="234" t="s">
        <v>6720</v>
      </c>
      <c r="O3283" s="249" t="s">
        <v>10292</v>
      </c>
      <c r="P3283" s="249" t="s">
        <v>10293</v>
      </c>
      <c r="Q3283" s="226" t="s">
        <v>10294</v>
      </c>
      <c r="R3283" s="212" t="s">
        <v>6612</v>
      </c>
      <c r="S3283" s="213" t="s">
        <v>9173</v>
      </c>
      <c r="T3283" s="236">
        <v>45534</v>
      </c>
      <c r="U3283" s="237" t="s">
        <v>6722</v>
      </c>
      <c r="V3283" s="237">
        <v>45558</v>
      </c>
      <c r="W3283" s="237">
        <v>45582</v>
      </c>
      <c r="X3283" s="237">
        <v>45582</v>
      </c>
      <c r="Y3283" s="237"/>
      <c r="Z3283" s="237" t="s">
        <v>6504</v>
      </c>
      <c r="AA3283" s="225">
        <v>202409</v>
      </c>
      <c r="AB3283" s="246"/>
      <c r="AC3283" s="236" t="s">
        <v>6708</v>
      </c>
      <c r="AD3283" s="247" t="s">
        <v>6709</v>
      </c>
      <c r="AE3283" s="248">
        <v>0</v>
      </c>
      <c r="AF3283" s="247" t="s">
        <v>6709</v>
      </c>
      <c r="AG3283" s="242" t="str">
        <f>IFERROR(VLOOKUP(작성용!A:A,RM!A:D,4,0),"-")</f>
        <v>정민지</v>
      </c>
      <c r="AH3283" s="9" t="s">
        <v>9318</v>
      </c>
      <c r="AI3283" s="238" t="s">
        <v>10295</v>
      </c>
      <c r="AJ3283" s="238" t="s">
        <v>9173</v>
      </c>
      <c r="AK3283" s="238" t="s">
        <v>6726</v>
      </c>
      <c r="AL3283" s="238">
        <v>3282</v>
      </c>
    </row>
    <row r="3284" spans="1:38" x14ac:dyDescent="0.3">
      <c r="A3284" s="232" t="s">
        <v>337</v>
      </c>
      <c r="B3284" s="232" t="s">
        <v>10291</v>
      </c>
      <c r="C3284" s="244" t="s">
        <v>6717</v>
      </c>
      <c r="D3284" s="240" t="s">
        <v>7451</v>
      </c>
      <c r="E3284" s="239" t="s">
        <v>4602</v>
      </c>
      <c r="F3284" s="243" t="s">
        <v>6729</v>
      </c>
      <c r="G3284" s="214">
        <v>0</v>
      </c>
      <c r="H3284" s="234" t="s">
        <v>9313</v>
      </c>
      <c r="I3284" s="234"/>
      <c r="J3284" s="234"/>
      <c r="K3284" s="234"/>
      <c r="L3284" s="234"/>
      <c r="M3284" s="234"/>
      <c r="N3284" s="234" t="s">
        <v>6720</v>
      </c>
      <c r="O3284" s="249" t="s">
        <v>10292</v>
      </c>
      <c r="P3284" s="249" t="s">
        <v>10293</v>
      </c>
      <c r="Q3284" s="226" t="s">
        <v>10294</v>
      </c>
      <c r="R3284" s="212" t="s">
        <v>6613</v>
      </c>
      <c r="S3284" s="213" t="s">
        <v>9173</v>
      </c>
      <c r="T3284" s="236">
        <v>45534</v>
      </c>
      <c r="U3284" s="237" t="s">
        <v>6722</v>
      </c>
      <c r="V3284" s="237">
        <v>45558</v>
      </c>
      <c r="W3284" s="237">
        <v>45582</v>
      </c>
      <c r="X3284" s="237">
        <v>45582</v>
      </c>
      <c r="Y3284" s="237"/>
      <c r="Z3284" s="237" t="s">
        <v>6504</v>
      </c>
      <c r="AA3284" s="225">
        <v>202409</v>
      </c>
      <c r="AB3284" s="246"/>
      <c r="AC3284" s="236" t="s">
        <v>6708</v>
      </c>
      <c r="AD3284" s="247" t="s">
        <v>6709</v>
      </c>
      <c r="AE3284" s="248">
        <v>0</v>
      </c>
      <c r="AF3284" s="247" t="s">
        <v>6709</v>
      </c>
      <c r="AG3284" s="242" t="str">
        <f>IFERROR(VLOOKUP(작성용!A:A,RM!A:D,4,0),"-")</f>
        <v>정민지</v>
      </c>
      <c r="AH3284" s="9" t="s">
        <v>9318</v>
      </c>
      <c r="AI3284" s="238" t="s">
        <v>10295</v>
      </c>
      <c r="AJ3284" s="238" t="s">
        <v>9173</v>
      </c>
      <c r="AK3284" s="238" t="s">
        <v>6726</v>
      </c>
      <c r="AL3284" s="238">
        <v>3283</v>
      </c>
    </row>
    <row r="3285" spans="1:38" x14ac:dyDescent="0.3">
      <c r="A3285" s="232" t="s">
        <v>337</v>
      </c>
      <c r="B3285" s="232" t="s">
        <v>10291</v>
      </c>
      <c r="C3285" s="244" t="s">
        <v>6717</v>
      </c>
      <c r="D3285" s="240" t="s">
        <v>10349</v>
      </c>
      <c r="E3285" s="239" t="s">
        <v>6614</v>
      </c>
      <c r="F3285" s="243" t="s">
        <v>6729</v>
      </c>
      <c r="G3285" s="214">
        <v>0</v>
      </c>
      <c r="H3285" s="234" t="s">
        <v>9313</v>
      </c>
      <c r="I3285" s="234"/>
      <c r="J3285" s="234"/>
      <c r="K3285" s="234"/>
      <c r="L3285" s="234"/>
      <c r="M3285" s="234"/>
      <c r="N3285" s="234" t="s">
        <v>6720</v>
      </c>
      <c r="O3285" s="249" t="s">
        <v>10292</v>
      </c>
      <c r="P3285" s="249" t="s">
        <v>10293</v>
      </c>
      <c r="Q3285" s="226" t="s">
        <v>10294</v>
      </c>
      <c r="R3285" s="212" t="s">
        <v>6615</v>
      </c>
      <c r="S3285" s="213" t="s">
        <v>9173</v>
      </c>
      <c r="T3285" s="236">
        <v>45534</v>
      </c>
      <c r="U3285" s="237" t="s">
        <v>6722</v>
      </c>
      <c r="V3285" s="237">
        <v>45558</v>
      </c>
      <c r="W3285" s="237">
        <v>45582</v>
      </c>
      <c r="X3285" s="237">
        <v>45582</v>
      </c>
      <c r="Y3285" s="237"/>
      <c r="Z3285" s="237" t="s">
        <v>6504</v>
      </c>
      <c r="AA3285" s="225">
        <v>202409</v>
      </c>
      <c r="AB3285" s="246"/>
      <c r="AC3285" s="236" t="s">
        <v>6708</v>
      </c>
      <c r="AD3285" s="247" t="s">
        <v>6709</v>
      </c>
      <c r="AE3285" s="248">
        <v>0</v>
      </c>
      <c r="AF3285" s="247" t="s">
        <v>6709</v>
      </c>
      <c r="AG3285" s="242" t="str">
        <f>IFERROR(VLOOKUP(작성용!A:A,RM!A:D,4,0),"-")</f>
        <v>정민지</v>
      </c>
      <c r="AH3285" s="9" t="s">
        <v>9318</v>
      </c>
      <c r="AI3285" s="238" t="s">
        <v>10295</v>
      </c>
      <c r="AJ3285" s="238" t="s">
        <v>9173</v>
      </c>
      <c r="AK3285" s="238" t="s">
        <v>6726</v>
      </c>
      <c r="AL3285" s="238">
        <v>3284</v>
      </c>
    </row>
    <row r="3286" spans="1:38" x14ac:dyDescent="0.3">
      <c r="A3286" s="232" t="s">
        <v>337</v>
      </c>
      <c r="B3286" s="232" t="s">
        <v>10291</v>
      </c>
      <c r="C3286" s="244" t="s">
        <v>6717</v>
      </c>
      <c r="D3286" s="240" t="s">
        <v>10350</v>
      </c>
      <c r="E3286" s="239" t="s">
        <v>6616</v>
      </c>
      <c r="F3286" s="243" t="s">
        <v>6729</v>
      </c>
      <c r="G3286" s="214">
        <v>0</v>
      </c>
      <c r="H3286" s="234" t="s">
        <v>9313</v>
      </c>
      <c r="I3286" s="234"/>
      <c r="J3286" s="234"/>
      <c r="K3286" s="234"/>
      <c r="L3286" s="234"/>
      <c r="M3286" s="234"/>
      <c r="N3286" s="234" t="s">
        <v>6720</v>
      </c>
      <c r="O3286" s="249" t="s">
        <v>10292</v>
      </c>
      <c r="P3286" s="249" t="s">
        <v>10293</v>
      </c>
      <c r="Q3286" s="226" t="s">
        <v>10294</v>
      </c>
      <c r="R3286" s="212" t="s">
        <v>6617</v>
      </c>
      <c r="S3286" s="213" t="s">
        <v>9173</v>
      </c>
      <c r="T3286" s="236">
        <v>45534</v>
      </c>
      <c r="U3286" s="237" t="s">
        <v>6722</v>
      </c>
      <c r="V3286" s="237">
        <v>45567</v>
      </c>
      <c r="W3286" s="237">
        <v>45582</v>
      </c>
      <c r="X3286" s="237">
        <v>45582</v>
      </c>
      <c r="Y3286" s="237"/>
      <c r="Z3286" s="237" t="s">
        <v>6504</v>
      </c>
      <c r="AA3286" s="225">
        <v>202409</v>
      </c>
      <c r="AB3286" s="246"/>
      <c r="AC3286" s="236" t="s">
        <v>6708</v>
      </c>
      <c r="AD3286" s="247" t="s">
        <v>6709</v>
      </c>
      <c r="AE3286" s="248">
        <v>0</v>
      </c>
      <c r="AF3286" s="247" t="s">
        <v>6709</v>
      </c>
      <c r="AG3286" s="242" t="str">
        <f>IFERROR(VLOOKUP(작성용!A:A,RM!A:D,4,0),"-")</f>
        <v>정민지</v>
      </c>
      <c r="AH3286" s="9" t="s">
        <v>9318</v>
      </c>
      <c r="AI3286" s="238" t="s">
        <v>9173</v>
      </c>
      <c r="AJ3286" s="238" t="s">
        <v>9173</v>
      </c>
      <c r="AK3286" s="238" t="s">
        <v>6726</v>
      </c>
      <c r="AL3286" s="238">
        <v>3285</v>
      </c>
    </row>
    <row r="3287" spans="1:38" x14ac:dyDescent="0.3">
      <c r="A3287" s="232" t="s">
        <v>337</v>
      </c>
      <c r="B3287" s="232" t="s">
        <v>10291</v>
      </c>
      <c r="C3287" s="244" t="s">
        <v>6717</v>
      </c>
      <c r="D3287" s="240" t="s">
        <v>7787</v>
      </c>
      <c r="E3287" s="239" t="s">
        <v>4008</v>
      </c>
      <c r="F3287" s="243" t="s">
        <v>6729</v>
      </c>
      <c r="G3287" s="214">
        <v>0</v>
      </c>
      <c r="H3287" s="234" t="s">
        <v>9313</v>
      </c>
      <c r="I3287" s="234"/>
      <c r="J3287" s="234"/>
      <c r="K3287" s="234"/>
      <c r="L3287" s="234"/>
      <c r="M3287" s="234"/>
      <c r="N3287" s="234" t="s">
        <v>6720</v>
      </c>
      <c r="O3287" s="249" t="s">
        <v>10292</v>
      </c>
      <c r="P3287" s="249" t="s">
        <v>10293</v>
      </c>
      <c r="Q3287" s="226" t="s">
        <v>10294</v>
      </c>
      <c r="R3287" s="212" t="s">
        <v>4334</v>
      </c>
      <c r="S3287" s="213" t="s">
        <v>9173</v>
      </c>
      <c r="T3287" s="236">
        <v>45534</v>
      </c>
      <c r="U3287" s="237" t="s">
        <v>6722</v>
      </c>
      <c r="V3287" s="237">
        <v>45558</v>
      </c>
      <c r="W3287" s="237">
        <v>45582</v>
      </c>
      <c r="X3287" s="237">
        <v>45582</v>
      </c>
      <c r="Y3287" s="237"/>
      <c r="Z3287" s="237" t="s">
        <v>6504</v>
      </c>
      <c r="AA3287" s="225">
        <v>202409</v>
      </c>
      <c r="AB3287" s="246"/>
      <c r="AC3287" s="236" t="s">
        <v>6708</v>
      </c>
      <c r="AD3287" s="247" t="s">
        <v>6709</v>
      </c>
      <c r="AE3287" s="248">
        <v>0</v>
      </c>
      <c r="AF3287" s="247" t="s">
        <v>6709</v>
      </c>
      <c r="AG3287" s="242" t="str">
        <f>IFERROR(VLOOKUP(작성용!A:A,RM!A:D,4,0),"-")</f>
        <v>정민지</v>
      </c>
      <c r="AH3287" s="9" t="s">
        <v>9318</v>
      </c>
      <c r="AI3287" s="238" t="s">
        <v>10295</v>
      </c>
      <c r="AJ3287" s="238" t="s">
        <v>9173</v>
      </c>
      <c r="AK3287" s="238" t="s">
        <v>6726</v>
      </c>
      <c r="AL3287" s="238">
        <v>3286</v>
      </c>
    </row>
    <row r="3288" spans="1:38" x14ac:dyDescent="0.3">
      <c r="A3288" s="232" t="s">
        <v>337</v>
      </c>
      <c r="B3288" s="232" t="s">
        <v>10291</v>
      </c>
      <c r="C3288" s="244" t="s">
        <v>6717</v>
      </c>
      <c r="D3288" s="240" t="s">
        <v>8854</v>
      </c>
      <c r="E3288" s="239" t="s">
        <v>5484</v>
      </c>
      <c r="F3288" s="243" t="s">
        <v>6729</v>
      </c>
      <c r="G3288" s="214">
        <v>0</v>
      </c>
      <c r="H3288" s="234" t="s">
        <v>9313</v>
      </c>
      <c r="I3288" s="234"/>
      <c r="J3288" s="234"/>
      <c r="K3288" s="234"/>
      <c r="L3288" s="234"/>
      <c r="M3288" s="234"/>
      <c r="N3288" s="234" t="s">
        <v>6720</v>
      </c>
      <c r="O3288" s="249" t="s">
        <v>10292</v>
      </c>
      <c r="P3288" s="249" t="s">
        <v>10293</v>
      </c>
      <c r="Q3288" s="226" t="s">
        <v>10294</v>
      </c>
      <c r="R3288" s="212" t="s">
        <v>5485</v>
      </c>
      <c r="S3288" s="213" t="s">
        <v>9173</v>
      </c>
      <c r="T3288" s="236">
        <v>45534</v>
      </c>
      <c r="U3288" s="237" t="s">
        <v>6722</v>
      </c>
      <c r="V3288" s="237">
        <v>45558</v>
      </c>
      <c r="W3288" s="237">
        <v>45582</v>
      </c>
      <c r="X3288" s="237">
        <v>45582</v>
      </c>
      <c r="Y3288" s="237"/>
      <c r="Z3288" s="237" t="s">
        <v>6504</v>
      </c>
      <c r="AA3288" s="225">
        <v>202409</v>
      </c>
      <c r="AB3288" s="246"/>
      <c r="AC3288" s="236" t="s">
        <v>6708</v>
      </c>
      <c r="AD3288" s="247" t="s">
        <v>6709</v>
      </c>
      <c r="AE3288" s="248">
        <v>0</v>
      </c>
      <c r="AF3288" s="247" t="s">
        <v>6709</v>
      </c>
      <c r="AG3288" s="242" t="str">
        <f>IFERROR(VLOOKUP(작성용!A:A,RM!A:D,4,0),"-")</f>
        <v>정민지</v>
      </c>
      <c r="AH3288" s="9" t="s">
        <v>9318</v>
      </c>
      <c r="AI3288" s="238" t="s">
        <v>10295</v>
      </c>
      <c r="AJ3288" s="238" t="s">
        <v>9173</v>
      </c>
      <c r="AK3288" s="238" t="s">
        <v>6726</v>
      </c>
      <c r="AL3288" s="238">
        <v>3287</v>
      </c>
    </row>
    <row r="3289" spans="1:38" x14ac:dyDescent="0.3">
      <c r="A3289" s="232" t="s">
        <v>337</v>
      </c>
      <c r="B3289" s="232" t="s">
        <v>10291</v>
      </c>
      <c r="C3289" s="244" t="s">
        <v>6717</v>
      </c>
      <c r="D3289" s="240" t="s">
        <v>10258</v>
      </c>
      <c r="E3289" s="239" t="s">
        <v>6401</v>
      </c>
      <c r="F3289" s="243" t="s">
        <v>6729</v>
      </c>
      <c r="G3289" s="214">
        <v>0</v>
      </c>
      <c r="H3289" s="234" t="s">
        <v>9313</v>
      </c>
      <c r="I3289" s="234"/>
      <c r="J3289" s="234"/>
      <c r="K3289" s="234"/>
      <c r="L3289" s="234"/>
      <c r="M3289" s="234"/>
      <c r="N3289" s="234" t="s">
        <v>6720</v>
      </c>
      <c r="O3289" s="249" t="s">
        <v>10292</v>
      </c>
      <c r="P3289" s="249" t="s">
        <v>10293</v>
      </c>
      <c r="Q3289" s="226" t="s">
        <v>10294</v>
      </c>
      <c r="R3289" s="212" t="s">
        <v>6402</v>
      </c>
      <c r="S3289" s="213" t="s">
        <v>9173</v>
      </c>
      <c r="T3289" s="236">
        <v>45534</v>
      </c>
      <c r="U3289" s="237" t="s">
        <v>6722</v>
      </c>
      <c r="V3289" s="237">
        <v>45567</v>
      </c>
      <c r="W3289" s="237">
        <v>45582</v>
      </c>
      <c r="X3289" s="237">
        <v>45582</v>
      </c>
      <c r="Y3289" s="237"/>
      <c r="Z3289" s="237" t="s">
        <v>6504</v>
      </c>
      <c r="AA3289" s="225">
        <v>202409</v>
      </c>
      <c r="AB3289" s="246"/>
      <c r="AC3289" s="236" t="s">
        <v>6708</v>
      </c>
      <c r="AD3289" s="247" t="s">
        <v>6709</v>
      </c>
      <c r="AE3289" s="248">
        <v>0</v>
      </c>
      <c r="AF3289" s="247" t="s">
        <v>6709</v>
      </c>
      <c r="AG3289" s="242" t="str">
        <f>IFERROR(VLOOKUP(작성용!A:A,RM!A:D,4,0),"-")</f>
        <v>정민지</v>
      </c>
      <c r="AH3289" s="9" t="s">
        <v>9318</v>
      </c>
      <c r="AI3289" s="238" t="s">
        <v>9173</v>
      </c>
      <c r="AJ3289" s="238" t="s">
        <v>9173</v>
      </c>
      <c r="AK3289" s="238" t="s">
        <v>6726</v>
      </c>
      <c r="AL3289" s="238">
        <v>3288</v>
      </c>
    </row>
    <row r="3290" spans="1:38" x14ac:dyDescent="0.3">
      <c r="A3290" s="232" t="s">
        <v>337</v>
      </c>
      <c r="B3290" s="232" t="s">
        <v>10291</v>
      </c>
      <c r="C3290" s="244" t="s">
        <v>6717</v>
      </c>
      <c r="D3290" s="240" t="s">
        <v>9726</v>
      </c>
      <c r="E3290" s="239" t="s">
        <v>5849</v>
      </c>
      <c r="F3290" s="243" t="s">
        <v>6729</v>
      </c>
      <c r="G3290" s="214">
        <v>0</v>
      </c>
      <c r="H3290" s="234" t="s">
        <v>9313</v>
      </c>
      <c r="I3290" s="234"/>
      <c r="J3290" s="234"/>
      <c r="K3290" s="234"/>
      <c r="L3290" s="234"/>
      <c r="M3290" s="234"/>
      <c r="N3290" s="234" t="s">
        <v>6720</v>
      </c>
      <c r="O3290" s="249" t="s">
        <v>10292</v>
      </c>
      <c r="P3290" s="249" t="s">
        <v>10293</v>
      </c>
      <c r="Q3290" s="226" t="s">
        <v>10294</v>
      </c>
      <c r="R3290" s="212" t="s">
        <v>5850</v>
      </c>
      <c r="S3290" s="213" t="s">
        <v>9173</v>
      </c>
      <c r="T3290" s="236">
        <v>45534</v>
      </c>
      <c r="U3290" s="237" t="s">
        <v>6722</v>
      </c>
      <c r="V3290" s="237">
        <v>45567</v>
      </c>
      <c r="W3290" s="237">
        <v>45582</v>
      </c>
      <c r="X3290" s="237">
        <v>45582</v>
      </c>
      <c r="Y3290" s="237"/>
      <c r="Z3290" s="237" t="s">
        <v>6504</v>
      </c>
      <c r="AA3290" s="225">
        <v>202409</v>
      </c>
      <c r="AB3290" s="246"/>
      <c r="AC3290" s="236" t="s">
        <v>6708</v>
      </c>
      <c r="AD3290" s="247" t="s">
        <v>6709</v>
      </c>
      <c r="AE3290" s="248">
        <v>0</v>
      </c>
      <c r="AF3290" s="247" t="s">
        <v>6709</v>
      </c>
      <c r="AG3290" s="242" t="str">
        <f>IFERROR(VLOOKUP(작성용!A:A,RM!A:D,4,0),"-")</f>
        <v>정민지</v>
      </c>
      <c r="AH3290" s="9" t="s">
        <v>9318</v>
      </c>
      <c r="AI3290" s="238" t="s">
        <v>9173</v>
      </c>
      <c r="AJ3290" s="238" t="s">
        <v>9173</v>
      </c>
      <c r="AK3290" s="238" t="s">
        <v>6726</v>
      </c>
      <c r="AL3290" s="238">
        <v>3289</v>
      </c>
    </row>
    <row r="3291" spans="1:38" x14ac:dyDescent="0.3">
      <c r="A3291" s="232" t="s">
        <v>337</v>
      </c>
      <c r="B3291" s="232" t="s">
        <v>10291</v>
      </c>
      <c r="C3291" s="244" t="s">
        <v>6717</v>
      </c>
      <c r="D3291" s="240" t="s">
        <v>10351</v>
      </c>
      <c r="E3291" s="239" t="s">
        <v>6618</v>
      </c>
      <c r="F3291" s="243" t="s">
        <v>6729</v>
      </c>
      <c r="G3291" s="214">
        <v>0</v>
      </c>
      <c r="H3291" s="234" t="s">
        <v>9313</v>
      </c>
      <c r="I3291" s="234"/>
      <c r="J3291" s="234"/>
      <c r="K3291" s="234"/>
      <c r="L3291" s="234"/>
      <c r="M3291" s="234"/>
      <c r="N3291" s="234" t="s">
        <v>6720</v>
      </c>
      <c r="O3291" s="249" t="s">
        <v>10292</v>
      </c>
      <c r="P3291" s="249" t="s">
        <v>10293</v>
      </c>
      <c r="Q3291" s="226" t="s">
        <v>10294</v>
      </c>
      <c r="R3291" s="212" t="s">
        <v>6619</v>
      </c>
      <c r="S3291" s="213" t="s">
        <v>9173</v>
      </c>
      <c r="T3291" s="236">
        <v>45534</v>
      </c>
      <c r="U3291" s="237" t="s">
        <v>6722</v>
      </c>
      <c r="V3291" s="237">
        <v>45558</v>
      </c>
      <c r="W3291" s="237">
        <v>45582</v>
      </c>
      <c r="X3291" s="237">
        <v>45582</v>
      </c>
      <c r="Y3291" s="237"/>
      <c r="Z3291" s="237" t="s">
        <v>6504</v>
      </c>
      <c r="AA3291" s="225">
        <v>202409</v>
      </c>
      <c r="AB3291" s="246"/>
      <c r="AC3291" s="236" t="s">
        <v>6708</v>
      </c>
      <c r="AD3291" s="247" t="s">
        <v>6709</v>
      </c>
      <c r="AE3291" s="248">
        <v>0</v>
      </c>
      <c r="AF3291" s="247" t="s">
        <v>6709</v>
      </c>
      <c r="AG3291" s="242" t="str">
        <f>IFERROR(VLOOKUP(작성용!A:A,RM!A:D,4,0),"-")</f>
        <v>정민지</v>
      </c>
      <c r="AH3291" s="9" t="s">
        <v>9318</v>
      </c>
      <c r="AI3291" s="238" t="s">
        <v>10295</v>
      </c>
      <c r="AJ3291" s="238" t="s">
        <v>9173</v>
      </c>
      <c r="AK3291" s="238" t="s">
        <v>6726</v>
      </c>
      <c r="AL3291" s="238">
        <v>3290</v>
      </c>
    </row>
    <row r="3292" spans="1:38" x14ac:dyDescent="0.3">
      <c r="A3292" s="232" t="s">
        <v>337</v>
      </c>
      <c r="B3292" s="232" t="s">
        <v>10291</v>
      </c>
      <c r="C3292" s="244" t="s">
        <v>6717</v>
      </c>
      <c r="D3292" s="240" t="s">
        <v>10352</v>
      </c>
      <c r="E3292" s="239" t="s">
        <v>6620</v>
      </c>
      <c r="F3292" s="243" t="s">
        <v>6729</v>
      </c>
      <c r="G3292" s="214">
        <v>0</v>
      </c>
      <c r="H3292" s="234" t="s">
        <v>9313</v>
      </c>
      <c r="I3292" s="234"/>
      <c r="J3292" s="234"/>
      <c r="K3292" s="234"/>
      <c r="L3292" s="234"/>
      <c r="M3292" s="234"/>
      <c r="N3292" s="234" t="s">
        <v>6720</v>
      </c>
      <c r="O3292" s="249" t="s">
        <v>10292</v>
      </c>
      <c r="P3292" s="249" t="s">
        <v>10293</v>
      </c>
      <c r="Q3292" s="226" t="s">
        <v>10294</v>
      </c>
      <c r="R3292" s="212" t="s">
        <v>6621</v>
      </c>
      <c r="S3292" s="213" t="s">
        <v>9173</v>
      </c>
      <c r="T3292" s="236">
        <v>45534</v>
      </c>
      <c r="U3292" s="237" t="s">
        <v>6722</v>
      </c>
      <c r="V3292" s="237">
        <v>45567</v>
      </c>
      <c r="W3292" s="237">
        <v>45582</v>
      </c>
      <c r="X3292" s="237">
        <v>45582</v>
      </c>
      <c r="Y3292" s="237"/>
      <c r="Z3292" s="237" t="s">
        <v>6504</v>
      </c>
      <c r="AA3292" s="225">
        <v>202409</v>
      </c>
      <c r="AB3292" s="246"/>
      <c r="AC3292" s="236" t="s">
        <v>6708</v>
      </c>
      <c r="AD3292" s="247" t="s">
        <v>6709</v>
      </c>
      <c r="AE3292" s="248">
        <v>0</v>
      </c>
      <c r="AF3292" s="247" t="s">
        <v>6709</v>
      </c>
      <c r="AG3292" s="242" t="str">
        <f>IFERROR(VLOOKUP(작성용!A:A,RM!A:D,4,0),"-")</f>
        <v>정민지</v>
      </c>
      <c r="AH3292" s="9" t="s">
        <v>9318</v>
      </c>
      <c r="AI3292" s="238" t="s">
        <v>9173</v>
      </c>
      <c r="AJ3292" s="238" t="s">
        <v>9173</v>
      </c>
      <c r="AK3292" s="238" t="s">
        <v>6726</v>
      </c>
      <c r="AL3292" s="238">
        <v>3291</v>
      </c>
    </row>
    <row r="3293" spans="1:38" x14ac:dyDescent="0.3">
      <c r="A3293" s="232" t="s">
        <v>337</v>
      </c>
      <c r="B3293" s="232" t="s">
        <v>10291</v>
      </c>
      <c r="C3293" s="244" t="s">
        <v>6717</v>
      </c>
      <c r="D3293" s="240" t="s">
        <v>10353</v>
      </c>
      <c r="E3293" s="239" t="s">
        <v>6622</v>
      </c>
      <c r="F3293" s="243" t="s">
        <v>6729</v>
      </c>
      <c r="G3293" s="214">
        <v>0</v>
      </c>
      <c r="H3293" s="234" t="s">
        <v>9313</v>
      </c>
      <c r="I3293" s="234"/>
      <c r="J3293" s="234"/>
      <c r="K3293" s="234"/>
      <c r="L3293" s="234"/>
      <c r="M3293" s="234"/>
      <c r="N3293" s="234" t="s">
        <v>6720</v>
      </c>
      <c r="O3293" s="249" t="s">
        <v>10292</v>
      </c>
      <c r="P3293" s="249" t="s">
        <v>10293</v>
      </c>
      <c r="Q3293" s="226" t="s">
        <v>10294</v>
      </c>
      <c r="R3293" s="212" t="s">
        <v>6623</v>
      </c>
      <c r="S3293" s="213" t="s">
        <v>9173</v>
      </c>
      <c r="T3293" s="236">
        <v>45534</v>
      </c>
      <c r="U3293" s="237" t="s">
        <v>6722</v>
      </c>
      <c r="V3293" s="237">
        <v>45567</v>
      </c>
      <c r="W3293" s="237">
        <v>45582</v>
      </c>
      <c r="X3293" s="237">
        <v>45582</v>
      </c>
      <c r="Y3293" s="237"/>
      <c r="Z3293" s="237" t="s">
        <v>6504</v>
      </c>
      <c r="AA3293" s="225">
        <v>202409</v>
      </c>
      <c r="AB3293" s="246"/>
      <c r="AC3293" s="236" t="s">
        <v>6708</v>
      </c>
      <c r="AD3293" s="247" t="s">
        <v>6709</v>
      </c>
      <c r="AE3293" s="248">
        <v>0</v>
      </c>
      <c r="AF3293" s="247" t="s">
        <v>6709</v>
      </c>
      <c r="AG3293" s="242" t="str">
        <f>IFERROR(VLOOKUP(작성용!A:A,RM!A:D,4,0),"-")</f>
        <v>정민지</v>
      </c>
      <c r="AH3293" s="9" t="s">
        <v>9318</v>
      </c>
      <c r="AI3293" s="238" t="s">
        <v>9173</v>
      </c>
      <c r="AJ3293" s="238" t="s">
        <v>9173</v>
      </c>
      <c r="AK3293" s="238" t="s">
        <v>6726</v>
      </c>
      <c r="AL3293" s="238">
        <v>3292</v>
      </c>
    </row>
    <row r="3294" spans="1:38" x14ac:dyDescent="0.3">
      <c r="A3294" s="232" t="s">
        <v>337</v>
      </c>
      <c r="B3294" s="232" t="s">
        <v>10291</v>
      </c>
      <c r="C3294" s="244" t="s">
        <v>6717</v>
      </c>
      <c r="D3294" s="240" t="s">
        <v>7711</v>
      </c>
      <c r="E3294" s="239" t="s">
        <v>3929</v>
      </c>
      <c r="F3294" s="243" t="s">
        <v>6729</v>
      </c>
      <c r="G3294" s="214">
        <v>0</v>
      </c>
      <c r="H3294" s="234" t="s">
        <v>9313</v>
      </c>
      <c r="I3294" s="234"/>
      <c r="J3294" s="234"/>
      <c r="K3294" s="234"/>
      <c r="L3294" s="234"/>
      <c r="M3294" s="234"/>
      <c r="N3294" s="234" t="s">
        <v>6720</v>
      </c>
      <c r="O3294" s="249" t="s">
        <v>10292</v>
      </c>
      <c r="P3294" s="249" t="s">
        <v>10293</v>
      </c>
      <c r="Q3294" s="226" t="s">
        <v>10294</v>
      </c>
      <c r="R3294" s="212" t="s">
        <v>4188</v>
      </c>
      <c r="S3294" s="213" t="s">
        <v>9173</v>
      </c>
      <c r="T3294" s="236">
        <v>45534</v>
      </c>
      <c r="U3294" s="237" t="s">
        <v>6722</v>
      </c>
      <c r="V3294" s="237">
        <v>45567</v>
      </c>
      <c r="W3294" s="237">
        <v>45582</v>
      </c>
      <c r="X3294" s="237">
        <v>45582</v>
      </c>
      <c r="Y3294" s="237"/>
      <c r="Z3294" s="237" t="s">
        <v>6504</v>
      </c>
      <c r="AA3294" s="225">
        <v>202409</v>
      </c>
      <c r="AB3294" s="246"/>
      <c r="AC3294" s="236" t="s">
        <v>6708</v>
      </c>
      <c r="AD3294" s="247" t="s">
        <v>6709</v>
      </c>
      <c r="AE3294" s="248">
        <v>0</v>
      </c>
      <c r="AF3294" s="247" t="s">
        <v>6709</v>
      </c>
      <c r="AG3294" s="242" t="str">
        <f>IFERROR(VLOOKUP(작성용!A:A,RM!A:D,4,0),"-")</f>
        <v>정민지</v>
      </c>
      <c r="AH3294" s="9" t="s">
        <v>9318</v>
      </c>
      <c r="AI3294" s="238" t="s">
        <v>9173</v>
      </c>
      <c r="AJ3294" s="238" t="s">
        <v>9173</v>
      </c>
      <c r="AK3294" s="238" t="s">
        <v>6726</v>
      </c>
      <c r="AL3294" s="238">
        <v>3293</v>
      </c>
    </row>
    <row r="3295" spans="1:38" x14ac:dyDescent="0.3">
      <c r="A3295" s="232" t="s">
        <v>337</v>
      </c>
      <c r="B3295" s="232" t="s">
        <v>10291</v>
      </c>
      <c r="C3295" s="244" t="s">
        <v>6717</v>
      </c>
      <c r="D3295" s="240" t="s">
        <v>10354</v>
      </c>
      <c r="E3295" s="239" t="s">
        <v>6624</v>
      </c>
      <c r="F3295" s="243" t="s">
        <v>6729</v>
      </c>
      <c r="G3295" s="214">
        <v>0</v>
      </c>
      <c r="H3295" s="234" t="s">
        <v>9313</v>
      </c>
      <c r="I3295" s="234"/>
      <c r="J3295" s="234"/>
      <c r="K3295" s="234"/>
      <c r="L3295" s="234"/>
      <c r="M3295" s="234"/>
      <c r="N3295" s="234" t="s">
        <v>6720</v>
      </c>
      <c r="O3295" s="249" t="s">
        <v>10292</v>
      </c>
      <c r="P3295" s="249" t="s">
        <v>10293</v>
      </c>
      <c r="Q3295" s="226" t="s">
        <v>10294</v>
      </c>
      <c r="R3295" s="212" t="s">
        <v>6625</v>
      </c>
      <c r="S3295" s="213" t="s">
        <v>9173</v>
      </c>
      <c r="T3295" s="236">
        <v>45534</v>
      </c>
      <c r="U3295" s="237" t="s">
        <v>6722</v>
      </c>
      <c r="V3295" s="237">
        <v>45567</v>
      </c>
      <c r="W3295" s="237">
        <v>45582</v>
      </c>
      <c r="X3295" s="237">
        <v>45582</v>
      </c>
      <c r="Y3295" s="237"/>
      <c r="Z3295" s="237" t="s">
        <v>6504</v>
      </c>
      <c r="AA3295" s="225">
        <v>202409</v>
      </c>
      <c r="AB3295" s="246"/>
      <c r="AC3295" s="236" t="s">
        <v>6708</v>
      </c>
      <c r="AD3295" s="247" t="s">
        <v>6709</v>
      </c>
      <c r="AE3295" s="248">
        <v>0</v>
      </c>
      <c r="AF3295" s="247" t="s">
        <v>6709</v>
      </c>
      <c r="AG3295" s="242" t="str">
        <f>IFERROR(VLOOKUP(작성용!A:A,RM!A:D,4,0),"-")</f>
        <v>정민지</v>
      </c>
      <c r="AH3295" s="9" t="s">
        <v>9318</v>
      </c>
      <c r="AI3295" s="238" t="s">
        <v>9173</v>
      </c>
      <c r="AJ3295" s="238" t="s">
        <v>9173</v>
      </c>
      <c r="AK3295" s="238" t="s">
        <v>6726</v>
      </c>
      <c r="AL3295" s="238">
        <v>3294</v>
      </c>
    </row>
    <row r="3296" spans="1:38" x14ac:dyDescent="0.3">
      <c r="A3296" s="232" t="s">
        <v>337</v>
      </c>
      <c r="B3296" s="232" t="s">
        <v>10291</v>
      </c>
      <c r="C3296" s="244" t="s">
        <v>6717</v>
      </c>
      <c r="D3296" s="240" t="s">
        <v>10355</v>
      </c>
      <c r="E3296" s="239" t="s">
        <v>6626</v>
      </c>
      <c r="F3296" s="243" t="s">
        <v>6729</v>
      </c>
      <c r="G3296" s="214">
        <v>0</v>
      </c>
      <c r="H3296" s="234" t="s">
        <v>9313</v>
      </c>
      <c r="I3296" s="234"/>
      <c r="J3296" s="234"/>
      <c r="K3296" s="234"/>
      <c r="L3296" s="234"/>
      <c r="M3296" s="234"/>
      <c r="N3296" s="234" t="s">
        <v>6720</v>
      </c>
      <c r="O3296" s="249" t="s">
        <v>10292</v>
      </c>
      <c r="P3296" s="249" t="s">
        <v>10293</v>
      </c>
      <c r="Q3296" s="226" t="s">
        <v>10294</v>
      </c>
      <c r="R3296" s="212" t="s">
        <v>6627</v>
      </c>
      <c r="S3296" s="213" t="s">
        <v>9173</v>
      </c>
      <c r="T3296" s="236">
        <v>45534</v>
      </c>
      <c r="U3296" s="237" t="s">
        <v>6722</v>
      </c>
      <c r="V3296" s="237">
        <v>45567</v>
      </c>
      <c r="W3296" s="237">
        <v>45582</v>
      </c>
      <c r="X3296" s="237">
        <v>45582</v>
      </c>
      <c r="Y3296" s="237"/>
      <c r="Z3296" s="237" t="s">
        <v>6504</v>
      </c>
      <c r="AA3296" s="225">
        <v>202409</v>
      </c>
      <c r="AB3296" s="246"/>
      <c r="AC3296" s="236" t="s">
        <v>6708</v>
      </c>
      <c r="AD3296" s="247" t="s">
        <v>6709</v>
      </c>
      <c r="AE3296" s="248">
        <v>0</v>
      </c>
      <c r="AF3296" s="247" t="s">
        <v>6709</v>
      </c>
      <c r="AG3296" s="242" t="str">
        <f>IFERROR(VLOOKUP(작성용!A:A,RM!A:D,4,0),"-")</f>
        <v>정민지</v>
      </c>
      <c r="AH3296" s="9" t="s">
        <v>9318</v>
      </c>
      <c r="AI3296" s="238" t="s">
        <v>9173</v>
      </c>
      <c r="AJ3296" s="238" t="s">
        <v>9173</v>
      </c>
      <c r="AK3296" s="238" t="s">
        <v>6726</v>
      </c>
      <c r="AL3296" s="238">
        <v>3295</v>
      </c>
    </row>
    <row r="3297" spans="1:38" x14ac:dyDescent="0.3">
      <c r="A3297" s="232" t="s">
        <v>337</v>
      </c>
      <c r="B3297" s="232" t="s">
        <v>10291</v>
      </c>
      <c r="C3297" s="244" t="s">
        <v>6717</v>
      </c>
      <c r="D3297" s="240" t="s">
        <v>10356</v>
      </c>
      <c r="E3297" s="239" t="s">
        <v>6628</v>
      </c>
      <c r="F3297" s="243" t="s">
        <v>6729</v>
      </c>
      <c r="G3297" s="214">
        <v>0</v>
      </c>
      <c r="H3297" s="234" t="s">
        <v>9313</v>
      </c>
      <c r="I3297" s="234"/>
      <c r="J3297" s="234"/>
      <c r="K3297" s="234"/>
      <c r="L3297" s="234"/>
      <c r="M3297" s="234"/>
      <c r="N3297" s="234" t="s">
        <v>6720</v>
      </c>
      <c r="O3297" s="249" t="s">
        <v>10292</v>
      </c>
      <c r="P3297" s="249" t="s">
        <v>10293</v>
      </c>
      <c r="Q3297" s="226" t="s">
        <v>10294</v>
      </c>
      <c r="R3297" s="212" t="s">
        <v>6629</v>
      </c>
      <c r="S3297" s="213" t="s">
        <v>9173</v>
      </c>
      <c r="T3297" s="236">
        <v>45534</v>
      </c>
      <c r="U3297" s="237" t="s">
        <v>6722</v>
      </c>
      <c r="V3297" s="237">
        <v>45567</v>
      </c>
      <c r="W3297" s="237">
        <v>45582</v>
      </c>
      <c r="X3297" s="237">
        <v>45582</v>
      </c>
      <c r="Y3297" s="237"/>
      <c r="Z3297" s="237" t="s">
        <v>6504</v>
      </c>
      <c r="AA3297" s="225">
        <v>202409</v>
      </c>
      <c r="AB3297" s="246"/>
      <c r="AC3297" s="236" t="s">
        <v>6708</v>
      </c>
      <c r="AD3297" s="247" t="s">
        <v>6709</v>
      </c>
      <c r="AE3297" s="248">
        <v>0</v>
      </c>
      <c r="AF3297" s="247" t="s">
        <v>6709</v>
      </c>
      <c r="AG3297" s="242" t="str">
        <f>IFERROR(VLOOKUP(작성용!A:A,RM!A:D,4,0),"-")</f>
        <v>정민지</v>
      </c>
      <c r="AH3297" s="9" t="s">
        <v>9318</v>
      </c>
      <c r="AI3297" s="238" t="s">
        <v>9173</v>
      </c>
      <c r="AJ3297" s="238" t="s">
        <v>9173</v>
      </c>
      <c r="AK3297" s="238" t="s">
        <v>6726</v>
      </c>
      <c r="AL3297" s="238">
        <v>3296</v>
      </c>
    </row>
    <row r="3298" spans="1:38" x14ac:dyDescent="0.3">
      <c r="A3298" s="232" t="s">
        <v>337</v>
      </c>
      <c r="B3298" s="232" t="s">
        <v>10291</v>
      </c>
      <c r="C3298" s="244" t="s">
        <v>6717</v>
      </c>
      <c r="D3298" s="240" t="s">
        <v>10357</v>
      </c>
      <c r="E3298" s="239" t="s">
        <v>6630</v>
      </c>
      <c r="F3298" s="243" t="s">
        <v>6729</v>
      </c>
      <c r="G3298" s="214">
        <v>0</v>
      </c>
      <c r="H3298" s="234" t="s">
        <v>9313</v>
      </c>
      <c r="I3298" s="234"/>
      <c r="J3298" s="234"/>
      <c r="K3298" s="234"/>
      <c r="L3298" s="234"/>
      <c r="M3298" s="234"/>
      <c r="N3298" s="234" t="s">
        <v>6720</v>
      </c>
      <c r="O3298" s="249" t="s">
        <v>10292</v>
      </c>
      <c r="P3298" s="249" t="s">
        <v>10293</v>
      </c>
      <c r="Q3298" s="226" t="s">
        <v>10294</v>
      </c>
      <c r="R3298" s="212" t="s">
        <v>6631</v>
      </c>
      <c r="S3298" s="213" t="s">
        <v>9173</v>
      </c>
      <c r="T3298" s="236">
        <v>45534</v>
      </c>
      <c r="U3298" s="237" t="s">
        <v>6722</v>
      </c>
      <c r="V3298" s="237">
        <v>45567</v>
      </c>
      <c r="W3298" s="237">
        <v>45582</v>
      </c>
      <c r="X3298" s="237">
        <v>45582</v>
      </c>
      <c r="Y3298" s="237"/>
      <c r="Z3298" s="237" t="s">
        <v>6504</v>
      </c>
      <c r="AA3298" s="225">
        <v>202409</v>
      </c>
      <c r="AB3298" s="246"/>
      <c r="AC3298" s="236" t="s">
        <v>6708</v>
      </c>
      <c r="AD3298" s="247" t="s">
        <v>6709</v>
      </c>
      <c r="AE3298" s="248">
        <v>0</v>
      </c>
      <c r="AF3298" s="247" t="s">
        <v>6709</v>
      </c>
      <c r="AG3298" s="242" t="str">
        <f>IFERROR(VLOOKUP(작성용!A:A,RM!A:D,4,0),"-")</f>
        <v>정민지</v>
      </c>
      <c r="AH3298" s="9" t="s">
        <v>9318</v>
      </c>
      <c r="AI3298" s="238" t="s">
        <v>9173</v>
      </c>
      <c r="AJ3298" s="238" t="s">
        <v>9173</v>
      </c>
      <c r="AK3298" s="238" t="s">
        <v>6726</v>
      </c>
      <c r="AL3298" s="238">
        <v>3297</v>
      </c>
    </row>
    <row r="3299" spans="1:38" x14ac:dyDescent="0.3">
      <c r="A3299" s="232" t="s">
        <v>337</v>
      </c>
      <c r="B3299" s="232" t="s">
        <v>10291</v>
      </c>
      <c r="C3299" s="244" t="s">
        <v>6717</v>
      </c>
      <c r="D3299" s="240" t="s">
        <v>8431</v>
      </c>
      <c r="E3299" s="239" t="s">
        <v>5130</v>
      </c>
      <c r="F3299" s="243" t="s">
        <v>6729</v>
      </c>
      <c r="G3299" s="214">
        <v>0</v>
      </c>
      <c r="H3299" s="234" t="s">
        <v>9313</v>
      </c>
      <c r="I3299" s="234"/>
      <c r="J3299" s="234"/>
      <c r="K3299" s="234"/>
      <c r="L3299" s="234"/>
      <c r="M3299" s="234"/>
      <c r="N3299" s="234" t="s">
        <v>6720</v>
      </c>
      <c r="O3299" s="249" t="s">
        <v>10292</v>
      </c>
      <c r="P3299" s="249" t="s">
        <v>10293</v>
      </c>
      <c r="Q3299" s="226" t="s">
        <v>10294</v>
      </c>
      <c r="R3299" s="212" t="s">
        <v>5131</v>
      </c>
      <c r="S3299" s="213" t="s">
        <v>9173</v>
      </c>
      <c r="T3299" s="236">
        <v>45534</v>
      </c>
      <c r="U3299" s="237" t="s">
        <v>6722</v>
      </c>
      <c r="V3299" s="237">
        <v>45558</v>
      </c>
      <c r="W3299" s="237">
        <v>45582</v>
      </c>
      <c r="X3299" s="237">
        <v>45582</v>
      </c>
      <c r="Y3299" s="237"/>
      <c r="Z3299" s="237" t="s">
        <v>6504</v>
      </c>
      <c r="AA3299" s="225">
        <v>202409</v>
      </c>
      <c r="AB3299" s="246"/>
      <c r="AC3299" s="236" t="s">
        <v>6708</v>
      </c>
      <c r="AD3299" s="247" t="s">
        <v>6709</v>
      </c>
      <c r="AE3299" s="248">
        <v>0</v>
      </c>
      <c r="AF3299" s="247" t="s">
        <v>6709</v>
      </c>
      <c r="AG3299" s="242" t="str">
        <f>IFERROR(VLOOKUP(작성용!A:A,RM!A:D,4,0),"-")</f>
        <v>정민지</v>
      </c>
      <c r="AH3299" s="9" t="s">
        <v>9318</v>
      </c>
      <c r="AI3299" s="238" t="s">
        <v>10295</v>
      </c>
      <c r="AJ3299" s="238" t="s">
        <v>9173</v>
      </c>
      <c r="AK3299" s="238" t="s">
        <v>6726</v>
      </c>
      <c r="AL3299" s="238">
        <v>3298</v>
      </c>
    </row>
    <row r="3300" spans="1:38" x14ac:dyDescent="0.3">
      <c r="A3300" s="232" t="s">
        <v>337</v>
      </c>
      <c r="B3300" s="232" t="s">
        <v>10291</v>
      </c>
      <c r="C3300" s="244" t="s">
        <v>6717</v>
      </c>
      <c r="D3300" s="240" t="s">
        <v>10267</v>
      </c>
      <c r="E3300" s="239" t="s">
        <v>6419</v>
      </c>
      <c r="F3300" s="243" t="s">
        <v>6729</v>
      </c>
      <c r="G3300" s="214">
        <v>0</v>
      </c>
      <c r="H3300" s="234" t="s">
        <v>9313</v>
      </c>
      <c r="I3300" s="234"/>
      <c r="J3300" s="234"/>
      <c r="K3300" s="234"/>
      <c r="L3300" s="234"/>
      <c r="M3300" s="234"/>
      <c r="N3300" s="234" t="s">
        <v>6720</v>
      </c>
      <c r="O3300" s="249" t="s">
        <v>10292</v>
      </c>
      <c r="P3300" s="249" t="s">
        <v>10293</v>
      </c>
      <c r="Q3300" s="226" t="s">
        <v>10294</v>
      </c>
      <c r="R3300" s="212" t="s">
        <v>6420</v>
      </c>
      <c r="S3300" s="213" t="s">
        <v>9173</v>
      </c>
      <c r="T3300" s="236">
        <v>45534</v>
      </c>
      <c r="U3300" s="237" t="s">
        <v>6722</v>
      </c>
      <c r="V3300" s="237">
        <v>45567</v>
      </c>
      <c r="W3300" s="237">
        <v>45582</v>
      </c>
      <c r="X3300" s="237">
        <v>45582</v>
      </c>
      <c r="Y3300" s="237"/>
      <c r="Z3300" s="237" t="s">
        <v>6504</v>
      </c>
      <c r="AA3300" s="225">
        <v>202409</v>
      </c>
      <c r="AB3300" s="246"/>
      <c r="AC3300" s="236" t="s">
        <v>6708</v>
      </c>
      <c r="AD3300" s="247" t="s">
        <v>6709</v>
      </c>
      <c r="AE3300" s="248">
        <v>0</v>
      </c>
      <c r="AF3300" s="247" t="s">
        <v>6709</v>
      </c>
      <c r="AG3300" s="242" t="str">
        <f>IFERROR(VLOOKUP(작성용!A:A,RM!A:D,4,0),"-")</f>
        <v>정민지</v>
      </c>
      <c r="AH3300" s="9" t="s">
        <v>9318</v>
      </c>
      <c r="AI3300" s="238" t="s">
        <v>9173</v>
      </c>
      <c r="AJ3300" s="238" t="s">
        <v>9173</v>
      </c>
      <c r="AK3300" s="238" t="s">
        <v>6726</v>
      </c>
      <c r="AL3300" s="238">
        <v>3299</v>
      </c>
    </row>
    <row r="3301" spans="1:38" x14ac:dyDescent="0.3">
      <c r="A3301" s="232" t="s">
        <v>337</v>
      </c>
      <c r="B3301" s="232" t="s">
        <v>10291</v>
      </c>
      <c r="C3301" s="244" t="s">
        <v>6717</v>
      </c>
      <c r="D3301" s="240" t="s">
        <v>8256</v>
      </c>
      <c r="E3301" s="239" t="s">
        <v>5040</v>
      </c>
      <c r="F3301" s="243" t="s">
        <v>6729</v>
      </c>
      <c r="G3301" s="214">
        <v>0</v>
      </c>
      <c r="H3301" s="234" t="s">
        <v>9313</v>
      </c>
      <c r="I3301" s="234"/>
      <c r="J3301" s="234"/>
      <c r="K3301" s="234"/>
      <c r="L3301" s="234"/>
      <c r="M3301" s="234"/>
      <c r="N3301" s="234" t="s">
        <v>6720</v>
      </c>
      <c r="O3301" s="249" t="s">
        <v>10292</v>
      </c>
      <c r="P3301" s="249" t="s">
        <v>10293</v>
      </c>
      <c r="Q3301" s="226" t="s">
        <v>10294</v>
      </c>
      <c r="R3301" s="212" t="s">
        <v>5041</v>
      </c>
      <c r="S3301" s="213" t="s">
        <v>9173</v>
      </c>
      <c r="T3301" s="236">
        <v>45534</v>
      </c>
      <c r="U3301" s="237" t="s">
        <v>6722</v>
      </c>
      <c r="V3301" s="237">
        <v>45567</v>
      </c>
      <c r="W3301" s="237">
        <v>45582</v>
      </c>
      <c r="X3301" s="237">
        <v>45582</v>
      </c>
      <c r="Y3301" s="237"/>
      <c r="Z3301" s="237" t="s">
        <v>6504</v>
      </c>
      <c r="AA3301" s="225">
        <v>202409</v>
      </c>
      <c r="AB3301" s="246"/>
      <c r="AC3301" s="236" t="s">
        <v>6708</v>
      </c>
      <c r="AD3301" s="247" t="s">
        <v>6709</v>
      </c>
      <c r="AE3301" s="248">
        <v>0</v>
      </c>
      <c r="AF3301" s="247" t="s">
        <v>6709</v>
      </c>
      <c r="AG3301" s="242" t="str">
        <f>IFERROR(VLOOKUP(작성용!A:A,RM!A:D,4,0),"-")</f>
        <v>정민지</v>
      </c>
      <c r="AH3301" s="9" t="s">
        <v>9318</v>
      </c>
      <c r="AI3301" s="238" t="s">
        <v>9173</v>
      </c>
      <c r="AJ3301" s="238" t="s">
        <v>9173</v>
      </c>
      <c r="AK3301" s="238" t="s">
        <v>6726</v>
      </c>
      <c r="AL3301" s="238">
        <v>3300</v>
      </c>
    </row>
    <row r="3302" spans="1:38" x14ac:dyDescent="0.3">
      <c r="A3302" s="232" t="s">
        <v>337</v>
      </c>
      <c r="B3302" s="232" t="s">
        <v>10291</v>
      </c>
      <c r="C3302" s="244" t="s">
        <v>6717</v>
      </c>
      <c r="D3302" s="240" t="s">
        <v>7508</v>
      </c>
      <c r="E3302" s="239" t="s">
        <v>4636</v>
      </c>
      <c r="F3302" s="243" t="s">
        <v>6729</v>
      </c>
      <c r="G3302" s="214">
        <v>0</v>
      </c>
      <c r="H3302" s="234" t="s">
        <v>9313</v>
      </c>
      <c r="I3302" s="234"/>
      <c r="J3302" s="234"/>
      <c r="K3302" s="234"/>
      <c r="L3302" s="234"/>
      <c r="M3302" s="234"/>
      <c r="N3302" s="234" t="s">
        <v>6720</v>
      </c>
      <c r="O3302" s="249" t="s">
        <v>10292</v>
      </c>
      <c r="P3302" s="249" t="s">
        <v>10293</v>
      </c>
      <c r="Q3302" s="226" t="s">
        <v>10294</v>
      </c>
      <c r="R3302" s="212" t="s">
        <v>4637</v>
      </c>
      <c r="S3302" s="213" t="s">
        <v>9173</v>
      </c>
      <c r="T3302" s="236">
        <v>45534</v>
      </c>
      <c r="U3302" s="237" t="s">
        <v>6722</v>
      </c>
      <c r="V3302" s="237">
        <v>45567</v>
      </c>
      <c r="W3302" s="237">
        <v>45582</v>
      </c>
      <c r="X3302" s="237">
        <v>45582</v>
      </c>
      <c r="Y3302" s="237"/>
      <c r="Z3302" s="237" t="s">
        <v>6504</v>
      </c>
      <c r="AA3302" s="225">
        <v>202409</v>
      </c>
      <c r="AB3302" s="246"/>
      <c r="AC3302" s="236" t="s">
        <v>6708</v>
      </c>
      <c r="AD3302" s="247" t="s">
        <v>6709</v>
      </c>
      <c r="AE3302" s="248">
        <v>0</v>
      </c>
      <c r="AF3302" s="247" t="s">
        <v>6709</v>
      </c>
      <c r="AG3302" s="242" t="str">
        <f>IFERROR(VLOOKUP(작성용!A:A,RM!A:D,4,0),"-")</f>
        <v>정민지</v>
      </c>
      <c r="AH3302" s="9" t="s">
        <v>9318</v>
      </c>
      <c r="AI3302" s="238" t="s">
        <v>9173</v>
      </c>
      <c r="AJ3302" s="238" t="s">
        <v>9173</v>
      </c>
      <c r="AK3302" s="238" t="s">
        <v>6726</v>
      </c>
      <c r="AL3302" s="238">
        <v>3301</v>
      </c>
    </row>
    <row r="3303" spans="1:38" x14ac:dyDescent="0.3">
      <c r="A3303" s="232" t="s">
        <v>337</v>
      </c>
      <c r="B3303" s="232" t="s">
        <v>10291</v>
      </c>
      <c r="C3303" s="244" t="s">
        <v>6717</v>
      </c>
      <c r="D3303" s="240" t="s">
        <v>10272</v>
      </c>
      <c r="E3303" s="239" t="s">
        <v>6429</v>
      </c>
      <c r="F3303" s="243" t="s">
        <v>6729</v>
      </c>
      <c r="G3303" s="214">
        <v>0</v>
      </c>
      <c r="H3303" s="234" t="s">
        <v>9313</v>
      </c>
      <c r="I3303" s="234"/>
      <c r="J3303" s="234"/>
      <c r="K3303" s="234"/>
      <c r="L3303" s="234"/>
      <c r="M3303" s="234"/>
      <c r="N3303" s="234" t="s">
        <v>6720</v>
      </c>
      <c r="O3303" s="249" t="s">
        <v>10292</v>
      </c>
      <c r="P3303" s="249" t="s">
        <v>10293</v>
      </c>
      <c r="Q3303" s="226" t="s">
        <v>10294</v>
      </c>
      <c r="R3303" s="212" t="s">
        <v>6430</v>
      </c>
      <c r="S3303" s="213" t="s">
        <v>9173</v>
      </c>
      <c r="T3303" s="236">
        <v>45534</v>
      </c>
      <c r="U3303" s="237" t="s">
        <v>6722</v>
      </c>
      <c r="V3303" s="237">
        <v>45567</v>
      </c>
      <c r="W3303" s="237">
        <v>45582</v>
      </c>
      <c r="X3303" s="237">
        <v>45582</v>
      </c>
      <c r="Y3303" s="237"/>
      <c r="Z3303" s="237" t="s">
        <v>6504</v>
      </c>
      <c r="AA3303" s="225">
        <v>202409</v>
      </c>
      <c r="AB3303" s="246"/>
      <c r="AC3303" s="236" t="s">
        <v>6708</v>
      </c>
      <c r="AD3303" s="247" t="s">
        <v>6709</v>
      </c>
      <c r="AE3303" s="248">
        <v>0</v>
      </c>
      <c r="AF3303" s="247" t="s">
        <v>6709</v>
      </c>
      <c r="AG3303" s="242" t="str">
        <f>IFERROR(VLOOKUP(작성용!A:A,RM!A:D,4,0),"-")</f>
        <v>정민지</v>
      </c>
      <c r="AH3303" s="9" t="s">
        <v>9318</v>
      </c>
      <c r="AI3303" s="238" t="s">
        <v>9173</v>
      </c>
      <c r="AJ3303" s="238" t="s">
        <v>9173</v>
      </c>
      <c r="AK3303" s="238" t="s">
        <v>6726</v>
      </c>
      <c r="AL3303" s="238">
        <v>3302</v>
      </c>
    </row>
    <row r="3304" spans="1:38" x14ac:dyDescent="0.3">
      <c r="A3304" s="232" t="s">
        <v>337</v>
      </c>
      <c r="B3304" s="232" t="s">
        <v>10291</v>
      </c>
      <c r="C3304" s="244" t="s">
        <v>6717</v>
      </c>
      <c r="D3304" s="240" t="s">
        <v>8260</v>
      </c>
      <c r="E3304" s="239" t="s">
        <v>4031</v>
      </c>
      <c r="F3304" s="243" t="s">
        <v>6729</v>
      </c>
      <c r="G3304" s="214">
        <v>0</v>
      </c>
      <c r="H3304" s="234" t="s">
        <v>9313</v>
      </c>
      <c r="I3304" s="234"/>
      <c r="J3304" s="234"/>
      <c r="K3304" s="234"/>
      <c r="L3304" s="234"/>
      <c r="M3304" s="234"/>
      <c r="N3304" s="234" t="s">
        <v>6720</v>
      </c>
      <c r="O3304" s="249" t="s">
        <v>10292</v>
      </c>
      <c r="P3304" s="249" t="s">
        <v>10293</v>
      </c>
      <c r="Q3304" s="226" t="s">
        <v>10294</v>
      </c>
      <c r="R3304" s="212" t="s">
        <v>5048</v>
      </c>
      <c r="S3304" s="213" t="s">
        <v>9173</v>
      </c>
      <c r="T3304" s="236">
        <v>45534</v>
      </c>
      <c r="U3304" s="237" t="s">
        <v>6722</v>
      </c>
      <c r="V3304" s="237">
        <v>45567</v>
      </c>
      <c r="W3304" s="237">
        <v>45582</v>
      </c>
      <c r="X3304" s="237">
        <v>45582</v>
      </c>
      <c r="Y3304" s="237"/>
      <c r="Z3304" s="237" t="s">
        <v>6504</v>
      </c>
      <c r="AA3304" s="225">
        <v>202409</v>
      </c>
      <c r="AB3304" s="246"/>
      <c r="AC3304" s="236" t="s">
        <v>6708</v>
      </c>
      <c r="AD3304" s="247" t="s">
        <v>6709</v>
      </c>
      <c r="AE3304" s="248">
        <v>0</v>
      </c>
      <c r="AF3304" s="247" t="s">
        <v>6709</v>
      </c>
      <c r="AG3304" s="242" t="str">
        <f>IFERROR(VLOOKUP(작성용!A:A,RM!A:D,4,0),"-")</f>
        <v>정민지</v>
      </c>
      <c r="AH3304" s="9" t="s">
        <v>9318</v>
      </c>
      <c r="AI3304" s="238" t="s">
        <v>9173</v>
      </c>
      <c r="AJ3304" s="238" t="s">
        <v>9173</v>
      </c>
      <c r="AK3304" s="238" t="s">
        <v>6726</v>
      </c>
      <c r="AL3304" s="238">
        <v>3303</v>
      </c>
    </row>
    <row r="3305" spans="1:38" x14ac:dyDescent="0.3">
      <c r="A3305" s="232" t="s">
        <v>337</v>
      </c>
      <c r="B3305" s="232" t="s">
        <v>10291</v>
      </c>
      <c r="C3305" s="244" t="s">
        <v>6717</v>
      </c>
      <c r="D3305" s="240" t="s">
        <v>10358</v>
      </c>
      <c r="E3305" s="239" t="s">
        <v>6632</v>
      </c>
      <c r="F3305" s="243" t="s">
        <v>6729</v>
      </c>
      <c r="G3305" s="214">
        <v>0</v>
      </c>
      <c r="H3305" s="234" t="s">
        <v>9313</v>
      </c>
      <c r="I3305" s="234"/>
      <c r="J3305" s="234"/>
      <c r="K3305" s="234"/>
      <c r="L3305" s="234"/>
      <c r="M3305" s="234"/>
      <c r="N3305" s="234" t="s">
        <v>6720</v>
      </c>
      <c r="O3305" s="249" t="s">
        <v>10292</v>
      </c>
      <c r="P3305" s="249" t="s">
        <v>10293</v>
      </c>
      <c r="Q3305" s="226" t="s">
        <v>10294</v>
      </c>
      <c r="R3305" s="212" t="s">
        <v>6633</v>
      </c>
      <c r="S3305" s="213" t="s">
        <v>9173</v>
      </c>
      <c r="T3305" s="236">
        <v>45534</v>
      </c>
      <c r="U3305" s="237" t="s">
        <v>6722</v>
      </c>
      <c r="V3305" s="237">
        <v>45567</v>
      </c>
      <c r="W3305" s="237">
        <v>45582</v>
      </c>
      <c r="X3305" s="237">
        <v>45582</v>
      </c>
      <c r="Y3305" s="237"/>
      <c r="Z3305" s="237" t="s">
        <v>6504</v>
      </c>
      <c r="AA3305" s="225">
        <v>202409</v>
      </c>
      <c r="AB3305" s="246"/>
      <c r="AC3305" s="236" t="s">
        <v>6708</v>
      </c>
      <c r="AD3305" s="247" t="s">
        <v>6709</v>
      </c>
      <c r="AE3305" s="248">
        <v>0</v>
      </c>
      <c r="AF3305" s="247" t="s">
        <v>6709</v>
      </c>
      <c r="AG3305" s="242" t="str">
        <f>IFERROR(VLOOKUP(작성용!A:A,RM!A:D,4,0),"-")</f>
        <v>정민지</v>
      </c>
      <c r="AH3305" s="9" t="s">
        <v>9318</v>
      </c>
      <c r="AI3305" s="238" t="s">
        <v>9173</v>
      </c>
      <c r="AJ3305" s="238" t="s">
        <v>9173</v>
      </c>
      <c r="AK3305" s="238" t="s">
        <v>6726</v>
      </c>
      <c r="AL3305" s="238">
        <v>3304</v>
      </c>
    </row>
    <row r="3306" spans="1:38" x14ac:dyDescent="0.3">
      <c r="A3306" s="232" t="s">
        <v>337</v>
      </c>
      <c r="B3306" s="232" t="s">
        <v>10291</v>
      </c>
      <c r="C3306" s="244" t="s">
        <v>6717</v>
      </c>
      <c r="D3306" s="240" t="s">
        <v>10359</v>
      </c>
      <c r="E3306" s="239" t="s">
        <v>6634</v>
      </c>
      <c r="F3306" s="243" t="s">
        <v>6729</v>
      </c>
      <c r="G3306" s="214">
        <v>0</v>
      </c>
      <c r="H3306" s="234" t="s">
        <v>9313</v>
      </c>
      <c r="I3306" s="234"/>
      <c r="J3306" s="234"/>
      <c r="K3306" s="234"/>
      <c r="L3306" s="234"/>
      <c r="M3306" s="234"/>
      <c r="N3306" s="234" t="s">
        <v>6720</v>
      </c>
      <c r="O3306" s="249" t="s">
        <v>10292</v>
      </c>
      <c r="P3306" s="249" t="s">
        <v>10293</v>
      </c>
      <c r="Q3306" s="226" t="s">
        <v>10294</v>
      </c>
      <c r="R3306" s="212" t="s">
        <v>6635</v>
      </c>
      <c r="S3306" s="213" t="s">
        <v>9173</v>
      </c>
      <c r="T3306" s="236">
        <v>45534</v>
      </c>
      <c r="U3306" s="237" t="s">
        <v>6722</v>
      </c>
      <c r="V3306" s="237">
        <v>45567</v>
      </c>
      <c r="W3306" s="237">
        <v>45582</v>
      </c>
      <c r="X3306" s="237">
        <v>45582</v>
      </c>
      <c r="Y3306" s="237"/>
      <c r="Z3306" s="237" t="s">
        <v>6504</v>
      </c>
      <c r="AA3306" s="225">
        <v>202409</v>
      </c>
      <c r="AB3306" s="246"/>
      <c r="AC3306" s="236" t="s">
        <v>6708</v>
      </c>
      <c r="AD3306" s="247" t="s">
        <v>6709</v>
      </c>
      <c r="AE3306" s="248">
        <v>0</v>
      </c>
      <c r="AF3306" s="247" t="s">
        <v>6709</v>
      </c>
      <c r="AG3306" s="242" t="str">
        <f>IFERROR(VLOOKUP(작성용!A:A,RM!A:D,4,0),"-")</f>
        <v>정민지</v>
      </c>
      <c r="AH3306" s="9" t="s">
        <v>9318</v>
      </c>
      <c r="AI3306" s="238" t="s">
        <v>9173</v>
      </c>
      <c r="AJ3306" s="238" t="s">
        <v>9173</v>
      </c>
      <c r="AK3306" s="238" t="s">
        <v>6726</v>
      </c>
      <c r="AL3306" s="238">
        <v>3305</v>
      </c>
    </row>
    <row r="3307" spans="1:38" x14ac:dyDescent="0.3">
      <c r="A3307" s="232" t="s">
        <v>337</v>
      </c>
      <c r="B3307" s="232" t="s">
        <v>10291</v>
      </c>
      <c r="C3307" s="244" t="s">
        <v>6717</v>
      </c>
      <c r="D3307" s="240" t="s">
        <v>8264</v>
      </c>
      <c r="E3307" s="239" t="s">
        <v>5054</v>
      </c>
      <c r="F3307" s="243" t="s">
        <v>6729</v>
      </c>
      <c r="G3307" s="214">
        <v>0</v>
      </c>
      <c r="H3307" s="234" t="s">
        <v>9313</v>
      </c>
      <c r="I3307" s="234"/>
      <c r="J3307" s="234"/>
      <c r="K3307" s="234"/>
      <c r="L3307" s="234"/>
      <c r="M3307" s="234"/>
      <c r="N3307" s="234" t="s">
        <v>6720</v>
      </c>
      <c r="O3307" s="249" t="s">
        <v>10292</v>
      </c>
      <c r="P3307" s="249" t="s">
        <v>10293</v>
      </c>
      <c r="Q3307" s="226" t="s">
        <v>10294</v>
      </c>
      <c r="R3307" s="212" t="s">
        <v>5055</v>
      </c>
      <c r="S3307" s="213" t="s">
        <v>9173</v>
      </c>
      <c r="T3307" s="236">
        <v>45534</v>
      </c>
      <c r="U3307" s="237" t="s">
        <v>6722</v>
      </c>
      <c r="V3307" s="237">
        <v>45567</v>
      </c>
      <c r="W3307" s="237">
        <v>45582</v>
      </c>
      <c r="X3307" s="237">
        <v>45582</v>
      </c>
      <c r="Y3307" s="237"/>
      <c r="Z3307" s="237" t="s">
        <v>6504</v>
      </c>
      <c r="AA3307" s="225">
        <v>202409</v>
      </c>
      <c r="AB3307" s="246"/>
      <c r="AC3307" s="236" t="s">
        <v>6708</v>
      </c>
      <c r="AD3307" s="247" t="s">
        <v>6709</v>
      </c>
      <c r="AE3307" s="248">
        <v>0</v>
      </c>
      <c r="AF3307" s="247" t="s">
        <v>6709</v>
      </c>
      <c r="AG3307" s="242" t="str">
        <f>IFERROR(VLOOKUP(작성용!A:A,RM!A:D,4,0),"-")</f>
        <v>정민지</v>
      </c>
      <c r="AH3307" s="9" t="s">
        <v>9318</v>
      </c>
      <c r="AI3307" s="238" t="s">
        <v>9173</v>
      </c>
      <c r="AJ3307" s="238" t="s">
        <v>9173</v>
      </c>
      <c r="AK3307" s="238" t="s">
        <v>6726</v>
      </c>
      <c r="AL3307" s="238">
        <v>3306</v>
      </c>
    </row>
    <row r="3308" spans="1:38" x14ac:dyDescent="0.3">
      <c r="A3308" s="232" t="s">
        <v>337</v>
      </c>
      <c r="B3308" s="232" t="s">
        <v>10291</v>
      </c>
      <c r="C3308" s="244" t="s">
        <v>6717</v>
      </c>
      <c r="D3308" s="240" t="s">
        <v>7531</v>
      </c>
      <c r="E3308" s="239" t="s">
        <v>4654</v>
      </c>
      <c r="F3308" s="243" t="s">
        <v>6729</v>
      </c>
      <c r="G3308" s="214">
        <v>0</v>
      </c>
      <c r="H3308" s="234" t="s">
        <v>9313</v>
      </c>
      <c r="I3308" s="234"/>
      <c r="J3308" s="234"/>
      <c r="K3308" s="234"/>
      <c r="L3308" s="234"/>
      <c r="M3308" s="234"/>
      <c r="N3308" s="234" t="s">
        <v>6720</v>
      </c>
      <c r="O3308" s="249" t="s">
        <v>10292</v>
      </c>
      <c r="P3308" s="249" t="s">
        <v>10293</v>
      </c>
      <c r="Q3308" s="226" t="s">
        <v>10294</v>
      </c>
      <c r="R3308" s="212" t="s">
        <v>5144</v>
      </c>
      <c r="S3308" s="213" t="s">
        <v>9173</v>
      </c>
      <c r="T3308" s="236">
        <v>45534</v>
      </c>
      <c r="U3308" s="237" t="s">
        <v>6722</v>
      </c>
      <c r="V3308" s="237">
        <v>45567</v>
      </c>
      <c r="W3308" s="237">
        <v>45582</v>
      </c>
      <c r="X3308" s="237">
        <v>45582</v>
      </c>
      <c r="Y3308" s="237"/>
      <c r="Z3308" s="237" t="s">
        <v>6504</v>
      </c>
      <c r="AA3308" s="225">
        <v>202409</v>
      </c>
      <c r="AB3308" s="246"/>
      <c r="AC3308" s="236" t="s">
        <v>6708</v>
      </c>
      <c r="AD3308" s="247" t="s">
        <v>6709</v>
      </c>
      <c r="AE3308" s="248">
        <v>0</v>
      </c>
      <c r="AF3308" s="247" t="s">
        <v>6709</v>
      </c>
      <c r="AG3308" s="242" t="str">
        <f>IFERROR(VLOOKUP(작성용!A:A,RM!A:D,4,0),"-")</f>
        <v>정민지</v>
      </c>
      <c r="AH3308" s="9" t="s">
        <v>9318</v>
      </c>
      <c r="AI3308" s="238" t="s">
        <v>9173</v>
      </c>
      <c r="AJ3308" s="238" t="s">
        <v>9173</v>
      </c>
      <c r="AK3308" s="238" t="s">
        <v>6726</v>
      </c>
      <c r="AL3308" s="238">
        <v>3307</v>
      </c>
    </row>
    <row r="3309" spans="1:38" x14ac:dyDescent="0.3">
      <c r="A3309" s="232" t="s">
        <v>337</v>
      </c>
      <c r="B3309" s="232" t="s">
        <v>10291</v>
      </c>
      <c r="C3309" s="244" t="s">
        <v>6717</v>
      </c>
      <c r="D3309" s="240" t="s">
        <v>10360</v>
      </c>
      <c r="E3309" s="239" t="s">
        <v>4658</v>
      </c>
      <c r="F3309" s="243" t="s">
        <v>6729</v>
      </c>
      <c r="G3309" s="214">
        <v>0</v>
      </c>
      <c r="H3309" s="234" t="s">
        <v>9313</v>
      </c>
      <c r="I3309" s="234"/>
      <c r="J3309" s="234"/>
      <c r="K3309" s="234"/>
      <c r="L3309" s="234"/>
      <c r="M3309" s="234"/>
      <c r="N3309" s="234" t="s">
        <v>6720</v>
      </c>
      <c r="O3309" s="249" t="s">
        <v>10292</v>
      </c>
      <c r="P3309" s="249" t="s">
        <v>10293</v>
      </c>
      <c r="Q3309" s="226" t="s">
        <v>10294</v>
      </c>
      <c r="R3309" s="212" t="s">
        <v>6636</v>
      </c>
      <c r="S3309" s="213" t="s">
        <v>9173</v>
      </c>
      <c r="T3309" s="236">
        <v>45534</v>
      </c>
      <c r="U3309" s="237" t="s">
        <v>6722</v>
      </c>
      <c r="V3309" s="237">
        <v>45567</v>
      </c>
      <c r="W3309" s="237">
        <v>45582</v>
      </c>
      <c r="X3309" s="237">
        <v>45582</v>
      </c>
      <c r="Y3309" s="237"/>
      <c r="Z3309" s="237" t="s">
        <v>6504</v>
      </c>
      <c r="AA3309" s="225">
        <v>202409</v>
      </c>
      <c r="AB3309" s="246"/>
      <c r="AC3309" s="236" t="s">
        <v>6708</v>
      </c>
      <c r="AD3309" s="247" t="s">
        <v>6709</v>
      </c>
      <c r="AE3309" s="248">
        <v>0</v>
      </c>
      <c r="AF3309" s="247" t="s">
        <v>6709</v>
      </c>
      <c r="AG3309" s="242" t="str">
        <f>IFERROR(VLOOKUP(작성용!A:A,RM!A:D,4,0),"-")</f>
        <v>정민지</v>
      </c>
      <c r="AH3309" s="9" t="s">
        <v>9318</v>
      </c>
      <c r="AI3309" s="238" t="s">
        <v>9173</v>
      </c>
      <c r="AJ3309" s="238" t="s">
        <v>9173</v>
      </c>
      <c r="AK3309" s="238" t="s">
        <v>6726</v>
      </c>
      <c r="AL3309" s="238">
        <v>3308</v>
      </c>
    </row>
    <row r="3310" spans="1:38" x14ac:dyDescent="0.3">
      <c r="A3310" s="232" t="s">
        <v>337</v>
      </c>
      <c r="B3310" s="232" t="s">
        <v>10291</v>
      </c>
      <c r="C3310" s="244" t="s">
        <v>6717</v>
      </c>
      <c r="D3310" s="240" t="s">
        <v>10361</v>
      </c>
      <c r="E3310" s="239" t="s">
        <v>6637</v>
      </c>
      <c r="F3310" s="243" t="s">
        <v>6729</v>
      </c>
      <c r="G3310" s="214">
        <v>0</v>
      </c>
      <c r="H3310" s="234" t="s">
        <v>9313</v>
      </c>
      <c r="I3310" s="234"/>
      <c r="J3310" s="234"/>
      <c r="K3310" s="234"/>
      <c r="L3310" s="234"/>
      <c r="M3310" s="234"/>
      <c r="N3310" s="234" t="s">
        <v>6720</v>
      </c>
      <c r="O3310" s="249" t="s">
        <v>10292</v>
      </c>
      <c r="P3310" s="249" t="s">
        <v>10293</v>
      </c>
      <c r="Q3310" s="226" t="s">
        <v>10294</v>
      </c>
      <c r="R3310" s="212" t="s">
        <v>6638</v>
      </c>
      <c r="S3310" s="213" t="s">
        <v>9173</v>
      </c>
      <c r="T3310" s="236">
        <v>45534</v>
      </c>
      <c r="U3310" s="237" t="s">
        <v>6722</v>
      </c>
      <c r="V3310" s="237">
        <v>45567</v>
      </c>
      <c r="W3310" s="237">
        <v>45582</v>
      </c>
      <c r="X3310" s="237">
        <v>45582</v>
      </c>
      <c r="Y3310" s="237"/>
      <c r="Z3310" s="237" t="s">
        <v>6504</v>
      </c>
      <c r="AA3310" s="225">
        <v>202409</v>
      </c>
      <c r="AB3310" s="246"/>
      <c r="AC3310" s="236" t="s">
        <v>6708</v>
      </c>
      <c r="AD3310" s="247" t="s">
        <v>6709</v>
      </c>
      <c r="AE3310" s="248">
        <v>0</v>
      </c>
      <c r="AF3310" s="247" t="s">
        <v>6709</v>
      </c>
      <c r="AG3310" s="242" t="str">
        <f>IFERROR(VLOOKUP(작성용!A:A,RM!A:D,4,0),"-")</f>
        <v>정민지</v>
      </c>
      <c r="AH3310" s="9" t="s">
        <v>9318</v>
      </c>
      <c r="AI3310" s="238" t="s">
        <v>9173</v>
      </c>
      <c r="AJ3310" s="238" t="s">
        <v>9173</v>
      </c>
      <c r="AK3310" s="238" t="s">
        <v>6726</v>
      </c>
      <c r="AL3310" s="238">
        <v>3309</v>
      </c>
    </row>
    <row r="3311" spans="1:38" x14ac:dyDescent="0.3">
      <c r="A3311" s="232" t="s">
        <v>337</v>
      </c>
      <c r="B3311" s="232" t="s">
        <v>10291</v>
      </c>
      <c r="C3311" s="244" t="s">
        <v>6717</v>
      </c>
      <c r="D3311" s="240" t="s">
        <v>10362</v>
      </c>
      <c r="E3311" s="239" t="s">
        <v>6639</v>
      </c>
      <c r="F3311" s="243" t="s">
        <v>6729</v>
      </c>
      <c r="G3311" s="214">
        <v>0</v>
      </c>
      <c r="H3311" s="234" t="s">
        <v>9313</v>
      </c>
      <c r="I3311" s="234"/>
      <c r="J3311" s="234"/>
      <c r="K3311" s="234"/>
      <c r="L3311" s="234"/>
      <c r="M3311" s="234"/>
      <c r="N3311" s="234" t="s">
        <v>6720</v>
      </c>
      <c r="O3311" s="249" t="s">
        <v>10292</v>
      </c>
      <c r="P3311" s="249" t="s">
        <v>10293</v>
      </c>
      <c r="Q3311" s="226" t="s">
        <v>10294</v>
      </c>
      <c r="R3311" s="212" t="s">
        <v>2</v>
      </c>
      <c r="S3311" s="213" t="s">
        <v>9173</v>
      </c>
      <c r="T3311" s="236">
        <v>45534</v>
      </c>
      <c r="U3311" s="237" t="s">
        <v>6722</v>
      </c>
      <c r="V3311" s="237">
        <v>45558</v>
      </c>
      <c r="W3311" s="237">
        <v>45582</v>
      </c>
      <c r="X3311" s="237">
        <v>45582</v>
      </c>
      <c r="Y3311" s="237"/>
      <c r="Z3311" s="237" t="s">
        <v>6504</v>
      </c>
      <c r="AA3311" s="225">
        <v>202409</v>
      </c>
      <c r="AB3311" s="246"/>
      <c r="AC3311" s="236" t="s">
        <v>6708</v>
      </c>
      <c r="AD3311" s="247" t="s">
        <v>6709</v>
      </c>
      <c r="AE3311" s="248">
        <v>0</v>
      </c>
      <c r="AF3311" s="247" t="s">
        <v>6709</v>
      </c>
      <c r="AG3311" s="242" t="str">
        <f>IFERROR(VLOOKUP(작성용!A:A,RM!A:D,4,0),"-")</f>
        <v>정민지</v>
      </c>
      <c r="AH3311" s="9" t="s">
        <v>9318</v>
      </c>
      <c r="AI3311" s="238" t="s">
        <v>10295</v>
      </c>
      <c r="AJ3311" s="238" t="s">
        <v>9173</v>
      </c>
      <c r="AK3311" s="238" t="s">
        <v>6726</v>
      </c>
      <c r="AL3311" s="238">
        <v>3310</v>
      </c>
    </row>
    <row r="3312" spans="1:38" x14ac:dyDescent="0.3">
      <c r="A3312" s="232" t="s">
        <v>337</v>
      </c>
      <c r="B3312" s="232" t="s">
        <v>10291</v>
      </c>
      <c r="C3312" s="244" t="s">
        <v>6717</v>
      </c>
      <c r="D3312" s="240" t="s">
        <v>10363</v>
      </c>
      <c r="E3312" s="239" t="s">
        <v>6640</v>
      </c>
      <c r="F3312" s="243" t="s">
        <v>6729</v>
      </c>
      <c r="G3312" s="214">
        <v>0</v>
      </c>
      <c r="H3312" s="234" t="s">
        <v>9313</v>
      </c>
      <c r="I3312" s="234"/>
      <c r="J3312" s="234"/>
      <c r="K3312" s="234"/>
      <c r="L3312" s="234"/>
      <c r="M3312" s="234"/>
      <c r="N3312" s="234" t="s">
        <v>6720</v>
      </c>
      <c r="O3312" s="249" t="s">
        <v>10292</v>
      </c>
      <c r="P3312" s="249" t="s">
        <v>10293</v>
      </c>
      <c r="Q3312" s="226" t="s">
        <v>10294</v>
      </c>
      <c r="R3312" s="212" t="s">
        <v>6641</v>
      </c>
      <c r="S3312" s="213" t="s">
        <v>9173</v>
      </c>
      <c r="T3312" s="236">
        <v>45534</v>
      </c>
      <c r="U3312" s="237" t="s">
        <v>6722</v>
      </c>
      <c r="V3312" s="237">
        <v>45558</v>
      </c>
      <c r="W3312" s="237">
        <v>45582</v>
      </c>
      <c r="X3312" s="237">
        <v>45582</v>
      </c>
      <c r="Y3312" s="237"/>
      <c r="Z3312" s="237" t="s">
        <v>6504</v>
      </c>
      <c r="AA3312" s="225">
        <v>202409</v>
      </c>
      <c r="AB3312" s="246"/>
      <c r="AC3312" s="236" t="s">
        <v>6708</v>
      </c>
      <c r="AD3312" s="247" t="s">
        <v>6709</v>
      </c>
      <c r="AE3312" s="248">
        <v>0</v>
      </c>
      <c r="AF3312" s="247" t="s">
        <v>6709</v>
      </c>
      <c r="AG3312" s="242" t="str">
        <f>IFERROR(VLOOKUP(작성용!A:A,RM!A:D,4,0),"-")</f>
        <v>정민지</v>
      </c>
      <c r="AH3312" s="9" t="s">
        <v>9318</v>
      </c>
      <c r="AI3312" s="238" t="s">
        <v>10295</v>
      </c>
      <c r="AJ3312" s="238" t="s">
        <v>9173</v>
      </c>
      <c r="AK3312" s="238" t="s">
        <v>6726</v>
      </c>
      <c r="AL3312" s="238">
        <v>3311</v>
      </c>
    </row>
    <row r="3313" spans="1:38" x14ac:dyDescent="0.3">
      <c r="A3313" s="232" t="s">
        <v>337</v>
      </c>
      <c r="B3313" s="232" t="s">
        <v>10291</v>
      </c>
      <c r="C3313" s="244" t="s">
        <v>6896</v>
      </c>
      <c r="D3313" s="240" t="s">
        <v>10364</v>
      </c>
      <c r="E3313" s="239" t="s">
        <v>6642</v>
      </c>
      <c r="F3313" s="243" t="s">
        <v>6729</v>
      </c>
      <c r="G3313" s="214">
        <v>0</v>
      </c>
      <c r="H3313" s="234" t="s">
        <v>9313</v>
      </c>
      <c r="I3313" s="234"/>
      <c r="J3313" s="234"/>
      <c r="K3313" s="234"/>
      <c r="L3313" s="234"/>
      <c r="M3313" s="234"/>
      <c r="N3313" s="234" t="s">
        <v>6720</v>
      </c>
      <c r="O3313" s="249" t="s">
        <v>10292</v>
      </c>
      <c r="P3313" s="249" t="s">
        <v>10293</v>
      </c>
      <c r="Q3313" s="226" t="s">
        <v>10294</v>
      </c>
      <c r="R3313" s="212" t="s">
        <v>2</v>
      </c>
      <c r="S3313" s="213" t="s">
        <v>9173</v>
      </c>
      <c r="T3313" s="236">
        <v>45534</v>
      </c>
      <c r="U3313" s="237" t="s">
        <v>6722</v>
      </c>
      <c r="V3313" s="237">
        <v>45567</v>
      </c>
      <c r="W3313" s="237">
        <v>45582</v>
      </c>
      <c r="X3313" s="237">
        <v>45582</v>
      </c>
      <c r="Y3313" s="237"/>
      <c r="Z3313" s="237" t="s">
        <v>6504</v>
      </c>
      <c r="AA3313" s="225">
        <v>202409</v>
      </c>
      <c r="AB3313" s="246"/>
      <c r="AC3313" s="236" t="s">
        <v>6708</v>
      </c>
      <c r="AD3313" s="247" t="s">
        <v>6709</v>
      </c>
      <c r="AE3313" s="248">
        <v>0</v>
      </c>
      <c r="AF3313" s="247" t="s">
        <v>6709</v>
      </c>
      <c r="AG3313" s="242" t="str">
        <f>IFERROR(VLOOKUP(작성용!A:A,RM!A:D,4,0),"-")</f>
        <v>정민지</v>
      </c>
      <c r="AH3313" s="9" t="s">
        <v>9318</v>
      </c>
      <c r="AI3313" s="238" t="s">
        <v>9173</v>
      </c>
      <c r="AJ3313" s="238" t="s">
        <v>9173</v>
      </c>
      <c r="AK3313" s="238" t="s">
        <v>6726</v>
      </c>
      <c r="AL3313" s="238">
        <v>3312</v>
      </c>
    </row>
    <row r="3314" spans="1:38" x14ac:dyDescent="0.3">
      <c r="A3314" s="232" t="s">
        <v>337</v>
      </c>
      <c r="B3314" s="232" t="s">
        <v>10291</v>
      </c>
      <c r="C3314" s="244" t="s">
        <v>6896</v>
      </c>
      <c r="D3314" s="240" t="s">
        <v>8676</v>
      </c>
      <c r="E3314" s="239" t="s">
        <v>5358</v>
      </c>
      <c r="F3314" s="243" t="s">
        <v>6729</v>
      </c>
      <c r="G3314" s="214">
        <v>0</v>
      </c>
      <c r="H3314" s="234" t="s">
        <v>9313</v>
      </c>
      <c r="I3314" s="234"/>
      <c r="J3314" s="234"/>
      <c r="K3314" s="234"/>
      <c r="L3314" s="234"/>
      <c r="M3314" s="234"/>
      <c r="N3314" s="234" t="s">
        <v>6720</v>
      </c>
      <c r="O3314" s="249" t="s">
        <v>10292</v>
      </c>
      <c r="P3314" s="249" t="s">
        <v>10293</v>
      </c>
      <c r="Q3314" s="226" t="s">
        <v>10294</v>
      </c>
      <c r="R3314" s="212" t="s">
        <v>2</v>
      </c>
      <c r="S3314" s="213" t="s">
        <v>9173</v>
      </c>
      <c r="T3314" s="236">
        <v>45534</v>
      </c>
      <c r="U3314" s="237" t="s">
        <v>6722</v>
      </c>
      <c r="V3314" s="237">
        <v>45567</v>
      </c>
      <c r="W3314" s="237">
        <v>45582</v>
      </c>
      <c r="X3314" s="237">
        <v>45582</v>
      </c>
      <c r="Y3314" s="237"/>
      <c r="Z3314" s="237" t="s">
        <v>6504</v>
      </c>
      <c r="AA3314" s="225">
        <v>202409</v>
      </c>
      <c r="AB3314" s="246"/>
      <c r="AC3314" s="236" t="s">
        <v>6708</v>
      </c>
      <c r="AD3314" s="247" t="s">
        <v>6709</v>
      </c>
      <c r="AE3314" s="248">
        <v>0</v>
      </c>
      <c r="AF3314" s="247" t="s">
        <v>6709</v>
      </c>
      <c r="AG3314" s="242" t="str">
        <f>IFERROR(VLOOKUP(작성용!A:A,RM!A:D,4,0),"-")</f>
        <v>정민지</v>
      </c>
      <c r="AH3314" s="9" t="s">
        <v>9318</v>
      </c>
      <c r="AI3314" s="238" t="s">
        <v>9173</v>
      </c>
      <c r="AJ3314" s="238" t="s">
        <v>9173</v>
      </c>
      <c r="AK3314" s="238" t="s">
        <v>6726</v>
      </c>
      <c r="AL3314" s="238">
        <v>3313</v>
      </c>
    </row>
    <row r="3315" spans="1:38" x14ac:dyDescent="0.3">
      <c r="A3315" s="232" t="s">
        <v>337</v>
      </c>
      <c r="B3315" s="232" t="s">
        <v>10291</v>
      </c>
      <c r="C3315" s="244" t="s">
        <v>6717</v>
      </c>
      <c r="D3315" s="240" t="s">
        <v>10365</v>
      </c>
      <c r="E3315" s="239" t="s">
        <v>6643</v>
      </c>
      <c r="F3315" s="243" t="s">
        <v>7105</v>
      </c>
      <c r="G3315" s="214">
        <v>0</v>
      </c>
      <c r="H3315" s="234" t="s">
        <v>9313</v>
      </c>
      <c r="I3315" s="234"/>
      <c r="J3315" s="234"/>
      <c r="K3315" s="234"/>
      <c r="L3315" s="234"/>
      <c r="M3315" s="234"/>
      <c r="N3315" s="234" t="s">
        <v>6720</v>
      </c>
      <c r="O3315" s="249" t="s">
        <v>10292</v>
      </c>
      <c r="P3315" s="249" t="s">
        <v>10293</v>
      </c>
      <c r="Q3315" s="226" t="s">
        <v>10294</v>
      </c>
      <c r="R3315" s="212" t="s">
        <v>6644</v>
      </c>
      <c r="S3315" s="213" t="s">
        <v>9173</v>
      </c>
      <c r="T3315" s="236">
        <v>45534</v>
      </c>
      <c r="U3315" s="237" t="s">
        <v>6722</v>
      </c>
      <c r="V3315" s="237">
        <v>45567</v>
      </c>
      <c r="W3315" s="237">
        <v>45582</v>
      </c>
      <c r="X3315" s="237">
        <v>45582</v>
      </c>
      <c r="Y3315" s="237"/>
      <c r="Z3315" s="237" t="s">
        <v>6504</v>
      </c>
      <c r="AA3315" s="225">
        <v>202409</v>
      </c>
      <c r="AB3315" s="246"/>
      <c r="AC3315" s="236" t="s">
        <v>6708</v>
      </c>
      <c r="AD3315" s="247" t="s">
        <v>7117</v>
      </c>
      <c r="AE3315" s="248">
        <v>1</v>
      </c>
      <c r="AF3315" s="247" t="s">
        <v>7117</v>
      </c>
      <c r="AG3315" s="242" t="str">
        <f>IFERROR(VLOOKUP(작성용!A:A,RM!A:D,4,0),"-")</f>
        <v>정민지</v>
      </c>
      <c r="AH3315" s="9" t="s">
        <v>9318</v>
      </c>
      <c r="AI3315" s="238" t="s">
        <v>9173</v>
      </c>
      <c r="AJ3315" s="238" t="s">
        <v>9173</v>
      </c>
      <c r="AK3315" s="238" t="s">
        <v>6726</v>
      </c>
      <c r="AL3315" s="238">
        <v>3314</v>
      </c>
    </row>
    <row r="3316" spans="1:38" x14ac:dyDescent="0.3">
      <c r="A3316" s="232" t="s">
        <v>337</v>
      </c>
      <c r="B3316" s="232" t="s">
        <v>10291</v>
      </c>
      <c r="C3316" s="244" t="s">
        <v>6717</v>
      </c>
      <c r="D3316" s="240" t="s">
        <v>10366</v>
      </c>
      <c r="E3316" s="239">
        <v>1101130022193</v>
      </c>
      <c r="F3316" s="243" t="s">
        <v>7105</v>
      </c>
      <c r="G3316" s="214">
        <v>0</v>
      </c>
      <c r="H3316" s="234" t="s">
        <v>9313</v>
      </c>
      <c r="I3316" s="234"/>
      <c r="J3316" s="234"/>
      <c r="K3316" s="234"/>
      <c r="L3316" s="234"/>
      <c r="M3316" s="234"/>
      <c r="N3316" s="234" t="s">
        <v>6720</v>
      </c>
      <c r="O3316" s="249" t="s">
        <v>10292</v>
      </c>
      <c r="P3316" s="249" t="s">
        <v>10293</v>
      </c>
      <c r="Q3316" s="226" t="s">
        <v>10294</v>
      </c>
      <c r="R3316" s="212" t="s">
        <v>6645</v>
      </c>
      <c r="S3316" s="213" t="s">
        <v>9173</v>
      </c>
      <c r="T3316" s="236">
        <v>45534</v>
      </c>
      <c r="U3316" s="237" t="s">
        <v>6722</v>
      </c>
      <c r="V3316" s="237">
        <v>45558</v>
      </c>
      <c r="W3316" s="237">
        <v>45582</v>
      </c>
      <c r="X3316" s="237">
        <v>45582</v>
      </c>
      <c r="Y3316" s="237"/>
      <c r="Z3316" s="237" t="s">
        <v>6504</v>
      </c>
      <c r="AA3316" s="225">
        <v>202409</v>
      </c>
      <c r="AB3316" s="246"/>
      <c r="AC3316" s="236" t="s">
        <v>6708</v>
      </c>
      <c r="AD3316" s="247" t="s">
        <v>7100</v>
      </c>
      <c r="AE3316" s="248">
        <v>2</v>
      </c>
      <c r="AF3316" s="247" t="s">
        <v>7100</v>
      </c>
      <c r="AG3316" s="242" t="str">
        <f>IFERROR(VLOOKUP(작성용!A:A,RM!A:D,4,0),"-")</f>
        <v>정민지</v>
      </c>
      <c r="AH3316" s="9" t="s">
        <v>9318</v>
      </c>
      <c r="AI3316" s="238" t="s">
        <v>10295</v>
      </c>
      <c r="AJ3316" s="238" t="s">
        <v>9173</v>
      </c>
      <c r="AK3316" s="238" t="s">
        <v>6726</v>
      </c>
      <c r="AL3316" s="238">
        <v>3315</v>
      </c>
    </row>
    <row r="3317" spans="1:38" x14ac:dyDescent="0.3">
      <c r="A3317" s="232" t="s">
        <v>337</v>
      </c>
      <c r="B3317" s="232" t="s">
        <v>10291</v>
      </c>
      <c r="C3317" s="244" t="s">
        <v>6717</v>
      </c>
      <c r="D3317" s="240" t="s">
        <v>7854</v>
      </c>
      <c r="E3317" s="239" t="s">
        <v>4039</v>
      </c>
      <c r="F3317" s="243" t="s">
        <v>7105</v>
      </c>
      <c r="G3317" s="214">
        <v>0</v>
      </c>
      <c r="H3317" s="234" t="s">
        <v>9313</v>
      </c>
      <c r="I3317" s="234"/>
      <c r="J3317" s="234"/>
      <c r="K3317" s="234"/>
      <c r="L3317" s="234"/>
      <c r="M3317" s="234"/>
      <c r="N3317" s="234" t="s">
        <v>6720</v>
      </c>
      <c r="O3317" s="249" t="s">
        <v>10292</v>
      </c>
      <c r="P3317" s="249" t="s">
        <v>10293</v>
      </c>
      <c r="Q3317" s="226" t="s">
        <v>10294</v>
      </c>
      <c r="R3317" s="212" t="s">
        <v>6646</v>
      </c>
      <c r="S3317" s="213" t="s">
        <v>9173</v>
      </c>
      <c r="T3317" s="236">
        <v>45534</v>
      </c>
      <c r="U3317" s="237" t="s">
        <v>6722</v>
      </c>
      <c r="V3317" s="237">
        <v>45567</v>
      </c>
      <c r="W3317" s="237">
        <v>45582</v>
      </c>
      <c r="X3317" s="237">
        <v>45582</v>
      </c>
      <c r="Y3317" s="237"/>
      <c r="Z3317" s="237" t="s">
        <v>6504</v>
      </c>
      <c r="AA3317" s="225">
        <v>202409</v>
      </c>
      <c r="AB3317" s="246"/>
      <c r="AC3317" s="236" t="s">
        <v>6708</v>
      </c>
      <c r="AD3317" s="247" t="s">
        <v>7221</v>
      </c>
      <c r="AE3317" s="248">
        <v>0</v>
      </c>
      <c r="AF3317" s="247" t="s">
        <v>7221</v>
      </c>
      <c r="AG3317" s="242" t="str">
        <f>IFERROR(VLOOKUP(작성용!A:A,RM!A:D,4,0),"-")</f>
        <v>정민지</v>
      </c>
      <c r="AH3317" s="9" t="s">
        <v>9318</v>
      </c>
      <c r="AI3317" s="238" t="s">
        <v>9173</v>
      </c>
      <c r="AJ3317" s="238" t="s">
        <v>9173</v>
      </c>
      <c r="AK3317" s="238" t="s">
        <v>6726</v>
      </c>
      <c r="AL3317" s="238">
        <v>3316</v>
      </c>
    </row>
    <row r="3318" spans="1:38" x14ac:dyDescent="0.3">
      <c r="A3318" s="232" t="s">
        <v>337</v>
      </c>
      <c r="B3318" s="232" t="s">
        <v>10291</v>
      </c>
      <c r="C3318" s="244" t="s">
        <v>6717</v>
      </c>
      <c r="D3318" s="240" t="s">
        <v>10367</v>
      </c>
      <c r="E3318" s="239" t="s">
        <v>6647</v>
      </c>
      <c r="F3318" s="243" t="s">
        <v>7105</v>
      </c>
      <c r="G3318" s="214">
        <v>0</v>
      </c>
      <c r="H3318" s="234" t="s">
        <v>9313</v>
      </c>
      <c r="I3318" s="234"/>
      <c r="J3318" s="234"/>
      <c r="K3318" s="234"/>
      <c r="L3318" s="234"/>
      <c r="M3318" s="234"/>
      <c r="N3318" s="234" t="s">
        <v>6720</v>
      </c>
      <c r="O3318" s="249" t="s">
        <v>10292</v>
      </c>
      <c r="P3318" s="249" t="s">
        <v>10293</v>
      </c>
      <c r="Q3318" s="226" t="s">
        <v>10294</v>
      </c>
      <c r="R3318" s="212" t="s">
        <v>6648</v>
      </c>
      <c r="S3318" s="213" t="s">
        <v>9173</v>
      </c>
      <c r="T3318" s="236">
        <v>45534</v>
      </c>
      <c r="U3318" s="237" t="s">
        <v>6722</v>
      </c>
      <c r="V3318" s="237">
        <v>45567</v>
      </c>
      <c r="W3318" s="237">
        <v>45582</v>
      </c>
      <c r="X3318" s="237">
        <v>45582</v>
      </c>
      <c r="Y3318" s="237"/>
      <c r="Z3318" s="237" t="s">
        <v>6504</v>
      </c>
      <c r="AA3318" s="225">
        <v>202409</v>
      </c>
      <c r="AB3318" s="246"/>
      <c r="AC3318" s="236" t="s">
        <v>6708</v>
      </c>
      <c r="AD3318" s="247" t="s">
        <v>7131</v>
      </c>
      <c r="AE3318" s="248">
        <v>1.5</v>
      </c>
      <c r="AF3318" s="247" t="s">
        <v>7131</v>
      </c>
      <c r="AG3318" s="242" t="str">
        <f>IFERROR(VLOOKUP(작성용!A:A,RM!A:D,4,0),"-")</f>
        <v>정민지</v>
      </c>
      <c r="AH3318" s="9" t="s">
        <v>9318</v>
      </c>
      <c r="AI3318" s="238" t="s">
        <v>9173</v>
      </c>
      <c r="AJ3318" s="238" t="s">
        <v>9173</v>
      </c>
      <c r="AK3318" s="238" t="s">
        <v>6726</v>
      </c>
      <c r="AL3318" s="238">
        <v>3317</v>
      </c>
    </row>
    <row r="3319" spans="1:38" x14ac:dyDescent="0.3">
      <c r="A3319" s="232" t="s">
        <v>337</v>
      </c>
      <c r="B3319" s="232" t="s">
        <v>10291</v>
      </c>
      <c r="C3319" s="244" t="s">
        <v>6717</v>
      </c>
      <c r="D3319" s="240" t="s">
        <v>10368</v>
      </c>
      <c r="E3319" s="239" t="s">
        <v>6649</v>
      </c>
      <c r="F3319" s="243" t="s">
        <v>7105</v>
      </c>
      <c r="G3319" s="214">
        <v>0</v>
      </c>
      <c r="H3319" s="234" t="s">
        <v>9313</v>
      </c>
      <c r="I3319" s="234"/>
      <c r="J3319" s="234"/>
      <c r="K3319" s="234"/>
      <c r="L3319" s="234"/>
      <c r="M3319" s="234"/>
      <c r="N3319" s="234" t="s">
        <v>6720</v>
      </c>
      <c r="O3319" s="249" t="s">
        <v>10292</v>
      </c>
      <c r="P3319" s="249" t="s">
        <v>10293</v>
      </c>
      <c r="Q3319" s="226" t="s">
        <v>10294</v>
      </c>
      <c r="R3319" s="212" t="s">
        <v>6650</v>
      </c>
      <c r="S3319" s="213" t="s">
        <v>9173</v>
      </c>
      <c r="T3319" s="236">
        <v>45534</v>
      </c>
      <c r="U3319" s="237" t="s">
        <v>6722</v>
      </c>
      <c r="V3319" s="237">
        <v>45567</v>
      </c>
      <c r="W3319" s="237">
        <v>45582</v>
      </c>
      <c r="X3319" s="237">
        <v>45582</v>
      </c>
      <c r="Y3319" s="237"/>
      <c r="Z3319" s="237" t="s">
        <v>6504</v>
      </c>
      <c r="AA3319" s="225">
        <v>202409</v>
      </c>
      <c r="AB3319" s="246"/>
      <c r="AC3319" s="236" t="s">
        <v>6708</v>
      </c>
      <c r="AD3319" s="247" t="s">
        <v>7111</v>
      </c>
      <c r="AE3319" s="248">
        <v>1.5</v>
      </c>
      <c r="AF3319" s="247" t="s">
        <v>7111</v>
      </c>
      <c r="AG3319" s="242" t="str">
        <f>IFERROR(VLOOKUP(작성용!A:A,RM!A:D,4,0),"-")</f>
        <v>정민지</v>
      </c>
      <c r="AH3319" s="9" t="s">
        <v>9318</v>
      </c>
      <c r="AI3319" s="238" t="s">
        <v>9173</v>
      </c>
      <c r="AJ3319" s="238" t="s">
        <v>9173</v>
      </c>
      <c r="AK3319" s="238" t="s">
        <v>6726</v>
      </c>
      <c r="AL3319" s="238">
        <v>3318</v>
      </c>
    </row>
    <row r="3320" spans="1:38" x14ac:dyDescent="0.3">
      <c r="A3320" s="232" t="s">
        <v>337</v>
      </c>
      <c r="B3320" s="232" t="s">
        <v>10291</v>
      </c>
      <c r="C3320" s="244" t="s">
        <v>6717</v>
      </c>
      <c r="D3320" s="240" t="s">
        <v>8931</v>
      </c>
      <c r="E3320" s="239">
        <v>1101130025600</v>
      </c>
      <c r="F3320" s="243" t="s">
        <v>7105</v>
      </c>
      <c r="G3320" s="214">
        <v>0</v>
      </c>
      <c r="H3320" s="234" t="s">
        <v>9313</v>
      </c>
      <c r="I3320" s="234"/>
      <c r="J3320" s="234"/>
      <c r="K3320" s="234"/>
      <c r="L3320" s="234"/>
      <c r="M3320" s="234"/>
      <c r="N3320" s="234" t="s">
        <v>6720</v>
      </c>
      <c r="O3320" s="249" t="s">
        <v>10292</v>
      </c>
      <c r="P3320" s="249" t="s">
        <v>10293</v>
      </c>
      <c r="Q3320" s="226" t="s">
        <v>10294</v>
      </c>
      <c r="R3320" s="212" t="s">
        <v>6651</v>
      </c>
      <c r="S3320" s="213" t="s">
        <v>9173</v>
      </c>
      <c r="T3320" s="236">
        <v>45534</v>
      </c>
      <c r="U3320" s="237" t="s">
        <v>6722</v>
      </c>
      <c r="V3320" s="237">
        <v>45567</v>
      </c>
      <c r="W3320" s="237">
        <v>45582</v>
      </c>
      <c r="X3320" s="237">
        <v>45582</v>
      </c>
      <c r="Y3320" s="237"/>
      <c r="Z3320" s="237" t="s">
        <v>6504</v>
      </c>
      <c r="AA3320" s="225">
        <v>202409</v>
      </c>
      <c r="AB3320" s="246"/>
      <c r="AC3320" s="236" t="s">
        <v>6708</v>
      </c>
      <c r="AD3320" s="247" t="s">
        <v>7137</v>
      </c>
      <c r="AE3320" s="248">
        <v>0</v>
      </c>
      <c r="AF3320" s="247" t="s">
        <v>7137</v>
      </c>
      <c r="AG3320" s="242" t="str">
        <f>IFERROR(VLOOKUP(작성용!A:A,RM!A:D,4,0),"-")</f>
        <v>정민지</v>
      </c>
      <c r="AH3320" s="9" t="s">
        <v>9318</v>
      </c>
      <c r="AI3320" s="238" t="s">
        <v>9173</v>
      </c>
      <c r="AJ3320" s="238" t="s">
        <v>9173</v>
      </c>
      <c r="AK3320" s="238" t="s">
        <v>6726</v>
      </c>
      <c r="AL3320" s="238">
        <v>3319</v>
      </c>
    </row>
    <row r="3321" spans="1:38" x14ac:dyDescent="0.3">
      <c r="A3321" s="232" t="s">
        <v>337</v>
      </c>
      <c r="B3321" s="232" t="s">
        <v>10291</v>
      </c>
      <c r="C3321" s="244" t="s">
        <v>6717</v>
      </c>
      <c r="D3321" s="240" t="s">
        <v>9733</v>
      </c>
      <c r="E3321" s="239">
        <v>1101130025890</v>
      </c>
      <c r="F3321" s="243" t="s">
        <v>7105</v>
      </c>
      <c r="G3321" s="214">
        <v>0</v>
      </c>
      <c r="H3321" s="234" t="s">
        <v>9313</v>
      </c>
      <c r="I3321" s="234"/>
      <c r="J3321" s="234"/>
      <c r="K3321" s="234"/>
      <c r="L3321" s="234"/>
      <c r="M3321" s="234"/>
      <c r="N3321" s="234" t="s">
        <v>6720</v>
      </c>
      <c r="O3321" s="249" t="s">
        <v>10292</v>
      </c>
      <c r="P3321" s="249" t="s">
        <v>10293</v>
      </c>
      <c r="Q3321" s="226" t="s">
        <v>10294</v>
      </c>
      <c r="R3321" s="212" t="s">
        <v>6652</v>
      </c>
      <c r="S3321" s="213" t="s">
        <v>9173</v>
      </c>
      <c r="T3321" s="236">
        <v>45534</v>
      </c>
      <c r="U3321" s="237" t="s">
        <v>6722</v>
      </c>
      <c r="V3321" s="237">
        <v>45567</v>
      </c>
      <c r="W3321" s="237">
        <v>45582</v>
      </c>
      <c r="X3321" s="237">
        <v>45582</v>
      </c>
      <c r="Y3321" s="237"/>
      <c r="Z3321" s="237" t="s">
        <v>6504</v>
      </c>
      <c r="AA3321" s="225">
        <v>202409</v>
      </c>
      <c r="AB3321" s="246"/>
      <c r="AC3321" s="236" t="s">
        <v>6708</v>
      </c>
      <c r="AD3321" s="247" t="s">
        <v>7129</v>
      </c>
      <c r="AE3321" s="248">
        <v>0</v>
      </c>
      <c r="AF3321" s="247" t="s">
        <v>7129</v>
      </c>
      <c r="AG3321" s="242" t="str">
        <f>IFERROR(VLOOKUP(작성용!A:A,RM!A:D,4,0),"-")</f>
        <v>정민지</v>
      </c>
      <c r="AH3321" s="9" t="s">
        <v>9318</v>
      </c>
      <c r="AI3321" s="238" t="s">
        <v>9173</v>
      </c>
      <c r="AJ3321" s="238" t="s">
        <v>9173</v>
      </c>
      <c r="AK3321" s="238" t="s">
        <v>6726</v>
      </c>
      <c r="AL3321" s="238">
        <v>3320</v>
      </c>
    </row>
    <row r="3322" spans="1:38" x14ac:dyDescent="0.3">
      <c r="A3322" s="232" t="s">
        <v>337</v>
      </c>
      <c r="B3322" s="232" t="s">
        <v>10291</v>
      </c>
      <c r="C3322" s="244" t="s">
        <v>6717</v>
      </c>
      <c r="D3322" s="240" t="s">
        <v>10369</v>
      </c>
      <c r="E3322" s="239">
        <v>1345110091740</v>
      </c>
      <c r="F3322" s="243" t="s">
        <v>7558</v>
      </c>
      <c r="G3322" s="214">
        <v>0</v>
      </c>
      <c r="H3322" s="234" t="s">
        <v>9313</v>
      </c>
      <c r="I3322" s="234"/>
      <c r="J3322" s="234"/>
      <c r="K3322" s="234"/>
      <c r="L3322" s="234"/>
      <c r="M3322" s="234"/>
      <c r="N3322" s="234" t="s">
        <v>6720</v>
      </c>
      <c r="O3322" s="249" t="s">
        <v>10292</v>
      </c>
      <c r="P3322" s="249" t="s">
        <v>10293</v>
      </c>
      <c r="Q3322" s="226" t="s">
        <v>10294</v>
      </c>
      <c r="R3322" s="212" t="s">
        <v>6653</v>
      </c>
      <c r="S3322" s="213" t="s">
        <v>9173</v>
      </c>
      <c r="T3322" s="236">
        <v>45534</v>
      </c>
      <c r="U3322" s="237" t="s">
        <v>6722</v>
      </c>
      <c r="V3322" s="237">
        <v>45567</v>
      </c>
      <c r="W3322" s="237">
        <v>45582</v>
      </c>
      <c r="X3322" s="237">
        <v>45582</v>
      </c>
      <c r="Y3322" s="237"/>
      <c r="Z3322" s="237" t="s">
        <v>6504</v>
      </c>
      <c r="AA3322" s="225">
        <v>202409</v>
      </c>
      <c r="AB3322" s="246"/>
      <c r="AC3322" s="236" t="s">
        <v>6708</v>
      </c>
      <c r="AD3322" s="247" t="s">
        <v>7861</v>
      </c>
      <c r="AE3322" s="248">
        <v>1</v>
      </c>
      <c r="AF3322" s="247" t="s">
        <v>7861</v>
      </c>
      <c r="AG3322" s="242" t="str">
        <f>IFERROR(VLOOKUP(작성용!A:A,RM!A:D,4,0),"-")</f>
        <v>정민지</v>
      </c>
      <c r="AH3322" s="9" t="s">
        <v>9318</v>
      </c>
      <c r="AI3322" s="238" t="s">
        <v>9173</v>
      </c>
      <c r="AJ3322" s="238" t="s">
        <v>9173</v>
      </c>
      <c r="AK3322" s="238" t="s">
        <v>6726</v>
      </c>
      <c r="AL3322" s="238">
        <v>3321</v>
      </c>
    </row>
    <row r="3323" spans="1:38" x14ac:dyDescent="0.3">
      <c r="A3323" s="232" t="s">
        <v>337</v>
      </c>
      <c r="B3323" s="232" t="s">
        <v>10291</v>
      </c>
      <c r="C3323" s="244" t="s">
        <v>6717</v>
      </c>
      <c r="D3323" s="240" t="s">
        <v>10370</v>
      </c>
      <c r="E3323" s="239">
        <v>1101117125720</v>
      </c>
      <c r="F3323" s="243" t="s">
        <v>7179</v>
      </c>
      <c r="G3323" s="214">
        <v>0</v>
      </c>
      <c r="H3323" s="234" t="s">
        <v>9313</v>
      </c>
      <c r="I3323" s="234"/>
      <c r="J3323" s="234"/>
      <c r="K3323" s="234"/>
      <c r="L3323" s="234"/>
      <c r="M3323" s="234"/>
      <c r="N3323" s="234" t="s">
        <v>6720</v>
      </c>
      <c r="O3323" s="249" t="s">
        <v>10292</v>
      </c>
      <c r="P3323" s="249" t="s">
        <v>10293</v>
      </c>
      <c r="Q3323" s="226" t="s">
        <v>10294</v>
      </c>
      <c r="R3323" s="212" t="s">
        <v>6654</v>
      </c>
      <c r="S3323" s="213" t="s">
        <v>9173</v>
      </c>
      <c r="T3323" s="236">
        <v>45534</v>
      </c>
      <c r="U3323" s="237" t="s">
        <v>6722</v>
      </c>
      <c r="V3323" s="237">
        <v>45567</v>
      </c>
      <c r="W3323" s="237">
        <v>45582</v>
      </c>
      <c r="X3323" s="237">
        <v>45582</v>
      </c>
      <c r="Y3323" s="237"/>
      <c r="Z3323" s="237" t="s">
        <v>6504</v>
      </c>
      <c r="AA3323" s="225">
        <v>202409</v>
      </c>
      <c r="AB3323" s="246"/>
      <c r="AC3323" s="236" t="s">
        <v>6708</v>
      </c>
      <c r="AD3323" s="247" t="s">
        <v>7049</v>
      </c>
      <c r="AE3323" s="248">
        <v>1</v>
      </c>
      <c r="AF3323" s="247" t="s">
        <v>7049</v>
      </c>
      <c r="AG3323" s="242" t="str">
        <f>IFERROR(VLOOKUP(작성용!A:A,RM!A:D,4,0),"-")</f>
        <v>정민지</v>
      </c>
      <c r="AH3323" s="9" t="s">
        <v>9318</v>
      </c>
      <c r="AI3323" s="238" t="s">
        <v>9173</v>
      </c>
      <c r="AJ3323" s="238" t="s">
        <v>9173</v>
      </c>
      <c r="AK3323" s="238" t="s">
        <v>6726</v>
      </c>
      <c r="AL3323" s="238">
        <v>3322</v>
      </c>
    </row>
    <row r="3324" spans="1:38" x14ac:dyDescent="0.3">
      <c r="A3324" s="232" t="s">
        <v>337</v>
      </c>
      <c r="B3324" s="232" t="s">
        <v>10291</v>
      </c>
      <c r="C3324" s="244" t="s">
        <v>6717</v>
      </c>
      <c r="D3324" s="240" t="s">
        <v>10371</v>
      </c>
      <c r="E3324" s="239">
        <v>1101115897529</v>
      </c>
      <c r="F3324" s="243" t="s">
        <v>7179</v>
      </c>
      <c r="G3324" s="214">
        <v>0</v>
      </c>
      <c r="H3324" s="234" t="s">
        <v>9313</v>
      </c>
      <c r="I3324" s="234"/>
      <c r="J3324" s="234"/>
      <c r="K3324" s="234"/>
      <c r="L3324" s="234"/>
      <c r="M3324" s="234"/>
      <c r="N3324" s="234" t="s">
        <v>6720</v>
      </c>
      <c r="O3324" s="249" t="s">
        <v>10292</v>
      </c>
      <c r="P3324" s="249" t="s">
        <v>10293</v>
      </c>
      <c r="Q3324" s="226" t="s">
        <v>10294</v>
      </c>
      <c r="R3324" s="212" t="s">
        <v>6655</v>
      </c>
      <c r="S3324" s="213" t="s">
        <v>9173</v>
      </c>
      <c r="T3324" s="236">
        <v>45534</v>
      </c>
      <c r="U3324" s="237" t="s">
        <v>6722</v>
      </c>
      <c r="V3324" s="237">
        <v>45567</v>
      </c>
      <c r="W3324" s="237">
        <v>45582</v>
      </c>
      <c r="X3324" s="237">
        <v>45582</v>
      </c>
      <c r="Y3324" s="237"/>
      <c r="Z3324" s="237" t="s">
        <v>6504</v>
      </c>
      <c r="AA3324" s="225">
        <v>202409</v>
      </c>
      <c r="AB3324" s="246"/>
      <c r="AC3324" s="236" t="s">
        <v>6708</v>
      </c>
      <c r="AD3324" s="247" t="s">
        <v>7289</v>
      </c>
      <c r="AE3324" s="248">
        <v>1</v>
      </c>
      <c r="AF3324" s="247" t="s">
        <v>7289</v>
      </c>
      <c r="AG3324" s="242" t="str">
        <f>IFERROR(VLOOKUP(작성용!A:A,RM!A:D,4,0),"-")</f>
        <v>정민지</v>
      </c>
      <c r="AH3324" s="9" t="s">
        <v>9318</v>
      </c>
      <c r="AI3324" s="238" t="s">
        <v>9173</v>
      </c>
      <c r="AJ3324" s="238" t="s">
        <v>9173</v>
      </c>
      <c r="AK3324" s="238" t="s">
        <v>6726</v>
      </c>
      <c r="AL3324" s="238">
        <v>3323</v>
      </c>
    </row>
    <row r="3325" spans="1:38" x14ac:dyDescent="0.3">
      <c r="A3325" s="232" t="s">
        <v>337</v>
      </c>
      <c r="B3325" s="232" t="s">
        <v>10291</v>
      </c>
      <c r="C3325" s="244" t="s">
        <v>6717</v>
      </c>
      <c r="D3325" s="240" t="s">
        <v>10372</v>
      </c>
      <c r="E3325" s="239">
        <v>1101117483889</v>
      </c>
      <c r="F3325" s="243" t="s">
        <v>7245</v>
      </c>
      <c r="G3325" s="214">
        <v>0</v>
      </c>
      <c r="H3325" s="234" t="s">
        <v>9313</v>
      </c>
      <c r="I3325" s="234"/>
      <c r="J3325" s="234"/>
      <c r="K3325" s="234"/>
      <c r="L3325" s="234"/>
      <c r="M3325" s="234"/>
      <c r="N3325" s="234" t="s">
        <v>6720</v>
      </c>
      <c r="O3325" s="249" t="s">
        <v>10292</v>
      </c>
      <c r="P3325" s="249" t="s">
        <v>10293</v>
      </c>
      <c r="Q3325" s="226" t="s">
        <v>10294</v>
      </c>
      <c r="R3325" s="212" t="s">
        <v>6656</v>
      </c>
      <c r="S3325" s="213" t="s">
        <v>9173</v>
      </c>
      <c r="T3325" s="236">
        <v>45534</v>
      </c>
      <c r="U3325" s="237" t="s">
        <v>6722</v>
      </c>
      <c r="V3325" s="237">
        <v>45567</v>
      </c>
      <c r="W3325" s="237">
        <v>45582</v>
      </c>
      <c r="X3325" s="237">
        <v>45582</v>
      </c>
      <c r="Y3325" s="237"/>
      <c r="Z3325" s="237" t="s">
        <v>6504</v>
      </c>
      <c r="AA3325" s="225">
        <v>202409</v>
      </c>
      <c r="AB3325" s="246"/>
      <c r="AC3325" s="236" t="s">
        <v>6708</v>
      </c>
      <c r="AD3325" s="247" t="s">
        <v>7160</v>
      </c>
      <c r="AE3325" s="248">
        <v>0.2</v>
      </c>
      <c r="AF3325" s="247" t="s">
        <v>7160</v>
      </c>
      <c r="AG3325" s="242" t="str">
        <f>IFERROR(VLOOKUP(작성용!A:A,RM!A:D,4,0),"-")</f>
        <v>정민지</v>
      </c>
      <c r="AH3325" s="9" t="s">
        <v>9318</v>
      </c>
      <c r="AI3325" s="238" t="s">
        <v>9173</v>
      </c>
      <c r="AJ3325" s="238" t="s">
        <v>9173</v>
      </c>
      <c r="AK3325" s="238" t="s">
        <v>6726</v>
      </c>
      <c r="AL3325" s="238">
        <v>3324</v>
      </c>
    </row>
    <row r="3326" spans="1:38" x14ac:dyDescent="0.3">
      <c r="A3326" s="232" t="s">
        <v>337</v>
      </c>
      <c r="B3326" s="232" t="s">
        <v>10291</v>
      </c>
      <c r="C3326" s="244" t="s">
        <v>6717</v>
      </c>
      <c r="D3326" s="240" t="s">
        <v>7863</v>
      </c>
      <c r="E3326" s="239">
        <v>1101130026856</v>
      </c>
      <c r="F3326" s="243" t="s">
        <v>7105</v>
      </c>
      <c r="G3326" s="214">
        <v>0</v>
      </c>
      <c r="H3326" s="234" t="s">
        <v>9313</v>
      </c>
      <c r="I3326" s="234"/>
      <c r="J3326" s="234"/>
      <c r="K3326" s="234"/>
      <c r="L3326" s="234"/>
      <c r="M3326" s="234"/>
      <c r="N3326" s="234" t="s">
        <v>6720</v>
      </c>
      <c r="O3326" s="249" t="s">
        <v>10292</v>
      </c>
      <c r="P3326" s="249" t="s">
        <v>10293</v>
      </c>
      <c r="Q3326" s="226" t="s">
        <v>10294</v>
      </c>
      <c r="R3326" s="212" t="s">
        <v>6657</v>
      </c>
      <c r="S3326" s="213" t="s">
        <v>9173</v>
      </c>
      <c r="T3326" s="236">
        <v>45534</v>
      </c>
      <c r="U3326" s="237" t="s">
        <v>6722</v>
      </c>
      <c r="V3326" s="237">
        <v>45567</v>
      </c>
      <c r="W3326" s="237">
        <v>45582</v>
      </c>
      <c r="X3326" s="237">
        <v>45582</v>
      </c>
      <c r="Y3326" s="237"/>
      <c r="Z3326" s="237" t="s">
        <v>6504</v>
      </c>
      <c r="AA3326" s="225">
        <v>202409</v>
      </c>
      <c r="AB3326" s="246"/>
      <c r="AC3326" s="236" t="s">
        <v>6708</v>
      </c>
      <c r="AD3326" s="247" t="s">
        <v>7606</v>
      </c>
      <c r="AE3326" s="248">
        <v>0</v>
      </c>
      <c r="AF3326" s="247" t="s">
        <v>7606</v>
      </c>
      <c r="AG3326" s="242" t="str">
        <f>IFERROR(VLOOKUP(작성용!A:A,RM!A:D,4,0),"-")</f>
        <v>정민지</v>
      </c>
      <c r="AH3326" s="9" t="s">
        <v>9318</v>
      </c>
      <c r="AI3326" s="238" t="s">
        <v>9173</v>
      </c>
      <c r="AJ3326" s="238" t="s">
        <v>9173</v>
      </c>
      <c r="AK3326" s="238" t="s">
        <v>6726</v>
      </c>
      <c r="AL3326" s="238">
        <v>3325</v>
      </c>
    </row>
    <row r="3327" spans="1:38" x14ac:dyDescent="0.3">
      <c r="A3327" s="232" t="s">
        <v>337</v>
      </c>
      <c r="B3327" s="232" t="s">
        <v>10291</v>
      </c>
      <c r="C3327" s="244" t="s">
        <v>6717</v>
      </c>
      <c r="D3327" s="240" t="s">
        <v>10373</v>
      </c>
      <c r="E3327" s="239" t="s">
        <v>6658</v>
      </c>
      <c r="F3327" s="243" t="s">
        <v>7105</v>
      </c>
      <c r="G3327" s="214">
        <v>0</v>
      </c>
      <c r="H3327" s="234" t="s">
        <v>9313</v>
      </c>
      <c r="I3327" s="234"/>
      <c r="J3327" s="234"/>
      <c r="K3327" s="234"/>
      <c r="L3327" s="234"/>
      <c r="M3327" s="234"/>
      <c r="N3327" s="234" t="s">
        <v>6720</v>
      </c>
      <c r="O3327" s="249" t="s">
        <v>10292</v>
      </c>
      <c r="P3327" s="249" t="s">
        <v>10293</v>
      </c>
      <c r="Q3327" s="226" t="s">
        <v>10294</v>
      </c>
      <c r="R3327" s="212" t="s">
        <v>6659</v>
      </c>
      <c r="S3327" s="213" t="s">
        <v>9173</v>
      </c>
      <c r="T3327" s="236">
        <v>45534</v>
      </c>
      <c r="U3327" s="237" t="s">
        <v>6722</v>
      </c>
      <c r="V3327" s="237">
        <v>45567</v>
      </c>
      <c r="W3327" s="237">
        <v>45582</v>
      </c>
      <c r="X3327" s="237">
        <v>45582</v>
      </c>
      <c r="Y3327" s="237"/>
      <c r="Z3327" s="237" t="s">
        <v>6504</v>
      </c>
      <c r="AA3327" s="225">
        <v>202409</v>
      </c>
      <c r="AB3327" s="246"/>
      <c r="AC3327" s="236" t="s">
        <v>6708</v>
      </c>
      <c r="AD3327" s="247" t="s">
        <v>7160</v>
      </c>
      <c r="AE3327" s="248">
        <v>1</v>
      </c>
      <c r="AF3327" s="247" t="s">
        <v>7160</v>
      </c>
      <c r="AG3327" s="242" t="str">
        <f>IFERROR(VLOOKUP(작성용!A:A,RM!A:D,4,0),"-")</f>
        <v>정민지</v>
      </c>
      <c r="AH3327" s="9" t="s">
        <v>9318</v>
      </c>
      <c r="AI3327" s="238" t="s">
        <v>9173</v>
      </c>
      <c r="AJ3327" s="238" t="s">
        <v>9173</v>
      </c>
      <c r="AK3327" s="238" t="s">
        <v>6726</v>
      </c>
      <c r="AL3327" s="238">
        <v>3326</v>
      </c>
    </row>
    <row r="3328" spans="1:38" x14ac:dyDescent="0.3">
      <c r="A3328" s="232" t="s">
        <v>337</v>
      </c>
      <c r="B3328" s="232" t="s">
        <v>10291</v>
      </c>
      <c r="C3328" s="244" t="s">
        <v>6717</v>
      </c>
      <c r="D3328" s="240" t="s">
        <v>8987</v>
      </c>
      <c r="E3328" s="239" t="s">
        <v>5551</v>
      </c>
      <c r="F3328" s="243" t="s">
        <v>7105</v>
      </c>
      <c r="G3328" s="214">
        <v>0</v>
      </c>
      <c r="H3328" s="234" t="s">
        <v>9313</v>
      </c>
      <c r="I3328" s="234"/>
      <c r="J3328" s="234"/>
      <c r="K3328" s="234"/>
      <c r="L3328" s="234"/>
      <c r="M3328" s="234"/>
      <c r="N3328" s="234" t="s">
        <v>6720</v>
      </c>
      <c r="O3328" s="249" t="s">
        <v>10292</v>
      </c>
      <c r="P3328" s="249" t="s">
        <v>10293</v>
      </c>
      <c r="Q3328" s="226" t="s">
        <v>10294</v>
      </c>
      <c r="R3328" s="212" t="s">
        <v>6660</v>
      </c>
      <c r="S3328" s="213" t="s">
        <v>9173</v>
      </c>
      <c r="T3328" s="236">
        <v>45534</v>
      </c>
      <c r="U3328" s="237" t="s">
        <v>6722</v>
      </c>
      <c r="V3328" s="237">
        <v>45567</v>
      </c>
      <c r="W3328" s="237">
        <v>45582</v>
      </c>
      <c r="X3328" s="237">
        <v>45582</v>
      </c>
      <c r="Y3328" s="237"/>
      <c r="Z3328" s="237" t="s">
        <v>6504</v>
      </c>
      <c r="AA3328" s="225">
        <v>202409</v>
      </c>
      <c r="AB3328" s="246"/>
      <c r="AC3328" s="236" t="s">
        <v>6708</v>
      </c>
      <c r="AD3328" s="247" t="s">
        <v>7160</v>
      </c>
      <c r="AE3328" s="248">
        <v>0</v>
      </c>
      <c r="AF3328" s="247" t="s">
        <v>7160</v>
      </c>
      <c r="AG3328" s="242" t="str">
        <f>IFERROR(VLOOKUP(작성용!A:A,RM!A:D,4,0),"-")</f>
        <v>정민지</v>
      </c>
      <c r="AH3328" s="9" t="s">
        <v>9318</v>
      </c>
      <c r="AI3328" s="238" t="s">
        <v>9173</v>
      </c>
      <c r="AJ3328" s="238" t="s">
        <v>9173</v>
      </c>
      <c r="AK3328" s="238" t="s">
        <v>6726</v>
      </c>
      <c r="AL3328" s="238">
        <v>3327</v>
      </c>
    </row>
    <row r="3329" spans="1:38" x14ac:dyDescent="0.3">
      <c r="A3329" s="232" t="s">
        <v>337</v>
      </c>
      <c r="B3329" s="232" t="s">
        <v>10291</v>
      </c>
      <c r="C3329" s="244" t="s">
        <v>6717</v>
      </c>
      <c r="D3329" s="240" t="s">
        <v>8989</v>
      </c>
      <c r="E3329" s="239" t="s">
        <v>5553</v>
      </c>
      <c r="F3329" s="243" t="s">
        <v>7105</v>
      </c>
      <c r="G3329" s="214">
        <v>0</v>
      </c>
      <c r="H3329" s="234" t="s">
        <v>9313</v>
      </c>
      <c r="I3329" s="234"/>
      <c r="J3329" s="234"/>
      <c r="K3329" s="234"/>
      <c r="L3329" s="234"/>
      <c r="M3329" s="234"/>
      <c r="N3329" s="234" t="s">
        <v>6720</v>
      </c>
      <c r="O3329" s="249" t="s">
        <v>10292</v>
      </c>
      <c r="P3329" s="249" t="s">
        <v>10293</v>
      </c>
      <c r="Q3329" s="226" t="s">
        <v>10294</v>
      </c>
      <c r="R3329" s="212" t="s">
        <v>6661</v>
      </c>
      <c r="S3329" s="213" t="s">
        <v>9173</v>
      </c>
      <c r="T3329" s="236">
        <v>45534</v>
      </c>
      <c r="U3329" s="237" t="s">
        <v>6722</v>
      </c>
      <c r="V3329" s="237">
        <v>45567</v>
      </c>
      <c r="W3329" s="237">
        <v>45582</v>
      </c>
      <c r="X3329" s="237">
        <v>45582</v>
      </c>
      <c r="Y3329" s="237"/>
      <c r="Z3329" s="237" t="s">
        <v>6504</v>
      </c>
      <c r="AA3329" s="225">
        <v>202409</v>
      </c>
      <c r="AB3329" s="246"/>
      <c r="AC3329" s="236" t="s">
        <v>6708</v>
      </c>
      <c r="AD3329" s="247" t="s">
        <v>7158</v>
      </c>
      <c r="AE3329" s="248">
        <v>0</v>
      </c>
      <c r="AF3329" s="247" t="s">
        <v>7158</v>
      </c>
      <c r="AG3329" s="242" t="str">
        <f>IFERROR(VLOOKUP(작성용!A:A,RM!A:D,4,0),"-")</f>
        <v>정민지</v>
      </c>
      <c r="AH3329" s="9" t="s">
        <v>9318</v>
      </c>
      <c r="AI3329" s="238" t="s">
        <v>9173</v>
      </c>
      <c r="AJ3329" s="238" t="s">
        <v>9173</v>
      </c>
      <c r="AK3329" s="238" t="s">
        <v>6726</v>
      </c>
      <c r="AL3329" s="238">
        <v>3328</v>
      </c>
    </row>
    <row r="3330" spans="1:38" x14ac:dyDescent="0.3">
      <c r="A3330" s="232" t="s">
        <v>337</v>
      </c>
      <c r="B3330" s="232" t="s">
        <v>10291</v>
      </c>
      <c r="C3330" s="244" t="s">
        <v>6717</v>
      </c>
      <c r="D3330" s="240" t="s">
        <v>8934</v>
      </c>
      <c r="E3330" s="239">
        <v>1101130028977</v>
      </c>
      <c r="F3330" s="243" t="s">
        <v>7105</v>
      </c>
      <c r="G3330" s="214">
        <v>1</v>
      </c>
      <c r="H3330" s="234" t="s">
        <v>9313</v>
      </c>
      <c r="I3330" s="234"/>
      <c r="J3330" s="234"/>
      <c r="K3330" s="234"/>
      <c r="L3330" s="234"/>
      <c r="M3330" s="234"/>
      <c r="N3330" s="234" t="s">
        <v>6720</v>
      </c>
      <c r="O3330" s="249" t="s">
        <v>10292</v>
      </c>
      <c r="P3330" s="249" t="s">
        <v>10293</v>
      </c>
      <c r="Q3330" s="226" t="s">
        <v>10294</v>
      </c>
      <c r="R3330" s="212" t="s">
        <v>6662</v>
      </c>
      <c r="S3330" s="213" t="s">
        <v>9173</v>
      </c>
      <c r="T3330" s="236">
        <v>45534</v>
      </c>
      <c r="U3330" s="237" t="s">
        <v>6722</v>
      </c>
      <c r="V3330" s="237">
        <v>45558</v>
      </c>
      <c r="W3330" s="237">
        <v>45582</v>
      </c>
      <c r="X3330" s="237">
        <v>45582</v>
      </c>
      <c r="Y3330" s="237"/>
      <c r="Z3330" s="237" t="s">
        <v>6504</v>
      </c>
      <c r="AA3330" s="225">
        <v>202409</v>
      </c>
      <c r="AB3330" s="246"/>
      <c r="AC3330" s="236" t="s">
        <v>6708</v>
      </c>
      <c r="AD3330" s="247" t="s">
        <v>7119</v>
      </c>
      <c r="AE3330" s="248">
        <v>0</v>
      </c>
      <c r="AF3330" s="247" t="s">
        <v>7119</v>
      </c>
      <c r="AG3330" s="242" t="str">
        <f>IFERROR(VLOOKUP(작성용!A:A,RM!A:D,4,0),"-")</f>
        <v>정민지</v>
      </c>
      <c r="AH3330" s="9" t="s">
        <v>9318</v>
      </c>
      <c r="AI3330" s="238" t="s">
        <v>10295</v>
      </c>
      <c r="AJ3330" s="238" t="s">
        <v>9173</v>
      </c>
      <c r="AK3330" s="238" t="s">
        <v>6726</v>
      </c>
      <c r="AL3330" s="238">
        <v>3329</v>
      </c>
    </row>
    <row r="3331" spans="1:38" x14ac:dyDescent="0.3">
      <c r="A3331" s="232" t="s">
        <v>337</v>
      </c>
      <c r="B3331" s="232" t="s">
        <v>10291</v>
      </c>
      <c r="C3331" s="244" t="s">
        <v>6717</v>
      </c>
      <c r="D3331" s="240" t="s">
        <v>10374</v>
      </c>
      <c r="E3331" s="239" t="s">
        <v>6663</v>
      </c>
      <c r="F3331" s="243" t="s">
        <v>7105</v>
      </c>
      <c r="G3331" s="214">
        <v>0</v>
      </c>
      <c r="H3331" s="234" t="s">
        <v>9313</v>
      </c>
      <c r="I3331" s="234"/>
      <c r="J3331" s="234"/>
      <c r="K3331" s="234"/>
      <c r="L3331" s="234"/>
      <c r="M3331" s="234"/>
      <c r="N3331" s="234" t="s">
        <v>6720</v>
      </c>
      <c r="O3331" s="249" t="s">
        <v>10292</v>
      </c>
      <c r="P3331" s="249" t="s">
        <v>10293</v>
      </c>
      <c r="Q3331" s="226" t="s">
        <v>10294</v>
      </c>
      <c r="R3331" s="212" t="s">
        <v>6664</v>
      </c>
      <c r="S3331" s="213" t="s">
        <v>9173</v>
      </c>
      <c r="T3331" s="236">
        <v>45534</v>
      </c>
      <c r="U3331" s="237" t="s">
        <v>6722</v>
      </c>
      <c r="V3331" s="237">
        <v>45567</v>
      </c>
      <c r="W3331" s="237">
        <v>45582</v>
      </c>
      <c r="X3331" s="237">
        <v>45582</v>
      </c>
      <c r="Y3331" s="237"/>
      <c r="Z3331" s="237" t="s">
        <v>6504</v>
      </c>
      <c r="AA3331" s="225">
        <v>202409</v>
      </c>
      <c r="AB3331" s="246"/>
      <c r="AC3331" s="236" t="s">
        <v>6708</v>
      </c>
      <c r="AD3331" s="247" t="s">
        <v>7129</v>
      </c>
      <c r="AE3331" s="248">
        <v>1.5</v>
      </c>
      <c r="AF3331" s="247" t="s">
        <v>7129</v>
      </c>
      <c r="AG3331" s="242" t="str">
        <f>IFERROR(VLOOKUP(작성용!A:A,RM!A:D,4,0),"-")</f>
        <v>정민지</v>
      </c>
      <c r="AH3331" s="9" t="s">
        <v>9318</v>
      </c>
      <c r="AI3331" s="238" t="s">
        <v>9173</v>
      </c>
      <c r="AJ3331" s="238" t="s">
        <v>9173</v>
      </c>
      <c r="AK3331" s="238" t="s">
        <v>6726</v>
      </c>
      <c r="AL3331" s="238">
        <v>3330</v>
      </c>
    </row>
    <row r="3332" spans="1:38" x14ac:dyDescent="0.3">
      <c r="A3332" s="232" t="s">
        <v>337</v>
      </c>
      <c r="B3332" s="232" t="s">
        <v>10291</v>
      </c>
      <c r="C3332" s="244" t="s">
        <v>6717</v>
      </c>
      <c r="D3332" s="240" t="s">
        <v>10375</v>
      </c>
      <c r="E3332" s="239" t="s">
        <v>6665</v>
      </c>
      <c r="F3332" s="243" t="s">
        <v>7105</v>
      </c>
      <c r="G3332" s="214">
        <v>0</v>
      </c>
      <c r="H3332" s="234" t="s">
        <v>9313</v>
      </c>
      <c r="I3332" s="234"/>
      <c r="J3332" s="234"/>
      <c r="K3332" s="234"/>
      <c r="L3332" s="234"/>
      <c r="M3332" s="234"/>
      <c r="N3332" s="234" t="s">
        <v>6720</v>
      </c>
      <c r="O3332" s="249" t="s">
        <v>10292</v>
      </c>
      <c r="P3332" s="249" t="s">
        <v>10293</v>
      </c>
      <c r="Q3332" s="226" t="s">
        <v>10294</v>
      </c>
      <c r="R3332" s="212" t="s">
        <v>6666</v>
      </c>
      <c r="S3332" s="213" t="s">
        <v>9173</v>
      </c>
      <c r="T3332" s="236">
        <v>45534</v>
      </c>
      <c r="U3332" s="237" t="s">
        <v>6722</v>
      </c>
      <c r="V3332" s="237">
        <v>45567</v>
      </c>
      <c r="W3332" s="237">
        <v>45582</v>
      </c>
      <c r="X3332" s="237">
        <v>45582</v>
      </c>
      <c r="Y3332" s="237"/>
      <c r="Z3332" s="237" t="s">
        <v>6504</v>
      </c>
      <c r="AA3332" s="225">
        <v>202409</v>
      </c>
      <c r="AB3332" s="246"/>
      <c r="AC3332" s="236" t="s">
        <v>6708</v>
      </c>
      <c r="AD3332" s="247" t="s">
        <v>7152</v>
      </c>
      <c r="AE3332" s="248">
        <v>1</v>
      </c>
      <c r="AF3332" s="247" t="s">
        <v>7152</v>
      </c>
      <c r="AG3332" s="242" t="str">
        <f>IFERROR(VLOOKUP(작성용!A:A,RM!A:D,4,0),"-")</f>
        <v>정민지</v>
      </c>
      <c r="AH3332" s="9" t="s">
        <v>9318</v>
      </c>
      <c r="AI3332" s="238" t="s">
        <v>9173</v>
      </c>
      <c r="AJ3332" s="238" t="s">
        <v>9173</v>
      </c>
      <c r="AK3332" s="238" t="s">
        <v>6726</v>
      </c>
      <c r="AL3332" s="238">
        <v>3331</v>
      </c>
    </row>
    <row r="3333" spans="1:38" x14ac:dyDescent="0.3">
      <c r="A3333" s="232" t="s">
        <v>337</v>
      </c>
      <c r="B3333" s="232" t="s">
        <v>10291</v>
      </c>
      <c r="C3333" s="244" t="s">
        <v>6717</v>
      </c>
      <c r="D3333" s="240" t="s">
        <v>10376</v>
      </c>
      <c r="E3333" s="239">
        <v>1101116887719</v>
      </c>
      <c r="F3333" s="243" t="s">
        <v>7044</v>
      </c>
      <c r="G3333" s="214">
        <v>0</v>
      </c>
      <c r="H3333" s="234" t="s">
        <v>9313</v>
      </c>
      <c r="I3333" s="234"/>
      <c r="J3333" s="234"/>
      <c r="K3333" s="234"/>
      <c r="L3333" s="234"/>
      <c r="M3333" s="234"/>
      <c r="N3333" s="234" t="s">
        <v>6720</v>
      </c>
      <c r="O3333" s="249" t="s">
        <v>10292</v>
      </c>
      <c r="P3333" s="249" t="s">
        <v>10293</v>
      </c>
      <c r="Q3333" s="226" t="s">
        <v>10294</v>
      </c>
      <c r="R3333" s="212" t="s">
        <v>6667</v>
      </c>
      <c r="S3333" s="213" t="s">
        <v>9173</v>
      </c>
      <c r="T3333" s="236">
        <v>45534</v>
      </c>
      <c r="U3333" s="237" t="s">
        <v>6722</v>
      </c>
      <c r="V3333" s="237">
        <v>45567</v>
      </c>
      <c r="W3333" s="237">
        <v>45582</v>
      </c>
      <c r="X3333" s="237">
        <v>45582</v>
      </c>
      <c r="Y3333" s="237"/>
      <c r="Z3333" s="237" t="s">
        <v>6504</v>
      </c>
      <c r="AA3333" s="225">
        <v>202409</v>
      </c>
      <c r="AB3333" s="246"/>
      <c r="AC3333" s="236" t="s">
        <v>6708</v>
      </c>
      <c r="AD3333" s="247" t="s">
        <v>7131</v>
      </c>
      <c r="AE3333" s="248">
        <v>1</v>
      </c>
      <c r="AF3333" s="247" t="s">
        <v>7131</v>
      </c>
      <c r="AG3333" s="242" t="str">
        <f>IFERROR(VLOOKUP(작성용!A:A,RM!A:D,4,0),"-")</f>
        <v>정민지</v>
      </c>
      <c r="AH3333" s="9" t="s">
        <v>9318</v>
      </c>
      <c r="AI3333" s="238" t="s">
        <v>9173</v>
      </c>
      <c r="AJ3333" s="238" t="s">
        <v>9173</v>
      </c>
      <c r="AK3333" s="238" t="s">
        <v>6726</v>
      </c>
      <c r="AL3333" s="238">
        <v>3332</v>
      </c>
    </row>
    <row r="3334" spans="1:38" x14ac:dyDescent="0.3">
      <c r="A3334" s="232" t="s">
        <v>337</v>
      </c>
      <c r="B3334" s="232" t="s">
        <v>10291</v>
      </c>
      <c r="C3334" s="244" t="s">
        <v>6717</v>
      </c>
      <c r="D3334" s="240" t="s">
        <v>8969</v>
      </c>
      <c r="E3334" s="239">
        <v>1101130033447</v>
      </c>
      <c r="F3334" s="243" t="s">
        <v>7105</v>
      </c>
      <c r="G3334" s="214">
        <v>0</v>
      </c>
      <c r="H3334" s="234" t="s">
        <v>9313</v>
      </c>
      <c r="I3334" s="234"/>
      <c r="J3334" s="234"/>
      <c r="K3334" s="234"/>
      <c r="L3334" s="234"/>
      <c r="M3334" s="234"/>
      <c r="N3334" s="234" t="s">
        <v>6720</v>
      </c>
      <c r="O3334" s="249" t="s">
        <v>10292</v>
      </c>
      <c r="P3334" s="249" t="s">
        <v>10293</v>
      </c>
      <c r="Q3334" s="226" t="s">
        <v>10294</v>
      </c>
      <c r="R3334" s="212" t="s">
        <v>6668</v>
      </c>
      <c r="S3334" s="213" t="s">
        <v>9173</v>
      </c>
      <c r="T3334" s="236">
        <v>45534</v>
      </c>
      <c r="U3334" s="237" t="s">
        <v>6722</v>
      </c>
      <c r="V3334" s="237">
        <v>45567</v>
      </c>
      <c r="W3334" s="237">
        <v>45582</v>
      </c>
      <c r="X3334" s="237">
        <v>45582</v>
      </c>
      <c r="Y3334" s="237"/>
      <c r="Z3334" s="237" t="s">
        <v>6504</v>
      </c>
      <c r="AA3334" s="225">
        <v>202409</v>
      </c>
      <c r="AB3334" s="246"/>
      <c r="AC3334" s="236" t="s">
        <v>6708</v>
      </c>
      <c r="AD3334" s="247" t="s">
        <v>7155</v>
      </c>
      <c r="AE3334" s="248">
        <v>0</v>
      </c>
      <c r="AF3334" s="247" t="s">
        <v>7155</v>
      </c>
      <c r="AG3334" s="242" t="str">
        <f>IFERROR(VLOOKUP(작성용!A:A,RM!A:D,4,0),"-")</f>
        <v>정민지</v>
      </c>
      <c r="AH3334" s="9" t="s">
        <v>9318</v>
      </c>
      <c r="AI3334" s="238" t="s">
        <v>9173</v>
      </c>
      <c r="AJ3334" s="238" t="s">
        <v>9173</v>
      </c>
      <c r="AK3334" s="238" t="s">
        <v>6726</v>
      </c>
      <c r="AL3334" s="238">
        <v>3333</v>
      </c>
    </row>
    <row r="3335" spans="1:38" x14ac:dyDescent="0.3">
      <c r="A3335" s="232" t="s">
        <v>337</v>
      </c>
      <c r="B3335" s="232" t="s">
        <v>10291</v>
      </c>
      <c r="C3335" s="244" t="s">
        <v>6717</v>
      </c>
      <c r="D3335" s="240" t="s">
        <v>10377</v>
      </c>
      <c r="E3335" s="239">
        <v>1101130022002</v>
      </c>
      <c r="F3335" s="243" t="s">
        <v>7105</v>
      </c>
      <c r="G3335" s="214">
        <v>0</v>
      </c>
      <c r="H3335" s="234" t="s">
        <v>9313</v>
      </c>
      <c r="I3335" s="234"/>
      <c r="J3335" s="234"/>
      <c r="K3335" s="234"/>
      <c r="L3335" s="234"/>
      <c r="M3335" s="234"/>
      <c r="N3335" s="234" t="s">
        <v>6720</v>
      </c>
      <c r="O3335" s="249" t="s">
        <v>10292</v>
      </c>
      <c r="P3335" s="249" t="s">
        <v>10293</v>
      </c>
      <c r="Q3335" s="226" t="s">
        <v>10294</v>
      </c>
      <c r="R3335" s="212" t="s">
        <v>6669</v>
      </c>
      <c r="S3335" s="213" t="s">
        <v>9173</v>
      </c>
      <c r="T3335" s="236">
        <v>45534</v>
      </c>
      <c r="U3335" s="237" t="s">
        <v>6722</v>
      </c>
      <c r="V3335" s="237">
        <v>45558</v>
      </c>
      <c r="W3335" s="237">
        <v>45582</v>
      </c>
      <c r="X3335" s="237">
        <v>45582</v>
      </c>
      <c r="Y3335" s="237"/>
      <c r="Z3335" s="237" t="s">
        <v>6504</v>
      </c>
      <c r="AA3335" s="225">
        <v>202409</v>
      </c>
      <c r="AB3335" s="246"/>
      <c r="AC3335" s="236" t="s">
        <v>6708</v>
      </c>
      <c r="AD3335" s="247" t="s">
        <v>7146</v>
      </c>
      <c r="AE3335" s="248">
        <v>1.5</v>
      </c>
      <c r="AF3335" s="247" t="s">
        <v>7146</v>
      </c>
      <c r="AG3335" s="242" t="str">
        <f>IFERROR(VLOOKUP(작성용!A:A,RM!A:D,4,0),"-")</f>
        <v>정민지</v>
      </c>
      <c r="AH3335" s="9" t="s">
        <v>9318</v>
      </c>
      <c r="AI3335" s="238" t="s">
        <v>10295</v>
      </c>
      <c r="AJ3335" s="238" t="s">
        <v>9173</v>
      </c>
      <c r="AK3335" s="238" t="s">
        <v>6726</v>
      </c>
      <c r="AL3335" s="238">
        <v>3334</v>
      </c>
    </row>
    <row r="3336" spans="1:38" x14ac:dyDescent="0.3">
      <c r="A3336" s="232">
        <v>6000291</v>
      </c>
      <c r="B3336" s="232" t="s">
        <v>10365</v>
      </c>
      <c r="C3336" s="244" t="s">
        <v>6717</v>
      </c>
      <c r="D3336" s="240" t="s">
        <v>10378</v>
      </c>
      <c r="E3336" s="239" t="s">
        <v>6670</v>
      </c>
      <c r="F3336" s="243" t="s">
        <v>7179</v>
      </c>
      <c r="G3336" s="214">
        <v>0</v>
      </c>
      <c r="H3336" s="234" t="s">
        <v>9173</v>
      </c>
      <c r="I3336" s="234"/>
      <c r="J3336" s="234"/>
      <c r="K3336" s="234"/>
      <c r="L3336" s="234"/>
      <c r="M3336" s="234"/>
      <c r="N3336" s="234" t="s">
        <v>6720</v>
      </c>
      <c r="O3336" s="249"/>
      <c r="P3336" s="249"/>
      <c r="Q3336" s="226"/>
      <c r="R3336" s="212" t="s">
        <v>2</v>
      </c>
      <c r="S3336" s="213" t="s">
        <v>9173</v>
      </c>
      <c r="T3336" s="236" t="s">
        <v>10379</v>
      </c>
      <c r="U3336" s="237" t="s">
        <v>6722</v>
      </c>
      <c r="V3336" s="237">
        <v>45567</v>
      </c>
      <c r="W3336" s="236" t="s">
        <v>6944</v>
      </c>
      <c r="X3336" s="237" t="s">
        <v>9173</v>
      </c>
      <c r="Y3336" s="237"/>
      <c r="Z3336" s="237"/>
      <c r="AA3336" s="225">
        <v>202409</v>
      </c>
      <c r="AB3336" s="246"/>
      <c r="AC3336" s="236" t="s">
        <v>7181</v>
      </c>
      <c r="AD3336" s="247" t="s">
        <v>7146</v>
      </c>
      <c r="AE3336" s="248">
        <v>0.4</v>
      </c>
      <c r="AF3336" s="247" t="s">
        <v>7146</v>
      </c>
      <c r="AG3336" s="242" t="str">
        <f>IFERROR(VLOOKUP(작성용!A:A,RM!A:D,4,0),"-")</f>
        <v>-</v>
      </c>
      <c r="AH3336" s="9" t="s">
        <v>9173</v>
      </c>
      <c r="AI3336" s="238" t="s">
        <v>9173</v>
      </c>
      <c r="AJ3336" s="238" t="s">
        <v>9173</v>
      </c>
      <c r="AK3336" s="238" t="s">
        <v>7182</v>
      </c>
      <c r="AL3336" s="238">
        <v>3335</v>
      </c>
    </row>
    <row r="3337" spans="1:38" x14ac:dyDescent="0.3">
      <c r="A3337" s="232">
        <v>6000291</v>
      </c>
      <c r="B3337" s="232" t="s">
        <v>10365</v>
      </c>
      <c r="C3337" s="244" t="s">
        <v>6717</v>
      </c>
      <c r="D3337" s="231" t="s">
        <v>10380</v>
      </c>
      <c r="E3337" s="239" t="s">
        <v>6671</v>
      </c>
      <c r="F3337" s="243" t="s">
        <v>7179</v>
      </c>
      <c r="G3337" s="214">
        <v>0</v>
      </c>
      <c r="H3337" s="234" t="s">
        <v>9173</v>
      </c>
      <c r="I3337" s="234"/>
      <c r="J3337" s="234"/>
      <c r="K3337" s="234"/>
      <c r="L3337" s="234"/>
      <c r="M3337" s="234"/>
      <c r="N3337" s="234" t="s">
        <v>6720</v>
      </c>
      <c r="O3337" s="249"/>
      <c r="P3337" s="249"/>
      <c r="Q3337" s="226"/>
      <c r="R3337" s="212" t="s">
        <v>2</v>
      </c>
      <c r="S3337" s="213" t="s">
        <v>9173</v>
      </c>
      <c r="T3337" s="236" t="s">
        <v>10379</v>
      </c>
      <c r="U3337" s="237" t="s">
        <v>6722</v>
      </c>
      <c r="V3337" s="237">
        <v>45567</v>
      </c>
      <c r="W3337" s="236" t="s">
        <v>6944</v>
      </c>
      <c r="X3337" s="237" t="s">
        <v>9173</v>
      </c>
      <c r="Y3337" s="237"/>
      <c r="Z3337" s="237"/>
      <c r="AA3337" s="225">
        <v>202409</v>
      </c>
      <c r="AB3337" s="246"/>
      <c r="AC3337" s="236" t="s">
        <v>7181</v>
      </c>
      <c r="AD3337" s="247" t="s">
        <v>7155</v>
      </c>
      <c r="AE3337" s="248">
        <v>0</v>
      </c>
      <c r="AF3337" s="247" t="s">
        <v>7155</v>
      </c>
      <c r="AG3337" s="242" t="str">
        <f>IFERROR(VLOOKUP(작성용!A:A,RM!A:D,4,0),"-")</f>
        <v>-</v>
      </c>
      <c r="AH3337" s="9" t="s">
        <v>9173</v>
      </c>
      <c r="AI3337" s="238" t="s">
        <v>9173</v>
      </c>
      <c r="AJ3337" s="238" t="s">
        <v>9173</v>
      </c>
      <c r="AK3337" s="238" t="s">
        <v>7182</v>
      </c>
      <c r="AL3337" s="238">
        <v>3336</v>
      </c>
    </row>
    <row r="3338" spans="1:38" x14ac:dyDescent="0.3">
      <c r="A3338" s="232">
        <v>6000291</v>
      </c>
      <c r="B3338" s="232" t="s">
        <v>10365</v>
      </c>
      <c r="C3338" s="244" t="s">
        <v>6717</v>
      </c>
      <c r="D3338" s="231" t="s">
        <v>9098</v>
      </c>
      <c r="E3338" s="239" t="s">
        <v>5573</v>
      </c>
      <c r="F3338" s="243" t="s">
        <v>7179</v>
      </c>
      <c r="G3338" s="214">
        <v>0</v>
      </c>
      <c r="H3338" s="234" t="s">
        <v>9173</v>
      </c>
      <c r="I3338" s="234"/>
      <c r="J3338" s="234"/>
      <c r="K3338" s="234"/>
      <c r="L3338" s="234"/>
      <c r="M3338" s="234"/>
      <c r="N3338" s="234" t="s">
        <v>6720</v>
      </c>
      <c r="O3338" s="249"/>
      <c r="P3338" s="249"/>
      <c r="Q3338" s="226"/>
      <c r="R3338" s="212" t="s">
        <v>2</v>
      </c>
      <c r="S3338" s="213" t="s">
        <v>9173</v>
      </c>
      <c r="T3338" s="236" t="s">
        <v>10379</v>
      </c>
      <c r="U3338" s="237" t="s">
        <v>6722</v>
      </c>
      <c r="V3338" s="237">
        <v>45567</v>
      </c>
      <c r="W3338" s="236" t="s">
        <v>6944</v>
      </c>
      <c r="X3338" s="237" t="s">
        <v>9173</v>
      </c>
      <c r="Y3338" s="237"/>
      <c r="Z3338" s="237"/>
      <c r="AA3338" s="225">
        <v>202409</v>
      </c>
      <c r="AB3338" s="246"/>
      <c r="AC3338" s="236" t="s">
        <v>7181</v>
      </c>
      <c r="AD3338" s="247" t="s">
        <v>7620</v>
      </c>
      <c r="AE3338" s="248">
        <v>0</v>
      </c>
      <c r="AF3338" s="247" t="s">
        <v>7620</v>
      </c>
      <c r="AG3338" s="242" t="str">
        <f>IFERROR(VLOOKUP(작성용!A:A,RM!A:D,4,0),"-")</f>
        <v>-</v>
      </c>
      <c r="AH3338" s="9" t="s">
        <v>9173</v>
      </c>
      <c r="AI3338" s="238" t="s">
        <v>9173</v>
      </c>
      <c r="AJ3338" s="238" t="s">
        <v>9173</v>
      </c>
      <c r="AK3338" s="238" t="s">
        <v>7182</v>
      </c>
      <c r="AL3338" s="238">
        <v>3337</v>
      </c>
    </row>
    <row r="3339" spans="1:38" x14ac:dyDescent="0.3">
      <c r="A3339" s="232">
        <v>6000291</v>
      </c>
      <c r="B3339" s="232" t="s">
        <v>10365</v>
      </c>
      <c r="C3339" s="244" t="s">
        <v>6717</v>
      </c>
      <c r="D3339" s="231" t="s">
        <v>10381</v>
      </c>
      <c r="E3339" s="239" t="s">
        <v>6672</v>
      </c>
      <c r="F3339" s="243" t="s">
        <v>7179</v>
      </c>
      <c r="G3339" s="214">
        <v>0</v>
      </c>
      <c r="H3339" s="234" t="s">
        <v>9173</v>
      </c>
      <c r="I3339" s="234"/>
      <c r="J3339" s="234"/>
      <c r="K3339" s="234"/>
      <c r="L3339" s="234"/>
      <c r="M3339" s="234"/>
      <c r="N3339" s="234" t="s">
        <v>6720</v>
      </c>
      <c r="O3339" s="249"/>
      <c r="P3339" s="249"/>
      <c r="Q3339" s="226"/>
      <c r="R3339" s="212" t="s">
        <v>2</v>
      </c>
      <c r="S3339" s="213" t="s">
        <v>9173</v>
      </c>
      <c r="T3339" s="236" t="s">
        <v>10379</v>
      </c>
      <c r="U3339" s="237" t="s">
        <v>6722</v>
      </c>
      <c r="V3339" s="237">
        <v>45567</v>
      </c>
      <c r="W3339" s="236" t="s">
        <v>6944</v>
      </c>
      <c r="X3339" s="237" t="s">
        <v>9173</v>
      </c>
      <c r="Y3339" s="237"/>
      <c r="Z3339" s="237"/>
      <c r="AA3339" s="225">
        <v>202409</v>
      </c>
      <c r="AB3339" s="246"/>
      <c r="AC3339" s="236" t="s">
        <v>7181</v>
      </c>
      <c r="AD3339" s="247" t="s">
        <v>7131</v>
      </c>
      <c r="AE3339" s="248">
        <v>0</v>
      </c>
      <c r="AF3339" s="247" t="s">
        <v>7131</v>
      </c>
      <c r="AG3339" s="242" t="str">
        <f>IFERROR(VLOOKUP(작성용!A:A,RM!A:D,4,0),"-")</f>
        <v>-</v>
      </c>
      <c r="AH3339" s="9" t="s">
        <v>9173</v>
      </c>
      <c r="AI3339" s="238" t="s">
        <v>9173</v>
      </c>
      <c r="AJ3339" s="238" t="s">
        <v>9173</v>
      </c>
      <c r="AK3339" s="238" t="s">
        <v>7182</v>
      </c>
      <c r="AL3339" s="238">
        <v>3338</v>
      </c>
    </row>
    <row r="3340" spans="1:38" x14ac:dyDescent="0.3">
      <c r="A3340" s="232">
        <v>6000291</v>
      </c>
      <c r="B3340" s="232" t="s">
        <v>10365</v>
      </c>
      <c r="C3340" s="244" t="s">
        <v>6717</v>
      </c>
      <c r="D3340" s="231" t="s">
        <v>10382</v>
      </c>
      <c r="E3340" s="239" t="s">
        <v>6673</v>
      </c>
      <c r="F3340" s="243" t="s">
        <v>7179</v>
      </c>
      <c r="G3340" s="214">
        <v>0</v>
      </c>
      <c r="H3340" s="234" t="s">
        <v>9173</v>
      </c>
      <c r="I3340" s="234"/>
      <c r="J3340" s="234"/>
      <c r="K3340" s="234"/>
      <c r="L3340" s="234"/>
      <c r="M3340" s="234"/>
      <c r="N3340" s="234" t="s">
        <v>6720</v>
      </c>
      <c r="O3340" s="249"/>
      <c r="P3340" s="249"/>
      <c r="Q3340" s="226"/>
      <c r="R3340" s="212" t="s">
        <v>2</v>
      </c>
      <c r="S3340" s="213" t="s">
        <v>9173</v>
      </c>
      <c r="T3340" s="236" t="s">
        <v>10379</v>
      </c>
      <c r="U3340" s="237" t="s">
        <v>6722</v>
      </c>
      <c r="V3340" s="237">
        <v>45567</v>
      </c>
      <c r="W3340" s="236" t="s">
        <v>6944</v>
      </c>
      <c r="X3340" s="237" t="s">
        <v>9173</v>
      </c>
      <c r="Y3340" s="237"/>
      <c r="Z3340" s="237"/>
      <c r="AA3340" s="225">
        <v>202409</v>
      </c>
      <c r="AB3340" s="246"/>
      <c r="AC3340" s="236" t="s">
        <v>7181</v>
      </c>
      <c r="AD3340" s="247" t="s">
        <v>7110</v>
      </c>
      <c r="AE3340" s="248">
        <v>0</v>
      </c>
      <c r="AF3340" s="247" t="s">
        <v>7110</v>
      </c>
      <c r="AG3340" s="242" t="str">
        <f>IFERROR(VLOOKUP(작성용!A:A,RM!A:D,4,0),"-")</f>
        <v>-</v>
      </c>
      <c r="AH3340" s="9" t="s">
        <v>9173</v>
      </c>
      <c r="AI3340" s="238" t="s">
        <v>9173</v>
      </c>
      <c r="AJ3340" s="238" t="s">
        <v>9173</v>
      </c>
      <c r="AK3340" s="238" t="s">
        <v>7182</v>
      </c>
      <c r="AL3340" s="238">
        <v>3339</v>
      </c>
    </row>
    <row r="3341" spans="1:38" x14ac:dyDescent="0.3">
      <c r="A3341" s="232">
        <v>6000291</v>
      </c>
      <c r="B3341" s="232" t="s">
        <v>10365</v>
      </c>
      <c r="C3341" s="244" t="s">
        <v>6717</v>
      </c>
      <c r="D3341" s="231" t="s">
        <v>10383</v>
      </c>
      <c r="E3341" s="239" t="s">
        <v>6674</v>
      </c>
      <c r="F3341" s="243" t="s">
        <v>7179</v>
      </c>
      <c r="G3341" s="214">
        <v>0</v>
      </c>
      <c r="H3341" s="234" t="s">
        <v>9173</v>
      </c>
      <c r="I3341" s="234"/>
      <c r="J3341" s="234"/>
      <c r="K3341" s="234"/>
      <c r="L3341" s="234"/>
      <c r="M3341" s="234"/>
      <c r="N3341" s="234" t="s">
        <v>6720</v>
      </c>
      <c r="O3341" s="249"/>
      <c r="P3341" s="249"/>
      <c r="Q3341" s="226"/>
      <c r="R3341" s="212" t="s">
        <v>2</v>
      </c>
      <c r="S3341" s="213" t="s">
        <v>9173</v>
      </c>
      <c r="T3341" s="236" t="s">
        <v>10379</v>
      </c>
      <c r="U3341" s="237" t="s">
        <v>6722</v>
      </c>
      <c r="V3341" s="237">
        <v>45567</v>
      </c>
      <c r="W3341" s="236" t="s">
        <v>6944</v>
      </c>
      <c r="X3341" s="237" t="s">
        <v>9173</v>
      </c>
      <c r="Y3341" s="237"/>
      <c r="Z3341" s="237"/>
      <c r="AA3341" s="225">
        <v>202409</v>
      </c>
      <c r="AB3341" s="246"/>
      <c r="AC3341" s="236" t="s">
        <v>7181</v>
      </c>
      <c r="AD3341" s="247" t="s">
        <v>7119</v>
      </c>
      <c r="AE3341" s="248">
        <v>0</v>
      </c>
      <c r="AF3341" s="247" t="s">
        <v>7119</v>
      </c>
      <c r="AG3341" s="242" t="str">
        <f>IFERROR(VLOOKUP(작성용!A:A,RM!A:D,4,0),"-")</f>
        <v>-</v>
      </c>
      <c r="AH3341" s="9" t="s">
        <v>9173</v>
      </c>
      <c r="AI3341" s="238" t="s">
        <v>9173</v>
      </c>
      <c r="AJ3341" s="238" t="s">
        <v>9173</v>
      </c>
      <c r="AK3341" s="238" t="s">
        <v>7182</v>
      </c>
      <c r="AL3341" s="238">
        <v>3340</v>
      </c>
    </row>
    <row r="3342" spans="1:38" x14ac:dyDescent="0.3">
      <c r="A3342" s="232">
        <v>6000291</v>
      </c>
      <c r="B3342" s="232" t="s">
        <v>10365</v>
      </c>
      <c r="C3342" s="244" t="s">
        <v>6717</v>
      </c>
      <c r="D3342" s="240" t="s">
        <v>10384</v>
      </c>
      <c r="E3342" s="239">
        <v>1801110948646</v>
      </c>
      <c r="F3342" s="243" t="s">
        <v>7044</v>
      </c>
      <c r="G3342" s="214">
        <v>5</v>
      </c>
      <c r="H3342" s="234" t="s">
        <v>9173</v>
      </c>
      <c r="I3342" s="234"/>
      <c r="J3342" s="234"/>
      <c r="K3342" s="234"/>
      <c r="L3342" s="234"/>
      <c r="M3342" s="234"/>
      <c r="N3342" s="234" t="s">
        <v>6720</v>
      </c>
      <c r="O3342" s="249"/>
      <c r="P3342" s="249"/>
      <c r="Q3342" s="226"/>
      <c r="R3342" s="212" t="s">
        <v>2</v>
      </c>
      <c r="S3342" s="213" t="s">
        <v>9173</v>
      </c>
      <c r="T3342" s="236" t="s">
        <v>10379</v>
      </c>
      <c r="U3342" s="237" t="s">
        <v>6722</v>
      </c>
      <c r="V3342" s="237">
        <v>45567</v>
      </c>
      <c r="W3342" s="236" t="s">
        <v>6944</v>
      </c>
      <c r="X3342" s="237" t="s">
        <v>9173</v>
      </c>
      <c r="Y3342" s="237"/>
      <c r="Z3342" s="237"/>
      <c r="AA3342" s="225">
        <v>202409</v>
      </c>
      <c r="AB3342" s="246"/>
      <c r="AC3342" s="236" t="s">
        <v>7181</v>
      </c>
      <c r="AD3342" s="247" t="s">
        <v>7110</v>
      </c>
      <c r="AE3342" s="248">
        <v>0.4</v>
      </c>
      <c r="AF3342" s="247" t="s">
        <v>7110</v>
      </c>
      <c r="AG3342" s="242" t="str">
        <f>IFERROR(VLOOKUP(작성용!A:A,RM!A:D,4,0),"-")</f>
        <v>-</v>
      </c>
      <c r="AH3342" s="9" t="s">
        <v>9173</v>
      </c>
      <c r="AI3342" s="238" t="s">
        <v>9173</v>
      </c>
      <c r="AJ3342" s="238" t="s">
        <v>9173</v>
      </c>
      <c r="AK3342" s="238" t="s">
        <v>7182</v>
      </c>
      <c r="AL3342" s="238">
        <v>3341</v>
      </c>
    </row>
    <row r="3343" spans="1:38" x14ac:dyDescent="0.3">
      <c r="A3343" s="232">
        <v>6000291</v>
      </c>
      <c r="B3343" s="232" t="s">
        <v>10365</v>
      </c>
      <c r="C3343" s="244" t="s">
        <v>6717</v>
      </c>
      <c r="D3343" s="240" t="s">
        <v>10385</v>
      </c>
      <c r="E3343" s="239">
        <v>1801110841436</v>
      </c>
      <c r="F3343" s="243" t="s">
        <v>7044</v>
      </c>
      <c r="G3343" s="214">
        <v>3</v>
      </c>
      <c r="H3343" s="234" t="s">
        <v>9173</v>
      </c>
      <c r="I3343" s="234"/>
      <c r="J3343" s="234"/>
      <c r="K3343" s="234"/>
      <c r="L3343" s="234"/>
      <c r="M3343" s="234"/>
      <c r="N3343" s="234" t="s">
        <v>6720</v>
      </c>
      <c r="O3343" s="249"/>
      <c r="P3343" s="249"/>
      <c r="Q3343" s="226"/>
      <c r="R3343" s="212" t="s">
        <v>2</v>
      </c>
      <c r="S3343" s="213" t="s">
        <v>9173</v>
      </c>
      <c r="T3343" s="236" t="s">
        <v>10379</v>
      </c>
      <c r="U3343" s="237" t="s">
        <v>6722</v>
      </c>
      <c r="V3343" s="237">
        <v>45567</v>
      </c>
      <c r="W3343" s="236" t="s">
        <v>6944</v>
      </c>
      <c r="X3343" s="237" t="s">
        <v>9173</v>
      </c>
      <c r="Y3343" s="237"/>
      <c r="Z3343" s="237"/>
      <c r="AA3343" s="225">
        <v>202409</v>
      </c>
      <c r="AB3343" s="246"/>
      <c r="AC3343" s="236" t="s">
        <v>7181</v>
      </c>
      <c r="AD3343" s="247" t="s">
        <v>7133</v>
      </c>
      <c r="AE3343" s="248">
        <v>0.4</v>
      </c>
      <c r="AF3343" s="247" t="s">
        <v>7133</v>
      </c>
      <c r="AG3343" s="242" t="str">
        <f>IFERROR(VLOOKUP(작성용!A:A,RM!A:D,4,0),"-")</f>
        <v>-</v>
      </c>
      <c r="AH3343" s="9" t="s">
        <v>9173</v>
      </c>
      <c r="AI3343" s="238" t="s">
        <v>9173</v>
      </c>
      <c r="AJ3343" s="238" t="s">
        <v>9173</v>
      </c>
      <c r="AK3343" s="238" t="s">
        <v>7182</v>
      </c>
      <c r="AL3343" s="238">
        <v>3342</v>
      </c>
    </row>
    <row r="3344" spans="1:38" x14ac:dyDescent="0.3">
      <c r="A3344" s="232">
        <v>6000291</v>
      </c>
      <c r="B3344" s="232" t="s">
        <v>10365</v>
      </c>
      <c r="C3344" s="244" t="s">
        <v>6717</v>
      </c>
      <c r="D3344" s="240" t="s">
        <v>10385</v>
      </c>
      <c r="E3344" s="239">
        <v>1801110841436</v>
      </c>
      <c r="F3344" s="243" t="s">
        <v>7044</v>
      </c>
      <c r="G3344" s="214">
        <v>4</v>
      </c>
      <c r="H3344" s="234" t="s">
        <v>9173</v>
      </c>
      <c r="I3344" s="234"/>
      <c r="J3344" s="234"/>
      <c r="K3344" s="234"/>
      <c r="L3344" s="234"/>
      <c r="M3344" s="234"/>
      <c r="N3344" s="234" t="s">
        <v>6720</v>
      </c>
      <c r="O3344" s="249"/>
      <c r="P3344" s="249"/>
      <c r="Q3344" s="226"/>
      <c r="R3344" s="212" t="s">
        <v>2</v>
      </c>
      <c r="S3344" s="213" t="s">
        <v>9173</v>
      </c>
      <c r="T3344" s="236" t="s">
        <v>10379</v>
      </c>
      <c r="U3344" s="237" t="s">
        <v>6722</v>
      </c>
      <c r="V3344" s="237">
        <v>45567</v>
      </c>
      <c r="W3344" s="236" t="s">
        <v>6944</v>
      </c>
      <c r="X3344" s="237" t="s">
        <v>9173</v>
      </c>
      <c r="Y3344" s="237"/>
      <c r="Z3344" s="237"/>
      <c r="AA3344" s="225">
        <v>202409</v>
      </c>
      <c r="AB3344" s="246"/>
      <c r="AC3344" s="236" t="s">
        <v>7181</v>
      </c>
      <c r="AD3344" s="247" t="s">
        <v>7133</v>
      </c>
      <c r="AE3344" s="248">
        <v>0</v>
      </c>
      <c r="AF3344" s="247" t="s">
        <v>7133</v>
      </c>
      <c r="AG3344" s="242" t="str">
        <f>IFERROR(VLOOKUP(작성용!A:A,RM!A:D,4,0),"-")</f>
        <v>-</v>
      </c>
      <c r="AH3344" s="9" t="s">
        <v>9173</v>
      </c>
      <c r="AI3344" s="238" t="s">
        <v>9173</v>
      </c>
      <c r="AJ3344" s="238" t="s">
        <v>9173</v>
      </c>
      <c r="AK3344" s="238" t="s">
        <v>7182</v>
      </c>
      <c r="AL3344" s="238">
        <v>3343</v>
      </c>
    </row>
    <row r="3345" spans="1:38" x14ac:dyDescent="0.3">
      <c r="A3345" s="232">
        <v>6000291</v>
      </c>
      <c r="B3345" s="232" t="s">
        <v>10365</v>
      </c>
      <c r="C3345" s="244" t="s">
        <v>6717</v>
      </c>
      <c r="D3345" s="240" t="s">
        <v>9278</v>
      </c>
      <c r="E3345" s="239">
        <v>1101113015339</v>
      </c>
      <c r="F3345" s="243" t="s">
        <v>7044</v>
      </c>
      <c r="G3345" s="214">
        <v>0</v>
      </c>
      <c r="H3345" s="234" t="s">
        <v>9173</v>
      </c>
      <c r="I3345" s="234"/>
      <c r="J3345" s="234"/>
      <c r="K3345" s="234"/>
      <c r="L3345" s="234"/>
      <c r="M3345" s="234"/>
      <c r="N3345" s="234" t="s">
        <v>6720</v>
      </c>
      <c r="O3345" s="249"/>
      <c r="P3345" s="249"/>
      <c r="Q3345" s="226"/>
      <c r="R3345" s="212" t="s">
        <v>2</v>
      </c>
      <c r="S3345" s="213" t="s">
        <v>9173</v>
      </c>
      <c r="T3345" s="236" t="s">
        <v>10379</v>
      </c>
      <c r="U3345" s="237" t="s">
        <v>6722</v>
      </c>
      <c r="V3345" s="237">
        <v>45567</v>
      </c>
      <c r="W3345" s="236" t="s">
        <v>6944</v>
      </c>
      <c r="X3345" s="237" t="s">
        <v>9173</v>
      </c>
      <c r="Y3345" s="237"/>
      <c r="Z3345" s="237"/>
      <c r="AA3345" s="225">
        <v>202409</v>
      </c>
      <c r="AB3345" s="246"/>
      <c r="AC3345" s="236" t="s">
        <v>7181</v>
      </c>
      <c r="AD3345" s="247" t="s">
        <v>7049</v>
      </c>
      <c r="AE3345" s="248">
        <v>0</v>
      </c>
      <c r="AF3345" s="247" t="s">
        <v>7049</v>
      </c>
      <c r="AG3345" s="242" t="str">
        <f>IFERROR(VLOOKUP(작성용!A:A,RM!A:D,4,0),"-")</f>
        <v>-</v>
      </c>
      <c r="AH3345" s="9" t="s">
        <v>9173</v>
      </c>
      <c r="AI3345" s="238" t="s">
        <v>9173</v>
      </c>
      <c r="AJ3345" s="238" t="s">
        <v>9173</v>
      </c>
      <c r="AK3345" s="238" t="s">
        <v>7182</v>
      </c>
      <c r="AL3345" s="238">
        <v>3344</v>
      </c>
    </row>
    <row r="3346" spans="1:38" x14ac:dyDescent="0.3">
      <c r="A3346" s="232">
        <v>6000291</v>
      </c>
      <c r="B3346" s="232" t="s">
        <v>10365</v>
      </c>
      <c r="C3346" s="244" t="s">
        <v>6717</v>
      </c>
      <c r="D3346" s="240" t="s">
        <v>9278</v>
      </c>
      <c r="E3346" s="239">
        <v>1101113015339</v>
      </c>
      <c r="F3346" s="243" t="s">
        <v>7179</v>
      </c>
      <c r="G3346" s="214">
        <v>0</v>
      </c>
      <c r="H3346" s="234" t="s">
        <v>9173</v>
      </c>
      <c r="I3346" s="234"/>
      <c r="J3346" s="234"/>
      <c r="K3346" s="234"/>
      <c r="L3346" s="234"/>
      <c r="M3346" s="234"/>
      <c r="N3346" s="234" t="s">
        <v>6720</v>
      </c>
      <c r="O3346" s="249"/>
      <c r="P3346" s="249"/>
      <c r="Q3346" s="226"/>
      <c r="R3346" s="212" t="s">
        <v>2</v>
      </c>
      <c r="S3346" s="213" t="s">
        <v>9173</v>
      </c>
      <c r="T3346" s="236" t="s">
        <v>10379</v>
      </c>
      <c r="U3346" s="237" t="s">
        <v>6722</v>
      </c>
      <c r="V3346" s="237">
        <v>45567</v>
      </c>
      <c r="W3346" s="236" t="s">
        <v>6944</v>
      </c>
      <c r="X3346" s="237" t="s">
        <v>9173</v>
      </c>
      <c r="Y3346" s="237"/>
      <c r="Z3346" s="237"/>
      <c r="AA3346" s="225">
        <v>202409</v>
      </c>
      <c r="AB3346" s="246"/>
      <c r="AC3346" s="236" t="s">
        <v>7181</v>
      </c>
      <c r="AD3346" s="247" t="s">
        <v>7049</v>
      </c>
      <c r="AE3346" s="248">
        <v>0</v>
      </c>
      <c r="AF3346" s="247" t="s">
        <v>7049</v>
      </c>
      <c r="AG3346" s="242" t="str">
        <f>IFERROR(VLOOKUP(작성용!A:A,RM!A:D,4,0),"-")</f>
        <v>-</v>
      </c>
      <c r="AH3346" s="9" t="s">
        <v>9173</v>
      </c>
      <c r="AI3346" s="238" t="s">
        <v>9173</v>
      </c>
      <c r="AJ3346" s="238" t="s">
        <v>9173</v>
      </c>
      <c r="AK3346" s="238" t="s">
        <v>7182</v>
      </c>
      <c r="AL3346" s="238">
        <v>3345</v>
      </c>
    </row>
    <row r="3347" spans="1:38" x14ac:dyDescent="0.3">
      <c r="A3347" s="232">
        <v>6000291</v>
      </c>
      <c r="B3347" s="232" t="s">
        <v>10365</v>
      </c>
      <c r="C3347" s="244" t="s">
        <v>6717</v>
      </c>
      <c r="D3347" s="240" t="s">
        <v>10386</v>
      </c>
      <c r="E3347" s="239">
        <v>1301110055102</v>
      </c>
      <c r="F3347" s="243" t="s">
        <v>7044</v>
      </c>
      <c r="G3347" s="214">
        <v>0</v>
      </c>
      <c r="H3347" s="234" t="s">
        <v>9173</v>
      </c>
      <c r="I3347" s="234"/>
      <c r="J3347" s="234"/>
      <c r="K3347" s="234"/>
      <c r="L3347" s="234"/>
      <c r="M3347" s="234"/>
      <c r="N3347" s="234" t="s">
        <v>6720</v>
      </c>
      <c r="O3347" s="249"/>
      <c r="P3347" s="249"/>
      <c r="Q3347" s="226"/>
      <c r="R3347" s="212" t="s">
        <v>2</v>
      </c>
      <c r="S3347" s="213" t="s">
        <v>9173</v>
      </c>
      <c r="T3347" s="236" t="s">
        <v>10379</v>
      </c>
      <c r="U3347" s="237" t="s">
        <v>6722</v>
      </c>
      <c r="V3347" s="237">
        <v>45567</v>
      </c>
      <c r="W3347" s="236" t="s">
        <v>6944</v>
      </c>
      <c r="X3347" s="237" t="s">
        <v>9173</v>
      </c>
      <c r="Y3347" s="237"/>
      <c r="Z3347" s="237"/>
      <c r="AA3347" s="225">
        <v>202409</v>
      </c>
      <c r="AB3347" s="246"/>
      <c r="AC3347" s="236" t="s">
        <v>7181</v>
      </c>
      <c r="AD3347" s="247" t="s">
        <v>7115</v>
      </c>
      <c r="AE3347" s="248">
        <v>0.4</v>
      </c>
      <c r="AF3347" s="247" t="s">
        <v>7167</v>
      </c>
      <c r="AG3347" s="242" t="str">
        <f>IFERROR(VLOOKUP(작성용!A:A,RM!A:D,4,0),"-")</f>
        <v>-</v>
      </c>
      <c r="AH3347" s="9" t="s">
        <v>9173</v>
      </c>
      <c r="AI3347" s="238" t="s">
        <v>9173</v>
      </c>
      <c r="AJ3347" s="238" t="s">
        <v>9173</v>
      </c>
      <c r="AK3347" s="238" t="s">
        <v>7182</v>
      </c>
      <c r="AL3347" s="238">
        <v>3346</v>
      </c>
    </row>
    <row r="3348" spans="1:38" x14ac:dyDescent="0.3">
      <c r="A3348" s="232">
        <v>6000291</v>
      </c>
      <c r="B3348" s="232" t="s">
        <v>10365</v>
      </c>
      <c r="C3348" s="244" t="s">
        <v>6717</v>
      </c>
      <c r="D3348" s="240" t="s">
        <v>10387</v>
      </c>
      <c r="E3348" s="239">
        <v>1101114775560</v>
      </c>
      <c r="F3348" s="243" t="s">
        <v>7044</v>
      </c>
      <c r="G3348" s="214">
        <v>0</v>
      </c>
      <c r="H3348" s="234" t="s">
        <v>9173</v>
      </c>
      <c r="I3348" s="234"/>
      <c r="J3348" s="234"/>
      <c r="K3348" s="234"/>
      <c r="L3348" s="234"/>
      <c r="M3348" s="234"/>
      <c r="N3348" s="234" t="s">
        <v>6720</v>
      </c>
      <c r="O3348" s="249"/>
      <c r="P3348" s="249"/>
      <c r="Q3348" s="226"/>
      <c r="R3348" s="212" t="s">
        <v>2</v>
      </c>
      <c r="S3348" s="213" t="s">
        <v>9173</v>
      </c>
      <c r="T3348" s="236" t="s">
        <v>10379</v>
      </c>
      <c r="U3348" s="237" t="s">
        <v>6722</v>
      </c>
      <c r="V3348" s="237">
        <v>45567</v>
      </c>
      <c r="W3348" s="236" t="s">
        <v>6944</v>
      </c>
      <c r="X3348" s="237" t="s">
        <v>9173</v>
      </c>
      <c r="Y3348" s="237"/>
      <c r="Z3348" s="237"/>
      <c r="AA3348" s="225">
        <v>202409</v>
      </c>
      <c r="AB3348" s="246"/>
      <c r="AC3348" s="236" t="s">
        <v>7181</v>
      </c>
      <c r="AD3348" s="247" t="s">
        <v>7133</v>
      </c>
      <c r="AE3348" s="248">
        <v>0.4</v>
      </c>
      <c r="AF3348" s="247" t="s">
        <v>7167</v>
      </c>
      <c r="AG3348" s="242" t="str">
        <f>IFERROR(VLOOKUP(작성용!A:A,RM!A:D,4,0),"-")</f>
        <v>-</v>
      </c>
      <c r="AH3348" s="9" t="s">
        <v>9173</v>
      </c>
      <c r="AI3348" s="238" t="s">
        <v>9173</v>
      </c>
      <c r="AJ3348" s="238" t="s">
        <v>9173</v>
      </c>
      <c r="AK3348" s="238" t="s">
        <v>7182</v>
      </c>
      <c r="AL3348" s="238">
        <v>3347</v>
      </c>
    </row>
    <row r="3349" spans="1:38" x14ac:dyDescent="0.3">
      <c r="A3349" s="232">
        <v>6000291</v>
      </c>
      <c r="B3349" s="232" t="s">
        <v>10365</v>
      </c>
      <c r="C3349" s="244" t="s">
        <v>6717</v>
      </c>
      <c r="D3349" s="240" t="s">
        <v>10388</v>
      </c>
      <c r="E3349" s="239">
        <v>1101115827782</v>
      </c>
      <c r="F3349" s="243" t="s">
        <v>6966</v>
      </c>
      <c r="G3349" s="214">
        <v>1</v>
      </c>
      <c r="H3349" s="234" t="s">
        <v>9173</v>
      </c>
      <c r="I3349" s="234"/>
      <c r="J3349" s="234"/>
      <c r="K3349" s="234"/>
      <c r="L3349" s="234"/>
      <c r="M3349" s="234"/>
      <c r="N3349" s="234" t="s">
        <v>6720</v>
      </c>
      <c r="O3349" s="249"/>
      <c r="P3349" s="249"/>
      <c r="Q3349" s="226"/>
      <c r="R3349" s="212" t="s">
        <v>2</v>
      </c>
      <c r="S3349" s="213" t="s">
        <v>9173</v>
      </c>
      <c r="T3349" s="236" t="s">
        <v>10379</v>
      </c>
      <c r="U3349" s="237" t="s">
        <v>6722</v>
      </c>
      <c r="V3349" s="237">
        <v>45567</v>
      </c>
      <c r="W3349" s="236" t="s">
        <v>6944</v>
      </c>
      <c r="X3349" s="237" t="s">
        <v>9173</v>
      </c>
      <c r="Y3349" s="237"/>
      <c r="Z3349" s="237"/>
      <c r="AA3349" s="225">
        <v>202409</v>
      </c>
      <c r="AB3349" s="246"/>
      <c r="AC3349" s="236" t="s">
        <v>7181</v>
      </c>
      <c r="AD3349" s="247" t="s">
        <v>7115</v>
      </c>
      <c r="AE3349" s="248">
        <v>0.4</v>
      </c>
      <c r="AF3349" s="247" t="s">
        <v>7115</v>
      </c>
      <c r="AG3349" s="242" t="str">
        <f>IFERROR(VLOOKUP(작성용!A:A,RM!A:D,4,0),"-")</f>
        <v>-</v>
      </c>
      <c r="AH3349" s="9" t="s">
        <v>9173</v>
      </c>
      <c r="AI3349" s="238" t="s">
        <v>9173</v>
      </c>
      <c r="AJ3349" s="238" t="s">
        <v>9173</v>
      </c>
      <c r="AK3349" s="238" t="s">
        <v>7182</v>
      </c>
      <c r="AL3349" s="238">
        <v>3348</v>
      </c>
    </row>
    <row r="3350" spans="1:38" x14ac:dyDescent="0.3">
      <c r="A3350" s="232">
        <v>6000291</v>
      </c>
      <c r="B3350" s="232" t="s">
        <v>10365</v>
      </c>
      <c r="C3350" s="244" t="s">
        <v>6717</v>
      </c>
      <c r="D3350" s="240" t="s">
        <v>10388</v>
      </c>
      <c r="E3350" s="239">
        <v>1101115827782</v>
      </c>
      <c r="F3350" s="243" t="s">
        <v>6966</v>
      </c>
      <c r="G3350" s="214">
        <v>2</v>
      </c>
      <c r="H3350" s="234" t="s">
        <v>9173</v>
      </c>
      <c r="I3350" s="234"/>
      <c r="J3350" s="234"/>
      <c r="K3350" s="234"/>
      <c r="L3350" s="234"/>
      <c r="M3350" s="234"/>
      <c r="N3350" s="234" t="s">
        <v>6720</v>
      </c>
      <c r="O3350" s="249"/>
      <c r="P3350" s="249"/>
      <c r="Q3350" s="226"/>
      <c r="R3350" s="212" t="s">
        <v>2</v>
      </c>
      <c r="S3350" s="213" t="s">
        <v>9173</v>
      </c>
      <c r="T3350" s="236" t="s">
        <v>10379</v>
      </c>
      <c r="U3350" s="237" t="s">
        <v>6722</v>
      </c>
      <c r="V3350" s="237">
        <v>45567</v>
      </c>
      <c r="W3350" s="236" t="s">
        <v>6944</v>
      </c>
      <c r="X3350" s="237" t="s">
        <v>9173</v>
      </c>
      <c r="Y3350" s="237"/>
      <c r="Z3350" s="237"/>
      <c r="AA3350" s="225">
        <v>202409</v>
      </c>
      <c r="AB3350" s="246"/>
      <c r="AC3350" s="236" t="s">
        <v>7181</v>
      </c>
      <c r="AD3350" s="247" t="s">
        <v>7115</v>
      </c>
      <c r="AE3350" s="248">
        <v>0</v>
      </c>
      <c r="AF3350" s="247" t="s">
        <v>7115</v>
      </c>
      <c r="AG3350" s="242" t="str">
        <f>IFERROR(VLOOKUP(작성용!A:A,RM!A:D,4,0),"-")</f>
        <v>-</v>
      </c>
      <c r="AH3350" s="9" t="s">
        <v>9173</v>
      </c>
      <c r="AI3350" s="238" t="s">
        <v>9173</v>
      </c>
      <c r="AJ3350" s="238" t="s">
        <v>9173</v>
      </c>
      <c r="AK3350" s="238" t="s">
        <v>7182</v>
      </c>
      <c r="AL3350" s="238">
        <v>3349</v>
      </c>
    </row>
    <row r="3351" spans="1:38" x14ac:dyDescent="0.3">
      <c r="A3351" s="232">
        <v>6000291</v>
      </c>
      <c r="B3351" s="232" t="s">
        <v>10365</v>
      </c>
      <c r="C3351" s="244" t="s">
        <v>6717</v>
      </c>
      <c r="D3351" s="240" t="s">
        <v>10388</v>
      </c>
      <c r="E3351" s="239">
        <v>1101115827782</v>
      </c>
      <c r="F3351" s="243" t="s">
        <v>7179</v>
      </c>
      <c r="G3351" s="214">
        <v>0</v>
      </c>
      <c r="H3351" s="234" t="s">
        <v>9173</v>
      </c>
      <c r="I3351" s="234"/>
      <c r="J3351" s="234"/>
      <c r="K3351" s="234"/>
      <c r="L3351" s="234"/>
      <c r="M3351" s="234"/>
      <c r="N3351" s="234" t="s">
        <v>6720</v>
      </c>
      <c r="O3351" s="249"/>
      <c r="P3351" s="249"/>
      <c r="Q3351" s="226"/>
      <c r="R3351" s="212" t="s">
        <v>2</v>
      </c>
      <c r="S3351" s="213" t="s">
        <v>9173</v>
      </c>
      <c r="T3351" s="236" t="s">
        <v>10379</v>
      </c>
      <c r="U3351" s="237" t="s">
        <v>6722</v>
      </c>
      <c r="V3351" s="237">
        <v>45567</v>
      </c>
      <c r="W3351" s="236" t="s">
        <v>6944</v>
      </c>
      <c r="X3351" s="237" t="s">
        <v>9173</v>
      </c>
      <c r="Y3351" s="237"/>
      <c r="Z3351" s="237"/>
      <c r="AA3351" s="225">
        <v>202409</v>
      </c>
      <c r="AB3351" s="246"/>
      <c r="AC3351" s="236" t="s">
        <v>7181</v>
      </c>
      <c r="AD3351" s="247" t="s">
        <v>7115</v>
      </c>
      <c r="AE3351" s="248">
        <v>0</v>
      </c>
      <c r="AF3351" s="247" t="s">
        <v>7115</v>
      </c>
      <c r="AG3351" s="242" t="str">
        <f>IFERROR(VLOOKUP(작성용!A:A,RM!A:D,4,0),"-")</f>
        <v>-</v>
      </c>
      <c r="AH3351" s="9" t="s">
        <v>9173</v>
      </c>
      <c r="AI3351" s="238" t="s">
        <v>9173</v>
      </c>
      <c r="AJ3351" s="238" t="s">
        <v>9173</v>
      </c>
      <c r="AK3351" s="238" t="s">
        <v>7182</v>
      </c>
      <c r="AL3351" s="238">
        <v>3350</v>
      </c>
    </row>
    <row r="3352" spans="1:38" x14ac:dyDescent="0.3">
      <c r="A3352" s="232">
        <v>6000291</v>
      </c>
      <c r="B3352" s="232" t="s">
        <v>10365</v>
      </c>
      <c r="C3352" s="244" t="s">
        <v>6717</v>
      </c>
      <c r="D3352" s="240" t="s">
        <v>10389</v>
      </c>
      <c r="E3352" s="239">
        <v>1311110493129</v>
      </c>
      <c r="F3352" s="243" t="s">
        <v>7044</v>
      </c>
      <c r="G3352" s="214">
        <v>0</v>
      </c>
      <c r="H3352" s="234" t="s">
        <v>9173</v>
      </c>
      <c r="I3352" s="234"/>
      <c r="J3352" s="234"/>
      <c r="K3352" s="234"/>
      <c r="L3352" s="234"/>
      <c r="M3352" s="234"/>
      <c r="N3352" s="234" t="s">
        <v>6720</v>
      </c>
      <c r="O3352" s="249"/>
      <c r="P3352" s="249"/>
      <c r="Q3352" s="226"/>
      <c r="R3352" s="212" t="s">
        <v>2</v>
      </c>
      <c r="S3352" s="213" t="s">
        <v>9173</v>
      </c>
      <c r="T3352" s="236" t="s">
        <v>10379</v>
      </c>
      <c r="U3352" s="237" t="s">
        <v>6722</v>
      </c>
      <c r="V3352" s="237">
        <v>45567</v>
      </c>
      <c r="W3352" s="236" t="s">
        <v>6944</v>
      </c>
      <c r="X3352" s="237" t="s">
        <v>9173</v>
      </c>
      <c r="Y3352" s="237"/>
      <c r="Z3352" s="237"/>
      <c r="AA3352" s="225">
        <v>202409</v>
      </c>
      <c r="AB3352" s="246"/>
      <c r="AC3352" s="236" t="s">
        <v>7181</v>
      </c>
      <c r="AD3352" s="247" t="s">
        <v>7152</v>
      </c>
      <c r="AE3352" s="248">
        <v>0.4</v>
      </c>
      <c r="AF3352" s="247" t="s">
        <v>7152</v>
      </c>
      <c r="AG3352" s="242" t="str">
        <f>IFERROR(VLOOKUP(작성용!A:A,RM!A:D,4,0),"-")</f>
        <v>-</v>
      </c>
      <c r="AH3352" s="9" t="s">
        <v>9173</v>
      </c>
      <c r="AI3352" s="238" t="s">
        <v>9173</v>
      </c>
      <c r="AJ3352" s="238" t="s">
        <v>9173</v>
      </c>
      <c r="AK3352" s="238" t="s">
        <v>7182</v>
      </c>
      <c r="AL3352" s="238">
        <v>3351</v>
      </c>
    </row>
    <row r="3353" spans="1:38" x14ac:dyDescent="0.3">
      <c r="A3353" s="232">
        <v>6000291</v>
      </c>
      <c r="B3353" s="232" t="s">
        <v>10365</v>
      </c>
      <c r="C3353" s="244" t="s">
        <v>6717</v>
      </c>
      <c r="D3353" s="230" t="s">
        <v>10390</v>
      </c>
      <c r="E3353" s="239">
        <v>1101116347466</v>
      </c>
      <c r="F3353" s="243" t="s">
        <v>6966</v>
      </c>
      <c r="G3353" s="214">
        <v>0</v>
      </c>
      <c r="H3353" s="234" t="s">
        <v>9173</v>
      </c>
      <c r="I3353" s="234"/>
      <c r="J3353" s="234"/>
      <c r="K3353" s="234"/>
      <c r="L3353" s="234"/>
      <c r="M3353" s="234"/>
      <c r="N3353" s="234" t="s">
        <v>6720</v>
      </c>
      <c r="O3353" s="249"/>
      <c r="P3353" s="249"/>
      <c r="Q3353" s="226"/>
      <c r="R3353" s="212" t="s">
        <v>2</v>
      </c>
      <c r="S3353" s="213" t="s">
        <v>9173</v>
      </c>
      <c r="T3353" s="236" t="s">
        <v>10379</v>
      </c>
      <c r="U3353" s="237" t="s">
        <v>6722</v>
      </c>
      <c r="V3353" s="237">
        <v>45567</v>
      </c>
      <c r="W3353" s="236" t="s">
        <v>6944</v>
      </c>
      <c r="X3353" s="237" t="s">
        <v>9173</v>
      </c>
      <c r="Y3353" s="237"/>
      <c r="Z3353" s="237"/>
      <c r="AA3353" s="225">
        <v>202409</v>
      </c>
      <c r="AB3353" s="246"/>
      <c r="AC3353" s="236" t="s">
        <v>7181</v>
      </c>
      <c r="AD3353" s="247" t="s">
        <v>7100</v>
      </c>
      <c r="AE3353" s="248">
        <v>0</v>
      </c>
      <c r="AF3353" s="247" t="s">
        <v>7100</v>
      </c>
      <c r="AG3353" s="242" t="str">
        <f>IFERROR(VLOOKUP(작성용!A:A,RM!A:D,4,0),"-")</f>
        <v>-</v>
      </c>
      <c r="AH3353" s="9" t="s">
        <v>9173</v>
      </c>
      <c r="AI3353" s="238" t="s">
        <v>9173</v>
      </c>
      <c r="AJ3353" s="238" t="s">
        <v>9173</v>
      </c>
      <c r="AK3353" s="238" t="s">
        <v>7182</v>
      </c>
      <c r="AL3353" s="238">
        <v>3352</v>
      </c>
    </row>
    <row r="3354" spans="1:38" x14ac:dyDescent="0.3">
      <c r="A3354" s="232">
        <v>6000288</v>
      </c>
      <c r="B3354" s="232" t="s">
        <v>10366</v>
      </c>
      <c r="C3354" s="244" t="s">
        <v>6717</v>
      </c>
      <c r="D3354" s="240" t="s">
        <v>10391</v>
      </c>
      <c r="E3354" s="239">
        <v>1612110005190</v>
      </c>
      <c r="F3354" s="243" t="s">
        <v>7179</v>
      </c>
      <c r="G3354" s="214">
        <v>0</v>
      </c>
      <c r="H3354" s="234" t="s">
        <v>9173</v>
      </c>
      <c r="I3354" s="234"/>
      <c r="J3354" s="234"/>
      <c r="K3354" s="234"/>
      <c r="L3354" s="234"/>
      <c r="M3354" s="234"/>
      <c r="N3354" s="234" t="s">
        <v>6720</v>
      </c>
      <c r="O3354" s="249"/>
      <c r="P3354" s="249"/>
      <c r="Q3354" s="226"/>
      <c r="R3354" s="212" t="s">
        <v>2</v>
      </c>
      <c r="S3354" s="213" t="s">
        <v>9173</v>
      </c>
      <c r="T3354" s="236" t="s">
        <v>10379</v>
      </c>
      <c r="U3354" s="237" t="s">
        <v>6722</v>
      </c>
      <c r="V3354" s="237">
        <v>45558</v>
      </c>
      <c r="W3354" s="236" t="s">
        <v>6944</v>
      </c>
      <c r="X3354" s="237" t="s">
        <v>9173</v>
      </c>
      <c r="Y3354" s="237"/>
      <c r="Z3354" s="237"/>
      <c r="AA3354" s="225">
        <v>202409</v>
      </c>
      <c r="AB3354" s="246"/>
      <c r="AC3354" s="236" t="s">
        <v>7181</v>
      </c>
      <c r="AD3354" s="247" t="s">
        <v>7100</v>
      </c>
      <c r="AE3354" s="248">
        <v>0.4</v>
      </c>
      <c r="AF3354" s="247" t="s">
        <v>7100</v>
      </c>
      <c r="AG3354" s="242" t="str">
        <f>IFERROR(VLOOKUP(작성용!A:A,RM!A:D,4,0),"-")</f>
        <v>-</v>
      </c>
      <c r="AH3354" s="9" t="s">
        <v>9173</v>
      </c>
      <c r="AI3354" s="238" t="s">
        <v>9173</v>
      </c>
      <c r="AJ3354" s="238" t="s">
        <v>9173</v>
      </c>
      <c r="AK3354" s="238" t="s">
        <v>7182</v>
      </c>
      <c r="AL3354" s="238">
        <v>3353</v>
      </c>
    </row>
    <row r="3355" spans="1:38" x14ac:dyDescent="0.3">
      <c r="A3355" s="232">
        <v>6000288</v>
      </c>
      <c r="B3355" s="232" t="s">
        <v>10366</v>
      </c>
      <c r="C3355" s="244" t="s">
        <v>6717</v>
      </c>
      <c r="D3355" s="240" t="s">
        <v>8366</v>
      </c>
      <c r="E3355" s="239">
        <v>1101113451731</v>
      </c>
      <c r="F3355" s="243" t="s">
        <v>7044</v>
      </c>
      <c r="G3355" s="214">
        <v>0</v>
      </c>
      <c r="H3355" s="234" t="s">
        <v>9173</v>
      </c>
      <c r="I3355" s="234"/>
      <c r="J3355" s="234"/>
      <c r="K3355" s="234"/>
      <c r="L3355" s="234"/>
      <c r="M3355" s="234"/>
      <c r="N3355" s="234" t="s">
        <v>6720</v>
      </c>
      <c r="O3355" s="249"/>
      <c r="P3355" s="249"/>
      <c r="Q3355" s="226"/>
      <c r="R3355" s="212" t="s">
        <v>2</v>
      </c>
      <c r="S3355" s="213" t="s">
        <v>9173</v>
      </c>
      <c r="T3355" s="236" t="s">
        <v>10379</v>
      </c>
      <c r="U3355" s="237" t="s">
        <v>6722</v>
      </c>
      <c r="V3355" s="237">
        <v>45558</v>
      </c>
      <c r="W3355" s="236" t="s">
        <v>6944</v>
      </c>
      <c r="X3355" s="237" t="s">
        <v>9173</v>
      </c>
      <c r="Y3355" s="237"/>
      <c r="Z3355" s="237"/>
      <c r="AA3355" s="225">
        <v>202409</v>
      </c>
      <c r="AB3355" s="246"/>
      <c r="AC3355" s="236" t="s">
        <v>7181</v>
      </c>
      <c r="AD3355" s="247" t="s">
        <v>7049</v>
      </c>
      <c r="AE3355" s="248">
        <v>0</v>
      </c>
      <c r="AF3355" s="247" t="s">
        <v>7049</v>
      </c>
      <c r="AG3355" s="242" t="str">
        <f>IFERROR(VLOOKUP(작성용!A:A,RM!A:D,4,0),"-")</f>
        <v>-</v>
      </c>
      <c r="AH3355" s="9" t="s">
        <v>9173</v>
      </c>
      <c r="AI3355" s="238" t="s">
        <v>9173</v>
      </c>
      <c r="AJ3355" s="238" t="s">
        <v>9173</v>
      </c>
      <c r="AK3355" s="238" t="s">
        <v>7182</v>
      </c>
      <c r="AL3355" s="238">
        <v>3354</v>
      </c>
    </row>
    <row r="3356" spans="1:38" x14ac:dyDescent="0.3">
      <c r="A3356" s="232">
        <v>6000288</v>
      </c>
      <c r="B3356" s="232" t="s">
        <v>10366</v>
      </c>
      <c r="C3356" s="244" t="s">
        <v>6717</v>
      </c>
      <c r="D3356" s="240" t="s">
        <v>8366</v>
      </c>
      <c r="E3356" s="239">
        <v>1101113451731</v>
      </c>
      <c r="F3356" s="243" t="s">
        <v>7179</v>
      </c>
      <c r="G3356" s="214">
        <v>0</v>
      </c>
      <c r="H3356" s="234" t="s">
        <v>9173</v>
      </c>
      <c r="I3356" s="234"/>
      <c r="J3356" s="234"/>
      <c r="K3356" s="234"/>
      <c r="L3356" s="234"/>
      <c r="M3356" s="234"/>
      <c r="N3356" s="234" t="s">
        <v>6720</v>
      </c>
      <c r="O3356" s="249"/>
      <c r="P3356" s="249"/>
      <c r="Q3356" s="226"/>
      <c r="R3356" s="212" t="s">
        <v>2</v>
      </c>
      <c r="S3356" s="213" t="s">
        <v>9173</v>
      </c>
      <c r="T3356" s="236" t="s">
        <v>10379</v>
      </c>
      <c r="U3356" s="237" t="s">
        <v>6722</v>
      </c>
      <c r="V3356" s="237">
        <v>45558</v>
      </c>
      <c r="W3356" s="236" t="s">
        <v>6944</v>
      </c>
      <c r="X3356" s="237" t="s">
        <v>9173</v>
      </c>
      <c r="Y3356" s="237"/>
      <c r="Z3356" s="237"/>
      <c r="AA3356" s="225">
        <v>202409</v>
      </c>
      <c r="AB3356" s="246"/>
      <c r="AC3356" s="236" t="s">
        <v>7181</v>
      </c>
      <c r="AD3356" s="247" t="s">
        <v>7049</v>
      </c>
      <c r="AE3356" s="248">
        <v>0</v>
      </c>
      <c r="AF3356" s="247" t="s">
        <v>7049</v>
      </c>
      <c r="AG3356" s="242" t="str">
        <f>IFERROR(VLOOKUP(작성용!A:A,RM!A:D,4,0),"-")</f>
        <v>-</v>
      </c>
      <c r="AH3356" s="9" t="s">
        <v>9173</v>
      </c>
      <c r="AI3356" s="238" t="s">
        <v>9173</v>
      </c>
      <c r="AJ3356" s="238" t="s">
        <v>9173</v>
      </c>
      <c r="AK3356" s="238" t="s">
        <v>7182</v>
      </c>
      <c r="AL3356" s="238">
        <v>3355</v>
      </c>
    </row>
    <row r="3357" spans="1:38" x14ac:dyDescent="0.3">
      <c r="A3357" s="232">
        <v>6000288</v>
      </c>
      <c r="B3357" s="232" t="s">
        <v>10366</v>
      </c>
      <c r="C3357" s="244" t="s">
        <v>6717</v>
      </c>
      <c r="D3357" s="231" t="s">
        <v>10392</v>
      </c>
      <c r="E3357" s="239">
        <v>1201110038639</v>
      </c>
      <c r="F3357" s="243" t="s">
        <v>7044</v>
      </c>
      <c r="G3357" s="214">
        <v>0</v>
      </c>
      <c r="H3357" s="234" t="s">
        <v>9173</v>
      </c>
      <c r="I3357" s="234"/>
      <c r="J3357" s="234"/>
      <c r="K3357" s="234"/>
      <c r="L3357" s="234"/>
      <c r="M3357" s="234"/>
      <c r="N3357" s="234" t="s">
        <v>6720</v>
      </c>
      <c r="O3357" s="249"/>
      <c r="P3357" s="249"/>
      <c r="Q3357" s="226"/>
      <c r="R3357" s="212" t="s">
        <v>2</v>
      </c>
      <c r="S3357" s="213" t="s">
        <v>9173</v>
      </c>
      <c r="T3357" s="236" t="s">
        <v>10379</v>
      </c>
      <c r="U3357" s="237" t="s">
        <v>6722</v>
      </c>
      <c r="V3357" s="237">
        <v>45558</v>
      </c>
      <c r="W3357" s="236" t="s">
        <v>6944</v>
      </c>
      <c r="X3357" s="237" t="s">
        <v>9173</v>
      </c>
      <c r="Y3357" s="237"/>
      <c r="Z3357" s="237"/>
      <c r="AA3357" s="225">
        <v>202409</v>
      </c>
      <c r="AB3357" s="246"/>
      <c r="AC3357" s="236" t="s">
        <v>7181</v>
      </c>
      <c r="AD3357" s="247" t="s">
        <v>6910</v>
      </c>
      <c r="AE3357" s="248">
        <v>0</v>
      </c>
      <c r="AF3357" s="247" t="s">
        <v>6910</v>
      </c>
      <c r="AG3357" s="242" t="str">
        <f>IFERROR(VLOOKUP(작성용!A:A,RM!A:D,4,0),"-")</f>
        <v>-</v>
      </c>
      <c r="AH3357" s="9" t="s">
        <v>9173</v>
      </c>
      <c r="AI3357" s="238" t="s">
        <v>9173</v>
      </c>
      <c r="AJ3357" s="238" t="s">
        <v>9173</v>
      </c>
      <c r="AK3357" s="238" t="s">
        <v>7182</v>
      </c>
      <c r="AL3357" s="238">
        <v>3356</v>
      </c>
    </row>
    <row r="3358" spans="1:38" x14ac:dyDescent="0.3">
      <c r="A3358" s="232">
        <v>6000288</v>
      </c>
      <c r="B3358" s="232" t="s">
        <v>10366</v>
      </c>
      <c r="C3358" s="244" t="s">
        <v>6717</v>
      </c>
      <c r="D3358" s="231" t="s">
        <v>10393</v>
      </c>
      <c r="E3358" s="239">
        <v>1101110545751</v>
      </c>
      <c r="F3358" s="243" t="s">
        <v>6931</v>
      </c>
      <c r="G3358" s="214">
        <v>0</v>
      </c>
      <c r="H3358" s="234" t="s">
        <v>9173</v>
      </c>
      <c r="I3358" s="234"/>
      <c r="J3358" s="234"/>
      <c r="K3358" s="234"/>
      <c r="L3358" s="234"/>
      <c r="M3358" s="234"/>
      <c r="N3358" s="234" t="s">
        <v>6720</v>
      </c>
      <c r="O3358" s="249"/>
      <c r="P3358" s="249"/>
      <c r="Q3358" s="226"/>
      <c r="R3358" s="212" t="s">
        <v>2</v>
      </c>
      <c r="S3358" s="213" t="s">
        <v>9173</v>
      </c>
      <c r="T3358" s="236" t="s">
        <v>10379</v>
      </c>
      <c r="U3358" s="237" t="s">
        <v>6722</v>
      </c>
      <c r="V3358" s="237">
        <v>45558</v>
      </c>
      <c r="W3358" s="236" t="s">
        <v>6944</v>
      </c>
      <c r="X3358" s="237" t="s">
        <v>9173</v>
      </c>
      <c r="Y3358" s="237"/>
      <c r="Z3358" s="237"/>
      <c r="AA3358" s="225">
        <v>202409</v>
      </c>
      <c r="AB3358" s="246"/>
      <c r="AC3358" s="236" t="s">
        <v>7181</v>
      </c>
      <c r="AD3358" s="247" t="s">
        <v>6910</v>
      </c>
      <c r="AE3358" s="248">
        <v>0</v>
      </c>
      <c r="AF3358" s="247" t="s">
        <v>6910</v>
      </c>
      <c r="AG3358" s="242" t="str">
        <f>IFERROR(VLOOKUP(작성용!A:A,RM!A:D,4,0),"-")</f>
        <v>-</v>
      </c>
      <c r="AH3358" s="9" t="s">
        <v>9173</v>
      </c>
      <c r="AI3358" s="238" t="s">
        <v>9173</v>
      </c>
      <c r="AJ3358" s="238" t="s">
        <v>9173</v>
      </c>
      <c r="AK3358" s="238" t="s">
        <v>7182</v>
      </c>
      <c r="AL3358" s="238">
        <v>3357</v>
      </c>
    </row>
    <row r="3359" spans="1:38" x14ac:dyDescent="0.3">
      <c r="A3359" s="232">
        <v>6000288</v>
      </c>
      <c r="B3359" s="232" t="s">
        <v>10366</v>
      </c>
      <c r="C3359" s="244" t="s">
        <v>6717</v>
      </c>
      <c r="D3359" s="240" t="s">
        <v>10394</v>
      </c>
      <c r="E3359" s="239">
        <v>1942110041004</v>
      </c>
      <c r="F3359" s="243" t="s">
        <v>7179</v>
      </c>
      <c r="G3359" s="214">
        <v>0</v>
      </c>
      <c r="H3359" s="234" t="s">
        <v>9173</v>
      </c>
      <c r="I3359" s="234"/>
      <c r="J3359" s="234"/>
      <c r="K3359" s="234"/>
      <c r="L3359" s="234"/>
      <c r="M3359" s="234"/>
      <c r="N3359" s="234" t="s">
        <v>6720</v>
      </c>
      <c r="O3359" s="249"/>
      <c r="P3359" s="249"/>
      <c r="Q3359" s="226"/>
      <c r="R3359" s="212" t="s">
        <v>2</v>
      </c>
      <c r="S3359" s="213" t="s">
        <v>9173</v>
      </c>
      <c r="T3359" s="236" t="s">
        <v>10379</v>
      </c>
      <c r="U3359" s="237" t="s">
        <v>6722</v>
      </c>
      <c r="V3359" s="237">
        <v>45558</v>
      </c>
      <c r="W3359" s="236" t="s">
        <v>6944</v>
      </c>
      <c r="X3359" s="237" t="s">
        <v>9173</v>
      </c>
      <c r="Y3359" s="237"/>
      <c r="Z3359" s="237"/>
      <c r="AA3359" s="225">
        <v>202409</v>
      </c>
      <c r="AB3359" s="246"/>
      <c r="AC3359" s="236" t="s">
        <v>7181</v>
      </c>
      <c r="AD3359" s="247" t="s">
        <v>7158</v>
      </c>
      <c r="AE3359" s="248">
        <v>0.4</v>
      </c>
      <c r="AF3359" s="247" t="s">
        <v>7158</v>
      </c>
      <c r="AG3359" s="242" t="str">
        <f>IFERROR(VLOOKUP(작성용!A:A,RM!A:D,4,0),"-")</f>
        <v>-</v>
      </c>
      <c r="AH3359" s="9" t="s">
        <v>9173</v>
      </c>
      <c r="AI3359" s="238" t="s">
        <v>9173</v>
      </c>
      <c r="AJ3359" s="238" t="s">
        <v>9173</v>
      </c>
      <c r="AK3359" s="238" t="s">
        <v>7182</v>
      </c>
      <c r="AL3359" s="238">
        <v>3358</v>
      </c>
    </row>
    <row r="3360" spans="1:38" x14ac:dyDescent="0.3">
      <c r="A3360" s="232">
        <v>6000288</v>
      </c>
      <c r="B3360" s="232" t="s">
        <v>10366</v>
      </c>
      <c r="C3360" s="244" t="s">
        <v>6717</v>
      </c>
      <c r="D3360" s="240" t="s">
        <v>10394</v>
      </c>
      <c r="E3360" s="239">
        <v>1942110041004</v>
      </c>
      <c r="F3360" s="243" t="s">
        <v>6966</v>
      </c>
      <c r="G3360" s="214">
        <v>1</v>
      </c>
      <c r="H3360" s="234" t="s">
        <v>9173</v>
      </c>
      <c r="I3360" s="234"/>
      <c r="J3360" s="234"/>
      <c r="K3360" s="234"/>
      <c r="L3360" s="234"/>
      <c r="M3360" s="234"/>
      <c r="N3360" s="234" t="s">
        <v>6720</v>
      </c>
      <c r="O3360" s="249"/>
      <c r="P3360" s="249"/>
      <c r="Q3360" s="226"/>
      <c r="R3360" s="212" t="s">
        <v>2</v>
      </c>
      <c r="S3360" s="213" t="s">
        <v>9173</v>
      </c>
      <c r="T3360" s="236" t="s">
        <v>10379</v>
      </c>
      <c r="U3360" s="237" t="s">
        <v>6722</v>
      </c>
      <c r="V3360" s="237">
        <v>45558</v>
      </c>
      <c r="W3360" s="236" t="s">
        <v>6944</v>
      </c>
      <c r="X3360" s="237" t="s">
        <v>9173</v>
      </c>
      <c r="Y3360" s="237"/>
      <c r="Z3360" s="237"/>
      <c r="AA3360" s="225">
        <v>202409</v>
      </c>
      <c r="AB3360" s="246"/>
      <c r="AC3360" s="236" t="s">
        <v>7181</v>
      </c>
      <c r="AD3360" s="247" t="s">
        <v>7158</v>
      </c>
      <c r="AE3360" s="248">
        <v>0</v>
      </c>
      <c r="AF3360" s="247" t="s">
        <v>7158</v>
      </c>
      <c r="AG3360" s="242" t="str">
        <f>IFERROR(VLOOKUP(작성용!A:A,RM!A:D,4,0),"-")</f>
        <v>-</v>
      </c>
      <c r="AH3360" s="9" t="s">
        <v>9173</v>
      </c>
      <c r="AI3360" s="238" t="s">
        <v>9173</v>
      </c>
      <c r="AJ3360" s="238" t="s">
        <v>9173</v>
      </c>
      <c r="AK3360" s="238" t="s">
        <v>7182</v>
      </c>
      <c r="AL3360" s="238">
        <v>3359</v>
      </c>
    </row>
    <row r="3361" spans="1:38" x14ac:dyDescent="0.3">
      <c r="A3361" s="232">
        <v>6000288</v>
      </c>
      <c r="B3361" s="232" t="s">
        <v>10366</v>
      </c>
      <c r="C3361" s="244" t="s">
        <v>6717</v>
      </c>
      <c r="D3361" s="230" t="s">
        <v>7583</v>
      </c>
      <c r="E3361" s="239">
        <v>1348110178873</v>
      </c>
      <c r="F3361" s="243" t="s">
        <v>6966</v>
      </c>
      <c r="G3361" s="214">
        <v>0</v>
      </c>
      <c r="H3361" s="234" t="s">
        <v>9173</v>
      </c>
      <c r="I3361" s="234"/>
      <c r="J3361" s="234"/>
      <c r="K3361" s="234"/>
      <c r="L3361" s="234"/>
      <c r="M3361" s="234"/>
      <c r="N3361" s="234" t="s">
        <v>6720</v>
      </c>
      <c r="O3361" s="249"/>
      <c r="P3361" s="249"/>
      <c r="Q3361" s="226"/>
      <c r="R3361" s="212" t="s">
        <v>2</v>
      </c>
      <c r="S3361" s="213" t="s">
        <v>9173</v>
      </c>
      <c r="T3361" s="236" t="s">
        <v>10379</v>
      </c>
      <c r="U3361" s="237" t="s">
        <v>6722</v>
      </c>
      <c r="V3361" s="237">
        <v>45558</v>
      </c>
      <c r="W3361" s="236" t="s">
        <v>6944</v>
      </c>
      <c r="X3361" s="237" t="s">
        <v>9173</v>
      </c>
      <c r="Y3361" s="237"/>
      <c r="Z3361" s="237"/>
      <c r="AA3361" s="225">
        <v>202409</v>
      </c>
      <c r="AB3361" s="246"/>
      <c r="AC3361" s="236" t="s">
        <v>7181</v>
      </c>
      <c r="AD3361" s="247" t="s">
        <v>6910</v>
      </c>
      <c r="AE3361" s="248">
        <v>0</v>
      </c>
      <c r="AF3361" s="247" t="s">
        <v>6910</v>
      </c>
      <c r="AG3361" s="242" t="str">
        <f>IFERROR(VLOOKUP(작성용!A:A,RM!A:D,4,0),"-")</f>
        <v>-</v>
      </c>
      <c r="AH3361" s="9" t="s">
        <v>9173</v>
      </c>
      <c r="AI3361" s="238" t="s">
        <v>9173</v>
      </c>
      <c r="AJ3361" s="238" t="s">
        <v>9173</v>
      </c>
      <c r="AK3361" s="238" t="s">
        <v>7182</v>
      </c>
      <c r="AL3361" s="238">
        <v>3360</v>
      </c>
    </row>
    <row r="3362" spans="1:38" x14ac:dyDescent="0.3">
      <c r="A3362" s="232">
        <v>6000288</v>
      </c>
      <c r="B3362" s="232" t="s">
        <v>10366</v>
      </c>
      <c r="C3362" s="244" t="s">
        <v>6717</v>
      </c>
      <c r="D3362" s="240" t="s">
        <v>10395</v>
      </c>
      <c r="E3362" s="239">
        <v>1211110059387</v>
      </c>
      <c r="F3362" s="243" t="s">
        <v>7179</v>
      </c>
      <c r="G3362" s="214">
        <v>0</v>
      </c>
      <c r="H3362" s="234" t="s">
        <v>9173</v>
      </c>
      <c r="I3362" s="234"/>
      <c r="J3362" s="234"/>
      <c r="K3362" s="234"/>
      <c r="L3362" s="234"/>
      <c r="M3362" s="234"/>
      <c r="N3362" s="234" t="s">
        <v>6720</v>
      </c>
      <c r="O3362" s="249"/>
      <c r="P3362" s="249"/>
      <c r="Q3362" s="226"/>
      <c r="R3362" s="212" t="s">
        <v>2</v>
      </c>
      <c r="S3362" s="213" t="s">
        <v>9173</v>
      </c>
      <c r="T3362" s="236" t="s">
        <v>10379</v>
      </c>
      <c r="U3362" s="237" t="s">
        <v>6722</v>
      </c>
      <c r="V3362" s="237">
        <v>45558</v>
      </c>
      <c r="W3362" s="236" t="s">
        <v>6944</v>
      </c>
      <c r="X3362" s="237" t="s">
        <v>9173</v>
      </c>
      <c r="Y3362" s="237"/>
      <c r="Z3362" s="237"/>
      <c r="AA3362" s="225">
        <v>202409</v>
      </c>
      <c r="AB3362" s="246"/>
      <c r="AC3362" s="236" t="s">
        <v>7181</v>
      </c>
      <c r="AD3362" s="247" t="s">
        <v>7115</v>
      </c>
      <c r="AE3362" s="248">
        <v>0.4</v>
      </c>
      <c r="AF3362" s="247" t="s">
        <v>7115</v>
      </c>
      <c r="AG3362" s="242" t="str">
        <f>IFERROR(VLOOKUP(작성용!A:A,RM!A:D,4,0),"-")</f>
        <v>-</v>
      </c>
      <c r="AH3362" s="9" t="s">
        <v>9173</v>
      </c>
      <c r="AI3362" s="238" t="s">
        <v>9173</v>
      </c>
      <c r="AJ3362" s="238" t="s">
        <v>9173</v>
      </c>
      <c r="AK3362" s="238" t="s">
        <v>7182</v>
      </c>
      <c r="AL3362" s="238">
        <v>3361</v>
      </c>
    </row>
    <row r="3363" spans="1:38" x14ac:dyDescent="0.3">
      <c r="A3363" s="232">
        <v>6000288</v>
      </c>
      <c r="B3363" s="232" t="s">
        <v>10366</v>
      </c>
      <c r="C3363" s="244" t="s">
        <v>6717</v>
      </c>
      <c r="D3363" s="240" t="s">
        <v>8647</v>
      </c>
      <c r="E3363" s="239">
        <v>1101116803400</v>
      </c>
      <c r="F3363" s="243" t="s">
        <v>6966</v>
      </c>
      <c r="G3363" s="214">
        <v>1</v>
      </c>
      <c r="H3363" s="234" t="s">
        <v>9173</v>
      </c>
      <c r="I3363" s="234"/>
      <c r="J3363" s="234"/>
      <c r="K3363" s="234"/>
      <c r="L3363" s="234"/>
      <c r="M3363" s="234"/>
      <c r="N3363" s="234" t="s">
        <v>6720</v>
      </c>
      <c r="O3363" s="249"/>
      <c r="P3363" s="249"/>
      <c r="Q3363" s="226"/>
      <c r="R3363" s="212" t="s">
        <v>2</v>
      </c>
      <c r="S3363" s="213" t="s">
        <v>9173</v>
      </c>
      <c r="T3363" s="236" t="s">
        <v>10379</v>
      </c>
      <c r="U3363" s="237" t="s">
        <v>6722</v>
      </c>
      <c r="V3363" s="237">
        <v>45558</v>
      </c>
      <c r="W3363" s="236" t="s">
        <v>6944</v>
      </c>
      <c r="X3363" s="237" t="s">
        <v>9173</v>
      </c>
      <c r="Y3363" s="237"/>
      <c r="Z3363" s="237"/>
      <c r="AA3363" s="225">
        <v>202409</v>
      </c>
      <c r="AB3363" s="246"/>
      <c r="AC3363" s="236" t="s">
        <v>7181</v>
      </c>
      <c r="AD3363" s="247" t="s">
        <v>7158</v>
      </c>
      <c r="AE3363" s="248">
        <v>0</v>
      </c>
      <c r="AF3363" s="247" t="s">
        <v>7158</v>
      </c>
      <c r="AG3363" s="242" t="str">
        <f>IFERROR(VLOOKUP(작성용!A:A,RM!A:D,4,0),"-")</f>
        <v>-</v>
      </c>
      <c r="AH3363" s="9" t="s">
        <v>9173</v>
      </c>
      <c r="AI3363" s="238" t="s">
        <v>9173</v>
      </c>
      <c r="AJ3363" s="238" t="s">
        <v>9173</v>
      </c>
      <c r="AK3363" s="238" t="s">
        <v>7182</v>
      </c>
      <c r="AL3363" s="238">
        <v>3362</v>
      </c>
    </row>
    <row r="3364" spans="1:38" x14ac:dyDescent="0.3">
      <c r="A3364" s="232">
        <v>6000288</v>
      </c>
      <c r="B3364" s="232" t="s">
        <v>10366</v>
      </c>
      <c r="C3364" s="244" t="s">
        <v>6717</v>
      </c>
      <c r="D3364" s="240" t="s">
        <v>10396</v>
      </c>
      <c r="E3364" s="239">
        <v>1101116039162</v>
      </c>
      <c r="F3364" s="243" t="s">
        <v>7179</v>
      </c>
      <c r="G3364" s="214">
        <v>1</v>
      </c>
      <c r="H3364" s="234" t="s">
        <v>9173</v>
      </c>
      <c r="I3364" s="234"/>
      <c r="J3364" s="234"/>
      <c r="K3364" s="234"/>
      <c r="L3364" s="234"/>
      <c r="M3364" s="234"/>
      <c r="N3364" s="234" t="s">
        <v>6720</v>
      </c>
      <c r="O3364" s="249"/>
      <c r="P3364" s="249"/>
      <c r="Q3364" s="226"/>
      <c r="R3364" s="212" t="s">
        <v>2</v>
      </c>
      <c r="S3364" s="213" t="s">
        <v>9173</v>
      </c>
      <c r="T3364" s="236" t="s">
        <v>10379</v>
      </c>
      <c r="U3364" s="237" t="s">
        <v>6722</v>
      </c>
      <c r="V3364" s="237">
        <v>45558</v>
      </c>
      <c r="W3364" s="236" t="s">
        <v>6944</v>
      </c>
      <c r="X3364" s="237" t="s">
        <v>9173</v>
      </c>
      <c r="Y3364" s="237"/>
      <c r="Z3364" s="237"/>
      <c r="AA3364" s="225">
        <v>202409</v>
      </c>
      <c r="AB3364" s="246"/>
      <c r="AC3364" s="236" t="s">
        <v>7181</v>
      </c>
      <c r="AD3364" s="247" t="s">
        <v>7100</v>
      </c>
      <c r="AE3364" s="248">
        <v>0.4</v>
      </c>
      <c r="AF3364" s="247" t="s">
        <v>7100</v>
      </c>
      <c r="AG3364" s="242" t="str">
        <f>IFERROR(VLOOKUP(작성용!A:A,RM!A:D,4,0),"-")</f>
        <v>-</v>
      </c>
      <c r="AH3364" s="9" t="s">
        <v>9173</v>
      </c>
      <c r="AI3364" s="238" t="s">
        <v>9173</v>
      </c>
      <c r="AJ3364" s="238" t="s">
        <v>9173</v>
      </c>
      <c r="AK3364" s="238" t="s">
        <v>7182</v>
      </c>
      <c r="AL3364" s="238">
        <v>3363</v>
      </c>
    </row>
    <row r="3365" spans="1:38" x14ac:dyDescent="0.3">
      <c r="A3365" s="232">
        <v>6000260</v>
      </c>
      <c r="B3365" s="232" t="s">
        <v>10367</v>
      </c>
      <c r="C3365" s="244" t="s">
        <v>6717</v>
      </c>
      <c r="D3365" s="240" t="s">
        <v>8645</v>
      </c>
      <c r="E3365" s="239" t="s">
        <v>5295</v>
      </c>
      <c r="F3365" s="243" t="s">
        <v>6966</v>
      </c>
      <c r="G3365" s="214">
        <v>0</v>
      </c>
      <c r="H3365" s="234" t="s">
        <v>9173</v>
      </c>
      <c r="I3365" s="234"/>
      <c r="J3365" s="234"/>
      <c r="K3365" s="234"/>
      <c r="L3365" s="234"/>
      <c r="M3365" s="234"/>
      <c r="N3365" s="234" t="s">
        <v>6720</v>
      </c>
      <c r="O3365" s="249"/>
      <c r="P3365" s="249"/>
      <c r="Q3365" s="226"/>
      <c r="R3365" s="212" t="s">
        <v>2</v>
      </c>
      <c r="S3365" s="213" t="s">
        <v>9173</v>
      </c>
      <c r="T3365" s="236" t="s">
        <v>10379</v>
      </c>
      <c r="U3365" s="237" t="s">
        <v>6722</v>
      </c>
      <c r="V3365" s="237">
        <v>45567</v>
      </c>
      <c r="W3365" s="236" t="s">
        <v>6944</v>
      </c>
      <c r="X3365" s="237" t="s">
        <v>9173</v>
      </c>
      <c r="Y3365" s="237"/>
      <c r="Z3365" s="237"/>
      <c r="AA3365" s="225">
        <v>202409</v>
      </c>
      <c r="AB3365" s="246"/>
      <c r="AC3365" s="236" t="s">
        <v>7181</v>
      </c>
      <c r="AD3365" s="247" t="s">
        <v>7289</v>
      </c>
      <c r="AE3365" s="248">
        <v>0</v>
      </c>
      <c r="AF3365" s="247" t="s">
        <v>7289</v>
      </c>
      <c r="AG3365" s="242" t="str">
        <f>IFERROR(VLOOKUP(작성용!A:A,RM!A:D,4,0),"-")</f>
        <v>-</v>
      </c>
      <c r="AH3365" s="9" t="s">
        <v>9173</v>
      </c>
      <c r="AI3365" s="238" t="s">
        <v>9173</v>
      </c>
      <c r="AJ3365" s="238" t="s">
        <v>9173</v>
      </c>
      <c r="AK3365" s="238" t="s">
        <v>7182</v>
      </c>
      <c r="AL3365" s="238">
        <v>3364</v>
      </c>
    </row>
    <row r="3366" spans="1:38" x14ac:dyDescent="0.3">
      <c r="A3366" s="232">
        <v>6000260</v>
      </c>
      <c r="B3366" s="232" t="s">
        <v>10367</v>
      </c>
      <c r="C3366" s="244" t="s">
        <v>6717</v>
      </c>
      <c r="D3366" s="230" t="s">
        <v>10397</v>
      </c>
      <c r="E3366" s="239" t="s">
        <v>6675</v>
      </c>
      <c r="F3366" s="243" t="s">
        <v>6966</v>
      </c>
      <c r="G3366" s="214">
        <v>0</v>
      </c>
      <c r="H3366" s="234" t="s">
        <v>9173</v>
      </c>
      <c r="I3366" s="234"/>
      <c r="J3366" s="234"/>
      <c r="K3366" s="234"/>
      <c r="L3366" s="234"/>
      <c r="M3366" s="234"/>
      <c r="N3366" s="234" t="s">
        <v>6720</v>
      </c>
      <c r="O3366" s="249"/>
      <c r="P3366" s="249"/>
      <c r="Q3366" s="226"/>
      <c r="R3366" s="212" t="s">
        <v>2</v>
      </c>
      <c r="S3366" s="213" t="s">
        <v>9173</v>
      </c>
      <c r="T3366" s="236" t="s">
        <v>10379</v>
      </c>
      <c r="U3366" s="237" t="s">
        <v>6722</v>
      </c>
      <c r="V3366" s="237">
        <v>45567</v>
      </c>
      <c r="W3366" s="236" t="s">
        <v>6944</v>
      </c>
      <c r="X3366" s="237" t="s">
        <v>9173</v>
      </c>
      <c r="Y3366" s="237"/>
      <c r="Z3366" s="237"/>
      <c r="AA3366" s="225">
        <v>202409</v>
      </c>
      <c r="AB3366" s="246"/>
      <c r="AC3366" s="236" t="s">
        <v>7181</v>
      </c>
      <c r="AD3366" s="247" t="s">
        <v>7110</v>
      </c>
      <c r="AE3366" s="248">
        <v>0</v>
      </c>
      <c r="AF3366" s="247" t="s">
        <v>7110</v>
      </c>
      <c r="AG3366" s="242" t="str">
        <f>IFERROR(VLOOKUP(작성용!A:A,RM!A:D,4,0),"-")</f>
        <v>-</v>
      </c>
      <c r="AH3366" s="9" t="s">
        <v>9173</v>
      </c>
      <c r="AI3366" s="238" t="s">
        <v>9173</v>
      </c>
      <c r="AJ3366" s="238" t="s">
        <v>9173</v>
      </c>
      <c r="AK3366" s="238" t="s">
        <v>7182</v>
      </c>
      <c r="AL3366" s="238">
        <v>3365</v>
      </c>
    </row>
    <row r="3367" spans="1:38" x14ac:dyDescent="0.3">
      <c r="A3367" s="232">
        <v>6000260</v>
      </c>
      <c r="B3367" s="232" t="s">
        <v>10367</v>
      </c>
      <c r="C3367" s="244" t="s">
        <v>6717</v>
      </c>
      <c r="D3367" s="230" t="s">
        <v>10398</v>
      </c>
      <c r="E3367" s="239" t="s">
        <v>6676</v>
      </c>
      <c r="F3367" s="243" t="s">
        <v>6966</v>
      </c>
      <c r="G3367" s="214">
        <v>0</v>
      </c>
      <c r="H3367" s="234" t="s">
        <v>9173</v>
      </c>
      <c r="I3367" s="234"/>
      <c r="J3367" s="234"/>
      <c r="K3367" s="234"/>
      <c r="L3367" s="234"/>
      <c r="M3367" s="234"/>
      <c r="N3367" s="234" t="s">
        <v>6720</v>
      </c>
      <c r="O3367" s="249"/>
      <c r="P3367" s="249"/>
      <c r="Q3367" s="226"/>
      <c r="R3367" s="212" t="s">
        <v>2</v>
      </c>
      <c r="S3367" s="213" t="s">
        <v>9173</v>
      </c>
      <c r="T3367" s="236" t="s">
        <v>10379</v>
      </c>
      <c r="U3367" s="237" t="s">
        <v>6722</v>
      </c>
      <c r="V3367" s="237">
        <v>45567</v>
      </c>
      <c r="W3367" s="236" t="s">
        <v>6944</v>
      </c>
      <c r="X3367" s="237" t="s">
        <v>9173</v>
      </c>
      <c r="Y3367" s="237"/>
      <c r="Z3367" s="237"/>
      <c r="AA3367" s="225">
        <v>202409</v>
      </c>
      <c r="AB3367" s="246"/>
      <c r="AC3367" s="236" t="s">
        <v>7181</v>
      </c>
      <c r="AD3367" s="247" t="s">
        <v>7606</v>
      </c>
      <c r="AE3367" s="248">
        <v>0</v>
      </c>
      <c r="AF3367" s="247" t="s">
        <v>7606</v>
      </c>
      <c r="AG3367" s="242" t="str">
        <f>IFERROR(VLOOKUP(작성용!A:A,RM!A:D,4,0),"-")</f>
        <v>-</v>
      </c>
      <c r="AH3367" s="9" t="s">
        <v>9173</v>
      </c>
      <c r="AI3367" s="238" t="s">
        <v>9173</v>
      </c>
      <c r="AJ3367" s="238" t="s">
        <v>9173</v>
      </c>
      <c r="AK3367" s="238" t="s">
        <v>7182</v>
      </c>
      <c r="AL3367" s="238">
        <v>3366</v>
      </c>
    </row>
    <row r="3368" spans="1:38" x14ac:dyDescent="0.3">
      <c r="A3368" s="232">
        <v>6000260</v>
      </c>
      <c r="B3368" s="232" t="s">
        <v>10367</v>
      </c>
      <c r="C3368" s="244" t="s">
        <v>6717</v>
      </c>
      <c r="D3368" s="240" t="s">
        <v>10399</v>
      </c>
      <c r="E3368" s="239" t="s">
        <v>6677</v>
      </c>
      <c r="F3368" s="243" t="s">
        <v>6966</v>
      </c>
      <c r="G3368" s="214">
        <v>0</v>
      </c>
      <c r="H3368" s="234" t="s">
        <v>9173</v>
      </c>
      <c r="I3368" s="234"/>
      <c r="J3368" s="234"/>
      <c r="K3368" s="234"/>
      <c r="L3368" s="234"/>
      <c r="M3368" s="234"/>
      <c r="N3368" s="234" t="s">
        <v>6720</v>
      </c>
      <c r="O3368" s="249"/>
      <c r="P3368" s="249"/>
      <c r="Q3368" s="226"/>
      <c r="R3368" s="212" t="s">
        <v>2</v>
      </c>
      <c r="S3368" s="213" t="s">
        <v>9173</v>
      </c>
      <c r="T3368" s="236" t="s">
        <v>10379</v>
      </c>
      <c r="U3368" s="237" t="s">
        <v>6722</v>
      </c>
      <c r="V3368" s="237">
        <v>45567</v>
      </c>
      <c r="W3368" s="236" t="s">
        <v>6944</v>
      </c>
      <c r="X3368" s="237" t="s">
        <v>9173</v>
      </c>
      <c r="Y3368" s="237"/>
      <c r="Z3368" s="237"/>
      <c r="AA3368" s="225">
        <v>202409</v>
      </c>
      <c r="AB3368" s="246"/>
      <c r="AC3368" s="236" t="s">
        <v>7181</v>
      </c>
      <c r="AD3368" s="247" t="s">
        <v>7160</v>
      </c>
      <c r="AE3368" s="248">
        <v>0.4</v>
      </c>
      <c r="AF3368" s="247" t="s">
        <v>7160</v>
      </c>
      <c r="AG3368" s="242" t="str">
        <f>IFERROR(VLOOKUP(작성용!A:A,RM!A:D,4,0),"-")</f>
        <v>-</v>
      </c>
      <c r="AH3368" s="9" t="s">
        <v>9173</v>
      </c>
      <c r="AI3368" s="238" t="s">
        <v>9173</v>
      </c>
      <c r="AJ3368" s="238" t="s">
        <v>9173</v>
      </c>
      <c r="AK3368" s="238" t="s">
        <v>7182</v>
      </c>
      <c r="AL3368" s="238">
        <v>3367</v>
      </c>
    </row>
    <row r="3369" spans="1:38" x14ac:dyDescent="0.3">
      <c r="A3369" s="232">
        <v>6000260</v>
      </c>
      <c r="B3369" s="232" t="s">
        <v>10367</v>
      </c>
      <c r="C3369" s="244" t="s">
        <v>6717</v>
      </c>
      <c r="D3369" s="231" t="s">
        <v>10400</v>
      </c>
      <c r="E3369" s="239" t="s">
        <v>6678</v>
      </c>
      <c r="F3369" s="243" t="s">
        <v>6966</v>
      </c>
      <c r="G3369" s="214">
        <v>0</v>
      </c>
      <c r="H3369" s="234" t="s">
        <v>9173</v>
      </c>
      <c r="I3369" s="234"/>
      <c r="J3369" s="234"/>
      <c r="K3369" s="234"/>
      <c r="L3369" s="234"/>
      <c r="M3369" s="234"/>
      <c r="N3369" s="234" t="s">
        <v>6720</v>
      </c>
      <c r="O3369" s="249"/>
      <c r="P3369" s="249"/>
      <c r="Q3369" s="226"/>
      <c r="R3369" s="212" t="s">
        <v>2</v>
      </c>
      <c r="S3369" s="213" t="s">
        <v>9173</v>
      </c>
      <c r="T3369" s="236" t="s">
        <v>10379</v>
      </c>
      <c r="U3369" s="237" t="s">
        <v>6722</v>
      </c>
      <c r="V3369" s="237">
        <v>45567</v>
      </c>
      <c r="W3369" s="236" t="s">
        <v>6944</v>
      </c>
      <c r="X3369" s="237" t="s">
        <v>9173</v>
      </c>
      <c r="Y3369" s="237"/>
      <c r="Z3369" s="237"/>
      <c r="AA3369" s="225">
        <v>202409</v>
      </c>
      <c r="AB3369" s="246"/>
      <c r="AC3369" s="236" t="s">
        <v>7181</v>
      </c>
      <c r="AD3369" s="247" t="s">
        <v>7196</v>
      </c>
      <c r="AE3369" s="248">
        <v>0</v>
      </c>
      <c r="AF3369" s="247" t="s">
        <v>7196</v>
      </c>
      <c r="AG3369" s="242" t="str">
        <f>IFERROR(VLOOKUP(작성용!A:A,RM!A:D,4,0),"-")</f>
        <v>-</v>
      </c>
      <c r="AH3369" s="9" t="s">
        <v>9173</v>
      </c>
      <c r="AI3369" s="238" t="s">
        <v>9173</v>
      </c>
      <c r="AJ3369" s="238" t="s">
        <v>9173</v>
      </c>
      <c r="AK3369" s="238" t="s">
        <v>7182</v>
      </c>
      <c r="AL3369" s="238">
        <v>3368</v>
      </c>
    </row>
    <row r="3370" spans="1:38" x14ac:dyDescent="0.3">
      <c r="A3370" s="232">
        <v>6000260</v>
      </c>
      <c r="B3370" s="232" t="s">
        <v>10367</v>
      </c>
      <c r="C3370" s="244" t="s">
        <v>6717</v>
      </c>
      <c r="D3370" s="231" t="s">
        <v>10401</v>
      </c>
      <c r="E3370" s="239" t="s">
        <v>6679</v>
      </c>
      <c r="F3370" s="243" t="s">
        <v>6966</v>
      </c>
      <c r="G3370" s="214">
        <v>0</v>
      </c>
      <c r="H3370" s="234" t="s">
        <v>9173</v>
      </c>
      <c r="I3370" s="234"/>
      <c r="J3370" s="234"/>
      <c r="K3370" s="234"/>
      <c r="L3370" s="234"/>
      <c r="M3370" s="234"/>
      <c r="N3370" s="234" t="s">
        <v>6720</v>
      </c>
      <c r="O3370" s="249"/>
      <c r="P3370" s="249"/>
      <c r="Q3370" s="226"/>
      <c r="R3370" s="212" t="s">
        <v>2</v>
      </c>
      <c r="S3370" s="213" t="s">
        <v>9173</v>
      </c>
      <c r="T3370" s="236" t="s">
        <v>10379</v>
      </c>
      <c r="U3370" s="237" t="s">
        <v>6722</v>
      </c>
      <c r="V3370" s="237">
        <v>45567</v>
      </c>
      <c r="W3370" s="236" t="s">
        <v>6944</v>
      </c>
      <c r="X3370" s="237" t="s">
        <v>9173</v>
      </c>
      <c r="Y3370" s="237"/>
      <c r="Z3370" s="237"/>
      <c r="AA3370" s="225">
        <v>202409</v>
      </c>
      <c r="AB3370" s="246"/>
      <c r="AC3370" s="236" t="s">
        <v>7181</v>
      </c>
      <c r="AD3370" s="247" t="s">
        <v>7606</v>
      </c>
      <c r="AE3370" s="248">
        <v>0</v>
      </c>
      <c r="AF3370" s="247" t="s">
        <v>7606</v>
      </c>
      <c r="AG3370" s="242" t="str">
        <f>IFERROR(VLOOKUP(작성용!A:A,RM!A:D,4,0),"-")</f>
        <v>-</v>
      </c>
      <c r="AH3370" s="9" t="s">
        <v>9173</v>
      </c>
      <c r="AI3370" s="238" t="s">
        <v>9173</v>
      </c>
      <c r="AJ3370" s="238" t="s">
        <v>9173</v>
      </c>
      <c r="AK3370" s="238" t="s">
        <v>7182</v>
      </c>
      <c r="AL3370" s="238">
        <v>3369</v>
      </c>
    </row>
    <row r="3371" spans="1:38" x14ac:dyDescent="0.3">
      <c r="A3371" s="232">
        <v>6000260</v>
      </c>
      <c r="B3371" s="232" t="s">
        <v>10367</v>
      </c>
      <c r="C3371" s="244" t="s">
        <v>6717</v>
      </c>
      <c r="D3371" s="231" t="s">
        <v>7975</v>
      </c>
      <c r="E3371" s="239" t="s">
        <v>4063</v>
      </c>
      <c r="F3371" s="243" t="s">
        <v>7044</v>
      </c>
      <c r="G3371" s="214">
        <v>0</v>
      </c>
      <c r="H3371" s="234" t="s">
        <v>9173</v>
      </c>
      <c r="I3371" s="234"/>
      <c r="J3371" s="234"/>
      <c r="K3371" s="234"/>
      <c r="L3371" s="234"/>
      <c r="M3371" s="234"/>
      <c r="N3371" s="234" t="s">
        <v>6720</v>
      </c>
      <c r="O3371" s="249"/>
      <c r="P3371" s="249"/>
      <c r="Q3371" s="226"/>
      <c r="R3371" s="212" t="s">
        <v>2</v>
      </c>
      <c r="S3371" s="213" t="s">
        <v>9173</v>
      </c>
      <c r="T3371" s="236" t="s">
        <v>10379</v>
      </c>
      <c r="U3371" s="237" t="s">
        <v>6722</v>
      </c>
      <c r="V3371" s="237">
        <v>45567</v>
      </c>
      <c r="W3371" s="236" t="s">
        <v>6944</v>
      </c>
      <c r="X3371" s="237" t="s">
        <v>9173</v>
      </c>
      <c r="Y3371" s="237"/>
      <c r="Z3371" s="237"/>
      <c r="AA3371" s="225">
        <v>202409</v>
      </c>
      <c r="AB3371" s="246"/>
      <c r="AC3371" s="236" t="s">
        <v>7181</v>
      </c>
      <c r="AD3371" s="247" t="s">
        <v>7077</v>
      </c>
      <c r="AE3371" s="248">
        <v>0</v>
      </c>
      <c r="AF3371" s="247" t="s">
        <v>7077</v>
      </c>
      <c r="AG3371" s="242" t="str">
        <f>IFERROR(VLOOKUP(작성용!A:A,RM!A:D,4,0),"-")</f>
        <v>-</v>
      </c>
      <c r="AH3371" s="9" t="s">
        <v>9173</v>
      </c>
      <c r="AI3371" s="238" t="s">
        <v>9173</v>
      </c>
      <c r="AJ3371" s="238" t="s">
        <v>9173</v>
      </c>
      <c r="AK3371" s="238" t="s">
        <v>7182</v>
      </c>
      <c r="AL3371" s="238">
        <v>3370</v>
      </c>
    </row>
    <row r="3372" spans="1:38" x14ac:dyDescent="0.3">
      <c r="A3372" s="232">
        <v>6000260</v>
      </c>
      <c r="B3372" s="232" t="s">
        <v>10367</v>
      </c>
      <c r="C3372" s="244" t="s">
        <v>6717</v>
      </c>
      <c r="D3372" s="240" t="s">
        <v>7651</v>
      </c>
      <c r="E3372" s="239" t="s">
        <v>4151</v>
      </c>
      <c r="F3372" s="243" t="s">
        <v>6966</v>
      </c>
      <c r="G3372" s="214">
        <v>0</v>
      </c>
      <c r="H3372" s="234" t="s">
        <v>9173</v>
      </c>
      <c r="I3372" s="234"/>
      <c r="J3372" s="234"/>
      <c r="K3372" s="234"/>
      <c r="L3372" s="234"/>
      <c r="M3372" s="234"/>
      <c r="N3372" s="234" t="s">
        <v>6720</v>
      </c>
      <c r="O3372" s="249"/>
      <c r="P3372" s="249"/>
      <c r="Q3372" s="226"/>
      <c r="R3372" s="212" t="s">
        <v>2</v>
      </c>
      <c r="S3372" s="213" t="s">
        <v>9173</v>
      </c>
      <c r="T3372" s="236" t="s">
        <v>10379</v>
      </c>
      <c r="U3372" s="237" t="s">
        <v>6722</v>
      </c>
      <c r="V3372" s="237">
        <v>45567</v>
      </c>
      <c r="W3372" s="236" t="s">
        <v>6944</v>
      </c>
      <c r="X3372" s="237" t="s">
        <v>9173</v>
      </c>
      <c r="Y3372" s="237"/>
      <c r="Z3372" s="237"/>
      <c r="AA3372" s="225">
        <v>202409</v>
      </c>
      <c r="AB3372" s="246"/>
      <c r="AC3372" s="236" t="s">
        <v>7181</v>
      </c>
      <c r="AD3372" s="247" t="s">
        <v>7131</v>
      </c>
      <c r="AE3372" s="248">
        <v>0.4</v>
      </c>
      <c r="AF3372" s="247" t="s">
        <v>7131</v>
      </c>
      <c r="AG3372" s="242" t="str">
        <f>IFERROR(VLOOKUP(작성용!A:A,RM!A:D,4,0),"-")</f>
        <v>-</v>
      </c>
      <c r="AH3372" s="9" t="s">
        <v>9173</v>
      </c>
      <c r="AI3372" s="238" t="s">
        <v>9173</v>
      </c>
      <c r="AJ3372" s="238" t="s">
        <v>9173</v>
      </c>
      <c r="AK3372" s="238" t="s">
        <v>7182</v>
      </c>
      <c r="AL3372" s="238">
        <v>3371</v>
      </c>
    </row>
    <row r="3373" spans="1:38" x14ac:dyDescent="0.3">
      <c r="A3373" s="232">
        <v>6000260</v>
      </c>
      <c r="B3373" s="232" t="s">
        <v>10367</v>
      </c>
      <c r="C3373" s="244" t="s">
        <v>6717</v>
      </c>
      <c r="D3373" s="231" t="s">
        <v>10402</v>
      </c>
      <c r="E3373" s="239" t="s">
        <v>6680</v>
      </c>
      <c r="F3373" s="243" t="s">
        <v>7179</v>
      </c>
      <c r="G3373" s="214">
        <v>0</v>
      </c>
      <c r="H3373" s="234" t="s">
        <v>9173</v>
      </c>
      <c r="I3373" s="234"/>
      <c r="J3373" s="234"/>
      <c r="K3373" s="234"/>
      <c r="L3373" s="234"/>
      <c r="M3373" s="234"/>
      <c r="N3373" s="234" t="s">
        <v>6720</v>
      </c>
      <c r="O3373" s="249"/>
      <c r="P3373" s="249"/>
      <c r="Q3373" s="226"/>
      <c r="R3373" s="212" t="s">
        <v>2</v>
      </c>
      <c r="S3373" s="213" t="s">
        <v>9173</v>
      </c>
      <c r="T3373" s="236" t="s">
        <v>10379</v>
      </c>
      <c r="U3373" s="237" t="s">
        <v>6722</v>
      </c>
      <c r="V3373" s="237">
        <v>45567</v>
      </c>
      <c r="W3373" s="236" t="s">
        <v>6944</v>
      </c>
      <c r="X3373" s="237" t="s">
        <v>9173</v>
      </c>
      <c r="Y3373" s="237"/>
      <c r="Z3373" s="237"/>
      <c r="AA3373" s="225">
        <v>202409</v>
      </c>
      <c r="AB3373" s="246"/>
      <c r="AC3373" s="236" t="s">
        <v>7181</v>
      </c>
      <c r="AD3373" s="247" t="s">
        <v>7152</v>
      </c>
      <c r="AE3373" s="248">
        <v>0</v>
      </c>
      <c r="AF3373" s="247" t="s">
        <v>7152</v>
      </c>
      <c r="AG3373" s="242" t="str">
        <f>IFERROR(VLOOKUP(작성용!A:A,RM!A:D,4,0),"-")</f>
        <v>-</v>
      </c>
      <c r="AH3373" s="9" t="s">
        <v>9173</v>
      </c>
      <c r="AI3373" s="238" t="s">
        <v>9173</v>
      </c>
      <c r="AJ3373" s="238" t="s">
        <v>9173</v>
      </c>
      <c r="AK3373" s="238" t="s">
        <v>7182</v>
      </c>
      <c r="AL3373" s="238">
        <v>3372</v>
      </c>
    </row>
    <row r="3374" spans="1:38" x14ac:dyDescent="0.3">
      <c r="A3374" s="232">
        <v>6000260</v>
      </c>
      <c r="B3374" s="232" t="s">
        <v>10367</v>
      </c>
      <c r="C3374" s="244" t="s">
        <v>6717</v>
      </c>
      <c r="D3374" s="240" t="s">
        <v>10403</v>
      </c>
      <c r="E3374" s="239">
        <v>1101116498730</v>
      </c>
      <c r="F3374" s="243" t="s">
        <v>7044</v>
      </c>
      <c r="G3374" s="214">
        <v>0</v>
      </c>
      <c r="H3374" s="234" t="s">
        <v>9173</v>
      </c>
      <c r="I3374" s="234"/>
      <c r="J3374" s="234"/>
      <c r="K3374" s="234"/>
      <c r="L3374" s="234"/>
      <c r="M3374" s="234"/>
      <c r="N3374" s="234" t="s">
        <v>6720</v>
      </c>
      <c r="O3374" s="249"/>
      <c r="P3374" s="249"/>
      <c r="Q3374" s="226"/>
      <c r="R3374" s="212" t="s">
        <v>2</v>
      </c>
      <c r="S3374" s="213" t="s">
        <v>9173</v>
      </c>
      <c r="T3374" s="236" t="s">
        <v>10379</v>
      </c>
      <c r="U3374" s="237" t="s">
        <v>6722</v>
      </c>
      <c r="V3374" s="237">
        <v>45567</v>
      </c>
      <c r="W3374" s="236" t="s">
        <v>6944</v>
      </c>
      <c r="X3374" s="237" t="s">
        <v>9173</v>
      </c>
      <c r="Y3374" s="237"/>
      <c r="Z3374" s="237"/>
      <c r="AA3374" s="225">
        <v>202409</v>
      </c>
      <c r="AB3374" s="246"/>
      <c r="AC3374" s="236" t="s">
        <v>7181</v>
      </c>
      <c r="AD3374" s="247" t="s">
        <v>7196</v>
      </c>
      <c r="AE3374" s="248">
        <v>0.4</v>
      </c>
      <c r="AF3374" s="247" t="s">
        <v>7196</v>
      </c>
      <c r="AG3374" s="242" t="str">
        <f>IFERROR(VLOOKUP(작성용!A:A,RM!A:D,4,0),"-")</f>
        <v>-</v>
      </c>
      <c r="AH3374" s="9" t="s">
        <v>9173</v>
      </c>
      <c r="AI3374" s="238" t="s">
        <v>9173</v>
      </c>
      <c r="AJ3374" s="238" t="s">
        <v>9173</v>
      </c>
      <c r="AK3374" s="238" t="s">
        <v>7182</v>
      </c>
      <c r="AL3374" s="238">
        <v>3373</v>
      </c>
    </row>
    <row r="3375" spans="1:38" x14ac:dyDescent="0.3">
      <c r="A3375" s="232">
        <v>6000260</v>
      </c>
      <c r="B3375" s="232" t="s">
        <v>10367</v>
      </c>
      <c r="C3375" s="244" t="s">
        <v>6717</v>
      </c>
      <c r="D3375" s="240" t="s">
        <v>10403</v>
      </c>
      <c r="E3375" s="239">
        <v>1101116498730</v>
      </c>
      <c r="F3375" s="243" t="s">
        <v>7179</v>
      </c>
      <c r="G3375" s="214">
        <v>0</v>
      </c>
      <c r="H3375" s="234" t="s">
        <v>9173</v>
      </c>
      <c r="I3375" s="234"/>
      <c r="J3375" s="234"/>
      <c r="K3375" s="234"/>
      <c r="L3375" s="234"/>
      <c r="M3375" s="234"/>
      <c r="N3375" s="234" t="s">
        <v>6720</v>
      </c>
      <c r="O3375" s="249"/>
      <c r="P3375" s="249"/>
      <c r="Q3375" s="226"/>
      <c r="R3375" s="212" t="s">
        <v>2</v>
      </c>
      <c r="S3375" s="213" t="s">
        <v>9173</v>
      </c>
      <c r="T3375" s="236" t="s">
        <v>10379</v>
      </c>
      <c r="U3375" s="237" t="s">
        <v>6722</v>
      </c>
      <c r="V3375" s="237">
        <v>45567</v>
      </c>
      <c r="W3375" s="236" t="s">
        <v>6944</v>
      </c>
      <c r="X3375" s="237" t="s">
        <v>9173</v>
      </c>
      <c r="Y3375" s="237"/>
      <c r="Z3375" s="237"/>
      <c r="AA3375" s="225">
        <v>202409</v>
      </c>
      <c r="AB3375" s="246"/>
      <c r="AC3375" s="236" t="s">
        <v>7181</v>
      </c>
      <c r="AD3375" s="247" t="s">
        <v>7196</v>
      </c>
      <c r="AE3375" s="248">
        <v>0</v>
      </c>
      <c r="AF3375" s="247" t="s">
        <v>7196</v>
      </c>
      <c r="AG3375" s="242" t="str">
        <f>IFERROR(VLOOKUP(작성용!A:A,RM!A:D,4,0),"-")</f>
        <v>-</v>
      </c>
      <c r="AH3375" s="9" t="s">
        <v>9173</v>
      </c>
      <c r="AI3375" s="238" t="s">
        <v>9173</v>
      </c>
      <c r="AJ3375" s="238" t="s">
        <v>9173</v>
      </c>
      <c r="AK3375" s="238" t="s">
        <v>7182</v>
      </c>
      <c r="AL3375" s="238">
        <v>3374</v>
      </c>
    </row>
    <row r="3376" spans="1:38" x14ac:dyDescent="0.3">
      <c r="A3376" s="232">
        <v>6000260</v>
      </c>
      <c r="B3376" s="232" t="s">
        <v>10367</v>
      </c>
      <c r="C3376" s="244" t="s">
        <v>6717</v>
      </c>
      <c r="D3376" s="230" t="s">
        <v>9250</v>
      </c>
      <c r="E3376" s="239">
        <v>1311110528653</v>
      </c>
      <c r="F3376" s="243" t="s">
        <v>7044</v>
      </c>
      <c r="G3376" s="214">
        <v>1</v>
      </c>
      <c r="H3376" s="234" t="s">
        <v>9173</v>
      </c>
      <c r="I3376" s="234"/>
      <c r="J3376" s="234"/>
      <c r="K3376" s="234"/>
      <c r="L3376" s="234"/>
      <c r="M3376" s="234"/>
      <c r="N3376" s="234" t="s">
        <v>6720</v>
      </c>
      <c r="O3376" s="249"/>
      <c r="P3376" s="249"/>
      <c r="Q3376" s="226"/>
      <c r="R3376" s="212" t="s">
        <v>2</v>
      </c>
      <c r="S3376" s="213" t="s">
        <v>9173</v>
      </c>
      <c r="T3376" s="236" t="s">
        <v>10379</v>
      </c>
      <c r="U3376" s="237" t="s">
        <v>6722</v>
      </c>
      <c r="V3376" s="237">
        <v>45567</v>
      </c>
      <c r="W3376" s="236" t="s">
        <v>6944</v>
      </c>
      <c r="X3376" s="237" t="s">
        <v>9173</v>
      </c>
      <c r="Y3376" s="237"/>
      <c r="Z3376" s="237"/>
      <c r="AA3376" s="225">
        <v>202409</v>
      </c>
      <c r="AB3376" s="246"/>
      <c r="AC3376" s="236" t="s">
        <v>7181</v>
      </c>
      <c r="AD3376" s="247" t="s">
        <v>7158</v>
      </c>
      <c r="AE3376" s="248">
        <v>0</v>
      </c>
      <c r="AF3376" s="247" t="s">
        <v>7158</v>
      </c>
      <c r="AG3376" s="242" t="str">
        <f>IFERROR(VLOOKUP(작성용!A:A,RM!A:D,4,0),"-")</f>
        <v>-</v>
      </c>
      <c r="AH3376" s="9" t="s">
        <v>9173</v>
      </c>
      <c r="AI3376" s="238" t="s">
        <v>9173</v>
      </c>
      <c r="AJ3376" s="238" t="s">
        <v>9173</v>
      </c>
      <c r="AK3376" s="238" t="s">
        <v>7182</v>
      </c>
      <c r="AL3376" s="238">
        <v>3375</v>
      </c>
    </row>
    <row r="3377" spans="1:38" x14ac:dyDescent="0.3">
      <c r="A3377" s="232">
        <v>6000260</v>
      </c>
      <c r="B3377" s="232" t="s">
        <v>10367</v>
      </c>
      <c r="C3377" s="244" t="s">
        <v>6717</v>
      </c>
      <c r="D3377" s="231" t="s">
        <v>9250</v>
      </c>
      <c r="E3377" s="239">
        <v>1311110528653</v>
      </c>
      <c r="F3377" s="243" t="s">
        <v>7044</v>
      </c>
      <c r="G3377" s="214">
        <v>2</v>
      </c>
      <c r="H3377" s="234" t="s">
        <v>9173</v>
      </c>
      <c r="I3377" s="234"/>
      <c r="J3377" s="234"/>
      <c r="K3377" s="234"/>
      <c r="L3377" s="234"/>
      <c r="M3377" s="234"/>
      <c r="N3377" s="234" t="s">
        <v>6720</v>
      </c>
      <c r="O3377" s="249"/>
      <c r="P3377" s="249"/>
      <c r="Q3377" s="226"/>
      <c r="R3377" s="212" t="s">
        <v>2</v>
      </c>
      <c r="S3377" s="213" t="s">
        <v>9173</v>
      </c>
      <c r="T3377" s="236" t="s">
        <v>10379</v>
      </c>
      <c r="U3377" s="237" t="s">
        <v>6722</v>
      </c>
      <c r="V3377" s="237">
        <v>45567</v>
      </c>
      <c r="W3377" s="236" t="s">
        <v>6944</v>
      </c>
      <c r="X3377" s="237" t="s">
        <v>9173</v>
      </c>
      <c r="Y3377" s="237"/>
      <c r="Z3377" s="237"/>
      <c r="AA3377" s="225">
        <v>202409</v>
      </c>
      <c r="AB3377" s="246"/>
      <c r="AC3377" s="236" t="s">
        <v>7181</v>
      </c>
      <c r="AD3377" s="247" t="s">
        <v>7158</v>
      </c>
      <c r="AE3377" s="248">
        <v>0</v>
      </c>
      <c r="AF3377" s="247" t="s">
        <v>7158</v>
      </c>
      <c r="AG3377" s="242" t="str">
        <f>IFERROR(VLOOKUP(작성용!A:A,RM!A:D,4,0),"-")</f>
        <v>-</v>
      </c>
      <c r="AH3377" s="9" t="s">
        <v>9173</v>
      </c>
      <c r="AI3377" s="238" t="s">
        <v>9173</v>
      </c>
      <c r="AJ3377" s="238" t="s">
        <v>9173</v>
      </c>
      <c r="AK3377" s="238" t="s">
        <v>7182</v>
      </c>
      <c r="AL3377" s="238">
        <v>3376</v>
      </c>
    </row>
    <row r="3378" spans="1:38" x14ac:dyDescent="0.3">
      <c r="A3378" s="232">
        <v>6000260</v>
      </c>
      <c r="B3378" s="232" t="s">
        <v>10367</v>
      </c>
      <c r="C3378" s="244" t="s">
        <v>6717</v>
      </c>
      <c r="D3378" s="240" t="s">
        <v>10404</v>
      </c>
      <c r="E3378" s="239">
        <v>1101115161883</v>
      </c>
      <c r="F3378" s="243" t="s">
        <v>7044</v>
      </c>
      <c r="G3378" s="214">
        <v>3</v>
      </c>
      <c r="H3378" s="234" t="s">
        <v>9173</v>
      </c>
      <c r="I3378" s="234"/>
      <c r="J3378" s="234"/>
      <c r="K3378" s="234"/>
      <c r="L3378" s="234"/>
      <c r="M3378" s="234"/>
      <c r="N3378" s="234" t="s">
        <v>6720</v>
      </c>
      <c r="O3378" s="249"/>
      <c r="P3378" s="249"/>
      <c r="Q3378" s="226"/>
      <c r="R3378" s="212" t="s">
        <v>2</v>
      </c>
      <c r="S3378" s="213" t="s">
        <v>9173</v>
      </c>
      <c r="T3378" s="236" t="s">
        <v>10379</v>
      </c>
      <c r="U3378" s="237" t="s">
        <v>6722</v>
      </c>
      <c r="V3378" s="237">
        <v>45567</v>
      </c>
      <c r="W3378" s="236" t="s">
        <v>6944</v>
      </c>
      <c r="X3378" s="237" t="s">
        <v>9173</v>
      </c>
      <c r="Y3378" s="237"/>
      <c r="Z3378" s="237"/>
      <c r="AA3378" s="225">
        <v>202409</v>
      </c>
      <c r="AB3378" s="246"/>
      <c r="AC3378" s="236" t="s">
        <v>7181</v>
      </c>
      <c r="AD3378" s="247" t="s">
        <v>7137</v>
      </c>
      <c r="AE3378" s="248">
        <v>0.4</v>
      </c>
      <c r="AF3378" s="247" t="s">
        <v>7137</v>
      </c>
      <c r="AG3378" s="242" t="str">
        <f>IFERROR(VLOOKUP(작성용!A:A,RM!A:D,4,0),"-")</f>
        <v>-</v>
      </c>
      <c r="AH3378" s="9" t="s">
        <v>9173</v>
      </c>
      <c r="AI3378" s="238" t="s">
        <v>9173</v>
      </c>
      <c r="AJ3378" s="238" t="s">
        <v>9173</v>
      </c>
      <c r="AK3378" s="238" t="s">
        <v>7182</v>
      </c>
      <c r="AL3378" s="238">
        <v>3377</v>
      </c>
    </row>
    <row r="3379" spans="1:38" x14ac:dyDescent="0.3">
      <c r="A3379" s="232">
        <v>6000260</v>
      </c>
      <c r="B3379" s="232" t="s">
        <v>10367</v>
      </c>
      <c r="C3379" s="244" t="s">
        <v>6717</v>
      </c>
      <c r="D3379" s="240" t="s">
        <v>10404</v>
      </c>
      <c r="E3379" s="239">
        <v>1101115161883</v>
      </c>
      <c r="F3379" s="243" t="s">
        <v>7179</v>
      </c>
      <c r="G3379" s="214">
        <v>0</v>
      </c>
      <c r="H3379" s="234" t="s">
        <v>9173</v>
      </c>
      <c r="I3379" s="234"/>
      <c r="J3379" s="234"/>
      <c r="K3379" s="234"/>
      <c r="L3379" s="234"/>
      <c r="M3379" s="234"/>
      <c r="N3379" s="234" t="s">
        <v>6720</v>
      </c>
      <c r="O3379" s="249"/>
      <c r="P3379" s="249"/>
      <c r="Q3379" s="226"/>
      <c r="R3379" s="212" t="s">
        <v>2</v>
      </c>
      <c r="S3379" s="213" t="s">
        <v>9173</v>
      </c>
      <c r="T3379" s="236" t="s">
        <v>10379</v>
      </c>
      <c r="U3379" s="237" t="s">
        <v>6722</v>
      </c>
      <c r="V3379" s="237">
        <v>45567</v>
      </c>
      <c r="W3379" s="236" t="s">
        <v>6944</v>
      </c>
      <c r="X3379" s="237" t="s">
        <v>9173</v>
      </c>
      <c r="Y3379" s="237"/>
      <c r="Z3379" s="237"/>
      <c r="AA3379" s="225">
        <v>202409</v>
      </c>
      <c r="AB3379" s="246"/>
      <c r="AC3379" s="236" t="s">
        <v>7181</v>
      </c>
      <c r="AD3379" s="247" t="s">
        <v>7137</v>
      </c>
      <c r="AE3379" s="248">
        <v>0</v>
      </c>
      <c r="AF3379" s="247" t="s">
        <v>7137</v>
      </c>
      <c r="AG3379" s="242" t="str">
        <f>IFERROR(VLOOKUP(작성용!A:A,RM!A:D,4,0),"-")</f>
        <v>-</v>
      </c>
      <c r="AH3379" s="9" t="s">
        <v>9173</v>
      </c>
      <c r="AI3379" s="238" t="s">
        <v>9173</v>
      </c>
      <c r="AJ3379" s="238" t="s">
        <v>9173</v>
      </c>
      <c r="AK3379" s="238" t="s">
        <v>7182</v>
      </c>
      <c r="AL3379" s="238">
        <v>3378</v>
      </c>
    </row>
    <row r="3380" spans="1:38" x14ac:dyDescent="0.3">
      <c r="A3380" s="232">
        <v>6000260</v>
      </c>
      <c r="B3380" s="232" t="s">
        <v>10367</v>
      </c>
      <c r="C3380" s="244" t="s">
        <v>6717</v>
      </c>
      <c r="D3380" s="240" t="s">
        <v>10404</v>
      </c>
      <c r="E3380" s="239">
        <v>1101115161883</v>
      </c>
      <c r="F3380" s="243" t="s">
        <v>7044</v>
      </c>
      <c r="G3380" s="214">
        <v>4</v>
      </c>
      <c r="H3380" s="234" t="s">
        <v>9173</v>
      </c>
      <c r="I3380" s="234"/>
      <c r="J3380" s="234"/>
      <c r="K3380" s="234"/>
      <c r="L3380" s="234"/>
      <c r="M3380" s="234"/>
      <c r="N3380" s="234" t="s">
        <v>6720</v>
      </c>
      <c r="O3380" s="249"/>
      <c r="P3380" s="249"/>
      <c r="Q3380" s="226"/>
      <c r="R3380" s="212" t="s">
        <v>2</v>
      </c>
      <c r="S3380" s="213" t="s">
        <v>9173</v>
      </c>
      <c r="T3380" s="236" t="s">
        <v>10379</v>
      </c>
      <c r="U3380" s="237" t="s">
        <v>6722</v>
      </c>
      <c r="V3380" s="237">
        <v>45567</v>
      </c>
      <c r="W3380" s="236" t="s">
        <v>6944</v>
      </c>
      <c r="X3380" s="237" t="s">
        <v>9173</v>
      </c>
      <c r="Y3380" s="237"/>
      <c r="Z3380" s="237"/>
      <c r="AA3380" s="225">
        <v>202409</v>
      </c>
      <c r="AB3380" s="246"/>
      <c r="AC3380" s="236" t="s">
        <v>7181</v>
      </c>
      <c r="AD3380" s="247" t="s">
        <v>7137</v>
      </c>
      <c r="AE3380" s="248">
        <v>0</v>
      </c>
      <c r="AF3380" s="247" t="s">
        <v>7137</v>
      </c>
      <c r="AG3380" s="242" t="str">
        <f>IFERROR(VLOOKUP(작성용!A:A,RM!A:D,4,0),"-")</f>
        <v>-</v>
      </c>
      <c r="AH3380" s="9" t="s">
        <v>9173</v>
      </c>
      <c r="AI3380" s="238" t="s">
        <v>9173</v>
      </c>
      <c r="AJ3380" s="238" t="s">
        <v>9173</v>
      </c>
      <c r="AK3380" s="238" t="s">
        <v>7182</v>
      </c>
      <c r="AL3380" s="238">
        <v>3379</v>
      </c>
    </row>
    <row r="3381" spans="1:38" x14ac:dyDescent="0.3">
      <c r="A3381" s="232">
        <v>6000260</v>
      </c>
      <c r="B3381" s="232" t="s">
        <v>10367</v>
      </c>
      <c r="C3381" s="244" t="s">
        <v>6717</v>
      </c>
      <c r="D3381" s="240" t="s">
        <v>7954</v>
      </c>
      <c r="E3381" s="239">
        <v>1101114522169</v>
      </c>
      <c r="F3381" s="243" t="s">
        <v>7179</v>
      </c>
      <c r="G3381" s="214">
        <v>0</v>
      </c>
      <c r="H3381" s="234" t="s">
        <v>9173</v>
      </c>
      <c r="I3381" s="234"/>
      <c r="J3381" s="234"/>
      <c r="K3381" s="234"/>
      <c r="L3381" s="234"/>
      <c r="M3381" s="234"/>
      <c r="N3381" s="234" t="s">
        <v>6720</v>
      </c>
      <c r="O3381" s="249"/>
      <c r="P3381" s="249"/>
      <c r="Q3381" s="226"/>
      <c r="R3381" s="212" t="s">
        <v>2</v>
      </c>
      <c r="S3381" s="213" t="s">
        <v>9173</v>
      </c>
      <c r="T3381" s="236" t="s">
        <v>10379</v>
      </c>
      <c r="U3381" s="237" t="s">
        <v>6722</v>
      </c>
      <c r="V3381" s="237">
        <v>45567</v>
      </c>
      <c r="W3381" s="236" t="s">
        <v>6944</v>
      </c>
      <c r="X3381" s="237" t="s">
        <v>9173</v>
      </c>
      <c r="Y3381" s="237"/>
      <c r="Z3381" s="237"/>
      <c r="AA3381" s="225">
        <v>202409</v>
      </c>
      <c r="AB3381" s="246"/>
      <c r="AC3381" s="236" t="s">
        <v>7181</v>
      </c>
      <c r="AD3381" s="247" t="s">
        <v>6989</v>
      </c>
      <c r="AE3381" s="248">
        <v>0</v>
      </c>
      <c r="AF3381" s="247" t="s">
        <v>7167</v>
      </c>
      <c r="AG3381" s="242" t="str">
        <f>IFERROR(VLOOKUP(작성용!A:A,RM!A:D,4,0),"-")</f>
        <v>-</v>
      </c>
      <c r="AH3381" s="9" t="s">
        <v>9173</v>
      </c>
      <c r="AI3381" s="238" t="s">
        <v>9173</v>
      </c>
      <c r="AJ3381" s="238" t="s">
        <v>9173</v>
      </c>
      <c r="AK3381" s="238" t="s">
        <v>7182</v>
      </c>
      <c r="AL3381" s="238">
        <v>3380</v>
      </c>
    </row>
    <row r="3382" spans="1:38" x14ac:dyDescent="0.3">
      <c r="A3382" s="232">
        <v>6000260</v>
      </c>
      <c r="B3382" s="232" t="s">
        <v>10367</v>
      </c>
      <c r="C3382" s="244" t="s">
        <v>6717</v>
      </c>
      <c r="D3382" s="240" t="s">
        <v>7954</v>
      </c>
      <c r="E3382" s="239">
        <v>1101114522169</v>
      </c>
      <c r="F3382" s="243" t="s">
        <v>7044</v>
      </c>
      <c r="G3382" s="214">
        <v>0</v>
      </c>
      <c r="H3382" s="234" t="s">
        <v>9173</v>
      </c>
      <c r="I3382" s="234"/>
      <c r="J3382" s="234"/>
      <c r="K3382" s="234"/>
      <c r="L3382" s="234"/>
      <c r="M3382" s="234"/>
      <c r="N3382" s="234" t="s">
        <v>6720</v>
      </c>
      <c r="O3382" s="249"/>
      <c r="P3382" s="249"/>
      <c r="Q3382" s="226"/>
      <c r="R3382" s="212" t="s">
        <v>2</v>
      </c>
      <c r="S3382" s="213" t="s">
        <v>9173</v>
      </c>
      <c r="T3382" s="236" t="s">
        <v>10379</v>
      </c>
      <c r="U3382" s="237" t="s">
        <v>6722</v>
      </c>
      <c r="V3382" s="237">
        <v>45567</v>
      </c>
      <c r="W3382" s="236" t="s">
        <v>6944</v>
      </c>
      <c r="X3382" s="237" t="s">
        <v>9173</v>
      </c>
      <c r="Y3382" s="237"/>
      <c r="Z3382" s="237"/>
      <c r="AA3382" s="225">
        <v>202409</v>
      </c>
      <c r="AB3382" s="246"/>
      <c r="AC3382" s="236" t="s">
        <v>7181</v>
      </c>
      <c r="AD3382" s="247" t="s">
        <v>6989</v>
      </c>
      <c r="AE3382" s="248">
        <v>0</v>
      </c>
      <c r="AF3382" s="247" t="s">
        <v>7167</v>
      </c>
      <c r="AG3382" s="242" t="str">
        <f>IFERROR(VLOOKUP(작성용!A:A,RM!A:D,4,0),"-")</f>
        <v>-</v>
      </c>
      <c r="AH3382" s="9" t="s">
        <v>9173</v>
      </c>
      <c r="AI3382" s="238" t="s">
        <v>9173</v>
      </c>
      <c r="AJ3382" s="238" t="s">
        <v>9173</v>
      </c>
      <c r="AK3382" s="238" t="s">
        <v>7182</v>
      </c>
      <c r="AL3382" s="238">
        <v>3381</v>
      </c>
    </row>
    <row r="3383" spans="1:38" x14ac:dyDescent="0.3">
      <c r="A3383" s="232">
        <v>6000260</v>
      </c>
      <c r="B3383" s="232" t="s">
        <v>10367</v>
      </c>
      <c r="C3383" s="244" t="s">
        <v>6717</v>
      </c>
      <c r="D3383" s="230" t="s">
        <v>9781</v>
      </c>
      <c r="E3383" s="239">
        <v>1101117161948</v>
      </c>
      <c r="F3383" s="243" t="s">
        <v>7044</v>
      </c>
      <c r="G3383" s="214">
        <v>0</v>
      </c>
      <c r="H3383" s="234" t="s">
        <v>9173</v>
      </c>
      <c r="I3383" s="234"/>
      <c r="J3383" s="234"/>
      <c r="K3383" s="234"/>
      <c r="L3383" s="234"/>
      <c r="M3383" s="234"/>
      <c r="N3383" s="234" t="s">
        <v>6720</v>
      </c>
      <c r="O3383" s="249"/>
      <c r="P3383" s="249"/>
      <c r="Q3383" s="226"/>
      <c r="R3383" s="212" t="s">
        <v>2</v>
      </c>
      <c r="S3383" s="213" t="s">
        <v>9173</v>
      </c>
      <c r="T3383" s="236" t="s">
        <v>10379</v>
      </c>
      <c r="U3383" s="237" t="s">
        <v>6722</v>
      </c>
      <c r="V3383" s="237">
        <v>45567</v>
      </c>
      <c r="W3383" s="236" t="s">
        <v>6944</v>
      </c>
      <c r="X3383" s="237" t="s">
        <v>9173</v>
      </c>
      <c r="Y3383" s="237"/>
      <c r="Z3383" s="237"/>
      <c r="AA3383" s="225">
        <v>202409</v>
      </c>
      <c r="AB3383" s="246"/>
      <c r="AC3383" s="236" t="s">
        <v>7181</v>
      </c>
      <c r="AD3383" s="247" t="s">
        <v>7158</v>
      </c>
      <c r="AE3383" s="248">
        <v>0</v>
      </c>
      <c r="AF3383" s="247" t="s">
        <v>7158</v>
      </c>
      <c r="AG3383" s="242" t="str">
        <f>IFERROR(VLOOKUP(작성용!A:A,RM!A:D,4,0),"-")</f>
        <v>-</v>
      </c>
      <c r="AH3383" s="9" t="s">
        <v>9173</v>
      </c>
      <c r="AI3383" s="238" t="s">
        <v>9173</v>
      </c>
      <c r="AJ3383" s="238" t="s">
        <v>9173</v>
      </c>
      <c r="AK3383" s="238" t="s">
        <v>7182</v>
      </c>
      <c r="AL3383" s="238">
        <v>3382</v>
      </c>
    </row>
    <row r="3384" spans="1:38" x14ac:dyDescent="0.3">
      <c r="A3384" s="232">
        <v>6000260</v>
      </c>
      <c r="B3384" s="232" t="s">
        <v>10367</v>
      </c>
      <c r="C3384" s="244" t="s">
        <v>6717</v>
      </c>
      <c r="D3384" s="240" t="s">
        <v>10405</v>
      </c>
      <c r="E3384" s="239">
        <v>1101114928375</v>
      </c>
      <c r="F3384" s="243" t="s">
        <v>7044</v>
      </c>
      <c r="G3384" s="214">
        <v>0</v>
      </c>
      <c r="H3384" s="234" t="s">
        <v>9173</v>
      </c>
      <c r="I3384" s="234"/>
      <c r="J3384" s="234"/>
      <c r="K3384" s="234"/>
      <c r="L3384" s="234"/>
      <c r="M3384" s="234"/>
      <c r="N3384" s="234" t="s">
        <v>6720</v>
      </c>
      <c r="O3384" s="249"/>
      <c r="P3384" s="249"/>
      <c r="Q3384" s="226"/>
      <c r="R3384" s="212" t="s">
        <v>2</v>
      </c>
      <c r="S3384" s="213" t="s">
        <v>9173</v>
      </c>
      <c r="T3384" s="236" t="s">
        <v>10379</v>
      </c>
      <c r="U3384" s="237" t="s">
        <v>6722</v>
      </c>
      <c r="V3384" s="237">
        <v>45567</v>
      </c>
      <c r="W3384" s="236" t="s">
        <v>6944</v>
      </c>
      <c r="X3384" s="237" t="s">
        <v>9173</v>
      </c>
      <c r="Y3384" s="237"/>
      <c r="Z3384" s="237"/>
      <c r="AA3384" s="225">
        <v>202409</v>
      </c>
      <c r="AB3384" s="246"/>
      <c r="AC3384" s="236" t="s">
        <v>7181</v>
      </c>
      <c r="AD3384" s="247" t="s">
        <v>7077</v>
      </c>
      <c r="AE3384" s="248">
        <v>0.4</v>
      </c>
      <c r="AF3384" s="247" t="s">
        <v>7077</v>
      </c>
      <c r="AG3384" s="242" t="str">
        <f>IFERROR(VLOOKUP(작성용!A:A,RM!A:D,4,0),"-")</f>
        <v>-</v>
      </c>
      <c r="AH3384" s="9" t="s">
        <v>9173</v>
      </c>
      <c r="AI3384" s="238" t="s">
        <v>9173</v>
      </c>
      <c r="AJ3384" s="238" t="s">
        <v>9173</v>
      </c>
      <c r="AK3384" s="238" t="s">
        <v>7182</v>
      </c>
      <c r="AL3384" s="238">
        <v>3383</v>
      </c>
    </row>
    <row r="3385" spans="1:38" x14ac:dyDescent="0.3">
      <c r="A3385" s="232">
        <v>6000260</v>
      </c>
      <c r="B3385" s="232" t="s">
        <v>10367</v>
      </c>
      <c r="C3385" s="244" t="s">
        <v>6717</v>
      </c>
      <c r="D3385" s="240" t="s">
        <v>10405</v>
      </c>
      <c r="E3385" s="239">
        <v>1101114928375</v>
      </c>
      <c r="F3385" s="243" t="s">
        <v>7179</v>
      </c>
      <c r="G3385" s="214">
        <v>0</v>
      </c>
      <c r="H3385" s="234" t="s">
        <v>9173</v>
      </c>
      <c r="I3385" s="234"/>
      <c r="J3385" s="234"/>
      <c r="K3385" s="234"/>
      <c r="L3385" s="234"/>
      <c r="M3385" s="234"/>
      <c r="N3385" s="234" t="s">
        <v>6720</v>
      </c>
      <c r="O3385" s="249"/>
      <c r="P3385" s="249"/>
      <c r="Q3385" s="226"/>
      <c r="R3385" s="212" t="s">
        <v>2</v>
      </c>
      <c r="S3385" s="213" t="s">
        <v>9173</v>
      </c>
      <c r="T3385" s="236" t="s">
        <v>10379</v>
      </c>
      <c r="U3385" s="237" t="s">
        <v>6722</v>
      </c>
      <c r="V3385" s="237">
        <v>45567</v>
      </c>
      <c r="W3385" s="236" t="s">
        <v>6944</v>
      </c>
      <c r="X3385" s="237" t="s">
        <v>9173</v>
      </c>
      <c r="Y3385" s="237"/>
      <c r="Z3385" s="237"/>
      <c r="AA3385" s="225">
        <v>202409</v>
      </c>
      <c r="AB3385" s="246"/>
      <c r="AC3385" s="236" t="s">
        <v>7181</v>
      </c>
      <c r="AD3385" s="247" t="s">
        <v>7077</v>
      </c>
      <c r="AE3385" s="248">
        <v>0</v>
      </c>
      <c r="AF3385" s="247" t="s">
        <v>7077</v>
      </c>
      <c r="AG3385" s="242" t="str">
        <f>IFERROR(VLOOKUP(작성용!A:A,RM!A:D,4,0),"-")</f>
        <v>-</v>
      </c>
      <c r="AH3385" s="9" t="s">
        <v>9173</v>
      </c>
      <c r="AI3385" s="238" t="s">
        <v>9173</v>
      </c>
      <c r="AJ3385" s="238" t="s">
        <v>9173</v>
      </c>
      <c r="AK3385" s="238" t="s">
        <v>7182</v>
      </c>
      <c r="AL3385" s="238">
        <v>3384</v>
      </c>
    </row>
    <row r="3386" spans="1:38" x14ac:dyDescent="0.3">
      <c r="A3386" s="232">
        <v>6000260</v>
      </c>
      <c r="B3386" s="232" t="s">
        <v>10367</v>
      </c>
      <c r="C3386" s="244" t="s">
        <v>6717</v>
      </c>
      <c r="D3386" s="240" t="s">
        <v>7897</v>
      </c>
      <c r="E3386" s="239">
        <v>1101115407568</v>
      </c>
      <c r="F3386" s="243" t="s">
        <v>7044</v>
      </c>
      <c r="G3386" s="214">
        <v>4</v>
      </c>
      <c r="H3386" s="234" t="s">
        <v>9173</v>
      </c>
      <c r="I3386" s="234"/>
      <c r="J3386" s="234"/>
      <c r="K3386" s="234"/>
      <c r="L3386" s="234"/>
      <c r="M3386" s="234"/>
      <c r="N3386" s="234" t="s">
        <v>6720</v>
      </c>
      <c r="O3386" s="249"/>
      <c r="P3386" s="249"/>
      <c r="Q3386" s="226"/>
      <c r="R3386" s="212" t="s">
        <v>2</v>
      </c>
      <c r="S3386" s="213" t="s">
        <v>9173</v>
      </c>
      <c r="T3386" s="236" t="s">
        <v>10379</v>
      </c>
      <c r="U3386" s="237" t="s">
        <v>6722</v>
      </c>
      <c r="V3386" s="237">
        <v>45567</v>
      </c>
      <c r="W3386" s="236" t="s">
        <v>6944</v>
      </c>
      <c r="X3386" s="237" t="s">
        <v>9173</v>
      </c>
      <c r="Y3386" s="237"/>
      <c r="Z3386" s="237"/>
      <c r="AA3386" s="225">
        <v>202409</v>
      </c>
      <c r="AB3386" s="246"/>
      <c r="AC3386" s="236" t="s">
        <v>7181</v>
      </c>
      <c r="AD3386" s="247" t="s">
        <v>7221</v>
      </c>
      <c r="AE3386" s="248">
        <v>0</v>
      </c>
      <c r="AF3386" s="247" t="s">
        <v>7221</v>
      </c>
      <c r="AG3386" s="242" t="str">
        <f>IFERROR(VLOOKUP(작성용!A:A,RM!A:D,4,0),"-")</f>
        <v>-</v>
      </c>
      <c r="AH3386" s="9" t="s">
        <v>9173</v>
      </c>
      <c r="AI3386" s="238" t="s">
        <v>9173</v>
      </c>
      <c r="AJ3386" s="238" t="s">
        <v>9173</v>
      </c>
      <c r="AK3386" s="238" t="s">
        <v>7182</v>
      </c>
      <c r="AL3386" s="238">
        <v>3385</v>
      </c>
    </row>
    <row r="3387" spans="1:38" x14ac:dyDescent="0.3">
      <c r="A3387" s="232">
        <v>6000260</v>
      </c>
      <c r="B3387" s="232" t="s">
        <v>10367</v>
      </c>
      <c r="C3387" s="244" t="s">
        <v>6717</v>
      </c>
      <c r="D3387" s="231" t="s">
        <v>10406</v>
      </c>
      <c r="E3387" s="239">
        <v>1311110585009</v>
      </c>
      <c r="F3387" s="243" t="s">
        <v>7044</v>
      </c>
      <c r="G3387" s="214">
        <v>0</v>
      </c>
      <c r="H3387" s="234" t="s">
        <v>9173</v>
      </c>
      <c r="I3387" s="234"/>
      <c r="J3387" s="234"/>
      <c r="K3387" s="234"/>
      <c r="L3387" s="234"/>
      <c r="M3387" s="234"/>
      <c r="N3387" s="234" t="s">
        <v>6720</v>
      </c>
      <c r="O3387" s="249"/>
      <c r="P3387" s="249"/>
      <c r="Q3387" s="226"/>
      <c r="R3387" s="212" t="s">
        <v>2</v>
      </c>
      <c r="S3387" s="213" t="s">
        <v>9173</v>
      </c>
      <c r="T3387" s="236" t="s">
        <v>10379</v>
      </c>
      <c r="U3387" s="237" t="s">
        <v>6722</v>
      </c>
      <c r="V3387" s="237">
        <v>45567</v>
      </c>
      <c r="W3387" s="236" t="s">
        <v>6944</v>
      </c>
      <c r="X3387" s="237" t="s">
        <v>9173</v>
      </c>
      <c r="Y3387" s="237"/>
      <c r="Z3387" s="237"/>
      <c r="AA3387" s="225">
        <v>202409</v>
      </c>
      <c r="AB3387" s="246"/>
      <c r="AC3387" s="236" t="s">
        <v>7181</v>
      </c>
      <c r="AD3387" s="247" t="s">
        <v>7117</v>
      </c>
      <c r="AE3387" s="248">
        <v>0</v>
      </c>
      <c r="AF3387" s="247" t="s">
        <v>7117</v>
      </c>
      <c r="AG3387" s="242" t="str">
        <f>IFERROR(VLOOKUP(작성용!A:A,RM!A:D,4,0),"-")</f>
        <v>-</v>
      </c>
      <c r="AH3387" s="9" t="s">
        <v>9173</v>
      </c>
      <c r="AI3387" s="238" t="s">
        <v>9173</v>
      </c>
      <c r="AJ3387" s="238" t="s">
        <v>9173</v>
      </c>
      <c r="AK3387" s="238" t="s">
        <v>7182</v>
      </c>
      <c r="AL3387" s="238">
        <v>3386</v>
      </c>
    </row>
    <row r="3388" spans="1:38" x14ac:dyDescent="0.3">
      <c r="A3388" s="232">
        <v>6000260</v>
      </c>
      <c r="B3388" s="232" t="s">
        <v>10367</v>
      </c>
      <c r="C3388" s="244" t="s">
        <v>6717</v>
      </c>
      <c r="D3388" s="231" t="s">
        <v>10407</v>
      </c>
      <c r="E3388" s="239">
        <v>1101116654184</v>
      </c>
      <c r="F3388" s="243" t="s">
        <v>7044</v>
      </c>
      <c r="G3388" s="214">
        <v>0</v>
      </c>
      <c r="H3388" s="234" t="s">
        <v>9173</v>
      </c>
      <c r="I3388" s="234"/>
      <c r="J3388" s="234"/>
      <c r="K3388" s="234"/>
      <c r="L3388" s="234"/>
      <c r="M3388" s="234"/>
      <c r="N3388" s="234" t="s">
        <v>6720</v>
      </c>
      <c r="O3388" s="249"/>
      <c r="P3388" s="249"/>
      <c r="Q3388" s="226"/>
      <c r="R3388" s="212" t="s">
        <v>2</v>
      </c>
      <c r="S3388" s="213" t="s">
        <v>9173</v>
      </c>
      <c r="T3388" s="236" t="s">
        <v>10379</v>
      </c>
      <c r="U3388" s="237" t="s">
        <v>6722</v>
      </c>
      <c r="V3388" s="237">
        <v>45567</v>
      </c>
      <c r="W3388" s="236" t="s">
        <v>6944</v>
      </c>
      <c r="X3388" s="237" t="s">
        <v>9173</v>
      </c>
      <c r="Y3388" s="237"/>
      <c r="Z3388" s="237"/>
      <c r="AA3388" s="225">
        <v>202409</v>
      </c>
      <c r="AB3388" s="246"/>
      <c r="AC3388" s="236" t="s">
        <v>7181</v>
      </c>
      <c r="AD3388" s="247" t="s">
        <v>7221</v>
      </c>
      <c r="AE3388" s="248">
        <v>0</v>
      </c>
      <c r="AF3388" s="247" t="s">
        <v>7221</v>
      </c>
      <c r="AG3388" s="242" t="str">
        <f>IFERROR(VLOOKUP(작성용!A:A,RM!A:D,4,0),"-")</f>
        <v>-</v>
      </c>
      <c r="AH3388" s="9" t="s">
        <v>9173</v>
      </c>
      <c r="AI3388" s="238" t="s">
        <v>9173</v>
      </c>
      <c r="AJ3388" s="238" t="s">
        <v>9173</v>
      </c>
      <c r="AK3388" s="238" t="s">
        <v>7182</v>
      </c>
      <c r="AL3388" s="238">
        <v>3387</v>
      </c>
    </row>
    <row r="3389" spans="1:38" x14ac:dyDescent="0.3">
      <c r="A3389" s="232">
        <v>6000260</v>
      </c>
      <c r="B3389" s="232" t="s">
        <v>10367</v>
      </c>
      <c r="C3389" s="244" t="s">
        <v>6717</v>
      </c>
      <c r="D3389" s="240" t="s">
        <v>10408</v>
      </c>
      <c r="E3389" s="239">
        <v>1311110527853</v>
      </c>
      <c r="F3389" s="243" t="s">
        <v>7044</v>
      </c>
      <c r="G3389" s="214">
        <v>0</v>
      </c>
      <c r="H3389" s="234" t="s">
        <v>9173</v>
      </c>
      <c r="I3389" s="234"/>
      <c r="J3389" s="234"/>
      <c r="K3389" s="234"/>
      <c r="L3389" s="234"/>
      <c r="M3389" s="234"/>
      <c r="N3389" s="234" t="s">
        <v>6720</v>
      </c>
      <c r="O3389" s="249"/>
      <c r="P3389" s="249"/>
      <c r="Q3389" s="226"/>
      <c r="R3389" s="212" t="s">
        <v>2</v>
      </c>
      <c r="S3389" s="213" t="s">
        <v>9173</v>
      </c>
      <c r="T3389" s="236" t="s">
        <v>10379</v>
      </c>
      <c r="U3389" s="237" t="s">
        <v>6722</v>
      </c>
      <c r="V3389" s="237">
        <v>45567</v>
      </c>
      <c r="W3389" s="236" t="s">
        <v>6944</v>
      </c>
      <c r="X3389" s="237" t="s">
        <v>9173</v>
      </c>
      <c r="Y3389" s="237"/>
      <c r="Z3389" s="237"/>
      <c r="AA3389" s="225">
        <v>202409</v>
      </c>
      <c r="AB3389" s="246"/>
      <c r="AC3389" s="236" t="s">
        <v>7181</v>
      </c>
      <c r="AD3389" s="247" t="s">
        <v>7158</v>
      </c>
      <c r="AE3389" s="248">
        <v>0.4</v>
      </c>
      <c r="AF3389" s="247" t="s">
        <v>7158</v>
      </c>
      <c r="AG3389" s="242" t="str">
        <f>IFERROR(VLOOKUP(작성용!A:A,RM!A:D,4,0),"-")</f>
        <v>-</v>
      </c>
      <c r="AH3389" s="9" t="s">
        <v>9173</v>
      </c>
      <c r="AI3389" s="238" t="s">
        <v>9173</v>
      </c>
      <c r="AJ3389" s="238" t="s">
        <v>9173</v>
      </c>
      <c r="AK3389" s="238" t="s">
        <v>7182</v>
      </c>
      <c r="AL3389" s="238">
        <v>3388</v>
      </c>
    </row>
    <row r="3390" spans="1:38" x14ac:dyDescent="0.3">
      <c r="A3390" s="232">
        <v>6000260</v>
      </c>
      <c r="B3390" s="232" t="s">
        <v>10367</v>
      </c>
      <c r="C3390" s="244" t="s">
        <v>6717</v>
      </c>
      <c r="D3390" s="240" t="s">
        <v>10409</v>
      </c>
      <c r="E3390" s="239">
        <v>1101116280905</v>
      </c>
      <c r="F3390" s="243" t="s">
        <v>7044</v>
      </c>
      <c r="G3390" s="214">
        <v>0</v>
      </c>
      <c r="H3390" s="234" t="s">
        <v>9173</v>
      </c>
      <c r="I3390" s="234"/>
      <c r="J3390" s="234"/>
      <c r="K3390" s="234"/>
      <c r="L3390" s="234"/>
      <c r="M3390" s="234"/>
      <c r="N3390" s="234" t="s">
        <v>6720</v>
      </c>
      <c r="O3390" s="249"/>
      <c r="P3390" s="249"/>
      <c r="Q3390" s="226"/>
      <c r="R3390" s="212" t="s">
        <v>2</v>
      </c>
      <c r="S3390" s="213" t="s">
        <v>9173</v>
      </c>
      <c r="T3390" s="236" t="s">
        <v>10379</v>
      </c>
      <c r="U3390" s="237" t="s">
        <v>6722</v>
      </c>
      <c r="V3390" s="237">
        <v>45567</v>
      </c>
      <c r="W3390" s="236" t="s">
        <v>6944</v>
      </c>
      <c r="X3390" s="237" t="s">
        <v>9173</v>
      </c>
      <c r="Y3390" s="237"/>
      <c r="Z3390" s="237"/>
      <c r="AA3390" s="225">
        <v>202409</v>
      </c>
      <c r="AB3390" s="246"/>
      <c r="AC3390" s="236" t="s">
        <v>7181</v>
      </c>
      <c r="AD3390" s="247" t="s">
        <v>7131</v>
      </c>
      <c r="AE3390" s="248">
        <v>0.4</v>
      </c>
      <c r="AF3390" s="247" t="s">
        <v>7167</v>
      </c>
      <c r="AG3390" s="242" t="str">
        <f>IFERROR(VLOOKUP(작성용!A:A,RM!A:D,4,0),"-")</f>
        <v>-</v>
      </c>
      <c r="AH3390" s="9" t="s">
        <v>9173</v>
      </c>
      <c r="AI3390" s="238" t="s">
        <v>9173</v>
      </c>
      <c r="AJ3390" s="238" t="s">
        <v>9173</v>
      </c>
      <c r="AK3390" s="238" t="s">
        <v>7182</v>
      </c>
      <c r="AL3390" s="238">
        <v>3389</v>
      </c>
    </row>
    <row r="3391" spans="1:38" x14ac:dyDescent="0.3">
      <c r="A3391" s="232">
        <v>6000260</v>
      </c>
      <c r="B3391" s="232" t="s">
        <v>10367</v>
      </c>
      <c r="C3391" s="244" t="s">
        <v>6717</v>
      </c>
      <c r="D3391" s="240" t="s">
        <v>8204</v>
      </c>
      <c r="E3391" s="239">
        <v>1101115587592</v>
      </c>
      <c r="F3391" s="243" t="s">
        <v>7179</v>
      </c>
      <c r="G3391" s="214">
        <v>0</v>
      </c>
      <c r="H3391" s="234" t="s">
        <v>9173</v>
      </c>
      <c r="I3391" s="234"/>
      <c r="J3391" s="234"/>
      <c r="K3391" s="234"/>
      <c r="L3391" s="234"/>
      <c r="M3391" s="234"/>
      <c r="N3391" s="234" t="s">
        <v>6720</v>
      </c>
      <c r="O3391" s="249"/>
      <c r="P3391" s="249"/>
      <c r="Q3391" s="226"/>
      <c r="R3391" s="212" t="s">
        <v>2</v>
      </c>
      <c r="S3391" s="213" t="s">
        <v>9173</v>
      </c>
      <c r="T3391" s="236" t="s">
        <v>10379</v>
      </c>
      <c r="U3391" s="237" t="s">
        <v>6722</v>
      </c>
      <c r="V3391" s="237">
        <v>45567</v>
      </c>
      <c r="W3391" s="236" t="s">
        <v>6944</v>
      </c>
      <c r="X3391" s="237" t="s">
        <v>9173</v>
      </c>
      <c r="Y3391" s="237"/>
      <c r="Z3391" s="237"/>
      <c r="AA3391" s="225">
        <v>202409</v>
      </c>
      <c r="AB3391" s="246"/>
      <c r="AC3391" s="236" t="s">
        <v>7181</v>
      </c>
      <c r="AD3391" s="247" t="s">
        <v>7115</v>
      </c>
      <c r="AE3391" s="248">
        <v>0</v>
      </c>
      <c r="AF3391" s="247" t="s">
        <v>7115</v>
      </c>
      <c r="AG3391" s="242" t="str">
        <f>IFERROR(VLOOKUP(작성용!A:A,RM!A:D,4,0),"-")</f>
        <v>-</v>
      </c>
      <c r="AH3391" s="9" t="s">
        <v>9173</v>
      </c>
      <c r="AI3391" s="238" t="s">
        <v>9173</v>
      </c>
      <c r="AJ3391" s="238" t="s">
        <v>9173</v>
      </c>
      <c r="AK3391" s="238" t="s">
        <v>7182</v>
      </c>
      <c r="AL3391" s="238">
        <v>3390</v>
      </c>
    </row>
    <row r="3392" spans="1:38" x14ac:dyDescent="0.3">
      <c r="A3392" s="232">
        <v>6000260</v>
      </c>
      <c r="B3392" s="232" t="s">
        <v>10367</v>
      </c>
      <c r="C3392" s="244" t="s">
        <v>6717</v>
      </c>
      <c r="D3392" s="240" t="s">
        <v>8204</v>
      </c>
      <c r="E3392" s="239">
        <v>1101115587592</v>
      </c>
      <c r="F3392" s="243" t="s">
        <v>6966</v>
      </c>
      <c r="G3392" s="214">
        <v>6</v>
      </c>
      <c r="H3392" s="234" t="s">
        <v>9173</v>
      </c>
      <c r="I3392" s="234"/>
      <c r="J3392" s="234"/>
      <c r="K3392" s="234"/>
      <c r="L3392" s="234"/>
      <c r="M3392" s="234"/>
      <c r="N3392" s="234" t="s">
        <v>6720</v>
      </c>
      <c r="O3392" s="249"/>
      <c r="P3392" s="249"/>
      <c r="Q3392" s="226"/>
      <c r="R3392" s="212" t="s">
        <v>2</v>
      </c>
      <c r="S3392" s="213" t="s">
        <v>9173</v>
      </c>
      <c r="T3392" s="236" t="s">
        <v>10379</v>
      </c>
      <c r="U3392" s="237" t="s">
        <v>6722</v>
      </c>
      <c r="V3392" s="237">
        <v>45567</v>
      </c>
      <c r="W3392" s="236" t="s">
        <v>6944</v>
      </c>
      <c r="X3392" s="237" t="s">
        <v>9173</v>
      </c>
      <c r="Y3392" s="237"/>
      <c r="Z3392" s="237"/>
      <c r="AA3392" s="225">
        <v>202409</v>
      </c>
      <c r="AB3392" s="246"/>
      <c r="AC3392" s="236" t="s">
        <v>7181</v>
      </c>
      <c r="AD3392" s="247" t="s">
        <v>7115</v>
      </c>
      <c r="AE3392" s="248">
        <v>0</v>
      </c>
      <c r="AF3392" s="247" t="s">
        <v>7115</v>
      </c>
      <c r="AG3392" s="242" t="str">
        <f>IFERROR(VLOOKUP(작성용!A:A,RM!A:D,4,0),"-")</f>
        <v>-</v>
      </c>
      <c r="AH3392" s="9" t="s">
        <v>9173</v>
      </c>
      <c r="AI3392" s="238" t="s">
        <v>9173</v>
      </c>
      <c r="AJ3392" s="238" t="s">
        <v>9173</v>
      </c>
      <c r="AK3392" s="238" t="s">
        <v>7182</v>
      </c>
      <c r="AL3392" s="238">
        <v>3391</v>
      </c>
    </row>
    <row r="3393" spans="1:38" x14ac:dyDescent="0.3">
      <c r="A3393" s="232">
        <v>6000260</v>
      </c>
      <c r="B3393" s="232" t="s">
        <v>10367</v>
      </c>
      <c r="C3393" s="244" t="s">
        <v>6717</v>
      </c>
      <c r="D3393" s="240" t="s">
        <v>10410</v>
      </c>
      <c r="E3393" s="239">
        <v>1101115493913</v>
      </c>
      <c r="F3393" s="243" t="s">
        <v>7179</v>
      </c>
      <c r="G3393" s="214">
        <v>0</v>
      </c>
      <c r="H3393" s="234" t="s">
        <v>9173</v>
      </c>
      <c r="I3393" s="234"/>
      <c r="J3393" s="234"/>
      <c r="K3393" s="234"/>
      <c r="L3393" s="234"/>
      <c r="M3393" s="234"/>
      <c r="N3393" s="234" t="s">
        <v>6720</v>
      </c>
      <c r="O3393" s="249"/>
      <c r="P3393" s="249"/>
      <c r="Q3393" s="226"/>
      <c r="R3393" s="212" t="s">
        <v>2</v>
      </c>
      <c r="S3393" s="213" t="s">
        <v>9173</v>
      </c>
      <c r="T3393" s="236" t="s">
        <v>10379</v>
      </c>
      <c r="U3393" s="237" t="s">
        <v>6722</v>
      </c>
      <c r="V3393" s="237">
        <v>45567</v>
      </c>
      <c r="W3393" s="236" t="s">
        <v>6944</v>
      </c>
      <c r="X3393" s="237" t="s">
        <v>9173</v>
      </c>
      <c r="Y3393" s="237"/>
      <c r="Z3393" s="237"/>
      <c r="AA3393" s="225">
        <v>202409</v>
      </c>
      <c r="AB3393" s="246"/>
      <c r="AC3393" s="236" t="s">
        <v>7181</v>
      </c>
      <c r="AD3393" s="247" t="s">
        <v>7077</v>
      </c>
      <c r="AE3393" s="248">
        <v>0.4</v>
      </c>
      <c r="AF3393" s="247" t="s">
        <v>7077</v>
      </c>
      <c r="AG3393" s="242" t="str">
        <f>IFERROR(VLOOKUP(작성용!A:A,RM!A:D,4,0),"-")</f>
        <v>-</v>
      </c>
      <c r="AH3393" s="9" t="s">
        <v>9173</v>
      </c>
      <c r="AI3393" s="238" t="s">
        <v>9173</v>
      </c>
      <c r="AJ3393" s="238" t="s">
        <v>9173</v>
      </c>
      <c r="AK3393" s="238" t="s">
        <v>7182</v>
      </c>
      <c r="AL3393" s="238">
        <v>3392</v>
      </c>
    </row>
    <row r="3394" spans="1:38" x14ac:dyDescent="0.3">
      <c r="A3394" s="232">
        <v>6000260</v>
      </c>
      <c r="B3394" s="232" t="s">
        <v>10367</v>
      </c>
      <c r="C3394" s="244" t="s">
        <v>6717</v>
      </c>
      <c r="D3394" s="240" t="s">
        <v>10411</v>
      </c>
      <c r="E3394" s="239">
        <v>1101117575561</v>
      </c>
      <c r="F3394" s="243" t="s">
        <v>7044</v>
      </c>
      <c r="G3394" s="214">
        <v>0</v>
      </c>
      <c r="H3394" s="234" t="s">
        <v>9173</v>
      </c>
      <c r="I3394" s="234"/>
      <c r="J3394" s="234"/>
      <c r="K3394" s="234"/>
      <c r="L3394" s="234"/>
      <c r="M3394" s="234"/>
      <c r="N3394" s="234" t="s">
        <v>6720</v>
      </c>
      <c r="O3394" s="249"/>
      <c r="P3394" s="249"/>
      <c r="Q3394" s="226"/>
      <c r="R3394" s="212" t="s">
        <v>2</v>
      </c>
      <c r="S3394" s="213" t="s">
        <v>9173</v>
      </c>
      <c r="T3394" s="236" t="s">
        <v>10379</v>
      </c>
      <c r="U3394" s="237" t="s">
        <v>6722</v>
      </c>
      <c r="V3394" s="237">
        <v>45567</v>
      </c>
      <c r="W3394" s="236" t="s">
        <v>6944</v>
      </c>
      <c r="X3394" s="237" t="s">
        <v>9173</v>
      </c>
      <c r="Y3394" s="237"/>
      <c r="Z3394" s="237"/>
      <c r="AA3394" s="225">
        <v>202409</v>
      </c>
      <c r="AB3394" s="246"/>
      <c r="AC3394" s="236" t="s">
        <v>7181</v>
      </c>
      <c r="AD3394" s="247" t="s">
        <v>7131</v>
      </c>
      <c r="AE3394" s="248">
        <v>0.4</v>
      </c>
      <c r="AF3394" s="247" t="s">
        <v>7167</v>
      </c>
      <c r="AG3394" s="242" t="str">
        <f>IFERROR(VLOOKUP(작성용!A:A,RM!A:D,4,0),"-")</f>
        <v>-</v>
      </c>
      <c r="AH3394" s="9" t="s">
        <v>9173</v>
      </c>
      <c r="AI3394" s="238" t="s">
        <v>9173</v>
      </c>
      <c r="AJ3394" s="238" t="s">
        <v>9173</v>
      </c>
      <c r="AK3394" s="238" t="s">
        <v>7182</v>
      </c>
      <c r="AL3394" s="238">
        <v>3393</v>
      </c>
    </row>
    <row r="3395" spans="1:38" x14ac:dyDescent="0.3">
      <c r="A3395" s="232">
        <v>6000260</v>
      </c>
      <c r="B3395" s="232" t="s">
        <v>10367</v>
      </c>
      <c r="C3395" s="244" t="s">
        <v>6717</v>
      </c>
      <c r="D3395" s="240" t="s">
        <v>9784</v>
      </c>
      <c r="E3395" s="239">
        <v>1101116279883</v>
      </c>
      <c r="F3395" s="243" t="s">
        <v>7044</v>
      </c>
      <c r="G3395" s="214">
        <v>0</v>
      </c>
      <c r="H3395" s="234" t="s">
        <v>9173</v>
      </c>
      <c r="I3395" s="234"/>
      <c r="J3395" s="234"/>
      <c r="K3395" s="234"/>
      <c r="L3395" s="234"/>
      <c r="M3395" s="234"/>
      <c r="N3395" s="234" t="s">
        <v>6720</v>
      </c>
      <c r="O3395" s="249"/>
      <c r="P3395" s="249"/>
      <c r="Q3395" s="226"/>
      <c r="R3395" s="212" t="s">
        <v>2</v>
      </c>
      <c r="S3395" s="213" t="s">
        <v>9173</v>
      </c>
      <c r="T3395" s="236" t="s">
        <v>10379</v>
      </c>
      <c r="U3395" s="237" t="s">
        <v>6722</v>
      </c>
      <c r="V3395" s="237">
        <v>45567</v>
      </c>
      <c r="W3395" s="236" t="s">
        <v>6944</v>
      </c>
      <c r="X3395" s="237" t="s">
        <v>9173</v>
      </c>
      <c r="Y3395" s="237"/>
      <c r="Z3395" s="237"/>
      <c r="AA3395" s="225">
        <v>202409</v>
      </c>
      <c r="AB3395" s="246"/>
      <c r="AC3395" s="236" t="s">
        <v>7181</v>
      </c>
      <c r="AD3395" s="247" t="s">
        <v>7289</v>
      </c>
      <c r="AE3395" s="248">
        <v>0</v>
      </c>
      <c r="AF3395" s="247" t="s">
        <v>7289</v>
      </c>
      <c r="AG3395" s="242" t="str">
        <f>IFERROR(VLOOKUP(작성용!A:A,RM!A:D,4,0),"-")</f>
        <v>-</v>
      </c>
      <c r="AH3395" s="9" t="s">
        <v>9173</v>
      </c>
      <c r="AI3395" s="238" t="s">
        <v>9173</v>
      </c>
      <c r="AJ3395" s="238" t="s">
        <v>9173</v>
      </c>
      <c r="AK3395" s="238" t="s">
        <v>7182</v>
      </c>
      <c r="AL3395" s="238">
        <v>3394</v>
      </c>
    </row>
    <row r="3396" spans="1:38" x14ac:dyDescent="0.3">
      <c r="A3396" s="232">
        <v>6000260</v>
      </c>
      <c r="B3396" s="232" t="s">
        <v>10367</v>
      </c>
      <c r="C3396" s="244" t="s">
        <v>6717</v>
      </c>
      <c r="D3396" s="240" t="s">
        <v>7582</v>
      </c>
      <c r="E3396" s="239">
        <v>1101115714757</v>
      </c>
      <c r="F3396" s="243" t="s">
        <v>7044</v>
      </c>
      <c r="G3396" s="214">
        <v>0</v>
      </c>
      <c r="H3396" s="234" t="s">
        <v>9173</v>
      </c>
      <c r="I3396" s="234"/>
      <c r="J3396" s="234"/>
      <c r="K3396" s="234"/>
      <c r="L3396" s="234"/>
      <c r="M3396" s="234"/>
      <c r="N3396" s="234" t="s">
        <v>6720</v>
      </c>
      <c r="O3396" s="249"/>
      <c r="P3396" s="249"/>
      <c r="Q3396" s="226"/>
      <c r="R3396" s="212" t="s">
        <v>2</v>
      </c>
      <c r="S3396" s="213" t="s">
        <v>9173</v>
      </c>
      <c r="T3396" s="236" t="s">
        <v>10379</v>
      </c>
      <c r="U3396" s="237" t="s">
        <v>6722</v>
      </c>
      <c r="V3396" s="237">
        <v>45567</v>
      </c>
      <c r="W3396" s="236" t="s">
        <v>6944</v>
      </c>
      <c r="X3396" s="237" t="s">
        <v>9173</v>
      </c>
      <c r="Y3396" s="237"/>
      <c r="Z3396" s="237"/>
      <c r="AA3396" s="225">
        <v>202409</v>
      </c>
      <c r="AB3396" s="246"/>
      <c r="AC3396" s="236" t="s">
        <v>7181</v>
      </c>
      <c r="AD3396" s="247" t="s">
        <v>7289</v>
      </c>
      <c r="AE3396" s="248">
        <v>0</v>
      </c>
      <c r="AF3396" s="247" t="s">
        <v>7289</v>
      </c>
      <c r="AG3396" s="242" t="str">
        <f>IFERROR(VLOOKUP(작성용!A:A,RM!A:D,4,0),"-")</f>
        <v>-</v>
      </c>
      <c r="AH3396" s="9" t="s">
        <v>9173</v>
      </c>
      <c r="AI3396" s="238" t="s">
        <v>9173</v>
      </c>
      <c r="AJ3396" s="238" t="s">
        <v>9173</v>
      </c>
      <c r="AK3396" s="238" t="s">
        <v>7182</v>
      </c>
      <c r="AL3396" s="238">
        <v>3395</v>
      </c>
    </row>
    <row r="3397" spans="1:38" x14ac:dyDescent="0.3">
      <c r="A3397" s="232">
        <v>6000260</v>
      </c>
      <c r="B3397" s="232" t="s">
        <v>10367</v>
      </c>
      <c r="C3397" s="244" t="s">
        <v>6717</v>
      </c>
      <c r="D3397" s="240" t="s">
        <v>10412</v>
      </c>
      <c r="E3397" s="239">
        <v>1101114621276</v>
      </c>
      <c r="F3397" s="243" t="s">
        <v>7044</v>
      </c>
      <c r="G3397" s="214">
        <v>0</v>
      </c>
      <c r="H3397" s="234" t="s">
        <v>9173</v>
      </c>
      <c r="I3397" s="234"/>
      <c r="J3397" s="234"/>
      <c r="K3397" s="234"/>
      <c r="L3397" s="234"/>
      <c r="M3397" s="234"/>
      <c r="N3397" s="234" t="s">
        <v>6720</v>
      </c>
      <c r="O3397" s="249"/>
      <c r="P3397" s="249"/>
      <c r="Q3397" s="226"/>
      <c r="R3397" s="212" t="s">
        <v>2</v>
      </c>
      <c r="S3397" s="213" t="s">
        <v>9173</v>
      </c>
      <c r="T3397" s="236" t="s">
        <v>10379</v>
      </c>
      <c r="U3397" s="237" t="s">
        <v>6722</v>
      </c>
      <c r="V3397" s="237">
        <v>45567</v>
      </c>
      <c r="W3397" s="236" t="s">
        <v>6944</v>
      </c>
      <c r="X3397" s="237" t="s">
        <v>9173</v>
      </c>
      <c r="Y3397" s="237"/>
      <c r="Z3397" s="237"/>
      <c r="AA3397" s="225">
        <v>202409</v>
      </c>
      <c r="AB3397" s="246"/>
      <c r="AC3397" s="236" t="s">
        <v>7181</v>
      </c>
      <c r="AD3397" s="247" t="s">
        <v>7131</v>
      </c>
      <c r="AE3397" s="248">
        <v>0.4</v>
      </c>
      <c r="AF3397" s="247" t="s">
        <v>7131</v>
      </c>
      <c r="AG3397" s="242" t="str">
        <f>IFERROR(VLOOKUP(작성용!A:A,RM!A:D,4,0),"-")</f>
        <v>-</v>
      </c>
      <c r="AH3397" s="9" t="s">
        <v>9173</v>
      </c>
      <c r="AI3397" s="238" t="s">
        <v>9173</v>
      </c>
      <c r="AJ3397" s="238" t="s">
        <v>9173</v>
      </c>
      <c r="AK3397" s="238" t="s">
        <v>7182</v>
      </c>
      <c r="AL3397" s="238">
        <v>3396</v>
      </c>
    </row>
    <row r="3398" spans="1:38" x14ac:dyDescent="0.3">
      <c r="A3398" s="232">
        <v>6000260</v>
      </c>
      <c r="B3398" s="232" t="s">
        <v>10367</v>
      </c>
      <c r="C3398" s="244" t="s">
        <v>6717</v>
      </c>
      <c r="D3398" s="240" t="s">
        <v>10412</v>
      </c>
      <c r="E3398" s="239">
        <v>1101114621276</v>
      </c>
      <c r="F3398" s="243" t="s">
        <v>7179</v>
      </c>
      <c r="G3398" s="214">
        <v>0</v>
      </c>
      <c r="H3398" s="234" t="s">
        <v>9173</v>
      </c>
      <c r="I3398" s="234"/>
      <c r="J3398" s="234"/>
      <c r="K3398" s="234"/>
      <c r="L3398" s="234"/>
      <c r="M3398" s="234"/>
      <c r="N3398" s="234" t="s">
        <v>6720</v>
      </c>
      <c r="O3398" s="249"/>
      <c r="P3398" s="249"/>
      <c r="Q3398" s="226"/>
      <c r="R3398" s="212" t="s">
        <v>2</v>
      </c>
      <c r="S3398" s="213" t="s">
        <v>9173</v>
      </c>
      <c r="T3398" s="236" t="s">
        <v>10379</v>
      </c>
      <c r="U3398" s="237" t="s">
        <v>6722</v>
      </c>
      <c r="V3398" s="237">
        <v>45567</v>
      </c>
      <c r="W3398" s="236" t="s">
        <v>6944</v>
      </c>
      <c r="X3398" s="237" t="s">
        <v>9173</v>
      </c>
      <c r="Y3398" s="237"/>
      <c r="Z3398" s="237"/>
      <c r="AA3398" s="225">
        <v>202409</v>
      </c>
      <c r="AB3398" s="246"/>
      <c r="AC3398" s="236" t="s">
        <v>7181</v>
      </c>
      <c r="AD3398" s="247" t="s">
        <v>7131</v>
      </c>
      <c r="AE3398" s="248">
        <v>0</v>
      </c>
      <c r="AF3398" s="247" t="s">
        <v>7131</v>
      </c>
      <c r="AG3398" s="242" t="str">
        <f>IFERROR(VLOOKUP(작성용!A:A,RM!A:D,4,0),"-")</f>
        <v>-</v>
      </c>
      <c r="AH3398" s="9" t="s">
        <v>9173</v>
      </c>
      <c r="AI3398" s="238" t="s">
        <v>9173</v>
      </c>
      <c r="AJ3398" s="238" t="s">
        <v>9173</v>
      </c>
      <c r="AK3398" s="238" t="s">
        <v>7182</v>
      </c>
      <c r="AL3398" s="238">
        <v>3397</v>
      </c>
    </row>
    <row r="3399" spans="1:38" x14ac:dyDescent="0.3">
      <c r="A3399" s="232">
        <v>6000260</v>
      </c>
      <c r="B3399" s="232" t="s">
        <v>10367</v>
      </c>
      <c r="C3399" s="244" t="s">
        <v>6717</v>
      </c>
      <c r="D3399" s="240" t="s">
        <v>10413</v>
      </c>
      <c r="E3399" s="239">
        <v>1101113792656</v>
      </c>
      <c r="F3399" s="243" t="s">
        <v>7179</v>
      </c>
      <c r="G3399" s="214">
        <v>0</v>
      </c>
      <c r="H3399" s="234" t="s">
        <v>9173</v>
      </c>
      <c r="I3399" s="234"/>
      <c r="J3399" s="234"/>
      <c r="K3399" s="234"/>
      <c r="L3399" s="234"/>
      <c r="M3399" s="234"/>
      <c r="N3399" s="234" t="s">
        <v>6720</v>
      </c>
      <c r="O3399" s="249"/>
      <c r="P3399" s="249"/>
      <c r="Q3399" s="226"/>
      <c r="R3399" s="212" t="s">
        <v>2</v>
      </c>
      <c r="S3399" s="213" t="s">
        <v>9173</v>
      </c>
      <c r="T3399" s="236" t="s">
        <v>10379</v>
      </c>
      <c r="U3399" s="237" t="s">
        <v>6722</v>
      </c>
      <c r="V3399" s="237">
        <v>45567</v>
      </c>
      <c r="W3399" s="236" t="s">
        <v>6944</v>
      </c>
      <c r="X3399" s="237" t="s">
        <v>9173</v>
      </c>
      <c r="Y3399" s="237"/>
      <c r="Z3399" s="237"/>
      <c r="AA3399" s="225">
        <v>202409</v>
      </c>
      <c r="AB3399" s="246"/>
      <c r="AC3399" s="236" t="s">
        <v>7181</v>
      </c>
      <c r="AD3399" s="247" t="s">
        <v>7155</v>
      </c>
      <c r="AE3399" s="248">
        <v>0.4</v>
      </c>
      <c r="AF3399" s="247" t="s">
        <v>7155</v>
      </c>
      <c r="AG3399" s="242" t="str">
        <f>IFERROR(VLOOKUP(작성용!A:A,RM!A:D,4,0),"-")</f>
        <v>-</v>
      </c>
      <c r="AH3399" s="9" t="s">
        <v>9173</v>
      </c>
      <c r="AI3399" s="238" t="s">
        <v>9173</v>
      </c>
      <c r="AJ3399" s="238" t="s">
        <v>9173</v>
      </c>
      <c r="AK3399" s="238" t="s">
        <v>7182</v>
      </c>
      <c r="AL3399" s="238">
        <v>3398</v>
      </c>
    </row>
    <row r="3400" spans="1:38" x14ac:dyDescent="0.3">
      <c r="A3400" s="232">
        <v>6000260</v>
      </c>
      <c r="B3400" s="232" t="s">
        <v>10367</v>
      </c>
      <c r="C3400" s="244" t="s">
        <v>6717</v>
      </c>
      <c r="D3400" s="240" t="s">
        <v>7957</v>
      </c>
      <c r="E3400" s="239">
        <v>1101116148228</v>
      </c>
      <c r="F3400" s="243" t="s">
        <v>7179</v>
      </c>
      <c r="G3400" s="214">
        <v>0</v>
      </c>
      <c r="H3400" s="234" t="s">
        <v>9173</v>
      </c>
      <c r="I3400" s="234"/>
      <c r="J3400" s="234"/>
      <c r="K3400" s="234"/>
      <c r="L3400" s="234"/>
      <c r="M3400" s="234"/>
      <c r="N3400" s="234" t="s">
        <v>6720</v>
      </c>
      <c r="O3400" s="249"/>
      <c r="P3400" s="249"/>
      <c r="Q3400" s="226"/>
      <c r="R3400" s="212" t="s">
        <v>2</v>
      </c>
      <c r="S3400" s="213" t="s">
        <v>9173</v>
      </c>
      <c r="T3400" s="236" t="s">
        <v>10379</v>
      </c>
      <c r="U3400" s="237" t="s">
        <v>6722</v>
      </c>
      <c r="V3400" s="237">
        <v>45567</v>
      </c>
      <c r="W3400" s="236" t="s">
        <v>6944</v>
      </c>
      <c r="X3400" s="237" t="s">
        <v>9173</v>
      </c>
      <c r="Y3400" s="237"/>
      <c r="Z3400" s="237"/>
      <c r="AA3400" s="225">
        <v>202409</v>
      </c>
      <c r="AB3400" s="246"/>
      <c r="AC3400" s="236" t="s">
        <v>7181</v>
      </c>
      <c r="AD3400" s="247" t="s">
        <v>7155</v>
      </c>
      <c r="AE3400" s="248">
        <v>0</v>
      </c>
      <c r="AF3400" s="247" t="s">
        <v>7167</v>
      </c>
      <c r="AG3400" s="242" t="str">
        <f>IFERROR(VLOOKUP(작성용!A:A,RM!A:D,4,0),"-")</f>
        <v>-</v>
      </c>
      <c r="AH3400" s="9" t="s">
        <v>9173</v>
      </c>
      <c r="AI3400" s="238" t="s">
        <v>9173</v>
      </c>
      <c r="AJ3400" s="238" t="s">
        <v>9173</v>
      </c>
      <c r="AK3400" s="238" t="s">
        <v>7182</v>
      </c>
      <c r="AL3400" s="238">
        <v>3399</v>
      </c>
    </row>
    <row r="3401" spans="1:38" x14ac:dyDescent="0.3">
      <c r="A3401" s="232">
        <v>6000260</v>
      </c>
      <c r="B3401" s="232" t="s">
        <v>10367</v>
      </c>
      <c r="C3401" s="244" t="s">
        <v>6717</v>
      </c>
      <c r="D3401" s="231" t="s">
        <v>10414</v>
      </c>
      <c r="E3401" s="239">
        <v>1101116710176</v>
      </c>
      <c r="F3401" s="243" t="s">
        <v>6966</v>
      </c>
      <c r="G3401" s="214">
        <v>0</v>
      </c>
      <c r="H3401" s="234" t="s">
        <v>9173</v>
      </c>
      <c r="I3401" s="234"/>
      <c r="J3401" s="234"/>
      <c r="K3401" s="234"/>
      <c r="L3401" s="234"/>
      <c r="M3401" s="234"/>
      <c r="N3401" s="234" t="s">
        <v>6720</v>
      </c>
      <c r="O3401" s="249"/>
      <c r="P3401" s="249"/>
      <c r="Q3401" s="226"/>
      <c r="R3401" s="212" t="s">
        <v>2</v>
      </c>
      <c r="S3401" s="213" t="s">
        <v>9173</v>
      </c>
      <c r="T3401" s="236" t="s">
        <v>10379</v>
      </c>
      <c r="U3401" s="237" t="s">
        <v>6722</v>
      </c>
      <c r="V3401" s="237">
        <v>45567</v>
      </c>
      <c r="W3401" s="236" t="s">
        <v>6944</v>
      </c>
      <c r="X3401" s="237" t="s">
        <v>9173</v>
      </c>
      <c r="Y3401" s="237"/>
      <c r="Z3401" s="237"/>
      <c r="AA3401" s="225">
        <v>202409</v>
      </c>
      <c r="AB3401" s="246"/>
      <c r="AC3401" s="236" t="s">
        <v>7181</v>
      </c>
      <c r="AD3401" s="247" t="s">
        <v>7026</v>
      </c>
      <c r="AE3401" s="248">
        <v>0</v>
      </c>
      <c r="AF3401" s="247" t="s">
        <v>7026</v>
      </c>
      <c r="AG3401" s="242" t="str">
        <f>IFERROR(VLOOKUP(작성용!A:A,RM!A:D,4,0),"-")</f>
        <v>-</v>
      </c>
      <c r="AH3401" s="9" t="s">
        <v>9173</v>
      </c>
      <c r="AI3401" s="238" t="s">
        <v>9173</v>
      </c>
      <c r="AJ3401" s="238" t="s">
        <v>9173</v>
      </c>
      <c r="AK3401" s="238" t="s">
        <v>7182</v>
      </c>
      <c r="AL3401" s="238">
        <v>3400</v>
      </c>
    </row>
    <row r="3402" spans="1:38" x14ac:dyDescent="0.3">
      <c r="A3402" s="232">
        <v>6000260</v>
      </c>
      <c r="B3402" s="232" t="s">
        <v>10367</v>
      </c>
      <c r="C3402" s="244" t="s">
        <v>6717</v>
      </c>
      <c r="D3402" s="240" t="s">
        <v>7903</v>
      </c>
      <c r="E3402" s="239">
        <v>1101114665266</v>
      </c>
      <c r="F3402" s="243" t="s">
        <v>7044</v>
      </c>
      <c r="G3402" s="214">
        <v>1</v>
      </c>
      <c r="H3402" s="234" t="s">
        <v>9173</v>
      </c>
      <c r="I3402" s="234"/>
      <c r="J3402" s="234"/>
      <c r="K3402" s="234"/>
      <c r="L3402" s="234"/>
      <c r="M3402" s="234"/>
      <c r="N3402" s="234" t="s">
        <v>6720</v>
      </c>
      <c r="O3402" s="249"/>
      <c r="P3402" s="249"/>
      <c r="Q3402" s="226"/>
      <c r="R3402" s="212" t="s">
        <v>2</v>
      </c>
      <c r="S3402" s="213" t="s">
        <v>9173</v>
      </c>
      <c r="T3402" s="236" t="s">
        <v>10379</v>
      </c>
      <c r="U3402" s="237" t="s">
        <v>6722</v>
      </c>
      <c r="V3402" s="237">
        <v>45567</v>
      </c>
      <c r="W3402" s="236" t="s">
        <v>6944</v>
      </c>
      <c r="X3402" s="237" t="s">
        <v>9173</v>
      </c>
      <c r="Y3402" s="237"/>
      <c r="Z3402" s="237"/>
      <c r="AA3402" s="225">
        <v>202409</v>
      </c>
      <c r="AB3402" s="246"/>
      <c r="AC3402" s="236" t="s">
        <v>7181</v>
      </c>
      <c r="AD3402" s="247" t="s">
        <v>7160</v>
      </c>
      <c r="AE3402" s="248">
        <v>0</v>
      </c>
      <c r="AF3402" s="247" t="s">
        <v>7160</v>
      </c>
      <c r="AG3402" s="242" t="str">
        <f>IFERROR(VLOOKUP(작성용!A:A,RM!A:D,4,0),"-")</f>
        <v>-</v>
      </c>
      <c r="AH3402" s="9" t="s">
        <v>9173</v>
      </c>
      <c r="AI3402" s="238" t="s">
        <v>9173</v>
      </c>
      <c r="AJ3402" s="238" t="s">
        <v>9173</v>
      </c>
      <c r="AK3402" s="238" t="s">
        <v>7182</v>
      </c>
      <c r="AL3402" s="238">
        <v>3401</v>
      </c>
    </row>
    <row r="3403" spans="1:38" x14ac:dyDescent="0.3">
      <c r="A3403" s="232">
        <v>6000260</v>
      </c>
      <c r="B3403" s="232" t="s">
        <v>10367</v>
      </c>
      <c r="C3403" s="244" t="s">
        <v>6717</v>
      </c>
      <c r="D3403" s="240" t="s">
        <v>10415</v>
      </c>
      <c r="E3403" s="239">
        <v>1311110375054</v>
      </c>
      <c r="F3403" s="243" t="s">
        <v>7044</v>
      </c>
      <c r="G3403" s="214">
        <v>0</v>
      </c>
      <c r="H3403" s="234" t="s">
        <v>9173</v>
      </c>
      <c r="I3403" s="234"/>
      <c r="J3403" s="234"/>
      <c r="K3403" s="234"/>
      <c r="L3403" s="234"/>
      <c r="M3403" s="234"/>
      <c r="N3403" s="234" t="s">
        <v>6720</v>
      </c>
      <c r="O3403" s="249"/>
      <c r="P3403" s="249"/>
      <c r="Q3403" s="226"/>
      <c r="R3403" s="212" t="s">
        <v>2</v>
      </c>
      <c r="S3403" s="213" t="s">
        <v>9173</v>
      </c>
      <c r="T3403" s="236" t="s">
        <v>10379</v>
      </c>
      <c r="U3403" s="237" t="s">
        <v>6722</v>
      </c>
      <c r="V3403" s="237">
        <v>45567</v>
      </c>
      <c r="W3403" s="236" t="s">
        <v>6944</v>
      </c>
      <c r="X3403" s="237" t="s">
        <v>9173</v>
      </c>
      <c r="Y3403" s="237"/>
      <c r="Z3403" s="237"/>
      <c r="AA3403" s="225">
        <v>202409</v>
      </c>
      <c r="AB3403" s="246"/>
      <c r="AC3403" s="236" t="s">
        <v>7181</v>
      </c>
      <c r="AD3403" s="247" t="s">
        <v>7221</v>
      </c>
      <c r="AE3403" s="248">
        <v>0.4</v>
      </c>
      <c r="AF3403" s="247" t="s">
        <v>7221</v>
      </c>
      <c r="AG3403" s="242" t="str">
        <f>IFERROR(VLOOKUP(작성용!A:A,RM!A:D,4,0),"-")</f>
        <v>-</v>
      </c>
      <c r="AH3403" s="9" t="s">
        <v>9173</v>
      </c>
      <c r="AI3403" s="238" t="s">
        <v>9173</v>
      </c>
      <c r="AJ3403" s="238" t="s">
        <v>9173</v>
      </c>
      <c r="AK3403" s="238" t="s">
        <v>7182</v>
      </c>
      <c r="AL3403" s="238">
        <v>3402</v>
      </c>
    </row>
    <row r="3404" spans="1:38" x14ac:dyDescent="0.3">
      <c r="A3404" s="232">
        <v>6000260</v>
      </c>
      <c r="B3404" s="232" t="s">
        <v>10367</v>
      </c>
      <c r="C3404" s="244" t="s">
        <v>6717</v>
      </c>
      <c r="D3404" s="240" t="s">
        <v>9037</v>
      </c>
      <c r="E3404" s="239">
        <v>1311110464675</v>
      </c>
      <c r="F3404" s="243" t="s">
        <v>7044</v>
      </c>
      <c r="G3404" s="214">
        <v>0</v>
      </c>
      <c r="H3404" s="234" t="s">
        <v>9173</v>
      </c>
      <c r="I3404" s="234"/>
      <c r="J3404" s="234"/>
      <c r="K3404" s="234"/>
      <c r="L3404" s="234"/>
      <c r="M3404" s="234"/>
      <c r="N3404" s="234" t="s">
        <v>6720</v>
      </c>
      <c r="O3404" s="249"/>
      <c r="P3404" s="249"/>
      <c r="Q3404" s="226"/>
      <c r="R3404" s="212" t="s">
        <v>2</v>
      </c>
      <c r="S3404" s="213" t="s">
        <v>9173</v>
      </c>
      <c r="T3404" s="236" t="s">
        <v>10379</v>
      </c>
      <c r="U3404" s="237" t="s">
        <v>6722</v>
      </c>
      <c r="V3404" s="237">
        <v>45567</v>
      </c>
      <c r="W3404" s="236" t="s">
        <v>6944</v>
      </c>
      <c r="X3404" s="237" t="s">
        <v>9173</v>
      </c>
      <c r="Y3404" s="237"/>
      <c r="Z3404" s="237"/>
      <c r="AA3404" s="225">
        <v>202409</v>
      </c>
      <c r="AB3404" s="246"/>
      <c r="AC3404" s="236" t="s">
        <v>7181</v>
      </c>
      <c r="AD3404" s="247" t="s">
        <v>7196</v>
      </c>
      <c r="AE3404" s="248">
        <v>0</v>
      </c>
      <c r="AF3404" s="247" t="s">
        <v>7196</v>
      </c>
      <c r="AG3404" s="242" t="str">
        <f>IFERROR(VLOOKUP(작성용!A:A,RM!A:D,4,0),"-")</f>
        <v>-</v>
      </c>
      <c r="AH3404" s="9" t="s">
        <v>9173</v>
      </c>
      <c r="AI3404" s="238" t="s">
        <v>9173</v>
      </c>
      <c r="AJ3404" s="238" t="s">
        <v>9173</v>
      </c>
      <c r="AK3404" s="238" t="s">
        <v>7182</v>
      </c>
      <c r="AL3404" s="238">
        <v>3403</v>
      </c>
    </row>
    <row r="3405" spans="1:38" x14ac:dyDescent="0.3">
      <c r="A3405" s="232">
        <v>6000260</v>
      </c>
      <c r="B3405" s="232" t="s">
        <v>10367</v>
      </c>
      <c r="C3405" s="244" t="s">
        <v>6717</v>
      </c>
      <c r="D3405" s="240" t="s">
        <v>9037</v>
      </c>
      <c r="E3405" s="239">
        <v>1311110464675</v>
      </c>
      <c r="F3405" s="243" t="s">
        <v>7044</v>
      </c>
      <c r="G3405" s="214">
        <v>1</v>
      </c>
      <c r="H3405" s="234" t="s">
        <v>9173</v>
      </c>
      <c r="I3405" s="234"/>
      <c r="J3405" s="234"/>
      <c r="K3405" s="234"/>
      <c r="L3405" s="234"/>
      <c r="M3405" s="234"/>
      <c r="N3405" s="234" t="s">
        <v>6720</v>
      </c>
      <c r="O3405" s="249"/>
      <c r="P3405" s="249"/>
      <c r="Q3405" s="226"/>
      <c r="R3405" s="212" t="s">
        <v>2</v>
      </c>
      <c r="S3405" s="213" t="s">
        <v>9173</v>
      </c>
      <c r="T3405" s="236" t="s">
        <v>10379</v>
      </c>
      <c r="U3405" s="237" t="s">
        <v>6722</v>
      </c>
      <c r="V3405" s="237">
        <v>45567</v>
      </c>
      <c r="W3405" s="236" t="s">
        <v>6944</v>
      </c>
      <c r="X3405" s="237" t="s">
        <v>9173</v>
      </c>
      <c r="Y3405" s="237"/>
      <c r="Z3405" s="237"/>
      <c r="AA3405" s="225">
        <v>202409</v>
      </c>
      <c r="AB3405" s="246"/>
      <c r="AC3405" s="236" t="s">
        <v>7181</v>
      </c>
      <c r="AD3405" s="247" t="s">
        <v>7196</v>
      </c>
      <c r="AE3405" s="248">
        <v>0</v>
      </c>
      <c r="AF3405" s="247" t="s">
        <v>7196</v>
      </c>
      <c r="AG3405" s="242" t="str">
        <f>IFERROR(VLOOKUP(작성용!A:A,RM!A:D,4,0),"-")</f>
        <v>-</v>
      </c>
      <c r="AH3405" s="9" t="s">
        <v>9173</v>
      </c>
      <c r="AI3405" s="238" t="s">
        <v>9173</v>
      </c>
      <c r="AJ3405" s="238" t="s">
        <v>9173</v>
      </c>
      <c r="AK3405" s="238" t="s">
        <v>7182</v>
      </c>
      <c r="AL3405" s="238">
        <v>3404</v>
      </c>
    </row>
    <row r="3406" spans="1:38" x14ac:dyDescent="0.3">
      <c r="A3406" s="232">
        <v>6000260</v>
      </c>
      <c r="B3406" s="232" t="s">
        <v>10367</v>
      </c>
      <c r="C3406" s="244" t="s">
        <v>6717</v>
      </c>
      <c r="D3406" s="240" t="s">
        <v>8022</v>
      </c>
      <c r="E3406" s="239">
        <v>1101116635530</v>
      </c>
      <c r="F3406" s="243" t="s">
        <v>7044</v>
      </c>
      <c r="G3406" s="214">
        <v>7</v>
      </c>
      <c r="H3406" s="234" t="s">
        <v>9173</v>
      </c>
      <c r="I3406" s="234"/>
      <c r="J3406" s="234"/>
      <c r="K3406" s="234"/>
      <c r="L3406" s="234"/>
      <c r="M3406" s="234"/>
      <c r="N3406" s="234" t="s">
        <v>6720</v>
      </c>
      <c r="O3406" s="249"/>
      <c r="P3406" s="249"/>
      <c r="Q3406" s="226"/>
      <c r="R3406" s="212" t="s">
        <v>2</v>
      </c>
      <c r="S3406" s="213" t="s">
        <v>9173</v>
      </c>
      <c r="T3406" s="236" t="s">
        <v>10379</v>
      </c>
      <c r="U3406" s="237" t="s">
        <v>6722</v>
      </c>
      <c r="V3406" s="237">
        <v>45567</v>
      </c>
      <c r="W3406" s="236" t="s">
        <v>6944</v>
      </c>
      <c r="X3406" s="237" t="s">
        <v>9173</v>
      </c>
      <c r="Y3406" s="237"/>
      <c r="Z3406" s="237"/>
      <c r="AA3406" s="225">
        <v>202409</v>
      </c>
      <c r="AB3406" s="246"/>
      <c r="AC3406" s="236" t="s">
        <v>7181</v>
      </c>
      <c r="AD3406" s="247" t="s">
        <v>7137</v>
      </c>
      <c r="AE3406" s="248">
        <v>0</v>
      </c>
      <c r="AF3406" s="247" t="s">
        <v>7137</v>
      </c>
      <c r="AG3406" s="242" t="str">
        <f>IFERROR(VLOOKUP(작성용!A:A,RM!A:D,4,0),"-")</f>
        <v>-</v>
      </c>
      <c r="AH3406" s="9" t="s">
        <v>9173</v>
      </c>
      <c r="AI3406" s="238" t="s">
        <v>9173</v>
      </c>
      <c r="AJ3406" s="238" t="s">
        <v>9173</v>
      </c>
      <c r="AK3406" s="238" t="s">
        <v>7182</v>
      </c>
      <c r="AL3406" s="238">
        <v>3405</v>
      </c>
    </row>
    <row r="3407" spans="1:38" x14ac:dyDescent="0.3">
      <c r="A3407" s="232">
        <v>6000260</v>
      </c>
      <c r="B3407" s="232" t="s">
        <v>10367</v>
      </c>
      <c r="C3407" s="244" t="s">
        <v>6717</v>
      </c>
      <c r="D3407" s="240" t="s">
        <v>10416</v>
      </c>
      <c r="E3407" s="239">
        <v>2301110296432</v>
      </c>
      <c r="F3407" s="243" t="s">
        <v>7044</v>
      </c>
      <c r="G3407" s="214">
        <v>4</v>
      </c>
      <c r="H3407" s="234" t="s">
        <v>9173</v>
      </c>
      <c r="I3407" s="234"/>
      <c r="J3407" s="234"/>
      <c r="K3407" s="234"/>
      <c r="L3407" s="234"/>
      <c r="M3407" s="234"/>
      <c r="N3407" s="234" t="s">
        <v>6720</v>
      </c>
      <c r="O3407" s="249"/>
      <c r="P3407" s="249"/>
      <c r="Q3407" s="226"/>
      <c r="R3407" s="212" t="s">
        <v>2</v>
      </c>
      <c r="S3407" s="213" t="s">
        <v>9173</v>
      </c>
      <c r="T3407" s="236" t="s">
        <v>10379</v>
      </c>
      <c r="U3407" s="237" t="s">
        <v>6722</v>
      </c>
      <c r="V3407" s="237">
        <v>45567</v>
      </c>
      <c r="W3407" s="236" t="s">
        <v>6944</v>
      </c>
      <c r="X3407" s="237" t="s">
        <v>9173</v>
      </c>
      <c r="Y3407" s="237"/>
      <c r="Z3407" s="237"/>
      <c r="AA3407" s="225">
        <v>202409</v>
      </c>
      <c r="AB3407" s="246"/>
      <c r="AC3407" s="236" t="s">
        <v>7181</v>
      </c>
      <c r="AD3407" s="247" t="s">
        <v>7146</v>
      </c>
      <c r="AE3407" s="248">
        <v>0.4</v>
      </c>
      <c r="AF3407" s="247" t="s">
        <v>7146</v>
      </c>
      <c r="AG3407" s="242" t="str">
        <f>IFERROR(VLOOKUP(작성용!A:A,RM!A:D,4,0),"-")</f>
        <v>-</v>
      </c>
      <c r="AH3407" s="9" t="s">
        <v>9173</v>
      </c>
      <c r="AI3407" s="238" t="s">
        <v>9173</v>
      </c>
      <c r="AJ3407" s="238" t="s">
        <v>9173</v>
      </c>
      <c r="AK3407" s="238" t="s">
        <v>7182</v>
      </c>
      <c r="AL3407" s="238">
        <v>3406</v>
      </c>
    </row>
    <row r="3408" spans="1:38" x14ac:dyDescent="0.3">
      <c r="A3408" s="232">
        <v>6000260</v>
      </c>
      <c r="B3408" s="232" t="s">
        <v>10367</v>
      </c>
      <c r="C3408" s="244" t="s">
        <v>6717</v>
      </c>
      <c r="D3408" s="240" t="s">
        <v>10416</v>
      </c>
      <c r="E3408" s="239">
        <v>2301110296432</v>
      </c>
      <c r="F3408" s="243" t="s">
        <v>7044</v>
      </c>
      <c r="G3408" s="214">
        <v>5</v>
      </c>
      <c r="H3408" s="234" t="s">
        <v>9173</v>
      </c>
      <c r="I3408" s="234"/>
      <c r="J3408" s="234"/>
      <c r="K3408" s="234"/>
      <c r="L3408" s="234"/>
      <c r="M3408" s="234"/>
      <c r="N3408" s="234" t="s">
        <v>6720</v>
      </c>
      <c r="O3408" s="249"/>
      <c r="P3408" s="249"/>
      <c r="Q3408" s="226"/>
      <c r="R3408" s="212" t="s">
        <v>2</v>
      </c>
      <c r="S3408" s="213" t="s">
        <v>9173</v>
      </c>
      <c r="T3408" s="236" t="s">
        <v>10379</v>
      </c>
      <c r="U3408" s="237" t="s">
        <v>6722</v>
      </c>
      <c r="V3408" s="237">
        <v>45567</v>
      </c>
      <c r="W3408" s="236" t="s">
        <v>6944</v>
      </c>
      <c r="X3408" s="237" t="s">
        <v>9173</v>
      </c>
      <c r="Y3408" s="237"/>
      <c r="Z3408" s="237"/>
      <c r="AA3408" s="225">
        <v>202409</v>
      </c>
      <c r="AB3408" s="246"/>
      <c r="AC3408" s="236" t="s">
        <v>7181</v>
      </c>
      <c r="AD3408" s="247" t="s">
        <v>7146</v>
      </c>
      <c r="AE3408" s="248">
        <v>0</v>
      </c>
      <c r="AF3408" s="247" t="s">
        <v>7146</v>
      </c>
      <c r="AG3408" s="242" t="str">
        <f>IFERROR(VLOOKUP(작성용!A:A,RM!A:D,4,0),"-")</f>
        <v>-</v>
      </c>
      <c r="AH3408" s="9" t="s">
        <v>9173</v>
      </c>
      <c r="AI3408" s="238" t="s">
        <v>9173</v>
      </c>
      <c r="AJ3408" s="238" t="s">
        <v>9173</v>
      </c>
      <c r="AK3408" s="238" t="s">
        <v>7182</v>
      </c>
      <c r="AL3408" s="238">
        <v>3407</v>
      </c>
    </row>
    <row r="3409" spans="1:38" x14ac:dyDescent="0.3">
      <c r="A3409" s="232">
        <v>6000260</v>
      </c>
      <c r="B3409" s="232" t="s">
        <v>10367</v>
      </c>
      <c r="C3409" s="244" t="s">
        <v>6717</v>
      </c>
      <c r="D3409" s="240" t="s">
        <v>10417</v>
      </c>
      <c r="E3409" s="239">
        <v>1717110143386</v>
      </c>
      <c r="F3409" s="243" t="s">
        <v>7179</v>
      </c>
      <c r="G3409" s="214">
        <v>0</v>
      </c>
      <c r="H3409" s="234" t="s">
        <v>9173</v>
      </c>
      <c r="I3409" s="234"/>
      <c r="J3409" s="234"/>
      <c r="K3409" s="234"/>
      <c r="L3409" s="234"/>
      <c r="M3409" s="234"/>
      <c r="N3409" s="234" t="s">
        <v>6720</v>
      </c>
      <c r="O3409" s="249"/>
      <c r="P3409" s="249"/>
      <c r="Q3409" s="226"/>
      <c r="R3409" s="212" t="s">
        <v>2</v>
      </c>
      <c r="S3409" s="213" t="s">
        <v>9173</v>
      </c>
      <c r="T3409" s="236" t="s">
        <v>10379</v>
      </c>
      <c r="U3409" s="237" t="s">
        <v>6722</v>
      </c>
      <c r="V3409" s="237">
        <v>45567</v>
      </c>
      <c r="W3409" s="236" t="s">
        <v>6944</v>
      </c>
      <c r="X3409" s="237" t="s">
        <v>9173</v>
      </c>
      <c r="Y3409" s="237"/>
      <c r="Z3409" s="237"/>
      <c r="AA3409" s="225">
        <v>202409</v>
      </c>
      <c r="AB3409" s="246"/>
      <c r="AC3409" s="236" t="s">
        <v>7181</v>
      </c>
      <c r="AD3409" s="247" t="s">
        <v>7115</v>
      </c>
      <c r="AE3409" s="248">
        <v>0.4</v>
      </c>
      <c r="AF3409" s="247" t="s">
        <v>7115</v>
      </c>
      <c r="AG3409" s="242" t="str">
        <f>IFERROR(VLOOKUP(작성용!A:A,RM!A:D,4,0),"-")</f>
        <v>-</v>
      </c>
      <c r="AH3409" s="9" t="s">
        <v>9173</v>
      </c>
      <c r="AI3409" s="238" t="s">
        <v>9173</v>
      </c>
      <c r="AJ3409" s="238" t="s">
        <v>9173</v>
      </c>
      <c r="AK3409" s="238" t="s">
        <v>7182</v>
      </c>
      <c r="AL3409" s="238">
        <v>3408</v>
      </c>
    </row>
    <row r="3410" spans="1:38" x14ac:dyDescent="0.3">
      <c r="A3410" s="232">
        <v>6000260</v>
      </c>
      <c r="B3410" s="232" t="s">
        <v>10367</v>
      </c>
      <c r="C3410" s="244" t="s">
        <v>6717</v>
      </c>
      <c r="D3410" s="240" t="s">
        <v>7905</v>
      </c>
      <c r="E3410" s="239">
        <v>1314110362394</v>
      </c>
      <c r="F3410" s="243" t="s">
        <v>7044</v>
      </c>
      <c r="G3410" s="214">
        <v>0</v>
      </c>
      <c r="H3410" s="234" t="s">
        <v>9173</v>
      </c>
      <c r="I3410" s="234"/>
      <c r="J3410" s="234"/>
      <c r="K3410" s="234"/>
      <c r="L3410" s="234"/>
      <c r="M3410" s="234"/>
      <c r="N3410" s="234" t="s">
        <v>6720</v>
      </c>
      <c r="O3410" s="249"/>
      <c r="P3410" s="249"/>
      <c r="Q3410" s="226"/>
      <c r="R3410" s="212" t="s">
        <v>2</v>
      </c>
      <c r="S3410" s="213" t="s">
        <v>9173</v>
      </c>
      <c r="T3410" s="236" t="s">
        <v>10379</v>
      </c>
      <c r="U3410" s="237" t="s">
        <v>6722</v>
      </c>
      <c r="V3410" s="237">
        <v>45567</v>
      </c>
      <c r="W3410" s="236" t="s">
        <v>6944</v>
      </c>
      <c r="X3410" s="237" t="s">
        <v>9173</v>
      </c>
      <c r="Y3410" s="237"/>
      <c r="Z3410" s="237"/>
      <c r="AA3410" s="225">
        <v>202409</v>
      </c>
      <c r="AB3410" s="246"/>
      <c r="AC3410" s="236" t="s">
        <v>7181</v>
      </c>
      <c r="AD3410" s="247" t="s">
        <v>7131</v>
      </c>
      <c r="AE3410" s="248">
        <v>0</v>
      </c>
      <c r="AF3410" s="247" t="s">
        <v>7131</v>
      </c>
      <c r="AG3410" s="242" t="str">
        <f>IFERROR(VLOOKUP(작성용!A:A,RM!A:D,4,0),"-")</f>
        <v>-</v>
      </c>
      <c r="AH3410" s="9" t="s">
        <v>9173</v>
      </c>
      <c r="AI3410" s="238" t="s">
        <v>9173</v>
      </c>
      <c r="AJ3410" s="238" t="s">
        <v>9173</v>
      </c>
      <c r="AK3410" s="238" t="s">
        <v>7182</v>
      </c>
      <c r="AL3410" s="238">
        <v>3409</v>
      </c>
    </row>
    <row r="3411" spans="1:38" x14ac:dyDescent="0.3">
      <c r="A3411" s="232">
        <v>6000260</v>
      </c>
      <c r="B3411" s="232" t="s">
        <v>10367</v>
      </c>
      <c r="C3411" s="244" t="s">
        <v>6717</v>
      </c>
      <c r="D3411" s="240" t="s">
        <v>7901</v>
      </c>
      <c r="E3411" s="239">
        <v>1101116165561</v>
      </c>
      <c r="F3411" s="243" t="s">
        <v>7044</v>
      </c>
      <c r="G3411" s="214">
        <v>0</v>
      </c>
      <c r="H3411" s="234" t="s">
        <v>9173</v>
      </c>
      <c r="I3411" s="234"/>
      <c r="J3411" s="234"/>
      <c r="K3411" s="234"/>
      <c r="L3411" s="234"/>
      <c r="M3411" s="234"/>
      <c r="N3411" s="234" t="s">
        <v>6720</v>
      </c>
      <c r="O3411" s="249"/>
      <c r="P3411" s="249"/>
      <c r="Q3411" s="226"/>
      <c r="R3411" s="212" t="s">
        <v>2</v>
      </c>
      <c r="S3411" s="213" t="s">
        <v>9173</v>
      </c>
      <c r="T3411" s="236" t="s">
        <v>10379</v>
      </c>
      <c r="U3411" s="237" t="s">
        <v>6722</v>
      </c>
      <c r="V3411" s="237">
        <v>45567</v>
      </c>
      <c r="W3411" s="236" t="s">
        <v>6944</v>
      </c>
      <c r="X3411" s="237" t="s">
        <v>9173</v>
      </c>
      <c r="Y3411" s="237"/>
      <c r="Z3411" s="237"/>
      <c r="AA3411" s="225">
        <v>202409</v>
      </c>
      <c r="AB3411" s="246"/>
      <c r="AC3411" s="236" t="s">
        <v>7181</v>
      </c>
      <c r="AD3411" s="247" t="s">
        <v>7133</v>
      </c>
      <c r="AE3411" s="248">
        <v>0</v>
      </c>
      <c r="AF3411" s="247" t="s">
        <v>7133</v>
      </c>
      <c r="AG3411" s="242" t="str">
        <f>IFERROR(VLOOKUP(작성용!A:A,RM!A:D,4,0),"-")</f>
        <v>-</v>
      </c>
      <c r="AH3411" s="9" t="s">
        <v>9173</v>
      </c>
      <c r="AI3411" s="238" t="s">
        <v>9173</v>
      </c>
      <c r="AJ3411" s="238" t="s">
        <v>9173</v>
      </c>
      <c r="AK3411" s="238" t="s">
        <v>7182</v>
      </c>
      <c r="AL3411" s="238">
        <v>3410</v>
      </c>
    </row>
    <row r="3412" spans="1:38" x14ac:dyDescent="0.3">
      <c r="A3412" s="232">
        <v>6000260</v>
      </c>
      <c r="B3412" s="232" t="s">
        <v>10367</v>
      </c>
      <c r="C3412" s="244" t="s">
        <v>6717</v>
      </c>
      <c r="D3412" s="240" t="s">
        <v>7901</v>
      </c>
      <c r="E3412" s="239">
        <v>1101116165561</v>
      </c>
      <c r="F3412" s="243" t="s">
        <v>7179</v>
      </c>
      <c r="G3412" s="214">
        <v>0</v>
      </c>
      <c r="H3412" s="234" t="s">
        <v>9173</v>
      </c>
      <c r="I3412" s="234"/>
      <c r="J3412" s="234"/>
      <c r="K3412" s="234"/>
      <c r="L3412" s="234"/>
      <c r="M3412" s="234"/>
      <c r="N3412" s="234" t="s">
        <v>6720</v>
      </c>
      <c r="O3412" s="249"/>
      <c r="P3412" s="249"/>
      <c r="Q3412" s="226"/>
      <c r="R3412" s="212" t="s">
        <v>2</v>
      </c>
      <c r="S3412" s="213" t="s">
        <v>9173</v>
      </c>
      <c r="T3412" s="236" t="s">
        <v>10379</v>
      </c>
      <c r="U3412" s="237" t="s">
        <v>6722</v>
      </c>
      <c r="V3412" s="237">
        <v>45567</v>
      </c>
      <c r="W3412" s="236" t="s">
        <v>6944</v>
      </c>
      <c r="X3412" s="237" t="s">
        <v>9173</v>
      </c>
      <c r="Y3412" s="237"/>
      <c r="Z3412" s="237"/>
      <c r="AA3412" s="225">
        <v>202409</v>
      </c>
      <c r="AB3412" s="246"/>
      <c r="AC3412" s="236" t="s">
        <v>7181</v>
      </c>
      <c r="AD3412" s="247" t="s">
        <v>7133</v>
      </c>
      <c r="AE3412" s="248">
        <v>0</v>
      </c>
      <c r="AF3412" s="247" t="s">
        <v>7133</v>
      </c>
      <c r="AG3412" s="242" t="str">
        <f>IFERROR(VLOOKUP(작성용!A:A,RM!A:D,4,0),"-")</f>
        <v>-</v>
      </c>
      <c r="AH3412" s="9" t="s">
        <v>9173</v>
      </c>
      <c r="AI3412" s="238" t="s">
        <v>9173</v>
      </c>
      <c r="AJ3412" s="238" t="s">
        <v>9173</v>
      </c>
      <c r="AK3412" s="238" t="s">
        <v>7182</v>
      </c>
      <c r="AL3412" s="238">
        <v>3411</v>
      </c>
    </row>
    <row r="3413" spans="1:38" x14ac:dyDescent="0.3">
      <c r="A3413" s="232">
        <v>6000260</v>
      </c>
      <c r="B3413" s="232" t="s">
        <v>10367</v>
      </c>
      <c r="C3413" s="244" t="s">
        <v>6717</v>
      </c>
      <c r="D3413" s="240" t="s">
        <v>10418</v>
      </c>
      <c r="E3413" s="239">
        <v>1101116424230</v>
      </c>
      <c r="F3413" s="243" t="s">
        <v>7044</v>
      </c>
      <c r="G3413" s="214">
        <v>0</v>
      </c>
      <c r="H3413" s="234" t="s">
        <v>9173</v>
      </c>
      <c r="I3413" s="234"/>
      <c r="J3413" s="234"/>
      <c r="K3413" s="234"/>
      <c r="L3413" s="234"/>
      <c r="M3413" s="234"/>
      <c r="N3413" s="234" t="s">
        <v>6720</v>
      </c>
      <c r="O3413" s="249"/>
      <c r="P3413" s="249"/>
      <c r="Q3413" s="226"/>
      <c r="R3413" s="212" t="s">
        <v>2</v>
      </c>
      <c r="S3413" s="213" t="s">
        <v>9173</v>
      </c>
      <c r="T3413" s="236" t="s">
        <v>10379</v>
      </c>
      <c r="U3413" s="237" t="s">
        <v>6722</v>
      </c>
      <c r="V3413" s="237">
        <v>45567</v>
      </c>
      <c r="W3413" s="236" t="s">
        <v>6944</v>
      </c>
      <c r="X3413" s="237" t="s">
        <v>9173</v>
      </c>
      <c r="Y3413" s="237"/>
      <c r="Z3413" s="237"/>
      <c r="AA3413" s="225">
        <v>202409</v>
      </c>
      <c r="AB3413" s="246"/>
      <c r="AC3413" s="236" t="s">
        <v>7181</v>
      </c>
      <c r="AD3413" s="247" t="s">
        <v>7158</v>
      </c>
      <c r="AE3413" s="248">
        <v>0.4</v>
      </c>
      <c r="AF3413" s="247" t="s">
        <v>7158</v>
      </c>
      <c r="AG3413" s="242" t="str">
        <f>IFERROR(VLOOKUP(작성용!A:A,RM!A:D,4,0),"-")</f>
        <v>-</v>
      </c>
      <c r="AH3413" s="9" t="s">
        <v>9173</v>
      </c>
      <c r="AI3413" s="238" t="s">
        <v>9173</v>
      </c>
      <c r="AJ3413" s="238" t="s">
        <v>9173</v>
      </c>
      <c r="AK3413" s="238" t="s">
        <v>7182</v>
      </c>
      <c r="AL3413" s="238">
        <v>3412</v>
      </c>
    </row>
    <row r="3414" spans="1:38" x14ac:dyDescent="0.3">
      <c r="A3414" s="232">
        <v>6000260</v>
      </c>
      <c r="B3414" s="232" t="s">
        <v>10367</v>
      </c>
      <c r="C3414" s="244" t="s">
        <v>6717</v>
      </c>
      <c r="D3414" s="240" t="s">
        <v>7988</v>
      </c>
      <c r="E3414" s="239">
        <v>1311110465110</v>
      </c>
      <c r="F3414" s="243" t="s">
        <v>7044</v>
      </c>
      <c r="G3414" s="214">
        <v>2</v>
      </c>
      <c r="H3414" s="234" t="s">
        <v>9173</v>
      </c>
      <c r="I3414" s="234"/>
      <c r="J3414" s="234"/>
      <c r="K3414" s="234"/>
      <c r="L3414" s="234"/>
      <c r="M3414" s="234"/>
      <c r="N3414" s="234" t="s">
        <v>6720</v>
      </c>
      <c r="O3414" s="249"/>
      <c r="P3414" s="249"/>
      <c r="Q3414" s="226"/>
      <c r="R3414" s="212" t="s">
        <v>2</v>
      </c>
      <c r="S3414" s="213" t="s">
        <v>9173</v>
      </c>
      <c r="T3414" s="236" t="s">
        <v>10379</v>
      </c>
      <c r="U3414" s="237" t="s">
        <v>6722</v>
      </c>
      <c r="V3414" s="237">
        <v>45567</v>
      </c>
      <c r="W3414" s="236" t="s">
        <v>6944</v>
      </c>
      <c r="X3414" s="237" t="s">
        <v>9173</v>
      </c>
      <c r="Y3414" s="237"/>
      <c r="Z3414" s="237"/>
      <c r="AA3414" s="225">
        <v>202409</v>
      </c>
      <c r="AB3414" s="246"/>
      <c r="AC3414" s="236" t="s">
        <v>7181</v>
      </c>
      <c r="AD3414" s="247" t="s">
        <v>7196</v>
      </c>
      <c r="AE3414" s="248">
        <v>0</v>
      </c>
      <c r="AF3414" s="247" t="s">
        <v>7196</v>
      </c>
      <c r="AG3414" s="242" t="str">
        <f>IFERROR(VLOOKUP(작성용!A:A,RM!A:D,4,0),"-")</f>
        <v>-</v>
      </c>
      <c r="AH3414" s="9" t="s">
        <v>9173</v>
      </c>
      <c r="AI3414" s="238" t="s">
        <v>9173</v>
      </c>
      <c r="AJ3414" s="238" t="s">
        <v>9173</v>
      </c>
      <c r="AK3414" s="238" t="s">
        <v>7182</v>
      </c>
      <c r="AL3414" s="238">
        <v>3413</v>
      </c>
    </row>
    <row r="3415" spans="1:38" x14ac:dyDescent="0.3">
      <c r="A3415" s="232">
        <v>6000260</v>
      </c>
      <c r="B3415" s="232" t="s">
        <v>10367</v>
      </c>
      <c r="C3415" s="244" t="s">
        <v>6717</v>
      </c>
      <c r="D3415" s="240" t="s">
        <v>7988</v>
      </c>
      <c r="E3415" s="239">
        <v>1311110465110</v>
      </c>
      <c r="F3415" s="243" t="s">
        <v>7179</v>
      </c>
      <c r="G3415" s="214">
        <v>0</v>
      </c>
      <c r="H3415" s="234" t="s">
        <v>9173</v>
      </c>
      <c r="I3415" s="234"/>
      <c r="J3415" s="234"/>
      <c r="K3415" s="234"/>
      <c r="L3415" s="234"/>
      <c r="M3415" s="234"/>
      <c r="N3415" s="234" t="s">
        <v>6720</v>
      </c>
      <c r="O3415" s="249"/>
      <c r="P3415" s="249"/>
      <c r="Q3415" s="226"/>
      <c r="R3415" s="212" t="s">
        <v>2</v>
      </c>
      <c r="S3415" s="213" t="s">
        <v>9173</v>
      </c>
      <c r="T3415" s="236" t="s">
        <v>10379</v>
      </c>
      <c r="U3415" s="237" t="s">
        <v>6722</v>
      </c>
      <c r="V3415" s="237">
        <v>45567</v>
      </c>
      <c r="W3415" s="236" t="s">
        <v>6944</v>
      </c>
      <c r="X3415" s="237" t="s">
        <v>9173</v>
      </c>
      <c r="Y3415" s="237"/>
      <c r="Z3415" s="237"/>
      <c r="AA3415" s="225">
        <v>202409</v>
      </c>
      <c r="AB3415" s="246"/>
      <c r="AC3415" s="236" t="s">
        <v>7181</v>
      </c>
      <c r="AD3415" s="247" t="s">
        <v>7196</v>
      </c>
      <c r="AE3415" s="248">
        <v>0</v>
      </c>
      <c r="AF3415" s="247" t="s">
        <v>7196</v>
      </c>
      <c r="AG3415" s="242" t="str">
        <f>IFERROR(VLOOKUP(작성용!A:A,RM!A:D,4,0),"-")</f>
        <v>-</v>
      </c>
      <c r="AH3415" s="9" t="s">
        <v>9173</v>
      </c>
      <c r="AI3415" s="238" t="s">
        <v>9173</v>
      </c>
      <c r="AJ3415" s="238" t="s">
        <v>9173</v>
      </c>
      <c r="AK3415" s="238" t="s">
        <v>7182</v>
      </c>
      <c r="AL3415" s="238">
        <v>3414</v>
      </c>
    </row>
    <row r="3416" spans="1:38" x14ac:dyDescent="0.3">
      <c r="A3416" s="232">
        <v>6000260</v>
      </c>
      <c r="B3416" s="232" t="s">
        <v>10367</v>
      </c>
      <c r="C3416" s="244" t="s">
        <v>6717</v>
      </c>
      <c r="D3416" s="240" t="s">
        <v>7988</v>
      </c>
      <c r="E3416" s="239">
        <v>1311110465110</v>
      </c>
      <c r="F3416" s="243" t="s">
        <v>7044</v>
      </c>
      <c r="G3416" s="214">
        <v>1</v>
      </c>
      <c r="H3416" s="234" t="s">
        <v>9173</v>
      </c>
      <c r="I3416" s="234"/>
      <c r="J3416" s="234"/>
      <c r="K3416" s="234"/>
      <c r="L3416" s="234"/>
      <c r="M3416" s="234"/>
      <c r="N3416" s="234" t="s">
        <v>6720</v>
      </c>
      <c r="O3416" s="249"/>
      <c r="P3416" s="249"/>
      <c r="Q3416" s="226"/>
      <c r="R3416" s="212" t="s">
        <v>2</v>
      </c>
      <c r="S3416" s="213" t="s">
        <v>9173</v>
      </c>
      <c r="T3416" s="236" t="s">
        <v>10379</v>
      </c>
      <c r="U3416" s="237" t="s">
        <v>6722</v>
      </c>
      <c r="V3416" s="237">
        <v>45567</v>
      </c>
      <c r="W3416" s="236" t="s">
        <v>6944</v>
      </c>
      <c r="X3416" s="237" t="s">
        <v>9173</v>
      </c>
      <c r="Y3416" s="237"/>
      <c r="Z3416" s="237"/>
      <c r="AA3416" s="225">
        <v>202409</v>
      </c>
      <c r="AB3416" s="246"/>
      <c r="AC3416" s="236" t="s">
        <v>7181</v>
      </c>
      <c r="AD3416" s="247" t="s">
        <v>7196</v>
      </c>
      <c r="AE3416" s="248">
        <v>0</v>
      </c>
      <c r="AF3416" s="247" t="s">
        <v>7196</v>
      </c>
      <c r="AG3416" s="242" t="str">
        <f>IFERROR(VLOOKUP(작성용!A:A,RM!A:D,4,0),"-")</f>
        <v>-</v>
      </c>
      <c r="AH3416" s="9" t="s">
        <v>9173</v>
      </c>
      <c r="AI3416" s="238" t="s">
        <v>9173</v>
      </c>
      <c r="AJ3416" s="238" t="s">
        <v>9173</v>
      </c>
      <c r="AK3416" s="238" t="s">
        <v>7182</v>
      </c>
      <c r="AL3416" s="238">
        <v>3415</v>
      </c>
    </row>
    <row r="3417" spans="1:38" x14ac:dyDescent="0.3">
      <c r="A3417" s="232">
        <v>6000260</v>
      </c>
      <c r="B3417" s="232" t="s">
        <v>10367</v>
      </c>
      <c r="C3417" s="244" t="s">
        <v>6717</v>
      </c>
      <c r="D3417" s="240" t="s">
        <v>10419</v>
      </c>
      <c r="E3417" s="239">
        <v>1101116090346</v>
      </c>
      <c r="F3417" s="243" t="s">
        <v>7044</v>
      </c>
      <c r="G3417" s="214">
        <v>0</v>
      </c>
      <c r="H3417" s="234" t="s">
        <v>9173</v>
      </c>
      <c r="I3417" s="234"/>
      <c r="J3417" s="234"/>
      <c r="K3417" s="234"/>
      <c r="L3417" s="234"/>
      <c r="M3417" s="234"/>
      <c r="N3417" s="234" t="s">
        <v>6720</v>
      </c>
      <c r="O3417" s="249"/>
      <c r="P3417" s="249"/>
      <c r="Q3417" s="226"/>
      <c r="R3417" s="212" t="s">
        <v>2</v>
      </c>
      <c r="S3417" s="213" t="s">
        <v>9173</v>
      </c>
      <c r="T3417" s="236" t="s">
        <v>10379</v>
      </c>
      <c r="U3417" s="237" t="s">
        <v>6722</v>
      </c>
      <c r="V3417" s="237">
        <v>45567</v>
      </c>
      <c r="W3417" s="236" t="s">
        <v>6944</v>
      </c>
      <c r="X3417" s="237" t="s">
        <v>9173</v>
      </c>
      <c r="Y3417" s="237"/>
      <c r="Z3417" s="237"/>
      <c r="AA3417" s="225">
        <v>202409</v>
      </c>
      <c r="AB3417" s="246"/>
      <c r="AC3417" s="236" t="s">
        <v>7181</v>
      </c>
      <c r="AD3417" s="247" t="s">
        <v>7160</v>
      </c>
      <c r="AE3417" s="248">
        <v>0.4</v>
      </c>
      <c r="AF3417" s="247" t="s">
        <v>7160</v>
      </c>
      <c r="AG3417" s="242" t="str">
        <f>IFERROR(VLOOKUP(작성용!A:A,RM!A:D,4,0),"-")</f>
        <v>-</v>
      </c>
      <c r="AH3417" s="9" t="s">
        <v>9173</v>
      </c>
      <c r="AI3417" s="238" t="s">
        <v>9173</v>
      </c>
      <c r="AJ3417" s="238" t="s">
        <v>9173</v>
      </c>
      <c r="AK3417" s="238" t="s">
        <v>7182</v>
      </c>
      <c r="AL3417" s="238">
        <v>3416</v>
      </c>
    </row>
    <row r="3418" spans="1:38" x14ac:dyDescent="0.3">
      <c r="A3418" s="232">
        <v>6000260</v>
      </c>
      <c r="B3418" s="232" t="s">
        <v>10367</v>
      </c>
      <c r="C3418" s="244" t="s">
        <v>6717</v>
      </c>
      <c r="D3418" s="240" t="s">
        <v>9029</v>
      </c>
      <c r="E3418" s="239">
        <v>1717110147784</v>
      </c>
      <c r="F3418" s="243" t="s">
        <v>7044</v>
      </c>
      <c r="G3418" s="214">
        <v>3</v>
      </c>
      <c r="H3418" s="234" t="s">
        <v>9173</v>
      </c>
      <c r="I3418" s="234"/>
      <c r="J3418" s="234"/>
      <c r="K3418" s="234"/>
      <c r="L3418" s="234"/>
      <c r="M3418" s="234"/>
      <c r="N3418" s="234" t="s">
        <v>6720</v>
      </c>
      <c r="O3418" s="249"/>
      <c r="P3418" s="249"/>
      <c r="Q3418" s="226"/>
      <c r="R3418" s="212" t="s">
        <v>2</v>
      </c>
      <c r="S3418" s="213" t="s">
        <v>9173</v>
      </c>
      <c r="T3418" s="236" t="s">
        <v>10379</v>
      </c>
      <c r="U3418" s="237" t="s">
        <v>6722</v>
      </c>
      <c r="V3418" s="237">
        <v>45567</v>
      </c>
      <c r="W3418" s="236" t="s">
        <v>6944</v>
      </c>
      <c r="X3418" s="237" t="s">
        <v>9173</v>
      </c>
      <c r="Y3418" s="237"/>
      <c r="Z3418" s="237"/>
      <c r="AA3418" s="225">
        <v>202409</v>
      </c>
      <c r="AB3418" s="246"/>
      <c r="AC3418" s="236" t="s">
        <v>7181</v>
      </c>
      <c r="AD3418" s="247" t="s">
        <v>7620</v>
      </c>
      <c r="AE3418" s="248">
        <v>0</v>
      </c>
      <c r="AF3418" s="247" t="s">
        <v>7620</v>
      </c>
      <c r="AG3418" s="242" t="str">
        <f>IFERROR(VLOOKUP(작성용!A:A,RM!A:D,4,0),"-")</f>
        <v>-</v>
      </c>
      <c r="AH3418" s="9" t="s">
        <v>9173</v>
      </c>
      <c r="AI3418" s="238" t="s">
        <v>9173</v>
      </c>
      <c r="AJ3418" s="238" t="s">
        <v>9173</v>
      </c>
      <c r="AK3418" s="238" t="s">
        <v>7182</v>
      </c>
      <c r="AL3418" s="238">
        <v>3417</v>
      </c>
    </row>
    <row r="3419" spans="1:38" x14ac:dyDescent="0.3">
      <c r="A3419" s="232">
        <v>6000260</v>
      </c>
      <c r="B3419" s="232" t="s">
        <v>10367</v>
      </c>
      <c r="C3419" s="244" t="s">
        <v>6717</v>
      </c>
      <c r="D3419" s="240" t="s">
        <v>10420</v>
      </c>
      <c r="E3419" s="239">
        <v>1101118251772</v>
      </c>
      <c r="F3419" s="243" t="s">
        <v>7179</v>
      </c>
      <c r="G3419" s="214">
        <v>0</v>
      </c>
      <c r="H3419" s="234" t="s">
        <v>9173</v>
      </c>
      <c r="I3419" s="234"/>
      <c r="J3419" s="234"/>
      <c r="K3419" s="234"/>
      <c r="L3419" s="234"/>
      <c r="M3419" s="234"/>
      <c r="N3419" s="234" t="s">
        <v>6720</v>
      </c>
      <c r="O3419" s="249"/>
      <c r="P3419" s="249"/>
      <c r="Q3419" s="226"/>
      <c r="R3419" s="212" t="s">
        <v>2</v>
      </c>
      <c r="S3419" s="213" t="s">
        <v>9173</v>
      </c>
      <c r="T3419" s="236" t="s">
        <v>10379</v>
      </c>
      <c r="U3419" s="237" t="s">
        <v>6722</v>
      </c>
      <c r="V3419" s="237">
        <v>45567</v>
      </c>
      <c r="W3419" s="236" t="s">
        <v>6944</v>
      </c>
      <c r="X3419" s="237" t="s">
        <v>9173</v>
      </c>
      <c r="Y3419" s="237"/>
      <c r="Z3419" s="237"/>
      <c r="AA3419" s="225">
        <v>202409</v>
      </c>
      <c r="AB3419" s="246"/>
      <c r="AC3419" s="236" t="s">
        <v>7181</v>
      </c>
      <c r="AD3419" s="247" t="s">
        <v>7155</v>
      </c>
      <c r="AE3419" s="248">
        <v>0.4</v>
      </c>
      <c r="AF3419" s="247" t="s">
        <v>7155</v>
      </c>
      <c r="AG3419" s="242" t="str">
        <f>IFERROR(VLOOKUP(작성용!A:A,RM!A:D,4,0),"-")</f>
        <v>-</v>
      </c>
      <c r="AH3419" s="9" t="s">
        <v>9173</v>
      </c>
      <c r="AI3419" s="238" t="s">
        <v>9173</v>
      </c>
      <c r="AJ3419" s="238" t="s">
        <v>9173</v>
      </c>
      <c r="AK3419" s="238" t="s">
        <v>7182</v>
      </c>
      <c r="AL3419" s="238">
        <v>3418</v>
      </c>
    </row>
    <row r="3420" spans="1:38" x14ac:dyDescent="0.3">
      <c r="A3420" s="232">
        <v>6000260</v>
      </c>
      <c r="B3420" s="232" t="s">
        <v>10367</v>
      </c>
      <c r="C3420" s="244" t="s">
        <v>6717</v>
      </c>
      <c r="D3420" s="240" t="s">
        <v>10421</v>
      </c>
      <c r="E3420" s="239">
        <v>2101110057870</v>
      </c>
      <c r="F3420" s="243" t="s">
        <v>7179</v>
      </c>
      <c r="G3420" s="214">
        <v>0</v>
      </c>
      <c r="H3420" s="234" t="s">
        <v>9173</v>
      </c>
      <c r="I3420" s="234"/>
      <c r="J3420" s="234"/>
      <c r="K3420" s="234"/>
      <c r="L3420" s="234"/>
      <c r="M3420" s="234"/>
      <c r="N3420" s="234" t="s">
        <v>6720</v>
      </c>
      <c r="O3420" s="249"/>
      <c r="P3420" s="249"/>
      <c r="Q3420" s="226"/>
      <c r="R3420" s="212" t="s">
        <v>2</v>
      </c>
      <c r="S3420" s="213" t="s">
        <v>9173</v>
      </c>
      <c r="T3420" s="236" t="s">
        <v>10379</v>
      </c>
      <c r="U3420" s="237" t="s">
        <v>6722</v>
      </c>
      <c r="V3420" s="237">
        <v>45567</v>
      </c>
      <c r="W3420" s="236" t="s">
        <v>6944</v>
      </c>
      <c r="X3420" s="237" t="s">
        <v>9173</v>
      </c>
      <c r="Y3420" s="237"/>
      <c r="Z3420" s="237"/>
      <c r="AA3420" s="225">
        <v>202409</v>
      </c>
      <c r="AB3420" s="246"/>
      <c r="AC3420" s="236" t="s">
        <v>7181</v>
      </c>
      <c r="AD3420" s="247" t="s">
        <v>7155</v>
      </c>
      <c r="AE3420" s="248">
        <v>0.4</v>
      </c>
      <c r="AF3420" s="247" t="s">
        <v>7155</v>
      </c>
      <c r="AG3420" s="242" t="str">
        <f>IFERROR(VLOOKUP(작성용!A:A,RM!A:D,4,0),"-")</f>
        <v>-</v>
      </c>
      <c r="AH3420" s="9" t="s">
        <v>9173</v>
      </c>
      <c r="AI3420" s="238" t="s">
        <v>9173</v>
      </c>
      <c r="AJ3420" s="238" t="s">
        <v>9173</v>
      </c>
      <c r="AK3420" s="238" t="s">
        <v>7182</v>
      </c>
      <c r="AL3420" s="238">
        <v>3419</v>
      </c>
    </row>
    <row r="3421" spans="1:38" x14ac:dyDescent="0.3">
      <c r="A3421" s="232">
        <v>6000260</v>
      </c>
      <c r="B3421" s="232" t="s">
        <v>10367</v>
      </c>
      <c r="C3421" s="244" t="s">
        <v>6717</v>
      </c>
      <c r="D3421" s="231" t="s">
        <v>10422</v>
      </c>
      <c r="E3421" s="239">
        <v>1601110538110</v>
      </c>
      <c r="F3421" s="243" t="s">
        <v>6966</v>
      </c>
      <c r="G3421" s="214">
        <v>0</v>
      </c>
      <c r="H3421" s="234" t="s">
        <v>9173</v>
      </c>
      <c r="I3421" s="234"/>
      <c r="J3421" s="234"/>
      <c r="K3421" s="234"/>
      <c r="L3421" s="234"/>
      <c r="M3421" s="234"/>
      <c r="N3421" s="234" t="s">
        <v>6720</v>
      </c>
      <c r="O3421" s="249"/>
      <c r="P3421" s="249"/>
      <c r="Q3421" s="226"/>
      <c r="R3421" s="212" t="s">
        <v>2</v>
      </c>
      <c r="S3421" s="213" t="s">
        <v>9173</v>
      </c>
      <c r="T3421" s="236" t="s">
        <v>10379</v>
      </c>
      <c r="U3421" s="237" t="s">
        <v>6722</v>
      </c>
      <c r="V3421" s="237">
        <v>45567</v>
      </c>
      <c r="W3421" s="236" t="s">
        <v>6944</v>
      </c>
      <c r="X3421" s="237" t="s">
        <v>9173</v>
      </c>
      <c r="Y3421" s="237"/>
      <c r="Z3421" s="237"/>
      <c r="AA3421" s="225">
        <v>202409</v>
      </c>
      <c r="AB3421" s="246"/>
      <c r="AC3421" s="236" t="s">
        <v>7181</v>
      </c>
      <c r="AD3421" s="247" t="s">
        <v>7111</v>
      </c>
      <c r="AE3421" s="248">
        <v>0</v>
      </c>
      <c r="AF3421" s="247" t="s">
        <v>7111</v>
      </c>
      <c r="AG3421" s="242" t="str">
        <f>IFERROR(VLOOKUP(작성용!A:A,RM!A:D,4,0),"-")</f>
        <v>-</v>
      </c>
      <c r="AH3421" s="9" t="s">
        <v>9173</v>
      </c>
      <c r="AI3421" s="238" t="s">
        <v>9173</v>
      </c>
      <c r="AJ3421" s="238" t="s">
        <v>9173</v>
      </c>
      <c r="AK3421" s="238" t="s">
        <v>7182</v>
      </c>
      <c r="AL3421" s="238">
        <v>3420</v>
      </c>
    </row>
    <row r="3422" spans="1:38" x14ac:dyDescent="0.3">
      <c r="A3422" s="232">
        <v>6000260</v>
      </c>
      <c r="B3422" s="232" t="s">
        <v>10367</v>
      </c>
      <c r="C3422" s="244" t="s">
        <v>6717</v>
      </c>
      <c r="D3422" s="231" t="s">
        <v>10422</v>
      </c>
      <c r="E3422" s="239">
        <v>1601110538110</v>
      </c>
      <c r="F3422" s="243" t="s">
        <v>6966</v>
      </c>
      <c r="G3422" s="214">
        <v>1</v>
      </c>
      <c r="H3422" s="234" t="s">
        <v>9173</v>
      </c>
      <c r="I3422" s="234"/>
      <c r="J3422" s="234"/>
      <c r="K3422" s="234"/>
      <c r="L3422" s="234"/>
      <c r="M3422" s="234"/>
      <c r="N3422" s="234" t="s">
        <v>6720</v>
      </c>
      <c r="O3422" s="249"/>
      <c r="P3422" s="249"/>
      <c r="Q3422" s="226"/>
      <c r="R3422" s="212" t="s">
        <v>2</v>
      </c>
      <c r="S3422" s="213" t="s">
        <v>9173</v>
      </c>
      <c r="T3422" s="236" t="s">
        <v>10379</v>
      </c>
      <c r="U3422" s="237" t="s">
        <v>6722</v>
      </c>
      <c r="V3422" s="237">
        <v>45567</v>
      </c>
      <c r="W3422" s="236" t="s">
        <v>6944</v>
      </c>
      <c r="X3422" s="237" t="s">
        <v>9173</v>
      </c>
      <c r="Y3422" s="237"/>
      <c r="Z3422" s="237"/>
      <c r="AA3422" s="225">
        <v>202409</v>
      </c>
      <c r="AB3422" s="246"/>
      <c r="AC3422" s="236" t="s">
        <v>7181</v>
      </c>
      <c r="AD3422" s="247" t="s">
        <v>7111</v>
      </c>
      <c r="AE3422" s="248">
        <v>0</v>
      </c>
      <c r="AF3422" s="247" t="s">
        <v>7111</v>
      </c>
      <c r="AG3422" s="242" t="str">
        <f>IFERROR(VLOOKUP(작성용!A:A,RM!A:D,4,0),"-")</f>
        <v>-</v>
      </c>
      <c r="AH3422" s="9" t="s">
        <v>9173</v>
      </c>
      <c r="AI3422" s="238" t="s">
        <v>9173</v>
      </c>
      <c r="AJ3422" s="238" t="s">
        <v>9173</v>
      </c>
      <c r="AK3422" s="238" t="s">
        <v>7182</v>
      </c>
      <c r="AL3422" s="238">
        <v>3421</v>
      </c>
    </row>
    <row r="3423" spans="1:38" x14ac:dyDescent="0.3">
      <c r="A3423" s="232">
        <v>6000260</v>
      </c>
      <c r="B3423" s="232" t="s">
        <v>10367</v>
      </c>
      <c r="C3423" s="244" t="s">
        <v>6717</v>
      </c>
      <c r="D3423" s="231" t="s">
        <v>9739</v>
      </c>
      <c r="E3423" s="239">
        <v>1101115849893</v>
      </c>
      <c r="F3423" s="243" t="s">
        <v>7044</v>
      </c>
      <c r="G3423" s="214">
        <v>0</v>
      </c>
      <c r="H3423" s="234" t="s">
        <v>9173</v>
      </c>
      <c r="I3423" s="234"/>
      <c r="J3423" s="234"/>
      <c r="K3423" s="234"/>
      <c r="L3423" s="234"/>
      <c r="M3423" s="234"/>
      <c r="N3423" s="234" t="s">
        <v>6720</v>
      </c>
      <c r="O3423" s="249"/>
      <c r="P3423" s="249"/>
      <c r="Q3423" s="226"/>
      <c r="R3423" s="212" t="s">
        <v>2</v>
      </c>
      <c r="S3423" s="213" t="s">
        <v>9173</v>
      </c>
      <c r="T3423" s="236" t="s">
        <v>10379</v>
      </c>
      <c r="U3423" s="237" t="s">
        <v>6722</v>
      </c>
      <c r="V3423" s="237">
        <v>45567</v>
      </c>
      <c r="W3423" s="236" t="s">
        <v>6944</v>
      </c>
      <c r="X3423" s="237" t="s">
        <v>9173</v>
      </c>
      <c r="Y3423" s="237"/>
      <c r="Z3423" s="237"/>
      <c r="AA3423" s="225">
        <v>202409</v>
      </c>
      <c r="AB3423" s="246"/>
      <c r="AC3423" s="236" t="s">
        <v>7181</v>
      </c>
      <c r="AD3423" s="247" t="s">
        <v>7129</v>
      </c>
      <c r="AE3423" s="248">
        <v>0</v>
      </c>
      <c r="AF3423" s="247" t="s">
        <v>7129</v>
      </c>
      <c r="AG3423" s="242" t="str">
        <f>IFERROR(VLOOKUP(작성용!A:A,RM!A:D,4,0),"-")</f>
        <v>-</v>
      </c>
      <c r="AH3423" s="9" t="s">
        <v>9173</v>
      </c>
      <c r="AI3423" s="238" t="s">
        <v>9173</v>
      </c>
      <c r="AJ3423" s="238" t="s">
        <v>9173</v>
      </c>
      <c r="AK3423" s="238" t="s">
        <v>7182</v>
      </c>
      <c r="AL3423" s="238">
        <v>3422</v>
      </c>
    </row>
    <row r="3424" spans="1:38" x14ac:dyDescent="0.3">
      <c r="A3424" s="232">
        <v>6000260</v>
      </c>
      <c r="B3424" s="232" t="s">
        <v>10367</v>
      </c>
      <c r="C3424" s="244" t="s">
        <v>6717</v>
      </c>
      <c r="D3424" s="231" t="s">
        <v>10423</v>
      </c>
      <c r="E3424" s="239">
        <v>1211110308114</v>
      </c>
      <c r="F3424" s="243" t="s">
        <v>7044</v>
      </c>
      <c r="G3424" s="214">
        <v>0</v>
      </c>
      <c r="H3424" s="234" t="s">
        <v>9173</v>
      </c>
      <c r="I3424" s="234"/>
      <c r="J3424" s="234"/>
      <c r="K3424" s="234"/>
      <c r="L3424" s="234"/>
      <c r="M3424" s="234"/>
      <c r="N3424" s="234" t="s">
        <v>6720</v>
      </c>
      <c r="O3424" s="249"/>
      <c r="P3424" s="249"/>
      <c r="Q3424" s="226"/>
      <c r="R3424" s="212" t="s">
        <v>2</v>
      </c>
      <c r="S3424" s="213" t="s">
        <v>9173</v>
      </c>
      <c r="T3424" s="236" t="s">
        <v>10379</v>
      </c>
      <c r="U3424" s="237" t="s">
        <v>6722</v>
      </c>
      <c r="V3424" s="237">
        <v>45567</v>
      </c>
      <c r="W3424" s="236" t="s">
        <v>6944</v>
      </c>
      <c r="X3424" s="237" t="s">
        <v>9173</v>
      </c>
      <c r="Y3424" s="237"/>
      <c r="Z3424" s="237"/>
      <c r="AA3424" s="225">
        <v>202409</v>
      </c>
      <c r="AB3424" s="246"/>
      <c r="AC3424" s="236" t="s">
        <v>7181</v>
      </c>
      <c r="AD3424" s="247" t="s">
        <v>7135</v>
      </c>
      <c r="AE3424" s="248">
        <v>0</v>
      </c>
      <c r="AF3424" s="247" t="s">
        <v>7135</v>
      </c>
      <c r="AG3424" s="242" t="str">
        <f>IFERROR(VLOOKUP(작성용!A:A,RM!A:D,4,0),"-")</f>
        <v>-</v>
      </c>
      <c r="AH3424" s="9" t="s">
        <v>9173</v>
      </c>
      <c r="AI3424" s="238" t="s">
        <v>9173</v>
      </c>
      <c r="AJ3424" s="238" t="s">
        <v>9173</v>
      </c>
      <c r="AK3424" s="238" t="s">
        <v>7182</v>
      </c>
      <c r="AL3424" s="238">
        <v>3423</v>
      </c>
    </row>
    <row r="3425" spans="1:38" x14ac:dyDescent="0.3">
      <c r="A3425" s="232">
        <v>6000260</v>
      </c>
      <c r="B3425" s="232" t="s">
        <v>10367</v>
      </c>
      <c r="C3425" s="244" t="s">
        <v>6717</v>
      </c>
      <c r="D3425" s="240" t="s">
        <v>10424</v>
      </c>
      <c r="E3425" s="239">
        <v>2149110047558</v>
      </c>
      <c r="F3425" s="243" t="s">
        <v>7044</v>
      </c>
      <c r="G3425" s="214">
        <v>0</v>
      </c>
      <c r="H3425" s="234" t="s">
        <v>9173</v>
      </c>
      <c r="I3425" s="234"/>
      <c r="J3425" s="234"/>
      <c r="K3425" s="234"/>
      <c r="L3425" s="234"/>
      <c r="M3425" s="234"/>
      <c r="N3425" s="234" t="s">
        <v>6720</v>
      </c>
      <c r="O3425" s="249"/>
      <c r="P3425" s="249"/>
      <c r="Q3425" s="226"/>
      <c r="R3425" s="212" t="s">
        <v>2</v>
      </c>
      <c r="S3425" s="213" t="s">
        <v>9173</v>
      </c>
      <c r="T3425" s="236" t="s">
        <v>10379</v>
      </c>
      <c r="U3425" s="237" t="s">
        <v>6722</v>
      </c>
      <c r="V3425" s="237">
        <v>45567</v>
      </c>
      <c r="W3425" s="236" t="s">
        <v>6944</v>
      </c>
      <c r="X3425" s="237" t="s">
        <v>9173</v>
      </c>
      <c r="Y3425" s="237"/>
      <c r="Z3425" s="237"/>
      <c r="AA3425" s="225">
        <v>202409</v>
      </c>
      <c r="AB3425" s="246"/>
      <c r="AC3425" s="236" t="s">
        <v>7181</v>
      </c>
      <c r="AD3425" s="247" t="s">
        <v>7160</v>
      </c>
      <c r="AE3425" s="248">
        <v>0.4</v>
      </c>
      <c r="AF3425" s="247" t="s">
        <v>7160</v>
      </c>
      <c r="AG3425" s="242" t="str">
        <f>IFERROR(VLOOKUP(작성용!A:A,RM!A:D,4,0),"-")</f>
        <v>-</v>
      </c>
      <c r="AH3425" s="9" t="s">
        <v>9173</v>
      </c>
      <c r="AI3425" s="238" t="s">
        <v>9173</v>
      </c>
      <c r="AJ3425" s="238" t="s">
        <v>9173</v>
      </c>
      <c r="AK3425" s="238" t="s">
        <v>7182</v>
      </c>
      <c r="AL3425" s="238">
        <v>3424</v>
      </c>
    </row>
    <row r="3426" spans="1:38" x14ac:dyDescent="0.3">
      <c r="A3426" s="232">
        <v>6000260</v>
      </c>
      <c r="B3426" s="232" t="s">
        <v>10367</v>
      </c>
      <c r="C3426" s="244" t="s">
        <v>6717</v>
      </c>
      <c r="D3426" s="240" t="s">
        <v>7635</v>
      </c>
      <c r="E3426" s="239">
        <v>1101115449312</v>
      </c>
      <c r="F3426" s="243" t="s">
        <v>7179</v>
      </c>
      <c r="G3426" s="214">
        <v>0</v>
      </c>
      <c r="H3426" s="234" t="s">
        <v>9173</v>
      </c>
      <c r="I3426" s="234"/>
      <c r="J3426" s="234"/>
      <c r="K3426" s="234"/>
      <c r="L3426" s="234"/>
      <c r="M3426" s="234"/>
      <c r="N3426" s="234" t="s">
        <v>6720</v>
      </c>
      <c r="O3426" s="249"/>
      <c r="P3426" s="249"/>
      <c r="Q3426" s="226"/>
      <c r="R3426" s="212" t="s">
        <v>2</v>
      </c>
      <c r="S3426" s="213" t="s">
        <v>9173</v>
      </c>
      <c r="T3426" s="236" t="s">
        <v>10379</v>
      </c>
      <c r="U3426" s="237" t="s">
        <v>6722</v>
      </c>
      <c r="V3426" s="237">
        <v>45567</v>
      </c>
      <c r="W3426" s="236" t="s">
        <v>6944</v>
      </c>
      <c r="X3426" s="237" t="s">
        <v>9173</v>
      </c>
      <c r="Y3426" s="237"/>
      <c r="Z3426" s="237"/>
      <c r="AA3426" s="225">
        <v>202409</v>
      </c>
      <c r="AB3426" s="246"/>
      <c r="AC3426" s="236" t="s">
        <v>7181</v>
      </c>
      <c r="AD3426" s="247" t="s">
        <v>7077</v>
      </c>
      <c r="AE3426" s="248">
        <v>0</v>
      </c>
      <c r="AF3426" s="247" t="s">
        <v>7077</v>
      </c>
      <c r="AG3426" s="242" t="str">
        <f>IFERROR(VLOOKUP(작성용!A:A,RM!A:D,4,0),"-")</f>
        <v>-</v>
      </c>
      <c r="AH3426" s="9" t="s">
        <v>9173</v>
      </c>
      <c r="AI3426" s="238" t="s">
        <v>9173</v>
      </c>
      <c r="AJ3426" s="238" t="s">
        <v>9173</v>
      </c>
      <c r="AK3426" s="238" t="s">
        <v>7182</v>
      </c>
      <c r="AL3426" s="238">
        <v>3425</v>
      </c>
    </row>
    <row r="3427" spans="1:38" x14ac:dyDescent="0.3">
      <c r="A3427" s="232">
        <v>6000260</v>
      </c>
      <c r="B3427" s="232" t="s">
        <v>10367</v>
      </c>
      <c r="C3427" s="244" t="s">
        <v>6717</v>
      </c>
      <c r="D3427" s="240" t="s">
        <v>7630</v>
      </c>
      <c r="E3427" s="239">
        <v>1101116598415</v>
      </c>
      <c r="F3427" s="243" t="s">
        <v>7044</v>
      </c>
      <c r="G3427" s="214">
        <v>0</v>
      </c>
      <c r="H3427" s="234" t="s">
        <v>9173</v>
      </c>
      <c r="I3427" s="234"/>
      <c r="J3427" s="234"/>
      <c r="K3427" s="234"/>
      <c r="L3427" s="234"/>
      <c r="M3427" s="234"/>
      <c r="N3427" s="234" t="s">
        <v>6720</v>
      </c>
      <c r="O3427" s="249"/>
      <c r="P3427" s="249"/>
      <c r="Q3427" s="226"/>
      <c r="R3427" s="212" t="s">
        <v>2</v>
      </c>
      <c r="S3427" s="213" t="s">
        <v>9173</v>
      </c>
      <c r="T3427" s="236" t="s">
        <v>10379</v>
      </c>
      <c r="U3427" s="237" t="s">
        <v>6722</v>
      </c>
      <c r="V3427" s="237">
        <v>45567</v>
      </c>
      <c r="W3427" s="236" t="s">
        <v>6944</v>
      </c>
      <c r="X3427" s="237" t="s">
        <v>9173</v>
      </c>
      <c r="Y3427" s="237"/>
      <c r="Z3427" s="237"/>
      <c r="AA3427" s="225">
        <v>202409</v>
      </c>
      <c r="AB3427" s="246"/>
      <c r="AC3427" s="236" t="s">
        <v>7181</v>
      </c>
      <c r="AD3427" s="247" t="s">
        <v>7620</v>
      </c>
      <c r="AE3427" s="248">
        <v>0</v>
      </c>
      <c r="AF3427" s="247" t="s">
        <v>7620</v>
      </c>
      <c r="AG3427" s="242" t="str">
        <f>IFERROR(VLOOKUP(작성용!A:A,RM!A:D,4,0),"-")</f>
        <v>-</v>
      </c>
      <c r="AH3427" s="9" t="s">
        <v>9173</v>
      </c>
      <c r="AI3427" s="238" t="s">
        <v>9173</v>
      </c>
      <c r="AJ3427" s="238" t="s">
        <v>9173</v>
      </c>
      <c r="AK3427" s="238" t="s">
        <v>7182</v>
      </c>
      <c r="AL3427" s="238">
        <v>3426</v>
      </c>
    </row>
    <row r="3428" spans="1:38" x14ac:dyDescent="0.3">
      <c r="A3428" s="232">
        <v>6000260</v>
      </c>
      <c r="B3428" s="232" t="s">
        <v>10367</v>
      </c>
      <c r="C3428" s="244" t="s">
        <v>6717</v>
      </c>
      <c r="D3428" s="231" t="s">
        <v>9247</v>
      </c>
      <c r="E3428" s="239">
        <v>1101117609469</v>
      </c>
      <c r="F3428" s="243" t="s">
        <v>7044</v>
      </c>
      <c r="G3428" s="214">
        <v>0</v>
      </c>
      <c r="H3428" s="234" t="s">
        <v>9173</v>
      </c>
      <c r="I3428" s="234"/>
      <c r="J3428" s="234"/>
      <c r="K3428" s="234"/>
      <c r="L3428" s="234"/>
      <c r="M3428" s="234"/>
      <c r="N3428" s="234" t="s">
        <v>6720</v>
      </c>
      <c r="O3428" s="249"/>
      <c r="P3428" s="249"/>
      <c r="Q3428" s="226"/>
      <c r="R3428" s="212" t="s">
        <v>2</v>
      </c>
      <c r="S3428" s="213" t="s">
        <v>9173</v>
      </c>
      <c r="T3428" s="236" t="s">
        <v>10379</v>
      </c>
      <c r="U3428" s="237" t="s">
        <v>6722</v>
      </c>
      <c r="V3428" s="237">
        <v>45567</v>
      </c>
      <c r="W3428" s="236" t="s">
        <v>6944</v>
      </c>
      <c r="X3428" s="237" t="s">
        <v>9173</v>
      </c>
      <c r="Y3428" s="237"/>
      <c r="Z3428" s="237"/>
      <c r="AA3428" s="225">
        <v>202409</v>
      </c>
      <c r="AB3428" s="246"/>
      <c r="AC3428" s="236" t="s">
        <v>7181</v>
      </c>
      <c r="AD3428" s="247" t="s">
        <v>7110</v>
      </c>
      <c r="AE3428" s="248">
        <v>0</v>
      </c>
      <c r="AF3428" s="247" t="s">
        <v>7110</v>
      </c>
      <c r="AG3428" s="242" t="str">
        <f>IFERROR(VLOOKUP(작성용!A:A,RM!A:D,4,0),"-")</f>
        <v>-</v>
      </c>
      <c r="AH3428" s="9" t="s">
        <v>9173</v>
      </c>
      <c r="AI3428" s="238" t="s">
        <v>9173</v>
      </c>
      <c r="AJ3428" s="238" t="s">
        <v>9173</v>
      </c>
      <c r="AK3428" s="238" t="s">
        <v>7182</v>
      </c>
      <c r="AL3428" s="238">
        <v>3427</v>
      </c>
    </row>
    <row r="3429" spans="1:38" x14ac:dyDescent="0.3">
      <c r="A3429" s="232">
        <v>6000260</v>
      </c>
      <c r="B3429" s="232" t="s">
        <v>10367</v>
      </c>
      <c r="C3429" s="244" t="s">
        <v>6717</v>
      </c>
      <c r="D3429" s="231" t="s">
        <v>10425</v>
      </c>
      <c r="E3429" s="239">
        <v>1345110354982</v>
      </c>
      <c r="F3429" s="243" t="s">
        <v>6966</v>
      </c>
      <c r="G3429" s="214">
        <v>0</v>
      </c>
      <c r="H3429" s="234" t="s">
        <v>9173</v>
      </c>
      <c r="I3429" s="234"/>
      <c r="J3429" s="234"/>
      <c r="K3429" s="234"/>
      <c r="L3429" s="234"/>
      <c r="M3429" s="234"/>
      <c r="N3429" s="234" t="s">
        <v>6720</v>
      </c>
      <c r="O3429" s="249"/>
      <c r="P3429" s="249"/>
      <c r="Q3429" s="226"/>
      <c r="R3429" s="212" t="s">
        <v>2</v>
      </c>
      <c r="S3429" s="213" t="s">
        <v>9173</v>
      </c>
      <c r="T3429" s="236" t="s">
        <v>10379</v>
      </c>
      <c r="U3429" s="237" t="s">
        <v>6722</v>
      </c>
      <c r="V3429" s="237">
        <v>45567</v>
      </c>
      <c r="W3429" s="236" t="s">
        <v>6944</v>
      </c>
      <c r="X3429" s="237" t="s">
        <v>9173</v>
      </c>
      <c r="Y3429" s="237"/>
      <c r="Z3429" s="237"/>
      <c r="AA3429" s="225">
        <v>202409</v>
      </c>
      <c r="AB3429" s="246"/>
      <c r="AC3429" s="236" t="s">
        <v>7181</v>
      </c>
      <c r="AD3429" s="247" t="s">
        <v>7077</v>
      </c>
      <c r="AE3429" s="248">
        <v>0</v>
      </c>
      <c r="AF3429" s="247" t="s">
        <v>7077</v>
      </c>
      <c r="AG3429" s="242" t="str">
        <f>IFERROR(VLOOKUP(작성용!A:A,RM!A:D,4,0),"-")</f>
        <v>-</v>
      </c>
      <c r="AH3429" s="9" t="s">
        <v>9173</v>
      </c>
      <c r="AI3429" s="238" t="s">
        <v>9173</v>
      </c>
      <c r="AJ3429" s="238" t="s">
        <v>9173</v>
      </c>
      <c r="AK3429" s="238" t="s">
        <v>7182</v>
      </c>
      <c r="AL3429" s="238">
        <v>3428</v>
      </c>
    </row>
    <row r="3430" spans="1:38" x14ac:dyDescent="0.3">
      <c r="A3430" s="232">
        <v>6000260</v>
      </c>
      <c r="B3430" s="232" t="s">
        <v>10367</v>
      </c>
      <c r="C3430" s="244" t="s">
        <v>6717</v>
      </c>
      <c r="D3430" s="240" t="s">
        <v>9804</v>
      </c>
      <c r="E3430" s="239">
        <v>1358110313494</v>
      </c>
      <c r="F3430" s="243" t="s">
        <v>7044</v>
      </c>
      <c r="G3430" s="214">
        <v>1</v>
      </c>
      <c r="H3430" s="234" t="s">
        <v>9173</v>
      </c>
      <c r="I3430" s="234"/>
      <c r="J3430" s="234"/>
      <c r="K3430" s="234"/>
      <c r="L3430" s="234"/>
      <c r="M3430" s="234"/>
      <c r="N3430" s="234" t="s">
        <v>6720</v>
      </c>
      <c r="O3430" s="249"/>
      <c r="P3430" s="249"/>
      <c r="Q3430" s="226"/>
      <c r="R3430" s="212" t="s">
        <v>2</v>
      </c>
      <c r="S3430" s="213" t="s">
        <v>9173</v>
      </c>
      <c r="T3430" s="236" t="s">
        <v>10379</v>
      </c>
      <c r="U3430" s="237" t="s">
        <v>6722</v>
      </c>
      <c r="V3430" s="237">
        <v>45567</v>
      </c>
      <c r="W3430" s="236" t="s">
        <v>6944</v>
      </c>
      <c r="X3430" s="237" t="s">
        <v>9173</v>
      </c>
      <c r="Y3430" s="237"/>
      <c r="Z3430" s="237"/>
      <c r="AA3430" s="225">
        <v>202409</v>
      </c>
      <c r="AB3430" s="246"/>
      <c r="AC3430" s="236" t="s">
        <v>7181</v>
      </c>
      <c r="AD3430" s="247" t="s">
        <v>7196</v>
      </c>
      <c r="AE3430" s="248">
        <v>0</v>
      </c>
      <c r="AF3430" s="247" t="s">
        <v>7196</v>
      </c>
      <c r="AG3430" s="242" t="str">
        <f>IFERROR(VLOOKUP(작성용!A:A,RM!A:D,4,0),"-")</f>
        <v>-</v>
      </c>
      <c r="AH3430" s="9" t="s">
        <v>9173</v>
      </c>
      <c r="AI3430" s="238" t="s">
        <v>9173</v>
      </c>
      <c r="AJ3430" s="238" t="s">
        <v>9173</v>
      </c>
      <c r="AK3430" s="238" t="s">
        <v>7182</v>
      </c>
      <c r="AL3430" s="238">
        <v>3429</v>
      </c>
    </row>
    <row r="3431" spans="1:38" x14ac:dyDescent="0.3">
      <c r="A3431" s="232">
        <v>6000260</v>
      </c>
      <c r="B3431" s="232" t="s">
        <v>10367</v>
      </c>
      <c r="C3431" s="244" t="s">
        <v>6717</v>
      </c>
      <c r="D3431" s="231" t="s">
        <v>10426</v>
      </c>
      <c r="E3431" s="239">
        <v>1601110507561</v>
      </c>
      <c r="F3431" s="243" t="s">
        <v>7179</v>
      </c>
      <c r="G3431" s="214">
        <v>0</v>
      </c>
      <c r="H3431" s="234" t="s">
        <v>9173</v>
      </c>
      <c r="I3431" s="234"/>
      <c r="J3431" s="234"/>
      <c r="K3431" s="234"/>
      <c r="L3431" s="234"/>
      <c r="M3431" s="234"/>
      <c r="N3431" s="234" t="s">
        <v>6720</v>
      </c>
      <c r="O3431" s="249"/>
      <c r="P3431" s="249"/>
      <c r="Q3431" s="226"/>
      <c r="R3431" s="212" t="s">
        <v>2</v>
      </c>
      <c r="S3431" s="213" t="s">
        <v>9173</v>
      </c>
      <c r="T3431" s="236" t="s">
        <v>10379</v>
      </c>
      <c r="U3431" s="237" t="s">
        <v>6722</v>
      </c>
      <c r="V3431" s="237">
        <v>45567</v>
      </c>
      <c r="W3431" s="236" t="s">
        <v>6944</v>
      </c>
      <c r="X3431" s="237" t="s">
        <v>9173</v>
      </c>
      <c r="Y3431" s="237"/>
      <c r="Z3431" s="237"/>
      <c r="AA3431" s="225">
        <v>202409</v>
      </c>
      <c r="AB3431" s="246"/>
      <c r="AC3431" s="236" t="s">
        <v>7181</v>
      </c>
      <c r="AD3431" s="247" t="s">
        <v>7606</v>
      </c>
      <c r="AE3431" s="248">
        <v>0</v>
      </c>
      <c r="AF3431" s="247" t="s">
        <v>7606</v>
      </c>
      <c r="AG3431" s="242" t="str">
        <f>IFERROR(VLOOKUP(작성용!A:A,RM!A:D,4,0),"-")</f>
        <v>-</v>
      </c>
      <c r="AH3431" s="9" t="s">
        <v>9173</v>
      </c>
      <c r="AI3431" s="238" t="s">
        <v>9173</v>
      </c>
      <c r="AJ3431" s="238" t="s">
        <v>9173</v>
      </c>
      <c r="AK3431" s="238" t="s">
        <v>7182</v>
      </c>
      <c r="AL3431" s="238">
        <v>3430</v>
      </c>
    </row>
    <row r="3432" spans="1:38" x14ac:dyDescent="0.3">
      <c r="A3432" s="232">
        <v>6000260</v>
      </c>
      <c r="B3432" s="232" t="s">
        <v>10367</v>
      </c>
      <c r="C3432" s="244" t="s">
        <v>6717</v>
      </c>
      <c r="D3432" s="240" t="s">
        <v>10427</v>
      </c>
      <c r="E3432" s="239">
        <v>1311110537282</v>
      </c>
      <c r="F3432" s="243" t="s">
        <v>7044</v>
      </c>
      <c r="G3432" s="214">
        <v>0</v>
      </c>
      <c r="H3432" s="234" t="s">
        <v>9173</v>
      </c>
      <c r="I3432" s="234"/>
      <c r="J3432" s="234"/>
      <c r="K3432" s="234"/>
      <c r="L3432" s="234"/>
      <c r="M3432" s="234"/>
      <c r="N3432" s="234" t="s">
        <v>6720</v>
      </c>
      <c r="O3432" s="249"/>
      <c r="P3432" s="249"/>
      <c r="Q3432" s="226"/>
      <c r="R3432" s="212" t="s">
        <v>2</v>
      </c>
      <c r="S3432" s="213" t="s">
        <v>9173</v>
      </c>
      <c r="T3432" s="236" t="s">
        <v>10379</v>
      </c>
      <c r="U3432" s="237" t="s">
        <v>6722</v>
      </c>
      <c r="V3432" s="237">
        <v>45567</v>
      </c>
      <c r="W3432" s="236" t="s">
        <v>6944</v>
      </c>
      <c r="X3432" s="237" t="s">
        <v>9173</v>
      </c>
      <c r="Y3432" s="237"/>
      <c r="Z3432" s="237"/>
      <c r="AA3432" s="225">
        <v>202409</v>
      </c>
      <c r="AB3432" s="246"/>
      <c r="AC3432" s="236" t="s">
        <v>7181</v>
      </c>
      <c r="AD3432" s="247" t="s">
        <v>7049</v>
      </c>
      <c r="AE3432" s="248">
        <v>0.4</v>
      </c>
      <c r="AF3432" s="247" t="s">
        <v>7049</v>
      </c>
      <c r="AG3432" s="242" t="str">
        <f>IFERROR(VLOOKUP(작성용!A:A,RM!A:D,4,0),"-")</f>
        <v>-</v>
      </c>
      <c r="AH3432" s="9" t="s">
        <v>9173</v>
      </c>
      <c r="AI3432" s="238" t="s">
        <v>9173</v>
      </c>
      <c r="AJ3432" s="238" t="s">
        <v>9173</v>
      </c>
      <c r="AK3432" s="238" t="s">
        <v>7182</v>
      </c>
      <c r="AL3432" s="238">
        <v>3431</v>
      </c>
    </row>
    <row r="3433" spans="1:38" x14ac:dyDescent="0.3">
      <c r="A3433" s="232">
        <v>6000260</v>
      </c>
      <c r="B3433" s="232" t="s">
        <v>10367</v>
      </c>
      <c r="C3433" s="244" t="s">
        <v>6717</v>
      </c>
      <c r="D3433" s="231" t="s">
        <v>10428</v>
      </c>
      <c r="E3433" s="239" t="s">
        <v>6681</v>
      </c>
      <c r="F3433" s="243" t="s">
        <v>6966</v>
      </c>
      <c r="G3433" s="214">
        <v>0</v>
      </c>
      <c r="H3433" s="234" t="s">
        <v>9173</v>
      </c>
      <c r="I3433" s="234"/>
      <c r="J3433" s="234"/>
      <c r="K3433" s="234"/>
      <c r="L3433" s="234"/>
      <c r="M3433" s="234"/>
      <c r="N3433" s="234" t="s">
        <v>6720</v>
      </c>
      <c r="O3433" s="249"/>
      <c r="P3433" s="249"/>
      <c r="Q3433" s="226"/>
      <c r="R3433" s="212" t="s">
        <v>2</v>
      </c>
      <c r="S3433" s="213" t="s">
        <v>9173</v>
      </c>
      <c r="T3433" s="236" t="s">
        <v>10379</v>
      </c>
      <c r="U3433" s="237" t="s">
        <v>6722</v>
      </c>
      <c r="V3433" s="237">
        <v>45567</v>
      </c>
      <c r="W3433" s="236" t="s">
        <v>6944</v>
      </c>
      <c r="X3433" s="237" t="s">
        <v>9173</v>
      </c>
      <c r="Y3433" s="237"/>
      <c r="Z3433" s="237"/>
      <c r="AA3433" s="225">
        <v>202409</v>
      </c>
      <c r="AB3433" s="246"/>
      <c r="AC3433" s="236" t="s">
        <v>7181</v>
      </c>
      <c r="AD3433" s="247" t="s">
        <v>7152</v>
      </c>
      <c r="AE3433" s="248">
        <v>0</v>
      </c>
      <c r="AF3433" s="247" t="s">
        <v>7152</v>
      </c>
      <c r="AG3433" s="242" t="str">
        <f>IFERROR(VLOOKUP(작성용!A:A,RM!A:D,4,0),"-")</f>
        <v>-</v>
      </c>
      <c r="AH3433" s="9" t="s">
        <v>9173</v>
      </c>
      <c r="AI3433" s="238" t="s">
        <v>10429</v>
      </c>
      <c r="AJ3433" s="238" t="s">
        <v>9173</v>
      </c>
      <c r="AK3433" s="238" t="s">
        <v>7182</v>
      </c>
      <c r="AL3433" s="238">
        <v>3432</v>
      </c>
    </row>
    <row r="3434" spans="1:38" x14ac:dyDescent="0.3">
      <c r="A3434" s="232">
        <v>6000260</v>
      </c>
      <c r="B3434" s="232" t="s">
        <v>10367</v>
      </c>
      <c r="C3434" s="244" t="s">
        <v>6717</v>
      </c>
      <c r="D3434" s="240" t="s">
        <v>7897</v>
      </c>
      <c r="E3434" s="239">
        <v>1101115407568</v>
      </c>
      <c r="F3434" s="243" t="s">
        <v>7179</v>
      </c>
      <c r="G3434" s="214">
        <v>0</v>
      </c>
      <c r="H3434" s="234" t="s">
        <v>9173</v>
      </c>
      <c r="I3434" s="234"/>
      <c r="J3434" s="234"/>
      <c r="K3434" s="234"/>
      <c r="L3434" s="234"/>
      <c r="M3434" s="234"/>
      <c r="N3434" s="234" t="s">
        <v>6720</v>
      </c>
      <c r="O3434" s="249"/>
      <c r="P3434" s="249"/>
      <c r="Q3434" s="226"/>
      <c r="R3434" s="212" t="s">
        <v>2</v>
      </c>
      <c r="S3434" s="213" t="s">
        <v>9173</v>
      </c>
      <c r="T3434" s="236" t="s">
        <v>10379</v>
      </c>
      <c r="U3434" s="237" t="s">
        <v>6722</v>
      </c>
      <c r="V3434" s="237">
        <v>45567</v>
      </c>
      <c r="W3434" s="236" t="s">
        <v>6944</v>
      </c>
      <c r="X3434" s="237" t="s">
        <v>9173</v>
      </c>
      <c r="Y3434" s="237"/>
      <c r="Z3434" s="237"/>
      <c r="AA3434" s="225">
        <v>202409</v>
      </c>
      <c r="AB3434" s="246"/>
      <c r="AC3434" s="236" t="s">
        <v>7181</v>
      </c>
      <c r="AD3434" s="247" t="s">
        <v>7221</v>
      </c>
      <c r="AE3434" s="248">
        <v>0</v>
      </c>
      <c r="AF3434" s="247" t="s">
        <v>7221</v>
      </c>
      <c r="AG3434" s="242" t="str">
        <f>IFERROR(VLOOKUP(작성용!A:A,RM!A:D,4,0),"-")</f>
        <v>-</v>
      </c>
      <c r="AH3434" s="9" t="s">
        <v>9173</v>
      </c>
      <c r="AI3434" s="238" t="s">
        <v>9173</v>
      </c>
      <c r="AJ3434" s="238" t="s">
        <v>9173</v>
      </c>
      <c r="AK3434" s="238" t="s">
        <v>7182</v>
      </c>
      <c r="AL3434" s="238">
        <v>3433</v>
      </c>
    </row>
    <row r="3435" spans="1:38" x14ac:dyDescent="0.3">
      <c r="A3435" s="232">
        <v>6000260</v>
      </c>
      <c r="B3435" s="232" t="s">
        <v>10367</v>
      </c>
      <c r="C3435" s="244" t="s">
        <v>6717</v>
      </c>
      <c r="D3435" s="230" t="s">
        <v>7975</v>
      </c>
      <c r="E3435" s="239" t="s">
        <v>4063</v>
      </c>
      <c r="F3435" s="243" t="s">
        <v>6931</v>
      </c>
      <c r="G3435" s="214">
        <v>0</v>
      </c>
      <c r="H3435" s="234" t="s">
        <v>9173</v>
      </c>
      <c r="I3435" s="234"/>
      <c r="J3435" s="234"/>
      <c r="K3435" s="234"/>
      <c r="L3435" s="234"/>
      <c r="M3435" s="234"/>
      <c r="N3435" s="234" t="s">
        <v>6720</v>
      </c>
      <c r="O3435" s="249"/>
      <c r="P3435" s="249"/>
      <c r="Q3435" s="226"/>
      <c r="R3435" s="212" t="s">
        <v>2</v>
      </c>
      <c r="S3435" s="213" t="s">
        <v>9173</v>
      </c>
      <c r="T3435" s="236" t="s">
        <v>10379</v>
      </c>
      <c r="U3435" s="237" t="s">
        <v>6722</v>
      </c>
      <c r="V3435" s="237">
        <v>45567</v>
      </c>
      <c r="W3435" s="236" t="s">
        <v>6944</v>
      </c>
      <c r="X3435" s="237" t="s">
        <v>9173</v>
      </c>
      <c r="Y3435" s="237"/>
      <c r="Z3435" s="237"/>
      <c r="AA3435" s="225">
        <v>202409</v>
      </c>
      <c r="AB3435" s="246"/>
      <c r="AC3435" s="236" t="s">
        <v>7181</v>
      </c>
      <c r="AD3435" s="247" t="s">
        <v>7077</v>
      </c>
      <c r="AE3435" s="248">
        <v>0</v>
      </c>
      <c r="AF3435" s="247" t="s">
        <v>7077</v>
      </c>
      <c r="AG3435" s="242" t="str">
        <f>IFERROR(VLOOKUP(작성용!A:A,RM!A:D,4,0),"-")</f>
        <v>-</v>
      </c>
      <c r="AH3435" s="9" t="s">
        <v>9173</v>
      </c>
      <c r="AI3435" s="238" t="s">
        <v>9173</v>
      </c>
      <c r="AJ3435" s="238" t="s">
        <v>9173</v>
      </c>
      <c r="AK3435" s="238" t="s">
        <v>7182</v>
      </c>
      <c r="AL3435" s="238">
        <v>3434</v>
      </c>
    </row>
    <row r="3436" spans="1:38" x14ac:dyDescent="0.3">
      <c r="A3436" s="232">
        <v>6000326</v>
      </c>
      <c r="B3436" s="232" t="s">
        <v>10368</v>
      </c>
      <c r="C3436" s="244" t="s">
        <v>6717</v>
      </c>
      <c r="D3436" s="240" t="s">
        <v>10430</v>
      </c>
      <c r="E3436" s="239">
        <v>1201110795817</v>
      </c>
      <c r="F3436" s="243" t="s">
        <v>7044</v>
      </c>
      <c r="G3436" s="214">
        <v>0</v>
      </c>
      <c r="H3436" s="234" t="s">
        <v>9173</v>
      </c>
      <c r="I3436" s="234"/>
      <c r="J3436" s="234"/>
      <c r="K3436" s="234"/>
      <c r="L3436" s="234"/>
      <c r="M3436" s="234"/>
      <c r="N3436" s="234" t="s">
        <v>6720</v>
      </c>
      <c r="O3436" s="249"/>
      <c r="P3436" s="249"/>
      <c r="Q3436" s="226"/>
      <c r="R3436" s="212" t="s">
        <v>2</v>
      </c>
      <c r="S3436" s="213" t="s">
        <v>9173</v>
      </c>
      <c r="T3436" s="236" t="s">
        <v>10379</v>
      </c>
      <c r="U3436" s="237" t="s">
        <v>6722</v>
      </c>
      <c r="V3436" s="237">
        <v>45567</v>
      </c>
      <c r="W3436" s="236" t="s">
        <v>6944</v>
      </c>
      <c r="X3436" s="237" t="s">
        <v>9173</v>
      </c>
      <c r="Y3436" s="237"/>
      <c r="Z3436" s="237"/>
      <c r="AA3436" s="225">
        <v>202409</v>
      </c>
      <c r="AB3436" s="246"/>
      <c r="AC3436" s="236" t="s">
        <v>7181</v>
      </c>
      <c r="AD3436" s="247" t="s">
        <v>7137</v>
      </c>
      <c r="AE3436" s="248">
        <v>0.4</v>
      </c>
      <c r="AF3436" s="247" t="s">
        <v>7137</v>
      </c>
      <c r="AG3436" s="242" t="str">
        <f>IFERROR(VLOOKUP(작성용!A:A,RM!A:D,4,0),"-")</f>
        <v>-</v>
      </c>
      <c r="AH3436" s="9" t="s">
        <v>9173</v>
      </c>
      <c r="AI3436" s="238" t="s">
        <v>9173</v>
      </c>
      <c r="AJ3436" s="238" t="s">
        <v>9173</v>
      </c>
      <c r="AK3436" s="238" t="s">
        <v>7182</v>
      </c>
      <c r="AL3436" s="238">
        <v>3435</v>
      </c>
    </row>
    <row r="3437" spans="1:38" x14ac:dyDescent="0.3">
      <c r="A3437" s="232">
        <v>6000326</v>
      </c>
      <c r="B3437" s="232" t="s">
        <v>10368</v>
      </c>
      <c r="C3437" s="244" t="s">
        <v>6717</v>
      </c>
      <c r="D3437" s="240" t="s">
        <v>10430</v>
      </c>
      <c r="E3437" s="239">
        <v>1201110795817</v>
      </c>
      <c r="F3437" s="243" t="s">
        <v>7179</v>
      </c>
      <c r="G3437" s="214">
        <v>0</v>
      </c>
      <c r="H3437" s="234" t="s">
        <v>9173</v>
      </c>
      <c r="I3437" s="234"/>
      <c r="J3437" s="234"/>
      <c r="K3437" s="234"/>
      <c r="L3437" s="234"/>
      <c r="M3437" s="234"/>
      <c r="N3437" s="234" t="s">
        <v>6720</v>
      </c>
      <c r="O3437" s="249"/>
      <c r="P3437" s="249"/>
      <c r="Q3437" s="226"/>
      <c r="R3437" s="212" t="s">
        <v>2</v>
      </c>
      <c r="S3437" s="213" t="s">
        <v>9173</v>
      </c>
      <c r="T3437" s="236" t="s">
        <v>10379</v>
      </c>
      <c r="U3437" s="237" t="s">
        <v>6722</v>
      </c>
      <c r="V3437" s="237">
        <v>45567</v>
      </c>
      <c r="W3437" s="236" t="s">
        <v>6944</v>
      </c>
      <c r="X3437" s="237" t="s">
        <v>9173</v>
      </c>
      <c r="Y3437" s="237"/>
      <c r="Z3437" s="237"/>
      <c r="AA3437" s="225">
        <v>202409</v>
      </c>
      <c r="AB3437" s="246"/>
      <c r="AC3437" s="236" t="s">
        <v>7181</v>
      </c>
      <c r="AD3437" s="247" t="s">
        <v>7137</v>
      </c>
      <c r="AE3437" s="248">
        <v>0</v>
      </c>
      <c r="AF3437" s="247" t="s">
        <v>7137</v>
      </c>
      <c r="AG3437" s="242" t="str">
        <f>IFERROR(VLOOKUP(작성용!A:A,RM!A:D,4,0),"-")</f>
        <v>-</v>
      </c>
      <c r="AH3437" s="9" t="s">
        <v>9173</v>
      </c>
      <c r="AI3437" s="238" t="s">
        <v>9173</v>
      </c>
      <c r="AJ3437" s="238" t="s">
        <v>9173</v>
      </c>
      <c r="AK3437" s="238" t="s">
        <v>7182</v>
      </c>
      <c r="AL3437" s="238">
        <v>3436</v>
      </c>
    </row>
    <row r="3438" spans="1:38" x14ac:dyDescent="0.3">
      <c r="A3438" s="232">
        <v>6000326</v>
      </c>
      <c r="B3438" s="232" t="s">
        <v>10368</v>
      </c>
      <c r="C3438" s="244" t="s">
        <v>6717</v>
      </c>
      <c r="D3438" s="230" t="s">
        <v>10431</v>
      </c>
      <c r="E3438" s="239">
        <v>1701110534314</v>
      </c>
      <c r="F3438" s="243" t="s">
        <v>7044</v>
      </c>
      <c r="G3438" s="214">
        <v>0</v>
      </c>
      <c r="H3438" s="234" t="s">
        <v>9173</v>
      </c>
      <c r="I3438" s="234"/>
      <c r="J3438" s="234"/>
      <c r="K3438" s="234"/>
      <c r="L3438" s="234"/>
      <c r="M3438" s="234"/>
      <c r="N3438" s="234" t="s">
        <v>6720</v>
      </c>
      <c r="O3438" s="249"/>
      <c r="P3438" s="249"/>
      <c r="Q3438" s="226"/>
      <c r="R3438" s="212" t="s">
        <v>2</v>
      </c>
      <c r="S3438" s="213" t="s">
        <v>9173</v>
      </c>
      <c r="T3438" s="236" t="s">
        <v>10379</v>
      </c>
      <c r="U3438" s="237" t="s">
        <v>6722</v>
      </c>
      <c r="V3438" s="237">
        <v>45567</v>
      </c>
      <c r="W3438" s="236" t="s">
        <v>6944</v>
      </c>
      <c r="X3438" s="237" t="s">
        <v>9173</v>
      </c>
      <c r="Y3438" s="237"/>
      <c r="Z3438" s="237"/>
      <c r="AA3438" s="225">
        <v>202409</v>
      </c>
      <c r="AB3438" s="246"/>
      <c r="AC3438" s="236" t="s">
        <v>7181</v>
      </c>
      <c r="AD3438" s="247" t="s">
        <v>7620</v>
      </c>
      <c r="AE3438" s="248">
        <v>0</v>
      </c>
      <c r="AF3438" s="247" t="s">
        <v>7620</v>
      </c>
      <c r="AG3438" s="242" t="str">
        <f>IFERROR(VLOOKUP(작성용!A:A,RM!A:D,4,0),"-")</f>
        <v>-</v>
      </c>
      <c r="AH3438" s="9" t="s">
        <v>9173</v>
      </c>
      <c r="AI3438" s="238" t="s">
        <v>9173</v>
      </c>
      <c r="AJ3438" s="238" t="s">
        <v>9173</v>
      </c>
      <c r="AK3438" s="238" t="s">
        <v>7182</v>
      </c>
      <c r="AL3438" s="238">
        <v>3437</v>
      </c>
    </row>
    <row r="3439" spans="1:38" x14ac:dyDescent="0.3">
      <c r="A3439" s="232">
        <v>6000326</v>
      </c>
      <c r="B3439" s="232" t="s">
        <v>10368</v>
      </c>
      <c r="C3439" s="244" t="s">
        <v>6717</v>
      </c>
      <c r="D3439" s="240" t="s">
        <v>10432</v>
      </c>
      <c r="E3439" s="239">
        <v>1101115927342</v>
      </c>
      <c r="F3439" s="243" t="s">
        <v>7044</v>
      </c>
      <c r="G3439" s="214">
        <v>0</v>
      </c>
      <c r="H3439" s="234" t="s">
        <v>9173</v>
      </c>
      <c r="I3439" s="234"/>
      <c r="J3439" s="234"/>
      <c r="K3439" s="234"/>
      <c r="L3439" s="234"/>
      <c r="M3439" s="234"/>
      <c r="N3439" s="234" t="s">
        <v>6720</v>
      </c>
      <c r="O3439" s="249"/>
      <c r="P3439" s="249"/>
      <c r="Q3439" s="226"/>
      <c r="R3439" s="212" t="s">
        <v>2</v>
      </c>
      <c r="S3439" s="213" t="s">
        <v>9173</v>
      </c>
      <c r="T3439" s="236" t="s">
        <v>10379</v>
      </c>
      <c r="U3439" s="237" t="s">
        <v>6722</v>
      </c>
      <c r="V3439" s="237">
        <v>45567</v>
      </c>
      <c r="W3439" s="236" t="s">
        <v>6944</v>
      </c>
      <c r="X3439" s="237" t="s">
        <v>9173</v>
      </c>
      <c r="Y3439" s="237"/>
      <c r="Z3439" s="237"/>
      <c r="AA3439" s="225">
        <v>202409</v>
      </c>
      <c r="AB3439" s="246"/>
      <c r="AC3439" s="236" t="s">
        <v>7181</v>
      </c>
      <c r="AD3439" s="247" t="s">
        <v>7117</v>
      </c>
      <c r="AE3439" s="248">
        <v>0.4</v>
      </c>
      <c r="AF3439" s="247" t="s">
        <v>7167</v>
      </c>
      <c r="AG3439" s="242" t="str">
        <f>IFERROR(VLOOKUP(작성용!A:A,RM!A:D,4,0),"-")</f>
        <v>-</v>
      </c>
      <c r="AH3439" s="9" t="s">
        <v>9173</v>
      </c>
      <c r="AI3439" s="238" t="s">
        <v>9173</v>
      </c>
      <c r="AJ3439" s="238" t="s">
        <v>9173</v>
      </c>
      <c r="AK3439" s="238" t="s">
        <v>7182</v>
      </c>
      <c r="AL3439" s="238">
        <v>3438</v>
      </c>
    </row>
    <row r="3440" spans="1:38" x14ac:dyDescent="0.3">
      <c r="A3440" s="232">
        <v>6000326</v>
      </c>
      <c r="B3440" s="232" t="s">
        <v>10368</v>
      </c>
      <c r="C3440" s="244" t="s">
        <v>6717</v>
      </c>
      <c r="D3440" s="240" t="s">
        <v>10432</v>
      </c>
      <c r="E3440" s="239">
        <v>1101115927342</v>
      </c>
      <c r="F3440" s="243" t="s">
        <v>7044</v>
      </c>
      <c r="G3440" s="214">
        <v>1</v>
      </c>
      <c r="H3440" s="234" t="s">
        <v>9173</v>
      </c>
      <c r="I3440" s="234"/>
      <c r="J3440" s="234"/>
      <c r="K3440" s="234"/>
      <c r="L3440" s="234"/>
      <c r="M3440" s="234"/>
      <c r="N3440" s="234" t="s">
        <v>6720</v>
      </c>
      <c r="O3440" s="249"/>
      <c r="P3440" s="249"/>
      <c r="Q3440" s="226"/>
      <c r="R3440" s="212" t="s">
        <v>2</v>
      </c>
      <c r="S3440" s="213" t="s">
        <v>9173</v>
      </c>
      <c r="T3440" s="236" t="s">
        <v>10379</v>
      </c>
      <c r="U3440" s="237" t="s">
        <v>6722</v>
      </c>
      <c r="V3440" s="237">
        <v>45567</v>
      </c>
      <c r="W3440" s="236" t="s">
        <v>6944</v>
      </c>
      <c r="X3440" s="237" t="s">
        <v>9173</v>
      </c>
      <c r="Y3440" s="237"/>
      <c r="Z3440" s="237"/>
      <c r="AA3440" s="225">
        <v>202409</v>
      </c>
      <c r="AB3440" s="246"/>
      <c r="AC3440" s="236" t="s">
        <v>7181</v>
      </c>
      <c r="AD3440" s="247" t="s">
        <v>7117</v>
      </c>
      <c r="AE3440" s="248">
        <v>0</v>
      </c>
      <c r="AF3440" s="247" t="s">
        <v>7167</v>
      </c>
      <c r="AG3440" s="242" t="str">
        <f>IFERROR(VLOOKUP(작성용!A:A,RM!A:D,4,0),"-")</f>
        <v>-</v>
      </c>
      <c r="AH3440" s="9" t="s">
        <v>9173</v>
      </c>
      <c r="AI3440" s="238" t="s">
        <v>9173</v>
      </c>
      <c r="AJ3440" s="238" t="s">
        <v>9173</v>
      </c>
      <c r="AK3440" s="238" t="s">
        <v>7182</v>
      </c>
      <c r="AL3440" s="238">
        <v>3439</v>
      </c>
    </row>
    <row r="3441" spans="1:38" x14ac:dyDescent="0.3">
      <c r="A3441" s="232">
        <v>6000326</v>
      </c>
      <c r="B3441" s="232" t="s">
        <v>10368</v>
      </c>
      <c r="C3441" s="244" t="s">
        <v>6717</v>
      </c>
      <c r="D3441" s="240" t="s">
        <v>10433</v>
      </c>
      <c r="E3441" s="239">
        <v>1701110182014</v>
      </c>
      <c r="F3441" s="243" t="s">
        <v>7179</v>
      </c>
      <c r="G3441" s="214">
        <v>0</v>
      </c>
      <c r="H3441" s="234" t="s">
        <v>9173</v>
      </c>
      <c r="I3441" s="234"/>
      <c r="J3441" s="234"/>
      <c r="K3441" s="234"/>
      <c r="L3441" s="234"/>
      <c r="M3441" s="234"/>
      <c r="N3441" s="234" t="s">
        <v>6720</v>
      </c>
      <c r="O3441" s="249"/>
      <c r="P3441" s="249"/>
      <c r="Q3441" s="226"/>
      <c r="R3441" s="212" t="s">
        <v>2</v>
      </c>
      <c r="S3441" s="213" t="s">
        <v>9173</v>
      </c>
      <c r="T3441" s="236" t="s">
        <v>10379</v>
      </c>
      <c r="U3441" s="237" t="s">
        <v>6722</v>
      </c>
      <c r="V3441" s="237">
        <v>45567</v>
      </c>
      <c r="W3441" s="236" t="s">
        <v>6944</v>
      </c>
      <c r="X3441" s="237" t="s">
        <v>9173</v>
      </c>
      <c r="Y3441" s="237"/>
      <c r="Z3441" s="237"/>
      <c r="AA3441" s="225">
        <v>202409</v>
      </c>
      <c r="AB3441" s="246"/>
      <c r="AC3441" s="236" t="s">
        <v>7181</v>
      </c>
      <c r="AD3441" s="247" t="s">
        <v>7606</v>
      </c>
      <c r="AE3441" s="248">
        <v>0.4</v>
      </c>
      <c r="AF3441" s="247" t="s">
        <v>7606</v>
      </c>
      <c r="AG3441" s="242" t="str">
        <f>IFERROR(VLOOKUP(작성용!A:A,RM!A:D,4,0),"-")</f>
        <v>-</v>
      </c>
      <c r="AH3441" s="9" t="s">
        <v>9173</v>
      </c>
      <c r="AI3441" s="238" t="s">
        <v>9173</v>
      </c>
      <c r="AJ3441" s="238" t="s">
        <v>9173</v>
      </c>
      <c r="AK3441" s="238" t="s">
        <v>7182</v>
      </c>
      <c r="AL3441" s="238">
        <v>3440</v>
      </c>
    </row>
    <row r="3442" spans="1:38" x14ac:dyDescent="0.3">
      <c r="A3442" s="232">
        <v>6000326</v>
      </c>
      <c r="B3442" s="232" t="s">
        <v>10368</v>
      </c>
      <c r="C3442" s="244" t="s">
        <v>6717</v>
      </c>
      <c r="D3442" s="240" t="s">
        <v>7906</v>
      </c>
      <c r="E3442" s="239">
        <v>1601110433518</v>
      </c>
      <c r="F3442" s="243" t="s">
        <v>7179</v>
      </c>
      <c r="G3442" s="214">
        <v>0</v>
      </c>
      <c r="H3442" s="234" t="s">
        <v>9173</v>
      </c>
      <c r="I3442" s="234"/>
      <c r="J3442" s="234"/>
      <c r="K3442" s="234"/>
      <c r="L3442" s="234"/>
      <c r="M3442" s="234"/>
      <c r="N3442" s="234" t="s">
        <v>6720</v>
      </c>
      <c r="O3442" s="249"/>
      <c r="P3442" s="249"/>
      <c r="Q3442" s="226"/>
      <c r="R3442" s="212" t="s">
        <v>2</v>
      </c>
      <c r="S3442" s="213" t="s">
        <v>9173</v>
      </c>
      <c r="T3442" s="236" t="s">
        <v>10379</v>
      </c>
      <c r="U3442" s="237" t="s">
        <v>6722</v>
      </c>
      <c r="V3442" s="237">
        <v>45567</v>
      </c>
      <c r="W3442" s="236" t="s">
        <v>6944</v>
      </c>
      <c r="X3442" s="237" t="s">
        <v>9173</v>
      </c>
      <c r="Y3442" s="237"/>
      <c r="Z3442" s="237"/>
      <c r="AA3442" s="225">
        <v>202409</v>
      </c>
      <c r="AB3442" s="246"/>
      <c r="AC3442" s="236" t="s">
        <v>7181</v>
      </c>
      <c r="AD3442" s="247" t="s">
        <v>7289</v>
      </c>
      <c r="AE3442" s="248">
        <v>0</v>
      </c>
      <c r="AF3442" s="247" t="s">
        <v>7289</v>
      </c>
      <c r="AG3442" s="242" t="str">
        <f>IFERROR(VLOOKUP(작성용!A:A,RM!A:D,4,0),"-")</f>
        <v>-</v>
      </c>
      <c r="AH3442" s="9" t="s">
        <v>9173</v>
      </c>
      <c r="AI3442" s="238" t="s">
        <v>9173</v>
      </c>
      <c r="AJ3442" s="238" t="s">
        <v>9173</v>
      </c>
      <c r="AK3442" s="238" t="s">
        <v>7182</v>
      </c>
      <c r="AL3442" s="238">
        <v>3441</v>
      </c>
    </row>
    <row r="3443" spans="1:38" x14ac:dyDescent="0.3">
      <c r="A3443" s="232">
        <v>6000326</v>
      </c>
      <c r="B3443" s="232" t="s">
        <v>10368</v>
      </c>
      <c r="C3443" s="244" t="s">
        <v>6717</v>
      </c>
      <c r="D3443" s="240" t="s">
        <v>7902</v>
      </c>
      <c r="E3443" s="239">
        <v>1101115956482</v>
      </c>
      <c r="F3443" s="243" t="s">
        <v>7044</v>
      </c>
      <c r="G3443" s="214">
        <v>0</v>
      </c>
      <c r="H3443" s="234" t="s">
        <v>9173</v>
      </c>
      <c r="I3443" s="234"/>
      <c r="J3443" s="234"/>
      <c r="K3443" s="234"/>
      <c r="L3443" s="234"/>
      <c r="M3443" s="234"/>
      <c r="N3443" s="234" t="s">
        <v>6720</v>
      </c>
      <c r="O3443" s="249"/>
      <c r="P3443" s="249"/>
      <c r="Q3443" s="226"/>
      <c r="R3443" s="212" t="s">
        <v>2</v>
      </c>
      <c r="S3443" s="213" t="s">
        <v>9173</v>
      </c>
      <c r="T3443" s="236" t="s">
        <v>10379</v>
      </c>
      <c r="U3443" s="237" t="s">
        <v>6722</v>
      </c>
      <c r="V3443" s="237">
        <v>45567</v>
      </c>
      <c r="W3443" s="236" t="s">
        <v>6944</v>
      </c>
      <c r="X3443" s="237" t="s">
        <v>9173</v>
      </c>
      <c r="Y3443" s="237"/>
      <c r="Z3443" s="237"/>
      <c r="AA3443" s="225">
        <v>202409</v>
      </c>
      <c r="AB3443" s="246"/>
      <c r="AC3443" s="236" t="s">
        <v>7181</v>
      </c>
      <c r="AD3443" s="247" t="s">
        <v>7119</v>
      </c>
      <c r="AE3443" s="248">
        <v>0</v>
      </c>
      <c r="AF3443" s="247" t="s">
        <v>7119</v>
      </c>
      <c r="AG3443" s="242" t="str">
        <f>IFERROR(VLOOKUP(작성용!A:A,RM!A:D,4,0),"-")</f>
        <v>-</v>
      </c>
      <c r="AH3443" s="9" t="s">
        <v>9173</v>
      </c>
      <c r="AI3443" s="238" t="s">
        <v>9173</v>
      </c>
      <c r="AJ3443" s="238" t="s">
        <v>9173</v>
      </c>
      <c r="AK3443" s="238" t="s">
        <v>7182</v>
      </c>
      <c r="AL3443" s="238">
        <v>3442</v>
      </c>
    </row>
    <row r="3444" spans="1:38" x14ac:dyDescent="0.3">
      <c r="A3444" s="232">
        <v>6000326</v>
      </c>
      <c r="B3444" s="232" t="s">
        <v>10368</v>
      </c>
      <c r="C3444" s="244" t="s">
        <v>6717</v>
      </c>
      <c r="D3444" s="240" t="s">
        <v>7902</v>
      </c>
      <c r="E3444" s="239">
        <v>1101115956482</v>
      </c>
      <c r="F3444" s="243" t="s">
        <v>7044</v>
      </c>
      <c r="G3444" s="214">
        <v>1</v>
      </c>
      <c r="H3444" s="234" t="s">
        <v>9173</v>
      </c>
      <c r="I3444" s="234"/>
      <c r="J3444" s="234"/>
      <c r="K3444" s="234"/>
      <c r="L3444" s="234"/>
      <c r="M3444" s="234"/>
      <c r="N3444" s="234" t="s">
        <v>6720</v>
      </c>
      <c r="O3444" s="249"/>
      <c r="P3444" s="249"/>
      <c r="Q3444" s="226"/>
      <c r="R3444" s="212" t="s">
        <v>2</v>
      </c>
      <c r="S3444" s="213" t="s">
        <v>9173</v>
      </c>
      <c r="T3444" s="236" t="s">
        <v>10379</v>
      </c>
      <c r="U3444" s="237" t="s">
        <v>6722</v>
      </c>
      <c r="V3444" s="237">
        <v>45567</v>
      </c>
      <c r="W3444" s="236" t="s">
        <v>6944</v>
      </c>
      <c r="X3444" s="237" t="s">
        <v>9173</v>
      </c>
      <c r="Y3444" s="237"/>
      <c r="Z3444" s="237"/>
      <c r="AA3444" s="225">
        <v>202409</v>
      </c>
      <c r="AB3444" s="246"/>
      <c r="AC3444" s="236" t="s">
        <v>7181</v>
      </c>
      <c r="AD3444" s="247" t="s">
        <v>7119</v>
      </c>
      <c r="AE3444" s="248">
        <v>0</v>
      </c>
      <c r="AF3444" s="247" t="s">
        <v>7119</v>
      </c>
      <c r="AG3444" s="242" t="str">
        <f>IFERROR(VLOOKUP(작성용!A:A,RM!A:D,4,0),"-")</f>
        <v>-</v>
      </c>
      <c r="AH3444" s="9" t="s">
        <v>9173</v>
      </c>
      <c r="AI3444" s="238" t="s">
        <v>9173</v>
      </c>
      <c r="AJ3444" s="238" t="s">
        <v>9173</v>
      </c>
      <c r="AK3444" s="238" t="s">
        <v>7182</v>
      </c>
      <c r="AL3444" s="238">
        <v>3443</v>
      </c>
    </row>
    <row r="3445" spans="1:38" x14ac:dyDescent="0.3">
      <c r="A3445" s="232">
        <v>6000326</v>
      </c>
      <c r="B3445" s="232" t="s">
        <v>10368</v>
      </c>
      <c r="C3445" s="244" t="s">
        <v>6717</v>
      </c>
      <c r="D3445" s="240" t="s">
        <v>7902</v>
      </c>
      <c r="E3445" s="239">
        <v>1101115956482</v>
      </c>
      <c r="F3445" s="243" t="s">
        <v>7179</v>
      </c>
      <c r="G3445" s="214">
        <v>0</v>
      </c>
      <c r="H3445" s="234" t="s">
        <v>9173</v>
      </c>
      <c r="I3445" s="234"/>
      <c r="J3445" s="234"/>
      <c r="K3445" s="234"/>
      <c r="L3445" s="234"/>
      <c r="M3445" s="234"/>
      <c r="N3445" s="234" t="s">
        <v>6720</v>
      </c>
      <c r="O3445" s="249"/>
      <c r="P3445" s="249"/>
      <c r="Q3445" s="226"/>
      <c r="R3445" s="212" t="s">
        <v>2</v>
      </c>
      <c r="S3445" s="213" t="s">
        <v>9173</v>
      </c>
      <c r="T3445" s="236" t="s">
        <v>10379</v>
      </c>
      <c r="U3445" s="237" t="s">
        <v>6722</v>
      </c>
      <c r="V3445" s="237">
        <v>45567</v>
      </c>
      <c r="W3445" s="236" t="s">
        <v>6944</v>
      </c>
      <c r="X3445" s="237" t="s">
        <v>9173</v>
      </c>
      <c r="Y3445" s="237"/>
      <c r="Z3445" s="237"/>
      <c r="AA3445" s="225">
        <v>202409</v>
      </c>
      <c r="AB3445" s="246"/>
      <c r="AC3445" s="236" t="s">
        <v>7181</v>
      </c>
      <c r="AD3445" s="247" t="s">
        <v>7119</v>
      </c>
      <c r="AE3445" s="248">
        <v>0</v>
      </c>
      <c r="AF3445" s="247" t="s">
        <v>7119</v>
      </c>
      <c r="AG3445" s="242" t="str">
        <f>IFERROR(VLOOKUP(작성용!A:A,RM!A:D,4,0),"-")</f>
        <v>-</v>
      </c>
      <c r="AH3445" s="9" t="s">
        <v>9173</v>
      </c>
      <c r="AI3445" s="238" t="s">
        <v>9173</v>
      </c>
      <c r="AJ3445" s="238" t="s">
        <v>9173</v>
      </c>
      <c r="AK3445" s="238" t="s">
        <v>7182</v>
      </c>
      <c r="AL3445" s="238">
        <v>3444</v>
      </c>
    </row>
    <row r="3446" spans="1:38" x14ac:dyDescent="0.3">
      <c r="A3446" s="232">
        <v>6000326</v>
      </c>
      <c r="B3446" s="232" t="s">
        <v>10368</v>
      </c>
      <c r="C3446" s="244" t="s">
        <v>6717</v>
      </c>
      <c r="D3446" s="240" t="s">
        <v>10434</v>
      </c>
      <c r="E3446" s="239">
        <v>1101116163763</v>
      </c>
      <c r="F3446" s="243" t="s">
        <v>6966</v>
      </c>
      <c r="G3446" s="214">
        <v>0</v>
      </c>
      <c r="H3446" s="234" t="s">
        <v>9173</v>
      </c>
      <c r="I3446" s="234"/>
      <c r="J3446" s="234"/>
      <c r="K3446" s="234"/>
      <c r="L3446" s="234"/>
      <c r="M3446" s="234"/>
      <c r="N3446" s="234" t="s">
        <v>6720</v>
      </c>
      <c r="O3446" s="249"/>
      <c r="P3446" s="249"/>
      <c r="Q3446" s="226"/>
      <c r="R3446" s="212" t="s">
        <v>2</v>
      </c>
      <c r="S3446" s="213" t="s">
        <v>9173</v>
      </c>
      <c r="T3446" s="236" t="s">
        <v>10379</v>
      </c>
      <c r="U3446" s="237" t="s">
        <v>6722</v>
      </c>
      <c r="V3446" s="237">
        <v>45567</v>
      </c>
      <c r="W3446" s="236" t="s">
        <v>6944</v>
      </c>
      <c r="X3446" s="237" t="s">
        <v>9173</v>
      </c>
      <c r="Y3446" s="237"/>
      <c r="Z3446" s="237"/>
      <c r="AA3446" s="225">
        <v>202409</v>
      </c>
      <c r="AB3446" s="246"/>
      <c r="AC3446" s="236" t="s">
        <v>7181</v>
      </c>
      <c r="AD3446" s="247" t="s">
        <v>7117</v>
      </c>
      <c r="AE3446" s="248">
        <v>0.4</v>
      </c>
      <c r="AF3446" s="247" t="s">
        <v>7117</v>
      </c>
      <c r="AG3446" s="242" t="str">
        <f>IFERROR(VLOOKUP(작성용!A:A,RM!A:D,4,0),"-")</f>
        <v>-</v>
      </c>
      <c r="AH3446" s="9" t="s">
        <v>9173</v>
      </c>
      <c r="AI3446" s="238" t="s">
        <v>9173</v>
      </c>
      <c r="AJ3446" s="238" t="s">
        <v>9173</v>
      </c>
      <c r="AK3446" s="238" t="s">
        <v>7182</v>
      </c>
      <c r="AL3446" s="238">
        <v>3445</v>
      </c>
    </row>
    <row r="3447" spans="1:38" x14ac:dyDescent="0.3">
      <c r="A3447" s="232">
        <v>6000326</v>
      </c>
      <c r="B3447" s="232" t="s">
        <v>10368</v>
      </c>
      <c r="C3447" s="244" t="s">
        <v>6717</v>
      </c>
      <c r="D3447" s="240" t="s">
        <v>10435</v>
      </c>
      <c r="E3447" s="239">
        <v>1511110047732</v>
      </c>
      <c r="F3447" s="243" t="s">
        <v>7044</v>
      </c>
      <c r="G3447" s="214">
        <v>0</v>
      </c>
      <c r="H3447" s="234" t="s">
        <v>9173</v>
      </c>
      <c r="I3447" s="234"/>
      <c r="J3447" s="234"/>
      <c r="K3447" s="234"/>
      <c r="L3447" s="234"/>
      <c r="M3447" s="234"/>
      <c r="N3447" s="234" t="s">
        <v>6720</v>
      </c>
      <c r="O3447" s="249"/>
      <c r="P3447" s="249"/>
      <c r="Q3447" s="226"/>
      <c r="R3447" s="212" t="s">
        <v>2</v>
      </c>
      <c r="S3447" s="213" t="s">
        <v>9173</v>
      </c>
      <c r="T3447" s="236" t="s">
        <v>10379</v>
      </c>
      <c r="U3447" s="237" t="s">
        <v>6722</v>
      </c>
      <c r="V3447" s="237">
        <v>45567</v>
      </c>
      <c r="W3447" s="236" t="s">
        <v>6944</v>
      </c>
      <c r="X3447" s="237" t="s">
        <v>9173</v>
      </c>
      <c r="Y3447" s="237"/>
      <c r="Z3447" s="237"/>
      <c r="AA3447" s="225">
        <v>202409</v>
      </c>
      <c r="AB3447" s="246"/>
      <c r="AC3447" s="236" t="s">
        <v>7181</v>
      </c>
      <c r="AD3447" s="247" t="s">
        <v>7119</v>
      </c>
      <c r="AE3447" s="248">
        <v>0.4</v>
      </c>
      <c r="AF3447" s="247" t="s">
        <v>7119</v>
      </c>
      <c r="AG3447" s="242" t="str">
        <f>IFERROR(VLOOKUP(작성용!A:A,RM!A:D,4,0),"-")</f>
        <v>-</v>
      </c>
      <c r="AH3447" s="9" t="s">
        <v>9173</v>
      </c>
      <c r="AI3447" s="238" t="s">
        <v>9173</v>
      </c>
      <c r="AJ3447" s="238" t="s">
        <v>9173</v>
      </c>
      <c r="AK3447" s="238" t="s">
        <v>7182</v>
      </c>
      <c r="AL3447" s="238">
        <v>3446</v>
      </c>
    </row>
    <row r="3448" spans="1:38" x14ac:dyDescent="0.3">
      <c r="A3448" s="232">
        <v>6000326</v>
      </c>
      <c r="B3448" s="232" t="s">
        <v>10368</v>
      </c>
      <c r="C3448" s="244" t="s">
        <v>6717</v>
      </c>
      <c r="D3448" s="240" t="s">
        <v>10436</v>
      </c>
      <c r="E3448" s="239" t="s">
        <v>6682</v>
      </c>
      <c r="F3448" s="243" t="s">
        <v>7044</v>
      </c>
      <c r="G3448" s="214">
        <v>0</v>
      </c>
      <c r="H3448" s="234" t="s">
        <v>9173</v>
      </c>
      <c r="I3448" s="234"/>
      <c r="J3448" s="234"/>
      <c r="K3448" s="234"/>
      <c r="L3448" s="234"/>
      <c r="M3448" s="234"/>
      <c r="N3448" s="234" t="s">
        <v>6720</v>
      </c>
      <c r="O3448" s="249"/>
      <c r="P3448" s="249"/>
      <c r="Q3448" s="226"/>
      <c r="R3448" s="212" t="s">
        <v>2</v>
      </c>
      <c r="S3448" s="213" t="s">
        <v>9173</v>
      </c>
      <c r="T3448" s="236" t="s">
        <v>10379</v>
      </c>
      <c r="U3448" s="237" t="s">
        <v>6722</v>
      </c>
      <c r="V3448" s="237">
        <v>45567</v>
      </c>
      <c r="W3448" s="236" t="s">
        <v>6944</v>
      </c>
      <c r="X3448" s="237" t="s">
        <v>9173</v>
      </c>
      <c r="Y3448" s="237"/>
      <c r="Z3448" s="237"/>
      <c r="AA3448" s="225">
        <v>202409</v>
      </c>
      <c r="AB3448" s="246"/>
      <c r="AC3448" s="236" t="s">
        <v>7181</v>
      </c>
      <c r="AD3448" s="247" t="s">
        <v>7100</v>
      </c>
      <c r="AE3448" s="248">
        <v>0.4</v>
      </c>
      <c r="AF3448" s="247" t="s">
        <v>7100</v>
      </c>
      <c r="AG3448" s="242" t="str">
        <f>IFERROR(VLOOKUP(작성용!A:A,RM!A:D,4,0),"-")</f>
        <v>-</v>
      </c>
      <c r="AH3448" s="9" t="s">
        <v>9173</v>
      </c>
      <c r="AI3448" s="238" t="s">
        <v>9173</v>
      </c>
      <c r="AJ3448" s="238" t="s">
        <v>9173</v>
      </c>
      <c r="AK3448" s="238" t="s">
        <v>7182</v>
      </c>
      <c r="AL3448" s="238">
        <v>3447</v>
      </c>
    </row>
    <row r="3449" spans="1:38" x14ac:dyDescent="0.3">
      <c r="A3449" s="232">
        <v>6000326</v>
      </c>
      <c r="B3449" s="232" t="s">
        <v>10368</v>
      </c>
      <c r="C3449" s="244" t="s">
        <v>6717</v>
      </c>
      <c r="D3449" s="240" t="s">
        <v>10437</v>
      </c>
      <c r="E3449" s="239">
        <v>1101115995993</v>
      </c>
      <c r="F3449" s="243" t="s">
        <v>7179</v>
      </c>
      <c r="G3449" s="214">
        <v>0</v>
      </c>
      <c r="H3449" s="234" t="s">
        <v>9173</v>
      </c>
      <c r="I3449" s="234"/>
      <c r="J3449" s="234"/>
      <c r="K3449" s="234"/>
      <c r="L3449" s="234"/>
      <c r="M3449" s="234"/>
      <c r="N3449" s="234" t="s">
        <v>6720</v>
      </c>
      <c r="O3449" s="249"/>
      <c r="P3449" s="249"/>
      <c r="Q3449" s="226"/>
      <c r="R3449" s="212" t="s">
        <v>2</v>
      </c>
      <c r="S3449" s="213" t="s">
        <v>9173</v>
      </c>
      <c r="T3449" s="236" t="s">
        <v>10379</v>
      </c>
      <c r="U3449" s="237" t="s">
        <v>6722</v>
      </c>
      <c r="V3449" s="237">
        <v>45567</v>
      </c>
      <c r="W3449" s="236" t="s">
        <v>6944</v>
      </c>
      <c r="X3449" s="237" t="s">
        <v>9173</v>
      </c>
      <c r="Y3449" s="237"/>
      <c r="Z3449" s="237"/>
      <c r="AA3449" s="225">
        <v>202409</v>
      </c>
      <c r="AB3449" s="246"/>
      <c r="AC3449" s="236" t="s">
        <v>7181</v>
      </c>
      <c r="AD3449" s="247" t="s">
        <v>7155</v>
      </c>
      <c r="AE3449" s="248">
        <v>0.4</v>
      </c>
      <c r="AF3449" s="247" t="s">
        <v>7167</v>
      </c>
      <c r="AG3449" s="242" t="str">
        <f>IFERROR(VLOOKUP(작성용!A:A,RM!A:D,4,0),"-")</f>
        <v>-</v>
      </c>
      <c r="AH3449" s="9" t="s">
        <v>9173</v>
      </c>
      <c r="AI3449" s="238" t="s">
        <v>9173</v>
      </c>
      <c r="AJ3449" s="238" t="s">
        <v>9173</v>
      </c>
      <c r="AK3449" s="238" t="s">
        <v>7182</v>
      </c>
      <c r="AL3449" s="238">
        <v>3448</v>
      </c>
    </row>
    <row r="3450" spans="1:38" x14ac:dyDescent="0.3">
      <c r="A3450" s="232">
        <v>6000326</v>
      </c>
      <c r="B3450" s="232" t="s">
        <v>10368</v>
      </c>
      <c r="C3450" s="244" t="s">
        <v>6717</v>
      </c>
      <c r="D3450" s="240" t="s">
        <v>10416</v>
      </c>
      <c r="E3450" s="239">
        <v>2301110296432</v>
      </c>
      <c r="F3450" s="243" t="s">
        <v>7179</v>
      </c>
      <c r="G3450" s="214">
        <v>0</v>
      </c>
      <c r="H3450" s="234" t="s">
        <v>9173</v>
      </c>
      <c r="I3450" s="234"/>
      <c r="J3450" s="234"/>
      <c r="K3450" s="234"/>
      <c r="L3450" s="234"/>
      <c r="M3450" s="234"/>
      <c r="N3450" s="234" t="s">
        <v>6720</v>
      </c>
      <c r="O3450" s="249"/>
      <c r="P3450" s="249"/>
      <c r="Q3450" s="226"/>
      <c r="R3450" s="212" t="s">
        <v>2</v>
      </c>
      <c r="S3450" s="213" t="s">
        <v>9173</v>
      </c>
      <c r="T3450" s="236" t="s">
        <v>10379</v>
      </c>
      <c r="U3450" s="237" t="s">
        <v>6722</v>
      </c>
      <c r="V3450" s="237">
        <v>45567</v>
      </c>
      <c r="W3450" s="236" t="s">
        <v>6944</v>
      </c>
      <c r="X3450" s="237" t="s">
        <v>9173</v>
      </c>
      <c r="Y3450" s="237"/>
      <c r="Z3450" s="237"/>
      <c r="AA3450" s="225">
        <v>202409</v>
      </c>
      <c r="AB3450" s="246"/>
      <c r="AC3450" s="236" t="s">
        <v>7181</v>
      </c>
      <c r="AD3450" s="247" t="s">
        <v>7146</v>
      </c>
      <c r="AE3450" s="248">
        <v>0</v>
      </c>
      <c r="AF3450" s="247" t="s">
        <v>7146</v>
      </c>
      <c r="AG3450" s="242" t="str">
        <f>IFERROR(VLOOKUP(작성용!A:A,RM!A:D,4,0),"-")</f>
        <v>-</v>
      </c>
      <c r="AH3450" s="9" t="s">
        <v>9173</v>
      </c>
      <c r="AI3450" s="238" t="s">
        <v>9173</v>
      </c>
      <c r="AJ3450" s="238" t="s">
        <v>9173</v>
      </c>
      <c r="AK3450" s="238" t="s">
        <v>7182</v>
      </c>
      <c r="AL3450" s="238">
        <v>3449</v>
      </c>
    </row>
    <row r="3451" spans="1:38" x14ac:dyDescent="0.3">
      <c r="A3451" s="232">
        <v>6000326</v>
      </c>
      <c r="B3451" s="232" t="s">
        <v>10368</v>
      </c>
      <c r="C3451" s="244" t="s">
        <v>6717</v>
      </c>
      <c r="D3451" s="240" t="s">
        <v>10438</v>
      </c>
      <c r="E3451" s="239">
        <v>1201110950833</v>
      </c>
      <c r="F3451" s="243" t="s">
        <v>7044</v>
      </c>
      <c r="G3451" s="214">
        <v>0</v>
      </c>
      <c r="H3451" s="234" t="s">
        <v>9173</v>
      </c>
      <c r="I3451" s="234"/>
      <c r="J3451" s="234"/>
      <c r="K3451" s="234"/>
      <c r="L3451" s="234"/>
      <c r="M3451" s="234"/>
      <c r="N3451" s="234" t="s">
        <v>6720</v>
      </c>
      <c r="O3451" s="249"/>
      <c r="P3451" s="249"/>
      <c r="Q3451" s="226"/>
      <c r="R3451" s="212" t="s">
        <v>2</v>
      </c>
      <c r="S3451" s="213" t="s">
        <v>9173</v>
      </c>
      <c r="T3451" s="236" t="s">
        <v>10379</v>
      </c>
      <c r="U3451" s="237" t="s">
        <v>6722</v>
      </c>
      <c r="V3451" s="237">
        <v>45567</v>
      </c>
      <c r="W3451" s="236" t="s">
        <v>6944</v>
      </c>
      <c r="X3451" s="237" t="s">
        <v>9173</v>
      </c>
      <c r="Y3451" s="237"/>
      <c r="Z3451" s="237"/>
      <c r="AA3451" s="225">
        <v>202409</v>
      </c>
      <c r="AB3451" s="246"/>
      <c r="AC3451" s="236" t="s">
        <v>7181</v>
      </c>
      <c r="AD3451" s="247" t="s">
        <v>7196</v>
      </c>
      <c r="AE3451" s="248">
        <v>0.4</v>
      </c>
      <c r="AF3451" s="247" t="s">
        <v>7196</v>
      </c>
      <c r="AG3451" s="242" t="str">
        <f>IFERROR(VLOOKUP(작성용!A:A,RM!A:D,4,0),"-")</f>
        <v>-</v>
      </c>
      <c r="AH3451" s="9" t="s">
        <v>9173</v>
      </c>
      <c r="AI3451" s="238" t="s">
        <v>9173</v>
      </c>
      <c r="AJ3451" s="238" t="s">
        <v>9173</v>
      </c>
      <c r="AK3451" s="238" t="s">
        <v>7182</v>
      </c>
      <c r="AL3451" s="238">
        <v>3450</v>
      </c>
    </row>
    <row r="3452" spans="1:38" x14ac:dyDescent="0.3">
      <c r="A3452" s="232">
        <v>6000326</v>
      </c>
      <c r="B3452" s="232" t="s">
        <v>10368</v>
      </c>
      <c r="C3452" s="244" t="s">
        <v>6717</v>
      </c>
      <c r="D3452" s="240" t="s">
        <v>10438</v>
      </c>
      <c r="E3452" s="239">
        <v>1201110950833</v>
      </c>
      <c r="F3452" s="243" t="s">
        <v>7044</v>
      </c>
      <c r="G3452" s="214">
        <v>1</v>
      </c>
      <c r="H3452" s="234" t="s">
        <v>9173</v>
      </c>
      <c r="I3452" s="234"/>
      <c r="J3452" s="234"/>
      <c r="K3452" s="234"/>
      <c r="L3452" s="234"/>
      <c r="M3452" s="234"/>
      <c r="N3452" s="234" t="s">
        <v>6720</v>
      </c>
      <c r="O3452" s="249"/>
      <c r="P3452" s="249"/>
      <c r="Q3452" s="226"/>
      <c r="R3452" s="212" t="s">
        <v>2</v>
      </c>
      <c r="S3452" s="213" t="s">
        <v>9173</v>
      </c>
      <c r="T3452" s="236" t="s">
        <v>10379</v>
      </c>
      <c r="U3452" s="237" t="s">
        <v>6722</v>
      </c>
      <c r="V3452" s="237">
        <v>45567</v>
      </c>
      <c r="W3452" s="236" t="s">
        <v>6944</v>
      </c>
      <c r="X3452" s="237" t="s">
        <v>9173</v>
      </c>
      <c r="Y3452" s="237"/>
      <c r="Z3452" s="237"/>
      <c r="AA3452" s="225">
        <v>202409</v>
      </c>
      <c r="AB3452" s="246"/>
      <c r="AC3452" s="236" t="s">
        <v>7181</v>
      </c>
      <c r="AD3452" s="247" t="s">
        <v>7196</v>
      </c>
      <c r="AE3452" s="248">
        <v>0</v>
      </c>
      <c r="AF3452" s="247" t="s">
        <v>7196</v>
      </c>
      <c r="AG3452" s="242" t="str">
        <f>IFERROR(VLOOKUP(작성용!A:A,RM!A:D,4,0),"-")</f>
        <v>-</v>
      </c>
      <c r="AH3452" s="9" t="s">
        <v>9173</v>
      </c>
      <c r="AI3452" s="238" t="s">
        <v>9173</v>
      </c>
      <c r="AJ3452" s="238" t="s">
        <v>9173</v>
      </c>
      <c r="AK3452" s="238" t="s">
        <v>7182</v>
      </c>
      <c r="AL3452" s="238">
        <v>3451</v>
      </c>
    </row>
    <row r="3453" spans="1:38" x14ac:dyDescent="0.3">
      <c r="A3453" s="232">
        <v>6000326</v>
      </c>
      <c r="B3453" s="232" t="s">
        <v>10368</v>
      </c>
      <c r="C3453" s="244" t="s">
        <v>6717</v>
      </c>
      <c r="D3453" s="231" t="s">
        <v>10439</v>
      </c>
      <c r="E3453" s="239" t="s">
        <v>6683</v>
      </c>
      <c r="F3453" s="243" t="s">
        <v>7044</v>
      </c>
      <c r="G3453" s="214">
        <v>0</v>
      </c>
      <c r="H3453" s="234" t="s">
        <v>9173</v>
      </c>
      <c r="I3453" s="234"/>
      <c r="J3453" s="234"/>
      <c r="K3453" s="234"/>
      <c r="L3453" s="234"/>
      <c r="M3453" s="234"/>
      <c r="N3453" s="234" t="s">
        <v>6720</v>
      </c>
      <c r="O3453" s="249"/>
      <c r="P3453" s="249"/>
      <c r="Q3453" s="226"/>
      <c r="R3453" s="212" t="s">
        <v>2</v>
      </c>
      <c r="S3453" s="213" t="s">
        <v>9173</v>
      </c>
      <c r="T3453" s="236" t="s">
        <v>10379</v>
      </c>
      <c r="U3453" s="237" t="s">
        <v>6722</v>
      </c>
      <c r="V3453" s="237">
        <v>45567</v>
      </c>
      <c r="W3453" s="236" t="s">
        <v>6944</v>
      </c>
      <c r="X3453" s="237" t="s">
        <v>9173</v>
      </c>
      <c r="Y3453" s="237"/>
      <c r="Z3453" s="237"/>
      <c r="AA3453" s="225">
        <v>202409</v>
      </c>
      <c r="AB3453" s="246"/>
      <c r="AC3453" s="236" t="s">
        <v>7181</v>
      </c>
      <c r="AD3453" s="247" t="s">
        <v>7158</v>
      </c>
      <c r="AE3453" s="248">
        <v>0</v>
      </c>
      <c r="AF3453" s="247" t="s">
        <v>7158</v>
      </c>
      <c r="AG3453" s="242" t="str">
        <f>IFERROR(VLOOKUP(작성용!A:A,RM!A:D,4,0),"-")</f>
        <v>-</v>
      </c>
      <c r="AH3453" s="9" t="s">
        <v>9173</v>
      </c>
      <c r="AI3453" s="238" t="s">
        <v>9173</v>
      </c>
      <c r="AJ3453" s="238" t="s">
        <v>9173</v>
      </c>
      <c r="AK3453" s="238" t="s">
        <v>7182</v>
      </c>
      <c r="AL3453" s="238">
        <v>3452</v>
      </c>
    </row>
    <row r="3454" spans="1:38" x14ac:dyDescent="0.3">
      <c r="A3454" s="232">
        <v>6000326</v>
      </c>
      <c r="B3454" s="232" t="s">
        <v>10368</v>
      </c>
      <c r="C3454" s="244" t="s">
        <v>6717</v>
      </c>
      <c r="D3454" s="231" t="s">
        <v>10439</v>
      </c>
      <c r="E3454" s="239" t="s">
        <v>6683</v>
      </c>
      <c r="F3454" s="243" t="s">
        <v>7044</v>
      </c>
      <c r="G3454" s="214">
        <v>1</v>
      </c>
      <c r="H3454" s="234" t="s">
        <v>9173</v>
      </c>
      <c r="I3454" s="234"/>
      <c r="J3454" s="234"/>
      <c r="K3454" s="234"/>
      <c r="L3454" s="234"/>
      <c r="M3454" s="234"/>
      <c r="N3454" s="234" t="s">
        <v>6720</v>
      </c>
      <c r="O3454" s="249"/>
      <c r="P3454" s="249"/>
      <c r="Q3454" s="226"/>
      <c r="R3454" s="212" t="s">
        <v>2</v>
      </c>
      <c r="S3454" s="213" t="s">
        <v>9173</v>
      </c>
      <c r="T3454" s="236" t="s">
        <v>10379</v>
      </c>
      <c r="U3454" s="237" t="s">
        <v>6722</v>
      </c>
      <c r="V3454" s="237">
        <v>45567</v>
      </c>
      <c r="W3454" s="236" t="s">
        <v>6944</v>
      </c>
      <c r="X3454" s="237" t="s">
        <v>9173</v>
      </c>
      <c r="Y3454" s="237"/>
      <c r="Z3454" s="237"/>
      <c r="AA3454" s="225">
        <v>202409</v>
      </c>
      <c r="AB3454" s="246"/>
      <c r="AC3454" s="236" t="s">
        <v>7181</v>
      </c>
      <c r="AD3454" s="247" t="s">
        <v>7158</v>
      </c>
      <c r="AE3454" s="248">
        <v>0</v>
      </c>
      <c r="AF3454" s="247" t="s">
        <v>7158</v>
      </c>
      <c r="AG3454" s="242" t="str">
        <f>IFERROR(VLOOKUP(작성용!A:A,RM!A:D,4,0),"-")</f>
        <v>-</v>
      </c>
      <c r="AH3454" s="9" t="s">
        <v>9173</v>
      </c>
      <c r="AI3454" s="238" t="s">
        <v>9173</v>
      </c>
      <c r="AJ3454" s="238" t="s">
        <v>9173</v>
      </c>
      <c r="AK3454" s="238" t="s">
        <v>7182</v>
      </c>
      <c r="AL3454" s="238">
        <v>3453</v>
      </c>
    </row>
    <row r="3455" spans="1:38" x14ac:dyDescent="0.3">
      <c r="A3455" s="232">
        <v>6000326</v>
      </c>
      <c r="B3455" s="232" t="s">
        <v>10368</v>
      </c>
      <c r="C3455" s="244" t="s">
        <v>6717</v>
      </c>
      <c r="D3455" s="231" t="s">
        <v>10439</v>
      </c>
      <c r="E3455" s="239" t="s">
        <v>6683</v>
      </c>
      <c r="F3455" s="243" t="s">
        <v>7044</v>
      </c>
      <c r="G3455" s="214">
        <v>2</v>
      </c>
      <c r="H3455" s="234" t="s">
        <v>9173</v>
      </c>
      <c r="I3455" s="234"/>
      <c r="J3455" s="234"/>
      <c r="K3455" s="234"/>
      <c r="L3455" s="234"/>
      <c r="M3455" s="234"/>
      <c r="N3455" s="234" t="s">
        <v>6720</v>
      </c>
      <c r="O3455" s="249"/>
      <c r="P3455" s="249"/>
      <c r="Q3455" s="226"/>
      <c r="R3455" s="212" t="s">
        <v>2</v>
      </c>
      <c r="S3455" s="213" t="s">
        <v>9173</v>
      </c>
      <c r="T3455" s="236" t="s">
        <v>10379</v>
      </c>
      <c r="U3455" s="237" t="s">
        <v>6722</v>
      </c>
      <c r="V3455" s="237">
        <v>45567</v>
      </c>
      <c r="W3455" s="236" t="s">
        <v>6944</v>
      </c>
      <c r="X3455" s="237" t="s">
        <v>9173</v>
      </c>
      <c r="Y3455" s="237"/>
      <c r="Z3455" s="237"/>
      <c r="AA3455" s="225">
        <v>202409</v>
      </c>
      <c r="AB3455" s="246"/>
      <c r="AC3455" s="236" t="s">
        <v>7181</v>
      </c>
      <c r="AD3455" s="247" t="s">
        <v>7158</v>
      </c>
      <c r="AE3455" s="248">
        <v>0</v>
      </c>
      <c r="AF3455" s="247" t="s">
        <v>7158</v>
      </c>
      <c r="AG3455" s="242" t="str">
        <f>IFERROR(VLOOKUP(작성용!A:A,RM!A:D,4,0),"-")</f>
        <v>-</v>
      </c>
      <c r="AH3455" s="9" t="s">
        <v>9173</v>
      </c>
      <c r="AI3455" s="238" t="s">
        <v>9173</v>
      </c>
      <c r="AJ3455" s="238" t="s">
        <v>9173</v>
      </c>
      <c r="AK3455" s="238" t="s">
        <v>7182</v>
      </c>
      <c r="AL3455" s="238">
        <v>3454</v>
      </c>
    </row>
    <row r="3456" spans="1:38" x14ac:dyDescent="0.3">
      <c r="A3456" s="232">
        <v>6000326</v>
      </c>
      <c r="B3456" s="232" t="s">
        <v>10368</v>
      </c>
      <c r="C3456" s="244" t="s">
        <v>6717</v>
      </c>
      <c r="D3456" s="240" t="s">
        <v>9157</v>
      </c>
      <c r="E3456" s="239">
        <v>1311110472941</v>
      </c>
      <c r="F3456" s="243" t="s">
        <v>7044</v>
      </c>
      <c r="G3456" s="214">
        <v>0</v>
      </c>
      <c r="H3456" s="234" t="s">
        <v>9173</v>
      </c>
      <c r="I3456" s="234"/>
      <c r="J3456" s="234"/>
      <c r="K3456" s="234"/>
      <c r="L3456" s="234"/>
      <c r="M3456" s="234"/>
      <c r="N3456" s="234" t="s">
        <v>6720</v>
      </c>
      <c r="O3456" s="249"/>
      <c r="P3456" s="249"/>
      <c r="Q3456" s="226"/>
      <c r="R3456" s="212" t="s">
        <v>2</v>
      </c>
      <c r="S3456" s="213" t="s">
        <v>9173</v>
      </c>
      <c r="T3456" s="236" t="s">
        <v>10379</v>
      </c>
      <c r="U3456" s="237" t="s">
        <v>6722</v>
      </c>
      <c r="V3456" s="237">
        <v>45567</v>
      </c>
      <c r="W3456" s="236" t="s">
        <v>6944</v>
      </c>
      <c r="X3456" s="237" t="s">
        <v>9173</v>
      </c>
      <c r="Y3456" s="237"/>
      <c r="Z3456" s="237"/>
      <c r="AA3456" s="225">
        <v>202409</v>
      </c>
      <c r="AB3456" s="246"/>
      <c r="AC3456" s="236" t="s">
        <v>7181</v>
      </c>
      <c r="AD3456" s="247" t="s">
        <v>7100</v>
      </c>
      <c r="AE3456" s="248">
        <v>0</v>
      </c>
      <c r="AF3456" s="247" t="s">
        <v>7100</v>
      </c>
      <c r="AG3456" s="242" t="str">
        <f>IFERROR(VLOOKUP(작성용!A:A,RM!A:D,4,0),"-")</f>
        <v>-</v>
      </c>
      <c r="AH3456" s="9" t="s">
        <v>9173</v>
      </c>
      <c r="AI3456" s="238" t="s">
        <v>9173</v>
      </c>
      <c r="AJ3456" s="238" t="s">
        <v>9173</v>
      </c>
      <c r="AK3456" s="238" t="s">
        <v>7182</v>
      </c>
      <c r="AL3456" s="238">
        <v>3455</v>
      </c>
    </row>
    <row r="3457" spans="1:38" x14ac:dyDescent="0.3">
      <c r="A3457" s="232">
        <v>6000326</v>
      </c>
      <c r="B3457" s="232" t="s">
        <v>10368</v>
      </c>
      <c r="C3457" s="244" t="s">
        <v>6717</v>
      </c>
      <c r="D3457" s="240" t="s">
        <v>9157</v>
      </c>
      <c r="E3457" s="239">
        <v>1311110472941</v>
      </c>
      <c r="F3457" s="243" t="s">
        <v>7044</v>
      </c>
      <c r="G3457" s="214">
        <v>2</v>
      </c>
      <c r="H3457" s="234" t="s">
        <v>9173</v>
      </c>
      <c r="I3457" s="234"/>
      <c r="J3457" s="234"/>
      <c r="K3457" s="234"/>
      <c r="L3457" s="234"/>
      <c r="M3457" s="234"/>
      <c r="N3457" s="234" t="s">
        <v>6720</v>
      </c>
      <c r="O3457" s="249"/>
      <c r="P3457" s="249"/>
      <c r="Q3457" s="226"/>
      <c r="R3457" s="212" t="s">
        <v>2</v>
      </c>
      <c r="S3457" s="213" t="s">
        <v>9173</v>
      </c>
      <c r="T3457" s="236" t="s">
        <v>10379</v>
      </c>
      <c r="U3457" s="237" t="s">
        <v>6722</v>
      </c>
      <c r="V3457" s="237">
        <v>45567</v>
      </c>
      <c r="W3457" s="236" t="s">
        <v>6944</v>
      </c>
      <c r="X3457" s="237" t="s">
        <v>9173</v>
      </c>
      <c r="Y3457" s="237"/>
      <c r="Z3457" s="237"/>
      <c r="AA3457" s="225">
        <v>202409</v>
      </c>
      <c r="AB3457" s="246"/>
      <c r="AC3457" s="236" t="s">
        <v>7181</v>
      </c>
      <c r="AD3457" s="247" t="s">
        <v>7100</v>
      </c>
      <c r="AE3457" s="248">
        <v>0</v>
      </c>
      <c r="AF3457" s="247" t="s">
        <v>7100</v>
      </c>
      <c r="AG3457" s="242" t="str">
        <f>IFERROR(VLOOKUP(작성용!A:A,RM!A:D,4,0),"-")</f>
        <v>-</v>
      </c>
      <c r="AH3457" s="9" t="s">
        <v>9173</v>
      </c>
      <c r="AI3457" s="238" t="s">
        <v>9173</v>
      </c>
      <c r="AJ3457" s="238" t="s">
        <v>9173</v>
      </c>
      <c r="AK3457" s="238" t="s">
        <v>7182</v>
      </c>
      <c r="AL3457" s="238">
        <v>3456</v>
      </c>
    </row>
    <row r="3458" spans="1:38" x14ac:dyDescent="0.3">
      <c r="A3458" s="232">
        <v>6000326</v>
      </c>
      <c r="B3458" s="232" t="s">
        <v>10368</v>
      </c>
      <c r="C3458" s="244" t="s">
        <v>6717</v>
      </c>
      <c r="D3458" s="240" t="s">
        <v>10440</v>
      </c>
      <c r="E3458" s="239">
        <v>1717110129857</v>
      </c>
      <c r="F3458" s="243" t="s">
        <v>7179</v>
      </c>
      <c r="G3458" s="214">
        <v>0</v>
      </c>
      <c r="H3458" s="234" t="s">
        <v>9173</v>
      </c>
      <c r="I3458" s="234"/>
      <c r="J3458" s="234"/>
      <c r="K3458" s="234"/>
      <c r="L3458" s="234"/>
      <c r="M3458" s="234"/>
      <c r="N3458" s="234" t="s">
        <v>6720</v>
      </c>
      <c r="O3458" s="249"/>
      <c r="P3458" s="249"/>
      <c r="Q3458" s="226"/>
      <c r="R3458" s="212" t="s">
        <v>2</v>
      </c>
      <c r="S3458" s="213" t="s">
        <v>9173</v>
      </c>
      <c r="T3458" s="236" t="s">
        <v>10379</v>
      </c>
      <c r="U3458" s="237" t="s">
        <v>6722</v>
      </c>
      <c r="V3458" s="237">
        <v>45567</v>
      </c>
      <c r="W3458" s="236" t="s">
        <v>6944</v>
      </c>
      <c r="X3458" s="237" t="s">
        <v>9173</v>
      </c>
      <c r="Y3458" s="237"/>
      <c r="Z3458" s="237"/>
      <c r="AA3458" s="225">
        <v>202409</v>
      </c>
      <c r="AB3458" s="246"/>
      <c r="AC3458" s="236" t="s">
        <v>7181</v>
      </c>
      <c r="AD3458" s="247" t="s">
        <v>7152</v>
      </c>
      <c r="AE3458" s="248">
        <v>0.4</v>
      </c>
      <c r="AF3458" s="247" t="s">
        <v>7152</v>
      </c>
      <c r="AG3458" s="242" t="str">
        <f>IFERROR(VLOOKUP(작성용!A:A,RM!A:D,4,0),"-")</f>
        <v>-</v>
      </c>
      <c r="AH3458" s="9" t="s">
        <v>9173</v>
      </c>
      <c r="AI3458" s="238" t="s">
        <v>9173</v>
      </c>
      <c r="AJ3458" s="238" t="s">
        <v>9173</v>
      </c>
      <c r="AK3458" s="238" t="s">
        <v>7182</v>
      </c>
      <c r="AL3458" s="238">
        <v>3457</v>
      </c>
    </row>
    <row r="3459" spans="1:38" x14ac:dyDescent="0.3">
      <c r="A3459" s="232">
        <v>6000326</v>
      </c>
      <c r="B3459" s="232" t="s">
        <v>10368</v>
      </c>
      <c r="C3459" s="244" t="s">
        <v>6717</v>
      </c>
      <c r="D3459" s="240" t="s">
        <v>10441</v>
      </c>
      <c r="E3459" s="239">
        <v>1101115937797</v>
      </c>
      <c r="F3459" s="243" t="s">
        <v>7044</v>
      </c>
      <c r="G3459" s="214">
        <v>0</v>
      </c>
      <c r="H3459" s="234" t="s">
        <v>9173</v>
      </c>
      <c r="I3459" s="234"/>
      <c r="J3459" s="234"/>
      <c r="K3459" s="234"/>
      <c r="L3459" s="234"/>
      <c r="M3459" s="234"/>
      <c r="N3459" s="234" t="s">
        <v>6720</v>
      </c>
      <c r="O3459" s="249"/>
      <c r="P3459" s="249"/>
      <c r="Q3459" s="226"/>
      <c r="R3459" s="212" t="s">
        <v>2</v>
      </c>
      <c r="S3459" s="213" t="s">
        <v>9173</v>
      </c>
      <c r="T3459" s="236" t="s">
        <v>10379</v>
      </c>
      <c r="U3459" s="237" t="s">
        <v>6722</v>
      </c>
      <c r="V3459" s="237">
        <v>45567</v>
      </c>
      <c r="W3459" s="236" t="s">
        <v>6944</v>
      </c>
      <c r="X3459" s="237" t="s">
        <v>9173</v>
      </c>
      <c r="Y3459" s="237"/>
      <c r="Z3459" s="237"/>
      <c r="AA3459" s="225">
        <v>202409</v>
      </c>
      <c r="AB3459" s="246"/>
      <c r="AC3459" s="236" t="s">
        <v>7181</v>
      </c>
      <c r="AD3459" s="247" t="s">
        <v>7100</v>
      </c>
      <c r="AE3459" s="248">
        <v>0.4</v>
      </c>
      <c r="AF3459" s="247" t="s">
        <v>7100</v>
      </c>
      <c r="AG3459" s="242" t="str">
        <f>IFERROR(VLOOKUP(작성용!A:A,RM!A:D,4,0),"-")</f>
        <v>-</v>
      </c>
      <c r="AH3459" s="9" t="s">
        <v>9173</v>
      </c>
      <c r="AI3459" s="238" t="s">
        <v>9173</v>
      </c>
      <c r="AJ3459" s="238" t="s">
        <v>9173</v>
      </c>
      <c r="AK3459" s="238" t="s">
        <v>7182</v>
      </c>
      <c r="AL3459" s="238">
        <v>3458</v>
      </c>
    </row>
    <row r="3460" spans="1:38" x14ac:dyDescent="0.3">
      <c r="A3460" s="232">
        <v>6000326</v>
      </c>
      <c r="B3460" s="232" t="s">
        <v>10368</v>
      </c>
      <c r="C3460" s="244" t="s">
        <v>6717</v>
      </c>
      <c r="D3460" s="240" t="s">
        <v>9762</v>
      </c>
      <c r="E3460" s="239">
        <v>1348110407800</v>
      </c>
      <c r="F3460" s="243" t="s">
        <v>7179</v>
      </c>
      <c r="G3460" s="214">
        <v>0</v>
      </c>
      <c r="H3460" s="234" t="s">
        <v>9173</v>
      </c>
      <c r="I3460" s="234"/>
      <c r="J3460" s="234"/>
      <c r="K3460" s="234"/>
      <c r="L3460" s="234"/>
      <c r="M3460" s="234"/>
      <c r="N3460" s="234" t="s">
        <v>6720</v>
      </c>
      <c r="O3460" s="249"/>
      <c r="P3460" s="249"/>
      <c r="Q3460" s="226"/>
      <c r="R3460" s="212" t="s">
        <v>2</v>
      </c>
      <c r="S3460" s="213" t="s">
        <v>9173</v>
      </c>
      <c r="T3460" s="236" t="s">
        <v>10379</v>
      </c>
      <c r="U3460" s="237" t="s">
        <v>6722</v>
      </c>
      <c r="V3460" s="237">
        <v>45567</v>
      </c>
      <c r="W3460" s="236" t="s">
        <v>6944</v>
      </c>
      <c r="X3460" s="237" t="s">
        <v>9173</v>
      </c>
      <c r="Y3460" s="237"/>
      <c r="Z3460" s="237"/>
      <c r="AA3460" s="225">
        <v>202409</v>
      </c>
      <c r="AB3460" s="246"/>
      <c r="AC3460" s="236" t="s">
        <v>7181</v>
      </c>
      <c r="AD3460" s="247" t="s">
        <v>7160</v>
      </c>
      <c r="AE3460" s="248">
        <v>0</v>
      </c>
      <c r="AF3460" s="247" t="s">
        <v>7160</v>
      </c>
      <c r="AG3460" s="242" t="str">
        <f>IFERROR(VLOOKUP(작성용!A:A,RM!A:D,4,0),"-")</f>
        <v>-</v>
      </c>
      <c r="AH3460" s="9" t="s">
        <v>9173</v>
      </c>
      <c r="AI3460" s="238" t="s">
        <v>9173</v>
      </c>
      <c r="AJ3460" s="238" t="s">
        <v>9173</v>
      </c>
      <c r="AK3460" s="238" t="s">
        <v>7182</v>
      </c>
      <c r="AL3460" s="238">
        <v>3459</v>
      </c>
    </row>
    <row r="3461" spans="1:38" x14ac:dyDescent="0.3">
      <c r="A3461" s="232">
        <v>6000326</v>
      </c>
      <c r="B3461" s="232" t="s">
        <v>10368</v>
      </c>
      <c r="C3461" s="244" t="s">
        <v>6717</v>
      </c>
      <c r="D3461" s="240" t="s">
        <v>10442</v>
      </c>
      <c r="E3461" s="239">
        <v>1545110080872</v>
      </c>
      <c r="F3461" s="243" t="s">
        <v>7179</v>
      </c>
      <c r="G3461" s="214">
        <v>0</v>
      </c>
      <c r="H3461" s="234" t="s">
        <v>9173</v>
      </c>
      <c r="I3461" s="234"/>
      <c r="J3461" s="234"/>
      <c r="K3461" s="234"/>
      <c r="L3461" s="234"/>
      <c r="M3461" s="234"/>
      <c r="N3461" s="234" t="s">
        <v>6720</v>
      </c>
      <c r="O3461" s="249"/>
      <c r="P3461" s="249"/>
      <c r="Q3461" s="226"/>
      <c r="R3461" s="212" t="s">
        <v>2</v>
      </c>
      <c r="S3461" s="213" t="s">
        <v>9173</v>
      </c>
      <c r="T3461" s="236" t="s">
        <v>10379</v>
      </c>
      <c r="U3461" s="237" t="s">
        <v>6722</v>
      </c>
      <c r="V3461" s="237">
        <v>45567</v>
      </c>
      <c r="W3461" s="236" t="s">
        <v>6944</v>
      </c>
      <c r="X3461" s="237" t="s">
        <v>9173</v>
      </c>
      <c r="Y3461" s="237"/>
      <c r="Z3461" s="237"/>
      <c r="AA3461" s="225">
        <v>202409</v>
      </c>
      <c r="AB3461" s="246"/>
      <c r="AC3461" s="236" t="s">
        <v>7181</v>
      </c>
      <c r="AD3461" s="247" t="s">
        <v>7026</v>
      </c>
      <c r="AE3461" s="248">
        <v>0.4</v>
      </c>
      <c r="AF3461" s="247" t="s">
        <v>7026</v>
      </c>
      <c r="AG3461" s="242" t="str">
        <f>IFERROR(VLOOKUP(작성용!A:A,RM!A:D,4,0),"-")</f>
        <v>-</v>
      </c>
      <c r="AH3461" s="9" t="s">
        <v>9173</v>
      </c>
      <c r="AI3461" s="238" t="s">
        <v>9173</v>
      </c>
      <c r="AJ3461" s="238" t="s">
        <v>9173</v>
      </c>
      <c r="AK3461" s="238" t="s">
        <v>7182</v>
      </c>
      <c r="AL3461" s="238">
        <v>3460</v>
      </c>
    </row>
    <row r="3462" spans="1:38" x14ac:dyDescent="0.3">
      <c r="A3462" s="232">
        <v>6000326</v>
      </c>
      <c r="B3462" s="232" t="s">
        <v>10368</v>
      </c>
      <c r="C3462" s="244" t="s">
        <v>6717</v>
      </c>
      <c r="D3462" s="240" t="s">
        <v>10443</v>
      </c>
      <c r="E3462" s="239">
        <v>1101115190832</v>
      </c>
      <c r="F3462" s="243" t="s">
        <v>7179</v>
      </c>
      <c r="G3462" s="214">
        <v>0</v>
      </c>
      <c r="H3462" s="234" t="s">
        <v>9173</v>
      </c>
      <c r="I3462" s="234"/>
      <c r="J3462" s="234"/>
      <c r="K3462" s="234"/>
      <c r="L3462" s="234"/>
      <c r="M3462" s="234"/>
      <c r="N3462" s="234" t="s">
        <v>6720</v>
      </c>
      <c r="O3462" s="249"/>
      <c r="P3462" s="249"/>
      <c r="Q3462" s="226"/>
      <c r="R3462" s="212" t="s">
        <v>2</v>
      </c>
      <c r="S3462" s="213" t="s">
        <v>9173</v>
      </c>
      <c r="T3462" s="236" t="s">
        <v>10379</v>
      </c>
      <c r="U3462" s="237" t="s">
        <v>6722</v>
      </c>
      <c r="V3462" s="237">
        <v>45567</v>
      </c>
      <c r="W3462" s="236" t="s">
        <v>6944</v>
      </c>
      <c r="X3462" s="237" t="s">
        <v>9173</v>
      </c>
      <c r="Y3462" s="237"/>
      <c r="Z3462" s="237"/>
      <c r="AA3462" s="225">
        <v>202409</v>
      </c>
      <c r="AB3462" s="246"/>
      <c r="AC3462" s="236" t="s">
        <v>7181</v>
      </c>
      <c r="AD3462" s="247" t="s">
        <v>7160</v>
      </c>
      <c r="AE3462" s="248">
        <v>0.4</v>
      </c>
      <c r="AF3462" s="247" t="s">
        <v>7160</v>
      </c>
      <c r="AG3462" s="242" t="str">
        <f>IFERROR(VLOOKUP(작성용!A:A,RM!A:D,4,0),"-")</f>
        <v>-</v>
      </c>
      <c r="AH3462" s="9" t="s">
        <v>9173</v>
      </c>
      <c r="AI3462" s="238" t="s">
        <v>9173</v>
      </c>
      <c r="AJ3462" s="238" t="s">
        <v>9173</v>
      </c>
      <c r="AK3462" s="238" t="s">
        <v>7182</v>
      </c>
      <c r="AL3462" s="238">
        <v>3461</v>
      </c>
    </row>
    <row r="3463" spans="1:38" x14ac:dyDescent="0.3">
      <c r="A3463" s="232">
        <v>6000326</v>
      </c>
      <c r="B3463" s="232" t="s">
        <v>10368</v>
      </c>
      <c r="C3463" s="244" t="s">
        <v>6717</v>
      </c>
      <c r="D3463" s="240" t="s">
        <v>10444</v>
      </c>
      <c r="E3463" s="239">
        <v>1311110215979</v>
      </c>
      <c r="F3463" s="243" t="s">
        <v>7044</v>
      </c>
      <c r="G3463" s="214">
        <v>0</v>
      </c>
      <c r="H3463" s="234" t="s">
        <v>9173</v>
      </c>
      <c r="I3463" s="234"/>
      <c r="J3463" s="234"/>
      <c r="K3463" s="234"/>
      <c r="L3463" s="234"/>
      <c r="M3463" s="234"/>
      <c r="N3463" s="234" t="s">
        <v>6720</v>
      </c>
      <c r="O3463" s="249"/>
      <c r="P3463" s="249"/>
      <c r="Q3463" s="226"/>
      <c r="R3463" s="212" t="s">
        <v>2</v>
      </c>
      <c r="S3463" s="213" t="s">
        <v>9173</v>
      </c>
      <c r="T3463" s="236" t="s">
        <v>10379</v>
      </c>
      <c r="U3463" s="237" t="s">
        <v>6722</v>
      </c>
      <c r="V3463" s="237">
        <v>45567</v>
      </c>
      <c r="W3463" s="236" t="s">
        <v>6944</v>
      </c>
      <c r="X3463" s="237" t="s">
        <v>9173</v>
      </c>
      <c r="Y3463" s="237"/>
      <c r="Z3463" s="237"/>
      <c r="AA3463" s="225">
        <v>202409</v>
      </c>
      <c r="AB3463" s="246"/>
      <c r="AC3463" s="236" t="s">
        <v>7181</v>
      </c>
      <c r="AD3463" s="247" t="s">
        <v>7152</v>
      </c>
      <c r="AE3463" s="248">
        <v>0.4</v>
      </c>
      <c r="AF3463" s="247" t="s">
        <v>7152</v>
      </c>
      <c r="AG3463" s="242" t="str">
        <f>IFERROR(VLOOKUP(작성용!A:A,RM!A:D,4,0),"-")</f>
        <v>-</v>
      </c>
      <c r="AH3463" s="9" t="s">
        <v>9173</v>
      </c>
      <c r="AI3463" s="238" t="s">
        <v>9173</v>
      </c>
      <c r="AJ3463" s="238" t="s">
        <v>9173</v>
      </c>
      <c r="AK3463" s="238" t="s">
        <v>7182</v>
      </c>
      <c r="AL3463" s="238">
        <v>3462</v>
      </c>
    </row>
    <row r="3464" spans="1:38" x14ac:dyDescent="0.3">
      <c r="A3464" s="232">
        <v>6000326</v>
      </c>
      <c r="B3464" s="232" t="s">
        <v>10368</v>
      </c>
      <c r="C3464" s="244" t="s">
        <v>6717</v>
      </c>
      <c r="D3464" s="240" t="s">
        <v>10445</v>
      </c>
      <c r="E3464" s="239">
        <v>1101116858413</v>
      </c>
      <c r="F3464" s="243" t="s">
        <v>6966</v>
      </c>
      <c r="G3464" s="214">
        <v>0</v>
      </c>
      <c r="H3464" s="234" t="s">
        <v>9173</v>
      </c>
      <c r="I3464" s="234"/>
      <c r="J3464" s="234"/>
      <c r="K3464" s="234"/>
      <c r="L3464" s="234"/>
      <c r="M3464" s="234"/>
      <c r="N3464" s="234" t="s">
        <v>6720</v>
      </c>
      <c r="O3464" s="249"/>
      <c r="P3464" s="249"/>
      <c r="Q3464" s="226"/>
      <c r="R3464" s="212" t="s">
        <v>2</v>
      </c>
      <c r="S3464" s="213" t="s">
        <v>9173</v>
      </c>
      <c r="T3464" s="236" t="s">
        <v>10379</v>
      </c>
      <c r="U3464" s="237" t="s">
        <v>6722</v>
      </c>
      <c r="V3464" s="237">
        <v>45567</v>
      </c>
      <c r="W3464" s="236" t="s">
        <v>6944</v>
      </c>
      <c r="X3464" s="237" t="s">
        <v>9173</v>
      </c>
      <c r="Y3464" s="237"/>
      <c r="Z3464" s="237"/>
      <c r="AA3464" s="225">
        <v>202409</v>
      </c>
      <c r="AB3464" s="246"/>
      <c r="AC3464" s="236" t="s">
        <v>7181</v>
      </c>
      <c r="AD3464" s="247" t="s">
        <v>7146</v>
      </c>
      <c r="AE3464" s="248">
        <v>0.4</v>
      </c>
      <c r="AF3464" s="247" t="s">
        <v>7146</v>
      </c>
      <c r="AG3464" s="242" t="str">
        <f>IFERROR(VLOOKUP(작성용!A:A,RM!A:D,4,0),"-")</f>
        <v>-</v>
      </c>
      <c r="AH3464" s="9" t="s">
        <v>9173</v>
      </c>
      <c r="AI3464" s="238" t="s">
        <v>9173</v>
      </c>
      <c r="AJ3464" s="238" t="s">
        <v>9173</v>
      </c>
      <c r="AK3464" s="238" t="s">
        <v>7182</v>
      </c>
      <c r="AL3464" s="238">
        <v>3463</v>
      </c>
    </row>
    <row r="3465" spans="1:38" x14ac:dyDescent="0.3">
      <c r="A3465" s="232">
        <v>6000326</v>
      </c>
      <c r="B3465" s="232" t="s">
        <v>10368</v>
      </c>
      <c r="C3465" s="244" t="s">
        <v>6717</v>
      </c>
      <c r="D3465" s="231" t="s">
        <v>10446</v>
      </c>
      <c r="E3465" s="239" t="s">
        <v>6684</v>
      </c>
      <c r="F3465" s="243" t="s">
        <v>7044</v>
      </c>
      <c r="G3465" s="214">
        <v>0</v>
      </c>
      <c r="H3465" s="234" t="s">
        <v>9173</v>
      </c>
      <c r="I3465" s="234"/>
      <c r="J3465" s="234"/>
      <c r="K3465" s="234"/>
      <c r="L3465" s="234"/>
      <c r="M3465" s="234"/>
      <c r="N3465" s="234" t="s">
        <v>6720</v>
      </c>
      <c r="O3465" s="249"/>
      <c r="P3465" s="249"/>
      <c r="Q3465" s="226"/>
      <c r="R3465" s="212" t="s">
        <v>2</v>
      </c>
      <c r="S3465" s="213" t="s">
        <v>9173</v>
      </c>
      <c r="T3465" s="236" t="s">
        <v>10379</v>
      </c>
      <c r="U3465" s="237" t="s">
        <v>6722</v>
      </c>
      <c r="V3465" s="237">
        <v>45567</v>
      </c>
      <c r="W3465" s="236" t="s">
        <v>6944</v>
      </c>
      <c r="X3465" s="237" t="s">
        <v>9173</v>
      </c>
      <c r="Y3465" s="237"/>
      <c r="Z3465" s="237"/>
      <c r="AA3465" s="225">
        <v>202409</v>
      </c>
      <c r="AB3465" s="246"/>
      <c r="AC3465" s="236" t="s">
        <v>7181</v>
      </c>
      <c r="AD3465" s="247" t="s">
        <v>7135</v>
      </c>
      <c r="AE3465" s="248">
        <v>0</v>
      </c>
      <c r="AF3465" s="247" t="s">
        <v>7135</v>
      </c>
      <c r="AG3465" s="242" t="str">
        <f>IFERROR(VLOOKUP(작성용!A:A,RM!A:D,4,0),"-")</f>
        <v>-</v>
      </c>
      <c r="AH3465" s="9" t="s">
        <v>9173</v>
      </c>
      <c r="AI3465" s="238" t="s">
        <v>9173</v>
      </c>
      <c r="AJ3465" s="238" t="s">
        <v>9173</v>
      </c>
      <c r="AK3465" s="238" t="s">
        <v>7182</v>
      </c>
      <c r="AL3465" s="238">
        <v>3464</v>
      </c>
    </row>
    <row r="3466" spans="1:38" x14ac:dyDescent="0.3">
      <c r="A3466" s="232">
        <v>6000326</v>
      </c>
      <c r="B3466" s="232" t="s">
        <v>10368</v>
      </c>
      <c r="C3466" s="244" t="s">
        <v>6717</v>
      </c>
      <c r="D3466" s="231" t="s">
        <v>10447</v>
      </c>
      <c r="E3466" s="239" t="s">
        <v>6685</v>
      </c>
      <c r="F3466" s="243" t="s">
        <v>6966</v>
      </c>
      <c r="G3466" s="214">
        <v>0</v>
      </c>
      <c r="H3466" s="234" t="s">
        <v>9173</v>
      </c>
      <c r="I3466" s="234"/>
      <c r="J3466" s="234"/>
      <c r="K3466" s="234"/>
      <c r="L3466" s="234"/>
      <c r="M3466" s="234"/>
      <c r="N3466" s="234" t="s">
        <v>6720</v>
      </c>
      <c r="O3466" s="249"/>
      <c r="P3466" s="249"/>
      <c r="Q3466" s="226"/>
      <c r="R3466" s="212" t="s">
        <v>2</v>
      </c>
      <c r="S3466" s="213" t="s">
        <v>9173</v>
      </c>
      <c r="T3466" s="236" t="s">
        <v>10379</v>
      </c>
      <c r="U3466" s="237" t="s">
        <v>6722</v>
      </c>
      <c r="V3466" s="237">
        <v>45567</v>
      </c>
      <c r="W3466" s="236" t="s">
        <v>6944</v>
      </c>
      <c r="X3466" s="237" t="s">
        <v>9173</v>
      </c>
      <c r="Y3466" s="237"/>
      <c r="Z3466" s="237"/>
      <c r="AA3466" s="225">
        <v>202409</v>
      </c>
      <c r="AB3466" s="246"/>
      <c r="AC3466" s="236" t="s">
        <v>7181</v>
      </c>
      <c r="AD3466" s="247" t="s">
        <v>7160</v>
      </c>
      <c r="AE3466" s="248">
        <v>0</v>
      </c>
      <c r="AF3466" s="247" t="s">
        <v>7160</v>
      </c>
      <c r="AG3466" s="242" t="str">
        <f>IFERROR(VLOOKUP(작성용!A:A,RM!A:D,4,0),"-")</f>
        <v>-</v>
      </c>
      <c r="AH3466" s="9" t="s">
        <v>9173</v>
      </c>
      <c r="AI3466" s="238" t="s">
        <v>9173</v>
      </c>
      <c r="AJ3466" s="238" t="s">
        <v>9173</v>
      </c>
      <c r="AK3466" s="238" t="s">
        <v>7182</v>
      </c>
      <c r="AL3466" s="238">
        <v>3465</v>
      </c>
    </row>
    <row r="3467" spans="1:38" x14ac:dyDescent="0.3">
      <c r="A3467" s="232">
        <v>6000326</v>
      </c>
      <c r="B3467" s="232" t="s">
        <v>10368</v>
      </c>
      <c r="C3467" s="244" t="s">
        <v>6717</v>
      </c>
      <c r="D3467" s="240" t="s">
        <v>9245</v>
      </c>
      <c r="E3467" s="239" t="s">
        <v>5589</v>
      </c>
      <c r="F3467" s="243" t="s">
        <v>6966</v>
      </c>
      <c r="G3467" s="214">
        <v>0</v>
      </c>
      <c r="H3467" s="234" t="s">
        <v>9173</v>
      </c>
      <c r="I3467" s="234"/>
      <c r="J3467" s="234"/>
      <c r="K3467" s="234"/>
      <c r="L3467" s="234"/>
      <c r="M3467" s="234"/>
      <c r="N3467" s="234" t="s">
        <v>6720</v>
      </c>
      <c r="O3467" s="249"/>
      <c r="P3467" s="249"/>
      <c r="Q3467" s="226"/>
      <c r="R3467" s="212" t="s">
        <v>2</v>
      </c>
      <c r="S3467" s="213" t="s">
        <v>9173</v>
      </c>
      <c r="T3467" s="236" t="s">
        <v>10379</v>
      </c>
      <c r="U3467" s="237" t="s">
        <v>6722</v>
      </c>
      <c r="V3467" s="237">
        <v>45567</v>
      </c>
      <c r="W3467" s="236" t="s">
        <v>6944</v>
      </c>
      <c r="X3467" s="237" t="s">
        <v>9173</v>
      </c>
      <c r="Y3467" s="237"/>
      <c r="Z3467" s="237"/>
      <c r="AA3467" s="225">
        <v>202409</v>
      </c>
      <c r="AB3467" s="246"/>
      <c r="AC3467" s="236" t="s">
        <v>7181</v>
      </c>
      <c r="AD3467" s="247" t="s">
        <v>7160</v>
      </c>
      <c r="AE3467" s="248">
        <v>0</v>
      </c>
      <c r="AF3467" s="247" t="s">
        <v>7160</v>
      </c>
      <c r="AG3467" s="242" t="str">
        <f>IFERROR(VLOOKUP(작성용!A:A,RM!A:D,4,0),"-")</f>
        <v>-</v>
      </c>
      <c r="AH3467" s="9" t="s">
        <v>9173</v>
      </c>
      <c r="AI3467" s="238" t="s">
        <v>9173</v>
      </c>
      <c r="AJ3467" s="238" t="s">
        <v>9173</v>
      </c>
      <c r="AK3467" s="238" t="s">
        <v>7182</v>
      </c>
      <c r="AL3467" s="238">
        <v>3466</v>
      </c>
    </row>
    <row r="3468" spans="1:38" x14ac:dyDescent="0.3">
      <c r="A3468" s="232">
        <v>6000326</v>
      </c>
      <c r="B3468" s="232" t="s">
        <v>10368</v>
      </c>
      <c r="C3468" s="244" t="s">
        <v>6717</v>
      </c>
      <c r="D3468" s="240" t="s">
        <v>9245</v>
      </c>
      <c r="E3468" s="239" t="s">
        <v>5589</v>
      </c>
      <c r="F3468" s="243" t="s">
        <v>6966</v>
      </c>
      <c r="G3468" s="214">
        <v>5</v>
      </c>
      <c r="H3468" s="234" t="s">
        <v>9173</v>
      </c>
      <c r="I3468" s="234"/>
      <c r="J3468" s="234"/>
      <c r="K3468" s="234"/>
      <c r="L3468" s="234"/>
      <c r="M3468" s="234"/>
      <c r="N3468" s="234" t="s">
        <v>6720</v>
      </c>
      <c r="O3468" s="249"/>
      <c r="P3468" s="249"/>
      <c r="Q3468" s="226"/>
      <c r="R3468" s="212" t="s">
        <v>2</v>
      </c>
      <c r="S3468" s="213" t="s">
        <v>9173</v>
      </c>
      <c r="T3468" s="236" t="s">
        <v>10379</v>
      </c>
      <c r="U3468" s="237" t="s">
        <v>6722</v>
      </c>
      <c r="V3468" s="237">
        <v>45567</v>
      </c>
      <c r="W3468" s="236" t="s">
        <v>6944</v>
      </c>
      <c r="X3468" s="237" t="s">
        <v>9173</v>
      </c>
      <c r="Y3468" s="237"/>
      <c r="Z3468" s="237"/>
      <c r="AA3468" s="225">
        <v>202409</v>
      </c>
      <c r="AB3468" s="246"/>
      <c r="AC3468" s="236" t="s">
        <v>7181</v>
      </c>
      <c r="AD3468" s="247" t="s">
        <v>7160</v>
      </c>
      <c r="AE3468" s="248">
        <v>0</v>
      </c>
      <c r="AF3468" s="247" t="s">
        <v>7160</v>
      </c>
      <c r="AG3468" s="242" t="str">
        <f>IFERROR(VLOOKUP(작성용!A:A,RM!A:D,4,0),"-")</f>
        <v>-</v>
      </c>
      <c r="AH3468" s="9" t="s">
        <v>9173</v>
      </c>
      <c r="AI3468" s="238" t="s">
        <v>9173</v>
      </c>
      <c r="AJ3468" s="238" t="s">
        <v>9173</v>
      </c>
      <c r="AK3468" s="238" t="s">
        <v>7182</v>
      </c>
      <c r="AL3468" s="238">
        <v>3467</v>
      </c>
    </row>
    <row r="3469" spans="1:38" x14ac:dyDescent="0.3">
      <c r="A3469" s="232">
        <v>6000326</v>
      </c>
      <c r="B3469" s="232" t="s">
        <v>10368</v>
      </c>
      <c r="C3469" s="244" t="s">
        <v>6717</v>
      </c>
      <c r="D3469" s="240" t="s">
        <v>10448</v>
      </c>
      <c r="E3469" s="239" t="s">
        <v>6686</v>
      </c>
      <c r="F3469" s="243" t="s">
        <v>7044</v>
      </c>
      <c r="G3469" s="214">
        <v>0</v>
      </c>
      <c r="H3469" s="234" t="s">
        <v>9173</v>
      </c>
      <c r="I3469" s="234"/>
      <c r="J3469" s="234"/>
      <c r="K3469" s="234"/>
      <c r="L3469" s="234"/>
      <c r="M3469" s="234"/>
      <c r="N3469" s="234" t="s">
        <v>6720</v>
      </c>
      <c r="O3469" s="249"/>
      <c r="P3469" s="249"/>
      <c r="Q3469" s="226"/>
      <c r="R3469" s="212" t="s">
        <v>2</v>
      </c>
      <c r="S3469" s="213" t="s">
        <v>9173</v>
      </c>
      <c r="T3469" s="236" t="s">
        <v>10379</v>
      </c>
      <c r="U3469" s="237" t="s">
        <v>6722</v>
      </c>
      <c r="V3469" s="237">
        <v>45567</v>
      </c>
      <c r="W3469" s="236" t="s">
        <v>6944</v>
      </c>
      <c r="X3469" s="237" t="s">
        <v>9173</v>
      </c>
      <c r="Y3469" s="237"/>
      <c r="Z3469" s="237"/>
      <c r="AA3469" s="225">
        <v>202409</v>
      </c>
      <c r="AB3469" s="246"/>
      <c r="AC3469" s="236" t="s">
        <v>7181</v>
      </c>
      <c r="AD3469" s="247" t="s">
        <v>7131</v>
      </c>
      <c r="AE3469" s="248">
        <v>0.4</v>
      </c>
      <c r="AF3469" s="247" t="s">
        <v>7131</v>
      </c>
      <c r="AG3469" s="242" t="str">
        <f>IFERROR(VLOOKUP(작성용!A:A,RM!A:D,4,0),"-")</f>
        <v>-</v>
      </c>
      <c r="AH3469" s="9" t="s">
        <v>9173</v>
      </c>
      <c r="AI3469" s="238" t="s">
        <v>9173</v>
      </c>
      <c r="AJ3469" s="238" t="s">
        <v>9173</v>
      </c>
      <c r="AK3469" s="238" t="s">
        <v>7182</v>
      </c>
      <c r="AL3469" s="238">
        <v>3468</v>
      </c>
    </row>
    <row r="3470" spans="1:38" x14ac:dyDescent="0.3">
      <c r="A3470" s="232">
        <v>6000326</v>
      </c>
      <c r="B3470" s="232" t="s">
        <v>10368</v>
      </c>
      <c r="C3470" s="244" t="s">
        <v>6717</v>
      </c>
      <c r="D3470" s="240" t="s">
        <v>7917</v>
      </c>
      <c r="E3470" s="239">
        <v>1101114898916</v>
      </c>
      <c r="F3470" s="243" t="s">
        <v>7044</v>
      </c>
      <c r="G3470" s="214">
        <v>0</v>
      </c>
      <c r="H3470" s="234" t="s">
        <v>9173</v>
      </c>
      <c r="I3470" s="234"/>
      <c r="J3470" s="234"/>
      <c r="K3470" s="234"/>
      <c r="L3470" s="234"/>
      <c r="M3470" s="234"/>
      <c r="N3470" s="234" t="s">
        <v>6720</v>
      </c>
      <c r="O3470" s="249"/>
      <c r="P3470" s="249"/>
      <c r="Q3470" s="226"/>
      <c r="R3470" s="212" t="s">
        <v>2</v>
      </c>
      <c r="S3470" s="213" t="s">
        <v>9173</v>
      </c>
      <c r="T3470" s="236" t="s">
        <v>10379</v>
      </c>
      <c r="U3470" s="237" t="s">
        <v>6722</v>
      </c>
      <c r="V3470" s="237">
        <v>45567</v>
      </c>
      <c r="W3470" s="236" t="s">
        <v>6944</v>
      </c>
      <c r="X3470" s="237" t="s">
        <v>9173</v>
      </c>
      <c r="Y3470" s="237"/>
      <c r="Z3470" s="237"/>
      <c r="AA3470" s="225">
        <v>202409</v>
      </c>
      <c r="AB3470" s="246"/>
      <c r="AC3470" s="236" t="s">
        <v>7181</v>
      </c>
      <c r="AD3470" s="247" t="s">
        <v>7221</v>
      </c>
      <c r="AE3470" s="248">
        <v>0</v>
      </c>
      <c r="AF3470" s="247" t="s">
        <v>7221</v>
      </c>
      <c r="AG3470" s="242" t="str">
        <f>IFERROR(VLOOKUP(작성용!A:A,RM!A:D,4,0),"-")</f>
        <v>-</v>
      </c>
      <c r="AH3470" s="9" t="s">
        <v>9173</v>
      </c>
      <c r="AI3470" s="238" t="s">
        <v>9173</v>
      </c>
      <c r="AJ3470" s="238" t="s">
        <v>9173</v>
      </c>
      <c r="AK3470" s="238" t="s">
        <v>7182</v>
      </c>
      <c r="AL3470" s="238">
        <v>3469</v>
      </c>
    </row>
    <row r="3471" spans="1:38" x14ac:dyDescent="0.3">
      <c r="A3471" s="232">
        <v>6000326</v>
      </c>
      <c r="B3471" s="232" t="s">
        <v>10368</v>
      </c>
      <c r="C3471" s="244" t="s">
        <v>6717</v>
      </c>
      <c r="D3471" s="240" t="s">
        <v>7917</v>
      </c>
      <c r="E3471" s="239">
        <v>1101114898916</v>
      </c>
      <c r="F3471" s="243" t="s">
        <v>7044</v>
      </c>
      <c r="G3471" s="214">
        <v>1</v>
      </c>
      <c r="H3471" s="234" t="s">
        <v>9173</v>
      </c>
      <c r="I3471" s="234"/>
      <c r="J3471" s="234"/>
      <c r="K3471" s="234"/>
      <c r="L3471" s="234"/>
      <c r="M3471" s="234"/>
      <c r="N3471" s="234" t="s">
        <v>6720</v>
      </c>
      <c r="O3471" s="249"/>
      <c r="P3471" s="249"/>
      <c r="Q3471" s="226"/>
      <c r="R3471" s="212" t="s">
        <v>2</v>
      </c>
      <c r="S3471" s="213" t="s">
        <v>9173</v>
      </c>
      <c r="T3471" s="236" t="s">
        <v>10379</v>
      </c>
      <c r="U3471" s="237" t="s">
        <v>6722</v>
      </c>
      <c r="V3471" s="237">
        <v>45567</v>
      </c>
      <c r="W3471" s="236" t="s">
        <v>6944</v>
      </c>
      <c r="X3471" s="237" t="s">
        <v>9173</v>
      </c>
      <c r="Y3471" s="237"/>
      <c r="Z3471" s="237"/>
      <c r="AA3471" s="225">
        <v>202409</v>
      </c>
      <c r="AB3471" s="246"/>
      <c r="AC3471" s="236" t="s">
        <v>7181</v>
      </c>
      <c r="AD3471" s="247" t="s">
        <v>7221</v>
      </c>
      <c r="AE3471" s="248">
        <v>0</v>
      </c>
      <c r="AF3471" s="247" t="s">
        <v>7221</v>
      </c>
      <c r="AG3471" s="242" t="str">
        <f>IFERROR(VLOOKUP(작성용!A:A,RM!A:D,4,0),"-")</f>
        <v>-</v>
      </c>
      <c r="AH3471" s="9" t="s">
        <v>9173</v>
      </c>
      <c r="AI3471" s="238" t="s">
        <v>9173</v>
      </c>
      <c r="AJ3471" s="238" t="s">
        <v>9173</v>
      </c>
      <c r="AK3471" s="238" t="s">
        <v>7182</v>
      </c>
      <c r="AL3471" s="238">
        <v>3470</v>
      </c>
    </row>
    <row r="3472" spans="1:38" x14ac:dyDescent="0.3">
      <c r="A3472" s="232">
        <v>6000326</v>
      </c>
      <c r="B3472" s="232" t="s">
        <v>10368</v>
      </c>
      <c r="C3472" s="244" t="s">
        <v>6717</v>
      </c>
      <c r="D3472" s="240" t="s">
        <v>10449</v>
      </c>
      <c r="E3472" s="239">
        <v>1101115279826</v>
      </c>
      <c r="F3472" s="243" t="s">
        <v>7044</v>
      </c>
      <c r="G3472" s="214">
        <v>0</v>
      </c>
      <c r="H3472" s="234" t="s">
        <v>9173</v>
      </c>
      <c r="I3472" s="234"/>
      <c r="J3472" s="234"/>
      <c r="K3472" s="234"/>
      <c r="L3472" s="234"/>
      <c r="M3472" s="234"/>
      <c r="N3472" s="234" t="s">
        <v>6720</v>
      </c>
      <c r="O3472" s="249"/>
      <c r="P3472" s="249"/>
      <c r="Q3472" s="226"/>
      <c r="R3472" s="212" t="s">
        <v>2</v>
      </c>
      <c r="S3472" s="213" t="s">
        <v>9173</v>
      </c>
      <c r="T3472" s="236" t="s">
        <v>10379</v>
      </c>
      <c r="U3472" s="237" t="s">
        <v>6722</v>
      </c>
      <c r="V3472" s="237">
        <v>45567</v>
      </c>
      <c r="W3472" s="236" t="s">
        <v>6944</v>
      </c>
      <c r="X3472" s="237" t="s">
        <v>9173</v>
      </c>
      <c r="Y3472" s="237"/>
      <c r="Z3472" s="237"/>
      <c r="AA3472" s="225">
        <v>202409</v>
      </c>
      <c r="AB3472" s="246"/>
      <c r="AC3472" s="236" t="s">
        <v>7181</v>
      </c>
      <c r="AD3472" s="247" t="s">
        <v>7135</v>
      </c>
      <c r="AE3472" s="248">
        <v>0.4</v>
      </c>
      <c r="AF3472" s="247" t="s">
        <v>7135</v>
      </c>
      <c r="AG3472" s="242" t="str">
        <f>IFERROR(VLOOKUP(작성용!A:A,RM!A:D,4,0),"-")</f>
        <v>-</v>
      </c>
      <c r="AH3472" s="9" t="s">
        <v>9173</v>
      </c>
      <c r="AI3472" s="238" t="s">
        <v>9173</v>
      </c>
      <c r="AJ3472" s="238" t="s">
        <v>9173</v>
      </c>
      <c r="AK3472" s="238" t="s">
        <v>7182</v>
      </c>
      <c r="AL3472" s="238">
        <v>3471</v>
      </c>
    </row>
    <row r="3473" spans="1:38" x14ac:dyDescent="0.3">
      <c r="A3473" s="232">
        <v>6000326</v>
      </c>
      <c r="B3473" s="232" t="s">
        <v>10368</v>
      </c>
      <c r="C3473" s="244" t="s">
        <v>6717</v>
      </c>
      <c r="D3473" s="240" t="s">
        <v>10449</v>
      </c>
      <c r="E3473" s="239">
        <v>1101115279826</v>
      </c>
      <c r="F3473" s="243" t="s">
        <v>7044</v>
      </c>
      <c r="G3473" s="214">
        <v>1</v>
      </c>
      <c r="H3473" s="234" t="s">
        <v>9173</v>
      </c>
      <c r="I3473" s="234"/>
      <c r="J3473" s="234"/>
      <c r="K3473" s="234"/>
      <c r="L3473" s="234"/>
      <c r="M3473" s="234"/>
      <c r="N3473" s="234" t="s">
        <v>6720</v>
      </c>
      <c r="O3473" s="249"/>
      <c r="P3473" s="249"/>
      <c r="Q3473" s="226"/>
      <c r="R3473" s="212" t="s">
        <v>2</v>
      </c>
      <c r="S3473" s="213" t="s">
        <v>9173</v>
      </c>
      <c r="T3473" s="236" t="s">
        <v>10379</v>
      </c>
      <c r="U3473" s="237" t="s">
        <v>6722</v>
      </c>
      <c r="V3473" s="237">
        <v>45567</v>
      </c>
      <c r="W3473" s="236" t="s">
        <v>6944</v>
      </c>
      <c r="X3473" s="237" t="s">
        <v>9173</v>
      </c>
      <c r="Y3473" s="237"/>
      <c r="Z3473" s="237"/>
      <c r="AA3473" s="225">
        <v>202409</v>
      </c>
      <c r="AB3473" s="246"/>
      <c r="AC3473" s="236" t="s">
        <v>7181</v>
      </c>
      <c r="AD3473" s="247" t="s">
        <v>7135</v>
      </c>
      <c r="AE3473" s="248">
        <v>0</v>
      </c>
      <c r="AF3473" s="247" t="s">
        <v>7135</v>
      </c>
      <c r="AG3473" s="242" t="str">
        <f>IFERROR(VLOOKUP(작성용!A:A,RM!A:D,4,0),"-")</f>
        <v>-</v>
      </c>
      <c r="AH3473" s="9" t="s">
        <v>9173</v>
      </c>
      <c r="AI3473" s="238" t="s">
        <v>9173</v>
      </c>
      <c r="AJ3473" s="238" t="s">
        <v>9173</v>
      </c>
      <c r="AK3473" s="238" t="s">
        <v>7182</v>
      </c>
      <c r="AL3473" s="238">
        <v>3472</v>
      </c>
    </row>
    <row r="3474" spans="1:38" x14ac:dyDescent="0.3">
      <c r="A3474" s="232">
        <v>6000326</v>
      </c>
      <c r="B3474" s="232" t="s">
        <v>10368</v>
      </c>
      <c r="C3474" s="244" t="s">
        <v>6717</v>
      </c>
      <c r="D3474" s="240" t="s">
        <v>10450</v>
      </c>
      <c r="E3474" s="239">
        <v>1101116029387</v>
      </c>
      <c r="F3474" s="243" t="s">
        <v>7044</v>
      </c>
      <c r="G3474" s="214">
        <v>0</v>
      </c>
      <c r="H3474" s="234" t="s">
        <v>9173</v>
      </c>
      <c r="I3474" s="234"/>
      <c r="J3474" s="234"/>
      <c r="K3474" s="234"/>
      <c r="L3474" s="234"/>
      <c r="M3474" s="234"/>
      <c r="N3474" s="234" t="s">
        <v>6720</v>
      </c>
      <c r="O3474" s="249"/>
      <c r="P3474" s="249"/>
      <c r="Q3474" s="226"/>
      <c r="R3474" s="212" t="s">
        <v>2</v>
      </c>
      <c r="S3474" s="213" t="s">
        <v>9173</v>
      </c>
      <c r="T3474" s="236" t="s">
        <v>10379</v>
      </c>
      <c r="U3474" s="237" t="s">
        <v>6722</v>
      </c>
      <c r="V3474" s="237">
        <v>45567</v>
      </c>
      <c r="W3474" s="236" t="s">
        <v>6944</v>
      </c>
      <c r="X3474" s="237" t="s">
        <v>9173</v>
      </c>
      <c r="Y3474" s="237"/>
      <c r="Z3474" s="237"/>
      <c r="AA3474" s="225">
        <v>202409</v>
      </c>
      <c r="AB3474" s="246"/>
      <c r="AC3474" s="236" t="s">
        <v>7181</v>
      </c>
      <c r="AD3474" s="247" t="s">
        <v>7115</v>
      </c>
      <c r="AE3474" s="248">
        <v>0.4</v>
      </c>
      <c r="AF3474" s="247" t="s">
        <v>7115</v>
      </c>
      <c r="AG3474" s="242" t="str">
        <f>IFERROR(VLOOKUP(작성용!A:A,RM!A:D,4,0),"-")</f>
        <v>-</v>
      </c>
      <c r="AH3474" s="9" t="s">
        <v>9173</v>
      </c>
      <c r="AI3474" s="238" t="s">
        <v>9173</v>
      </c>
      <c r="AJ3474" s="238" t="s">
        <v>9173</v>
      </c>
      <c r="AK3474" s="238" t="s">
        <v>7182</v>
      </c>
      <c r="AL3474" s="238">
        <v>3473</v>
      </c>
    </row>
    <row r="3475" spans="1:38" x14ac:dyDescent="0.3">
      <c r="A3475" s="232">
        <v>6000326</v>
      </c>
      <c r="B3475" s="232" t="s">
        <v>10368</v>
      </c>
      <c r="C3475" s="244" t="s">
        <v>6717</v>
      </c>
      <c r="D3475" s="240" t="s">
        <v>10450</v>
      </c>
      <c r="E3475" s="239">
        <v>1101116029387</v>
      </c>
      <c r="F3475" s="243" t="s">
        <v>7044</v>
      </c>
      <c r="G3475" s="214">
        <v>1</v>
      </c>
      <c r="H3475" s="234" t="s">
        <v>9173</v>
      </c>
      <c r="I3475" s="234"/>
      <c r="J3475" s="234"/>
      <c r="K3475" s="234"/>
      <c r="L3475" s="234"/>
      <c r="M3475" s="234"/>
      <c r="N3475" s="234" t="s">
        <v>6720</v>
      </c>
      <c r="O3475" s="249"/>
      <c r="P3475" s="249"/>
      <c r="Q3475" s="226"/>
      <c r="R3475" s="212" t="s">
        <v>2</v>
      </c>
      <c r="S3475" s="213" t="s">
        <v>9173</v>
      </c>
      <c r="T3475" s="236" t="s">
        <v>10379</v>
      </c>
      <c r="U3475" s="237" t="s">
        <v>6722</v>
      </c>
      <c r="V3475" s="237">
        <v>45567</v>
      </c>
      <c r="W3475" s="236" t="s">
        <v>6944</v>
      </c>
      <c r="X3475" s="237" t="s">
        <v>9173</v>
      </c>
      <c r="Y3475" s="237"/>
      <c r="Z3475" s="237"/>
      <c r="AA3475" s="225">
        <v>202409</v>
      </c>
      <c r="AB3475" s="246"/>
      <c r="AC3475" s="236" t="s">
        <v>7181</v>
      </c>
      <c r="AD3475" s="247" t="s">
        <v>7115</v>
      </c>
      <c r="AE3475" s="248">
        <v>0</v>
      </c>
      <c r="AF3475" s="247" t="s">
        <v>7115</v>
      </c>
      <c r="AG3475" s="242" t="str">
        <f>IFERROR(VLOOKUP(작성용!A:A,RM!A:D,4,0),"-")</f>
        <v>-</v>
      </c>
      <c r="AH3475" s="9" t="s">
        <v>9173</v>
      </c>
      <c r="AI3475" s="238" t="s">
        <v>9173</v>
      </c>
      <c r="AJ3475" s="238" t="s">
        <v>9173</v>
      </c>
      <c r="AK3475" s="238" t="s">
        <v>7182</v>
      </c>
      <c r="AL3475" s="238">
        <v>3474</v>
      </c>
    </row>
    <row r="3476" spans="1:38" x14ac:dyDescent="0.3">
      <c r="A3476" s="232">
        <v>6000326</v>
      </c>
      <c r="B3476" s="232" t="s">
        <v>10368</v>
      </c>
      <c r="C3476" s="244" t="s">
        <v>6717</v>
      </c>
      <c r="D3476" s="240" t="s">
        <v>10451</v>
      </c>
      <c r="E3476" s="239">
        <v>1101117478088</v>
      </c>
      <c r="F3476" s="243" t="s">
        <v>7179</v>
      </c>
      <c r="G3476" s="214">
        <v>0</v>
      </c>
      <c r="H3476" s="234" t="s">
        <v>9173</v>
      </c>
      <c r="I3476" s="234"/>
      <c r="J3476" s="234"/>
      <c r="K3476" s="234"/>
      <c r="L3476" s="234"/>
      <c r="M3476" s="234"/>
      <c r="N3476" s="234" t="s">
        <v>6720</v>
      </c>
      <c r="O3476" s="249"/>
      <c r="P3476" s="249"/>
      <c r="Q3476" s="226"/>
      <c r="R3476" s="212" t="s">
        <v>2</v>
      </c>
      <c r="S3476" s="213" t="s">
        <v>9173</v>
      </c>
      <c r="T3476" s="236" t="s">
        <v>10379</v>
      </c>
      <c r="U3476" s="237" t="s">
        <v>6722</v>
      </c>
      <c r="V3476" s="237">
        <v>45567</v>
      </c>
      <c r="W3476" s="236" t="s">
        <v>6944</v>
      </c>
      <c r="X3476" s="237" t="s">
        <v>9173</v>
      </c>
      <c r="Y3476" s="237"/>
      <c r="Z3476" s="237"/>
      <c r="AA3476" s="225">
        <v>202409</v>
      </c>
      <c r="AB3476" s="246"/>
      <c r="AC3476" s="236" t="s">
        <v>7181</v>
      </c>
      <c r="AD3476" s="247" t="s">
        <v>7289</v>
      </c>
      <c r="AE3476" s="248">
        <v>0.4</v>
      </c>
      <c r="AF3476" s="247" t="s">
        <v>7289</v>
      </c>
      <c r="AG3476" s="242" t="str">
        <f>IFERROR(VLOOKUP(작성용!A:A,RM!A:D,4,0),"-")</f>
        <v>-</v>
      </c>
      <c r="AH3476" s="9" t="s">
        <v>9173</v>
      </c>
      <c r="AI3476" s="238" t="s">
        <v>9173</v>
      </c>
      <c r="AJ3476" s="238" t="s">
        <v>9173</v>
      </c>
      <c r="AK3476" s="238" t="s">
        <v>7182</v>
      </c>
      <c r="AL3476" s="238">
        <v>3475</v>
      </c>
    </row>
    <row r="3477" spans="1:38" x14ac:dyDescent="0.3">
      <c r="A3477" s="232">
        <v>6000348</v>
      </c>
      <c r="B3477" s="232" t="s">
        <v>10373</v>
      </c>
      <c r="C3477" s="244" t="s">
        <v>6717</v>
      </c>
      <c r="D3477" s="240" t="s">
        <v>10452</v>
      </c>
      <c r="E3477" s="239">
        <v>1301110045690</v>
      </c>
      <c r="F3477" s="243" t="s">
        <v>7179</v>
      </c>
      <c r="G3477" s="214">
        <v>0</v>
      </c>
      <c r="H3477" s="234" t="s">
        <v>9173</v>
      </c>
      <c r="I3477" s="234"/>
      <c r="J3477" s="234"/>
      <c r="K3477" s="234"/>
      <c r="L3477" s="234"/>
      <c r="M3477" s="234"/>
      <c r="N3477" s="234" t="s">
        <v>6720</v>
      </c>
      <c r="O3477" s="249"/>
      <c r="P3477" s="249"/>
      <c r="Q3477" s="226"/>
      <c r="R3477" s="212" t="s">
        <v>2</v>
      </c>
      <c r="S3477" s="213" t="s">
        <v>9173</v>
      </c>
      <c r="T3477" s="236" t="s">
        <v>10379</v>
      </c>
      <c r="U3477" s="237" t="s">
        <v>6722</v>
      </c>
      <c r="V3477" s="237">
        <v>45567</v>
      </c>
      <c r="W3477" s="236" t="s">
        <v>6944</v>
      </c>
      <c r="X3477" s="237" t="s">
        <v>9173</v>
      </c>
      <c r="Y3477" s="237"/>
      <c r="Z3477" s="237"/>
      <c r="AA3477" s="225">
        <v>202409</v>
      </c>
      <c r="AB3477" s="246"/>
      <c r="AC3477" s="236" t="s">
        <v>7181</v>
      </c>
      <c r="AD3477" s="247" t="s">
        <v>7158</v>
      </c>
      <c r="AE3477" s="248">
        <v>0.4</v>
      </c>
      <c r="AF3477" s="247" t="s">
        <v>7158</v>
      </c>
      <c r="AG3477" s="242" t="str">
        <f>IFERROR(VLOOKUP(작성용!A:A,RM!A:D,4,0),"-")</f>
        <v>-</v>
      </c>
      <c r="AH3477" s="9" t="s">
        <v>9173</v>
      </c>
      <c r="AI3477" s="238" t="s">
        <v>9173</v>
      </c>
      <c r="AJ3477" s="238" t="s">
        <v>9173</v>
      </c>
      <c r="AK3477" s="238" t="s">
        <v>7182</v>
      </c>
      <c r="AL3477" s="238">
        <v>3476</v>
      </c>
    </row>
    <row r="3478" spans="1:38" x14ac:dyDescent="0.3">
      <c r="A3478" s="232">
        <v>6000348</v>
      </c>
      <c r="B3478" s="232" t="s">
        <v>10373</v>
      </c>
      <c r="C3478" s="244" t="s">
        <v>6717</v>
      </c>
      <c r="D3478" s="231" t="s">
        <v>8999</v>
      </c>
      <c r="E3478" s="239">
        <v>1712110005114</v>
      </c>
      <c r="F3478" s="243" t="s">
        <v>6955</v>
      </c>
      <c r="G3478" s="214">
        <v>27</v>
      </c>
      <c r="H3478" s="234" t="s">
        <v>9173</v>
      </c>
      <c r="I3478" s="234"/>
      <c r="J3478" s="234"/>
      <c r="K3478" s="234"/>
      <c r="L3478" s="234"/>
      <c r="M3478" s="234"/>
      <c r="N3478" s="234" t="s">
        <v>6720</v>
      </c>
      <c r="O3478" s="249"/>
      <c r="P3478" s="249"/>
      <c r="Q3478" s="226"/>
      <c r="R3478" s="212" t="s">
        <v>2</v>
      </c>
      <c r="S3478" s="213" t="s">
        <v>9173</v>
      </c>
      <c r="T3478" s="236" t="s">
        <v>10379</v>
      </c>
      <c r="U3478" s="237" t="s">
        <v>6722</v>
      </c>
      <c r="V3478" s="237">
        <v>45567</v>
      </c>
      <c r="W3478" s="236" t="s">
        <v>6944</v>
      </c>
      <c r="X3478" s="237" t="s">
        <v>9173</v>
      </c>
      <c r="Y3478" s="237"/>
      <c r="Z3478" s="237"/>
      <c r="AA3478" s="225">
        <v>202409</v>
      </c>
      <c r="AB3478" s="246"/>
      <c r="AC3478" s="236" t="s">
        <v>7181</v>
      </c>
      <c r="AD3478" s="247" t="s">
        <v>6910</v>
      </c>
      <c r="AE3478" s="248">
        <v>0</v>
      </c>
      <c r="AF3478" s="247" t="s">
        <v>6910</v>
      </c>
      <c r="AG3478" s="242" t="str">
        <f>IFERROR(VLOOKUP(작성용!A:A,RM!A:D,4,0),"-")</f>
        <v>-</v>
      </c>
      <c r="AH3478" s="9" t="s">
        <v>9173</v>
      </c>
      <c r="AI3478" s="238" t="s">
        <v>9173</v>
      </c>
      <c r="AJ3478" s="238" t="s">
        <v>9173</v>
      </c>
      <c r="AK3478" s="238" t="s">
        <v>7182</v>
      </c>
      <c r="AL3478" s="238">
        <v>3477</v>
      </c>
    </row>
    <row r="3479" spans="1:38" x14ac:dyDescent="0.3">
      <c r="A3479" s="232">
        <v>6000348</v>
      </c>
      <c r="B3479" s="232" t="s">
        <v>10373</v>
      </c>
      <c r="C3479" s="244" t="s">
        <v>6717</v>
      </c>
      <c r="D3479" s="230" t="s">
        <v>10452</v>
      </c>
      <c r="E3479" s="239">
        <v>1301110045690</v>
      </c>
      <c r="F3479" s="243" t="s">
        <v>6931</v>
      </c>
      <c r="G3479" s="214">
        <v>0</v>
      </c>
      <c r="H3479" s="234" t="s">
        <v>9173</v>
      </c>
      <c r="I3479" s="234"/>
      <c r="J3479" s="234"/>
      <c r="K3479" s="234"/>
      <c r="L3479" s="234"/>
      <c r="M3479" s="234"/>
      <c r="N3479" s="234" t="s">
        <v>6720</v>
      </c>
      <c r="O3479" s="249"/>
      <c r="P3479" s="249"/>
      <c r="Q3479" s="226"/>
      <c r="R3479" s="212" t="s">
        <v>2</v>
      </c>
      <c r="S3479" s="213" t="s">
        <v>9173</v>
      </c>
      <c r="T3479" s="236" t="s">
        <v>10379</v>
      </c>
      <c r="U3479" s="237" t="s">
        <v>6722</v>
      </c>
      <c r="V3479" s="237">
        <v>45567</v>
      </c>
      <c r="W3479" s="236" t="s">
        <v>6944</v>
      </c>
      <c r="X3479" s="237" t="s">
        <v>9173</v>
      </c>
      <c r="Y3479" s="237"/>
      <c r="Z3479" s="237"/>
      <c r="AA3479" s="225">
        <v>202409</v>
      </c>
      <c r="AB3479" s="246"/>
      <c r="AC3479" s="236" t="s">
        <v>7181</v>
      </c>
      <c r="AD3479" s="247" t="s">
        <v>7158</v>
      </c>
      <c r="AE3479" s="248">
        <v>0</v>
      </c>
      <c r="AF3479" s="247" t="s">
        <v>7158</v>
      </c>
      <c r="AG3479" s="242" t="str">
        <f>IFERROR(VLOOKUP(작성용!A:A,RM!A:D,4,0),"-")</f>
        <v>-</v>
      </c>
      <c r="AH3479" s="9" t="s">
        <v>9173</v>
      </c>
      <c r="AI3479" s="238" t="s">
        <v>9173</v>
      </c>
      <c r="AJ3479" s="238" t="s">
        <v>9173</v>
      </c>
      <c r="AK3479" s="238" t="s">
        <v>7182</v>
      </c>
      <c r="AL3479" s="238">
        <v>3478</v>
      </c>
    </row>
    <row r="3480" spans="1:38" x14ac:dyDescent="0.3">
      <c r="A3480" s="232">
        <v>6000348</v>
      </c>
      <c r="B3480" s="232" t="s">
        <v>10373</v>
      </c>
      <c r="C3480" s="244" t="s">
        <v>6717</v>
      </c>
      <c r="D3480" s="231" t="s">
        <v>10453</v>
      </c>
      <c r="E3480" s="239">
        <v>1601110206866</v>
      </c>
      <c r="F3480" s="243" t="s">
        <v>6966</v>
      </c>
      <c r="G3480" s="214">
        <v>0</v>
      </c>
      <c r="H3480" s="234" t="s">
        <v>9173</v>
      </c>
      <c r="I3480" s="234"/>
      <c r="J3480" s="234"/>
      <c r="K3480" s="234"/>
      <c r="L3480" s="234"/>
      <c r="M3480" s="234"/>
      <c r="N3480" s="234" t="s">
        <v>6720</v>
      </c>
      <c r="O3480" s="249"/>
      <c r="P3480" s="249"/>
      <c r="Q3480" s="226"/>
      <c r="R3480" s="212" t="s">
        <v>2</v>
      </c>
      <c r="S3480" s="213" t="s">
        <v>9173</v>
      </c>
      <c r="T3480" s="236" t="s">
        <v>10379</v>
      </c>
      <c r="U3480" s="237" t="s">
        <v>6722</v>
      </c>
      <c r="V3480" s="237">
        <v>45567</v>
      </c>
      <c r="W3480" s="236" t="s">
        <v>6944</v>
      </c>
      <c r="X3480" s="237" t="s">
        <v>9173</v>
      </c>
      <c r="Y3480" s="237"/>
      <c r="Z3480" s="237"/>
      <c r="AA3480" s="225">
        <v>202409</v>
      </c>
      <c r="AB3480" s="246"/>
      <c r="AC3480" s="236" t="s">
        <v>7181</v>
      </c>
      <c r="AD3480" s="247" t="s">
        <v>6910</v>
      </c>
      <c r="AE3480" s="248">
        <v>0</v>
      </c>
      <c r="AF3480" s="247" t="s">
        <v>6910</v>
      </c>
      <c r="AG3480" s="242" t="str">
        <f>IFERROR(VLOOKUP(작성용!A:A,RM!A:D,4,0),"-")</f>
        <v>-</v>
      </c>
      <c r="AH3480" s="9" t="s">
        <v>9173</v>
      </c>
      <c r="AI3480" s="238" t="s">
        <v>9173</v>
      </c>
      <c r="AJ3480" s="238" t="s">
        <v>9173</v>
      </c>
      <c r="AK3480" s="238" t="s">
        <v>7182</v>
      </c>
      <c r="AL3480" s="238">
        <v>3479</v>
      </c>
    </row>
    <row r="3481" spans="1:38" x14ac:dyDescent="0.3">
      <c r="A3481" s="232">
        <v>6000348</v>
      </c>
      <c r="B3481" s="232" t="s">
        <v>10373</v>
      </c>
      <c r="C3481" s="244" t="s">
        <v>6717</v>
      </c>
      <c r="D3481" s="231" t="s">
        <v>7583</v>
      </c>
      <c r="E3481" s="239">
        <v>1348110178873</v>
      </c>
      <c r="F3481" s="243" t="s">
        <v>6966</v>
      </c>
      <c r="G3481" s="214">
        <v>0</v>
      </c>
      <c r="H3481" s="234" t="s">
        <v>9173</v>
      </c>
      <c r="I3481" s="234"/>
      <c r="J3481" s="234"/>
      <c r="K3481" s="234"/>
      <c r="L3481" s="234"/>
      <c r="M3481" s="234"/>
      <c r="N3481" s="234" t="s">
        <v>6720</v>
      </c>
      <c r="O3481" s="249"/>
      <c r="P3481" s="249"/>
      <c r="Q3481" s="226"/>
      <c r="R3481" s="212" t="s">
        <v>2</v>
      </c>
      <c r="S3481" s="213" t="s">
        <v>9173</v>
      </c>
      <c r="T3481" s="236" t="s">
        <v>10379</v>
      </c>
      <c r="U3481" s="237" t="s">
        <v>6722</v>
      </c>
      <c r="V3481" s="237">
        <v>45567</v>
      </c>
      <c r="W3481" s="236" t="s">
        <v>6944</v>
      </c>
      <c r="X3481" s="237" t="s">
        <v>9173</v>
      </c>
      <c r="Y3481" s="237"/>
      <c r="Z3481" s="237"/>
      <c r="AA3481" s="225">
        <v>202409</v>
      </c>
      <c r="AB3481" s="246"/>
      <c r="AC3481" s="236" t="s">
        <v>7181</v>
      </c>
      <c r="AD3481" s="247" t="s">
        <v>6910</v>
      </c>
      <c r="AE3481" s="248">
        <v>0</v>
      </c>
      <c r="AF3481" s="247" t="s">
        <v>6910</v>
      </c>
      <c r="AG3481" s="242" t="str">
        <f>IFERROR(VLOOKUP(작성용!A:A,RM!A:D,4,0),"-")</f>
        <v>-</v>
      </c>
      <c r="AH3481" s="9" t="s">
        <v>9173</v>
      </c>
      <c r="AI3481" s="238" t="s">
        <v>9173</v>
      </c>
      <c r="AJ3481" s="238" t="s">
        <v>9173</v>
      </c>
      <c r="AK3481" s="238" t="s">
        <v>7182</v>
      </c>
      <c r="AL3481" s="238">
        <v>3480</v>
      </c>
    </row>
    <row r="3482" spans="1:38" x14ac:dyDescent="0.3">
      <c r="A3482" s="232">
        <v>6000348</v>
      </c>
      <c r="B3482" s="232" t="s">
        <v>10373</v>
      </c>
      <c r="C3482" s="244" t="s">
        <v>6717</v>
      </c>
      <c r="D3482" s="231" t="s">
        <v>8999</v>
      </c>
      <c r="E3482" s="239">
        <v>1712110005114</v>
      </c>
      <c r="F3482" s="243" t="s">
        <v>6955</v>
      </c>
      <c r="G3482" s="214">
        <v>28</v>
      </c>
      <c r="H3482" s="234" t="s">
        <v>9173</v>
      </c>
      <c r="I3482" s="234"/>
      <c r="J3482" s="234"/>
      <c r="K3482" s="234"/>
      <c r="L3482" s="234"/>
      <c r="M3482" s="234"/>
      <c r="N3482" s="234" t="s">
        <v>6720</v>
      </c>
      <c r="O3482" s="249"/>
      <c r="P3482" s="249"/>
      <c r="Q3482" s="226"/>
      <c r="R3482" s="212" t="s">
        <v>2</v>
      </c>
      <c r="S3482" s="213" t="s">
        <v>9173</v>
      </c>
      <c r="T3482" s="236" t="s">
        <v>10379</v>
      </c>
      <c r="U3482" s="237" t="s">
        <v>6722</v>
      </c>
      <c r="V3482" s="237">
        <v>45567</v>
      </c>
      <c r="W3482" s="236" t="s">
        <v>6944</v>
      </c>
      <c r="X3482" s="237" t="s">
        <v>9173</v>
      </c>
      <c r="Y3482" s="237"/>
      <c r="Z3482" s="237"/>
      <c r="AA3482" s="225">
        <v>202409</v>
      </c>
      <c r="AB3482" s="246"/>
      <c r="AC3482" s="236" t="s">
        <v>7181</v>
      </c>
      <c r="AD3482" s="247" t="s">
        <v>6910</v>
      </c>
      <c r="AE3482" s="248">
        <v>0</v>
      </c>
      <c r="AF3482" s="247" t="s">
        <v>6910</v>
      </c>
      <c r="AG3482" s="242" t="str">
        <f>IFERROR(VLOOKUP(작성용!A:A,RM!A:D,4,0),"-")</f>
        <v>-</v>
      </c>
      <c r="AH3482" s="9" t="s">
        <v>9173</v>
      </c>
      <c r="AI3482" s="238" t="s">
        <v>9173</v>
      </c>
      <c r="AJ3482" s="238" t="s">
        <v>9173</v>
      </c>
      <c r="AK3482" s="238" t="s">
        <v>7182</v>
      </c>
      <c r="AL3482" s="238">
        <v>3481</v>
      </c>
    </row>
    <row r="3483" spans="1:38" x14ac:dyDescent="0.3">
      <c r="A3483" s="232">
        <v>6000348</v>
      </c>
      <c r="B3483" s="232" t="s">
        <v>10373</v>
      </c>
      <c r="C3483" s="244" t="s">
        <v>6717</v>
      </c>
      <c r="D3483" s="240" t="s">
        <v>10399</v>
      </c>
      <c r="E3483" s="239" t="s">
        <v>6677</v>
      </c>
      <c r="F3483" s="243" t="s">
        <v>7044</v>
      </c>
      <c r="G3483" s="214">
        <v>0</v>
      </c>
      <c r="H3483" s="234" t="s">
        <v>9173</v>
      </c>
      <c r="I3483" s="234"/>
      <c r="J3483" s="234"/>
      <c r="K3483" s="234"/>
      <c r="L3483" s="234"/>
      <c r="M3483" s="234"/>
      <c r="N3483" s="234" t="s">
        <v>6720</v>
      </c>
      <c r="O3483" s="249"/>
      <c r="P3483" s="249"/>
      <c r="Q3483" s="226"/>
      <c r="R3483" s="212" t="s">
        <v>2</v>
      </c>
      <c r="S3483" s="213" t="s">
        <v>9173</v>
      </c>
      <c r="T3483" s="236" t="s">
        <v>10379</v>
      </c>
      <c r="U3483" s="237" t="s">
        <v>6722</v>
      </c>
      <c r="V3483" s="237">
        <v>45567</v>
      </c>
      <c r="W3483" s="236" t="s">
        <v>6944</v>
      </c>
      <c r="X3483" s="237" t="s">
        <v>9173</v>
      </c>
      <c r="Y3483" s="237"/>
      <c r="Z3483" s="237"/>
      <c r="AA3483" s="225">
        <v>202409</v>
      </c>
      <c r="AB3483" s="246"/>
      <c r="AC3483" s="236" t="s">
        <v>7181</v>
      </c>
      <c r="AD3483" s="247" t="s">
        <v>7160</v>
      </c>
      <c r="AE3483" s="248">
        <v>0</v>
      </c>
      <c r="AF3483" s="247" t="s">
        <v>7160</v>
      </c>
      <c r="AG3483" s="242" t="str">
        <f>IFERROR(VLOOKUP(작성용!A:A,RM!A:D,4,0),"-")</f>
        <v>-</v>
      </c>
      <c r="AH3483" s="9" t="s">
        <v>9173</v>
      </c>
      <c r="AI3483" s="238" t="s">
        <v>9173</v>
      </c>
      <c r="AJ3483" s="238" t="s">
        <v>9173</v>
      </c>
      <c r="AK3483" s="238" t="s">
        <v>7182</v>
      </c>
      <c r="AL3483" s="238">
        <v>3482</v>
      </c>
    </row>
    <row r="3484" spans="1:38" x14ac:dyDescent="0.3">
      <c r="A3484" s="232">
        <v>6000348</v>
      </c>
      <c r="B3484" s="232" t="s">
        <v>10373</v>
      </c>
      <c r="C3484" s="244" t="s">
        <v>6717</v>
      </c>
      <c r="D3484" s="240" t="s">
        <v>9627</v>
      </c>
      <c r="E3484" s="239">
        <v>1501110282058</v>
      </c>
      <c r="F3484" s="243" t="s">
        <v>6966</v>
      </c>
      <c r="G3484" s="214">
        <v>1</v>
      </c>
      <c r="H3484" s="234" t="s">
        <v>9173</v>
      </c>
      <c r="I3484" s="234"/>
      <c r="J3484" s="234"/>
      <c r="K3484" s="234"/>
      <c r="L3484" s="234"/>
      <c r="M3484" s="234"/>
      <c r="N3484" s="234" t="s">
        <v>6720</v>
      </c>
      <c r="O3484" s="249"/>
      <c r="P3484" s="249"/>
      <c r="Q3484" s="226"/>
      <c r="R3484" s="212" t="s">
        <v>2</v>
      </c>
      <c r="S3484" s="213" t="s">
        <v>9173</v>
      </c>
      <c r="T3484" s="236" t="s">
        <v>10379</v>
      </c>
      <c r="U3484" s="237" t="s">
        <v>6722</v>
      </c>
      <c r="V3484" s="237">
        <v>45567</v>
      </c>
      <c r="W3484" s="236" t="s">
        <v>6944</v>
      </c>
      <c r="X3484" s="237" t="s">
        <v>9173</v>
      </c>
      <c r="Y3484" s="237"/>
      <c r="Z3484" s="237"/>
      <c r="AA3484" s="225">
        <v>202409</v>
      </c>
      <c r="AB3484" s="246"/>
      <c r="AC3484" s="236" t="s">
        <v>7181</v>
      </c>
      <c r="AD3484" s="247" t="s">
        <v>7100</v>
      </c>
      <c r="AE3484" s="248">
        <v>0</v>
      </c>
      <c r="AF3484" s="247" t="s">
        <v>7167</v>
      </c>
      <c r="AG3484" s="242" t="str">
        <f>IFERROR(VLOOKUP(작성용!A:A,RM!A:D,4,0),"-")</f>
        <v>-</v>
      </c>
      <c r="AH3484" s="9" t="s">
        <v>9173</v>
      </c>
      <c r="AI3484" s="238" t="s">
        <v>9173</v>
      </c>
      <c r="AJ3484" s="238" t="s">
        <v>9173</v>
      </c>
      <c r="AK3484" s="238" t="s">
        <v>7182</v>
      </c>
      <c r="AL3484" s="238">
        <v>3483</v>
      </c>
    </row>
    <row r="3485" spans="1:38" x14ac:dyDescent="0.3">
      <c r="A3485" s="232">
        <v>6000348</v>
      </c>
      <c r="B3485" s="232" t="s">
        <v>10373</v>
      </c>
      <c r="C3485" s="244" t="s">
        <v>6717</v>
      </c>
      <c r="D3485" s="240" t="s">
        <v>10454</v>
      </c>
      <c r="E3485" s="239">
        <v>1101117736957</v>
      </c>
      <c r="F3485" s="243" t="s">
        <v>6931</v>
      </c>
      <c r="G3485" s="214">
        <v>0</v>
      </c>
      <c r="H3485" s="234" t="s">
        <v>9173</v>
      </c>
      <c r="I3485" s="234"/>
      <c r="J3485" s="234"/>
      <c r="K3485" s="234"/>
      <c r="L3485" s="234"/>
      <c r="M3485" s="234"/>
      <c r="N3485" s="234" t="s">
        <v>6720</v>
      </c>
      <c r="O3485" s="249"/>
      <c r="P3485" s="249"/>
      <c r="Q3485" s="226"/>
      <c r="R3485" s="212" t="s">
        <v>2</v>
      </c>
      <c r="S3485" s="213" t="s">
        <v>9173</v>
      </c>
      <c r="T3485" s="236" t="s">
        <v>10379</v>
      </c>
      <c r="U3485" s="237" t="s">
        <v>6722</v>
      </c>
      <c r="V3485" s="237">
        <v>45567</v>
      </c>
      <c r="W3485" s="236" t="s">
        <v>6944</v>
      </c>
      <c r="X3485" s="237" t="s">
        <v>9173</v>
      </c>
      <c r="Y3485" s="237"/>
      <c r="Z3485" s="237"/>
      <c r="AA3485" s="225">
        <v>202409</v>
      </c>
      <c r="AB3485" s="246"/>
      <c r="AC3485" s="236" t="s">
        <v>7181</v>
      </c>
      <c r="AD3485" s="247" t="s">
        <v>7077</v>
      </c>
      <c r="AE3485" s="248">
        <v>0.4</v>
      </c>
      <c r="AF3485" s="247" t="s">
        <v>7077</v>
      </c>
      <c r="AG3485" s="242" t="str">
        <f>IFERROR(VLOOKUP(작성용!A:A,RM!A:D,4,0),"-")</f>
        <v>-</v>
      </c>
      <c r="AH3485" s="9" t="s">
        <v>9173</v>
      </c>
      <c r="AI3485" s="238" t="s">
        <v>9173</v>
      </c>
      <c r="AJ3485" s="238" t="s">
        <v>9173</v>
      </c>
      <c r="AK3485" s="238" t="s">
        <v>7182</v>
      </c>
      <c r="AL3485" s="238">
        <v>3484</v>
      </c>
    </row>
    <row r="3486" spans="1:38" x14ac:dyDescent="0.3">
      <c r="A3486" s="232">
        <v>6000348</v>
      </c>
      <c r="B3486" s="232" t="s">
        <v>10373</v>
      </c>
      <c r="C3486" s="244" t="s">
        <v>6717</v>
      </c>
      <c r="D3486" s="240" t="s">
        <v>10455</v>
      </c>
      <c r="E3486" s="239">
        <v>1311110093953</v>
      </c>
      <c r="F3486" s="243" t="s">
        <v>7179</v>
      </c>
      <c r="G3486" s="214">
        <v>0</v>
      </c>
      <c r="H3486" s="234" t="s">
        <v>9173</v>
      </c>
      <c r="I3486" s="234"/>
      <c r="J3486" s="234"/>
      <c r="K3486" s="234"/>
      <c r="L3486" s="234"/>
      <c r="M3486" s="234"/>
      <c r="N3486" s="234" t="s">
        <v>6720</v>
      </c>
      <c r="O3486" s="249"/>
      <c r="P3486" s="249"/>
      <c r="Q3486" s="226"/>
      <c r="R3486" s="212" t="s">
        <v>2</v>
      </c>
      <c r="S3486" s="213" t="s">
        <v>9173</v>
      </c>
      <c r="T3486" s="236" t="s">
        <v>10379</v>
      </c>
      <c r="U3486" s="237" t="s">
        <v>6722</v>
      </c>
      <c r="V3486" s="237">
        <v>45567</v>
      </c>
      <c r="W3486" s="236" t="s">
        <v>6944</v>
      </c>
      <c r="X3486" s="237" t="s">
        <v>9173</v>
      </c>
      <c r="Y3486" s="237"/>
      <c r="Z3486" s="237"/>
      <c r="AA3486" s="225">
        <v>202409</v>
      </c>
      <c r="AB3486" s="246"/>
      <c r="AC3486" s="236" t="s">
        <v>7181</v>
      </c>
      <c r="AD3486" s="247" t="s">
        <v>7620</v>
      </c>
      <c r="AE3486" s="248">
        <v>0.4</v>
      </c>
      <c r="AF3486" s="247" t="s">
        <v>7620</v>
      </c>
      <c r="AG3486" s="242" t="str">
        <f>IFERROR(VLOOKUP(작성용!A:A,RM!A:D,4,0),"-")</f>
        <v>-</v>
      </c>
      <c r="AH3486" s="9" t="s">
        <v>9173</v>
      </c>
      <c r="AI3486" s="238" t="s">
        <v>9173</v>
      </c>
      <c r="AJ3486" s="238" t="s">
        <v>9173</v>
      </c>
      <c r="AK3486" s="238" t="s">
        <v>7182</v>
      </c>
      <c r="AL3486" s="238">
        <v>3485</v>
      </c>
    </row>
    <row r="3487" spans="1:38" x14ac:dyDescent="0.3">
      <c r="A3487" s="232">
        <v>6000348</v>
      </c>
      <c r="B3487" s="232" t="s">
        <v>10373</v>
      </c>
      <c r="C3487" s="244" t="s">
        <v>6717</v>
      </c>
      <c r="D3487" s="240" t="s">
        <v>10456</v>
      </c>
      <c r="E3487" s="239">
        <v>1101118121727</v>
      </c>
      <c r="F3487" s="243" t="s">
        <v>7044</v>
      </c>
      <c r="G3487" s="214">
        <v>0</v>
      </c>
      <c r="H3487" s="234" t="s">
        <v>9173</v>
      </c>
      <c r="I3487" s="234"/>
      <c r="J3487" s="234"/>
      <c r="K3487" s="234"/>
      <c r="L3487" s="234"/>
      <c r="M3487" s="234"/>
      <c r="N3487" s="234" t="s">
        <v>6720</v>
      </c>
      <c r="O3487" s="249"/>
      <c r="P3487" s="249"/>
      <c r="Q3487" s="226"/>
      <c r="R3487" s="212" t="s">
        <v>2</v>
      </c>
      <c r="S3487" s="213" t="s">
        <v>9173</v>
      </c>
      <c r="T3487" s="236" t="s">
        <v>10379</v>
      </c>
      <c r="U3487" s="237" t="s">
        <v>6722</v>
      </c>
      <c r="V3487" s="237">
        <v>45567</v>
      </c>
      <c r="W3487" s="236" t="s">
        <v>6944</v>
      </c>
      <c r="X3487" s="237" t="s">
        <v>9173</v>
      </c>
      <c r="Y3487" s="237"/>
      <c r="Z3487" s="237"/>
      <c r="AA3487" s="225">
        <v>202409</v>
      </c>
      <c r="AB3487" s="246"/>
      <c r="AC3487" s="236" t="s">
        <v>7181</v>
      </c>
      <c r="AD3487" s="247" t="s">
        <v>7129</v>
      </c>
      <c r="AE3487" s="248">
        <v>0.4</v>
      </c>
      <c r="AF3487" s="247" t="s">
        <v>7129</v>
      </c>
      <c r="AG3487" s="242" t="str">
        <f>IFERROR(VLOOKUP(작성용!A:A,RM!A:D,4,0),"-")</f>
        <v>-</v>
      </c>
      <c r="AH3487" s="9" t="s">
        <v>9173</v>
      </c>
      <c r="AI3487" s="238" t="s">
        <v>9173</v>
      </c>
      <c r="AJ3487" s="238" t="s">
        <v>9173</v>
      </c>
      <c r="AK3487" s="238" t="s">
        <v>7182</v>
      </c>
      <c r="AL3487" s="238">
        <v>3486</v>
      </c>
    </row>
    <row r="3488" spans="1:38" x14ac:dyDescent="0.3">
      <c r="A3488" s="232">
        <v>6000348</v>
      </c>
      <c r="B3488" s="232" t="s">
        <v>10373</v>
      </c>
      <c r="C3488" s="244" t="s">
        <v>6717</v>
      </c>
      <c r="D3488" s="240" t="s">
        <v>10455</v>
      </c>
      <c r="E3488" s="239">
        <v>1311110093953</v>
      </c>
      <c r="F3488" s="243" t="s">
        <v>7860</v>
      </c>
      <c r="G3488" s="214">
        <v>0</v>
      </c>
      <c r="H3488" s="234" t="s">
        <v>9173</v>
      </c>
      <c r="I3488" s="234"/>
      <c r="J3488" s="234"/>
      <c r="K3488" s="234"/>
      <c r="L3488" s="234"/>
      <c r="M3488" s="234"/>
      <c r="N3488" s="234" t="s">
        <v>6720</v>
      </c>
      <c r="O3488" s="249"/>
      <c r="P3488" s="249"/>
      <c r="Q3488" s="226"/>
      <c r="R3488" s="212" t="s">
        <v>2</v>
      </c>
      <c r="S3488" s="213" t="s">
        <v>9173</v>
      </c>
      <c r="T3488" s="236" t="s">
        <v>10379</v>
      </c>
      <c r="U3488" s="237" t="s">
        <v>6722</v>
      </c>
      <c r="V3488" s="237">
        <v>45567</v>
      </c>
      <c r="W3488" s="236" t="s">
        <v>6944</v>
      </c>
      <c r="X3488" s="237" t="s">
        <v>9173</v>
      </c>
      <c r="Y3488" s="237"/>
      <c r="Z3488" s="237"/>
      <c r="AA3488" s="225">
        <v>202409</v>
      </c>
      <c r="AB3488" s="246"/>
      <c r="AC3488" s="236" t="s">
        <v>7181</v>
      </c>
      <c r="AD3488" s="247" t="s">
        <v>6709</v>
      </c>
      <c r="AE3488" s="248">
        <v>0</v>
      </c>
      <c r="AF3488" s="247" t="s">
        <v>6709</v>
      </c>
      <c r="AG3488" s="242" t="str">
        <f>IFERROR(VLOOKUP(작성용!A:A,RM!A:D,4,0),"-")</f>
        <v>-</v>
      </c>
      <c r="AH3488" s="9" t="s">
        <v>9173</v>
      </c>
      <c r="AI3488" s="238" t="s">
        <v>9173</v>
      </c>
      <c r="AJ3488" s="238" t="s">
        <v>9173</v>
      </c>
      <c r="AK3488" s="238" t="s">
        <v>7182</v>
      </c>
      <c r="AL3488" s="238">
        <v>3487</v>
      </c>
    </row>
    <row r="3489" spans="1:38" x14ac:dyDescent="0.3">
      <c r="A3489" s="232">
        <v>6000526</v>
      </c>
      <c r="B3489" s="232" t="s">
        <v>10374</v>
      </c>
      <c r="C3489" s="244" t="s">
        <v>6717</v>
      </c>
      <c r="D3489" s="230" t="s">
        <v>10457</v>
      </c>
      <c r="E3489" s="239" t="s">
        <v>6687</v>
      </c>
      <c r="F3489" s="243" t="s">
        <v>6966</v>
      </c>
      <c r="G3489" s="214">
        <v>0</v>
      </c>
      <c r="H3489" s="234" t="s">
        <v>9173</v>
      </c>
      <c r="I3489" s="234"/>
      <c r="J3489" s="234"/>
      <c r="K3489" s="234"/>
      <c r="L3489" s="234"/>
      <c r="M3489" s="234"/>
      <c r="N3489" s="234" t="s">
        <v>10458</v>
      </c>
      <c r="O3489" s="249"/>
      <c r="P3489" s="249"/>
      <c r="Q3489" s="226"/>
      <c r="R3489" s="212" t="s">
        <v>2</v>
      </c>
      <c r="S3489" s="213" t="s">
        <v>9173</v>
      </c>
      <c r="T3489" s="236" t="s">
        <v>10379</v>
      </c>
      <c r="U3489" s="237" t="s">
        <v>6722</v>
      </c>
      <c r="V3489" s="237">
        <v>45567</v>
      </c>
      <c r="W3489" s="236" t="s">
        <v>6944</v>
      </c>
      <c r="X3489" s="237" t="s">
        <v>9173</v>
      </c>
      <c r="Y3489" s="237"/>
      <c r="Z3489" s="237"/>
      <c r="AA3489" s="225">
        <v>202409</v>
      </c>
      <c r="AB3489" s="246"/>
      <c r="AC3489" s="236" t="s">
        <v>7181</v>
      </c>
      <c r="AD3489" s="247" t="s">
        <v>7131</v>
      </c>
      <c r="AE3489" s="248">
        <v>0</v>
      </c>
      <c r="AF3489" s="247" t="s">
        <v>7131</v>
      </c>
      <c r="AG3489" s="242" t="str">
        <f>IFERROR(VLOOKUP(작성용!A:A,RM!A:D,4,0),"-")</f>
        <v>-</v>
      </c>
      <c r="AH3489" s="9" t="s">
        <v>9173</v>
      </c>
      <c r="AI3489" s="238" t="s">
        <v>9173</v>
      </c>
      <c r="AJ3489" s="238" t="s">
        <v>9173</v>
      </c>
      <c r="AK3489" s="238" t="s">
        <v>7182</v>
      </c>
      <c r="AL3489" s="238">
        <v>3488</v>
      </c>
    </row>
    <row r="3490" spans="1:38" x14ac:dyDescent="0.3">
      <c r="A3490" s="232">
        <v>6000526</v>
      </c>
      <c r="B3490" s="232" t="s">
        <v>10374</v>
      </c>
      <c r="C3490" s="244" t="s">
        <v>6717</v>
      </c>
      <c r="D3490" s="231" t="s">
        <v>10459</v>
      </c>
      <c r="E3490" s="239" t="s">
        <v>6688</v>
      </c>
      <c r="F3490" s="243" t="s">
        <v>6966</v>
      </c>
      <c r="G3490" s="214">
        <v>0</v>
      </c>
      <c r="H3490" s="234" t="s">
        <v>9173</v>
      </c>
      <c r="I3490" s="234"/>
      <c r="J3490" s="234"/>
      <c r="K3490" s="234"/>
      <c r="L3490" s="234"/>
      <c r="M3490" s="234"/>
      <c r="N3490" s="234" t="s">
        <v>10458</v>
      </c>
      <c r="O3490" s="249"/>
      <c r="P3490" s="249"/>
      <c r="Q3490" s="226"/>
      <c r="R3490" s="212" t="s">
        <v>2</v>
      </c>
      <c r="S3490" s="213" t="s">
        <v>9173</v>
      </c>
      <c r="T3490" s="236" t="s">
        <v>10379</v>
      </c>
      <c r="U3490" s="237" t="s">
        <v>6722</v>
      </c>
      <c r="V3490" s="237">
        <v>45567</v>
      </c>
      <c r="W3490" s="236" t="s">
        <v>6944</v>
      </c>
      <c r="X3490" s="237" t="s">
        <v>9173</v>
      </c>
      <c r="Y3490" s="237"/>
      <c r="Z3490" s="237"/>
      <c r="AA3490" s="225">
        <v>202409</v>
      </c>
      <c r="AB3490" s="246"/>
      <c r="AC3490" s="236" t="s">
        <v>7181</v>
      </c>
      <c r="AD3490" s="247" t="s">
        <v>7049</v>
      </c>
      <c r="AE3490" s="248">
        <v>0.4</v>
      </c>
      <c r="AF3490" s="247" t="s">
        <v>7049</v>
      </c>
      <c r="AG3490" s="242" t="str">
        <f>IFERROR(VLOOKUP(작성용!A:A,RM!A:D,4,0),"-")</f>
        <v>-</v>
      </c>
      <c r="AH3490" s="9" t="s">
        <v>9173</v>
      </c>
      <c r="AI3490" s="238" t="s">
        <v>9173</v>
      </c>
      <c r="AJ3490" s="238" t="s">
        <v>9173</v>
      </c>
      <c r="AK3490" s="238" t="s">
        <v>7182</v>
      </c>
      <c r="AL3490" s="238">
        <v>3489</v>
      </c>
    </row>
    <row r="3491" spans="1:38" x14ac:dyDescent="0.3">
      <c r="A3491" s="232">
        <v>6000526</v>
      </c>
      <c r="B3491" s="232" t="s">
        <v>10374</v>
      </c>
      <c r="C3491" s="244" t="s">
        <v>6717</v>
      </c>
      <c r="D3491" s="231" t="s">
        <v>10459</v>
      </c>
      <c r="E3491" s="239" t="s">
        <v>6688</v>
      </c>
      <c r="F3491" s="243" t="s">
        <v>6931</v>
      </c>
      <c r="G3491" s="214">
        <v>0</v>
      </c>
      <c r="H3491" s="234" t="s">
        <v>9173</v>
      </c>
      <c r="I3491" s="234"/>
      <c r="J3491" s="234"/>
      <c r="K3491" s="234"/>
      <c r="L3491" s="234"/>
      <c r="M3491" s="234"/>
      <c r="N3491" s="234" t="s">
        <v>10458</v>
      </c>
      <c r="O3491" s="249"/>
      <c r="P3491" s="249"/>
      <c r="Q3491" s="226"/>
      <c r="R3491" s="212" t="s">
        <v>2</v>
      </c>
      <c r="S3491" s="213" t="s">
        <v>9173</v>
      </c>
      <c r="T3491" s="236" t="s">
        <v>10379</v>
      </c>
      <c r="U3491" s="237" t="s">
        <v>6722</v>
      </c>
      <c r="V3491" s="237">
        <v>45567</v>
      </c>
      <c r="W3491" s="236" t="s">
        <v>6944</v>
      </c>
      <c r="X3491" s="237" t="s">
        <v>9173</v>
      </c>
      <c r="Y3491" s="237"/>
      <c r="Z3491" s="237"/>
      <c r="AA3491" s="225">
        <v>202409</v>
      </c>
      <c r="AB3491" s="246"/>
      <c r="AC3491" s="236" t="s">
        <v>7181</v>
      </c>
      <c r="AD3491" s="247" t="s">
        <v>7049</v>
      </c>
      <c r="AE3491" s="248">
        <v>0</v>
      </c>
      <c r="AF3491" s="247" t="s">
        <v>7049</v>
      </c>
      <c r="AG3491" s="242" t="str">
        <f>IFERROR(VLOOKUP(작성용!A:A,RM!A:D,4,0),"-")</f>
        <v>-</v>
      </c>
      <c r="AH3491" s="9" t="s">
        <v>9173</v>
      </c>
      <c r="AI3491" s="238" t="s">
        <v>9173</v>
      </c>
      <c r="AJ3491" s="238" t="s">
        <v>9173</v>
      </c>
      <c r="AK3491" s="238" t="s">
        <v>7182</v>
      </c>
      <c r="AL3491" s="238">
        <v>3490</v>
      </c>
    </row>
    <row r="3492" spans="1:38" x14ac:dyDescent="0.3">
      <c r="A3492" s="232">
        <v>6000526</v>
      </c>
      <c r="B3492" s="232" t="s">
        <v>10374</v>
      </c>
      <c r="C3492" s="244" t="s">
        <v>6717</v>
      </c>
      <c r="D3492" s="240" t="s">
        <v>10459</v>
      </c>
      <c r="E3492" s="239" t="s">
        <v>6688</v>
      </c>
      <c r="F3492" s="243" t="s">
        <v>6931</v>
      </c>
      <c r="G3492" s="214">
        <v>1</v>
      </c>
      <c r="H3492" s="234" t="s">
        <v>9173</v>
      </c>
      <c r="I3492" s="234"/>
      <c r="J3492" s="234"/>
      <c r="K3492" s="234"/>
      <c r="L3492" s="234"/>
      <c r="M3492" s="234"/>
      <c r="N3492" s="234" t="s">
        <v>10458</v>
      </c>
      <c r="O3492" s="249"/>
      <c r="P3492" s="249"/>
      <c r="Q3492" s="226"/>
      <c r="R3492" s="212" t="s">
        <v>2</v>
      </c>
      <c r="S3492" s="213" t="s">
        <v>9173</v>
      </c>
      <c r="T3492" s="236" t="s">
        <v>10379</v>
      </c>
      <c r="U3492" s="237" t="s">
        <v>6722</v>
      </c>
      <c r="V3492" s="237">
        <v>45567</v>
      </c>
      <c r="W3492" s="236" t="s">
        <v>6944</v>
      </c>
      <c r="X3492" s="237" t="s">
        <v>9173</v>
      </c>
      <c r="Y3492" s="237"/>
      <c r="Z3492" s="237"/>
      <c r="AA3492" s="225">
        <v>202409</v>
      </c>
      <c r="AB3492" s="246"/>
      <c r="AC3492" s="236" t="s">
        <v>7181</v>
      </c>
      <c r="AD3492" s="247" t="s">
        <v>7049</v>
      </c>
      <c r="AE3492" s="248">
        <v>0</v>
      </c>
      <c r="AF3492" s="247" t="s">
        <v>7049</v>
      </c>
      <c r="AG3492" s="242" t="str">
        <f>IFERROR(VLOOKUP(작성용!A:A,RM!A:D,4,0),"-")</f>
        <v>-</v>
      </c>
      <c r="AH3492" s="9" t="s">
        <v>9173</v>
      </c>
      <c r="AI3492" s="238" t="s">
        <v>9173</v>
      </c>
      <c r="AJ3492" s="238" t="s">
        <v>9173</v>
      </c>
      <c r="AK3492" s="238" t="s">
        <v>7182</v>
      </c>
      <c r="AL3492" s="238">
        <v>3491</v>
      </c>
    </row>
    <row r="3493" spans="1:38" x14ac:dyDescent="0.3">
      <c r="A3493" s="232">
        <v>6000526</v>
      </c>
      <c r="B3493" s="232" t="s">
        <v>10374</v>
      </c>
      <c r="C3493" s="244" t="s">
        <v>6717</v>
      </c>
      <c r="D3493" s="230" t="s">
        <v>10460</v>
      </c>
      <c r="E3493" s="239" t="s">
        <v>6689</v>
      </c>
      <c r="F3493" s="243" t="s">
        <v>6966</v>
      </c>
      <c r="G3493" s="214">
        <v>0</v>
      </c>
      <c r="H3493" s="234" t="s">
        <v>9173</v>
      </c>
      <c r="I3493" s="234"/>
      <c r="J3493" s="234"/>
      <c r="K3493" s="234"/>
      <c r="L3493" s="234"/>
      <c r="M3493" s="234"/>
      <c r="N3493" s="234" t="s">
        <v>10458</v>
      </c>
      <c r="O3493" s="249"/>
      <c r="P3493" s="249"/>
      <c r="Q3493" s="226"/>
      <c r="R3493" s="212" t="s">
        <v>2</v>
      </c>
      <c r="S3493" s="213" t="s">
        <v>9173</v>
      </c>
      <c r="T3493" s="236" t="s">
        <v>10379</v>
      </c>
      <c r="U3493" s="237" t="s">
        <v>6722</v>
      </c>
      <c r="V3493" s="237">
        <v>45567</v>
      </c>
      <c r="W3493" s="236" t="s">
        <v>6944</v>
      </c>
      <c r="X3493" s="237" t="s">
        <v>9173</v>
      </c>
      <c r="Y3493" s="237"/>
      <c r="Z3493" s="237"/>
      <c r="AA3493" s="225">
        <v>202409</v>
      </c>
      <c r="AB3493" s="246"/>
      <c r="AC3493" s="236" t="s">
        <v>7181</v>
      </c>
      <c r="AD3493" s="247" t="s">
        <v>6989</v>
      </c>
      <c r="AE3493" s="248">
        <v>0</v>
      </c>
      <c r="AF3493" s="247" t="s">
        <v>6989</v>
      </c>
      <c r="AG3493" s="242" t="str">
        <f>IFERROR(VLOOKUP(작성용!A:A,RM!A:D,4,0),"-")</f>
        <v>-</v>
      </c>
      <c r="AH3493" s="9" t="s">
        <v>9173</v>
      </c>
      <c r="AI3493" s="238" t="s">
        <v>9173</v>
      </c>
      <c r="AJ3493" s="238" t="s">
        <v>9173</v>
      </c>
      <c r="AK3493" s="238" t="s">
        <v>7182</v>
      </c>
      <c r="AL3493" s="238">
        <v>3492</v>
      </c>
    </row>
    <row r="3494" spans="1:38" x14ac:dyDescent="0.3">
      <c r="A3494" s="232">
        <v>6000526</v>
      </c>
      <c r="B3494" s="232" t="s">
        <v>10374</v>
      </c>
      <c r="C3494" s="244" t="s">
        <v>6717</v>
      </c>
      <c r="D3494" s="231" t="s">
        <v>10461</v>
      </c>
      <c r="E3494" s="239" t="s">
        <v>6690</v>
      </c>
      <c r="F3494" s="243" t="s">
        <v>6966</v>
      </c>
      <c r="G3494" s="214">
        <v>0</v>
      </c>
      <c r="H3494" s="234" t="s">
        <v>9173</v>
      </c>
      <c r="I3494" s="234"/>
      <c r="J3494" s="234"/>
      <c r="K3494" s="234"/>
      <c r="L3494" s="234"/>
      <c r="M3494" s="234"/>
      <c r="N3494" s="234" t="s">
        <v>10458</v>
      </c>
      <c r="O3494" s="249"/>
      <c r="P3494" s="249"/>
      <c r="Q3494" s="226"/>
      <c r="R3494" s="212" t="s">
        <v>2</v>
      </c>
      <c r="S3494" s="213" t="s">
        <v>9173</v>
      </c>
      <c r="T3494" s="236" t="s">
        <v>10379</v>
      </c>
      <c r="U3494" s="237" t="s">
        <v>6722</v>
      </c>
      <c r="V3494" s="237">
        <v>45567</v>
      </c>
      <c r="W3494" s="236" t="s">
        <v>6944</v>
      </c>
      <c r="X3494" s="237" t="s">
        <v>9173</v>
      </c>
      <c r="Y3494" s="237"/>
      <c r="Z3494" s="237"/>
      <c r="AA3494" s="225">
        <v>202409</v>
      </c>
      <c r="AB3494" s="246"/>
      <c r="AC3494" s="236" t="s">
        <v>7181</v>
      </c>
      <c r="AD3494" s="247" t="s">
        <v>7111</v>
      </c>
      <c r="AE3494" s="248">
        <v>0</v>
      </c>
      <c r="AF3494" s="247" t="s">
        <v>7111</v>
      </c>
      <c r="AG3494" s="242" t="str">
        <f>IFERROR(VLOOKUP(작성용!A:A,RM!A:D,4,0),"-")</f>
        <v>-</v>
      </c>
      <c r="AH3494" s="9" t="s">
        <v>9173</v>
      </c>
      <c r="AI3494" s="238" t="s">
        <v>9173</v>
      </c>
      <c r="AJ3494" s="238" t="s">
        <v>9173</v>
      </c>
      <c r="AK3494" s="238" t="s">
        <v>7182</v>
      </c>
      <c r="AL3494" s="238">
        <v>3493</v>
      </c>
    </row>
    <row r="3495" spans="1:38" x14ac:dyDescent="0.3">
      <c r="A3495" s="232">
        <v>6000526</v>
      </c>
      <c r="B3495" s="232" t="s">
        <v>10374</v>
      </c>
      <c r="C3495" s="244" t="s">
        <v>6717</v>
      </c>
      <c r="D3495" s="231" t="s">
        <v>10462</v>
      </c>
      <c r="E3495" s="239" t="s">
        <v>6691</v>
      </c>
      <c r="F3495" s="243" t="s">
        <v>6966</v>
      </c>
      <c r="G3495" s="214">
        <v>0</v>
      </c>
      <c r="H3495" s="234" t="s">
        <v>9173</v>
      </c>
      <c r="I3495" s="234"/>
      <c r="J3495" s="234"/>
      <c r="K3495" s="234"/>
      <c r="L3495" s="234"/>
      <c r="M3495" s="234"/>
      <c r="N3495" s="234" t="s">
        <v>10458</v>
      </c>
      <c r="O3495" s="249"/>
      <c r="P3495" s="249"/>
      <c r="Q3495" s="226"/>
      <c r="R3495" s="212" t="s">
        <v>2</v>
      </c>
      <c r="S3495" s="213" t="s">
        <v>9173</v>
      </c>
      <c r="T3495" s="236" t="s">
        <v>10379</v>
      </c>
      <c r="U3495" s="237" t="s">
        <v>6722</v>
      </c>
      <c r="V3495" s="237">
        <v>45567</v>
      </c>
      <c r="W3495" s="236" t="s">
        <v>6944</v>
      </c>
      <c r="X3495" s="237" t="s">
        <v>9173</v>
      </c>
      <c r="Y3495" s="237"/>
      <c r="Z3495" s="237"/>
      <c r="AA3495" s="225">
        <v>202409</v>
      </c>
      <c r="AB3495" s="246"/>
      <c r="AC3495" s="236" t="s">
        <v>7181</v>
      </c>
      <c r="AD3495" s="247" t="s">
        <v>7117</v>
      </c>
      <c r="AE3495" s="248">
        <v>0</v>
      </c>
      <c r="AF3495" s="247" t="s">
        <v>7117</v>
      </c>
      <c r="AG3495" s="242" t="str">
        <f>IFERROR(VLOOKUP(작성용!A:A,RM!A:D,4,0),"-")</f>
        <v>-</v>
      </c>
      <c r="AH3495" s="9" t="s">
        <v>9173</v>
      </c>
      <c r="AI3495" s="238" t="s">
        <v>9173</v>
      </c>
      <c r="AJ3495" s="238" t="s">
        <v>9173</v>
      </c>
      <c r="AK3495" s="238" t="s">
        <v>7182</v>
      </c>
      <c r="AL3495" s="238">
        <v>3494</v>
      </c>
    </row>
    <row r="3496" spans="1:38" x14ac:dyDescent="0.3">
      <c r="A3496" s="232">
        <v>6000526</v>
      </c>
      <c r="B3496" s="232" t="s">
        <v>10374</v>
      </c>
      <c r="C3496" s="244" t="s">
        <v>6717</v>
      </c>
      <c r="D3496" s="231" t="s">
        <v>10463</v>
      </c>
      <c r="E3496" s="239" t="s">
        <v>6692</v>
      </c>
      <c r="F3496" s="243" t="s">
        <v>6966</v>
      </c>
      <c r="G3496" s="214">
        <v>0</v>
      </c>
      <c r="H3496" s="234" t="s">
        <v>9173</v>
      </c>
      <c r="I3496" s="234"/>
      <c r="J3496" s="234"/>
      <c r="K3496" s="234"/>
      <c r="L3496" s="234"/>
      <c r="M3496" s="234"/>
      <c r="N3496" s="234" t="s">
        <v>10458</v>
      </c>
      <c r="O3496" s="249"/>
      <c r="P3496" s="249"/>
      <c r="Q3496" s="226"/>
      <c r="R3496" s="212" t="s">
        <v>2</v>
      </c>
      <c r="S3496" s="213" t="s">
        <v>9173</v>
      </c>
      <c r="T3496" s="236" t="s">
        <v>10379</v>
      </c>
      <c r="U3496" s="237" t="s">
        <v>6722</v>
      </c>
      <c r="V3496" s="237">
        <v>45567</v>
      </c>
      <c r="W3496" s="236" t="s">
        <v>6944</v>
      </c>
      <c r="X3496" s="237" t="s">
        <v>9173</v>
      </c>
      <c r="Y3496" s="237"/>
      <c r="Z3496" s="237"/>
      <c r="AA3496" s="225">
        <v>202409</v>
      </c>
      <c r="AB3496" s="246"/>
      <c r="AC3496" s="236" t="s">
        <v>7181</v>
      </c>
      <c r="AD3496" s="247" t="s">
        <v>7289</v>
      </c>
      <c r="AE3496" s="248">
        <v>0</v>
      </c>
      <c r="AF3496" s="247" t="s">
        <v>7167</v>
      </c>
      <c r="AG3496" s="242" t="str">
        <f>IFERROR(VLOOKUP(작성용!A:A,RM!A:D,4,0),"-")</f>
        <v>-</v>
      </c>
      <c r="AH3496" s="9" t="s">
        <v>9173</v>
      </c>
      <c r="AI3496" s="238" t="s">
        <v>9173</v>
      </c>
      <c r="AJ3496" s="238" t="s">
        <v>9173</v>
      </c>
      <c r="AK3496" s="238" t="s">
        <v>7182</v>
      </c>
      <c r="AL3496" s="238">
        <v>3495</v>
      </c>
    </row>
    <row r="3497" spans="1:38" x14ac:dyDescent="0.3">
      <c r="A3497" s="232">
        <v>6000526</v>
      </c>
      <c r="B3497" s="232" t="s">
        <v>10374</v>
      </c>
      <c r="C3497" s="244" t="s">
        <v>6717</v>
      </c>
      <c r="D3497" s="231" t="s">
        <v>10463</v>
      </c>
      <c r="E3497" s="239" t="s">
        <v>6692</v>
      </c>
      <c r="F3497" s="243" t="s">
        <v>6966</v>
      </c>
      <c r="G3497" s="214">
        <v>1</v>
      </c>
      <c r="H3497" s="234" t="s">
        <v>9173</v>
      </c>
      <c r="I3497" s="234"/>
      <c r="J3497" s="234"/>
      <c r="K3497" s="234"/>
      <c r="L3497" s="234"/>
      <c r="M3497" s="234"/>
      <c r="N3497" s="234" t="s">
        <v>10458</v>
      </c>
      <c r="O3497" s="249"/>
      <c r="P3497" s="249"/>
      <c r="Q3497" s="226"/>
      <c r="R3497" s="212" t="s">
        <v>2</v>
      </c>
      <c r="S3497" s="213" t="s">
        <v>9173</v>
      </c>
      <c r="T3497" s="236" t="s">
        <v>10379</v>
      </c>
      <c r="U3497" s="237" t="s">
        <v>6722</v>
      </c>
      <c r="V3497" s="237">
        <v>45567</v>
      </c>
      <c r="W3497" s="236" t="s">
        <v>6944</v>
      </c>
      <c r="X3497" s="237" t="s">
        <v>9173</v>
      </c>
      <c r="Y3497" s="237"/>
      <c r="Z3497" s="237"/>
      <c r="AA3497" s="225">
        <v>202409</v>
      </c>
      <c r="AB3497" s="246"/>
      <c r="AC3497" s="236" t="s">
        <v>7181</v>
      </c>
      <c r="AD3497" s="247" t="s">
        <v>7289</v>
      </c>
      <c r="AE3497" s="248">
        <v>0</v>
      </c>
      <c r="AF3497" s="247" t="s">
        <v>7167</v>
      </c>
      <c r="AG3497" s="242" t="str">
        <f>IFERROR(VLOOKUP(작성용!A:A,RM!A:D,4,0),"-")</f>
        <v>-</v>
      </c>
      <c r="AH3497" s="9" t="s">
        <v>9173</v>
      </c>
      <c r="AI3497" s="238" t="s">
        <v>9173</v>
      </c>
      <c r="AJ3497" s="238" t="s">
        <v>9173</v>
      </c>
      <c r="AK3497" s="238" t="s">
        <v>7182</v>
      </c>
      <c r="AL3497" s="238">
        <v>3496</v>
      </c>
    </row>
    <row r="3498" spans="1:38" x14ac:dyDescent="0.3">
      <c r="A3498" s="232">
        <v>6000526</v>
      </c>
      <c r="B3498" s="232" t="s">
        <v>10374</v>
      </c>
      <c r="C3498" s="244" t="s">
        <v>6717</v>
      </c>
      <c r="D3498" s="240" t="s">
        <v>10464</v>
      </c>
      <c r="E3498" s="239" t="s">
        <v>6693</v>
      </c>
      <c r="F3498" s="243" t="s">
        <v>6966</v>
      </c>
      <c r="G3498" s="214">
        <v>0</v>
      </c>
      <c r="H3498" s="234" t="s">
        <v>9173</v>
      </c>
      <c r="I3498" s="234"/>
      <c r="J3498" s="234"/>
      <c r="K3498" s="234"/>
      <c r="L3498" s="234"/>
      <c r="M3498" s="234"/>
      <c r="N3498" s="234" t="s">
        <v>10458</v>
      </c>
      <c r="O3498" s="249"/>
      <c r="P3498" s="249"/>
      <c r="Q3498" s="226"/>
      <c r="R3498" s="212" t="s">
        <v>2</v>
      </c>
      <c r="S3498" s="213" t="s">
        <v>9173</v>
      </c>
      <c r="T3498" s="236" t="s">
        <v>10379</v>
      </c>
      <c r="U3498" s="237" t="s">
        <v>6722</v>
      </c>
      <c r="V3498" s="237">
        <v>45567</v>
      </c>
      <c r="W3498" s="236" t="s">
        <v>6944</v>
      </c>
      <c r="X3498" s="237" t="s">
        <v>9173</v>
      </c>
      <c r="Y3498" s="237"/>
      <c r="Z3498" s="237"/>
      <c r="AA3498" s="225">
        <v>202409</v>
      </c>
      <c r="AB3498" s="246"/>
      <c r="AC3498" s="236" t="s">
        <v>7181</v>
      </c>
      <c r="AD3498" s="247" t="s">
        <v>7129</v>
      </c>
      <c r="AE3498" s="248">
        <v>0.4</v>
      </c>
      <c r="AF3498" s="247" t="s">
        <v>7129</v>
      </c>
      <c r="AG3498" s="242" t="str">
        <f>IFERROR(VLOOKUP(작성용!A:A,RM!A:D,4,0),"-")</f>
        <v>-</v>
      </c>
      <c r="AH3498" s="9" t="s">
        <v>9173</v>
      </c>
      <c r="AI3498" s="238" t="s">
        <v>9173</v>
      </c>
      <c r="AJ3498" s="238" t="s">
        <v>9173</v>
      </c>
      <c r="AK3498" s="238" t="s">
        <v>7182</v>
      </c>
      <c r="AL3498" s="238">
        <v>3497</v>
      </c>
    </row>
    <row r="3499" spans="1:38" x14ac:dyDescent="0.3">
      <c r="A3499" s="232">
        <v>6000526</v>
      </c>
      <c r="B3499" s="232" t="s">
        <v>10374</v>
      </c>
      <c r="C3499" s="244" t="s">
        <v>6717</v>
      </c>
      <c r="D3499" s="230" t="s">
        <v>10465</v>
      </c>
      <c r="E3499" s="239">
        <v>1101116710209</v>
      </c>
      <c r="F3499" s="243" t="s">
        <v>7044</v>
      </c>
      <c r="G3499" s="214">
        <v>0</v>
      </c>
      <c r="H3499" s="234" t="s">
        <v>9173</v>
      </c>
      <c r="I3499" s="234"/>
      <c r="J3499" s="234"/>
      <c r="K3499" s="234"/>
      <c r="L3499" s="234"/>
      <c r="M3499" s="234"/>
      <c r="N3499" s="234" t="s">
        <v>10458</v>
      </c>
      <c r="O3499" s="249"/>
      <c r="P3499" s="249"/>
      <c r="Q3499" s="226"/>
      <c r="R3499" s="212" t="s">
        <v>2</v>
      </c>
      <c r="S3499" s="213" t="s">
        <v>9173</v>
      </c>
      <c r="T3499" s="236" t="s">
        <v>10379</v>
      </c>
      <c r="U3499" s="237" t="s">
        <v>6722</v>
      </c>
      <c r="V3499" s="237">
        <v>45567</v>
      </c>
      <c r="W3499" s="236" t="s">
        <v>6944</v>
      </c>
      <c r="X3499" s="237" t="s">
        <v>9173</v>
      </c>
      <c r="Y3499" s="237"/>
      <c r="Z3499" s="237"/>
      <c r="AA3499" s="225">
        <v>202409</v>
      </c>
      <c r="AB3499" s="246"/>
      <c r="AC3499" s="236" t="s">
        <v>7181</v>
      </c>
      <c r="AD3499" s="247" t="s">
        <v>7146</v>
      </c>
      <c r="AE3499" s="248">
        <v>0</v>
      </c>
      <c r="AF3499" s="247" t="s">
        <v>7146</v>
      </c>
      <c r="AG3499" s="242" t="str">
        <f>IFERROR(VLOOKUP(작성용!A:A,RM!A:D,4,0),"-")</f>
        <v>-</v>
      </c>
      <c r="AH3499" s="9" t="s">
        <v>9173</v>
      </c>
      <c r="AI3499" s="238" t="s">
        <v>9173</v>
      </c>
      <c r="AJ3499" s="238" t="s">
        <v>9173</v>
      </c>
      <c r="AK3499" s="238" t="s">
        <v>7182</v>
      </c>
      <c r="AL3499" s="238">
        <v>3498</v>
      </c>
    </row>
    <row r="3500" spans="1:38" x14ac:dyDescent="0.3">
      <c r="A3500" s="232">
        <v>6000526</v>
      </c>
      <c r="B3500" s="232" t="s">
        <v>10374</v>
      </c>
      <c r="C3500" s="244" t="s">
        <v>6717</v>
      </c>
      <c r="D3500" s="240" t="s">
        <v>9148</v>
      </c>
      <c r="E3500" s="239">
        <v>1101117224887</v>
      </c>
      <c r="F3500" s="243" t="s">
        <v>7044</v>
      </c>
      <c r="G3500" s="214">
        <v>0</v>
      </c>
      <c r="H3500" s="234" t="s">
        <v>9173</v>
      </c>
      <c r="I3500" s="234"/>
      <c r="J3500" s="234"/>
      <c r="K3500" s="234"/>
      <c r="L3500" s="234"/>
      <c r="M3500" s="234"/>
      <c r="N3500" s="234" t="s">
        <v>10458</v>
      </c>
      <c r="O3500" s="249"/>
      <c r="P3500" s="249"/>
      <c r="Q3500" s="226"/>
      <c r="R3500" s="212" t="s">
        <v>2</v>
      </c>
      <c r="S3500" s="213" t="s">
        <v>9173</v>
      </c>
      <c r="T3500" s="236" t="s">
        <v>10379</v>
      </c>
      <c r="U3500" s="237" t="s">
        <v>6722</v>
      </c>
      <c r="V3500" s="237">
        <v>45567</v>
      </c>
      <c r="W3500" s="236" t="s">
        <v>6944</v>
      </c>
      <c r="X3500" s="237" t="s">
        <v>9173</v>
      </c>
      <c r="Y3500" s="237"/>
      <c r="Z3500" s="237"/>
      <c r="AA3500" s="225">
        <v>202409</v>
      </c>
      <c r="AB3500" s="246"/>
      <c r="AC3500" s="236" t="s">
        <v>7181</v>
      </c>
      <c r="AD3500" s="247" t="s">
        <v>7100</v>
      </c>
      <c r="AE3500" s="248">
        <v>0</v>
      </c>
      <c r="AF3500" s="247" t="s">
        <v>7167</v>
      </c>
      <c r="AG3500" s="242" t="str">
        <f>IFERROR(VLOOKUP(작성용!A:A,RM!A:D,4,0),"-")</f>
        <v>-</v>
      </c>
      <c r="AH3500" s="9" t="s">
        <v>9173</v>
      </c>
      <c r="AI3500" s="238" t="s">
        <v>9173</v>
      </c>
      <c r="AJ3500" s="238" t="s">
        <v>9173</v>
      </c>
      <c r="AK3500" s="238" t="s">
        <v>7182</v>
      </c>
      <c r="AL3500" s="238">
        <v>3499</v>
      </c>
    </row>
    <row r="3501" spans="1:38" x14ac:dyDescent="0.3">
      <c r="A3501" s="232">
        <v>6000526</v>
      </c>
      <c r="B3501" s="232" t="s">
        <v>10374</v>
      </c>
      <c r="C3501" s="244" t="s">
        <v>6717</v>
      </c>
      <c r="D3501" s="231" t="s">
        <v>7645</v>
      </c>
      <c r="E3501" s="239">
        <v>1101117430616</v>
      </c>
      <c r="F3501" s="243" t="s">
        <v>7044</v>
      </c>
      <c r="G3501" s="214">
        <v>0</v>
      </c>
      <c r="H3501" s="234" t="s">
        <v>9173</v>
      </c>
      <c r="I3501" s="234"/>
      <c r="J3501" s="234"/>
      <c r="K3501" s="234"/>
      <c r="L3501" s="234"/>
      <c r="M3501" s="234"/>
      <c r="N3501" s="234" t="s">
        <v>10458</v>
      </c>
      <c r="O3501" s="249"/>
      <c r="P3501" s="249"/>
      <c r="Q3501" s="226"/>
      <c r="R3501" s="212" t="s">
        <v>2</v>
      </c>
      <c r="S3501" s="213" t="s">
        <v>9173</v>
      </c>
      <c r="T3501" s="236" t="s">
        <v>10379</v>
      </c>
      <c r="U3501" s="237" t="s">
        <v>6722</v>
      </c>
      <c r="V3501" s="237">
        <v>45567</v>
      </c>
      <c r="W3501" s="236" t="s">
        <v>6944</v>
      </c>
      <c r="X3501" s="237" t="s">
        <v>9173</v>
      </c>
      <c r="Y3501" s="237"/>
      <c r="Z3501" s="237"/>
      <c r="AA3501" s="225">
        <v>202409</v>
      </c>
      <c r="AB3501" s="246"/>
      <c r="AC3501" s="236" t="s">
        <v>7181</v>
      </c>
      <c r="AD3501" s="247" t="s">
        <v>7026</v>
      </c>
      <c r="AE3501" s="248">
        <v>0</v>
      </c>
      <c r="AF3501" s="247" t="s">
        <v>7026</v>
      </c>
      <c r="AG3501" s="242" t="str">
        <f>IFERROR(VLOOKUP(작성용!A:A,RM!A:D,4,0),"-")</f>
        <v>-</v>
      </c>
      <c r="AH3501" s="9" t="s">
        <v>9173</v>
      </c>
      <c r="AI3501" s="238" t="s">
        <v>9173</v>
      </c>
      <c r="AJ3501" s="238" t="s">
        <v>9173</v>
      </c>
      <c r="AK3501" s="238" t="s">
        <v>7182</v>
      </c>
      <c r="AL3501" s="238">
        <v>3500</v>
      </c>
    </row>
    <row r="3502" spans="1:38" x14ac:dyDescent="0.3">
      <c r="A3502" s="232">
        <v>6000526</v>
      </c>
      <c r="B3502" s="232" t="s">
        <v>10374</v>
      </c>
      <c r="C3502" s="244" t="s">
        <v>6717</v>
      </c>
      <c r="D3502" s="240" t="s">
        <v>7645</v>
      </c>
      <c r="E3502" s="239">
        <v>1101117430616</v>
      </c>
      <c r="F3502" s="243" t="s">
        <v>7044</v>
      </c>
      <c r="G3502" s="214">
        <v>1</v>
      </c>
      <c r="H3502" s="234" t="s">
        <v>9173</v>
      </c>
      <c r="I3502" s="234"/>
      <c r="J3502" s="234"/>
      <c r="K3502" s="234"/>
      <c r="L3502" s="234"/>
      <c r="M3502" s="234"/>
      <c r="N3502" s="234" t="s">
        <v>10458</v>
      </c>
      <c r="O3502" s="249"/>
      <c r="P3502" s="249"/>
      <c r="Q3502" s="226"/>
      <c r="R3502" s="212" t="s">
        <v>2</v>
      </c>
      <c r="S3502" s="213" t="s">
        <v>9173</v>
      </c>
      <c r="T3502" s="236" t="s">
        <v>10379</v>
      </c>
      <c r="U3502" s="237" t="s">
        <v>6722</v>
      </c>
      <c r="V3502" s="237">
        <v>45567</v>
      </c>
      <c r="W3502" s="236" t="s">
        <v>6944</v>
      </c>
      <c r="X3502" s="237" t="s">
        <v>9173</v>
      </c>
      <c r="Y3502" s="237"/>
      <c r="Z3502" s="237"/>
      <c r="AA3502" s="225">
        <v>202409</v>
      </c>
      <c r="AB3502" s="246"/>
      <c r="AC3502" s="236" t="s">
        <v>7181</v>
      </c>
      <c r="AD3502" s="247" t="s">
        <v>7026</v>
      </c>
      <c r="AE3502" s="248">
        <v>0.4</v>
      </c>
      <c r="AF3502" s="247" t="s">
        <v>7026</v>
      </c>
      <c r="AG3502" s="242" t="str">
        <f>IFERROR(VLOOKUP(작성용!A:A,RM!A:D,4,0),"-")</f>
        <v>-</v>
      </c>
      <c r="AH3502" s="9" t="s">
        <v>9173</v>
      </c>
      <c r="AI3502" s="238" t="s">
        <v>9173</v>
      </c>
      <c r="AJ3502" s="238" t="s">
        <v>9173</v>
      </c>
      <c r="AK3502" s="238" t="s">
        <v>7182</v>
      </c>
      <c r="AL3502" s="238">
        <v>3501</v>
      </c>
    </row>
    <row r="3503" spans="1:38" x14ac:dyDescent="0.3">
      <c r="A3503" s="232">
        <v>6000526</v>
      </c>
      <c r="B3503" s="232" t="s">
        <v>10374</v>
      </c>
      <c r="C3503" s="244" t="s">
        <v>6717</v>
      </c>
      <c r="D3503" s="231" t="s">
        <v>10466</v>
      </c>
      <c r="E3503" s="239">
        <v>1615110228184</v>
      </c>
      <c r="F3503" s="243" t="s">
        <v>7044</v>
      </c>
      <c r="G3503" s="214">
        <v>0</v>
      </c>
      <c r="H3503" s="234" t="s">
        <v>9173</v>
      </c>
      <c r="I3503" s="234"/>
      <c r="J3503" s="234"/>
      <c r="K3503" s="234"/>
      <c r="L3503" s="234"/>
      <c r="M3503" s="234"/>
      <c r="N3503" s="234" t="s">
        <v>10458</v>
      </c>
      <c r="O3503" s="249"/>
      <c r="P3503" s="249"/>
      <c r="Q3503" s="226"/>
      <c r="R3503" s="212" t="s">
        <v>2</v>
      </c>
      <c r="S3503" s="213" t="s">
        <v>9173</v>
      </c>
      <c r="T3503" s="236" t="s">
        <v>10379</v>
      </c>
      <c r="U3503" s="237" t="s">
        <v>6722</v>
      </c>
      <c r="V3503" s="237">
        <v>45567</v>
      </c>
      <c r="W3503" s="236" t="s">
        <v>6944</v>
      </c>
      <c r="X3503" s="237" t="s">
        <v>9173</v>
      </c>
      <c r="Y3503" s="237"/>
      <c r="Z3503" s="237"/>
      <c r="AA3503" s="225">
        <v>202409</v>
      </c>
      <c r="AB3503" s="246"/>
      <c r="AC3503" s="236" t="s">
        <v>7181</v>
      </c>
      <c r="AD3503" s="273" t="s">
        <v>557</v>
      </c>
      <c r="AE3503" s="248">
        <v>0</v>
      </c>
      <c r="AF3503" s="273" t="s">
        <v>557</v>
      </c>
      <c r="AG3503" s="242" t="str">
        <f>IFERROR(VLOOKUP(작성용!A:A,RM!A:D,4,0),"-")</f>
        <v>-</v>
      </c>
      <c r="AH3503" s="9" t="s">
        <v>9173</v>
      </c>
      <c r="AI3503" s="238" t="s">
        <v>9173</v>
      </c>
      <c r="AJ3503" s="238" t="s">
        <v>9173</v>
      </c>
      <c r="AK3503" s="238" t="s">
        <v>7182</v>
      </c>
      <c r="AL3503" s="238">
        <v>3502</v>
      </c>
    </row>
    <row r="3504" spans="1:38" x14ac:dyDescent="0.3">
      <c r="A3504" s="232">
        <v>6000526</v>
      </c>
      <c r="B3504" s="232" t="s">
        <v>10374</v>
      </c>
      <c r="C3504" s="244" t="s">
        <v>6717</v>
      </c>
      <c r="D3504" s="231" t="s">
        <v>10466</v>
      </c>
      <c r="E3504" s="239">
        <v>1615110228184</v>
      </c>
      <c r="F3504" s="243" t="s">
        <v>7044</v>
      </c>
      <c r="G3504" s="214">
        <v>1</v>
      </c>
      <c r="H3504" s="234" t="s">
        <v>9173</v>
      </c>
      <c r="I3504" s="234"/>
      <c r="J3504" s="234"/>
      <c r="K3504" s="234"/>
      <c r="L3504" s="234"/>
      <c r="M3504" s="234"/>
      <c r="N3504" s="234" t="s">
        <v>10458</v>
      </c>
      <c r="O3504" s="249"/>
      <c r="P3504" s="249"/>
      <c r="Q3504" s="226"/>
      <c r="R3504" s="212" t="s">
        <v>2</v>
      </c>
      <c r="S3504" s="213" t="s">
        <v>9173</v>
      </c>
      <c r="T3504" s="236" t="s">
        <v>10379</v>
      </c>
      <c r="U3504" s="237" t="s">
        <v>6722</v>
      </c>
      <c r="V3504" s="237">
        <v>45567</v>
      </c>
      <c r="W3504" s="236" t="s">
        <v>6944</v>
      </c>
      <c r="X3504" s="237" t="s">
        <v>9173</v>
      </c>
      <c r="Y3504" s="237"/>
      <c r="Z3504" s="237"/>
      <c r="AA3504" s="225">
        <v>202409</v>
      </c>
      <c r="AB3504" s="246"/>
      <c r="AC3504" s="236" t="s">
        <v>7181</v>
      </c>
      <c r="AD3504" s="273" t="s">
        <v>557</v>
      </c>
      <c r="AE3504" s="248">
        <v>0</v>
      </c>
      <c r="AF3504" s="273" t="s">
        <v>557</v>
      </c>
      <c r="AG3504" s="242" t="str">
        <f>IFERROR(VLOOKUP(작성용!A:A,RM!A:D,4,0),"-")</f>
        <v>-</v>
      </c>
      <c r="AH3504" s="9" t="s">
        <v>9173</v>
      </c>
      <c r="AI3504" s="238" t="s">
        <v>9173</v>
      </c>
      <c r="AJ3504" s="238" t="s">
        <v>9173</v>
      </c>
      <c r="AK3504" s="238" t="s">
        <v>7182</v>
      </c>
      <c r="AL3504" s="238">
        <v>3503</v>
      </c>
    </row>
    <row r="3505" spans="1:38" x14ac:dyDescent="0.3">
      <c r="A3505" s="232">
        <v>6000526</v>
      </c>
      <c r="B3505" s="232" t="s">
        <v>10374</v>
      </c>
      <c r="C3505" s="244" t="s">
        <v>6717</v>
      </c>
      <c r="D3505" s="231" t="s">
        <v>10467</v>
      </c>
      <c r="E3505" s="239">
        <v>1101114035732</v>
      </c>
      <c r="F3505" s="243" t="s">
        <v>7179</v>
      </c>
      <c r="G3505" s="214">
        <v>0</v>
      </c>
      <c r="H3505" s="234" t="s">
        <v>9173</v>
      </c>
      <c r="I3505" s="234"/>
      <c r="J3505" s="234"/>
      <c r="K3505" s="234"/>
      <c r="L3505" s="234"/>
      <c r="M3505" s="234"/>
      <c r="N3505" s="234" t="s">
        <v>10458</v>
      </c>
      <c r="O3505" s="249"/>
      <c r="P3505" s="249"/>
      <c r="Q3505" s="226"/>
      <c r="R3505" s="212" t="s">
        <v>2</v>
      </c>
      <c r="S3505" s="213" t="s">
        <v>9173</v>
      </c>
      <c r="T3505" s="236" t="s">
        <v>10379</v>
      </c>
      <c r="U3505" s="237" t="s">
        <v>6722</v>
      </c>
      <c r="V3505" s="237">
        <v>45567</v>
      </c>
      <c r="W3505" s="236" t="s">
        <v>6944</v>
      </c>
      <c r="X3505" s="237" t="s">
        <v>9173</v>
      </c>
      <c r="Y3505" s="237"/>
      <c r="Z3505" s="237"/>
      <c r="AA3505" s="225">
        <v>202409</v>
      </c>
      <c r="AB3505" s="246"/>
      <c r="AC3505" s="236" t="s">
        <v>7181</v>
      </c>
      <c r="AD3505" s="273" t="s">
        <v>7115</v>
      </c>
      <c r="AE3505" s="248">
        <v>0</v>
      </c>
      <c r="AF3505" s="273" t="s">
        <v>7115</v>
      </c>
      <c r="AG3505" s="242" t="str">
        <f>IFERROR(VLOOKUP(작성용!A:A,RM!A:D,4,0),"-")</f>
        <v>-</v>
      </c>
      <c r="AH3505" s="9" t="s">
        <v>9173</v>
      </c>
      <c r="AI3505" s="238" t="s">
        <v>9173</v>
      </c>
      <c r="AJ3505" s="238" t="s">
        <v>9173</v>
      </c>
      <c r="AK3505" s="238" t="s">
        <v>7182</v>
      </c>
      <c r="AL3505" s="238">
        <v>3504</v>
      </c>
    </row>
    <row r="3506" spans="1:38" x14ac:dyDescent="0.3">
      <c r="A3506" s="232">
        <v>6000526</v>
      </c>
      <c r="B3506" s="232" t="s">
        <v>10374</v>
      </c>
      <c r="C3506" s="244" t="s">
        <v>6717</v>
      </c>
      <c r="D3506" s="231" t="s">
        <v>10467</v>
      </c>
      <c r="E3506" s="239">
        <v>1101114035732</v>
      </c>
      <c r="F3506" s="243" t="s">
        <v>7044</v>
      </c>
      <c r="G3506" s="214">
        <v>0</v>
      </c>
      <c r="H3506" s="234" t="s">
        <v>9173</v>
      </c>
      <c r="I3506" s="234"/>
      <c r="J3506" s="234"/>
      <c r="K3506" s="234"/>
      <c r="L3506" s="234"/>
      <c r="M3506" s="234"/>
      <c r="N3506" s="234" t="s">
        <v>10458</v>
      </c>
      <c r="O3506" s="249"/>
      <c r="P3506" s="249"/>
      <c r="Q3506" s="226"/>
      <c r="R3506" s="212" t="s">
        <v>2</v>
      </c>
      <c r="S3506" s="213" t="s">
        <v>9173</v>
      </c>
      <c r="T3506" s="236" t="s">
        <v>10379</v>
      </c>
      <c r="U3506" s="237" t="s">
        <v>6722</v>
      </c>
      <c r="V3506" s="237">
        <v>45567</v>
      </c>
      <c r="W3506" s="236" t="s">
        <v>6944</v>
      </c>
      <c r="X3506" s="237" t="s">
        <v>9173</v>
      </c>
      <c r="Y3506" s="237"/>
      <c r="Z3506" s="237"/>
      <c r="AA3506" s="225">
        <v>202409</v>
      </c>
      <c r="AB3506" s="246"/>
      <c r="AC3506" s="236" t="s">
        <v>7181</v>
      </c>
      <c r="AD3506" s="273" t="s">
        <v>7115</v>
      </c>
      <c r="AE3506" s="248">
        <v>0</v>
      </c>
      <c r="AF3506" s="273" t="s">
        <v>7115</v>
      </c>
      <c r="AG3506" s="242" t="str">
        <f>IFERROR(VLOOKUP(작성용!A:A,RM!A:D,4,0),"-")</f>
        <v>-</v>
      </c>
      <c r="AH3506" s="9" t="s">
        <v>9173</v>
      </c>
      <c r="AI3506" s="238" t="s">
        <v>9173</v>
      </c>
      <c r="AJ3506" s="238" t="s">
        <v>9173</v>
      </c>
      <c r="AK3506" s="238" t="s">
        <v>7182</v>
      </c>
      <c r="AL3506" s="238">
        <v>3505</v>
      </c>
    </row>
    <row r="3507" spans="1:38" x14ac:dyDescent="0.3">
      <c r="A3507" s="232">
        <v>6000526</v>
      </c>
      <c r="B3507" s="232" t="s">
        <v>10374</v>
      </c>
      <c r="C3507" s="244" t="s">
        <v>6717</v>
      </c>
      <c r="D3507" s="240" t="s">
        <v>10468</v>
      </c>
      <c r="E3507" s="239">
        <v>1101116414611</v>
      </c>
      <c r="F3507" s="243" t="s">
        <v>7044</v>
      </c>
      <c r="G3507" s="214">
        <v>1</v>
      </c>
      <c r="H3507" s="234" t="s">
        <v>9173</v>
      </c>
      <c r="I3507" s="234"/>
      <c r="J3507" s="234"/>
      <c r="K3507" s="234"/>
      <c r="L3507" s="234"/>
      <c r="M3507" s="234"/>
      <c r="N3507" s="234" t="s">
        <v>10458</v>
      </c>
      <c r="O3507" s="249"/>
      <c r="P3507" s="249"/>
      <c r="Q3507" s="226"/>
      <c r="R3507" s="212" t="s">
        <v>2</v>
      </c>
      <c r="S3507" s="213" t="s">
        <v>9173</v>
      </c>
      <c r="T3507" s="236" t="s">
        <v>10379</v>
      </c>
      <c r="U3507" s="237" t="s">
        <v>6722</v>
      </c>
      <c r="V3507" s="237">
        <v>45567</v>
      </c>
      <c r="W3507" s="236" t="s">
        <v>6944</v>
      </c>
      <c r="X3507" s="237" t="s">
        <v>9173</v>
      </c>
      <c r="Y3507" s="237"/>
      <c r="Z3507" s="237"/>
      <c r="AA3507" s="225">
        <v>202409</v>
      </c>
      <c r="AB3507" s="246"/>
      <c r="AC3507" s="236" t="s">
        <v>7181</v>
      </c>
      <c r="AD3507" s="247" t="s">
        <v>7137</v>
      </c>
      <c r="AE3507" s="248">
        <v>0.4</v>
      </c>
      <c r="AF3507" s="247" t="s">
        <v>7137</v>
      </c>
      <c r="AG3507" s="242" t="str">
        <f>IFERROR(VLOOKUP(작성용!A:A,RM!A:D,4,0),"-")</f>
        <v>-</v>
      </c>
      <c r="AH3507" s="9" t="s">
        <v>9173</v>
      </c>
      <c r="AI3507" s="238" t="s">
        <v>9173</v>
      </c>
      <c r="AJ3507" s="238" t="s">
        <v>9173</v>
      </c>
      <c r="AK3507" s="238" t="s">
        <v>7182</v>
      </c>
      <c r="AL3507" s="238">
        <v>3506</v>
      </c>
    </row>
    <row r="3508" spans="1:38" x14ac:dyDescent="0.3">
      <c r="A3508" s="232">
        <v>6000526</v>
      </c>
      <c r="B3508" s="232" t="s">
        <v>10374</v>
      </c>
      <c r="C3508" s="244" t="s">
        <v>6717</v>
      </c>
      <c r="D3508" s="240" t="s">
        <v>10468</v>
      </c>
      <c r="E3508" s="239">
        <v>1101116414611</v>
      </c>
      <c r="F3508" s="243" t="s">
        <v>7179</v>
      </c>
      <c r="G3508" s="214">
        <v>0</v>
      </c>
      <c r="H3508" s="234" t="s">
        <v>9173</v>
      </c>
      <c r="I3508" s="234"/>
      <c r="J3508" s="234"/>
      <c r="K3508" s="234"/>
      <c r="L3508" s="234"/>
      <c r="M3508" s="234"/>
      <c r="N3508" s="234" t="s">
        <v>10458</v>
      </c>
      <c r="O3508" s="249"/>
      <c r="P3508" s="249"/>
      <c r="Q3508" s="226"/>
      <c r="R3508" s="212" t="s">
        <v>2</v>
      </c>
      <c r="S3508" s="213" t="s">
        <v>9173</v>
      </c>
      <c r="T3508" s="236" t="s">
        <v>10379</v>
      </c>
      <c r="U3508" s="237" t="s">
        <v>6722</v>
      </c>
      <c r="V3508" s="237">
        <v>45567</v>
      </c>
      <c r="W3508" s="236" t="s">
        <v>6944</v>
      </c>
      <c r="X3508" s="237" t="s">
        <v>9173</v>
      </c>
      <c r="Y3508" s="237"/>
      <c r="Z3508" s="237"/>
      <c r="AA3508" s="225">
        <v>202409</v>
      </c>
      <c r="AB3508" s="246"/>
      <c r="AC3508" s="236" t="s">
        <v>7181</v>
      </c>
      <c r="AD3508" s="247" t="s">
        <v>7137</v>
      </c>
      <c r="AE3508" s="248">
        <v>0</v>
      </c>
      <c r="AF3508" s="247" t="s">
        <v>7137</v>
      </c>
      <c r="AG3508" s="242" t="str">
        <f>IFERROR(VLOOKUP(작성용!A:A,RM!A:D,4,0),"-")</f>
        <v>-</v>
      </c>
      <c r="AH3508" s="9" t="s">
        <v>9173</v>
      </c>
      <c r="AI3508" s="238" t="s">
        <v>9173</v>
      </c>
      <c r="AJ3508" s="238" t="s">
        <v>9173</v>
      </c>
      <c r="AK3508" s="238" t="s">
        <v>7182</v>
      </c>
      <c r="AL3508" s="238">
        <v>3507</v>
      </c>
    </row>
    <row r="3509" spans="1:38" x14ac:dyDescent="0.3">
      <c r="A3509" s="232">
        <v>6000526</v>
      </c>
      <c r="B3509" s="232" t="s">
        <v>10374</v>
      </c>
      <c r="C3509" s="244" t="s">
        <v>6717</v>
      </c>
      <c r="D3509" s="231" t="s">
        <v>7899</v>
      </c>
      <c r="E3509" s="239">
        <v>1101115462570</v>
      </c>
      <c r="F3509" s="243" t="s">
        <v>6931</v>
      </c>
      <c r="G3509" s="214">
        <v>0</v>
      </c>
      <c r="H3509" s="234" t="s">
        <v>9173</v>
      </c>
      <c r="I3509" s="234"/>
      <c r="J3509" s="234"/>
      <c r="K3509" s="234"/>
      <c r="L3509" s="234"/>
      <c r="M3509" s="234"/>
      <c r="N3509" s="234" t="s">
        <v>10458</v>
      </c>
      <c r="O3509" s="249"/>
      <c r="P3509" s="249"/>
      <c r="Q3509" s="226"/>
      <c r="R3509" s="212" t="s">
        <v>2</v>
      </c>
      <c r="S3509" s="213" t="s">
        <v>9173</v>
      </c>
      <c r="T3509" s="236" t="s">
        <v>10379</v>
      </c>
      <c r="U3509" s="237" t="s">
        <v>6722</v>
      </c>
      <c r="V3509" s="237">
        <v>45567</v>
      </c>
      <c r="W3509" s="236" t="s">
        <v>6944</v>
      </c>
      <c r="X3509" s="237" t="s">
        <v>9173</v>
      </c>
      <c r="Y3509" s="237"/>
      <c r="Z3509" s="237"/>
      <c r="AA3509" s="225">
        <v>202409</v>
      </c>
      <c r="AB3509" s="246"/>
      <c r="AC3509" s="236" t="s">
        <v>7181</v>
      </c>
      <c r="AD3509" s="247" t="s">
        <v>7115</v>
      </c>
      <c r="AE3509" s="248">
        <v>0</v>
      </c>
      <c r="AF3509" s="247" t="s">
        <v>7115</v>
      </c>
      <c r="AG3509" s="242" t="str">
        <f>IFERROR(VLOOKUP(작성용!A:A,RM!A:D,4,0),"-")</f>
        <v>-</v>
      </c>
      <c r="AH3509" s="9" t="s">
        <v>9173</v>
      </c>
      <c r="AI3509" s="238" t="s">
        <v>9173</v>
      </c>
      <c r="AJ3509" s="238" t="s">
        <v>9173</v>
      </c>
      <c r="AK3509" s="238" t="s">
        <v>7182</v>
      </c>
      <c r="AL3509" s="238">
        <v>3508</v>
      </c>
    </row>
    <row r="3510" spans="1:38" x14ac:dyDescent="0.3">
      <c r="A3510" s="232">
        <v>6000526</v>
      </c>
      <c r="B3510" s="232" t="s">
        <v>10374</v>
      </c>
      <c r="C3510" s="244" t="s">
        <v>6717</v>
      </c>
      <c r="D3510" s="240" t="s">
        <v>10469</v>
      </c>
      <c r="E3510" s="239">
        <v>1344110020923</v>
      </c>
      <c r="F3510" s="243" t="s">
        <v>7179</v>
      </c>
      <c r="G3510" s="214">
        <v>0</v>
      </c>
      <c r="H3510" s="234" t="s">
        <v>9173</v>
      </c>
      <c r="I3510" s="234"/>
      <c r="J3510" s="234"/>
      <c r="K3510" s="234"/>
      <c r="L3510" s="234"/>
      <c r="M3510" s="234"/>
      <c r="N3510" s="234" t="s">
        <v>10458</v>
      </c>
      <c r="O3510" s="249"/>
      <c r="P3510" s="249"/>
      <c r="Q3510" s="226"/>
      <c r="R3510" s="212" t="s">
        <v>2</v>
      </c>
      <c r="S3510" s="213" t="s">
        <v>9173</v>
      </c>
      <c r="T3510" s="236" t="s">
        <v>10379</v>
      </c>
      <c r="U3510" s="237" t="s">
        <v>6722</v>
      </c>
      <c r="V3510" s="237">
        <v>45567</v>
      </c>
      <c r="W3510" s="236" t="s">
        <v>6944</v>
      </c>
      <c r="X3510" s="237" t="s">
        <v>9173</v>
      </c>
      <c r="Y3510" s="237"/>
      <c r="Z3510" s="237"/>
      <c r="AA3510" s="225">
        <v>202409</v>
      </c>
      <c r="AB3510" s="246"/>
      <c r="AC3510" s="236" t="s">
        <v>7181</v>
      </c>
      <c r="AD3510" s="247" t="s">
        <v>7077</v>
      </c>
      <c r="AE3510" s="248">
        <v>0.4</v>
      </c>
      <c r="AF3510" s="247" t="s">
        <v>7077</v>
      </c>
      <c r="AG3510" s="242" t="str">
        <f>IFERROR(VLOOKUP(작성용!A:A,RM!A:D,4,0),"-")</f>
        <v>-</v>
      </c>
      <c r="AH3510" s="9" t="s">
        <v>9173</v>
      </c>
      <c r="AI3510" s="238" t="s">
        <v>9173</v>
      </c>
      <c r="AJ3510" s="238" t="s">
        <v>9173</v>
      </c>
      <c r="AK3510" s="238" t="s">
        <v>7182</v>
      </c>
      <c r="AL3510" s="238">
        <v>3509</v>
      </c>
    </row>
    <row r="3511" spans="1:38" x14ac:dyDescent="0.3">
      <c r="A3511" s="232">
        <v>6000526</v>
      </c>
      <c r="B3511" s="232" t="s">
        <v>10374</v>
      </c>
      <c r="C3511" s="244" t="s">
        <v>6717</v>
      </c>
      <c r="D3511" s="231" t="s">
        <v>9161</v>
      </c>
      <c r="E3511" s="239">
        <v>1752110036727</v>
      </c>
      <c r="F3511" s="243" t="s">
        <v>7044</v>
      </c>
      <c r="G3511" s="214">
        <v>1</v>
      </c>
      <c r="H3511" s="234" t="s">
        <v>9173</v>
      </c>
      <c r="I3511" s="234"/>
      <c r="J3511" s="234"/>
      <c r="K3511" s="234"/>
      <c r="L3511" s="234"/>
      <c r="M3511" s="234"/>
      <c r="N3511" s="234" t="s">
        <v>10458</v>
      </c>
      <c r="O3511" s="249"/>
      <c r="P3511" s="249"/>
      <c r="Q3511" s="226"/>
      <c r="R3511" s="212" t="s">
        <v>2</v>
      </c>
      <c r="S3511" s="213" t="s">
        <v>9173</v>
      </c>
      <c r="T3511" s="236" t="s">
        <v>10379</v>
      </c>
      <c r="U3511" s="237" t="s">
        <v>6722</v>
      </c>
      <c r="V3511" s="237">
        <v>45567</v>
      </c>
      <c r="W3511" s="236" t="s">
        <v>6944</v>
      </c>
      <c r="X3511" s="237" t="s">
        <v>9173</v>
      </c>
      <c r="Y3511" s="237"/>
      <c r="Z3511" s="237"/>
      <c r="AA3511" s="225">
        <v>202409</v>
      </c>
      <c r="AB3511" s="246"/>
      <c r="AC3511" s="236" t="s">
        <v>7181</v>
      </c>
      <c r="AD3511" s="247" t="s">
        <v>7196</v>
      </c>
      <c r="AE3511" s="248">
        <v>0</v>
      </c>
      <c r="AF3511" s="247" t="s">
        <v>7196</v>
      </c>
      <c r="AG3511" s="242" t="str">
        <f>IFERROR(VLOOKUP(작성용!A:A,RM!A:D,4,0),"-")</f>
        <v>-</v>
      </c>
      <c r="AH3511" s="9" t="s">
        <v>9173</v>
      </c>
      <c r="AI3511" s="238" t="s">
        <v>9173</v>
      </c>
      <c r="AJ3511" s="238" t="s">
        <v>9173</v>
      </c>
      <c r="AK3511" s="238" t="s">
        <v>7182</v>
      </c>
      <c r="AL3511" s="238">
        <v>3510</v>
      </c>
    </row>
    <row r="3512" spans="1:38" x14ac:dyDescent="0.3">
      <c r="A3512" s="232">
        <v>6000526</v>
      </c>
      <c r="B3512" s="232" t="s">
        <v>10374</v>
      </c>
      <c r="C3512" s="244" t="s">
        <v>6717</v>
      </c>
      <c r="D3512" s="240" t="s">
        <v>9050</v>
      </c>
      <c r="E3512" s="239">
        <v>1311110621184</v>
      </c>
      <c r="F3512" s="243" t="s">
        <v>7044</v>
      </c>
      <c r="G3512" s="214">
        <v>0</v>
      </c>
      <c r="H3512" s="234" t="s">
        <v>9173</v>
      </c>
      <c r="I3512" s="234"/>
      <c r="J3512" s="234"/>
      <c r="K3512" s="234"/>
      <c r="L3512" s="234"/>
      <c r="M3512" s="234"/>
      <c r="N3512" s="234" t="s">
        <v>10458</v>
      </c>
      <c r="O3512" s="249"/>
      <c r="P3512" s="249"/>
      <c r="Q3512" s="226"/>
      <c r="R3512" s="212" t="s">
        <v>2</v>
      </c>
      <c r="S3512" s="213" t="s">
        <v>9173</v>
      </c>
      <c r="T3512" s="236" t="s">
        <v>10379</v>
      </c>
      <c r="U3512" s="237" t="s">
        <v>6722</v>
      </c>
      <c r="V3512" s="237">
        <v>45567</v>
      </c>
      <c r="W3512" s="236" t="s">
        <v>6944</v>
      </c>
      <c r="X3512" s="237" t="s">
        <v>9173</v>
      </c>
      <c r="Y3512" s="237"/>
      <c r="Z3512" s="237"/>
      <c r="AA3512" s="225">
        <v>202409</v>
      </c>
      <c r="AB3512" s="246"/>
      <c r="AC3512" s="236" t="s">
        <v>7181</v>
      </c>
      <c r="AD3512" s="247" t="s">
        <v>7158</v>
      </c>
      <c r="AE3512" s="248">
        <v>0</v>
      </c>
      <c r="AF3512" s="247" t="s">
        <v>7158</v>
      </c>
      <c r="AG3512" s="242" t="str">
        <f>IFERROR(VLOOKUP(작성용!A:A,RM!A:D,4,0),"-")</f>
        <v>-</v>
      </c>
      <c r="AH3512" s="9" t="s">
        <v>9173</v>
      </c>
      <c r="AI3512" s="238" t="s">
        <v>9173</v>
      </c>
      <c r="AJ3512" s="238" t="s">
        <v>9173</v>
      </c>
      <c r="AK3512" s="238" t="s">
        <v>7182</v>
      </c>
      <c r="AL3512" s="238">
        <v>3511</v>
      </c>
    </row>
    <row r="3513" spans="1:38" x14ac:dyDescent="0.3">
      <c r="A3513" s="232">
        <v>6000526</v>
      </c>
      <c r="B3513" s="232" t="s">
        <v>10374</v>
      </c>
      <c r="C3513" s="244" t="s">
        <v>6717</v>
      </c>
      <c r="D3513" s="240" t="s">
        <v>10470</v>
      </c>
      <c r="E3513" s="239">
        <v>1601110397954</v>
      </c>
      <c r="F3513" s="243" t="s">
        <v>7044</v>
      </c>
      <c r="G3513" s="214">
        <v>0</v>
      </c>
      <c r="H3513" s="234" t="s">
        <v>9173</v>
      </c>
      <c r="I3513" s="234"/>
      <c r="J3513" s="234"/>
      <c r="K3513" s="234"/>
      <c r="L3513" s="234"/>
      <c r="M3513" s="234"/>
      <c r="N3513" s="234" t="s">
        <v>10458</v>
      </c>
      <c r="O3513" s="249"/>
      <c r="P3513" s="249"/>
      <c r="Q3513" s="226"/>
      <c r="R3513" s="212" t="s">
        <v>2</v>
      </c>
      <c r="S3513" s="213" t="s">
        <v>9173</v>
      </c>
      <c r="T3513" s="236" t="s">
        <v>10379</v>
      </c>
      <c r="U3513" s="237" t="s">
        <v>6722</v>
      </c>
      <c r="V3513" s="237">
        <v>45567</v>
      </c>
      <c r="W3513" s="236" t="s">
        <v>6944</v>
      </c>
      <c r="X3513" s="237" t="s">
        <v>9173</v>
      </c>
      <c r="Y3513" s="237"/>
      <c r="Z3513" s="237"/>
      <c r="AA3513" s="225">
        <v>202409</v>
      </c>
      <c r="AB3513" s="246"/>
      <c r="AC3513" s="236" t="s">
        <v>7181</v>
      </c>
      <c r="AD3513" s="247" t="s">
        <v>7221</v>
      </c>
      <c r="AE3513" s="248">
        <v>0.4</v>
      </c>
      <c r="AF3513" s="247" t="s">
        <v>7221</v>
      </c>
      <c r="AG3513" s="242" t="str">
        <f>IFERROR(VLOOKUP(작성용!A:A,RM!A:D,4,0),"-")</f>
        <v>-</v>
      </c>
      <c r="AH3513" s="9" t="s">
        <v>9173</v>
      </c>
      <c r="AI3513" s="238" t="s">
        <v>9173</v>
      </c>
      <c r="AJ3513" s="238" t="s">
        <v>9173</v>
      </c>
      <c r="AK3513" s="238" t="s">
        <v>7182</v>
      </c>
      <c r="AL3513" s="238">
        <v>3512</v>
      </c>
    </row>
    <row r="3514" spans="1:38" x14ac:dyDescent="0.3">
      <c r="A3514" s="232">
        <v>6000526</v>
      </c>
      <c r="B3514" s="232" t="s">
        <v>10374</v>
      </c>
      <c r="C3514" s="244" t="s">
        <v>6717</v>
      </c>
      <c r="D3514" s="240" t="s">
        <v>10470</v>
      </c>
      <c r="E3514" s="239">
        <v>1601110397954</v>
      </c>
      <c r="F3514" s="243" t="s">
        <v>7044</v>
      </c>
      <c r="G3514" s="214">
        <v>1</v>
      </c>
      <c r="H3514" s="234" t="s">
        <v>9173</v>
      </c>
      <c r="I3514" s="234"/>
      <c r="J3514" s="234"/>
      <c r="K3514" s="234"/>
      <c r="L3514" s="234"/>
      <c r="M3514" s="234"/>
      <c r="N3514" s="234" t="s">
        <v>10458</v>
      </c>
      <c r="O3514" s="249"/>
      <c r="P3514" s="249"/>
      <c r="Q3514" s="226"/>
      <c r="R3514" s="212" t="s">
        <v>2</v>
      </c>
      <c r="S3514" s="213" t="s">
        <v>9173</v>
      </c>
      <c r="T3514" s="236" t="s">
        <v>10379</v>
      </c>
      <c r="U3514" s="237" t="s">
        <v>6722</v>
      </c>
      <c r="V3514" s="237">
        <v>45567</v>
      </c>
      <c r="W3514" s="236" t="s">
        <v>6944</v>
      </c>
      <c r="X3514" s="237" t="s">
        <v>9173</v>
      </c>
      <c r="Y3514" s="237"/>
      <c r="Z3514" s="237"/>
      <c r="AA3514" s="225">
        <v>202409</v>
      </c>
      <c r="AB3514" s="246"/>
      <c r="AC3514" s="236" t="s">
        <v>7181</v>
      </c>
      <c r="AD3514" s="247" t="s">
        <v>7221</v>
      </c>
      <c r="AE3514" s="248">
        <v>0</v>
      </c>
      <c r="AF3514" s="247" t="s">
        <v>7221</v>
      </c>
      <c r="AG3514" s="242" t="str">
        <f>IFERROR(VLOOKUP(작성용!A:A,RM!A:D,4,0),"-")</f>
        <v>-</v>
      </c>
      <c r="AH3514" s="9" t="s">
        <v>9173</v>
      </c>
      <c r="AI3514" s="238" t="s">
        <v>9173</v>
      </c>
      <c r="AJ3514" s="238" t="s">
        <v>9173</v>
      </c>
      <c r="AK3514" s="238" t="s">
        <v>7182</v>
      </c>
      <c r="AL3514" s="238">
        <v>3513</v>
      </c>
    </row>
    <row r="3515" spans="1:38" x14ac:dyDescent="0.3">
      <c r="A3515" s="232">
        <v>6000526</v>
      </c>
      <c r="B3515" s="232" t="s">
        <v>10374</v>
      </c>
      <c r="C3515" s="244" t="s">
        <v>6717</v>
      </c>
      <c r="D3515" s="231" t="s">
        <v>10471</v>
      </c>
      <c r="E3515" s="239">
        <v>1101111874448</v>
      </c>
      <c r="F3515" s="243" t="s">
        <v>7044</v>
      </c>
      <c r="G3515" s="214">
        <v>0</v>
      </c>
      <c r="H3515" s="234" t="s">
        <v>9173</v>
      </c>
      <c r="I3515" s="234"/>
      <c r="J3515" s="234"/>
      <c r="K3515" s="234"/>
      <c r="L3515" s="234"/>
      <c r="M3515" s="234"/>
      <c r="N3515" s="234" t="s">
        <v>10458</v>
      </c>
      <c r="O3515" s="249"/>
      <c r="P3515" s="249"/>
      <c r="Q3515" s="226"/>
      <c r="R3515" s="212" t="s">
        <v>2</v>
      </c>
      <c r="S3515" s="213" t="s">
        <v>9173</v>
      </c>
      <c r="T3515" s="236" t="s">
        <v>10379</v>
      </c>
      <c r="U3515" s="237" t="s">
        <v>6722</v>
      </c>
      <c r="V3515" s="237">
        <v>45567</v>
      </c>
      <c r="W3515" s="236" t="s">
        <v>6944</v>
      </c>
      <c r="X3515" s="237" t="s">
        <v>9173</v>
      </c>
      <c r="Y3515" s="237"/>
      <c r="Z3515" s="237"/>
      <c r="AA3515" s="225">
        <v>202409</v>
      </c>
      <c r="AB3515" s="246"/>
      <c r="AC3515" s="236" t="s">
        <v>7181</v>
      </c>
      <c r="AD3515" s="273" t="s">
        <v>4435</v>
      </c>
      <c r="AE3515" s="248">
        <v>0</v>
      </c>
      <c r="AF3515" s="273" t="s">
        <v>4435</v>
      </c>
      <c r="AG3515" s="242" t="str">
        <f>IFERROR(VLOOKUP(작성용!A:A,RM!A:D,4,0),"-")</f>
        <v>-</v>
      </c>
      <c r="AH3515" s="9" t="s">
        <v>9173</v>
      </c>
      <c r="AI3515" s="238" t="s">
        <v>9173</v>
      </c>
      <c r="AJ3515" s="238" t="s">
        <v>9173</v>
      </c>
      <c r="AK3515" s="238" t="s">
        <v>7182</v>
      </c>
      <c r="AL3515" s="238">
        <v>3514</v>
      </c>
    </row>
    <row r="3516" spans="1:38" x14ac:dyDescent="0.3">
      <c r="A3516" s="232">
        <v>6000526</v>
      </c>
      <c r="B3516" s="232" t="s">
        <v>10374</v>
      </c>
      <c r="C3516" s="244" t="s">
        <v>6717</v>
      </c>
      <c r="D3516" s="240" t="s">
        <v>8470</v>
      </c>
      <c r="E3516" s="239">
        <v>1101116479201</v>
      </c>
      <c r="F3516" s="243" t="s">
        <v>7044</v>
      </c>
      <c r="G3516" s="214">
        <v>2</v>
      </c>
      <c r="H3516" s="234" t="s">
        <v>9173</v>
      </c>
      <c r="I3516" s="234"/>
      <c r="J3516" s="234"/>
      <c r="K3516" s="234"/>
      <c r="L3516" s="234"/>
      <c r="M3516" s="234"/>
      <c r="N3516" s="234" t="s">
        <v>10458</v>
      </c>
      <c r="O3516" s="249"/>
      <c r="P3516" s="249"/>
      <c r="Q3516" s="226"/>
      <c r="R3516" s="212" t="s">
        <v>2</v>
      </c>
      <c r="S3516" s="213" t="s">
        <v>9173</v>
      </c>
      <c r="T3516" s="236" t="s">
        <v>10379</v>
      </c>
      <c r="U3516" s="237" t="s">
        <v>6722</v>
      </c>
      <c r="V3516" s="237">
        <v>45567</v>
      </c>
      <c r="W3516" s="236" t="s">
        <v>6944</v>
      </c>
      <c r="X3516" s="237" t="s">
        <v>9173</v>
      </c>
      <c r="Y3516" s="237"/>
      <c r="Z3516" s="237"/>
      <c r="AA3516" s="225">
        <v>202409</v>
      </c>
      <c r="AB3516" s="246"/>
      <c r="AC3516" s="236" t="s">
        <v>7181</v>
      </c>
      <c r="AD3516" s="247" t="s">
        <v>7119</v>
      </c>
      <c r="AE3516" s="248">
        <v>0</v>
      </c>
      <c r="AF3516" s="247" t="s">
        <v>7119</v>
      </c>
      <c r="AG3516" s="242" t="str">
        <f>IFERROR(VLOOKUP(작성용!A:A,RM!A:D,4,0),"-")</f>
        <v>-</v>
      </c>
      <c r="AH3516" s="9" t="s">
        <v>9173</v>
      </c>
      <c r="AI3516" s="238" t="s">
        <v>9173</v>
      </c>
      <c r="AJ3516" s="238" t="s">
        <v>9173</v>
      </c>
      <c r="AK3516" s="238" t="s">
        <v>7182</v>
      </c>
      <c r="AL3516" s="238">
        <v>3515</v>
      </c>
    </row>
    <row r="3517" spans="1:38" x14ac:dyDescent="0.3">
      <c r="A3517" s="232">
        <v>6000526</v>
      </c>
      <c r="B3517" s="232" t="s">
        <v>10374</v>
      </c>
      <c r="C3517" s="244" t="s">
        <v>6717</v>
      </c>
      <c r="D3517" s="240" t="s">
        <v>9156</v>
      </c>
      <c r="E3517" s="239">
        <v>1101115707778</v>
      </c>
      <c r="F3517" s="243" t="s">
        <v>7044</v>
      </c>
      <c r="G3517" s="214">
        <v>0</v>
      </c>
      <c r="H3517" s="234" t="s">
        <v>9173</v>
      </c>
      <c r="I3517" s="234"/>
      <c r="J3517" s="234"/>
      <c r="K3517" s="234"/>
      <c r="L3517" s="234"/>
      <c r="M3517" s="234"/>
      <c r="N3517" s="234" t="s">
        <v>10458</v>
      </c>
      <c r="O3517" s="249"/>
      <c r="P3517" s="249"/>
      <c r="Q3517" s="226"/>
      <c r="R3517" s="212" t="s">
        <v>2</v>
      </c>
      <c r="S3517" s="213" t="s">
        <v>9173</v>
      </c>
      <c r="T3517" s="236" t="s">
        <v>10379</v>
      </c>
      <c r="U3517" s="237" t="s">
        <v>6722</v>
      </c>
      <c r="V3517" s="237">
        <v>45567</v>
      </c>
      <c r="W3517" s="236" t="s">
        <v>6944</v>
      </c>
      <c r="X3517" s="237" t="s">
        <v>9173</v>
      </c>
      <c r="Y3517" s="237"/>
      <c r="Z3517" s="237"/>
      <c r="AA3517" s="225">
        <v>202409</v>
      </c>
      <c r="AB3517" s="246"/>
      <c r="AC3517" s="236" t="s">
        <v>7181</v>
      </c>
      <c r="AD3517" s="247" t="s">
        <v>7137</v>
      </c>
      <c r="AE3517" s="248">
        <v>0</v>
      </c>
      <c r="AF3517" s="247" t="s">
        <v>7137</v>
      </c>
      <c r="AG3517" s="242" t="str">
        <f>IFERROR(VLOOKUP(작성용!A:A,RM!A:D,4,0),"-")</f>
        <v>-</v>
      </c>
      <c r="AH3517" s="9" t="s">
        <v>9173</v>
      </c>
      <c r="AI3517" s="238" t="s">
        <v>9173</v>
      </c>
      <c r="AJ3517" s="238" t="s">
        <v>9173</v>
      </c>
      <c r="AK3517" s="238" t="s">
        <v>7182</v>
      </c>
      <c r="AL3517" s="238">
        <v>3516</v>
      </c>
    </row>
    <row r="3518" spans="1:38" x14ac:dyDescent="0.3">
      <c r="A3518" s="232">
        <v>6000526</v>
      </c>
      <c r="B3518" s="232" t="s">
        <v>10374</v>
      </c>
      <c r="C3518" s="244" t="s">
        <v>6717</v>
      </c>
      <c r="D3518" s="240" t="s">
        <v>9156</v>
      </c>
      <c r="E3518" s="239">
        <v>1101115707778</v>
      </c>
      <c r="F3518" s="243" t="s">
        <v>7179</v>
      </c>
      <c r="G3518" s="214">
        <v>0</v>
      </c>
      <c r="H3518" s="234" t="s">
        <v>9173</v>
      </c>
      <c r="I3518" s="234"/>
      <c r="J3518" s="234"/>
      <c r="K3518" s="234"/>
      <c r="L3518" s="234"/>
      <c r="M3518" s="234"/>
      <c r="N3518" s="234" t="s">
        <v>10458</v>
      </c>
      <c r="O3518" s="249"/>
      <c r="P3518" s="249"/>
      <c r="Q3518" s="226"/>
      <c r="R3518" s="212" t="s">
        <v>2</v>
      </c>
      <c r="S3518" s="213" t="s">
        <v>9173</v>
      </c>
      <c r="T3518" s="236" t="s">
        <v>10379</v>
      </c>
      <c r="U3518" s="237" t="s">
        <v>6722</v>
      </c>
      <c r="V3518" s="237">
        <v>45567</v>
      </c>
      <c r="W3518" s="236" t="s">
        <v>6944</v>
      </c>
      <c r="X3518" s="237" t="s">
        <v>9173</v>
      </c>
      <c r="Y3518" s="237"/>
      <c r="Z3518" s="237"/>
      <c r="AA3518" s="225">
        <v>202409</v>
      </c>
      <c r="AB3518" s="246"/>
      <c r="AC3518" s="236" t="s">
        <v>7181</v>
      </c>
      <c r="AD3518" s="247" t="s">
        <v>7137</v>
      </c>
      <c r="AE3518" s="248">
        <v>0</v>
      </c>
      <c r="AF3518" s="247" t="s">
        <v>7137</v>
      </c>
      <c r="AG3518" s="242" t="str">
        <f>IFERROR(VLOOKUP(작성용!A:A,RM!A:D,4,0),"-")</f>
        <v>-</v>
      </c>
      <c r="AH3518" s="9" t="s">
        <v>9173</v>
      </c>
      <c r="AI3518" s="238" t="s">
        <v>9173</v>
      </c>
      <c r="AJ3518" s="238" t="s">
        <v>9173</v>
      </c>
      <c r="AK3518" s="238" t="s">
        <v>7182</v>
      </c>
      <c r="AL3518" s="238">
        <v>3517</v>
      </c>
    </row>
    <row r="3519" spans="1:38" x14ac:dyDescent="0.3">
      <c r="A3519" s="232">
        <v>6000526</v>
      </c>
      <c r="B3519" s="232" t="s">
        <v>10374</v>
      </c>
      <c r="C3519" s="244" t="s">
        <v>6717</v>
      </c>
      <c r="D3519" s="231" t="s">
        <v>10472</v>
      </c>
      <c r="E3519" s="239">
        <v>1311110499870</v>
      </c>
      <c r="F3519" s="243" t="s">
        <v>7044</v>
      </c>
      <c r="G3519" s="214">
        <v>0</v>
      </c>
      <c r="H3519" s="234" t="s">
        <v>9173</v>
      </c>
      <c r="I3519" s="234"/>
      <c r="J3519" s="234"/>
      <c r="K3519" s="234"/>
      <c r="L3519" s="234"/>
      <c r="M3519" s="234"/>
      <c r="N3519" s="234" t="s">
        <v>10458</v>
      </c>
      <c r="O3519" s="249"/>
      <c r="P3519" s="249"/>
      <c r="Q3519" s="226"/>
      <c r="R3519" s="212" t="s">
        <v>2</v>
      </c>
      <c r="S3519" s="213" t="s">
        <v>9173</v>
      </c>
      <c r="T3519" s="236" t="s">
        <v>10379</v>
      </c>
      <c r="U3519" s="237" t="s">
        <v>6722</v>
      </c>
      <c r="V3519" s="237">
        <v>45567</v>
      </c>
      <c r="W3519" s="236" t="s">
        <v>6944</v>
      </c>
      <c r="X3519" s="237" t="s">
        <v>9173</v>
      </c>
      <c r="Y3519" s="237"/>
      <c r="Z3519" s="237"/>
      <c r="AA3519" s="225">
        <v>202409</v>
      </c>
      <c r="AB3519" s="246"/>
      <c r="AC3519" s="236" t="s">
        <v>7181</v>
      </c>
      <c r="AD3519" s="247" t="s">
        <v>7196</v>
      </c>
      <c r="AE3519" s="248">
        <v>0</v>
      </c>
      <c r="AF3519" s="247" t="s">
        <v>7196</v>
      </c>
      <c r="AG3519" s="242" t="str">
        <f>IFERROR(VLOOKUP(작성용!A:A,RM!A:D,4,0),"-")</f>
        <v>-</v>
      </c>
      <c r="AH3519" s="9" t="s">
        <v>9173</v>
      </c>
      <c r="AI3519" s="238" t="s">
        <v>9173</v>
      </c>
      <c r="AJ3519" s="238" t="s">
        <v>9173</v>
      </c>
      <c r="AK3519" s="238" t="s">
        <v>7182</v>
      </c>
      <c r="AL3519" s="238">
        <v>3518</v>
      </c>
    </row>
    <row r="3520" spans="1:38" x14ac:dyDescent="0.3">
      <c r="A3520" s="232">
        <v>6000526</v>
      </c>
      <c r="B3520" s="232" t="s">
        <v>10374</v>
      </c>
      <c r="C3520" s="244" t="s">
        <v>6717</v>
      </c>
      <c r="D3520" s="240" t="s">
        <v>6694</v>
      </c>
      <c r="E3520" s="239">
        <v>1101115812288</v>
      </c>
      <c r="F3520" s="243" t="s">
        <v>7044</v>
      </c>
      <c r="G3520" s="214">
        <v>0</v>
      </c>
      <c r="H3520" s="234" t="s">
        <v>9173</v>
      </c>
      <c r="I3520" s="234"/>
      <c r="J3520" s="234"/>
      <c r="K3520" s="234"/>
      <c r="L3520" s="234"/>
      <c r="M3520" s="234"/>
      <c r="N3520" s="234" t="s">
        <v>10458</v>
      </c>
      <c r="O3520" s="249"/>
      <c r="P3520" s="249"/>
      <c r="Q3520" s="226"/>
      <c r="R3520" s="212" t="s">
        <v>2</v>
      </c>
      <c r="S3520" s="213" t="s">
        <v>9173</v>
      </c>
      <c r="T3520" s="236" t="s">
        <v>10379</v>
      </c>
      <c r="U3520" s="237" t="s">
        <v>6722</v>
      </c>
      <c r="V3520" s="237">
        <v>45567</v>
      </c>
      <c r="W3520" s="236" t="s">
        <v>6944</v>
      </c>
      <c r="X3520" s="237" t="s">
        <v>9173</v>
      </c>
      <c r="Y3520" s="237"/>
      <c r="Z3520" s="237"/>
      <c r="AA3520" s="225">
        <v>202409</v>
      </c>
      <c r="AB3520" s="246"/>
      <c r="AC3520" s="236" t="s">
        <v>7181</v>
      </c>
      <c r="AD3520" s="247" t="s">
        <v>7111</v>
      </c>
      <c r="AE3520" s="248">
        <v>0.4</v>
      </c>
      <c r="AF3520" s="247" t="s">
        <v>7111</v>
      </c>
      <c r="AG3520" s="242" t="str">
        <f>IFERROR(VLOOKUP(작성용!A:A,RM!A:D,4,0),"-")</f>
        <v>-</v>
      </c>
      <c r="AH3520" s="9" t="s">
        <v>9173</v>
      </c>
      <c r="AI3520" s="238" t="s">
        <v>9173</v>
      </c>
      <c r="AJ3520" s="238" t="s">
        <v>9173</v>
      </c>
      <c r="AK3520" s="238" t="s">
        <v>7182</v>
      </c>
      <c r="AL3520" s="238">
        <v>3519</v>
      </c>
    </row>
    <row r="3521" spans="1:38" x14ac:dyDescent="0.3">
      <c r="A3521" s="232">
        <v>6000526</v>
      </c>
      <c r="B3521" s="232" t="s">
        <v>10374</v>
      </c>
      <c r="C3521" s="244" t="s">
        <v>6717</v>
      </c>
      <c r="D3521" s="240" t="s">
        <v>6694</v>
      </c>
      <c r="E3521" s="239">
        <v>1101115812288</v>
      </c>
      <c r="F3521" s="243" t="s">
        <v>7179</v>
      </c>
      <c r="G3521" s="214">
        <v>0</v>
      </c>
      <c r="H3521" s="234" t="s">
        <v>9173</v>
      </c>
      <c r="I3521" s="234"/>
      <c r="J3521" s="234"/>
      <c r="K3521" s="234"/>
      <c r="L3521" s="234"/>
      <c r="M3521" s="234"/>
      <c r="N3521" s="234" t="s">
        <v>10458</v>
      </c>
      <c r="O3521" s="249"/>
      <c r="P3521" s="249"/>
      <c r="Q3521" s="226"/>
      <c r="R3521" s="212" t="s">
        <v>2</v>
      </c>
      <c r="S3521" s="213" t="s">
        <v>9173</v>
      </c>
      <c r="T3521" s="236" t="s">
        <v>10379</v>
      </c>
      <c r="U3521" s="237" t="s">
        <v>6722</v>
      </c>
      <c r="V3521" s="237">
        <v>45567</v>
      </c>
      <c r="W3521" s="236" t="s">
        <v>6944</v>
      </c>
      <c r="X3521" s="237" t="s">
        <v>9173</v>
      </c>
      <c r="Y3521" s="237"/>
      <c r="Z3521" s="237"/>
      <c r="AA3521" s="225">
        <v>202409</v>
      </c>
      <c r="AB3521" s="246"/>
      <c r="AC3521" s="236" t="s">
        <v>7181</v>
      </c>
      <c r="AD3521" s="247" t="s">
        <v>7111</v>
      </c>
      <c r="AE3521" s="248">
        <v>0</v>
      </c>
      <c r="AF3521" s="247" t="s">
        <v>7111</v>
      </c>
      <c r="AG3521" s="242" t="str">
        <f>IFERROR(VLOOKUP(작성용!A:A,RM!A:D,4,0),"-")</f>
        <v>-</v>
      </c>
      <c r="AH3521" s="9" t="s">
        <v>9173</v>
      </c>
      <c r="AI3521" s="238" t="s">
        <v>9173</v>
      </c>
      <c r="AJ3521" s="238" t="s">
        <v>9173</v>
      </c>
      <c r="AK3521" s="238" t="s">
        <v>7182</v>
      </c>
      <c r="AL3521" s="238">
        <v>3520</v>
      </c>
    </row>
    <row r="3522" spans="1:38" x14ac:dyDescent="0.3">
      <c r="A3522" s="232">
        <v>6000526</v>
      </c>
      <c r="B3522" s="232" t="s">
        <v>10374</v>
      </c>
      <c r="C3522" s="244" t="s">
        <v>6717</v>
      </c>
      <c r="D3522" s="240" t="s">
        <v>6694</v>
      </c>
      <c r="E3522" s="239">
        <v>1101115812288</v>
      </c>
      <c r="F3522" s="243" t="s">
        <v>6966</v>
      </c>
      <c r="G3522" s="214">
        <v>0</v>
      </c>
      <c r="H3522" s="234" t="s">
        <v>9173</v>
      </c>
      <c r="I3522" s="234"/>
      <c r="J3522" s="234"/>
      <c r="K3522" s="234"/>
      <c r="L3522" s="234"/>
      <c r="M3522" s="234"/>
      <c r="N3522" s="234" t="s">
        <v>10458</v>
      </c>
      <c r="O3522" s="249"/>
      <c r="P3522" s="249"/>
      <c r="Q3522" s="226"/>
      <c r="R3522" s="212" t="s">
        <v>2</v>
      </c>
      <c r="S3522" s="213" t="s">
        <v>9173</v>
      </c>
      <c r="T3522" s="236" t="s">
        <v>10379</v>
      </c>
      <c r="U3522" s="237" t="s">
        <v>6722</v>
      </c>
      <c r="V3522" s="237">
        <v>45567</v>
      </c>
      <c r="W3522" s="236" t="s">
        <v>6944</v>
      </c>
      <c r="X3522" s="237" t="s">
        <v>9173</v>
      </c>
      <c r="Y3522" s="237"/>
      <c r="Z3522" s="237"/>
      <c r="AA3522" s="225">
        <v>202409</v>
      </c>
      <c r="AB3522" s="246"/>
      <c r="AC3522" s="236" t="s">
        <v>7181</v>
      </c>
      <c r="AD3522" s="247" t="s">
        <v>7111</v>
      </c>
      <c r="AE3522" s="248">
        <v>0</v>
      </c>
      <c r="AF3522" s="247" t="s">
        <v>7111</v>
      </c>
      <c r="AG3522" s="242" t="str">
        <f>IFERROR(VLOOKUP(작성용!A:A,RM!A:D,4,0),"-")</f>
        <v>-</v>
      </c>
      <c r="AH3522" s="9" t="s">
        <v>9173</v>
      </c>
      <c r="AI3522" s="238" t="s">
        <v>9173</v>
      </c>
      <c r="AJ3522" s="238" t="s">
        <v>9173</v>
      </c>
      <c r="AK3522" s="238" t="s">
        <v>7182</v>
      </c>
      <c r="AL3522" s="238">
        <v>3521</v>
      </c>
    </row>
    <row r="3523" spans="1:38" x14ac:dyDescent="0.3">
      <c r="A3523" s="232">
        <v>6000526</v>
      </c>
      <c r="B3523" s="232" t="s">
        <v>10374</v>
      </c>
      <c r="C3523" s="244" t="s">
        <v>6717</v>
      </c>
      <c r="D3523" s="231" t="s">
        <v>10473</v>
      </c>
      <c r="E3523" s="239">
        <v>1101114734152</v>
      </c>
      <c r="F3523" s="243" t="s">
        <v>7179</v>
      </c>
      <c r="G3523" s="214">
        <v>0</v>
      </c>
      <c r="H3523" s="234" t="s">
        <v>9173</v>
      </c>
      <c r="I3523" s="234"/>
      <c r="J3523" s="234"/>
      <c r="K3523" s="234"/>
      <c r="L3523" s="234"/>
      <c r="M3523" s="234"/>
      <c r="N3523" s="234" t="s">
        <v>10458</v>
      </c>
      <c r="O3523" s="249"/>
      <c r="P3523" s="249"/>
      <c r="Q3523" s="226"/>
      <c r="R3523" s="212" t="s">
        <v>2</v>
      </c>
      <c r="S3523" s="213" t="s">
        <v>9173</v>
      </c>
      <c r="T3523" s="236" t="s">
        <v>10379</v>
      </c>
      <c r="U3523" s="237" t="s">
        <v>6722</v>
      </c>
      <c r="V3523" s="237">
        <v>45567</v>
      </c>
      <c r="W3523" s="236" t="s">
        <v>6944</v>
      </c>
      <c r="X3523" s="237" t="s">
        <v>9173</v>
      </c>
      <c r="Y3523" s="237"/>
      <c r="Z3523" s="237"/>
      <c r="AA3523" s="225">
        <v>202409</v>
      </c>
      <c r="AB3523" s="246"/>
      <c r="AC3523" s="236" t="s">
        <v>7181</v>
      </c>
      <c r="AD3523" s="247" t="s">
        <v>7133</v>
      </c>
      <c r="AE3523" s="248">
        <v>0</v>
      </c>
      <c r="AF3523" s="247" t="s">
        <v>7133</v>
      </c>
      <c r="AG3523" s="242" t="str">
        <f>IFERROR(VLOOKUP(작성용!A:A,RM!A:D,4,0),"-")</f>
        <v>-</v>
      </c>
      <c r="AH3523" s="9" t="s">
        <v>9173</v>
      </c>
      <c r="AI3523" s="238" t="s">
        <v>9173</v>
      </c>
      <c r="AJ3523" s="238" t="s">
        <v>9173</v>
      </c>
      <c r="AK3523" s="238" t="s">
        <v>7182</v>
      </c>
      <c r="AL3523" s="238">
        <v>3522</v>
      </c>
    </row>
    <row r="3524" spans="1:38" x14ac:dyDescent="0.3">
      <c r="A3524" s="232">
        <v>6000526</v>
      </c>
      <c r="B3524" s="232" t="s">
        <v>10374</v>
      </c>
      <c r="C3524" s="244" t="s">
        <v>6717</v>
      </c>
      <c r="D3524" s="240" t="s">
        <v>10435</v>
      </c>
      <c r="E3524" s="239">
        <v>1511110047732</v>
      </c>
      <c r="F3524" s="243" t="s">
        <v>7044</v>
      </c>
      <c r="G3524" s="214">
        <v>0</v>
      </c>
      <c r="H3524" s="234" t="s">
        <v>9173</v>
      </c>
      <c r="I3524" s="234"/>
      <c r="J3524" s="234"/>
      <c r="K3524" s="234"/>
      <c r="L3524" s="234"/>
      <c r="M3524" s="234"/>
      <c r="N3524" s="234" t="s">
        <v>10458</v>
      </c>
      <c r="O3524" s="249"/>
      <c r="P3524" s="249"/>
      <c r="Q3524" s="226"/>
      <c r="R3524" s="212" t="s">
        <v>2</v>
      </c>
      <c r="S3524" s="213" t="s">
        <v>9173</v>
      </c>
      <c r="T3524" s="236" t="s">
        <v>10379</v>
      </c>
      <c r="U3524" s="237" t="s">
        <v>6722</v>
      </c>
      <c r="V3524" s="237">
        <v>45567</v>
      </c>
      <c r="W3524" s="236" t="s">
        <v>6944</v>
      </c>
      <c r="X3524" s="237" t="s">
        <v>9173</v>
      </c>
      <c r="Y3524" s="237"/>
      <c r="Z3524" s="237"/>
      <c r="AA3524" s="225">
        <v>202409</v>
      </c>
      <c r="AB3524" s="246"/>
      <c r="AC3524" s="236" t="s">
        <v>7181</v>
      </c>
      <c r="AD3524" s="247" t="s">
        <v>7119</v>
      </c>
      <c r="AE3524" s="248">
        <v>0</v>
      </c>
      <c r="AF3524" s="247" t="s">
        <v>7119</v>
      </c>
      <c r="AG3524" s="242" t="str">
        <f>IFERROR(VLOOKUP(작성용!A:A,RM!A:D,4,0),"-")</f>
        <v>-</v>
      </c>
      <c r="AH3524" s="9" t="s">
        <v>9173</v>
      </c>
      <c r="AI3524" s="238" t="s">
        <v>9173</v>
      </c>
      <c r="AJ3524" s="238" t="s">
        <v>9173</v>
      </c>
      <c r="AK3524" s="238" t="s">
        <v>7182</v>
      </c>
      <c r="AL3524" s="238">
        <v>3523</v>
      </c>
    </row>
    <row r="3525" spans="1:38" x14ac:dyDescent="0.3">
      <c r="A3525" s="232">
        <v>6000526</v>
      </c>
      <c r="B3525" s="232" t="s">
        <v>10374</v>
      </c>
      <c r="C3525" s="244" t="s">
        <v>6717</v>
      </c>
      <c r="D3525" s="231" t="s">
        <v>7627</v>
      </c>
      <c r="E3525" s="239">
        <v>1311110654672</v>
      </c>
      <c r="F3525" s="243" t="s">
        <v>7044</v>
      </c>
      <c r="G3525" s="214">
        <v>0</v>
      </c>
      <c r="H3525" s="234" t="s">
        <v>9173</v>
      </c>
      <c r="I3525" s="234"/>
      <c r="J3525" s="234"/>
      <c r="K3525" s="234"/>
      <c r="L3525" s="234"/>
      <c r="M3525" s="234"/>
      <c r="N3525" s="234" t="s">
        <v>10458</v>
      </c>
      <c r="O3525" s="249"/>
      <c r="P3525" s="249"/>
      <c r="Q3525" s="226"/>
      <c r="R3525" s="212" t="s">
        <v>2</v>
      </c>
      <c r="S3525" s="213" t="s">
        <v>9173</v>
      </c>
      <c r="T3525" s="236" t="s">
        <v>10379</v>
      </c>
      <c r="U3525" s="237" t="s">
        <v>6722</v>
      </c>
      <c r="V3525" s="237">
        <v>45567</v>
      </c>
      <c r="W3525" s="236" t="s">
        <v>6944</v>
      </c>
      <c r="X3525" s="237" t="s">
        <v>9173</v>
      </c>
      <c r="Y3525" s="237"/>
      <c r="Z3525" s="237"/>
      <c r="AA3525" s="225">
        <v>202409</v>
      </c>
      <c r="AB3525" s="246"/>
      <c r="AC3525" s="236" t="s">
        <v>7181</v>
      </c>
      <c r="AD3525" s="247" t="s">
        <v>7133</v>
      </c>
      <c r="AE3525" s="248">
        <v>0</v>
      </c>
      <c r="AF3525" s="247" t="s">
        <v>7133</v>
      </c>
      <c r="AG3525" s="242" t="str">
        <f>IFERROR(VLOOKUP(작성용!A:A,RM!A:D,4,0),"-")</f>
        <v>-</v>
      </c>
      <c r="AH3525" s="9" t="s">
        <v>9173</v>
      </c>
      <c r="AI3525" s="238" t="s">
        <v>9173</v>
      </c>
      <c r="AJ3525" s="238" t="s">
        <v>9173</v>
      </c>
      <c r="AK3525" s="238" t="s">
        <v>7182</v>
      </c>
      <c r="AL3525" s="238">
        <v>3524</v>
      </c>
    </row>
    <row r="3526" spans="1:38" x14ac:dyDescent="0.3">
      <c r="A3526" s="232">
        <v>6000526</v>
      </c>
      <c r="B3526" s="232" t="s">
        <v>10374</v>
      </c>
      <c r="C3526" s="244" t="s">
        <v>6717</v>
      </c>
      <c r="D3526" s="240" t="s">
        <v>9041</v>
      </c>
      <c r="E3526" s="239">
        <v>1101117100681</v>
      </c>
      <c r="F3526" s="243" t="s">
        <v>7044</v>
      </c>
      <c r="G3526" s="214">
        <v>3</v>
      </c>
      <c r="H3526" s="234" t="s">
        <v>9173</v>
      </c>
      <c r="I3526" s="234"/>
      <c r="J3526" s="234"/>
      <c r="K3526" s="234"/>
      <c r="L3526" s="234"/>
      <c r="M3526" s="234"/>
      <c r="N3526" s="234" t="s">
        <v>10458</v>
      </c>
      <c r="O3526" s="249"/>
      <c r="P3526" s="249"/>
      <c r="Q3526" s="226"/>
      <c r="R3526" s="212" t="s">
        <v>2</v>
      </c>
      <c r="S3526" s="213" t="s">
        <v>9173</v>
      </c>
      <c r="T3526" s="236" t="s">
        <v>10379</v>
      </c>
      <c r="U3526" s="237" t="s">
        <v>6722</v>
      </c>
      <c r="V3526" s="237">
        <v>45567</v>
      </c>
      <c r="W3526" s="236" t="s">
        <v>6944</v>
      </c>
      <c r="X3526" s="237" t="s">
        <v>9173</v>
      </c>
      <c r="Y3526" s="237"/>
      <c r="Z3526" s="237"/>
      <c r="AA3526" s="225">
        <v>202409</v>
      </c>
      <c r="AB3526" s="246"/>
      <c r="AC3526" s="236" t="s">
        <v>7181</v>
      </c>
      <c r="AD3526" s="247" t="s">
        <v>7146</v>
      </c>
      <c r="AE3526" s="248">
        <v>0.4</v>
      </c>
      <c r="AF3526" s="247" t="s">
        <v>7146</v>
      </c>
      <c r="AG3526" s="242" t="str">
        <f>IFERROR(VLOOKUP(작성용!A:A,RM!A:D,4,0),"-")</f>
        <v>-</v>
      </c>
      <c r="AH3526" s="9" t="s">
        <v>9173</v>
      </c>
      <c r="AI3526" s="238" t="s">
        <v>9173</v>
      </c>
      <c r="AJ3526" s="238" t="s">
        <v>9173</v>
      </c>
      <c r="AK3526" s="238" t="s">
        <v>7182</v>
      </c>
      <c r="AL3526" s="238">
        <v>3525</v>
      </c>
    </row>
    <row r="3527" spans="1:38" x14ac:dyDescent="0.3">
      <c r="A3527" s="232">
        <v>6000526</v>
      </c>
      <c r="B3527" s="232" t="s">
        <v>10374</v>
      </c>
      <c r="C3527" s="244" t="s">
        <v>6717</v>
      </c>
      <c r="D3527" s="240" t="s">
        <v>10474</v>
      </c>
      <c r="E3527" s="239">
        <v>1101116455235</v>
      </c>
      <c r="F3527" s="243" t="s">
        <v>7044</v>
      </c>
      <c r="G3527" s="214">
        <v>0</v>
      </c>
      <c r="H3527" s="234" t="s">
        <v>9173</v>
      </c>
      <c r="I3527" s="234"/>
      <c r="J3527" s="234"/>
      <c r="K3527" s="234"/>
      <c r="L3527" s="234"/>
      <c r="M3527" s="234"/>
      <c r="N3527" s="234" t="s">
        <v>10458</v>
      </c>
      <c r="O3527" s="249"/>
      <c r="P3527" s="249"/>
      <c r="Q3527" s="226"/>
      <c r="R3527" s="212" t="s">
        <v>2</v>
      </c>
      <c r="S3527" s="213" t="s">
        <v>9173</v>
      </c>
      <c r="T3527" s="236" t="s">
        <v>10379</v>
      </c>
      <c r="U3527" s="237" t="s">
        <v>6722</v>
      </c>
      <c r="V3527" s="237">
        <v>45567</v>
      </c>
      <c r="W3527" s="236" t="s">
        <v>6944</v>
      </c>
      <c r="X3527" s="237" t="s">
        <v>9173</v>
      </c>
      <c r="Y3527" s="237"/>
      <c r="Z3527" s="237"/>
      <c r="AA3527" s="225">
        <v>202409</v>
      </c>
      <c r="AB3527" s="246"/>
      <c r="AC3527" s="236" t="s">
        <v>7181</v>
      </c>
      <c r="AD3527" s="247" t="s">
        <v>7129</v>
      </c>
      <c r="AE3527" s="248">
        <v>0.4</v>
      </c>
      <c r="AF3527" s="247" t="s">
        <v>7129</v>
      </c>
      <c r="AG3527" s="242" t="str">
        <f>IFERROR(VLOOKUP(작성용!A:A,RM!A:D,4,0),"-")</f>
        <v>-</v>
      </c>
      <c r="AH3527" s="9" t="s">
        <v>9173</v>
      </c>
      <c r="AI3527" s="238" t="s">
        <v>9173</v>
      </c>
      <c r="AJ3527" s="238" t="s">
        <v>9173</v>
      </c>
      <c r="AK3527" s="238" t="s">
        <v>7182</v>
      </c>
      <c r="AL3527" s="238">
        <v>3526</v>
      </c>
    </row>
    <row r="3528" spans="1:38" x14ac:dyDescent="0.3">
      <c r="A3528" s="232">
        <v>6000526</v>
      </c>
      <c r="B3528" s="232" t="s">
        <v>10374</v>
      </c>
      <c r="C3528" s="244" t="s">
        <v>6717</v>
      </c>
      <c r="D3528" s="240" t="s">
        <v>10475</v>
      </c>
      <c r="E3528" s="239">
        <v>1311110534650</v>
      </c>
      <c r="F3528" s="243" t="s">
        <v>7044</v>
      </c>
      <c r="G3528" s="214">
        <v>0</v>
      </c>
      <c r="H3528" s="234" t="s">
        <v>9173</v>
      </c>
      <c r="I3528" s="234"/>
      <c r="J3528" s="234"/>
      <c r="K3528" s="234"/>
      <c r="L3528" s="234"/>
      <c r="M3528" s="234"/>
      <c r="N3528" s="234" t="s">
        <v>10458</v>
      </c>
      <c r="O3528" s="249"/>
      <c r="P3528" s="249"/>
      <c r="Q3528" s="226"/>
      <c r="R3528" s="212" t="s">
        <v>2</v>
      </c>
      <c r="S3528" s="213" t="s">
        <v>9173</v>
      </c>
      <c r="T3528" s="236" t="s">
        <v>10379</v>
      </c>
      <c r="U3528" s="237" t="s">
        <v>6722</v>
      </c>
      <c r="V3528" s="237">
        <v>45567</v>
      </c>
      <c r="W3528" s="236" t="s">
        <v>6944</v>
      </c>
      <c r="X3528" s="237" t="s">
        <v>9173</v>
      </c>
      <c r="Y3528" s="237"/>
      <c r="Z3528" s="237"/>
      <c r="AA3528" s="225">
        <v>202409</v>
      </c>
      <c r="AB3528" s="246"/>
      <c r="AC3528" s="236" t="s">
        <v>7181</v>
      </c>
      <c r="AD3528" s="247" t="s">
        <v>7131</v>
      </c>
      <c r="AE3528" s="248">
        <v>0.4</v>
      </c>
      <c r="AF3528" s="247" t="s">
        <v>7131</v>
      </c>
      <c r="AG3528" s="242" t="str">
        <f>IFERROR(VLOOKUP(작성용!A:A,RM!A:D,4,0),"-")</f>
        <v>-</v>
      </c>
      <c r="AH3528" s="9" t="s">
        <v>9173</v>
      </c>
      <c r="AI3528" s="238" t="s">
        <v>9173</v>
      </c>
      <c r="AJ3528" s="238" t="s">
        <v>9173</v>
      </c>
      <c r="AK3528" s="238" t="s">
        <v>7182</v>
      </c>
      <c r="AL3528" s="238">
        <v>3527</v>
      </c>
    </row>
    <row r="3529" spans="1:38" x14ac:dyDescent="0.3">
      <c r="A3529" s="232">
        <v>6000526</v>
      </c>
      <c r="B3529" s="232" t="s">
        <v>10374</v>
      </c>
      <c r="C3529" s="244" t="s">
        <v>6717</v>
      </c>
      <c r="D3529" s="231" t="s">
        <v>8211</v>
      </c>
      <c r="E3529" s="239">
        <v>1101116823458</v>
      </c>
      <c r="F3529" s="243" t="s">
        <v>7044</v>
      </c>
      <c r="G3529" s="214">
        <v>0</v>
      </c>
      <c r="H3529" s="234" t="s">
        <v>9173</v>
      </c>
      <c r="I3529" s="234"/>
      <c r="J3529" s="234"/>
      <c r="K3529" s="234"/>
      <c r="L3529" s="234"/>
      <c r="M3529" s="234"/>
      <c r="N3529" s="234" t="s">
        <v>10458</v>
      </c>
      <c r="O3529" s="249"/>
      <c r="P3529" s="249"/>
      <c r="Q3529" s="226"/>
      <c r="R3529" s="212" t="s">
        <v>2</v>
      </c>
      <c r="S3529" s="213" t="s">
        <v>9173</v>
      </c>
      <c r="T3529" s="236" t="s">
        <v>10379</v>
      </c>
      <c r="U3529" s="237" t="s">
        <v>6722</v>
      </c>
      <c r="V3529" s="237">
        <v>45567</v>
      </c>
      <c r="W3529" s="236" t="s">
        <v>6944</v>
      </c>
      <c r="X3529" s="237" t="s">
        <v>9173</v>
      </c>
      <c r="Y3529" s="237"/>
      <c r="Z3529" s="237"/>
      <c r="AA3529" s="225">
        <v>202409</v>
      </c>
      <c r="AB3529" s="246"/>
      <c r="AC3529" s="236" t="s">
        <v>7181</v>
      </c>
      <c r="AD3529" s="247" t="s">
        <v>7124</v>
      </c>
      <c r="AE3529" s="248">
        <v>0</v>
      </c>
      <c r="AF3529" s="247" t="s">
        <v>7124</v>
      </c>
      <c r="AG3529" s="242" t="str">
        <f>IFERROR(VLOOKUP(작성용!A:A,RM!A:D,4,0),"-")</f>
        <v>-</v>
      </c>
      <c r="AH3529" s="9" t="s">
        <v>9173</v>
      </c>
      <c r="AI3529" s="238" t="s">
        <v>9173</v>
      </c>
      <c r="AJ3529" s="238" t="s">
        <v>9173</v>
      </c>
      <c r="AK3529" s="238" t="s">
        <v>7182</v>
      </c>
      <c r="AL3529" s="238">
        <v>3528</v>
      </c>
    </row>
    <row r="3530" spans="1:38" x14ac:dyDescent="0.3">
      <c r="A3530" s="232">
        <v>6000526</v>
      </c>
      <c r="B3530" s="232" t="s">
        <v>10374</v>
      </c>
      <c r="C3530" s="244" t="s">
        <v>6717</v>
      </c>
      <c r="D3530" s="240" t="s">
        <v>10451</v>
      </c>
      <c r="E3530" s="239">
        <v>1101117478088</v>
      </c>
      <c r="F3530" s="243" t="s">
        <v>7179</v>
      </c>
      <c r="G3530" s="214">
        <v>0</v>
      </c>
      <c r="H3530" s="234" t="s">
        <v>9173</v>
      </c>
      <c r="I3530" s="234"/>
      <c r="J3530" s="234"/>
      <c r="K3530" s="234"/>
      <c r="L3530" s="234"/>
      <c r="M3530" s="234"/>
      <c r="N3530" s="234" t="s">
        <v>10458</v>
      </c>
      <c r="O3530" s="249"/>
      <c r="P3530" s="249"/>
      <c r="Q3530" s="226"/>
      <c r="R3530" s="212" t="s">
        <v>2</v>
      </c>
      <c r="S3530" s="213" t="s">
        <v>9173</v>
      </c>
      <c r="T3530" s="236" t="s">
        <v>10379</v>
      </c>
      <c r="U3530" s="237" t="s">
        <v>6722</v>
      </c>
      <c r="V3530" s="237">
        <v>45567</v>
      </c>
      <c r="W3530" s="236" t="s">
        <v>6944</v>
      </c>
      <c r="X3530" s="237" t="s">
        <v>9173</v>
      </c>
      <c r="Y3530" s="237"/>
      <c r="Z3530" s="237"/>
      <c r="AA3530" s="225">
        <v>202409</v>
      </c>
      <c r="AB3530" s="246"/>
      <c r="AC3530" s="236" t="s">
        <v>7181</v>
      </c>
      <c r="AD3530" s="247" t="s">
        <v>7289</v>
      </c>
      <c r="AE3530" s="248">
        <v>0</v>
      </c>
      <c r="AF3530" s="247" t="s">
        <v>7289</v>
      </c>
      <c r="AG3530" s="242" t="str">
        <f>IFERROR(VLOOKUP(작성용!A:A,RM!A:D,4,0),"-")</f>
        <v>-</v>
      </c>
      <c r="AH3530" s="9" t="s">
        <v>9173</v>
      </c>
      <c r="AI3530" s="238" t="s">
        <v>9173</v>
      </c>
      <c r="AJ3530" s="238" t="s">
        <v>9173</v>
      </c>
      <c r="AK3530" s="238" t="s">
        <v>7182</v>
      </c>
      <c r="AL3530" s="238">
        <v>3529</v>
      </c>
    </row>
    <row r="3531" spans="1:38" x14ac:dyDescent="0.3">
      <c r="A3531" s="232">
        <v>6000526</v>
      </c>
      <c r="B3531" s="232" t="s">
        <v>10374</v>
      </c>
      <c r="C3531" s="244" t="s">
        <v>6717</v>
      </c>
      <c r="D3531" s="231" t="s">
        <v>10476</v>
      </c>
      <c r="E3531" s="239">
        <v>1358110177957</v>
      </c>
      <c r="F3531" s="243" t="s">
        <v>6931</v>
      </c>
      <c r="G3531" s="214">
        <v>0</v>
      </c>
      <c r="H3531" s="234" t="s">
        <v>9173</v>
      </c>
      <c r="I3531" s="234"/>
      <c r="J3531" s="234"/>
      <c r="K3531" s="234"/>
      <c r="L3531" s="234"/>
      <c r="M3531" s="234"/>
      <c r="N3531" s="234" t="s">
        <v>10458</v>
      </c>
      <c r="O3531" s="249"/>
      <c r="P3531" s="249"/>
      <c r="Q3531" s="226"/>
      <c r="R3531" s="212" t="s">
        <v>2</v>
      </c>
      <c r="S3531" s="213" t="s">
        <v>9173</v>
      </c>
      <c r="T3531" s="236" t="s">
        <v>10379</v>
      </c>
      <c r="U3531" s="237" t="s">
        <v>6722</v>
      </c>
      <c r="V3531" s="237">
        <v>45567</v>
      </c>
      <c r="W3531" s="236" t="s">
        <v>6944</v>
      </c>
      <c r="X3531" s="237" t="s">
        <v>9173</v>
      </c>
      <c r="Y3531" s="237"/>
      <c r="Z3531" s="237"/>
      <c r="AA3531" s="225">
        <v>202409</v>
      </c>
      <c r="AB3531" s="246"/>
      <c r="AC3531" s="236" t="s">
        <v>7181</v>
      </c>
      <c r="AD3531" s="247" t="s">
        <v>6910</v>
      </c>
      <c r="AE3531" s="248">
        <v>0</v>
      </c>
      <c r="AF3531" s="247" t="s">
        <v>6910</v>
      </c>
      <c r="AG3531" s="242" t="str">
        <f>IFERROR(VLOOKUP(작성용!A:A,RM!A:D,4,0),"-")</f>
        <v>-</v>
      </c>
      <c r="AH3531" s="9" t="s">
        <v>9173</v>
      </c>
      <c r="AI3531" s="238" t="s">
        <v>9173</v>
      </c>
      <c r="AJ3531" s="238" t="s">
        <v>9173</v>
      </c>
      <c r="AK3531" s="238" t="s">
        <v>7182</v>
      </c>
      <c r="AL3531" s="238">
        <v>3530</v>
      </c>
    </row>
    <row r="3532" spans="1:38" x14ac:dyDescent="0.3">
      <c r="A3532" s="232">
        <v>6000526</v>
      </c>
      <c r="B3532" s="232" t="s">
        <v>10374</v>
      </c>
      <c r="C3532" s="244" t="s">
        <v>6717</v>
      </c>
      <c r="D3532" s="230" t="s">
        <v>10477</v>
      </c>
      <c r="E3532" s="239">
        <v>1345110364816</v>
      </c>
      <c r="F3532" s="243" t="s">
        <v>7044</v>
      </c>
      <c r="G3532" s="214">
        <v>3</v>
      </c>
      <c r="H3532" s="234" t="s">
        <v>9173</v>
      </c>
      <c r="I3532" s="234"/>
      <c r="J3532" s="234"/>
      <c r="K3532" s="234"/>
      <c r="L3532" s="234"/>
      <c r="M3532" s="234"/>
      <c r="N3532" s="234" t="s">
        <v>10458</v>
      </c>
      <c r="O3532" s="249"/>
      <c r="P3532" s="249"/>
      <c r="Q3532" s="226"/>
      <c r="R3532" s="212" t="s">
        <v>2</v>
      </c>
      <c r="S3532" s="213" t="s">
        <v>9173</v>
      </c>
      <c r="T3532" s="236" t="s">
        <v>10379</v>
      </c>
      <c r="U3532" s="237" t="s">
        <v>6722</v>
      </c>
      <c r="V3532" s="237">
        <v>45567</v>
      </c>
      <c r="W3532" s="236" t="s">
        <v>6944</v>
      </c>
      <c r="X3532" s="237" t="s">
        <v>9173</v>
      </c>
      <c r="Y3532" s="237"/>
      <c r="Z3532" s="237"/>
      <c r="AA3532" s="225">
        <v>202409</v>
      </c>
      <c r="AB3532" s="246"/>
      <c r="AC3532" s="236" t="s">
        <v>7181</v>
      </c>
      <c r="AD3532" s="247" t="s">
        <v>7135</v>
      </c>
      <c r="AE3532" s="248">
        <v>0</v>
      </c>
      <c r="AF3532" s="247" t="s">
        <v>7135</v>
      </c>
      <c r="AG3532" s="242" t="str">
        <f>IFERROR(VLOOKUP(작성용!A:A,RM!A:D,4,0),"-")</f>
        <v>-</v>
      </c>
      <c r="AH3532" s="9" t="s">
        <v>9173</v>
      </c>
      <c r="AI3532" s="238" t="s">
        <v>9173</v>
      </c>
      <c r="AJ3532" s="238" t="s">
        <v>9173</v>
      </c>
      <c r="AK3532" s="238" t="s">
        <v>7182</v>
      </c>
      <c r="AL3532" s="238">
        <v>3531</v>
      </c>
    </row>
    <row r="3533" spans="1:38" x14ac:dyDescent="0.3">
      <c r="A3533" s="232">
        <v>6000526</v>
      </c>
      <c r="B3533" s="232" t="s">
        <v>10374</v>
      </c>
      <c r="C3533" s="244" t="s">
        <v>6717</v>
      </c>
      <c r="D3533" s="240" t="s">
        <v>7577</v>
      </c>
      <c r="E3533" s="239">
        <v>1101116637768</v>
      </c>
      <c r="F3533" s="243" t="s">
        <v>7044</v>
      </c>
      <c r="G3533" s="214">
        <v>0</v>
      </c>
      <c r="H3533" s="234" t="s">
        <v>9173</v>
      </c>
      <c r="I3533" s="234"/>
      <c r="J3533" s="234"/>
      <c r="K3533" s="234"/>
      <c r="L3533" s="234"/>
      <c r="M3533" s="234"/>
      <c r="N3533" s="234" t="s">
        <v>10458</v>
      </c>
      <c r="O3533" s="249"/>
      <c r="P3533" s="249"/>
      <c r="Q3533" s="226"/>
      <c r="R3533" s="212" t="s">
        <v>2</v>
      </c>
      <c r="S3533" s="213" t="s">
        <v>9173</v>
      </c>
      <c r="T3533" s="236" t="s">
        <v>10379</v>
      </c>
      <c r="U3533" s="237" t="s">
        <v>6722</v>
      </c>
      <c r="V3533" s="237">
        <v>45567</v>
      </c>
      <c r="W3533" s="236" t="s">
        <v>6944</v>
      </c>
      <c r="X3533" s="237" t="s">
        <v>9173</v>
      </c>
      <c r="Y3533" s="237"/>
      <c r="Z3533" s="237"/>
      <c r="AA3533" s="225">
        <v>202409</v>
      </c>
      <c r="AB3533" s="246"/>
      <c r="AC3533" s="236" t="s">
        <v>7181</v>
      </c>
      <c r="AD3533" s="247" t="s">
        <v>7160</v>
      </c>
      <c r="AE3533" s="248">
        <v>0</v>
      </c>
      <c r="AF3533" s="247" t="s">
        <v>7160</v>
      </c>
      <c r="AG3533" s="242" t="str">
        <f>IFERROR(VLOOKUP(작성용!A:A,RM!A:D,4,0),"-")</f>
        <v>-</v>
      </c>
      <c r="AH3533" s="9" t="s">
        <v>9173</v>
      </c>
      <c r="AI3533" s="238" t="s">
        <v>9173</v>
      </c>
      <c r="AJ3533" s="238" t="s">
        <v>9173</v>
      </c>
      <c r="AK3533" s="238" t="s">
        <v>7182</v>
      </c>
      <c r="AL3533" s="238">
        <v>3532</v>
      </c>
    </row>
    <row r="3534" spans="1:38" x14ac:dyDescent="0.3">
      <c r="A3534" s="232">
        <v>6000526</v>
      </c>
      <c r="B3534" s="232" t="s">
        <v>10374</v>
      </c>
      <c r="C3534" s="244" t="s">
        <v>6717</v>
      </c>
      <c r="D3534" s="240" t="s">
        <v>9029</v>
      </c>
      <c r="E3534" s="239">
        <v>1717110147784</v>
      </c>
      <c r="F3534" s="243" t="s">
        <v>7044</v>
      </c>
      <c r="G3534" s="214">
        <v>1</v>
      </c>
      <c r="H3534" s="234" t="s">
        <v>9173</v>
      </c>
      <c r="I3534" s="234"/>
      <c r="J3534" s="234"/>
      <c r="K3534" s="234"/>
      <c r="L3534" s="234"/>
      <c r="M3534" s="234"/>
      <c r="N3534" s="234" t="s">
        <v>10458</v>
      </c>
      <c r="O3534" s="249"/>
      <c r="P3534" s="249"/>
      <c r="Q3534" s="226"/>
      <c r="R3534" s="212" t="s">
        <v>2</v>
      </c>
      <c r="S3534" s="213" t="s">
        <v>9173</v>
      </c>
      <c r="T3534" s="236" t="s">
        <v>10379</v>
      </c>
      <c r="U3534" s="237" t="s">
        <v>6722</v>
      </c>
      <c r="V3534" s="237">
        <v>45567</v>
      </c>
      <c r="W3534" s="236" t="s">
        <v>6944</v>
      </c>
      <c r="X3534" s="237" t="s">
        <v>9173</v>
      </c>
      <c r="Y3534" s="237"/>
      <c r="Z3534" s="237"/>
      <c r="AA3534" s="225">
        <v>202409</v>
      </c>
      <c r="AB3534" s="246"/>
      <c r="AC3534" s="236" t="s">
        <v>7181</v>
      </c>
      <c r="AD3534" s="247" t="s">
        <v>7620</v>
      </c>
      <c r="AE3534" s="248">
        <v>0</v>
      </c>
      <c r="AF3534" s="247" t="s">
        <v>7620</v>
      </c>
      <c r="AG3534" s="242" t="str">
        <f>IFERROR(VLOOKUP(작성용!A:A,RM!A:D,4,0),"-")</f>
        <v>-</v>
      </c>
      <c r="AH3534" s="9" t="s">
        <v>9173</v>
      </c>
      <c r="AI3534" s="238" t="s">
        <v>9173</v>
      </c>
      <c r="AJ3534" s="238" t="s">
        <v>9173</v>
      </c>
      <c r="AK3534" s="238" t="s">
        <v>7182</v>
      </c>
      <c r="AL3534" s="238">
        <v>3533</v>
      </c>
    </row>
    <row r="3535" spans="1:38" x14ac:dyDescent="0.3">
      <c r="A3535" s="232">
        <v>6000526</v>
      </c>
      <c r="B3535" s="232" t="s">
        <v>10374</v>
      </c>
      <c r="C3535" s="244" t="s">
        <v>6717</v>
      </c>
      <c r="D3535" s="240" t="s">
        <v>10478</v>
      </c>
      <c r="E3535" s="239">
        <v>1348110066482</v>
      </c>
      <c r="F3535" s="243" t="s">
        <v>7044</v>
      </c>
      <c r="G3535" s="214">
        <v>0</v>
      </c>
      <c r="H3535" s="234" t="s">
        <v>9173</v>
      </c>
      <c r="I3535" s="234"/>
      <c r="J3535" s="234"/>
      <c r="K3535" s="234"/>
      <c r="L3535" s="234"/>
      <c r="M3535" s="234"/>
      <c r="N3535" s="234" t="s">
        <v>10458</v>
      </c>
      <c r="O3535" s="249"/>
      <c r="P3535" s="249"/>
      <c r="Q3535" s="226"/>
      <c r="R3535" s="212" t="s">
        <v>2</v>
      </c>
      <c r="S3535" s="213" t="s">
        <v>9173</v>
      </c>
      <c r="T3535" s="236" t="s">
        <v>10379</v>
      </c>
      <c r="U3535" s="237" t="s">
        <v>6722</v>
      </c>
      <c r="V3535" s="237">
        <v>45567</v>
      </c>
      <c r="W3535" s="236" t="s">
        <v>6944</v>
      </c>
      <c r="X3535" s="237" t="s">
        <v>9173</v>
      </c>
      <c r="Y3535" s="237"/>
      <c r="Z3535" s="237"/>
      <c r="AA3535" s="225">
        <v>202409</v>
      </c>
      <c r="AB3535" s="246"/>
      <c r="AC3535" s="236" t="s">
        <v>7181</v>
      </c>
      <c r="AD3535" s="247" t="s">
        <v>7111</v>
      </c>
      <c r="AE3535" s="248">
        <v>0.4</v>
      </c>
      <c r="AF3535" s="247" t="s">
        <v>7111</v>
      </c>
      <c r="AG3535" s="242" t="str">
        <f>IFERROR(VLOOKUP(작성용!A:A,RM!A:D,4,0),"-")</f>
        <v>-</v>
      </c>
      <c r="AH3535" s="9" t="s">
        <v>9173</v>
      </c>
      <c r="AI3535" s="238" t="s">
        <v>9173</v>
      </c>
      <c r="AJ3535" s="238" t="s">
        <v>9173</v>
      </c>
      <c r="AK3535" s="238" t="s">
        <v>7182</v>
      </c>
      <c r="AL3535" s="238">
        <v>3534</v>
      </c>
    </row>
    <row r="3536" spans="1:38" x14ac:dyDescent="0.3">
      <c r="A3536" s="232">
        <v>6000526</v>
      </c>
      <c r="B3536" s="232" t="s">
        <v>10374</v>
      </c>
      <c r="C3536" s="244" t="s">
        <v>6717</v>
      </c>
      <c r="D3536" s="240" t="s">
        <v>10478</v>
      </c>
      <c r="E3536" s="239">
        <v>1348110066482</v>
      </c>
      <c r="F3536" s="243" t="s">
        <v>7179</v>
      </c>
      <c r="G3536" s="214">
        <v>0</v>
      </c>
      <c r="H3536" s="234" t="s">
        <v>9173</v>
      </c>
      <c r="I3536" s="234"/>
      <c r="J3536" s="234"/>
      <c r="K3536" s="234"/>
      <c r="L3536" s="234"/>
      <c r="M3536" s="234"/>
      <c r="N3536" s="234" t="s">
        <v>10458</v>
      </c>
      <c r="O3536" s="249"/>
      <c r="P3536" s="249"/>
      <c r="Q3536" s="226"/>
      <c r="R3536" s="212" t="s">
        <v>2</v>
      </c>
      <c r="S3536" s="213" t="s">
        <v>9173</v>
      </c>
      <c r="T3536" s="236" t="s">
        <v>10379</v>
      </c>
      <c r="U3536" s="237" t="s">
        <v>6722</v>
      </c>
      <c r="V3536" s="237">
        <v>45567</v>
      </c>
      <c r="W3536" s="236" t="s">
        <v>6944</v>
      </c>
      <c r="X3536" s="237" t="s">
        <v>9173</v>
      </c>
      <c r="Y3536" s="237"/>
      <c r="Z3536" s="237"/>
      <c r="AA3536" s="225">
        <v>202409</v>
      </c>
      <c r="AB3536" s="246"/>
      <c r="AC3536" s="236" t="s">
        <v>7181</v>
      </c>
      <c r="AD3536" s="247" t="s">
        <v>7111</v>
      </c>
      <c r="AE3536" s="248">
        <v>0</v>
      </c>
      <c r="AF3536" s="247" t="s">
        <v>7111</v>
      </c>
      <c r="AG3536" s="242" t="str">
        <f>IFERROR(VLOOKUP(작성용!A:A,RM!A:D,4,0),"-")</f>
        <v>-</v>
      </c>
      <c r="AH3536" s="9" t="s">
        <v>9173</v>
      </c>
      <c r="AI3536" s="238" t="s">
        <v>9173</v>
      </c>
      <c r="AJ3536" s="238" t="s">
        <v>9173</v>
      </c>
      <c r="AK3536" s="238" t="s">
        <v>7182</v>
      </c>
      <c r="AL3536" s="238">
        <v>3535</v>
      </c>
    </row>
    <row r="3537" spans="1:38" x14ac:dyDescent="0.3">
      <c r="A3537" s="232">
        <v>6000526</v>
      </c>
      <c r="B3537" s="232" t="s">
        <v>10374</v>
      </c>
      <c r="C3537" s="244" t="s">
        <v>6717</v>
      </c>
      <c r="D3537" s="231" t="s">
        <v>9279</v>
      </c>
      <c r="E3537" s="239">
        <v>1101114800680</v>
      </c>
      <c r="F3537" s="243" t="s">
        <v>7044</v>
      </c>
      <c r="G3537" s="214">
        <v>0</v>
      </c>
      <c r="H3537" s="234" t="s">
        <v>9173</v>
      </c>
      <c r="I3537" s="234"/>
      <c r="J3537" s="234"/>
      <c r="K3537" s="234"/>
      <c r="L3537" s="234"/>
      <c r="M3537" s="234"/>
      <c r="N3537" s="234" t="s">
        <v>10458</v>
      </c>
      <c r="O3537" s="249"/>
      <c r="P3537" s="249"/>
      <c r="Q3537" s="226"/>
      <c r="R3537" s="212" t="s">
        <v>2</v>
      </c>
      <c r="S3537" s="213" t="s">
        <v>9173</v>
      </c>
      <c r="T3537" s="236" t="s">
        <v>10379</v>
      </c>
      <c r="U3537" s="237" t="s">
        <v>6722</v>
      </c>
      <c r="V3537" s="237">
        <v>45567</v>
      </c>
      <c r="W3537" s="236" t="s">
        <v>6944</v>
      </c>
      <c r="X3537" s="237" t="s">
        <v>9173</v>
      </c>
      <c r="Y3537" s="237"/>
      <c r="Z3537" s="237"/>
      <c r="AA3537" s="225">
        <v>202409</v>
      </c>
      <c r="AB3537" s="246"/>
      <c r="AC3537" s="236" t="s">
        <v>7181</v>
      </c>
      <c r="AD3537" s="247" t="s">
        <v>7124</v>
      </c>
      <c r="AE3537" s="248">
        <v>0</v>
      </c>
      <c r="AF3537" s="247" t="s">
        <v>7124</v>
      </c>
      <c r="AG3537" s="242" t="str">
        <f>IFERROR(VLOOKUP(작성용!A:A,RM!A:D,4,0),"-")</f>
        <v>-</v>
      </c>
      <c r="AH3537" s="9" t="s">
        <v>9173</v>
      </c>
      <c r="AI3537" s="238" t="s">
        <v>9173</v>
      </c>
      <c r="AJ3537" s="238" t="s">
        <v>9173</v>
      </c>
      <c r="AK3537" s="238" t="s">
        <v>7182</v>
      </c>
      <c r="AL3537" s="238">
        <v>3536</v>
      </c>
    </row>
    <row r="3538" spans="1:38" x14ac:dyDescent="0.3">
      <c r="A3538" s="232">
        <v>6000526</v>
      </c>
      <c r="B3538" s="232" t="s">
        <v>10374</v>
      </c>
      <c r="C3538" s="244" t="s">
        <v>6717</v>
      </c>
      <c r="D3538" s="240" t="s">
        <v>10479</v>
      </c>
      <c r="E3538" s="239">
        <v>1101116693918</v>
      </c>
      <c r="F3538" s="243" t="s">
        <v>6966</v>
      </c>
      <c r="G3538" s="214">
        <v>0</v>
      </c>
      <c r="H3538" s="234" t="s">
        <v>9173</v>
      </c>
      <c r="I3538" s="234"/>
      <c r="J3538" s="234"/>
      <c r="K3538" s="234"/>
      <c r="L3538" s="234"/>
      <c r="M3538" s="234"/>
      <c r="N3538" s="234" t="s">
        <v>10458</v>
      </c>
      <c r="O3538" s="249"/>
      <c r="P3538" s="249"/>
      <c r="Q3538" s="226"/>
      <c r="R3538" s="212" t="s">
        <v>2</v>
      </c>
      <c r="S3538" s="213" t="s">
        <v>9173</v>
      </c>
      <c r="T3538" s="236" t="s">
        <v>10379</v>
      </c>
      <c r="U3538" s="237" t="s">
        <v>6722</v>
      </c>
      <c r="V3538" s="237">
        <v>45567</v>
      </c>
      <c r="W3538" s="236" t="s">
        <v>6944</v>
      </c>
      <c r="X3538" s="237" t="s">
        <v>9173</v>
      </c>
      <c r="Y3538" s="237"/>
      <c r="Z3538" s="237"/>
      <c r="AA3538" s="225">
        <v>202409</v>
      </c>
      <c r="AB3538" s="246"/>
      <c r="AC3538" s="236" t="s">
        <v>7181</v>
      </c>
      <c r="AD3538" s="247" t="s">
        <v>7049</v>
      </c>
      <c r="AE3538" s="248">
        <v>0.4</v>
      </c>
      <c r="AF3538" s="247" t="s">
        <v>7049</v>
      </c>
      <c r="AG3538" s="242" t="str">
        <f>IFERROR(VLOOKUP(작성용!A:A,RM!A:D,4,0),"-")</f>
        <v>-</v>
      </c>
      <c r="AH3538" s="9" t="s">
        <v>9173</v>
      </c>
      <c r="AI3538" s="238" t="s">
        <v>9173</v>
      </c>
      <c r="AJ3538" s="238" t="s">
        <v>9173</v>
      </c>
      <c r="AK3538" s="238" t="s">
        <v>7182</v>
      </c>
      <c r="AL3538" s="238">
        <v>3537</v>
      </c>
    </row>
    <row r="3539" spans="1:38" x14ac:dyDescent="0.3">
      <c r="A3539" s="232">
        <v>6000526</v>
      </c>
      <c r="B3539" s="232" t="s">
        <v>10374</v>
      </c>
      <c r="C3539" s="244" t="s">
        <v>6717</v>
      </c>
      <c r="D3539" s="231" t="s">
        <v>9859</v>
      </c>
      <c r="E3539" s="239">
        <v>1760110033320</v>
      </c>
      <c r="F3539" s="243" t="s">
        <v>6931</v>
      </c>
      <c r="G3539" s="214">
        <v>0</v>
      </c>
      <c r="H3539" s="234" t="s">
        <v>9173</v>
      </c>
      <c r="I3539" s="234"/>
      <c r="J3539" s="234"/>
      <c r="K3539" s="234"/>
      <c r="L3539" s="234"/>
      <c r="M3539" s="234"/>
      <c r="N3539" s="234" t="s">
        <v>10458</v>
      </c>
      <c r="O3539" s="249"/>
      <c r="P3539" s="249"/>
      <c r="Q3539" s="226"/>
      <c r="R3539" s="212" t="s">
        <v>2</v>
      </c>
      <c r="S3539" s="213" t="s">
        <v>9173</v>
      </c>
      <c r="T3539" s="236" t="s">
        <v>10379</v>
      </c>
      <c r="U3539" s="237" t="s">
        <v>6722</v>
      </c>
      <c r="V3539" s="237">
        <v>45567</v>
      </c>
      <c r="W3539" s="236" t="s">
        <v>6944</v>
      </c>
      <c r="X3539" s="237" t="s">
        <v>9173</v>
      </c>
      <c r="Y3539" s="237"/>
      <c r="Z3539" s="237"/>
      <c r="AA3539" s="225">
        <v>202409</v>
      </c>
      <c r="AB3539" s="246"/>
      <c r="AC3539" s="236" t="s">
        <v>7181</v>
      </c>
      <c r="AD3539" s="273" t="s">
        <v>7289</v>
      </c>
      <c r="AE3539" s="248">
        <v>0</v>
      </c>
      <c r="AF3539" s="273" t="s">
        <v>7289</v>
      </c>
      <c r="AG3539" s="242" t="str">
        <f>IFERROR(VLOOKUP(작성용!A:A,RM!A:D,4,0),"-")</f>
        <v>-</v>
      </c>
      <c r="AH3539" s="9" t="s">
        <v>9173</v>
      </c>
      <c r="AI3539" s="238" t="s">
        <v>9173</v>
      </c>
      <c r="AJ3539" s="238" t="s">
        <v>9173</v>
      </c>
      <c r="AK3539" s="238" t="s">
        <v>7182</v>
      </c>
      <c r="AL3539" s="238">
        <v>3538</v>
      </c>
    </row>
    <row r="3540" spans="1:38" x14ac:dyDescent="0.3">
      <c r="A3540" s="232">
        <v>6000526</v>
      </c>
      <c r="B3540" s="232" t="s">
        <v>10374</v>
      </c>
      <c r="C3540" s="244" t="s">
        <v>6717</v>
      </c>
      <c r="D3540" s="230" t="s">
        <v>10480</v>
      </c>
      <c r="E3540" s="239">
        <v>1311110409481</v>
      </c>
      <c r="F3540" s="243" t="s">
        <v>6931</v>
      </c>
      <c r="G3540" s="214">
        <v>1</v>
      </c>
      <c r="H3540" s="234" t="s">
        <v>9173</v>
      </c>
      <c r="I3540" s="234"/>
      <c r="J3540" s="234"/>
      <c r="K3540" s="234"/>
      <c r="L3540" s="234"/>
      <c r="M3540" s="234"/>
      <c r="N3540" s="234" t="s">
        <v>10458</v>
      </c>
      <c r="O3540" s="249"/>
      <c r="P3540" s="249"/>
      <c r="Q3540" s="226"/>
      <c r="R3540" s="212" t="s">
        <v>2</v>
      </c>
      <c r="S3540" s="213" t="s">
        <v>9173</v>
      </c>
      <c r="T3540" s="236" t="s">
        <v>10379</v>
      </c>
      <c r="U3540" s="237" t="s">
        <v>6722</v>
      </c>
      <c r="V3540" s="237">
        <v>45567</v>
      </c>
      <c r="W3540" s="236" t="s">
        <v>6944</v>
      </c>
      <c r="X3540" s="237" t="s">
        <v>9173</v>
      </c>
      <c r="Y3540" s="237"/>
      <c r="Z3540" s="237"/>
      <c r="AA3540" s="225">
        <v>202409</v>
      </c>
      <c r="AB3540" s="246"/>
      <c r="AC3540" s="236" t="s">
        <v>7181</v>
      </c>
      <c r="AD3540" s="247" t="s">
        <v>6910</v>
      </c>
      <c r="AE3540" s="248">
        <v>0</v>
      </c>
      <c r="AF3540" s="247" t="s">
        <v>6910</v>
      </c>
      <c r="AG3540" s="242" t="str">
        <f>IFERROR(VLOOKUP(작성용!A:A,RM!A:D,4,0),"-")</f>
        <v>-</v>
      </c>
      <c r="AH3540" s="9" t="s">
        <v>9173</v>
      </c>
      <c r="AI3540" s="238" t="s">
        <v>9173</v>
      </c>
      <c r="AJ3540" s="238" t="s">
        <v>9173</v>
      </c>
      <c r="AK3540" s="238" t="s">
        <v>7182</v>
      </c>
      <c r="AL3540" s="238">
        <v>3539</v>
      </c>
    </row>
    <row r="3541" spans="1:38" x14ac:dyDescent="0.3">
      <c r="A3541" s="232">
        <v>6000526</v>
      </c>
      <c r="B3541" s="232" t="s">
        <v>10374</v>
      </c>
      <c r="C3541" s="244" t="s">
        <v>6717</v>
      </c>
      <c r="D3541" s="231" t="s">
        <v>9030</v>
      </c>
      <c r="E3541" s="239">
        <v>1311110641645</v>
      </c>
      <c r="F3541" s="243" t="s">
        <v>7044</v>
      </c>
      <c r="G3541" s="214">
        <v>3</v>
      </c>
      <c r="H3541" s="234" t="s">
        <v>9173</v>
      </c>
      <c r="I3541" s="234"/>
      <c r="J3541" s="234"/>
      <c r="K3541" s="234"/>
      <c r="L3541" s="234"/>
      <c r="M3541" s="234"/>
      <c r="N3541" s="234" t="s">
        <v>10458</v>
      </c>
      <c r="O3541" s="249"/>
      <c r="P3541" s="249"/>
      <c r="Q3541" s="226"/>
      <c r="R3541" s="212" t="s">
        <v>2</v>
      </c>
      <c r="S3541" s="213" t="s">
        <v>9173</v>
      </c>
      <c r="T3541" s="236" t="s">
        <v>10379</v>
      </c>
      <c r="U3541" s="237" t="s">
        <v>6722</v>
      </c>
      <c r="V3541" s="237">
        <v>45567</v>
      </c>
      <c r="W3541" s="236" t="s">
        <v>6944</v>
      </c>
      <c r="X3541" s="237" t="s">
        <v>9173</v>
      </c>
      <c r="Y3541" s="237"/>
      <c r="Z3541" s="237"/>
      <c r="AA3541" s="225">
        <v>202409</v>
      </c>
      <c r="AB3541" s="246"/>
      <c r="AC3541" s="236" t="s">
        <v>7181</v>
      </c>
      <c r="AD3541" s="247" t="s">
        <v>7289</v>
      </c>
      <c r="AE3541" s="248">
        <v>0</v>
      </c>
      <c r="AF3541" s="247" t="s">
        <v>7289</v>
      </c>
      <c r="AG3541" s="242" t="str">
        <f>IFERROR(VLOOKUP(작성용!A:A,RM!A:D,4,0),"-")</f>
        <v>-</v>
      </c>
      <c r="AH3541" s="9" t="s">
        <v>9173</v>
      </c>
      <c r="AI3541" s="238" t="s">
        <v>9173</v>
      </c>
      <c r="AJ3541" s="238" t="s">
        <v>9173</v>
      </c>
      <c r="AK3541" s="238" t="s">
        <v>7182</v>
      </c>
      <c r="AL3541" s="238">
        <v>3540</v>
      </c>
    </row>
    <row r="3542" spans="1:38" x14ac:dyDescent="0.3">
      <c r="A3542" s="232">
        <v>6000526</v>
      </c>
      <c r="B3542" s="232" t="s">
        <v>10374</v>
      </c>
      <c r="C3542" s="244" t="s">
        <v>6717</v>
      </c>
      <c r="D3542" s="240" t="s">
        <v>9030</v>
      </c>
      <c r="E3542" s="239">
        <v>1311110641645</v>
      </c>
      <c r="F3542" s="243" t="s">
        <v>7044</v>
      </c>
      <c r="G3542" s="214">
        <v>1</v>
      </c>
      <c r="H3542" s="234" t="s">
        <v>9173</v>
      </c>
      <c r="I3542" s="234"/>
      <c r="J3542" s="234"/>
      <c r="K3542" s="234"/>
      <c r="L3542" s="234"/>
      <c r="M3542" s="234"/>
      <c r="N3542" s="234" t="s">
        <v>10458</v>
      </c>
      <c r="O3542" s="249"/>
      <c r="P3542" s="249"/>
      <c r="Q3542" s="226"/>
      <c r="R3542" s="212" t="s">
        <v>2</v>
      </c>
      <c r="S3542" s="213" t="s">
        <v>9173</v>
      </c>
      <c r="T3542" s="236" t="s">
        <v>10379</v>
      </c>
      <c r="U3542" s="237" t="s">
        <v>6722</v>
      </c>
      <c r="V3542" s="237">
        <v>45567</v>
      </c>
      <c r="W3542" s="236" t="s">
        <v>6944</v>
      </c>
      <c r="X3542" s="237" t="s">
        <v>9173</v>
      </c>
      <c r="Y3542" s="237"/>
      <c r="Z3542" s="237"/>
      <c r="AA3542" s="225">
        <v>202409</v>
      </c>
      <c r="AB3542" s="246"/>
      <c r="AC3542" s="236" t="s">
        <v>7181</v>
      </c>
      <c r="AD3542" s="247" t="s">
        <v>7289</v>
      </c>
      <c r="AE3542" s="248">
        <v>0</v>
      </c>
      <c r="AF3542" s="247" t="s">
        <v>7289</v>
      </c>
      <c r="AG3542" s="242" t="str">
        <f>IFERROR(VLOOKUP(작성용!A:A,RM!A:D,4,0),"-")</f>
        <v>-</v>
      </c>
      <c r="AH3542" s="9" t="s">
        <v>9173</v>
      </c>
      <c r="AI3542" s="238" t="s">
        <v>9173</v>
      </c>
      <c r="AJ3542" s="238" t="s">
        <v>9173</v>
      </c>
      <c r="AK3542" s="238" t="s">
        <v>7182</v>
      </c>
      <c r="AL3542" s="238">
        <v>3541</v>
      </c>
    </row>
    <row r="3543" spans="1:38" x14ac:dyDescent="0.3">
      <c r="A3543" s="232">
        <v>6000526</v>
      </c>
      <c r="B3543" s="232" t="s">
        <v>10374</v>
      </c>
      <c r="C3543" s="244" t="s">
        <v>6717</v>
      </c>
      <c r="D3543" s="231" t="s">
        <v>9196</v>
      </c>
      <c r="E3543" s="239">
        <v>1601110177281</v>
      </c>
      <c r="F3543" s="243" t="s">
        <v>7044</v>
      </c>
      <c r="G3543" s="214">
        <v>0</v>
      </c>
      <c r="H3543" s="234" t="s">
        <v>9173</v>
      </c>
      <c r="I3543" s="234"/>
      <c r="J3543" s="234"/>
      <c r="K3543" s="234"/>
      <c r="L3543" s="234"/>
      <c r="M3543" s="234"/>
      <c r="N3543" s="234" t="s">
        <v>10458</v>
      </c>
      <c r="O3543" s="249"/>
      <c r="P3543" s="249"/>
      <c r="Q3543" s="226"/>
      <c r="R3543" s="212" t="s">
        <v>2</v>
      </c>
      <c r="S3543" s="213" t="s">
        <v>9173</v>
      </c>
      <c r="T3543" s="236" t="s">
        <v>10379</v>
      </c>
      <c r="U3543" s="237" t="s">
        <v>6722</v>
      </c>
      <c r="V3543" s="237">
        <v>45567</v>
      </c>
      <c r="W3543" s="236" t="s">
        <v>6944</v>
      </c>
      <c r="X3543" s="237" t="s">
        <v>9173</v>
      </c>
      <c r="Y3543" s="237"/>
      <c r="Z3543" s="237"/>
      <c r="AA3543" s="225">
        <v>202409</v>
      </c>
      <c r="AB3543" s="246"/>
      <c r="AC3543" s="236" t="s">
        <v>7181</v>
      </c>
      <c r="AD3543" s="247" t="s">
        <v>7289</v>
      </c>
      <c r="AE3543" s="248">
        <v>0</v>
      </c>
      <c r="AF3543" s="247" t="s">
        <v>7289</v>
      </c>
      <c r="AG3543" s="242" t="str">
        <f>IFERROR(VLOOKUP(작성용!A:A,RM!A:D,4,0),"-")</f>
        <v>-</v>
      </c>
      <c r="AH3543" s="9" t="s">
        <v>9173</v>
      </c>
      <c r="AI3543" s="238" t="s">
        <v>9173</v>
      </c>
      <c r="AJ3543" s="238" t="s">
        <v>9173</v>
      </c>
      <c r="AK3543" s="238" t="s">
        <v>7182</v>
      </c>
      <c r="AL3543" s="238">
        <v>3542</v>
      </c>
    </row>
    <row r="3544" spans="1:38" x14ac:dyDescent="0.3">
      <c r="A3544" s="232">
        <v>6000526</v>
      </c>
      <c r="B3544" s="232" t="s">
        <v>10374</v>
      </c>
      <c r="C3544" s="244" t="s">
        <v>6717</v>
      </c>
      <c r="D3544" s="240" t="s">
        <v>9074</v>
      </c>
      <c r="E3544" s="239">
        <v>1601110527923</v>
      </c>
      <c r="F3544" s="243" t="s">
        <v>7044</v>
      </c>
      <c r="G3544" s="214">
        <v>0</v>
      </c>
      <c r="H3544" s="234" t="s">
        <v>9173</v>
      </c>
      <c r="I3544" s="234"/>
      <c r="J3544" s="234"/>
      <c r="K3544" s="234"/>
      <c r="L3544" s="234"/>
      <c r="M3544" s="234"/>
      <c r="N3544" s="234" t="s">
        <v>10458</v>
      </c>
      <c r="O3544" s="249"/>
      <c r="P3544" s="249"/>
      <c r="Q3544" s="226"/>
      <c r="R3544" s="212" t="s">
        <v>2</v>
      </c>
      <c r="S3544" s="213" t="s">
        <v>9173</v>
      </c>
      <c r="T3544" s="236" t="s">
        <v>10379</v>
      </c>
      <c r="U3544" s="237" t="s">
        <v>6722</v>
      </c>
      <c r="V3544" s="237">
        <v>45567</v>
      </c>
      <c r="W3544" s="236" t="s">
        <v>6944</v>
      </c>
      <c r="X3544" s="237" t="s">
        <v>9173</v>
      </c>
      <c r="Y3544" s="237"/>
      <c r="Z3544" s="237"/>
      <c r="AA3544" s="225">
        <v>202409</v>
      </c>
      <c r="AB3544" s="246"/>
      <c r="AC3544" s="236" t="s">
        <v>7181</v>
      </c>
      <c r="AD3544" s="247" t="s">
        <v>7077</v>
      </c>
      <c r="AE3544" s="248">
        <v>0</v>
      </c>
      <c r="AF3544" s="247" t="s">
        <v>7077</v>
      </c>
      <c r="AG3544" s="242" t="str">
        <f>IFERROR(VLOOKUP(작성용!A:A,RM!A:D,4,0),"-")</f>
        <v>-</v>
      </c>
      <c r="AH3544" s="9" t="s">
        <v>9173</v>
      </c>
      <c r="AI3544" s="238" t="s">
        <v>9173</v>
      </c>
      <c r="AJ3544" s="238" t="s">
        <v>9173</v>
      </c>
      <c r="AK3544" s="238" t="s">
        <v>7182</v>
      </c>
      <c r="AL3544" s="238">
        <v>3543</v>
      </c>
    </row>
    <row r="3545" spans="1:38" x14ac:dyDescent="0.3">
      <c r="A3545" s="232">
        <v>6000526</v>
      </c>
      <c r="B3545" s="232" t="s">
        <v>10374</v>
      </c>
      <c r="C3545" s="244" t="s">
        <v>6717</v>
      </c>
      <c r="D3545" s="231" t="s">
        <v>10481</v>
      </c>
      <c r="E3545" s="239">
        <v>1101113821249</v>
      </c>
      <c r="F3545" s="243" t="s">
        <v>7044</v>
      </c>
      <c r="G3545" s="214">
        <v>0</v>
      </c>
      <c r="H3545" s="234" t="s">
        <v>9173</v>
      </c>
      <c r="I3545" s="234"/>
      <c r="J3545" s="234"/>
      <c r="K3545" s="234"/>
      <c r="L3545" s="234"/>
      <c r="M3545" s="234"/>
      <c r="N3545" s="234" t="s">
        <v>10458</v>
      </c>
      <c r="O3545" s="249"/>
      <c r="P3545" s="249"/>
      <c r="Q3545" s="226"/>
      <c r="R3545" s="212" t="s">
        <v>2</v>
      </c>
      <c r="S3545" s="213" t="s">
        <v>9173</v>
      </c>
      <c r="T3545" s="236" t="s">
        <v>10379</v>
      </c>
      <c r="U3545" s="237" t="s">
        <v>6722</v>
      </c>
      <c r="V3545" s="237">
        <v>45567</v>
      </c>
      <c r="W3545" s="236" t="s">
        <v>6944</v>
      </c>
      <c r="X3545" s="237" t="s">
        <v>9173</v>
      </c>
      <c r="Y3545" s="237"/>
      <c r="Z3545" s="237"/>
      <c r="AA3545" s="225">
        <v>202409</v>
      </c>
      <c r="AB3545" s="246"/>
      <c r="AC3545" s="236" t="s">
        <v>7181</v>
      </c>
      <c r="AD3545" s="247" t="s">
        <v>7152</v>
      </c>
      <c r="AE3545" s="248">
        <v>0</v>
      </c>
      <c r="AF3545" s="247" t="s">
        <v>7152</v>
      </c>
      <c r="AG3545" s="242" t="str">
        <f>IFERROR(VLOOKUP(작성용!A:A,RM!A:D,4,0),"-")</f>
        <v>-</v>
      </c>
      <c r="AH3545" s="9" t="s">
        <v>9173</v>
      </c>
      <c r="AI3545" s="238" t="s">
        <v>9173</v>
      </c>
      <c r="AJ3545" s="238" t="s">
        <v>9173</v>
      </c>
      <c r="AK3545" s="238" t="s">
        <v>7182</v>
      </c>
      <c r="AL3545" s="238">
        <v>3544</v>
      </c>
    </row>
    <row r="3546" spans="1:38" x14ac:dyDescent="0.3">
      <c r="A3546" s="232">
        <v>6000526</v>
      </c>
      <c r="B3546" s="232" t="s">
        <v>10374</v>
      </c>
      <c r="C3546" s="244" t="s">
        <v>6717</v>
      </c>
      <c r="D3546" s="231" t="s">
        <v>10482</v>
      </c>
      <c r="E3546" s="239">
        <v>1311110644508</v>
      </c>
      <c r="F3546" s="243" t="s">
        <v>7044</v>
      </c>
      <c r="G3546" s="214">
        <v>0</v>
      </c>
      <c r="H3546" s="234" t="s">
        <v>9173</v>
      </c>
      <c r="I3546" s="234"/>
      <c r="J3546" s="234"/>
      <c r="K3546" s="234"/>
      <c r="L3546" s="234"/>
      <c r="M3546" s="234"/>
      <c r="N3546" s="234" t="s">
        <v>10458</v>
      </c>
      <c r="O3546" s="249"/>
      <c r="P3546" s="249"/>
      <c r="Q3546" s="226"/>
      <c r="R3546" s="212" t="s">
        <v>2</v>
      </c>
      <c r="S3546" s="213" t="s">
        <v>9173</v>
      </c>
      <c r="T3546" s="236" t="s">
        <v>10379</v>
      </c>
      <c r="U3546" s="237" t="s">
        <v>6722</v>
      </c>
      <c r="V3546" s="237">
        <v>45567</v>
      </c>
      <c r="W3546" s="236" t="s">
        <v>6944</v>
      </c>
      <c r="X3546" s="237" t="s">
        <v>9173</v>
      </c>
      <c r="Y3546" s="237"/>
      <c r="Z3546" s="237"/>
      <c r="AA3546" s="225">
        <v>202409</v>
      </c>
      <c r="AB3546" s="246"/>
      <c r="AC3546" s="236" t="s">
        <v>7181</v>
      </c>
      <c r="AD3546" s="247" t="s">
        <v>7152</v>
      </c>
      <c r="AE3546" s="248">
        <v>0</v>
      </c>
      <c r="AF3546" s="247" t="s">
        <v>7152</v>
      </c>
      <c r="AG3546" s="242" t="str">
        <f>IFERROR(VLOOKUP(작성용!A:A,RM!A:D,4,0),"-")</f>
        <v>-</v>
      </c>
      <c r="AH3546" s="9" t="s">
        <v>9173</v>
      </c>
      <c r="AI3546" s="238" t="s">
        <v>9173</v>
      </c>
      <c r="AJ3546" s="238" t="s">
        <v>9173</v>
      </c>
      <c r="AK3546" s="238" t="s">
        <v>7182</v>
      </c>
      <c r="AL3546" s="238">
        <v>3545</v>
      </c>
    </row>
    <row r="3547" spans="1:38" x14ac:dyDescent="0.3">
      <c r="A3547" s="232">
        <v>6000526</v>
      </c>
      <c r="B3547" s="232" t="s">
        <v>10374</v>
      </c>
      <c r="C3547" s="244" t="s">
        <v>6717</v>
      </c>
      <c r="D3547" s="231" t="s">
        <v>7638</v>
      </c>
      <c r="E3547" s="239">
        <v>1101115763910</v>
      </c>
      <c r="F3547" s="243" t="s">
        <v>7044</v>
      </c>
      <c r="G3547" s="214">
        <v>0</v>
      </c>
      <c r="H3547" s="234" t="s">
        <v>9173</v>
      </c>
      <c r="I3547" s="234"/>
      <c r="J3547" s="234"/>
      <c r="K3547" s="234"/>
      <c r="L3547" s="234"/>
      <c r="M3547" s="234"/>
      <c r="N3547" s="234" t="s">
        <v>10458</v>
      </c>
      <c r="O3547" s="249"/>
      <c r="P3547" s="249"/>
      <c r="Q3547" s="226"/>
      <c r="R3547" s="212" t="s">
        <v>2</v>
      </c>
      <c r="S3547" s="213" t="s">
        <v>9173</v>
      </c>
      <c r="T3547" s="236" t="s">
        <v>10379</v>
      </c>
      <c r="U3547" s="237" t="s">
        <v>6722</v>
      </c>
      <c r="V3547" s="237">
        <v>45567</v>
      </c>
      <c r="W3547" s="236" t="s">
        <v>6944</v>
      </c>
      <c r="X3547" s="237" t="s">
        <v>9173</v>
      </c>
      <c r="Y3547" s="237"/>
      <c r="Z3547" s="237"/>
      <c r="AA3547" s="225">
        <v>202409</v>
      </c>
      <c r="AB3547" s="246"/>
      <c r="AC3547" s="236" t="s">
        <v>7181</v>
      </c>
      <c r="AD3547" s="247" t="s">
        <v>7196</v>
      </c>
      <c r="AE3547" s="248">
        <v>0</v>
      </c>
      <c r="AF3547" s="247" t="s">
        <v>7196</v>
      </c>
      <c r="AG3547" s="242" t="str">
        <f>IFERROR(VLOOKUP(작성용!A:A,RM!A:D,4,0),"-")</f>
        <v>-</v>
      </c>
      <c r="AH3547" s="9" t="s">
        <v>9173</v>
      </c>
      <c r="AI3547" s="238" t="s">
        <v>9173</v>
      </c>
      <c r="AJ3547" s="238" t="s">
        <v>9173</v>
      </c>
      <c r="AK3547" s="238" t="s">
        <v>7182</v>
      </c>
      <c r="AL3547" s="238">
        <v>3546</v>
      </c>
    </row>
    <row r="3548" spans="1:38" x14ac:dyDescent="0.3">
      <c r="A3548" s="232">
        <v>6000526</v>
      </c>
      <c r="B3548" s="232" t="s">
        <v>10374</v>
      </c>
      <c r="C3548" s="244" t="s">
        <v>6717</v>
      </c>
      <c r="D3548" s="240" t="s">
        <v>7638</v>
      </c>
      <c r="E3548" s="239">
        <v>1101115763910</v>
      </c>
      <c r="F3548" s="243" t="s">
        <v>7044</v>
      </c>
      <c r="G3548" s="214">
        <v>1</v>
      </c>
      <c r="H3548" s="234" t="s">
        <v>9173</v>
      </c>
      <c r="I3548" s="234"/>
      <c r="J3548" s="234"/>
      <c r="K3548" s="234"/>
      <c r="L3548" s="234"/>
      <c r="M3548" s="234"/>
      <c r="N3548" s="234" t="s">
        <v>10458</v>
      </c>
      <c r="O3548" s="249"/>
      <c r="P3548" s="249"/>
      <c r="Q3548" s="226"/>
      <c r="R3548" s="212" t="s">
        <v>2</v>
      </c>
      <c r="S3548" s="213" t="s">
        <v>9173</v>
      </c>
      <c r="T3548" s="236" t="s">
        <v>10379</v>
      </c>
      <c r="U3548" s="237" t="s">
        <v>6722</v>
      </c>
      <c r="V3548" s="237">
        <v>45567</v>
      </c>
      <c r="W3548" s="236" t="s">
        <v>6944</v>
      </c>
      <c r="X3548" s="237" t="s">
        <v>9173</v>
      </c>
      <c r="Y3548" s="237"/>
      <c r="Z3548" s="237"/>
      <c r="AA3548" s="225">
        <v>202409</v>
      </c>
      <c r="AB3548" s="246"/>
      <c r="AC3548" s="236" t="s">
        <v>7181</v>
      </c>
      <c r="AD3548" s="247" t="s">
        <v>7196</v>
      </c>
      <c r="AE3548" s="248">
        <v>0</v>
      </c>
      <c r="AF3548" s="247" t="s">
        <v>7196</v>
      </c>
      <c r="AG3548" s="242" t="str">
        <f>IFERROR(VLOOKUP(작성용!A:A,RM!A:D,4,0),"-")</f>
        <v>-</v>
      </c>
      <c r="AH3548" s="9" t="s">
        <v>9173</v>
      </c>
      <c r="AI3548" s="238" t="s">
        <v>9173</v>
      </c>
      <c r="AJ3548" s="238" t="s">
        <v>9173</v>
      </c>
      <c r="AK3548" s="238" t="s">
        <v>7182</v>
      </c>
      <c r="AL3548" s="238">
        <v>3547</v>
      </c>
    </row>
    <row r="3549" spans="1:38" x14ac:dyDescent="0.3">
      <c r="A3549" s="232">
        <v>6000526</v>
      </c>
      <c r="B3549" s="232" t="s">
        <v>10374</v>
      </c>
      <c r="C3549" s="244" t="s">
        <v>6717</v>
      </c>
      <c r="D3549" s="231" t="s">
        <v>10483</v>
      </c>
      <c r="E3549" s="239">
        <v>1101112885949</v>
      </c>
      <c r="F3549" s="243" t="s">
        <v>7044</v>
      </c>
      <c r="G3549" s="214">
        <v>0</v>
      </c>
      <c r="H3549" s="234" t="s">
        <v>9173</v>
      </c>
      <c r="I3549" s="234"/>
      <c r="J3549" s="234"/>
      <c r="K3549" s="234"/>
      <c r="L3549" s="234"/>
      <c r="M3549" s="234"/>
      <c r="N3549" s="234" t="s">
        <v>10458</v>
      </c>
      <c r="O3549" s="249"/>
      <c r="P3549" s="249"/>
      <c r="Q3549" s="226"/>
      <c r="R3549" s="212" t="s">
        <v>2</v>
      </c>
      <c r="S3549" s="213" t="s">
        <v>9173</v>
      </c>
      <c r="T3549" s="236" t="s">
        <v>10379</v>
      </c>
      <c r="U3549" s="237" t="s">
        <v>6722</v>
      </c>
      <c r="V3549" s="237">
        <v>45567</v>
      </c>
      <c r="W3549" s="236" t="s">
        <v>6944</v>
      </c>
      <c r="X3549" s="237" t="s">
        <v>9173</v>
      </c>
      <c r="Y3549" s="237"/>
      <c r="Z3549" s="237"/>
      <c r="AA3549" s="225">
        <v>202409</v>
      </c>
      <c r="AB3549" s="246"/>
      <c r="AC3549" s="236" t="s">
        <v>7181</v>
      </c>
      <c r="AD3549" s="247" t="s">
        <v>7100</v>
      </c>
      <c r="AE3549" s="248">
        <v>0</v>
      </c>
      <c r="AF3549" s="247" t="s">
        <v>7100</v>
      </c>
      <c r="AG3549" s="242" t="str">
        <f>IFERROR(VLOOKUP(작성용!A:A,RM!A:D,4,0),"-")</f>
        <v>-</v>
      </c>
      <c r="AH3549" s="9" t="s">
        <v>9173</v>
      </c>
      <c r="AI3549" s="238" t="s">
        <v>9173</v>
      </c>
      <c r="AJ3549" s="238" t="s">
        <v>9173</v>
      </c>
      <c r="AK3549" s="238" t="s">
        <v>7182</v>
      </c>
      <c r="AL3549" s="238">
        <v>3548</v>
      </c>
    </row>
    <row r="3550" spans="1:38" x14ac:dyDescent="0.3">
      <c r="A3550" s="232">
        <v>6000526</v>
      </c>
      <c r="B3550" s="232" t="s">
        <v>10374</v>
      </c>
      <c r="C3550" s="244" t="s">
        <v>6717</v>
      </c>
      <c r="D3550" s="231" t="s">
        <v>7232</v>
      </c>
      <c r="E3550" s="239">
        <v>1101114962092</v>
      </c>
      <c r="F3550" s="243" t="s">
        <v>6931</v>
      </c>
      <c r="G3550" s="214">
        <v>0</v>
      </c>
      <c r="H3550" s="234" t="s">
        <v>9173</v>
      </c>
      <c r="I3550" s="234"/>
      <c r="J3550" s="234"/>
      <c r="K3550" s="234"/>
      <c r="L3550" s="234"/>
      <c r="M3550" s="234"/>
      <c r="N3550" s="234" t="s">
        <v>10458</v>
      </c>
      <c r="O3550" s="249"/>
      <c r="P3550" s="249"/>
      <c r="Q3550" s="226"/>
      <c r="R3550" s="212" t="s">
        <v>2</v>
      </c>
      <c r="S3550" s="213" t="s">
        <v>9173</v>
      </c>
      <c r="T3550" s="236" t="s">
        <v>10379</v>
      </c>
      <c r="U3550" s="237" t="s">
        <v>6722</v>
      </c>
      <c r="V3550" s="237">
        <v>45567</v>
      </c>
      <c r="W3550" s="236" t="s">
        <v>6944</v>
      </c>
      <c r="X3550" s="237" t="s">
        <v>9173</v>
      </c>
      <c r="Y3550" s="237"/>
      <c r="Z3550" s="237"/>
      <c r="AA3550" s="225">
        <v>202409</v>
      </c>
      <c r="AB3550" s="246"/>
      <c r="AC3550" s="236" t="s">
        <v>7181</v>
      </c>
      <c r="AD3550" s="273" t="s">
        <v>6695</v>
      </c>
      <c r="AE3550" s="248">
        <v>0</v>
      </c>
      <c r="AF3550" s="273" t="s">
        <v>6695</v>
      </c>
      <c r="AG3550" s="242" t="str">
        <f>IFERROR(VLOOKUP(작성용!A:A,RM!A:D,4,0),"-")</f>
        <v>-</v>
      </c>
      <c r="AH3550" s="9" t="s">
        <v>9173</v>
      </c>
      <c r="AI3550" s="238" t="s">
        <v>9173</v>
      </c>
      <c r="AJ3550" s="238" t="s">
        <v>9173</v>
      </c>
      <c r="AK3550" s="238" t="s">
        <v>7182</v>
      </c>
      <c r="AL3550" s="238">
        <v>3549</v>
      </c>
    </row>
    <row r="3551" spans="1:38" x14ac:dyDescent="0.3">
      <c r="A3551" s="232">
        <v>6000526</v>
      </c>
      <c r="B3551" s="232" t="s">
        <v>10374</v>
      </c>
      <c r="C3551" s="244" t="s">
        <v>6717</v>
      </c>
      <c r="D3551" s="231" t="s">
        <v>10484</v>
      </c>
      <c r="E3551" s="239">
        <v>1101117199957</v>
      </c>
      <c r="F3551" s="243" t="s">
        <v>7179</v>
      </c>
      <c r="G3551" s="214">
        <v>0</v>
      </c>
      <c r="H3551" s="234" t="s">
        <v>9173</v>
      </c>
      <c r="I3551" s="234"/>
      <c r="J3551" s="234"/>
      <c r="K3551" s="234"/>
      <c r="L3551" s="234"/>
      <c r="M3551" s="234"/>
      <c r="N3551" s="234" t="s">
        <v>10458</v>
      </c>
      <c r="O3551" s="249"/>
      <c r="P3551" s="249"/>
      <c r="Q3551" s="226"/>
      <c r="R3551" s="212" t="s">
        <v>2</v>
      </c>
      <c r="S3551" s="213" t="s">
        <v>9173</v>
      </c>
      <c r="T3551" s="236" t="s">
        <v>10379</v>
      </c>
      <c r="U3551" s="237" t="s">
        <v>6722</v>
      </c>
      <c r="V3551" s="237">
        <v>45567</v>
      </c>
      <c r="W3551" s="236" t="s">
        <v>6944</v>
      </c>
      <c r="X3551" s="237" t="s">
        <v>9173</v>
      </c>
      <c r="Y3551" s="237"/>
      <c r="Z3551" s="237"/>
      <c r="AA3551" s="225">
        <v>202409</v>
      </c>
      <c r="AB3551" s="246"/>
      <c r="AC3551" s="236" t="s">
        <v>7181</v>
      </c>
      <c r="AD3551" s="247" t="s">
        <v>7100</v>
      </c>
      <c r="AE3551" s="248">
        <v>0</v>
      </c>
      <c r="AF3551" s="247" t="s">
        <v>7100</v>
      </c>
      <c r="AG3551" s="242" t="str">
        <f>IFERROR(VLOOKUP(작성용!A:A,RM!A:D,4,0),"-")</f>
        <v>-</v>
      </c>
      <c r="AH3551" s="9" t="s">
        <v>9173</v>
      </c>
      <c r="AI3551" s="238" t="s">
        <v>9173</v>
      </c>
      <c r="AJ3551" s="238" t="s">
        <v>9173</v>
      </c>
      <c r="AK3551" s="238" t="s">
        <v>7182</v>
      </c>
      <c r="AL3551" s="238">
        <v>3550</v>
      </c>
    </row>
    <row r="3552" spans="1:38" x14ac:dyDescent="0.3">
      <c r="A3552" s="232">
        <v>6000526</v>
      </c>
      <c r="B3552" s="232" t="s">
        <v>10374</v>
      </c>
      <c r="C3552" s="244" t="s">
        <v>6717</v>
      </c>
      <c r="D3552" s="231" t="s">
        <v>10484</v>
      </c>
      <c r="E3552" s="239">
        <v>1101117199957</v>
      </c>
      <c r="F3552" s="243" t="s">
        <v>7044</v>
      </c>
      <c r="G3552" s="214">
        <v>0</v>
      </c>
      <c r="H3552" s="234" t="s">
        <v>9173</v>
      </c>
      <c r="I3552" s="234"/>
      <c r="J3552" s="234"/>
      <c r="K3552" s="234"/>
      <c r="L3552" s="234"/>
      <c r="M3552" s="234"/>
      <c r="N3552" s="234" t="s">
        <v>10458</v>
      </c>
      <c r="O3552" s="249"/>
      <c r="P3552" s="249"/>
      <c r="Q3552" s="226"/>
      <c r="R3552" s="212" t="s">
        <v>2</v>
      </c>
      <c r="S3552" s="213" t="s">
        <v>9173</v>
      </c>
      <c r="T3552" s="236" t="s">
        <v>10379</v>
      </c>
      <c r="U3552" s="237" t="s">
        <v>6722</v>
      </c>
      <c r="V3552" s="237">
        <v>45567</v>
      </c>
      <c r="W3552" s="236" t="s">
        <v>6944</v>
      </c>
      <c r="X3552" s="237" t="s">
        <v>9173</v>
      </c>
      <c r="Y3552" s="237"/>
      <c r="Z3552" s="237"/>
      <c r="AA3552" s="225">
        <v>202409</v>
      </c>
      <c r="AB3552" s="246"/>
      <c r="AC3552" s="236" t="s">
        <v>7181</v>
      </c>
      <c r="AD3552" s="247" t="s">
        <v>7100</v>
      </c>
      <c r="AE3552" s="248">
        <v>0</v>
      </c>
      <c r="AF3552" s="247" t="s">
        <v>7100</v>
      </c>
      <c r="AG3552" s="242" t="str">
        <f>IFERROR(VLOOKUP(작성용!A:A,RM!A:D,4,0),"-")</f>
        <v>-</v>
      </c>
      <c r="AH3552" s="9" t="s">
        <v>9173</v>
      </c>
      <c r="AI3552" s="238" t="s">
        <v>9173</v>
      </c>
      <c r="AJ3552" s="238" t="s">
        <v>9173</v>
      </c>
      <c r="AK3552" s="238" t="s">
        <v>7182</v>
      </c>
      <c r="AL3552" s="238">
        <v>3551</v>
      </c>
    </row>
    <row r="3553" spans="1:38" x14ac:dyDescent="0.3">
      <c r="A3553" s="232">
        <v>6000526</v>
      </c>
      <c r="B3553" s="232" t="s">
        <v>10374</v>
      </c>
      <c r="C3553" s="244" t="s">
        <v>6717</v>
      </c>
      <c r="D3553" s="240" t="s">
        <v>10485</v>
      </c>
      <c r="E3553" s="239">
        <v>1311110484201</v>
      </c>
      <c r="F3553" s="243" t="s">
        <v>7044</v>
      </c>
      <c r="G3553" s="214">
        <v>0</v>
      </c>
      <c r="H3553" s="234" t="s">
        <v>9173</v>
      </c>
      <c r="I3553" s="234"/>
      <c r="J3553" s="234"/>
      <c r="K3553" s="234"/>
      <c r="L3553" s="234"/>
      <c r="M3553" s="234"/>
      <c r="N3553" s="234" t="s">
        <v>10458</v>
      </c>
      <c r="O3553" s="249"/>
      <c r="P3553" s="249"/>
      <c r="Q3553" s="226"/>
      <c r="R3553" s="212" t="s">
        <v>2</v>
      </c>
      <c r="S3553" s="213" t="s">
        <v>9173</v>
      </c>
      <c r="T3553" s="236" t="s">
        <v>10379</v>
      </c>
      <c r="U3553" s="237" t="s">
        <v>6722</v>
      </c>
      <c r="V3553" s="237">
        <v>45567</v>
      </c>
      <c r="W3553" s="236" t="s">
        <v>6944</v>
      </c>
      <c r="X3553" s="237" t="s">
        <v>9173</v>
      </c>
      <c r="Y3553" s="237"/>
      <c r="Z3553" s="237"/>
      <c r="AA3553" s="225">
        <v>202409</v>
      </c>
      <c r="AB3553" s="246"/>
      <c r="AC3553" s="236" t="s">
        <v>7181</v>
      </c>
      <c r="AD3553" s="247" t="s">
        <v>7152</v>
      </c>
      <c r="AE3553" s="248">
        <v>0.4</v>
      </c>
      <c r="AF3553" s="247" t="s">
        <v>7152</v>
      </c>
      <c r="AG3553" s="242" t="str">
        <f>IFERROR(VLOOKUP(작성용!A:A,RM!A:D,4,0),"-")</f>
        <v>-</v>
      </c>
      <c r="AH3553" s="9" t="s">
        <v>9173</v>
      </c>
      <c r="AI3553" s="238" t="s">
        <v>9173</v>
      </c>
      <c r="AJ3553" s="238" t="s">
        <v>9173</v>
      </c>
      <c r="AK3553" s="238" t="s">
        <v>7182</v>
      </c>
      <c r="AL3553" s="238">
        <v>3552</v>
      </c>
    </row>
    <row r="3554" spans="1:38" x14ac:dyDescent="0.3">
      <c r="A3554" s="232">
        <v>6000526</v>
      </c>
      <c r="B3554" s="232" t="s">
        <v>10374</v>
      </c>
      <c r="C3554" s="244" t="s">
        <v>6717</v>
      </c>
      <c r="D3554" s="231" t="s">
        <v>10486</v>
      </c>
      <c r="E3554" s="239">
        <v>1101116630308</v>
      </c>
      <c r="F3554" s="243" t="s">
        <v>7044</v>
      </c>
      <c r="G3554" s="214">
        <v>0</v>
      </c>
      <c r="H3554" s="234" t="s">
        <v>9173</v>
      </c>
      <c r="I3554" s="234"/>
      <c r="J3554" s="234"/>
      <c r="K3554" s="234"/>
      <c r="L3554" s="234"/>
      <c r="M3554" s="234"/>
      <c r="N3554" s="234" t="s">
        <v>10458</v>
      </c>
      <c r="O3554" s="249"/>
      <c r="P3554" s="249"/>
      <c r="Q3554" s="226"/>
      <c r="R3554" s="212" t="s">
        <v>2</v>
      </c>
      <c r="S3554" s="213" t="s">
        <v>9173</v>
      </c>
      <c r="T3554" s="236" t="s">
        <v>10379</v>
      </c>
      <c r="U3554" s="237" t="s">
        <v>6722</v>
      </c>
      <c r="V3554" s="237">
        <v>45567</v>
      </c>
      <c r="W3554" s="236" t="s">
        <v>6944</v>
      </c>
      <c r="X3554" s="237" t="s">
        <v>9173</v>
      </c>
      <c r="Y3554" s="237"/>
      <c r="Z3554" s="237"/>
      <c r="AA3554" s="225">
        <v>202409</v>
      </c>
      <c r="AB3554" s="246"/>
      <c r="AC3554" s="236" t="s">
        <v>7181</v>
      </c>
      <c r="AD3554" s="247" t="s">
        <v>7131</v>
      </c>
      <c r="AE3554" s="248">
        <v>0</v>
      </c>
      <c r="AF3554" s="247" t="s">
        <v>7131</v>
      </c>
      <c r="AG3554" s="242" t="str">
        <f>IFERROR(VLOOKUP(작성용!A:A,RM!A:D,4,0),"-")</f>
        <v>-</v>
      </c>
      <c r="AH3554" s="9" t="s">
        <v>9173</v>
      </c>
      <c r="AI3554" s="238" t="s">
        <v>9173</v>
      </c>
      <c r="AJ3554" s="238" t="s">
        <v>9173</v>
      </c>
      <c r="AK3554" s="238" t="s">
        <v>7182</v>
      </c>
      <c r="AL3554" s="238">
        <v>3553</v>
      </c>
    </row>
    <row r="3555" spans="1:38" x14ac:dyDescent="0.3">
      <c r="A3555" s="232">
        <v>6000526</v>
      </c>
      <c r="B3555" s="232" t="s">
        <v>10374</v>
      </c>
      <c r="C3555" s="244" t="s">
        <v>6717</v>
      </c>
      <c r="D3555" s="240" t="s">
        <v>9016</v>
      </c>
      <c r="E3555" s="239">
        <v>1101116761096</v>
      </c>
      <c r="F3555" s="243" t="s">
        <v>7179</v>
      </c>
      <c r="G3555" s="214">
        <v>0</v>
      </c>
      <c r="H3555" s="234" t="s">
        <v>9173</v>
      </c>
      <c r="I3555" s="234"/>
      <c r="J3555" s="234"/>
      <c r="K3555" s="234"/>
      <c r="L3555" s="234"/>
      <c r="M3555" s="234"/>
      <c r="N3555" s="234" t="s">
        <v>10458</v>
      </c>
      <c r="O3555" s="249"/>
      <c r="P3555" s="249"/>
      <c r="Q3555" s="226"/>
      <c r="R3555" s="212" t="s">
        <v>2</v>
      </c>
      <c r="S3555" s="213" t="s">
        <v>9173</v>
      </c>
      <c r="T3555" s="236" t="s">
        <v>10379</v>
      </c>
      <c r="U3555" s="237" t="s">
        <v>6722</v>
      </c>
      <c r="V3555" s="237">
        <v>45567</v>
      </c>
      <c r="W3555" s="236" t="s">
        <v>6944</v>
      </c>
      <c r="X3555" s="237" t="s">
        <v>9173</v>
      </c>
      <c r="Y3555" s="237"/>
      <c r="Z3555" s="237"/>
      <c r="AA3555" s="225">
        <v>202409</v>
      </c>
      <c r="AB3555" s="246"/>
      <c r="AC3555" s="236" t="s">
        <v>7181</v>
      </c>
      <c r="AD3555" s="247" t="s">
        <v>7124</v>
      </c>
      <c r="AE3555" s="248">
        <v>0</v>
      </c>
      <c r="AF3555" s="247" t="s">
        <v>7124</v>
      </c>
      <c r="AG3555" s="242" t="str">
        <f>IFERROR(VLOOKUP(작성용!A:A,RM!A:D,4,0),"-")</f>
        <v>-</v>
      </c>
      <c r="AH3555" s="9" t="s">
        <v>9173</v>
      </c>
      <c r="AI3555" s="238" t="s">
        <v>9173</v>
      </c>
      <c r="AJ3555" s="238" t="s">
        <v>9173</v>
      </c>
      <c r="AK3555" s="238" t="s">
        <v>7182</v>
      </c>
      <c r="AL3555" s="238">
        <v>3554</v>
      </c>
    </row>
    <row r="3556" spans="1:38" x14ac:dyDescent="0.3">
      <c r="A3556" s="232">
        <v>6000526</v>
      </c>
      <c r="B3556" s="232" t="s">
        <v>10374</v>
      </c>
      <c r="C3556" s="244" t="s">
        <v>6717</v>
      </c>
      <c r="D3556" s="240" t="s">
        <v>9016</v>
      </c>
      <c r="E3556" s="239">
        <v>1101116761096</v>
      </c>
      <c r="F3556" s="243" t="s">
        <v>7044</v>
      </c>
      <c r="G3556" s="214">
        <v>5</v>
      </c>
      <c r="H3556" s="234" t="s">
        <v>9173</v>
      </c>
      <c r="I3556" s="234"/>
      <c r="J3556" s="234"/>
      <c r="K3556" s="234"/>
      <c r="L3556" s="234"/>
      <c r="M3556" s="234"/>
      <c r="N3556" s="234" t="s">
        <v>10458</v>
      </c>
      <c r="O3556" s="249"/>
      <c r="P3556" s="249"/>
      <c r="Q3556" s="226"/>
      <c r="R3556" s="212" t="s">
        <v>2</v>
      </c>
      <c r="S3556" s="213" t="s">
        <v>9173</v>
      </c>
      <c r="T3556" s="236" t="s">
        <v>10379</v>
      </c>
      <c r="U3556" s="237" t="s">
        <v>6722</v>
      </c>
      <c r="V3556" s="237">
        <v>45567</v>
      </c>
      <c r="W3556" s="236" t="s">
        <v>6944</v>
      </c>
      <c r="X3556" s="237" t="s">
        <v>9173</v>
      </c>
      <c r="Y3556" s="237"/>
      <c r="Z3556" s="237"/>
      <c r="AA3556" s="225">
        <v>202409</v>
      </c>
      <c r="AB3556" s="246"/>
      <c r="AC3556" s="236" t="s">
        <v>7181</v>
      </c>
      <c r="AD3556" s="247" t="s">
        <v>7124</v>
      </c>
      <c r="AE3556" s="248">
        <v>0</v>
      </c>
      <c r="AF3556" s="247" t="s">
        <v>7124</v>
      </c>
      <c r="AG3556" s="242" t="str">
        <f>IFERROR(VLOOKUP(작성용!A:A,RM!A:D,4,0),"-")</f>
        <v>-</v>
      </c>
      <c r="AH3556" s="9" t="s">
        <v>9173</v>
      </c>
      <c r="AI3556" s="238" t="s">
        <v>9173</v>
      </c>
      <c r="AJ3556" s="238" t="s">
        <v>9173</v>
      </c>
      <c r="AK3556" s="238" t="s">
        <v>7182</v>
      </c>
      <c r="AL3556" s="238">
        <v>3555</v>
      </c>
    </row>
    <row r="3557" spans="1:38" x14ac:dyDescent="0.3">
      <c r="A3557" s="232">
        <v>6000526</v>
      </c>
      <c r="B3557" s="232" t="s">
        <v>10374</v>
      </c>
      <c r="C3557" s="244" t="s">
        <v>6717</v>
      </c>
      <c r="D3557" s="231" t="s">
        <v>10487</v>
      </c>
      <c r="E3557" s="239">
        <v>1601110488696</v>
      </c>
      <c r="F3557" s="243" t="s">
        <v>7044</v>
      </c>
      <c r="G3557" s="214">
        <v>0</v>
      </c>
      <c r="H3557" s="234" t="s">
        <v>9173</v>
      </c>
      <c r="I3557" s="234"/>
      <c r="J3557" s="234"/>
      <c r="K3557" s="234"/>
      <c r="L3557" s="234"/>
      <c r="M3557" s="234"/>
      <c r="N3557" s="234" t="s">
        <v>10458</v>
      </c>
      <c r="O3557" s="249"/>
      <c r="P3557" s="249"/>
      <c r="Q3557" s="226"/>
      <c r="R3557" s="212" t="s">
        <v>2</v>
      </c>
      <c r="S3557" s="213" t="s">
        <v>9173</v>
      </c>
      <c r="T3557" s="236" t="s">
        <v>10379</v>
      </c>
      <c r="U3557" s="237" t="s">
        <v>6722</v>
      </c>
      <c r="V3557" s="237">
        <v>45567</v>
      </c>
      <c r="W3557" s="236" t="s">
        <v>6944</v>
      </c>
      <c r="X3557" s="237" t="s">
        <v>9173</v>
      </c>
      <c r="Y3557" s="237"/>
      <c r="Z3557" s="237"/>
      <c r="AA3557" s="225">
        <v>202409</v>
      </c>
      <c r="AB3557" s="246"/>
      <c r="AC3557" s="236" t="s">
        <v>7181</v>
      </c>
      <c r="AD3557" s="247" t="s">
        <v>7077</v>
      </c>
      <c r="AE3557" s="248">
        <v>0</v>
      </c>
      <c r="AF3557" s="247" t="s">
        <v>7077</v>
      </c>
      <c r="AG3557" s="242" t="str">
        <f>IFERROR(VLOOKUP(작성용!A:A,RM!A:D,4,0),"-")</f>
        <v>-</v>
      </c>
      <c r="AH3557" s="9" t="s">
        <v>9173</v>
      </c>
      <c r="AI3557" s="238" t="s">
        <v>9173</v>
      </c>
      <c r="AJ3557" s="238" t="s">
        <v>9173</v>
      </c>
      <c r="AK3557" s="238" t="s">
        <v>7182</v>
      </c>
      <c r="AL3557" s="238">
        <v>3556</v>
      </c>
    </row>
    <row r="3558" spans="1:38" x14ac:dyDescent="0.3">
      <c r="A3558" s="232">
        <v>6000526</v>
      </c>
      <c r="B3558" s="232" t="s">
        <v>10374</v>
      </c>
      <c r="C3558" s="244" t="s">
        <v>6717</v>
      </c>
      <c r="D3558" s="231" t="s">
        <v>10488</v>
      </c>
      <c r="E3558" s="239">
        <v>1648110117700</v>
      </c>
      <c r="F3558" s="243" t="s">
        <v>7044</v>
      </c>
      <c r="G3558" s="214">
        <v>0</v>
      </c>
      <c r="H3558" s="234" t="s">
        <v>9173</v>
      </c>
      <c r="I3558" s="234"/>
      <c r="J3558" s="234"/>
      <c r="K3558" s="234"/>
      <c r="L3558" s="234"/>
      <c r="M3558" s="234"/>
      <c r="N3558" s="234" t="s">
        <v>10458</v>
      </c>
      <c r="O3558" s="249"/>
      <c r="P3558" s="249"/>
      <c r="Q3558" s="226"/>
      <c r="R3558" s="212" t="s">
        <v>2</v>
      </c>
      <c r="S3558" s="213" t="s">
        <v>9173</v>
      </c>
      <c r="T3558" s="236" t="s">
        <v>10379</v>
      </c>
      <c r="U3558" s="237" t="s">
        <v>6722</v>
      </c>
      <c r="V3558" s="237">
        <v>45567</v>
      </c>
      <c r="W3558" s="236" t="s">
        <v>6944</v>
      </c>
      <c r="X3558" s="237" t="s">
        <v>9173</v>
      </c>
      <c r="Y3558" s="237"/>
      <c r="Z3558" s="237"/>
      <c r="AA3558" s="225">
        <v>202409</v>
      </c>
      <c r="AB3558" s="246"/>
      <c r="AC3558" s="236" t="s">
        <v>7181</v>
      </c>
      <c r="AD3558" s="247" t="s">
        <v>7049</v>
      </c>
      <c r="AE3558" s="248">
        <v>0</v>
      </c>
      <c r="AF3558" s="247" t="s">
        <v>7049</v>
      </c>
      <c r="AG3558" s="242" t="str">
        <f>IFERROR(VLOOKUP(작성용!A:A,RM!A:D,4,0),"-")</f>
        <v>-</v>
      </c>
      <c r="AH3558" s="9" t="s">
        <v>9173</v>
      </c>
      <c r="AI3558" s="238" t="s">
        <v>9173</v>
      </c>
      <c r="AJ3558" s="238" t="s">
        <v>9173</v>
      </c>
      <c r="AK3558" s="238" t="s">
        <v>7182</v>
      </c>
      <c r="AL3558" s="238">
        <v>3557</v>
      </c>
    </row>
    <row r="3559" spans="1:38" x14ac:dyDescent="0.3">
      <c r="A3559" s="232">
        <v>6000526</v>
      </c>
      <c r="B3559" s="232" t="s">
        <v>10374</v>
      </c>
      <c r="C3559" s="244" t="s">
        <v>6717</v>
      </c>
      <c r="D3559" s="240" t="s">
        <v>9138</v>
      </c>
      <c r="E3559" s="239">
        <v>1101116451530</v>
      </c>
      <c r="F3559" s="243" t="s">
        <v>6966</v>
      </c>
      <c r="G3559" s="214">
        <v>1</v>
      </c>
      <c r="H3559" s="234" t="s">
        <v>9173</v>
      </c>
      <c r="I3559" s="234"/>
      <c r="J3559" s="234"/>
      <c r="K3559" s="234"/>
      <c r="L3559" s="234"/>
      <c r="M3559" s="234"/>
      <c r="N3559" s="234" t="s">
        <v>10458</v>
      </c>
      <c r="O3559" s="249"/>
      <c r="P3559" s="249"/>
      <c r="Q3559" s="226"/>
      <c r="R3559" s="212" t="s">
        <v>2</v>
      </c>
      <c r="S3559" s="213" t="s">
        <v>9173</v>
      </c>
      <c r="T3559" s="236" t="s">
        <v>10379</v>
      </c>
      <c r="U3559" s="237" t="s">
        <v>6722</v>
      </c>
      <c r="V3559" s="237">
        <v>45567</v>
      </c>
      <c r="W3559" s="236" t="s">
        <v>6944</v>
      </c>
      <c r="X3559" s="237" t="s">
        <v>9173</v>
      </c>
      <c r="Y3559" s="237"/>
      <c r="Z3559" s="237"/>
      <c r="AA3559" s="225">
        <v>202409</v>
      </c>
      <c r="AB3559" s="246"/>
      <c r="AC3559" s="236" t="s">
        <v>7181</v>
      </c>
      <c r="AD3559" s="247" t="s">
        <v>7111</v>
      </c>
      <c r="AE3559" s="248">
        <v>0</v>
      </c>
      <c r="AF3559" s="247" t="s">
        <v>7111</v>
      </c>
      <c r="AG3559" s="242" t="str">
        <f>IFERROR(VLOOKUP(작성용!A:A,RM!A:D,4,0),"-")</f>
        <v>-</v>
      </c>
      <c r="AH3559" s="9" t="s">
        <v>9173</v>
      </c>
      <c r="AI3559" s="238" t="s">
        <v>9173</v>
      </c>
      <c r="AJ3559" s="238" t="s">
        <v>9173</v>
      </c>
      <c r="AK3559" s="238" t="s">
        <v>7182</v>
      </c>
      <c r="AL3559" s="238">
        <v>3558</v>
      </c>
    </row>
    <row r="3560" spans="1:38" x14ac:dyDescent="0.3">
      <c r="A3560" s="232">
        <v>6000526</v>
      </c>
      <c r="B3560" s="232" t="s">
        <v>10374</v>
      </c>
      <c r="C3560" s="244" t="s">
        <v>6717</v>
      </c>
      <c r="D3560" s="231" t="s">
        <v>10489</v>
      </c>
      <c r="E3560" s="239">
        <v>1345110316205</v>
      </c>
      <c r="F3560" s="243" t="s">
        <v>7013</v>
      </c>
      <c r="G3560" s="214">
        <v>0</v>
      </c>
      <c r="H3560" s="234" t="s">
        <v>9173</v>
      </c>
      <c r="I3560" s="234"/>
      <c r="J3560" s="234"/>
      <c r="K3560" s="234"/>
      <c r="L3560" s="234"/>
      <c r="M3560" s="234"/>
      <c r="N3560" s="234" t="s">
        <v>10458</v>
      </c>
      <c r="O3560" s="249"/>
      <c r="P3560" s="249"/>
      <c r="Q3560" s="226"/>
      <c r="R3560" s="212" t="s">
        <v>2</v>
      </c>
      <c r="S3560" s="213" t="s">
        <v>9173</v>
      </c>
      <c r="T3560" s="236" t="s">
        <v>10379</v>
      </c>
      <c r="U3560" s="237" t="s">
        <v>6722</v>
      </c>
      <c r="V3560" s="237">
        <v>45567</v>
      </c>
      <c r="W3560" s="236" t="s">
        <v>6944</v>
      </c>
      <c r="X3560" s="237" t="s">
        <v>9173</v>
      </c>
      <c r="Y3560" s="237"/>
      <c r="Z3560" s="237"/>
      <c r="AA3560" s="225">
        <v>202409</v>
      </c>
      <c r="AB3560" s="246"/>
      <c r="AC3560" s="236" t="s">
        <v>7181</v>
      </c>
      <c r="AD3560" s="247" t="s">
        <v>7100</v>
      </c>
      <c r="AE3560" s="248">
        <v>0</v>
      </c>
      <c r="AF3560" s="247" t="s">
        <v>7100</v>
      </c>
      <c r="AG3560" s="242" t="str">
        <f>IFERROR(VLOOKUP(작성용!A:A,RM!A:D,4,0),"-")</f>
        <v>-</v>
      </c>
      <c r="AH3560" s="9" t="s">
        <v>9173</v>
      </c>
      <c r="AI3560" s="238" t="s">
        <v>9173</v>
      </c>
      <c r="AJ3560" s="238" t="s">
        <v>9173</v>
      </c>
      <c r="AK3560" s="238" t="s">
        <v>7182</v>
      </c>
      <c r="AL3560" s="238">
        <v>3559</v>
      </c>
    </row>
    <row r="3561" spans="1:38" x14ac:dyDescent="0.3">
      <c r="A3561" s="232">
        <v>6000526</v>
      </c>
      <c r="B3561" s="232" t="s">
        <v>10374</v>
      </c>
      <c r="C3561" s="244" t="s">
        <v>6717</v>
      </c>
      <c r="D3561" s="240" t="s">
        <v>10490</v>
      </c>
      <c r="E3561" s="239">
        <v>1101116401684</v>
      </c>
      <c r="F3561" s="243" t="s">
        <v>7044</v>
      </c>
      <c r="G3561" s="214">
        <v>0</v>
      </c>
      <c r="H3561" s="234" t="s">
        <v>9173</v>
      </c>
      <c r="I3561" s="234"/>
      <c r="J3561" s="234"/>
      <c r="K3561" s="234"/>
      <c r="L3561" s="234"/>
      <c r="M3561" s="234"/>
      <c r="N3561" s="234" t="s">
        <v>10458</v>
      </c>
      <c r="O3561" s="249"/>
      <c r="P3561" s="249"/>
      <c r="Q3561" s="226"/>
      <c r="R3561" s="212" t="s">
        <v>2</v>
      </c>
      <c r="S3561" s="213" t="s">
        <v>9173</v>
      </c>
      <c r="T3561" s="236" t="s">
        <v>10379</v>
      </c>
      <c r="U3561" s="237" t="s">
        <v>6722</v>
      </c>
      <c r="V3561" s="237">
        <v>45567</v>
      </c>
      <c r="W3561" s="236" t="s">
        <v>6944</v>
      </c>
      <c r="X3561" s="237" t="s">
        <v>9173</v>
      </c>
      <c r="Y3561" s="237"/>
      <c r="Z3561" s="237"/>
      <c r="AA3561" s="225">
        <v>202409</v>
      </c>
      <c r="AB3561" s="246"/>
      <c r="AC3561" s="236" t="s">
        <v>7181</v>
      </c>
      <c r="AD3561" s="247" t="s">
        <v>7119</v>
      </c>
      <c r="AE3561" s="248">
        <v>0.4</v>
      </c>
      <c r="AF3561" s="247" t="s">
        <v>7119</v>
      </c>
      <c r="AG3561" s="242" t="str">
        <f>IFERROR(VLOOKUP(작성용!A:A,RM!A:D,4,0),"-")</f>
        <v>-</v>
      </c>
      <c r="AH3561" s="9" t="s">
        <v>9173</v>
      </c>
      <c r="AI3561" s="238" t="s">
        <v>9173</v>
      </c>
      <c r="AJ3561" s="238" t="s">
        <v>9173</v>
      </c>
      <c r="AK3561" s="238" t="s">
        <v>7182</v>
      </c>
      <c r="AL3561" s="238">
        <v>3560</v>
      </c>
    </row>
    <row r="3562" spans="1:38" x14ac:dyDescent="0.3">
      <c r="A3562" s="232">
        <v>6000526</v>
      </c>
      <c r="B3562" s="232" t="s">
        <v>10374</v>
      </c>
      <c r="C3562" s="244" t="s">
        <v>6717</v>
      </c>
      <c r="D3562" s="240" t="s">
        <v>10490</v>
      </c>
      <c r="E3562" s="239">
        <v>1101116401684</v>
      </c>
      <c r="F3562" s="243" t="s">
        <v>7179</v>
      </c>
      <c r="G3562" s="214">
        <v>0</v>
      </c>
      <c r="H3562" s="234" t="s">
        <v>9173</v>
      </c>
      <c r="I3562" s="234"/>
      <c r="J3562" s="234"/>
      <c r="K3562" s="234"/>
      <c r="L3562" s="234"/>
      <c r="M3562" s="234"/>
      <c r="N3562" s="234" t="s">
        <v>10458</v>
      </c>
      <c r="O3562" s="249"/>
      <c r="P3562" s="249"/>
      <c r="Q3562" s="226"/>
      <c r="R3562" s="212" t="s">
        <v>2</v>
      </c>
      <c r="S3562" s="213" t="s">
        <v>9173</v>
      </c>
      <c r="T3562" s="236" t="s">
        <v>10379</v>
      </c>
      <c r="U3562" s="237" t="s">
        <v>6722</v>
      </c>
      <c r="V3562" s="237">
        <v>45567</v>
      </c>
      <c r="W3562" s="236" t="s">
        <v>6944</v>
      </c>
      <c r="X3562" s="237" t="s">
        <v>9173</v>
      </c>
      <c r="Y3562" s="237"/>
      <c r="Z3562" s="237"/>
      <c r="AA3562" s="225">
        <v>202409</v>
      </c>
      <c r="AB3562" s="246"/>
      <c r="AC3562" s="236" t="s">
        <v>7181</v>
      </c>
      <c r="AD3562" s="247" t="s">
        <v>7119</v>
      </c>
      <c r="AE3562" s="248">
        <v>0</v>
      </c>
      <c r="AF3562" s="247" t="s">
        <v>7119</v>
      </c>
      <c r="AG3562" s="242" t="str">
        <f>IFERROR(VLOOKUP(작성용!A:A,RM!A:D,4,0),"-")</f>
        <v>-</v>
      </c>
      <c r="AH3562" s="9" t="s">
        <v>9173</v>
      </c>
      <c r="AI3562" s="238" t="s">
        <v>9173</v>
      </c>
      <c r="AJ3562" s="238" t="s">
        <v>9173</v>
      </c>
      <c r="AK3562" s="238" t="s">
        <v>7182</v>
      </c>
      <c r="AL3562" s="238">
        <v>3561</v>
      </c>
    </row>
    <row r="3563" spans="1:38" x14ac:dyDescent="0.3">
      <c r="A3563" s="232">
        <v>6000771</v>
      </c>
      <c r="B3563" s="232" t="s">
        <v>10375</v>
      </c>
      <c r="C3563" s="244" t="s">
        <v>6717</v>
      </c>
      <c r="D3563" s="240" t="s">
        <v>10491</v>
      </c>
      <c r="E3563" s="239">
        <v>1101115493004</v>
      </c>
      <c r="F3563" s="243" t="s">
        <v>7044</v>
      </c>
      <c r="G3563" s="214">
        <v>0</v>
      </c>
      <c r="H3563" s="234" t="s">
        <v>9173</v>
      </c>
      <c r="I3563" s="234"/>
      <c r="J3563" s="234"/>
      <c r="K3563" s="234"/>
      <c r="L3563" s="234"/>
      <c r="M3563" s="234"/>
      <c r="N3563" s="234" t="s">
        <v>6720</v>
      </c>
      <c r="O3563" s="249"/>
      <c r="P3563" s="249"/>
      <c r="Q3563" s="226"/>
      <c r="R3563" s="212" t="s">
        <v>2</v>
      </c>
      <c r="S3563" s="213" t="s">
        <v>9173</v>
      </c>
      <c r="T3563" s="236" t="s">
        <v>10379</v>
      </c>
      <c r="U3563" s="237" t="s">
        <v>6722</v>
      </c>
      <c r="V3563" s="237">
        <v>45567</v>
      </c>
      <c r="W3563" s="236" t="s">
        <v>6944</v>
      </c>
      <c r="X3563" s="237" t="s">
        <v>9173</v>
      </c>
      <c r="Y3563" s="237"/>
      <c r="Z3563" s="237"/>
      <c r="AA3563" s="225">
        <v>202409</v>
      </c>
      <c r="AB3563" s="246"/>
      <c r="AC3563" s="236" t="s">
        <v>7181</v>
      </c>
      <c r="AD3563" s="247" t="s">
        <v>7119</v>
      </c>
      <c r="AE3563" s="248">
        <v>0</v>
      </c>
      <c r="AF3563" s="247" t="s">
        <v>7119</v>
      </c>
      <c r="AG3563" s="242" t="str">
        <f>IFERROR(VLOOKUP(작성용!A:A,RM!A:D,4,0),"-")</f>
        <v>-</v>
      </c>
      <c r="AH3563" s="9" t="s">
        <v>9173</v>
      </c>
      <c r="AI3563" s="238" t="s">
        <v>9173</v>
      </c>
      <c r="AJ3563" s="238" t="s">
        <v>9173</v>
      </c>
      <c r="AK3563" s="238" t="s">
        <v>7182</v>
      </c>
      <c r="AL3563" s="238">
        <v>3562</v>
      </c>
    </row>
    <row r="3564" spans="1:38" x14ac:dyDescent="0.3">
      <c r="A3564" s="232">
        <v>6000771</v>
      </c>
      <c r="B3564" s="232" t="s">
        <v>10375</v>
      </c>
      <c r="C3564" s="244" t="s">
        <v>6717</v>
      </c>
      <c r="D3564" s="230" t="s">
        <v>10492</v>
      </c>
      <c r="E3564" s="239">
        <v>1101116871829</v>
      </c>
      <c r="F3564" s="243" t="s">
        <v>7044</v>
      </c>
      <c r="G3564" s="214">
        <v>0</v>
      </c>
      <c r="H3564" s="234" t="s">
        <v>9173</v>
      </c>
      <c r="I3564" s="234"/>
      <c r="J3564" s="234"/>
      <c r="K3564" s="234"/>
      <c r="L3564" s="234"/>
      <c r="M3564" s="234"/>
      <c r="N3564" s="234" t="s">
        <v>6720</v>
      </c>
      <c r="O3564" s="249"/>
      <c r="P3564" s="249"/>
      <c r="Q3564" s="226"/>
      <c r="R3564" s="212" t="s">
        <v>2</v>
      </c>
      <c r="S3564" s="213" t="s">
        <v>9173</v>
      </c>
      <c r="T3564" s="236" t="s">
        <v>10379</v>
      </c>
      <c r="U3564" s="237" t="s">
        <v>6722</v>
      </c>
      <c r="V3564" s="237">
        <v>45567</v>
      </c>
      <c r="W3564" s="236" t="s">
        <v>6944</v>
      </c>
      <c r="X3564" s="237" t="s">
        <v>9173</v>
      </c>
      <c r="Y3564" s="237"/>
      <c r="Z3564" s="237"/>
      <c r="AA3564" s="225">
        <v>202409</v>
      </c>
      <c r="AB3564" s="246"/>
      <c r="AC3564" s="236" t="s">
        <v>7181</v>
      </c>
      <c r="AD3564" s="247" t="s">
        <v>7196</v>
      </c>
      <c r="AE3564" s="248">
        <v>0.4</v>
      </c>
      <c r="AF3564" s="247" t="s">
        <v>7196</v>
      </c>
      <c r="AG3564" s="242" t="str">
        <f>IFERROR(VLOOKUP(작성용!A:A,RM!A:D,4,0),"-")</f>
        <v>-</v>
      </c>
      <c r="AH3564" s="9" t="s">
        <v>9173</v>
      </c>
      <c r="AI3564" s="238" t="s">
        <v>9173</v>
      </c>
      <c r="AJ3564" s="238" t="s">
        <v>9173</v>
      </c>
      <c r="AK3564" s="238" t="s">
        <v>7182</v>
      </c>
      <c r="AL3564" s="238">
        <v>3563</v>
      </c>
    </row>
    <row r="3565" spans="1:38" x14ac:dyDescent="0.3">
      <c r="A3565" s="232">
        <v>6000771</v>
      </c>
      <c r="B3565" s="232" t="s">
        <v>10375</v>
      </c>
      <c r="C3565" s="244" t="s">
        <v>6717</v>
      </c>
      <c r="D3565" s="231" t="s">
        <v>10493</v>
      </c>
      <c r="E3565" s="239">
        <v>1101116303913</v>
      </c>
      <c r="F3565" s="243" t="s">
        <v>7044</v>
      </c>
      <c r="G3565" s="214">
        <v>0</v>
      </c>
      <c r="H3565" s="234" t="s">
        <v>9173</v>
      </c>
      <c r="I3565" s="234"/>
      <c r="J3565" s="234"/>
      <c r="K3565" s="234"/>
      <c r="L3565" s="234"/>
      <c r="M3565" s="234"/>
      <c r="N3565" s="234" t="s">
        <v>6720</v>
      </c>
      <c r="O3565" s="249"/>
      <c r="P3565" s="249"/>
      <c r="Q3565" s="226"/>
      <c r="R3565" s="212" t="s">
        <v>2</v>
      </c>
      <c r="S3565" s="213" t="s">
        <v>9173</v>
      </c>
      <c r="T3565" s="236" t="s">
        <v>10379</v>
      </c>
      <c r="U3565" s="237" t="s">
        <v>6722</v>
      </c>
      <c r="V3565" s="237">
        <v>45567</v>
      </c>
      <c r="W3565" s="236" t="s">
        <v>6944</v>
      </c>
      <c r="X3565" s="237" t="s">
        <v>9173</v>
      </c>
      <c r="Y3565" s="237"/>
      <c r="Z3565" s="237"/>
      <c r="AA3565" s="225">
        <v>202409</v>
      </c>
      <c r="AB3565" s="246"/>
      <c r="AC3565" s="236" t="s">
        <v>7181</v>
      </c>
      <c r="AD3565" s="247" t="s">
        <v>7196</v>
      </c>
      <c r="AE3565" s="248">
        <v>0.4</v>
      </c>
      <c r="AF3565" s="247" t="s">
        <v>7196</v>
      </c>
      <c r="AG3565" s="242" t="str">
        <f>IFERROR(VLOOKUP(작성용!A:A,RM!A:D,4,0),"-")</f>
        <v>-</v>
      </c>
      <c r="AH3565" s="9" t="s">
        <v>9173</v>
      </c>
      <c r="AI3565" s="238" t="s">
        <v>9173</v>
      </c>
      <c r="AJ3565" s="238" t="s">
        <v>9173</v>
      </c>
      <c r="AK3565" s="238" t="s">
        <v>7182</v>
      </c>
      <c r="AL3565" s="238">
        <v>3564</v>
      </c>
    </row>
    <row r="3566" spans="1:38" x14ac:dyDescent="0.3">
      <c r="A3566" s="232">
        <v>6000771</v>
      </c>
      <c r="B3566" s="232" t="s">
        <v>10375</v>
      </c>
      <c r="C3566" s="244" t="s">
        <v>6717</v>
      </c>
      <c r="D3566" s="231" t="s">
        <v>10494</v>
      </c>
      <c r="E3566" s="239">
        <v>1101117377909</v>
      </c>
      <c r="F3566" s="243" t="s">
        <v>7044</v>
      </c>
      <c r="G3566" s="214">
        <v>1</v>
      </c>
      <c r="H3566" s="234" t="s">
        <v>9173</v>
      </c>
      <c r="I3566" s="234"/>
      <c r="J3566" s="234"/>
      <c r="K3566" s="234"/>
      <c r="L3566" s="234"/>
      <c r="M3566" s="234"/>
      <c r="N3566" s="234" t="s">
        <v>6720</v>
      </c>
      <c r="O3566" s="249"/>
      <c r="P3566" s="249"/>
      <c r="Q3566" s="226"/>
      <c r="R3566" s="212" t="s">
        <v>2</v>
      </c>
      <c r="S3566" s="213" t="s">
        <v>9173</v>
      </c>
      <c r="T3566" s="236" t="s">
        <v>10379</v>
      </c>
      <c r="U3566" s="237" t="s">
        <v>6722</v>
      </c>
      <c r="V3566" s="237">
        <v>45567</v>
      </c>
      <c r="W3566" s="236" t="s">
        <v>6944</v>
      </c>
      <c r="X3566" s="237" t="s">
        <v>9173</v>
      </c>
      <c r="Y3566" s="237"/>
      <c r="Z3566" s="237"/>
      <c r="AA3566" s="225">
        <v>202409</v>
      </c>
      <c r="AB3566" s="246"/>
      <c r="AC3566" s="236" t="s">
        <v>7181</v>
      </c>
      <c r="AD3566" s="247" t="s">
        <v>7196</v>
      </c>
      <c r="AE3566" s="248">
        <v>0.4</v>
      </c>
      <c r="AF3566" s="247" t="s">
        <v>7196</v>
      </c>
      <c r="AG3566" s="242" t="str">
        <f>IFERROR(VLOOKUP(작성용!A:A,RM!A:D,4,0),"-")</f>
        <v>-</v>
      </c>
      <c r="AH3566" s="9" t="s">
        <v>9173</v>
      </c>
      <c r="AI3566" s="238" t="s">
        <v>9173</v>
      </c>
      <c r="AJ3566" s="238" t="s">
        <v>9173</v>
      </c>
      <c r="AK3566" s="238" t="s">
        <v>7182</v>
      </c>
      <c r="AL3566" s="238">
        <v>3565</v>
      </c>
    </row>
    <row r="3567" spans="1:38" x14ac:dyDescent="0.3">
      <c r="A3567" s="232">
        <v>6000771</v>
      </c>
      <c r="B3567" s="232" t="s">
        <v>10375</v>
      </c>
      <c r="C3567" s="244" t="s">
        <v>6717</v>
      </c>
      <c r="D3567" s="231" t="s">
        <v>10399</v>
      </c>
      <c r="E3567" s="239" t="s">
        <v>6677</v>
      </c>
      <c r="F3567" s="243" t="s">
        <v>7179</v>
      </c>
      <c r="G3567" s="214">
        <v>0</v>
      </c>
      <c r="H3567" s="234" t="s">
        <v>9173</v>
      </c>
      <c r="I3567" s="234"/>
      <c r="J3567" s="234"/>
      <c r="K3567" s="234"/>
      <c r="L3567" s="234"/>
      <c r="M3567" s="234"/>
      <c r="N3567" s="234" t="s">
        <v>6720</v>
      </c>
      <c r="O3567" s="249"/>
      <c r="P3567" s="249"/>
      <c r="Q3567" s="226"/>
      <c r="R3567" s="212" t="s">
        <v>2</v>
      </c>
      <c r="S3567" s="213" t="s">
        <v>9173</v>
      </c>
      <c r="T3567" s="236" t="s">
        <v>10379</v>
      </c>
      <c r="U3567" s="237" t="s">
        <v>6722</v>
      </c>
      <c r="V3567" s="237">
        <v>45567</v>
      </c>
      <c r="W3567" s="236" t="s">
        <v>6944</v>
      </c>
      <c r="X3567" s="237" t="s">
        <v>9173</v>
      </c>
      <c r="Y3567" s="237"/>
      <c r="Z3567" s="237"/>
      <c r="AA3567" s="225">
        <v>202409</v>
      </c>
      <c r="AB3567" s="246"/>
      <c r="AC3567" s="236" t="s">
        <v>7181</v>
      </c>
      <c r="AD3567" s="247" t="s">
        <v>7160</v>
      </c>
      <c r="AE3567" s="248">
        <v>0</v>
      </c>
      <c r="AF3567" s="247" t="s">
        <v>7160</v>
      </c>
      <c r="AG3567" s="242" t="str">
        <f>IFERROR(VLOOKUP(작성용!A:A,RM!A:D,4,0),"-")</f>
        <v>-</v>
      </c>
      <c r="AH3567" s="9" t="s">
        <v>9173</v>
      </c>
      <c r="AI3567" s="238" t="s">
        <v>9173</v>
      </c>
      <c r="AJ3567" s="238" t="s">
        <v>9173</v>
      </c>
      <c r="AK3567" s="238" t="s">
        <v>7182</v>
      </c>
      <c r="AL3567" s="238">
        <v>3566</v>
      </c>
    </row>
    <row r="3568" spans="1:38" x14ac:dyDescent="0.3">
      <c r="A3568" s="232">
        <v>6000771</v>
      </c>
      <c r="B3568" s="232" t="s">
        <v>10375</v>
      </c>
      <c r="C3568" s="244" t="s">
        <v>6717</v>
      </c>
      <c r="D3568" s="230" t="s">
        <v>10495</v>
      </c>
      <c r="E3568" s="239">
        <v>1101115812288</v>
      </c>
      <c r="F3568" s="243" t="s">
        <v>7044</v>
      </c>
      <c r="G3568" s="214">
        <v>0</v>
      </c>
      <c r="H3568" s="234" t="s">
        <v>9173</v>
      </c>
      <c r="I3568" s="234"/>
      <c r="J3568" s="234"/>
      <c r="K3568" s="234"/>
      <c r="L3568" s="234"/>
      <c r="M3568" s="234"/>
      <c r="N3568" s="234" t="s">
        <v>6720</v>
      </c>
      <c r="O3568" s="249"/>
      <c r="P3568" s="249"/>
      <c r="Q3568" s="226"/>
      <c r="R3568" s="212" t="s">
        <v>2</v>
      </c>
      <c r="S3568" s="213" t="s">
        <v>9173</v>
      </c>
      <c r="T3568" s="236" t="s">
        <v>10379</v>
      </c>
      <c r="U3568" s="237" t="s">
        <v>6722</v>
      </c>
      <c r="V3568" s="237">
        <v>45567</v>
      </c>
      <c r="W3568" s="236" t="s">
        <v>6944</v>
      </c>
      <c r="X3568" s="237" t="s">
        <v>9173</v>
      </c>
      <c r="Y3568" s="237"/>
      <c r="Z3568" s="237"/>
      <c r="AA3568" s="225">
        <v>202409</v>
      </c>
      <c r="AB3568" s="246"/>
      <c r="AC3568" s="236" t="s">
        <v>7181</v>
      </c>
      <c r="AD3568" s="247" t="s">
        <v>7111</v>
      </c>
      <c r="AE3568" s="248">
        <v>0</v>
      </c>
      <c r="AF3568" s="247" t="s">
        <v>7111</v>
      </c>
      <c r="AG3568" s="242" t="str">
        <f>IFERROR(VLOOKUP(작성용!A:A,RM!A:D,4,0),"-")</f>
        <v>-</v>
      </c>
      <c r="AH3568" s="9" t="s">
        <v>9173</v>
      </c>
      <c r="AI3568" s="238" t="s">
        <v>9173</v>
      </c>
      <c r="AJ3568" s="238" t="s">
        <v>9173</v>
      </c>
      <c r="AK3568" s="238" t="s">
        <v>7182</v>
      </c>
      <c r="AL3568" s="238">
        <v>3567</v>
      </c>
    </row>
    <row r="3569" spans="1:38" x14ac:dyDescent="0.3">
      <c r="A3569" s="232">
        <v>6000771</v>
      </c>
      <c r="B3569" s="232" t="s">
        <v>10375</v>
      </c>
      <c r="C3569" s="244" t="s">
        <v>6717</v>
      </c>
      <c r="D3569" s="231" t="s">
        <v>10496</v>
      </c>
      <c r="E3569" s="239" t="s">
        <v>6696</v>
      </c>
      <c r="F3569" s="243" t="s">
        <v>6966</v>
      </c>
      <c r="G3569" s="214">
        <v>0</v>
      </c>
      <c r="H3569" s="234" t="s">
        <v>9173</v>
      </c>
      <c r="I3569" s="234"/>
      <c r="J3569" s="234"/>
      <c r="K3569" s="234"/>
      <c r="L3569" s="234"/>
      <c r="M3569" s="234"/>
      <c r="N3569" s="234" t="s">
        <v>6720</v>
      </c>
      <c r="O3569" s="249"/>
      <c r="P3569" s="249"/>
      <c r="Q3569" s="226"/>
      <c r="R3569" s="212" t="s">
        <v>2</v>
      </c>
      <c r="S3569" s="213" t="s">
        <v>9173</v>
      </c>
      <c r="T3569" s="236" t="s">
        <v>10379</v>
      </c>
      <c r="U3569" s="237" t="s">
        <v>6722</v>
      </c>
      <c r="V3569" s="237">
        <v>45567</v>
      </c>
      <c r="W3569" s="236" t="s">
        <v>6944</v>
      </c>
      <c r="X3569" s="237" t="s">
        <v>9173</v>
      </c>
      <c r="Y3569" s="237"/>
      <c r="Z3569" s="237"/>
      <c r="AA3569" s="225">
        <v>202409</v>
      </c>
      <c r="AB3569" s="246"/>
      <c r="AC3569" s="236" t="s">
        <v>7181</v>
      </c>
      <c r="AD3569" s="247" t="s">
        <v>7026</v>
      </c>
      <c r="AE3569" s="248">
        <v>0.4</v>
      </c>
      <c r="AF3569" s="247" t="s">
        <v>7026</v>
      </c>
      <c r="AG3569" s="242" t="str">
        <f>IFERROR(VLOOKUP(작성용!A:A,RM!A:D,4,0),"-")</f>
        <v>-</v>
      </c>
      <c r="AH3569" s="9" t="s">
        <v>9173</v>
      </c>
      <c r="AI3569" s="238" t="s">
        <v>9173</v>
      </c>
      <c r="AJ3569" s="238" t="s">
        <v>9173</v>
      </c>
      <c r="AK3569" s="238" t="s">
        <v>7182</v>
      </c>
      <c r="AL3569" s="238">
        <v>3568</v>
      </c>
    </row>
    <row r="3570" spans="1:38" x14ac:dyDescent="0.3">
      <c r="A3570" s="232">
        <v>6000771</v>
      </c>
      <c r="B3570" s="232" t="s">
        <v>10375</v>
      </c>
      <c r="C3570" s="244" t="s">
        <v>6717</v>
      </c>
      <c r="D3570" s="231" t="s">
        <v>10497</v>
      </c>
      <c r="E3570" s="239">
        <v>1101115835983</v>
      </c>
      <c r="F3570" s="243" t="s">
        <v>7044</v>
      </c>
      <c r="G3570" s="214">
        <v>0</v>
      </c>
      <c r="H3570" s="234" t="s">
        <v>9173</v>
      </c>
      <c r="I3570" s="234"/>
      <c r="J3570" s="234"/>
      <c r="K3570" s="234"/>
      <c r="L3570" s="234"/>
      <c r="M3570" s="234"/>
      <c r="N3570" s="234" t="s">
        <v>6720</v>
      </c>
      <c r="O3570" s="249"/>
      <c r="P3570" s="249"/>
      <c r="Q3570" s="226"/>
      <c r="R3570" s="212" t="s">
        <v>2</v>
      </c>
      <c r="S3570" s="213" t="s">
        <v>9173</v>
      </c>
      <c r="T3570" s="236" t="s">
        <v>10379</v>
      </c>
      <c r="U3570" s="237" t="s">
        <v>6722</v>
      </c>
      <c r="V3570" s="237">
        <v>45567</v>
      </c>
      <c r="W3570" s="236" t="s">
        <v>6944</v>
      </c>
      <c r="X3570" s="237" t="s">
        <v>9173</v>
      </c>
      <c r="Y3570" s="237"/>
      <c r="Z3570" s="237"/>
      <c r="AA3570" s="225">
        <v>202409</v>
      </c>
      <c r="AB3570" s="246"/>
      <c r="AC3570" s="236" t="s">
        <v>7181</v>
      </c>
      <c r="AD3570" s="247" t="s">
        <v>7152</v>
      </c>
      <c r="AE3570" s="248">
        <v>0.4</v>
      </c>
      <c r="AF3570" s="247" t="s">
        <v>7152</v>
      </c>
      <c r="AG3570" s="242" t="str">
        <f>IFERROR(VLOOKUP(작성용!A:A,RM!A:D,4,0),"-")</f>
        <v>-</v>
      </c>
      <c r="AH3570" s="9" t="s">
        <v>9173</v>
      </c>
      <c r="AI3570" s="238" t="s">
        <v>9173</v>
      </c>
      <c r="AJ3570" s="238" t="s">
        <v>9173</v>
      </c>
      <c r="AK3570" s="238" t="s">
        <v>7182</v>
      </c>
      <c r="AL3570" s="238">
        <v>3569</v>
      </c>
    </row>
    <row r="3571" spans="1:38" x14ac:dyDescent="0.3">
      <c r="A3571" s="232">
        <v>6000771</v>
      </c>
      <c r="B3571" s="232" t="s">
        <v>10375</v>
      </c>
      <c r="C3571" s="244" t="s">
        <v>6717</v>
      </c>
      <c r="D3571" s="240" t="s">
        <v>10498</v>
      </c>
      <c r="E3571" s="239">
        <v>1101117222964</v>
      </c>
      <c r="F3571" s="243" t="s">
        <v>7044</v>
      </c>
      <c r="G3571" s="214">
        <v>0</v>
      </c>
      <c r="H3571" s="234" t="s">
        <v>9173</v>
      </c>
      <c r="I3571" s="234"/>
      <c r="J3571" s="234"/>
      <c r="K3571" s="234"/>
      <c r="L3571" s="234"/>
      <c r="M3571" s="234"/>
      <c r="N3571" s="234" t="s">
        <v>6720</v>
      </c>
      <c r="O3571" s="249"/>
      <c r="P3571" s="249"/>
      <c r="Q3571" s="226"/>
      <c r="R3571" s="212" t="s">
        <v>2</v>
      </c>
      <c r="S3571" s="213" t="s">
        <v>9173</v>
      </c>
      <c r="T3571" s="236" t="s">
        <v>10379</v>
      </c>
      <c r="U3571" s="237" t="s">
        <v>6722</v>
      </c>
      <c r="V3571" s="237">
        <v>45567</v>
      </c>
      <c r="W3571" s="236" t="s">
        <v>6944</v>
      </c>
      <c r="X3571" s="237" t="s">
        <v>9173</v>
      </c>
      <c r="Y3571" s="237"/>
      <c r="Z3571" s="237"/>
      <c r="AA3571" s="225">
        <v>202409</v>
      </c>
      <c r="AB3571" s="246"/>
      <c r="AC3571" s="236" t="s">
        <v>7181</v>
      </c>
      <c r="AD3571" s="247" t="s">
        <v>7221</v>
      </c>
      <c r="AE3571" s="248">
        <v>0</v>
      </c>
      <c r="AF3571" s="247" t="s">
        <v>7221</v>
      </c>
      <c r="AG3571" s="242" t="str">
        <f>IFERROR(VLOOKUP(작성용!A:A,RM!A:D,4,0),"-")</f>
        <v>-</v>
      </c>
      <c r="AH3571" s="9" t="s">
        <v>9173</v>
      </c>
      <c r="AI3571" s="238" t="s">
        <v>9173</v>
      </c>
      <c r="AJ3571" s="238" t="s">
        <v>9173</v>
      </c>
      <c r="AK3571" s="238" t="s">
        <v>7182</v>
      </c>
      <c r="AL3571" s="238">
        <v>3570</v>
      </c>
    </row>
    <row r="3572" spans="1:38" x14ac:dyDescent="0.3">
      <c r="A3572" s="232">
        <v>6000771</v>
      </c>
      <c r="B3572" s="232" t="s">
        <v>10375</v>
      </c>
      <c r="C3572" s="244" t="s">
        <v>6717</v>
      </c>
      <c r="D3572" s="240" t="s">
        <v>10499</v>
      </c>
      <c r="E3572" s="239">
        <v>1801111414563</v>
      </c>
      <c r="F3572" s="243" t="s">
        <v>7044</v>
      </c>
      <c r="G3572" s="214">
        <v>0</v>
      </c>
      <c r="H3572" s="234" t="s">
        <v>9173</v>
      </c>
      <c r="I3572" s="234"/>
      <c r="J3572" s="234"/>
      <c r="K3572" s="234"/>
      <c r="L3572" s="234"/>
      <c r="M3572" s="234"/>
      <c r="N3572" s="234" t="s">
        <v>6720</v>
      </c>
      <c r="O3572" s="249"/>
      <c r="P3572" s="249"/>
      <c r="Q3572" s="226"/>
      <c r="R3572" s="212" t="s">
        <v>2</v>
      </c>
      <c r="S3572" s="213" t="s">
        <v>9173</v>
      </c>
      <c r="T3572" s="236" t="s">
        <v>10379</v>
      </c>
      <c r="U3572" s="237" t="s">
        <v>6722</v>
      </c>
      <c r="V3572" s="237">
        <v>45567</v>
      </c>
      <c r="W3572" s="236" t="s">
        <v>6944</v>
      </c>
      <c r="X3572" s="237" t="s">
        <v>9173</v>
      </c>
      <c r="Y3572" s="237"/>
      <c r="Z3572" s="237"/>
      <c r="AA3572" s="225">
        <v>202409</v>
      </c>
      <c r="AB3572" s="246"/>
      <c r="AC3572" s="236" t="s">
        <v>7181</v>
      </c>
      <c r="AD3572" s="247" t="s">
        <v>7221</v>
      </c>
      <c r="AE3572" s="248">
        <v>0</v>
      </c>
      <c r="AF3572" s="247" t="s">
        <v>7221</v>
      </c>
      <c r="AG3572" s="242" t="str">
        <f>IFERROR(VLOOKUP(작성용!A:A,RM!A:D,4,0),"-")</f>
        <v>-</v>
      </c>
      <c r="AH3572" s="9" t="s">
        <v>9173</v>
      </c>
      <c r="AI3572" s="238" t="s">
        <v>9173</v>
      </c>
      <c r="AJ3572" s="238" t="s">
        <v>9173</v>
      </c>
      <c r="AK3572" s="238" t="s">
        <v>7182</v>
      </c>
      <c r="AL3572" s="238">
        <v>3571</v>
      </c>
    </row>
    <row r="3573" spans="1:38" x14ac:dyDescent="0.3">
      <c r="A3573" s="232">
        <v>6000771</v>
      </c>
      <c r="B3573" s="232" t="s">
        <v>10375</v>
      </c>
      <c r="C3573" s="244" t="s">
        <v>6717</v>
      </c>
      <c r="D3573" s="240" t="s">
        <v>10500</v>
      </c>
      <c r="E3573" s="239">
        <v>1101116863553</v>
      </c>
      <c r="F3573" s="243" t="s">
        <v>7044</v>
      </c>
      <c r="G3573" s="214">
        <v>0</v>
      </c>
      <c r="H3573" s="234" t="s">
        <v>9173</v>
      </c>
      <c r="I3573" s="234"/>
      <c r="J3573" s="234"/>
      <c r="K3573" s="234"/>
      <c r="L3573" s="234"/>
      <c r="M3573" s="234"/>
      <c r="N3573" s="234" t="s">
        <v>6720</v>
      </c>
      <c r="O3573" s="249"/>
      <c r="P3573" s="249"/>
      <c r="Q3573" s="226"/>
      <c r="R3573" s="212" t="s">
        <v>2</v>
      </c>
      <c r="S3573" s="213" t="s">
        <v>9173</v>
      </c>
      <c r="T3573" s="236" t="s">
        <v>10379</v>
      </c>
      <c r="U3573" s="237" t="s">
        <v>6722</v>
      </c>
      <c r="V3573" s="237">
        <v>45567</v>
      </c>
      <c r="W3573" s="236" t="s">
        <v>6944</v>
      </c>
      <c r="X3573" s="237" t="s">
        <v>9173</v>
      </c>
      <c r="Y3573" s="237"/>
      <c r="Z3573" s="237"/>
      <c r="AA3573" s="225">
        <v>202409</v>
      </c>
      <c r="AB3573" s="246"/>
      <c r="AC3573" s="236" t="s">
        <v>7181</v>
      </c>
      <c r="AD3573" s="247" t="s">
        <v>7133</v>
      </c>
      <c r="AE3573" s="248">
        <v>0</v>
      </c>
      <c r="AF3573" s="247" t="s">
        <v>7133</v>
      </c>
      <c r="AG3573" s="242" t="str">
        <f>IFERROR(VLOOKUP(작성용!A:A,RM!A:D,4,0),"-")</f>
        <v>-</v>
      </c>
      <c r="AH3573" s="9" t="s">
        <v>9173</v>
      </c>
      <c r="AI3573" s="238" t="s">
        <v>9173</v>
      </c>
      <c r="AJ3573" s="238" t="s">
        <v>9173</v>
      </c>
      <c r="AK3573" s="238" t="s">
        <v>7182</v>
      </c>
      <c r="AL3573" s="238">
        <v>3572</v>
      </c>
    </row>
    <row r="3574" spans="1:38" x14ac:dyDescent="0.3">
      <c r="A3574" s="232">
        <v>6000771</v>
      </c>
      <c r="B3574" s="232" t="s">
        <v>10375</v>
      </c>
      <c r="C3574" s="244" t="s">
        <v>6717</v>
      </c>
      <c r="D3574" s="240" t="s">
        <v>10501</v>
      </c>
      <c r="E3574" s="239">
        <v>1101118216809</v>
      </c>
      <c r="F3574" s="243" t="s">
        <v>7044</v>
      </c>
      <c r="G3574" s="214">
        <v>0</v>
      </c>
      <c r="H3574" s="234" t="s">
        <v>9173</v>
      </c>
      <c r="I3574" s="234"/>
      <c r="J3574" s="234"/>
      <c r="K3574" s="234"/>
      <c r="L3574" s="234"/>
      <c r="M3574" s="234"/>
      <c r="N3574" s="234" t="s">
        <v>6720</v>
      </c>
      <c r="O3574" s="249"/>
      <c r="P3574" s="249"/>
      <c r="Q3574" s="226"/>
      <c r="R3574" s="212" t="s">
        <v>2</v>
      </c>
      <c r="S3574" s="213" t="s">
        <v>9173</v>
      </c>
      <c r="T3574" s="236" t="s">
        <v>10379</v>
      </c>
      <c r="U3574" s="237" t="s">
        <v>6722</v>
      </c>
      <c r="V3574" s="237">
        <v>45567</v>
      </c>
      <c r="W3574" s="236" t="s">
        <v>6944</v>
      </c>
      <c r="X3574" s="237" t="s">
        <v>9173</v>
      </c>
      <c r="Y3574" s="237"/>
      <c r="Z3574" s="237"/>
      <c r="AA3574" s="225">
        <v>202409</v>
      </c>
      <c r="AB3574" s="246"/>
      <c r="AC3574" s="236" t="s">
        <v>7181</v>
      </c>
      <c r="AD3574" s="247" t="s">
        <v>7117</v>
      </c>
      <c r="AE3574" s="248">
        <v>0</v>
      </c>
      <c r="AF3574" s="247" t="s">
        <v>7117</v>
      </c>
      <c r="AG3574" s="242" t="str">
        <f>IFERROR(VLOOKUP(작성용!A:A,RM!A:D,4,0),"-")</f>
        <v>-</v>
      </c>
      <c r="AH3574" s="9" t="s">
        <v>9173</v>
      </c>
      <c r="AI3574" s="238" t="s">
        <v>9173</v>
      </c>
      <c r="AJ3574" s="238" t="s">
        <v>9173</v>
      </c>
      <c r="AK3574" s="238" t="s">
        <v>7182</v>
      </c>
      <c r="AL3574" s="238">
        <v>3573</v>
      </c>
    </row>
    <row r="3575" spans="1:38" x14ac:dyDescent="0.3">
      <c r="A3575" s="232">
        <v>6000771</v>
      </c>
      <c r="B3575" s="232" t="s">
        <v>10375</v>
      </c>
      <c r="C3575" s="244" t="s">
        <v>6717</v>
      </c>
      <c r="D3575" s="230" t="s">
        <v>8018</v>
      </c>
      <c r="E3575" s="239">
        <v>2850110418398</v>
      </c>
      <c r="F3575" s="243" t="s">
        <v>6966</v>
      </c>
      <c r="G3575" s="214">
        <v>0</v>
      </c>
      <c r="H3575" s="234" t="s">
        <v>9173</v>
      </c>
      <c r="I3575" s="234"/>
      <c r="J3575" s="234"/>
      <c r="K3575" s="234"/>
      <c r="L3575" s="234"/>
      <c r="M3575" s="234"/>
      <c r="N3575" s="234" t="s">
        <v>6720</v>
      </c>
      <c r="O3575" s="249"/>
      <c r="P3575" s="249"/>
      <c r="Q3575" s="226"/>
      <c r="R3575" s="212" t="s">
        <v>2</v>
      </c>
      <c r="S3575" s="213" t="s">
        <v>9173</v>
      </c>
      <c r="T3575" s="236" t="s">
        <v>10379</v>
      </c>
      <c r="U3575" s="237" t="s">
        <v>6722</v>
      </c>
      <c r="V3575" s="237">
        <v>45567</v>
      </c>
      <c r="W3575" s="236" t="s">
        <v>6944</v>
      </c>
      <c r="X3575" s="237" t="s">
        <v>9173</v>
      </c>
      <c r="Y3575" s="237"/>
      <c r="Z3575" s="237"/>
      <c r="AA3575" s="225">
        <v>202409</v>
      </c>
      <c r="AB3575" s="246"/>
      <c r="AC3575" s="236" t="s">
        <v>7181</v>
      </c>
      <c r="AD3575" s="247" t="s">
        <v>7077</v>
      </c>
      <c r="AE3575" s="248">
        <v>0</v>
      </c>
      <c r="AF3575" s="247" t="s">
        <v>7077</v>
      </c>
      <c r="AG3575" s="242" t="str">
        <f>IFERROR(VLOOKUP(작성용!A:A,RM!A:D,4,0),"-")</f>
        <v>-</v>
      </c>
      <c r="AH3575" s="9" t="s">
        <v>9173</v>
      </c>
      <c r="AI3575" s="238" t="s">
        <v>9173</v>
      </c>
      <c r="AJ3575" s="238" t="s">
        <v>9173</v>
      </c>
      <c r="AK3575" s="238" t="s">
        <v>7182</v>
      </c>
      <c r="AL3575" s="238">
        <v>3574</v>
      </c>
    </row>
    <row r="3576" spans="1:38" x14ac:dyDescent="0.3">
      <c r="A3576" s="232">
        <v>6000771</v>
      </c>
      <c r="B3576" s="232" t="s">
        <v>10375</v>
      </c>
      <c r="C3576" s="244" t="s">
        <v>6717</v>
      </c>
      <c r="D3576" s="240" t="s">
        <v>10502</v>
      </c>
      <c r="E3576" s="239">
        <v>1101117117313</v>
      </c>
      <c r="F3576" s="243" t="s">
        <v>7044</v>
      </c>
      <c r="G3576" s="214">
        <v>0</v>
      </c>
      <c r="H3576" s="234" t="s">
        <v>9173</v>
      </c>
      <c r="I3576" s="234"/>
      <c r="J3576" s="234"/>
      <c r="K3576" s="234"/>
      <c r="L3576" s="234"/>
      <c r="M3576" s="234"/>
      <c r="N3576" s="234" t="s">
        <v>6720</v>
      </c>
      <c r="O3576" s="249"/>
      <c r="P3576" s="249"/>
      <c r="Q3576" s="226"/>
      <c r="R3576" s="212" t="s">
        <v>2</v>
      </c>
      <c r="S3576" s="213" t="s">
        <v>9173</v>
      </c>
      <c r="T3576" s="236" t="s">
        <v>10379</v>
      </c>
      <c r="U3576" s="237" t="s">
        <v>6722</v>
      </c>
      <c r="V3576" s="237">
        <v>45567</v>
      </c>
      <c r="W3576" s="236" t="s">
        <v>6944</v>
      </c>
      <c r="X3576" s="237" t="s">
        <v>9173</v>
      </c>
      <c r="Y3576" s="237"/>
      <c r="Z3576" s="237"/>
      <c r="AA3576" s="225">
        <v>202409</v>
      </c>
      <c r="AB3576" s="246"/>
      <c r="AC3576" s="236" t="s">
        <v>7181</v>
      </c>
      <c r="AD3576" s="247" t="s">
        <v>7049</v>
      </c>
      <c r="AE3576" s="248">
        <v>0</v>
      </c>
      <c r="AF3576" s="247" t="s">
        <v>7049</v>
      </c>
      <c r="AG3576" s="242" t="str">
        <f>IFERROR(VLOOKUP(작성용!A:A,RM!A:D,4,0),"-")</f>
        <v>-</v>
      </c>
      <c r="AH3576" s="9" t="s">
        <v>9173</v>
      </c>
      <c r="AI3576" s="238" t="s">
        <v>9173</v>
      </c>
      <c r="AJ3576" s="238" t="s">
        <v>9173</v>
      </c>
      <c r="AK3576" s="238" t="s">
        <v>7182</v>
      </c>
      <c r="AL3576" s="238">
        <v>3575</v>
      </c>
    </row>
    <row r="3577" spans="1:38" x14ac:dyDescent="0.3">
      <c r="A3577" s="232">
        <v>6000771</v>
      </c>
      <c r="B3577" s="232" t="s">
        <v>10375</v>
      </c>
      <c r="C3577" s="244" t="s">
        <v>6717</v>
      </c>
      <c r="D3577" s="240" t="s">
        <v>10503</v>
      </c>
      <c r="E3577" s="239">
        <v>1101117257193</v>
      </c>
      <c r="F3577" s="243" t="s">
        <v>7044</v>
      </c>
      <c r="G3577" s="214">
        <v>0</v>
      </c>
      <c r="H3577" s="234" t="s">
        <v>9173</v>
      </c>
      <c r="I3577" s="234"/>
      <c r="J3577" s="234"/>
      <c r="K3577" s="234"/>
      <c r="L3577" s="234"/>
      <c r="M3577" s="234"/>
      <c r="N3577" s="234" t="s">
        <v>6720</v>
      </c>
      <c r="O3577" s="249"/>
      <c r="P3577" s="249"/>
      <c r="Q3577" s="226"/>
      <c r="R3577" s="212" t="s">
        <v>2</v>
      </c>
      <c r="S3577" s="213" t="s">
        <v>9173</v>
      </c>
      <c r="T3577" s="236" t="s">
        <v>10379</v>
      </c>
      <c r="U3577" s="237" t="s">
        <v>6722</v>
      </c>
      <c r="V3577" s="237">
        <v>45567</v>
      </c>
      <c r="W3577" s="236" t="s">
        <v>6944</v>
      </c>
      <c r="X3577" s="237" t="s">
        <v>9173</v>
      </c>
      <c r="Y3577" s="237"/>
      <c r="Z3577" s="237"/>
      <c r="AA3577" s="225">
        <v>202409</v>
      </c>
      <c r="AB3577" s="246"/>
      <c r="AC3577" s="236" t="s">
        <v>7181</v>
      </c>
      <c r="AD3577" s="247" t="s">
        <v>7146</v>
      </c>
      <c r="AE3577" s="248">
        <v>0</v>
      </c>
      <c r="AF3577" s="247" t="s">
        <v>7146</v>
      </c>
      <c r="AG3577" s="242" t="str">
        <f>IFERROR(VLOOKUP(작성용!A:A,RM!A:D,4,0),"-")</f>
        <v>-</v>
      </c>
      <c r="AH3577" s="9" t="s">
        <v>9173</v>
      </c>
      <c r="AI3577" s="238" t="s">
        <v>9173</v>
      </c>
      <c r="AJ3577" s="238" t="s">
        <v>9173</v>
      </c>
      <c r="AK3577" s="238" t="s">
        <v>7182</v>
      </c>
      <c r="AL3577" s="238">
        <v>3576</v>
      </c>
    </row>
    <row r="3578" spans="1:38" x14ac:dyDescent="0.3">
      <c r="A3578" s="232">
        <v>6000771</v>
      </c>
      <c r="B3578" s="232" t="s">
        <v>10375</v>
      </c>
      <c r="C3578" s="244" t="s">
        <v>6717</v>
      </c>
      <c r="D3578" s="240" t="s">
        <v>10504</v>
      </c>
      <c r="E3578" s="239">
        <v>1311110579870</v>
      </c>
      <c r="F3578" s="243" t="s">
        <v>7044</v>
      </c>
      <c r="G3578" s="214">
        <v>0</v>
      </c>
      <c r="H3578" s="234" t="s">
        <v>9173</v>
      </c>
      <c r="I3578" s="234"/>
      <c r="J3578" s="234"/>
      <c r="K3578" s="234"/>
      <c r="L3578" s="234"/>
      <c r="M3578" s="234"/>
      <c r="N3578" s="234" t="s">
        <v>6720</v>
      </c>
      <c r="O3578" s="249"/>
      <c r="P3578" s="249"/>
      <c r="Q3578" s="226"/>
      <c r="R3578" s="212" t="s">
        <v>2</v>
      </c>
      <c r="S3578" s="213" t="s">
        <v>9173</v>
      </c>
      <c r="T3578" s="236" t="s">
        <v>10379</v>
      </c>
      <c r="U3578" s="237" t="s">
        <v>6722</v>
      </c>
      <c r="V3578" s="237">
        <v>45567</v>
      </c>
      <c r="W3578" s="236" t="s">
        <v>6944</v>
      </c>
      <c r="X3578" s="237" t="s">
        <v>9173</v>
      </c>
      <c r="Y3578" s="237"/>
      <c r="Z3578" s="237"/>
      <c r="AA3578" s="225">
        <v>202409</v>
      </c>
      <c r="AB3578" s="246"/>
      <c r="AC3578" s="236" t="s">
        <v>7181</v>
      </c>
      <c r="AD3578" s="247" t="s">
        <v>7129</v>
      </c>
      <c r="AE3578" s="248">
        <v>0</v>
      </c>
      <c r="AF3578" s="247" t="s">
        <v>7129</v>
      </c>
      <c r="AG3578" s="242" t="str">
        <f>IFERROR(VLOOKUP(작성용!A:A,RM!A:D,4,0),"-")</f>
        <v>-</v>
      </c>
      <c r="AH3578" s="9" t="s">
        <v>9173</v>
      </c>
      <c r="AI3578" s="238" t="s">
        <v>9173</v>
      </c>
      <c r="AJ3578" s="238" t="s">
        <v>9173</v>
      </c>
      <c r="AK3578" s="238" t="s">
        <v>7182</v>
      </c>
      <c r="AL3578" s="238">
        <v>3577</v>
      </c>
    </row>
    <row r="3579" spans="1:38" x14ac:dyDescent="0.3">
      <c r="A3579" s="232">
        <v>6000771</v>
      </c>
      <c r="B3579" s="232" t="s">
        <v>10375</v>
      </c>
      <c r="C3579" s="244" t="s">
        <v>6717</v>
      </c>
      <c r="D3579" s="240" t="s">
        <v>10505</v>
      </c>
      <c r="E3579" s="239">
        <v>1101117974276</v>
      </c>
      <c r="F3579" s="243" t="s">
        <v>7044</v>
      </c>
      <c r="G3579" s="214">
        <v>0</v>
      </c>
      <c r="H3579" s="234" t="s">
        <v>9173</v>
      </c>
      <c r="I3579" s="234"/>
      <c r="J3579" s="234"/>
      <c r="K3579" s="234"/>
      <c r="L3579" s="234"/>
      <c r="M3579" s="234"/>
      <c r="N3579" s="234" t="s">
        <v>6720</v>
      </c>
      <c r="O3579" s="249"/>
      <c r="P3579" s="249"/>
      <c r="Q3579" s="226"/>
      <c r="R3579" s="212" t="s">
        <v>2</v>
      </c>
      <c r="S3579" s="213" t="s">
        <v>9173</v>
      </c>
      <c r="T3579" s="236" t="s">
        <v>10379</v>
      </c>
      <c r="U3579" s="237" t="s">
        <v>6722</v>
      </c>
      <c r="V3579" s="237">
        <v>45567</v>
      </c>
      <c r="W3579" s="236" t="s">
        <v>6944</v>
      </c>
      <c r="X3579" s="237" t="s">
        <v>9173</v>
      </c>
      <c r="Y3579" s="237"/>
      <c r="Z3579" s="237"/>
      <c r="AA3579" s="225">
        <v>202409</v>
      </c>
      <c r="AB3579" s="246"/>
      <c r="AC3579" s="236" t="s">
        <v>7181</v>
      </c>
      <c r="AD3579" s="247" t="s">
        <v>7111</v>
      </c>
      <c r="AE3579" s="248">
        <v>0</v>
      </c>
      <c r="AF3579" s="247" t="s">
        <v>7111</v>
      </c>
      <c r="AG3579" s="242" t="str">
        <f>IFERROR(VLOOKUP(작성용!A:A,RM!A:D,4,0),"-")</f>
        <v>-</v>
      </c>
      <c r="AH3579" s="9" t="s">
        <v>9173</v>
      </c>
      <c r="AI3579" s="238" t="s">
        <v>9173</v>
      </c>
      <c r="AJ3579" s="238" t="s">
        <v>9173</v>
      </c>
      <c r="AK3579" s="238" t="s">
        <v>7182</v>
      </c>
      <c r="AL3579" s="238">
        <v>3578</v>
      </c>
    </row>
    <row r="3580" spans="1:38" x14ac:dyDescent="0.3">
      <c r="A3580" s="232">
        <v>6000771</v>
      </c>
      <c r="B3580" s="232" t="s">
        <v>10375</v>
      </c>
      <c r="C3580" s="244" t="s">
        <v>6717</v>
      </c>
      <c r="D3580" s="240" t="s">
        <v>10506</v>
      </c>
      <c r="E3580" s="239">
        <v>1358110340314</v>
      </c>
      <c r="F3580" s="243" t="s">
        <v>7179</v>
      </c>
      <c r="G3580" s="214">
        <v>0</v>
      </c>
      <c r="H3580" s="234" t="s">
        <v>9173</v>
      </c>
      <c r="I3580" s="234"/>
      <c r="J3580" s="234"/>
      <c r="K3580" s="234"/>
      <c r="L3580" s="234"/>
      <c r="M3580" s="234"/>
      <c r="N3580" s="234" t="s">
        <v>6720</v>
      </c>
      <c r="O3580" s="249"/>
      <c r="P3580" s="249"/>
      <c r="Q3580" s="226"/>
      <c r="R3580" s="212" t="s">
        <v>2</v>
      </c>
      <c r="S3580" s="213" t="s">
        <v>9173</v>
      </c>
      <c r="T3580" s="236" t="s">
        <v>10379</v>
      </c>
      <c r="U3580" s="237" t="s">
        <v>6722</v>
      </c>
      <c r="V3580" s="237">
        <v>45567</v>
      </c>
      <c r="W3580" s="236" t="s">
        <v>6944</v>
      </c>
      <c r="X3580" s="237" t="s">
        <v>9173</v>
      </c>
      <c r="Y3580" s="237"/>
      <c r="Z3580" s="237"/>
      <c r="AA3580" s="225">
        <v>202409</v>
      </c>
      <c r="AB3580" s="246"/>
      <c r="AC3580" s="236" t="s">
        <v>7181</v>
      </c>
      <c r="AD3580" s="247" t="s">
        <v>7077</v>
      </c>
      <c r="AE3580" s="248">
        <v>0</v>
      </c>
      <c r="AF3580" s="247" t="s">
        <v>7077</v>
      </c>
      <c r="AG3580" s="242" t="str">
        <f>IFERROR(VLOOKUP(작성용!A:A,RM!A:D,4,0),"-")</f>
        <v>-</v>
      </c>
      <c r="AH3580" s="9" t="s">
        <v>9173</v>
      </c>
      <c r="AI3580" s="238" t="s">
        <v>9173</v>
      </c>
      <c r="AJ3580" s="238" t="s">
        <v>9173</v>
      </c>
      <c r="AK3580" s="238" t="s">
        <v>7182</v>
      </c>
      <c r="AL3580" s="238">
        <v>3579</v>
      </c>
    </row>
    <row r="3581" spans="1:38" x14ac:dyDescent="0.3">
      <c r="A3581" s="232">
        <v>6000771</v>
      </c>
      <c r="B3581" s="232" t="s">
        <v>10375</v>
      </c>
      <c r="C3581" s="244" t="s">
        <v>6717</v>
      </c>
      <c r="D3581" s="240" t="s">
        <v>10505</v>
      </c>
      <c r="E3581" s="239">
        <v>1101117974276</v>
      </c>
      <c r="F3581" s="243" t="s">
        <v>7044</v>
      </c>
      <c r="G3581" s="214">
        <v>1</v>
      </c>
      <c r="H3581" s="234" t="s">
        <v>9173</v>
      </c>
      <c r="I3581" s="234"/>
      <c r="J3581" s="234"/>
      <c r="K3581" s="234"/>
      <c r="L3581" s="234"/>
      <c r="M3581" s="234"/>
      <c r="N3581" s="234" t="s">
        <v>6720</v>
      </c>
      <c r="O3581" s="249"/>
      <c r="P3581" s="249"/>
      <c r="Q3581" s="226"/>
      <c r="R3581" s="212" t="s">
        <v>2</v>
      </c>
      <c r="S3581" s="213" t="s">
        <v>9173</v>
      </c>
      <c r="T3581" s="236" t="s">
        <v>10379</v>
      </c>
      <c r="U3581" s="237" t="s">
        <v>6722</v>
      </c>
      <c r="V3581" s="237">
        <v>45567</v>
      </c>
      <c r="W3581" s="236" t="s">
        <v>6944</v>
      </c>
      <c r="X3581" s="237" t="s">
        <v>9173</v>
      </c>
      <c r="Y3581" s="237"/>
      <c r="Z3581" s="237"/>
      <c r="AA3581" s="225">
        <v>202409</v>
      </c>
      <c r="AB3581" s="246"/>
      <c r="AC3581" s="236" t="s">
        <v>7181</v>
      </c>
      <c r="AD3581" s="247" t="s">
        <v>7111</v>
      </c>
      <c r="AE3581" s="248">
        <v>0</v>
      </c>
      <c r="AF3581" s="247" t="s">
        <v>7111</v>
      </c>
      <c r="AG3581" s="242" t="str">
        <f>IFERROR(VLOOKUP(작성용!A:A,RM!A:D,4,0),"-")</f>
        <v>-</v>
      </c>
      <c r="AH3581" s="9" t="s">
        <v>9173</v>
      </c>
      <c r="AI3581" s="238" t="s">
        <v>9173</v>
      </c>
      <c r="AJ3581" s="238" t="s">
        <v>9173</v>
      </c>
      <c r="AK3581" s="238" t="s">
        <v>7182</v>
      </c>
      <c r="AL3581" s="238">
        <v>3580</v>
      </c>
    </row>
    <row r="3582" spans="1:38" x14ac:dyDescent="0.3">
      <c r="A3582" s="232">
        <v>6000771</v>
      </c>
      <c r="B3582" s="232" t="s">
        <v>10375</v>
      </c>
      <c r="C3582" s="244" t="s">
        <v>6717</v>
      </c>
      <c r="D3582" s="240" t="s">
        <v>10507</v>
      </c>
      <c r="E3582" s="239">
        <v>1801111457604</v>
      </c>
      <c r="F3582" s="243" t="s">
        <v>7044</v>
      </c>
      <c r="G3582" s="214">
        <v>0</v>
      </c>
      <c r="H3582" s="234" t="s">
        <v>9173</v>
      </c>
      <c r="I3582" s="234"/>
      <c r="J3582" s="234"/>
      <c r="K3582" s="234"/>
      <c r="L3582" s="234"/>
      <c r="M3582" s="234"/>
      <c r="N3582" s="234" t="s">
        <v>6720</v>
      </c>
      <c r="O3582" s="249"/>
      <c r="P3582" s="249"/>
      <c r="Q3582" s="226"/>
      <c r="R3582" s="212" t="s">
        <v>2</v>
      </c>
      <c r="S3582" s="213" t="s">
        <v>9173</v>
      </c>
      <c r="T3582" s="236" t="s">
        <v>10379</v>
      </c>
      <c r="U3582" s="237" t="s">
        <v>6722</v>
      </c>
      <c r="V3582" s="237">
        <v>45567</v>
      </c>
      <c r="W3582" s="236" t="s">
        <v>6944</v>
      </c>
      <c r="X3582" s="237" t="s">
        <v>9173</v>
      </c>
      <c r="Y3582" s="237"/>
      <c r="Z3582" s="237"/>
      <c r="AA3582" s="225">
        <v>202409</v>
      </c>
      <c r="AB3582" s="246"/>
      <c r="AC3582" s="236" t="s">
        <v>7181</v>
      </c>
      <c r="AD3582" s="247" t="s">
        <v>7196</v>
      </c>
      <c r="AE3582" s="248">
        <v>0</v>
      </c>
      <c r="AF3582" s="247" t="s">
        <v>7196</v>
      </c>
      <c r="AG3582" s="242" t="str">
        <f>IFERROR(VLOOKUP(작성용!A:A,RM!A:D,4,0),"-")</f>
        <v>-</v>
      </c>
      <c r="AH3582" s="9" t="s">
        <v>9173</v>
      </c>
      <c r="AI3582" s="238" t="s">
        <v>9173</v>
      </c>
      <c r="AJ3582" s="238" t="s">
        <v>9173</v>
      </c>
      <c r="AK3582" s="238" t="s">
        <v>7182</v>
      </c>
      <c r="AL3582" s="238">
        <v>3581</v>
      </c>
    </row>
    <row r="3583" spans="1:38" x14ac:dyDescent="0.3">
      <c r="A3583" s="232">
        <v>6000771</v>
      </c>
      <c r="B3583" s="232" t="s">
        <v>10375</v>
      </c>
      <c r="C3583" s="244" t="s">
        <v>6717</v>
      </c>
      <c r="D3583" s="240" t="s">
        <v>10508</v>
      </c>
      <c r="E3583" s="239">
        <v>1101118054423</v>
      </c>
      <c r="F3583" s="243" t="s">
        <v>6931</v>
      </c>
      <c r="G3583" s="214">
        <v>0</v>
      </c>
      <c r="H3583" s="234" t="s">
        <v>9173</v>
      </c>
      <c r="I3583" s="234"/>
      <c r="J3583" s="234"/>
      <c r="K3583" s="234"/>
      <c r="L3583" s="234"/>
      <c r="M3583" s="234"/>
      <c r="N3583" s="234" t="s">
        <v>6720</v>
      </c>
      <c r="O3583" s="249"/>
      <c r="P3583" s="249"/>
      <c r="Q3583" s="226"/>
      <c r="R3583" s="212" t="s">
        <v>2</v>
      </c>
      <c r="S3583" s="213" t="s">
        <v>9173</v>
      </c>
      <c r="T3583" s="236" t="s">
        <v>10379</v>
      </c>
      <c r="U3583" s="237" t="s">
        <v>6722</v>
      </c>
      <c r="V3583" s="237">
        <v>45567</v>
      </c>
      <c r="W3583" s="236" t="s">
        <v>6944</v>
      </c>
      <c r="X3583" s="237" t="s">
        <v>9173</v>
      </c>
      <c r="Y3583" s="237"/>
      <c r="Z3583" s="237"/>
      <c r="AA3583" s="225">
        <v>202409</v>
      </c>
      <c r="AB3583" s="246"/>
      <c r="AC3583" s="236" t="s">
        <v>7181</v>
      </c>
      <c r="AD3583" s="247" t="s">
        <v>7158</v>
      </c>
      <c r="AE3583" s="248">
        <v>0</v>
      </c>
      <c r="AF3583" s="247" t="s">
        <v>7158</v>
      </c>
      <c r="AG3583" s="242" t="str">
        <f>IFERROR(VLOOKUP(작성용!A:A,RM!A:D,4,0),"-")</f>
        <v>-</v>
      </c>
      <c r="AH3583" s="9" t="s">
        <v>9173</v>
      </c>
      <c r="AI3583" s="238" t="s">
        <v>9173</v>
      </c>
      <c r="AJ3583" s="238" t="s">
        <v>9173</v>
      </c>
      <c r="AK3583" s="238" t="s">
        <v>7182</v>
      </c>
      <c r="AL3583" s="238">
        <v>3582</v>
      </c>
    </row>
    <row r="3584" spans="1:38" x14ac:dyDescent="0.3">
      <c r="A3584" s="232">
        <v>6000771</v>
      </c>
      <c r="B3584" s="232" t="s">
        <v>10375</v>
      </c>
      <c r="C3584" s="244" t="s">
        <v>6717</v>
      </c>
      <c r="D3584" s="240" t="s">
        <v>10509</v>
      </c>
      <c r="E3584" s="239">
        <v>1101117715084</v>
      </c>
      <c r="F3584" s="243" t="s">
        <v>7044</v>
      </c>
      <c r="G3584" s="214">
        <v>0</v>
      </c>
      <c r="H3584" s="234" t="s">
        <v>9173</v>
      </c>
      <c r="I3584" s="234"/>
      <c r="J3584" s="234"/>
      <c r="K3584" s="234"/>
      <c r="L3584" s="234"/>
      <c r="M3584" s="234"/>
      <c r="N3584" s="234" t="s">
        <v>6720</v>
      </c>
      <c r="O3584" s="249"/>
      <c r="P3584" s="249"/>
      <c r="Q3584" s="226"/>
      <c r="R3584" s="212" t="s">
        <v>2</v>
      </c>
      <c r="S3584" s="213" t="s">
        <v>9173</v>
      </c>
      <c r="T3584" s="236" t="s">
        <v>10379</v>
      </c>
      <c r="U3584" s="237" t="s">
        <v>6722</v>
      </c>
      <c r="V3584" s="237">
        <v>45567</v>
      </c>
      <c r="W3584" s="236" t="s">
        <v>6944</v>
      </c>
      <c r="X3584" s="237" t="s">
        <v>9173</v>
      </c>
      <c r="Y3584" s="237"/>
      <c r="Z3584" s="237"/>
      <c r="AA3584" s="225">
        <v>202409</v>
      </c>
      <c r="AB3584" s="246"/>
      <c r="AC3584" s="236" t="s">
        <v>7181</v>
      </c>
      <c r="AD3584" s="247" t="s">
        <v>7152</v>
      </c>
      <c r="AE3584" s="248">
        <v>0</v>
      </c>
      <c r="AF3584" s="247" t="s">
        <v>7152</v>
      </c>
      <c r="AG3584" s="242" t="str">
        <f>IFERROR(VLOOKUP(작성용!A:A,RM!A:D,4,0),"-")</f>
        <v>-</v>
      </c>
      <c r="AH3584" s="9" t="s">
        <v>9173</v>
      </c>
      <c r="AI3584" s="238" t="s">
        <v>9173</v>
      </c>
      <c r="AJ3584" s="238" t="s">
        <v>9173</v>
      </c>
      <c r="AK3584" s="238" t="s">
        <v>7182</v>
      </c>
      <c r="AL3584" s="238">
        <v>3583</v>
      </c>
    </row>
    <row r="3585" spans="1:38" x14ac:dyDescent="0.3">
      <c r="A3585" s="232">
        <v>6000771</v>
      </c>
      <c r="B3585" s="232" t="s">
        <v>10375</v>
      </c>
      <c r="C3585" s="244" t="s">
        <v>6717</v>
      </c>
      <c r="D3585" s="240" t="s">
        <v>10510</v>
      </c>
      <c r="E3585" s="239">
        <v>1311110589506</v>
      </c>
      <c r="F3585" s="243" t="s">
        <v>7044</v>
      </c>
      <c r="G3585" s="214">
        <v>0</v>
      </c>
      <c r="H3585" s="234" t="s">
        <v>9173</v>
      </c>
      <c r="I3585" s="234"/>
      <c r="J3585" s="234"/>
      <c r="K3585" s="234"/>
      <c r="L3585" s="234"/>
      <c r="M3585" s="234"/>
      <c r="N3585" s="234" t="s">
        <v>6720</v>
      </c>
      <c r="O3585" s="249"/>
      <c r="P3585" s="249"/>
      <c r="Q3585" s="226"/>
      <c r="R3585" s="212" t="s">
        <v>2</v>
      </c>
      <c r="S3585" s="213" t="s">
        <v>9173</v>
      </c>
      <c r="T3585" s="236" t="s">
        <v>10379</v>
      </c>
      <c r="U3585" s="237" t="s">
        <v>6722</v>
      </c>
      <c r="V3585" s="237">
        <v>45567</v>
      </c>
      <c r="W3585" s="236" t="s">
        <v>6944</v>
      </c>
      <c r="X3585" s="237" t="s">
        <v>9173</v>
      </c>
      <c r="Y3585" s="237"/>
      <c r="Z3585" s="237"/>
      <c r="AA3585" s="225">
        <v>202409</v>
      </c>
      <c r="AB3585" s="246"/>
      <c r="AC3585" s="236" t="s">
        <v>7181</v>
      </c>
      <c r="AD3585" s="247" t="s">
        <v>7131</v>
      </c>
      <c r="AE3585" s="248">
        <v>0</v>
      </c>
      <c r="AF3585" s="247" t="s">
        <v>7131</v>
      </c>
      <c r="AG3585" s="242" t="str">
        <f>IFERROR(VLOOKUP(작성용!A:A,RM!A:D,4,0),"-")</f>
        <v>-</v>
      </c>
      <c r="AH3585" s="9" t="s">
        <v>9173</v>
      </c>
      <c r="AI3585" s="238" t="s">
        <v>9173</v>
      </c>
      <c r="AJ3585" s="238" t="s">
        <v>9173</v>
      </c>
      <c r="AK3585" s="238" t="s">
        <v>7182</v>
      </c>
      <c r="AL3585" s="238">
        <v>3584</v>
      </c>
    </row>
    <row r="3586" spans="1:38" x14ac:dyDescent="0.3">
      <c r="A3586" s="232">
        <v>6000771</v>
      </c>
      <c r="B3586" s="232" t="s">
        <v>10375</v>
      </c>
      <c r="C3586" s="244" t="s">
        <v>6717</v>
      </c>
      <c r="D3586" s="240" t="s">
        <v>10511</v>
      </c>
      <c r="E3586" s="239">
        <v>1101117998979</v>
      </c>
      <c r="F3586" s="243" t="s">
        <v>6931</v>
      </c>
      <c r="G3586" s="214">
        <v>0</v>
      </c>
      <c r="H3586" s="234" t="s">
        <v>9173</v>
      </c>
      <c r="I3586" s="234"/>
      <c r="J3586" s="234"/>
      <c r="K3586" s="234"/>
      <c r="L3586" s="234"/>
      <c r="M3586" s="234"/>
      <c r="N3586" s="234" t="s">
        <v>6720</v>
      </c>
      <c r="O3586" s="249"/>
      <c r="P3586" s="249"/>
      <c r="Q3586" s="226"/>
      <c r="R3586" s="212" t="s">
        <v>2</v>
      </c>
      <c r="S3586" s="213" t="s">
        <v>9173</v>
      </c>
      <c r="T3586" s="236" t="s">
        <v>10379</v>
      </c>
      <c r="U3586" s="237" t="s">
        <v>6722</v>
      </c>
      <c r="V3586" s="237">
        <v>45567</v>
      </c>
      <c r="W3586" s="236" t="s">
        <v>6944</v>
      </c>
      <c r="X3586" s="237" t="s">
        <v>9173</v>
      </c>
      <c r="Y3586" s="237"/>
      <c r="Z3586" s="237"/>
      <c r="AA3586" s="225">
        <v>202409</v>
      </c>
      <c r="AB3586" s="246"/>
      <c r="AC3586" s="236" t="s">
        <v>7181</v>
      </c>
      <c r="AD3586" s="247" t="s">
        <v>7117</v>
      </c>
      <c r="AE3586" s="248">
        <v>0</v>
      </c>
      <c r="AF3586" s="247" t="s">
        <v>7117</v>
      </c>
      <c r="AG3586" s="242" t="str">
        <f>IFERROR(VLOOKUP(작성용!A:A,RM!A:D,4,0),"-")</f>
        <v>-</v>
      </c>
      <c r="AH3586" s="9" t="s">
        <v>9173</v>
      </c>
      <c r="AI3586" s="238" t="s">
        <v>9173</v>
      </c>
      <c r="AJ3586" s="238" t="s">
        <v>9173</v>
      </c>
      <c r="AK3586" s="238" t="s">
        <v>7182</v>
      </c>
      <c r="AL3586" s="238">
        <v>3585</v>
      </c>
    </row>
    <row r="3587" spans="1:38" x14ac:dyDescent="0.3">
      <c r="A3587" s="232">
        <v>6000863</v>
      </c>
      <c r="B3587" s="232" t="s">
        <v>10377</v>
      </c>
      <c r="C3587" s="244" t="s">
        <v>6717</v>
      </c>
      <c r="D3587" s="240" t="s">
        <v>10512</v>
      </c>
      <c r="E3587" s="239">
        <v>1341110629094</v>
      </c>
      <c r="F3587" s="243" t="s">
        <v>7179</v>
      </c>
      <c r="G3587" s="214">
        <v>0</v>
      </c>
      <c r="H3587" s="234" t="s">
        <v>9173</v>
      </c>
      <c r="I3587" s="234"/>
      <c r="J3587" s="234"/>
      <c r="K3587" s="234"/>
      <c r="L3587" s="234"/>
      <c r="M3587" s="234"/>
      <c r="N3587" s="234" t="s">
        <v>6720</v>
      </c>
      <c r="O3587" s="249"/>
      <c r="P3587" s="249"/>
      <c r="Q3587" s="226"/>
      <c r="R3587" s="212" t="s">
        <v>2</v>
      </c>
      <c r="S3587" s="213" t="s">
        <v>9173</v>
      </c>
      <c r="T3587" s="236" t="s">
        <v>10379</v>
      </c>
      <c r="U3587" s="237" t="s">
        <v>6722</v>
      </c>
      <c r="V3587" s="237">
        <v>45558</v>
      </c>
      <c r="W3587" s="236" t="s">
        <v>6944</v>
      </c>
      <c r="X3587" s="237" t="s">
        <v>9173</v>
      </c>
      <c r="Y3587" s="237"/>
      <c r="Z3587" s="237"/>
      <c r="AA3587" s="225">
        <v>202409</v>
      </c>
      <c r="AB3587" s="246"/>
      <c r="AC3587" s="236" t="s">
        <v>7181</v>
      </c>
      <c r="AD3587" s="247" t="s">
        <v>7196</v>
      </c>
      <c r="AE3587" s="248">
        <v>0.4</v>
      </c>
      <c r="AF3587" s="247" t="s">
        <v>7196</v>
      </c>
      <c r="AG3587" s="242" t="str">
        <f>IFERROR(VLOOKUP(작성용!A:A,RM!A:D,4,0),"-")</f>
        <v>-</v>
      </c>
      <c r="AH3587" s="9" t="s">
        <v>9173</v>
      </c>
      <c r="AI3587" s="238" t="s">
        <v>9173</v>
      </c>
      <c r="AJ3587" s="238" t="s">
        <v>9173</v>
      </c>
      <c r="AK3587" s="238" t="s">
        <v>7182</v>
      </c>
      <c r="AL3587" s="238">
        <v>3586</v>
      </c>
    </row>
    <row r="3588" spans="1:38" x14ac:dyDescent="0.3">
      <c r="A3588" s="232">
        <v>6000863</v>
      </c>
      <c r="B3588" s="232" t="s">
        <v>10377</v>
      </c>
      <c r="C3588" s="244" t="s">
        <v>6717</v>
      </c>
      <c r="D3588" s="240" t="s">
        <v>10513</v>
      </c>
      <c r="E3588" s="239">
        <v>2802110190400</v>
      </c>
      <c r="F3588" s="243" t="s">
        <v>7179</v>
      </c>
      <c r="G3588" s="214">
        <v>0</v>
      </c>
      <c r="H3588" s="234" t="s">
        <v>9173</v>
      </c>
      <c r="I3588" s="234"/>
      <c r="J3588" s="234"/>
      <c r="K3588" s="234"/>
      <c r="L3588" s="234"/>
      <c r="M3588" s="234"/>
      <c r="N3588" s="234" t="s">
        <v>6720</v>
      </c>
      <c r="O3588" s="249"/>
      <c r="P3588" s="249"/>
      <c r="Q3588" s="226"/>
      <c r="R3588" s="212" t="s">
        <v>2</v>
      </c>
      <c r="S3588" s="213" t="s">
        <v>9173</v>
      </c>
      <c r="T3588" s="236" t="s">
        <v>10379</v>
      </c>
      <c r="U3588" s="237" t="s">
        <v>6722</v>
      </c>
      <c r="V3588" s="237">
        <v>45558</v>
      </c>
      <c r="W3588" s="236" t="s">
        <v>6944</v>
      </c>
      <c r="X3588" s="237" t="s">
        <v>9173</v>
      </c>
      <c r="Y3588" s="237"/>
      <c r="Z3588" s="237"/>
      <c r="AA3588" s="225">
        <v>202409</v>
      </c>
      <c r="AB3588" s="246"/>
      <c r="AC3588" s="236" t="s">
        <v>7181</v>
      </c>
      <c r="AD3588" s="247" t="s">
        <v>7129</v>
      </c>
      <c r="AE3588" s="248">
        <v>0.4</v>
      </c>
      <c r="AF3588" s="247" t="s">
        <v>7129</v>
      </c>
      <c r="AG3588" s="242" t="str">
        <f>IFERROR(VLOOKUP(작성용!A:A,RM!A:D,4,0),"-")</f>
        <v>-</v>
      </c>
      <c r="AH3588" s="9" t="s">
        <v>9173</v>
      </c>
      <c r="AI3588" s="238" t="s">
        <v>9173</v>
      </c>
      <c r="AJ3588" s="238" t="s">
        <v>9173</v>
      </c>
      <c r="AK3588" s="238" t="s">
        <v>7182</v>
      </c>
      <c r="AL3588" s="238">
        <v>3587</v>
      </c>
    </row>
    <row r="3589" spans="1:38" x14ac:dyDescent="0.3">
      <c r="A3589" s="232">
        <v>6000863</v>
      </c>
      <c r="B3589" s="232" t="s">
        <v>10377</v>
      </c>
      <c r="C3589" s="244" t="s">
        <v>6717</v>
      </c>
      <c r="D3589" s="240" t="s">
        <v>10514</v>
      </c>
      <c r="E3589" s="239" t="s">
        <v>6697</v>
      </c>
      <c r="F3589" s="243" t="s">
        <v>6931</v>
      </c>
      <c r="G3589" s="214">
        <v>1</v>
      </c>
      <c r="H3589" s="234" t="s">
        <v>9173</v>
      </c>
      <c r="I3589" s="234"/>
      <c r="J3589" s="234"/>
      <c r="K3589" s="234"/>
      <c r="L3589" s="234"/>
      <c r="M3589" s="234"/>
      <c r="N3589" s="234" t="s">
        <v>6720</v>
      </c>
      <c r="O3589" s="249"/>
      <c r="P3589" s="249"/>
      <c r="Q3589" s="226"/>
      <c r="R3589" s="212" t="s">
        <v>2</v>
      </c>
      <c r="S3589" s="213" t="s">
        <v>9173</v>
      </c>
      <c r="T3589" s="236" t="s">
        <v>10379</v>
      </c>
      <c r="U3589" s="237" t="s">
        <v>6722</v>
      </c>
      <c r="V3589" s="237">
        <v>45558</v>
      </c>
      <c r="W3589" s="236" t="s">
        <v>6944</v>
      </c>
      <c r="X3589" s="237" t="s">
        <v>9173</v>
      </c>
      <c r="Y3589" s="237"/>
      <c r="Z3589" s="237"/>
      <c r="AA3589" s="225">
        <v>202409</v>
      </c>
      <c r="AB3589" s="246"/>
      <c r="AC3589" s="236" t="s">
        <v>7181</v>
      </c>
      <c r="AD3589" s="247" t="s">
        <v>7196</v>
      </c>
      <c r="AE3589" s="248">
        <v>0.4</v>
      </c>
      <c r="AF3589" s="247" t="s">
        <v>7196</v>
      </c>
      <c r="AG3589" s="242" t="str">
        <f>IFERROR(VLOOKUP(작성용!A:A,RM!A:D,4,0),"-")</f>
        <v>-</v>
      </c>
      <c r="AH3589" s="9" t="s">
        <v>9173</v>
      </c>
      <c r="AI3589" s="238" t="s">
        <v>9173</v>
      </c>
      <c r="AJ3589" s="238" t="s">
        <v>9173</v>
      </c>
      <c r="AK3589" s="238" t="s">
        <v>7182</v>
      </c>
      <c r="AL3589" s="238">
        <v>3588</v>
      </c>
    </row>
    <row r="3590" spans="1:38" x14ac:dyDescent="0.3">
      <c r="A3590" s="232">
        <v>6000863</v>
      </c>
      <c r="B3590" s="232" t="s">
        <v>10377</v>
      </c>
      <c r="C3590" s="244" t="s">
        <v>6717</v>
      </c>
      <c r="D3590" s="240" t="s">
        <v>10515</v>
      </c>
      <c r="E3590" s="239">
        <v>2101140109071</v>
      </c>
      <c r="F3590" s="243" t="s">
        <v>7179</v>
      </c>
      <c r="G3590" s="214">
        <v>0</v>
      </c>
      <c r="H3590" s="234" t="s">
        <v>9173</v>
      </c>
      <c r="I3590" s="234"/>
      <c r="J3590" s="234"/>
      <c r="K3590" s="234"/>
      <c r="L3590" s="234"/>
      <c r="M3590" s="234"/>
      <c r="N3590" s="234" t="s">
        <v>6720</v>
      </c>
      <c r="O3590" s="249"/>
      <c r="P3590" s="249"/>
      <c r="Q3590" s="226"/>
      <c r="R3590" s="212" t="s">
        <v>2</v>
      </c>
      <c r="S3590" s="213" t="s">
        <v>9173</v>
      </c>
      <c r="T3590" s="236" t="s">
        <v>10379</v>
      </c>
      <c r="U3590" s="237" t="s">
        <v>6722</v>
      </c>
      <c r="V3590" s="237">
        <v>45558</v>
      </c>
      <c r="W3590" s="236" t="s">
        <v>6944</v>
      </c>
      <c r="X3590" s="237" t="s">
        <v>9173</v>
      </c>
      <c r="Y3590" s="237"/>
      <c r="Z3590" s="237"/>
      <c r="AA3590" s="225">
        <v>202409</v>
      </c>
      <c r="AB3590" s="246"/>
      <c r="AC3590" s="236" t="s">
        <v>7181</v>
      </c>
      <c r="AD3590" s="247" t="s">
        <v>7077</v>
      </c>
      <c r="AE3590" s="248">
        <v>0.4</v>
      </c>
      <c r="AF3590" s="247" t="s">
        <v>7077</v>
      </c>
      <c r="AG3590" s="242" t="str">
        <f>IFERROR(VLOOKUP(작성용!A:A,RM!A:D,4,0),"-")</f>
        <v>-</v>
      </c>
      <c r="AH3590" s="9" t="s">
        <v>9173</v>
      </c>
      <c r="AI3590" s="238" t="s">
        <v>9173</v>
      </c>
      <c r="AJ3590" s="238" t="s">
        <v>9173</v>
      </c>
      <c r="AK3590" s="238" t="s">
        <v>7182</v>
      </c>
      <c r="AL3590" s="238">
        <v>3589</v>
      </c>
    </row>
    <row r="3591" spans="1:38" x14ac:dyDescent="0.3">
      <c r="A3591" s="232">
        <v>6000863</v>
      </c>
      <c r="B3591" s="232" t="s">
        <v>10377</v>
      </c>
      <c r="C3591" s="244" t="s">
        <v>6717</v>
      </c>
      <c r="D3591" s="240" t="s">
        <v>10515</v>
      </c>
      <c r="E3591" s="239">
        <v>2101140109071</v>
      </c>
      <c r="F3591" s="243" t="s">
        <v>7558</v>
      </c>
      <c r="G3591" s="214">
        <v>0</v>
      </c>
      <c r="H3591" s="234" t="s">
        <v>9173</v>
      </c>
      <c r="I3591" s="234"/>
      <c r="J3591" s="234"/>
      <c r="K3591" s="234"/>
      <c r="L3591" s="234"/>
      <c r="M3591" s="234"/>
      <c r="N3591" s="234" t="s">
        <v>6720</v>
      </c>
      <c r="O3591" s="249"/>
      <c r="P3591" s="249"/>
      <c r="Q3591" s="226"/>
      <c r="R3591" s="212" t="s">
        <v>2</v>
      </c>
      <c r="S3591" s="213" t="s">
        <v>9173</v>
      </c>
      <c r="T3591" s="236" t="s">
        <v>10379</v>
      </c>
      <c r="U3591" s="237" t="s">
        <v>6722</v>
      </c>
      <c r="V3591" s="237">
        <v>45558</v>
      </c>
      <c r="W3591" s="236" t="s">
        <v>6944</v>
      </c>
      <c r="X3591" s="237" t="s">
        <v>9173</v>
      </c>
      <c r="Y3591" s="237"/>
      <c r="Z3591" s="237"/>
      <c r="AA3591" s="225">
        <v>202409</v>
      </c>
      <c r="AB3591" s="246"/>
      <c r="AC3591" s="236" t="s">
        <v>7181</v>
      </c>
      <c r="AD3591" s="247" t="s">
        <v>7077</v>
      </c>
      <c r="AE3591" s="248">
        <v>0</v>
      </c>
      <c r="AF3591" s="247" t="s">
        <v>7077</v>
      </c>
      <c r="AG3591" s="242" t="str">
        <f>IFERROR(VLOOKUP(작성용!A:A,RM!A:D,4,0),"-")</f>
        <v>-</v>
      </c>
      <c r="AH3591" s="9" t="s">
        <v>9173</v>
      </c>
      <c r="AI3591" s="238" t="s">
        <v>9173</v>
      </c>
      <c r="AJ3591" s="238" t="s">
        <v>9173</v>
      </c>
      <c r="AK3591" s="238" t="s">
        <v>7182</v>
      </c>
      <c r="AL3591" s="238">
        <v>3590</v>
      </c>
    </row>
    <row r="3592" spans="1:38" x14ac:dyDescent="0.3">
      <c r="A3592" s="232">
        <v>6000863</v>
      </c>
      <c r="B3592" s="232" t="s">
        <v>10377</v>
      </c>
      <c r="C3592" s="244" t="s">
        <v>6717</v>
      </c>
      <c r="D3592" s="240" t="s">
        <v>10516</v>
      </c>
      <c r="E3592" s="239" t="s">
        <v>6698</v>
      </c>
      <c r="F3592" s="243" t="s">
        <v>7179</v>
      </c>
      <c r="G3592" s="214">
        <v>0</v>
      </c>
      <c r="H3592" s="234" t="s">
        <v>9173</v>
      </c>
      <c r="I3592" s="234"/>
      <c r="J3592" s="234"/>
      <c r="K3592" s="234"/>
      <c r="L3592" s="234"/>
      <c r="M3592" s="234"/>
      <c r="N3592" s="234" t="s">
        <v>6720</v>
      </c>
      <c r="O3592" s="249"/>
      <c r="P3592" s="249"/>
      <c r="Q3592" s="226"/>
      <c r="R3592" s="212" t="s">
        <v>2</v>
      </c>
      <c r="S3592" s="213" t="s">
        <v>9173</v>
      </c>
      <c r="T3592" s="236" t="s">
        <v>10379</v>
      </c>
      <c r="U3592" s="237" t="s">
        <v>6722</v>
      </c>
      <c r="V3592" s="237">
        <v>45558</v>
      </c>
      <c r="W3592" s="236" t="s">
        <v>6944</v>
      </c>
      <c r="X3592" s="237" t="s">
        <v>9173</v>
      </c>
      <c r="Y3592" s="237"/>
      <c r="Z3592" s="237"/>
      <c r="AA3592" s="225">
        <v>202409</v>
      </c>
      <c r="AB3592" s="246"/>
      <c r="AC3592" s="236" t="s">
        <v>7181</v>
      </c>
      <c r="AD3592" s="247" t="s">
        <v>7135</v>
      </c>
      <c r="AE3592" s="248">
        <v>0.4</v>
      </c>
      <c r="AF3592" s="247" t="s">
        <v>7135</v>
      </c>
      <c r="AG3592" s="242" t="str">
        <f>IFERROR(VLOOKUP(작성용!A:A,RM!A:D,4,0),"-")</f>
        <v>-</v>
      </c>
      <c r="AH3592" s="9" t="s">
        <v>9173</v>
      </c>
      <c r="AI3592" s="238" t="s">
        <v>9173</v>
      </c>
      <c r="AJ3592" s="238" t="s">
        <v>9173</v>
      </c>
      <c r="AK3592" s="238" t="s">
        <v>7182</v>
      </c>
      <c r="AL3592" s="238">
        <v>3591</v>
      </c>
    </row>
    <row r="3593" spans="1:38" x14ac:dyDescent="0.3">
      <c r="A3593" s="232">
        <v>6000863</v>
      </c>
      <c r="B3593" s="232" t="s">
        <v>10377</v>
      </c>
      <c r="C3593" s="244" t="s">
        <v>6717</v>
      </c>
      <c r="D3593" s="240" t="s">
        <v>10517</v>
      </c>
      <c r="E3593" s="239" t="s">
        <v>6699</v>
      </c>
      <c r="F3593" s="243" t="s">
        <v>6966</v>
      </c>
      <c r="G3593" s="214">
        <v>0</v>
      </c>
      <c r="H3593" s="234" t="s">
        <v>9173</v>
      </c>
      <c r="I3593" s="234"/>
      <c r="J3593" s="234"/>
      <c r="K3593" s="234"/>
      <c r="L3593" s="234"/>
      <c r="M3593" s="234"/>
      <c r="N3593" s="234" t="s">
        <v>6720</v>
      </c>
      <c r="O3593" s="249"/>
      <c r="P3593" s="249"/>
      <c r="Q3593" s="226"/>
      <c r="R3593" s="212" t="s">
        <v>2</v>
      </c>
      <c r="S3593" s="213" t="s">
        <v>9173</v>
      </c>
      <c r="T3593" s="236" t="s">
        <v>10379</v>
      </c>
      <c r="U3593" s="237" t="s">
        <v>6722</v>
      </c>
      <c r="V3593" s="237">
        <v>45558</v>
      </c>
      <c r="W3593" s="236" t="s">
        <v>6944</v>
      </c>
      <c r="X3593" s="237" t="s">
        <v>9173</v>
      </c>
      <c r="Y3593" s="237"/>
      <c r="Z3593" s="237"/>
      <c r="AA3593" s="225">
        <v>202409</v>
      </c>
      <c r="AB3593" s="246"/>
      <c r="AC3593" s="236" t="s">
        <v>7181</v>
      </c>
      <c r="AD3593" s="247" t="s">
        <v>7135</v>
      </c>
      <c r="AE3593" s="248">
        <v>0.4</v>
      </c>
      <c r="AF3593" s="247" t="s">
        <v>7135</v>
      </c>
      <c r="AG3593" s="242" t="str">
        <f>IFERROR(VLOOKUP(작성용!A:A,RM!A:D,4,0),"-")</f>
        <v>-</v>
      </c>
      <c r="AH3593" s="9" t="s">
        <v>9173</v>
      </c>
      <c r="AI3593" s="238" t="s">
        <v>9173</v>
      </c>
      <c r="AJ3593" s="238" t="s">
        <v>9173</v>
      </c>
      <c r="AK3593" s="238" t="s">
        <v>7182</v>
      </c>
      <c r="AL3593" s="238">
        <v>3592</v>
      </c>
    </row>
    <row r="3594" spans="1:38" x14ac:dyDescent="0.3">
      <c r="A3594" s="232">
        <v>6000863</v>
      </c>
      <c r="B3594" s="232" t="s">
        <v>10377</v>
      </c>
      <c r="C3594" s="244" t="s">
        <v>6717</v>
      </c>
      <c r="D3594" s="240" t="s">
        <v>10514</v>
      </c>
      <c r="E3594" s="239" t="s">
        <v>6697</v>
      </c>
      <c r="F3594" s="243" t="s">
        <v>6931</v>
      </c>
      <c r="G3594" s="214">
        <v>2</v>
      </c>
      <c r="H3594" s="234" t="s">
        <v>9173</v>
      </c>
      <c r="I3594" s="234"/>
      <c r="J3594" s="234"/>
      <c r="K3594" s="234"/>
      <c r="L3594" s="234"/>
      <c r="M3594" s="234"/>
      <c r="N3594" s="234" t="s">
        <v>6720</v>
      </c>
      <c r="O3594" s="249"/>
      <c r="P3594" s="249"/>
      <c r="Q3594" s="226"/>
      <c r="R3594" s="212" t="s">
        <v>2</v>
      </c>
      <c r="S3594" s="213" t="s">
        <v>9173</v>
      </c>
      <c r="T3594" s="236" t="s">
        <v>10379</v>
      </c>
      <c r="U3594" s="237" t="s">
        <v>6722</v>
      </c>
      <c r="V3594" s="237">
        <v>45558</v>
      </c>
      <c r="W3594" s="236" t="s">
        <v>6944</v>
      </c>
      <c r="X3594" s="237" t="s">
        <v>9173</v>
      </c>
      <c r="Y3594" s="237"/>
      <c r="Z3594" s="237"/>
      <c r="AA3594" s="225">
        <v>202409</v>
      </c>
      <c r="AB3594" s="246"/>
      <c r="AC3594" s="236" t="s">
        <v>7181</v>
      </c>
      <c r="AD3594" s="247" t="s">
        <v>7196</v>
      </c>
      <c r="AE3594" s="248">
        <v>0</v>
      </c>
      <c r="AF3594" s="247" t="s">
        <v>7196</v>
      </c>
      <c r="AG3594" s="242" t="str">
        <f>IFERROR(VLOOKUP(작성용!A:A,RM!A:D,4,0),"-")</f>
        <v>-</v>
      </c>
      <c r="AH3594" s="9" t="s">
        <v>9173</v>
      </c>
      <c r="AI3594" s="238" t="s">
        <v>9173</v>
      </c>
      <c r="AJ3594" s="238" t="s">
        <v>9173</v>
      </c>
      <c r="AK3594" s="238" t="s">
        <v>7182</v>
      </c>
      <c r="AL3594" s="238">
        <v>3593</v>
      </c>
    </row>
    <row r="3595" spans="1:38" x14ac:dyDescent="0.3">
      <c r="A3595" s="232" t="s">
        <v>417</v>
      </c>
      <c r="B3595" s="232" t="s">
        <v>10518</v>
      </c>
      <c r="C3595" s="244" t="s">
        <v>6717</v>
      </c>
      <c r="D3595" s="240" t="s">
        <v>10519</v>
      </c>
      <c r="E3595" s="239" t="s">
        <v>10520</v>
      </c>
      <c r="F3595" s="243" t="s">
        <v>10521</v>
      </c>
      <c r="G3595" s="214">
        <v>0</v>
      </c>
      <c r="H3595" s="234" t="s">
        <v>9173</v>
      </c>
      <c r="I3595" s="234"/>
      <c r="J3595" s="234"/>
      <c r="K3595" s="234"/>
      <c r="L3595" s="234"/>
      <c r="M3595" s="234"/>
      <c r="N3595" s="234" t="s">
        <v>6720</v>
      </c>
      <c r="O3595" s="249" t="s">
        <v>10522</v>
      </c>
      <c r="P3595" s="249" t="s">
        <v>10523</v>
      </c>
      <c r="Q3595" s="226" t="s">
        <v>10524</v>
      </c>
      <c r="R3595" s="212" t="s">
        <v>2</v>
      </c>
      <c r="S3595" s="212" t="s">
        <v>9173</v>
      </c>
      <c r="T3595" s="236">
        <v>45537</v>
      </c>
      <c r="U3595" s="237" t="s">
        <v>6722</v>
      </c>
      <c r="V3595" s="237">
        <v>45567</v>
      </c>
      <c r="W3595" s="237">
        <v>45575</v>
      </c>
      <c r="X3595" s="237" t="s">
        <v>9173</v>
      </c>
      <c r="Y3595" s="237"/>
      <c r="Z3595" s="237" t="s">
        <v>5872</v>
      </c>
      <c r="AA3595" s="225">
        <v>202409</v>
      </c>
      <c r="AB3595" s="246"/>
      <c r="AC3595" s="236" t="s">
        <v>6708</v>
      </c>
      <c r="AD3595" s="247" t="s">
        <v>6709</v>
      </c>
      <c r="AE3595" s="248">
        <v>0</v>
      </c>
      <c r="AF3595" s="247" t="s">
        <v>6709</v>
      </c>
      <c r="AG3595" s="242" t="str">
        <f>IFERROR(VLOOKUP(작성용!A:A,RM!A:D,4,0),"-")</f>
        <v>김본</v>
      </c>
      <c r="AH3595" s="9" t="s">
        <v>8396</v>
      </c>
      <c r="AI3595" s="238" t="s">
        <v>9173</v>
      </c>
      <c r="AJ3595" s="238" t="s">
        <v>9173</v>
      </c>
      <c r="AK3595" s="238" t="s">
        <v>6726</v>
      </c>
      <c r="AL3595" s="238">
        <v>3594</v>
      </c>
    </row>
    <row r="3596" spans="1:38" x14ac:dyDescent="0.3">
      <c r="A3596" s="232" t="s">
        <v>417</v>
      </c>
      <c r="B3596" s="232" t="s">
        <v>10518</v>
      </c>
      <c r="C3596" s="244" t="s">
        <v>6717</v>
      </c>
      <c r="D3596" s="240" t="s">
        <v>10525</v>
      </c>
      <c r="E3596" s="239" t="s">
        <v>10526</v>
      </c>
      <c r="F3596" s="243" t="s">
        <v>10521</v>
      </c>
      <c r="G3596" s="214">
        <v>0</v>
      </c>
      <c r="H3596" s="234" t="s">
        <v>9173</v>
      </c>
      <c r="I3596" s="234"/>
      <c r="J3596" s="234"/>
      <c r="K3596" s="234"/>
      <c r="L3596" s="234"/>
      <c r="M3596" s="234"/>
      <c r="N3596" s="234" t="s">
        <v>6720</v>
      </c>
      <c r="O3596" s="249" t="s">
        <v>10522</v>
      </c>
      <c r="P3596" s="249" t="s">
        <v>10523</v>
      </c>
      <c r="Q3596" s="226" t="s">
        <v>10524</v>
      </c>
      <c r="R3596" s="212" t="s">
        <v>2</v>
      </c>
      <c r="S3596" s="212" t="s">
        <v>9173</v>
      </c>
      <c r="T3596" s="236">
        <v>45537</v>
      </c>
      <c r="U3596" s="237" t="s">
        <v>6722</v>
      </c>
      <c r="V3596" s="237">
        <v>45567</v>
      </c>
      <c r="W3596" s="237">
        <v>45575</v>
      </c>
      <c r="X3596" s="237" t="s">
        <v>9173</v>
      </c>
      <c r="Y3596" s="237"/>
      <c r="Z3596" s="237" t="s">
        <v>5872</v>
      </c>
      <c r="AA3596" s="225">
        <v>202409</v>
      </c>
      <c r="AB3596" s="246"/>
      <c r="AC3596" s="236" t="s">
        <v>6708</v>
      </c>
      <c r="AD3596" s="247" t="s">
        <v>6709</v>
      </c>
      <c r="AE3596" s="248">
        <v>0</v>
      </c>
      <c r="AF3596" s="247" t="s">
        <v>6709</v>
      </c>
      <c r="AG3596" s="242" t="str">
        <f>IFERROR(VLOOKUP(작성용!A:A,RM!A:D,4,0),"-")</f>
        <v>김본</v>
      </c>
      <c r="AH3596" s="9" t="s">
        <v>8396</v>
      </c>
      <c r="AI3596" s="238" t="s">
        <v>9173</v>
      </c>
      <c r="AJ3596" s="238" t="s">
        <v>9173</v>
      </c>
      <c r="AK3596" s="238" t="s">
        <v>6726</v>
      </c>
      <c r="AL3596" s="238">
        <v>3595</v>
      </c>
    </row>
    <row r="3597" spans="1:38" x14ac:dyDescent="0.3">
      <c r="A3597" s="232" t="s">
        <v>845</v>
      </c>
      <c r="B3597" s="270" t="s">
        <v>10527</v>
      </c>
      <c r="C3597" s="244" t="s">
        <v>6717</v>
      </c>
      <c r="D3597" s="240" t="s">
        <v>10528</v>
      </c>
      <c r="E3597" s="239" t="s">
        <v>10529</v>
      </c>
      <c r="F3597" s="243" t="s">
        <v>6729</v>
      </c>
      <c r="G3597" s="214">
        <v>0</v>
      </c>
      <c r="H3597" s="234" t="s">
        <v>9173</v>
      </c>
      <c r="I3597" s="234"/>
      <c r="J3597" s="234"/>
      <c r="K3597" s="234"/>
      <c r="L3597" s="234"/>
      <c r="M3597" s="234"/>
      <c r="N3597" s="233" t="s">
        <v>6720</v>
      </c>
      <c r="O3597" s="226" t="s">
        <v>10530</v>
      </c>
      <c r="P3597" s="226" t="s">
        <v>10531</v>
      </c>
      <c r="Q3597" s="226" t="s">
        <v>10532</v>
      </c>
      <c r="R3597" s="212" t="s">
        <v>10533</v>
      </c>
      <c r="S3597" s="213" t="s">
        <v>10534</v>
      </c>
      <c r="T3597" s="236">
        <v>45537</v>
      </c>
      <c r="U3597" s="237" t="s">
        <v>6722</v>
      </c>
      <c r="V3597" s="237">
        <v>45573</v>
      </c>
      <c r="W3597" s="237">
        <v>45579</v>
      </c>
      <c r="X3597" s="237" t="s">
        <v>9173</v>
      </c>
      <c r="Y3597" s="237"/>
      <c r="Z3597" s="237" t="s">
        <v>10535</v>
      </c>
      <c r="AA3597" s="225">
        <v>202409</v>
      </c>
      <c r="AB3597" s="246"/>
      <c r="AC3597" s="247" t="s">
        <v>6708</v>
      </c>
      <c r="AD3597" s="247" t="s">
        <v>6709</v>
      </c>
      <c r="AE3597" s="274">
        <v>0</v>
      </c>
      <c r="AF3597" s="247" t="s">
        <v>6709</v>
      </c>
      <c r="AG3597" s="242" t="str">
        <f>IFERROR(VLOOKUP(작성용!A:A,RM!A:D,4,0),"-")</f>
        <v>오윤지</v>
      </c>
      <c r="AH3597" s="9" t="s">
        <v>6725</v>
      </c>
      <c r="AI3597" s="238" t="s">
        <v>9173</v>
      </c>
      <c r="AJ3597" s="238" t="s">
        <v>9173</v>
      </c>
      <c r="AK3597" s="238" t="s">
        <v>6726</v>
      </c>
      <c r="AL3597" s="238">
        <v>3596</v>
      </c>
    </row>
    <row r="3598" spans="1:38" x14ac:dyDescent="0.3">
      <c r="A3598" s="232" t="s">
        <v>845</v>
      </c>
      <c r="B3598" s="270" t="s">
        <v>10527</v>
      </c>
      <c r="C3598" s="244" t="s">
        <v>6717</v>
      </c>
      <c r="D3598" s="240" t="s">
        <v>10536</v>
      </c>
      <c r="E3598" s="239" t="s">
        <v>10537</v>
      </c>
      <c r="F3598" s="243" t="s">
        <v>6729</v>
      </c>
      <c r="G3598" s="214">
        <v>0</v>
      </c>
      <c r="H3598" s="234" t="s">
        <v>9173</v>
      </c>
      <c r="I3598" s="234"/>
      <c r="J3598" s="234"/>
      <c r="K3598" s="234"/>
      <c r="L3598" s="234"/>
      <c r="M3598" s="234"/>
      <c r="N3598" s="233" t="s">
        <v>6720</v>
      </c>
      <c r="O3598" s="226" t="s">
        <v>10530</v>
      </c>
      <c r="P3598" s="226" t="s">
        <v>10531</v>
      </c>
      <c r="Q3598" s="226" t="s">
        <v>10532</v>
      </c>
      <c r="R3598" s="212" t="s">
        <v>10538</v>
      </c>
      <c r="S3598" s="213" t="s">
        <v>10539</v>
      </c>
      <c r="T3598" s="236">
        <v>45537</v>
      </c>
      <c r="U3598" s="237" t="s">
        <v>6722</v>
      </c>
      <c r="V3598" s="237">
        <v>45573</v>
      </c>
      <c r="W3598" s="237">
        <v>45579</v>
      </c>
      <c r="X3598" s="237" t="s">
        <v>9173</v>
      </c>
      <c r="Y3598" s="237"/>
      <c r="Z3598" s="237" t="s">
        <v>10535</v>
      </c>
      <c r="AA3598" s="225">
        <v>202409</v>
      </c>
      <c r="AB3598" s="246"/>
      <c r="AC3598" s="247" t="s">
        <v>6708</v>
      </c>
      <c r="AD3598" s="247" t="s">
        <v>6709</v>
      </c>
      <c r="AE3598" s="274">
        <v>0</v>
      </c>
      <c r="AF3598" s="247" t="s">
        <v>6709</v>
      </c>
      <c r="AG3598" s="242" t="str">
        <f>IFERROR(VLOOKUP(작성용!A:A,RM!A:D,4,0),"-")</f>
        <v>오윤지</v>
      </c>
      <c r="AH3598" s="9" t="s">
        <v>6725</v>
      </c>
      <c r="AI3598" s="238" t="s">
        <v>9173</v>
      </c>
      <c r="AJ3598" s="238" t="s">
        <v>9173</v>
      </c>
      <c r="AK3598" s="238" t="s">
        <v>6726</v>
      </c>
      <c r="AL3598" s="238">
        <v>3597</v>
      </c>
    </row>
    <row r="3599" spans="1:38" x14ac:dyDescent="0.3">
      <c r="A3599" s="232" t="s">
        <v>845</v>
      </c>
      <c r="B3599" s="270" t="s">
        <v>10527</v>
      </c>
      <c r="C3599" s="244" t="s">
        <v>6717</v>
      </c>
      <c r="D3599" s="240" t="s">
        <v>10540</v>
      </c>
      <c r="E3599" s="239" t="s">
        <v>10541</v>
      </c>
      <c r="F3599" s="243" t="s">
        <v>6729</v>
      </c>
      <c r="G3599" s="214">
        <v>0</v>
      </c>
      <c r="H3599" s="234" t="s">
        <v>9173</v>
      </c>
      <c r="I3599" s="234"/>
      <c r="J3599" s="234"/>
      <c r="K3599" s="234"/>
      <c r="L3599" s="234"/>
      <c r="M3599" s="234"/>
      <c r="N3599" s="233" t="s">
        <v>6720</v>
      </c>
      <c r="O3599" s="226" t="s">
        <v>10530</v>
      </c>
      <c r="P3599" s="226" t="s">
        <v>10531</v>
      </c>
      <c r="Q3599" s="226" t="s">
        <v>10532</v>
      </c>
      <c r="R3599" s="212" t="s">
        <v>10542</v>
      </c>
      <c r="S3599" s="213" t="s">
        <v>10543</v>
      </c>
      <c r="T3599" s="236">
        <v>45537</v>
      </c>
      <c r="U3599" s="237" t="s">
        <v>6722</v>
      </c>
      <c r="V3599" s="237">
        <v>45573</v>
      </c>
      <c r="W3599" s="237">
        <v>45579</v>
      </c>
      <c r="X3599" s="237" t="s">
        <v>9173</v>
      </c>
      <c r="Y3599" s="237"/>
      <c r="Z3599" s="237" t="s">
        <v>10535</v>
      </c>
      <c r="AA3599" s="225">
        <v>202409</v>
      </c>
      <c r="AB3599" s="246"/>
      <c r="AC3599" s="247" t="s">
        <v>6708</v>
      </c>
      <c r="AD3599" s="247" t="s">
        <v>6709</v>
      </c>
      <c r="AE3599" s="274">
        <v>0</v>
      </c>
      <c r="AF3599" s="247" t="s">
        <v>6709</v>
      </c>
      <c r="AG3599" s="242" t="str">
        <f>IFERROR(VLOOKUP(작성용!A:A,RM!A:D,4,0),"-")</f>
        <v>오윤지</v>
      </c>
      <c r="AH3599" s="9" t="s">
        <v>6725</v>
      </c>
      <c r="AI3599" s="238" t="s">
        <v>9173</v>
      </c>
      <c r="AJ3599" s="238" t="s">
        <v>9173</v>
      </c>
      <c r="AK3599" s="238" t="s">
        <v>6726</v>
      </c>
      <c r="AL3599" s="238">
        <v>3598</v>
      </c>
    </row>
    <row r="3600" spans="1:38" x14ac:dyDescent="0.3">
      <c r="A3600" s="232" t="s">
        <v>845</v>
      </c>
      <c r="B3600" s="270" t="s">
        <v>10527</v>
      </c>
      <c r="C3600" s="244" t="s">
        <v>6717</v>
      </c>
      <c r="D3600" s="240" t="s">
        <v>10544</v>
      </c>
      <c r="E3600" s="239" t="s">
        <v>10545</v>
      </c>
      <c r="F3600" s="243" t="s">
        <v>6729</v>
      </c>
      <c r="G3600" s="214">
        <v>0</v>
      </c>
      <c r="H3600" s="234" t="s">
        <v>9173</v>
      </c>
      <c r="I3600" s="234"/>
      <c r="J3600" s="234"/>
      <c r="K3600" s="234"/>
      <c r="L3600" s="234"/>
      <c r="M3600" s="234"/>
      <c r="N3600" s="233" t="s">
        <v>6720</v>
      </c>
      <c r="O3600" s="226" t="s">
        <v>10530</v>
      </c>
      <c r="P3600" s="226" t="s">
        <v>10531</v>
      </c>
      <c r="Q3600" s="226" t="s">
        <v>10532</v>
      </c>
      <c r="R3600" s="212" t="s">
        <v>10546</v>
      </c>
      <c r="S3600" s="213" t="s">
        <v>10547</v>
      </c>
      <c r="T3600" s="236">
        <v>45537</v>
      </c>
      <c r="U3600" s="237" t="s">
        <v>6722</v>
      </c>
      <c r="V3600" s="237">
        <v>45573</v>
      </c>
      <c r="W3600" s="237">
        <v>45579</v>
      </c>
      <c r="X3600" s="237" t="s">
        <v>9173</v>
      </c>
      <c r="Y3600" s="237"/>
      <c r="Z3600" s="237" t="s">
        <v>10535</v>
      </c>
      <c r="AA3600" s="225">
        <v>202409</v>
      </c>
      <c r="AB3600" s="246"/>
      <c r="AC3600" s="247" t="s">
        <v>6708</v>
      </c>
      <c r="AD3600" s="247" t="s">
        <v>6709</v>
      </c>
      <c r="AE3600" s="274">
        <v>0</v>
      </c>
      <c r="AF3600" s="247" t="s">
        <v>6709</v>
      </c>
      <c r="AG3600" s="242" t="str">
        <f>IFERROR(VLOOKUP(작성용!A:A,RM!A:D,4,0),"-")</f>
        <v>오윤지</v>
      </c>
      <c r="AH3600" s="9" t="s">
        <v>6725</v>
      </c>
      <c r="AI3600" s="238" t="s">
        <v>9173</v>
      </c>
      <c r="AJ3600" s="238" t="s">
        <v>9173</v>
      </c>
      <c r="AK3600" s="238" t="s">
        <v>6726</v>
      </c>
      <c r="AL3600" s="238">
        <v>3599</v>
      </c>
    </row>
    <row r="3601" spans="1:38" x14ac:dyDescent="0.3">
      <c r="A3601" s="232" t="s">
        <v>845</v>
      </c>
      <c r="B3601" s="270" t="s">
        <v>10527</v>
      </c>
      <c r="C3601" s="244" t="s">
        <v>6717</v>
      </c>
      <c r="D3601" s="240" t="s">
        <v>10548</v>
      </c>
      <c r="E3601" s="239" t="s">
        <v>10549</v>
      </c>
      <c r="F3601" s="243" t="s">
        <v>6729</v>
      </c>
      <c r="G3601" s="214">
        <v>0</v>
      </c>
      <c r="H3601" s="234" t="s">
        <v>9173</v>
      </c>
      <c r="I3601" s="234"/>
      <c r="J3601" s="234"/>
      <c r="K3601" s="234"/>
      <c r="L3601" s="234"/>
      <c r="M3601" s="234"/>
      <c r="N3601" s="233" t="s">
        <v>6720</v>
      </c>
      <c r="O3601" s="226" t="s">
        <v>10530</v>
      </c>
      <c r="P3601" s="226" t="s">
        <v>10531</v>
      </c>
      <c r="Q3601" s="226" t="s">
        <v>10532</v>
      </c>
      <c r="R3601" s="212" t="s">
        <v>10550</v>
      </c>
      <c r="S3601" s="213" t="s">
        <v>10551</v>
      </c>
      <c r="T3601" s="236">
        <v>45537</v>
      </c>
      <c r="U3601" s="237" t="s">
        <v>6722</v>
      </c>
      <c r="V3601" s="237">
        <v>45573</v>
      </c>
      <c r="W3601" s="237">
        <v>45579</v>
      </c>
      <c r="X3601" s="237" t="s">
        <v>9173</v>
      </c>
      <c r="Y3601" s="237"/>
      <c r="Z3601" s="237" t="s">
        <v>10535</v>
      </c>
      <c r="AA3601" s="225">
        <v>202409</v>
      </c>
      <c r="AB3601" s="246"/>
      <c r="AC3601" s="247" t="s">
        <v>6708</v>
      </c>
      <c r="AD3601" s="247" t="s">
        <v>6709</v>
      </c>
      <c r="AE3601" s="274">
        <v>0</v>
      </c>
      <c r="AF3601" s="247" t="s">
        <v>6709</v>
      </c>
      <c r="AG3601" s="242" t="str">
        <f>IFERROR(VLOOKUP(작성용!A:A,RM!A:D,4,0),"-")</f>
        <v>오윤지</v>
      </c>
      <c r="AH3601" s="9" t="s">
        <v>6725</v>
      </c>
      <c r="AI3601" s="238" t="s">
        <v>9173</v>
      </c>
      <c r="AJ3601" s="238" t="s">
        <v>9173</v>
      </c>
      <c r="AK3601" s="238" t="s">
        <v>6726</v>
      </c>
      <c r="AL3601" s="238">
        <v>3600</v>
      </c>
    </row>
    <row r="3602" spans="1:38" x14ac:dyDescent="0.3">
      <c r="A3602" s="232" t="s">
        <v>845</v>
      </c>
      <c r="B3602" s="270" t="s">
        <v>10527</v>
      </c>
      <c r="C3602" s="244" t="s">
        <v>6717</v>
      </c>
      <c r="D3602" s="240" t="s">
        <v>10552</v>
      </c>
      <c r="E3602" s="239" t="s">
        <v>10553</v>
      </c>
      <c r="F3602" s="243" t="s">
        <v>6729</v>
      </c>
      <c r="G3602" s="214">
        <v>0</v>
      </c>
      <c r="H3602" s="234" t="s">
        <v>9173</v>
      </c>
      <c r="I3602" s="234"/>
      <c r="J3602" s="234"/>
      <c r="K3602" s="234"/>
      <c r="L3602" s="234"/>
      <c r="M3602" s="234"/>
      <c r="N3602" s="233" t="s">
        <v>6720</v>
      </c>
      <c r="O3602" s="226" t="s">
        <v>10530</v>
      </c>
      <c r="P3602" s="226" t="s">
        <v>10531</v>
      </c>
      <c r="Q3602" s="226" t="s">
        <v>10532</v>
      </c>
      <c r="R3602" s="212" t="s">
        <v>10554</v>
      </c>
      <c r="S3602" s="213" t="s">
        <v>10555</v>
      </c>
      <c r="T3602" s="236">
        <v>45537</v>
      </c>
      <c r="U3602" s="237" t="s">
        <v>6722</v>
      </c>
      <c r="V3602" s="237">
        <v>45573</v>
      </c>
      <c r="W3602" s="237">
        <v>45579</v>
      </c>
      <c r="X3602" s="237" t="s">
        <v>9173</v>
      </c>
      <c r="Y3602" s="237"/>
      <c r="Z3602" s="237" t="s">
        <v>10535</v>
      </c>
      <c r="AA3602" s="225">
        <v>202409</v>
      </c>
      <c r="AB3602" s="246"/>
      <c r="AC3602" s="247" t="s">
        <v>6708</v>
      </c>
      <c r="AD3602" s="247" t="s">
        <v>6709</v>
      </c>
      <c r="AE3602" s="274">
        <v>0</v>
      </c>
      <c r="AF3602" s="247" t="s">
        <v>6709</v>
      </c>
      <c r="AG3602" s="242" t="str">
        <f>IFERROR(VLOOKUP(작성용!A:A,RM!A:D,4,0),"-")</f>
        <v>오윤지</v>
      </c>
      <c r="AH3602" s="9" t="s">
        <v>6725</v>
      </c>
      <c r="AI3602" s="238" t="s">
        <v>9173</v>
      </c>
      <c r="AJ3602" s="238" t="s">
        <v>9173</v>
      </c>
      <c r="AK3602" s="238" t="s">
        <v>6726</v>
      </c>
      <c r="AL3602" s="238">
        <v>3601</v>
      </c>
    </row>
    <row r="3603" spans="1:38" x14ac:dyDescent="0.3">
      <c r="A3603" s="232" t="s">
        <v>845</v>
      </c>
      <c r="B3603" s="270" t="s">
        <v>10527</v>
      </c>
      <c r="C3603" s="244" t="s">
        <v>6717</v>
      </c>
      <c r="D3603" s="240" t="s">
        <v>10556</v>
      </c>
      <c r="E3603" s="239" t="s">
        <v>10557</v>
      </c>
      <c r="F3603" s="243" t="s">
        <v>6729</v>
      </c>
      <c r="G3603" s="214">
        <v>0</v>
      </c>
      <c r="H3603" s="234" t="s">
        <v>9173</v>
      </c>
      <c r="I3603" s="234"/>
      <c r="J3603" s="234"/>
      <c r="K3603" s="234"/>
      <c r="L3603" s="234"/>
      <c r="M3603" s="234"/>
      <c r="N3603" s="233" t="s">
        <v>6720</v>
      </c>
      <c r="O3603" s="226" t="s">
        <v>10530</v>
      </c>
      <c r="P3603" s="226" t="s">
        <v>10531</v>
      </c>
      <c r="Q3603" s="226" t="s">
        <v>10532</v>
      </c>
      <c r="R3603" s="212" t="s">
        <v>10558</v>
      </c>
      <c r="S3603" s="213" t="s">
        <v>10559</v>
      </c>
      <c r="T3603" s="236">
        <v>45537</v>
      </c>
      <c r="U3603" s="237" t="s">
        <v>6722</v>
      </c>
      <c r="V3603" s="237">
        <v>45573</v>
      </c>
      <c r="W3603" s="237">
        <v>45579</v>
      </c>
      <c r="X3603" s="237" t="s">
        <v>9173</v>
      </c>
      <c r="Y3603" s="237"/>
      <c r="Z3603" s="237" t="s">
        <v>10535</v>
      </c>
      <c r="AA3603" s="225">
        <v>202409</v>
      </c>
      <c r="AB3603" s="246"/>
      <c r="AC3603" s="247" t="s">
        <v>6708</v>
      </c>
      <c r="AD3603" s="247" t="s">
        <v>6709</v>
      </c>
      <c r="AE3603" s="274">
        <v>0</v>
      </c>
      <c r="AF3603" s="247" t="s">
        <v>6709</v>
      </c>
      <c r="AG3603" s="242" t="str">
        <f>IFERROR(VLOOKUP(작성용!A:A,RM!A:D,4,0),"-")</f>
        <v>오윤지</v>
      </c>
      <c r="AH3603" s="9" t="s">
        <v>6725</v>
      </c>
      <c r="AI3603" s="238" t="s">
        <v>9173</v>
      </c>
      <c r="AJ3603" s="238" t="s">
        <v>9173</v>
      </c>
      <c r="AK3603" s="238" t="s">
        <v>6726</v>
      </c>
      <c r="AL3603" s="238">
        <v>3602</v>
      </c>
    </row>
    <row r="3604" spans="1:38" x14ac:dyDescent="0.3">
      <c r="A3604" s="232" t="s">
        <v>845</v>
      </c>
      <c r="B3604" s="270" t="s">
        <v>10527</v>
      </c>
      <c r="C3604" s="244" t="s">
        <v>6717</v>
      </c>
      <c r="D3604" s="240" t="s">
        <v>10560</v>
      </c>
      <c r="E3604" s="239" t="s">
        <v>10561</v>
      </c>
      <c r="F3604" s="243" t="s">
        <v>6729</v>
      </c>
      <c r="G3604" s="214">
        <v>0</v>
      </c>
      <c r="H3604" s="234" t="s">
        <v>9173</v>
      </c>
      <c r="I3604" s="234"/>
      <c r="J3604" s="234"/>
      <c r="K3604" s="234"/>
      <c r="L3604" s="234"/>
      <c r="M3604" s="234"/>
      <c r="N3604" s="233" t="s">
        <v>6720</v>
      </c>
      <c r="O3604" s="226" t="s">
        <v>10530</v>
      </c>
      <c r="P3604" s="226" t="s">
        <v>10531</v>
      </c>
      <c r="Q3604" s="226" t="s">
        <v>10532</v>
      </c>
      <c r="R3604" s="212" t="s">
        <v>10562</v>
      </c>
      <c r="S3604" s="213" t="s">
        <v>10563</v>
      </c>
      <c r="T3604" s="236">
        <v>45537</v>
      </c>
      <c r="U3604" s="237" t="s">
        <v>6722</v>
      </c>
      <c r="V3604" s="237">
        <v>45548</v>
      </c>
      <c r="W3604" s="237">
        <v>45579</v>
      </c>
      <c r="X3604" s="237" t="s">
        <v>9173</v>
      </c>
      <c r="Y3604" s="237"/>
      <c r="Z3604" s="237" t="s">
        <v>10535</v>
      </c>
      <c r="AA3604" s="225">
        <v>202409</v>
      </c>
      <c r="AB3604" s="246"/>
      <c r="AC3604" s="247" t="s">
        <v>6708</v>
      </c>
      <c r="AD3604" s="247" t="s">
        <v>6709</v>
      </c>
      <c r="AE3604" s="274">
        <v>0</v>
      </c>
      <c r="AF3604" s="247" t="s">
        <v>6709</v>
      </c>
      <c r="AG3604" s="242" t="str">
        <f>IFERROR(VLOOKUP(작성용!A:A,RM!A:D,4,0),"-")</f>
        <v>오윤지</v>
      </c>
      <c r="AH3604" s="9" t="s">
        <v>6725</v>
      </c>
      <c r="AI3604" s="238" t="s">
        <v>10564</v>
      </c>
      <c r="AJ3604" s="238" t="s">
        <v>9173</v>
      </c>
      <c r="AK3604" s="238" t="s">
        <v>6726</v>
      </c>
      <c r="AL3604" s="238">
        <v>3603</v>
      </c>
    </row>
    <row r="3605" spans="1:38" x14ac:dyDescent="0.3">
      <c r="A3605" s="232" t="s">
        <v>845</v>
      </c>
      <c r="B3605" s="270" t="s">
        <v>10527</v>
      </c>
      <c r="C3605" s="244" t="s">
        <v>6717</v>
      </c>
      <c r="D3605" s="240" t="s">
        <v>10565</v>
      </c>
      <c r="E3605" s="239" t="s">
        <v>10566</v>
      </c>
      <c r="F3605" s="243" t="s">
        <v>6729</v>
      </c>
      <c r="G3605" s="214">
        <v>0</v>
      </c>
      <c r="H3605" s="234" t="s">
        <v>9173</v>
      </c>
      <c r="I3605" s="234"/>
      <c r="J3605" s="234"/>
      <c r="K3605" s="234"/>
      <c r="L3605" s="234"/>
      <c r="M3605" s="234"/>
      <c r="N3605" s="233" t="s">
        <v>6720</v>
      </c>
      <c r="O3605" s="226" t="s">
        <v>10530</v>
      </c>
      <c r="P3605" s="226" t="s">
        <v>10531</v>
      </c>
      <c r="Q3605" s="226" t="s">
        <v>10532</v>
      </c>
      <c r="R3605" s="212" t="s">
        <v>10567</v>
      </c>
      <c r="S3605" s="213" t="s">
        <v>10568</v>
      </c>
      <c r="T3605" s="236">
        <v>45537</v>
      </c>
      <c r="U3605" s="237" t="s">
        <v>6722</v>
      </c>
      <c r="V3605" s="237">
        <v>45548</v>
      </c>
      <c r="W3605" s="237">
        <v>45579</v>
      </c>
      <c r="X3605" s="237" t="s">
        <v>9173</v>
      </c>
      <c r="Y3605" s="237"/>
      <c r="Z3605" s="237" t="s">
        <v>10535</v>
      </c>
      <c r="AA3605" s="225">
        <v>202409</v>
      </c>
      <c r="AB3605" s="246"/>
      <c r="AC3605" s="247" t="s">
        <v>6708</v>
      </c>
      <c r="AD3605" s="247" t="s">
        <v>6709</v>
      </c>
      <c r="AE3605" s="274">
        <v>0</v>
      </c>
      <c r="AF3605" s="247" t="s">
        <v>6709</v>
      </c>
      <c r="AG3605" s="242" t="str">
        <f>IFERROR(VLOOKUP(작성용!A:A,RM!A:D,4,0),"-")</f>
        <v>오윤지</v>
      </c>
      <c r="AH3605" s="9" t="s">
        <v>6725</v>
      </c>
      <c r="AI3605" s="238" t="s">
        <v>10564</v>
      </c>
      <c r="AJ3605" s="238" t="s">
        <v>9173</v>
      </c>
      <c r="AK3605" s="238" t="s">
        <v>6726</v>
      </c>
      <c r="AL3605" s="238">
        <v>3604</v>
      </c>
    </row>
    <row r="3606" spans="1:38" x14ac:dyDescent="0.3">
      <c r="A3606" s="232" t="s">
        <v>845</v>
      </c>
      <c r="B3606" s="270" t="s">
        <v>10527</v>
      </c>
      <c r="C3606" s="244" t="s">
        <v>6717</v>
      </c>
      <c r="D3606" s="240" t="s">
        <v>8788</v>
      </c>
      <c r="E3606" s="239" t="s">
        <v>5424</v>
      </c>
      <c r="F3606" s="243" t="s">
        <v>6729</v>
      </c>
      <c r="G3606" s="214">
        <v>0</v>
      </c>
      <c r="H3606" s="234" t="s">
        <v>9173</v>
      </c>
      <c r="I3606" s="234"/>
      <c r="J3606" s="234"/>
      <c r="K3606" s="234"/>
      <c r="L3606" s="234"/>
      <c r="M3606" s="234"/>
      <c r="N3606" s="233" t="s">
        <v>6720</v>
      </c>
      <c r="O3606" s="226" t="s">
        <v>10530</v>
      </c>
      <c r="P3606" s="226" t="s">
        <v>10531</v>
      </c>
      <c r="Q3606" s="226" t="s">
        <v>10532</v>
      </c>
      <c r="R3606" s="212" t="s">
        <v>5425</v>
      </c>
      <c r="S3606" s="213" t="s">
        <v>9981</v>
      </c>
      <c r="T3606" s="236">
        <v>45537</v>
      </c>
      <c r="U3606" s="237" t="s">
        <v>6722</v>
      </c>
      <c r="V3606" s="237">
        <v>45573</v>
      </c>
      <c r="W3606" s="237">
        <v>45579</v>
      </c>
      <c r="X3606" s="237" t="s">
        <v>9173</v>
      </c>
      <c r="Y3606" s="237"/>
      <c r="Z3606" s="237" t="s">
        <v>10535</v>
      </c>
      <c r="AA3606" s="225">
        <v>202409</v>
      </c>
      <c r="AB3606" s="246"/>
      <c r="AC3606" s="247" t="s">
        <v>6708</v>
      </c>
      <c r="AD3606" s="247" t="s">
        <v>6709</v>
      </c>
      <c r="AE3606" s="274">
        <v>0</v>
      </c>
      <c r="AF3606" s="247" t="s">
        <v>6709</v>
      </c>
      <c r="AG3606" s="242" t="str">
        <f>IFERROR(VLOOKUP(작성용!A:A,RM!A:D,4,0),"-")</f>
        <v>오윤지</v>
      </c>
      <c r="AH3606" s="9" t="s">
        <v>6725</v>
      </c>
      <c r="AI3606" s="238" t="s">
        <v>9173</v>
      </c>
      <c r="AJ3606" s="238" t="s">
        <v>9173</v>
      </c>
      <c r="AK3606" s="238" t="s">
        <v>6726</v>
      </c>
      <c r="AL3606" s="238">
        <v>3605</v>
      </c>
    </row>
    <row r="3607" spans="1:38" x14ac:dyDescent="0.3">
      <c r="A3607" s="232" t="s">
        <v>845</v>
      </c>
      <c r="B3607" s="270" t="s">
        <v>10527</v>
      </c>
      <c r="C3607" s="244" t="s">
        <v>6717</v>
      </c>
      <c r="D3607" s="240" t="s">
        <v>8067</v>
      </c>
      <c r="E3607" s="239" t="s">
        <v>4681</v>
      </c>
      <c r="F3607" s="243" t="s">
        <v>6729</v>
      </c>
      <c r="G3607" s="214">
        <v>0</v>
      </c>
      <c r="H3607" s="234" t="s">
        <v>9173</v>
      </c>
      <c r="I3607" s="234"/>
      <c r="J3607" s="234"/>
      <c r="K3607" s="234"/>
      <c r="L3607" s="234"/>
      <c r="M3607" s="234"/>
      <c r="N3607" s="233" t="s">
        <v>6720</v>
      </c>
      <c r="O3607" s="226" t="s">
        <v>10530</v>
      </c>
      <c r="P3607" s="226" t="s">
        <v>10531</v>
      </c>
      <c r="Q3607" s="226" t="s">
        <v>10532</v>
      </c>
      <c r="R3607" s="212" t="s">
        <v>4682</v>
      </c>
      <c r="S3607" s="213" t="s">
        <v>10113</v>
      </c>
      <c r="T3607" s="236">
        <v>45537</v>
      </c>
      <c r="U3607" s="237" t="s">
        <v>6722</v>
      </c>
      <c r="V3607" s="237">
        <v>45573</v>
      </c>
      <c r="W3607" s="237">
        <v>45579</v>
      </c>
      <c r="X3607" s="237" t="s">
        <v>9173</v>
      </c>
      <c r="Y3607" s="237"/>
      <c r="Z3607" s="237" t="s">
        <v>10535</v>
      </c>
      <c r="AA3607" s="225">
        <v>202409</v>
      </c>
      <c r="AB3607" s="246"/>
      <c r="AC3607" s="247" t="s">
        <v>6708</v>
      </c>
      <c r="AD3607" s="247" t="s">
        <v>6709</v>
      </c>
      <c r="AE3607" s="274">
        <v>0</v>
      </c>
      <c r="AF3607" s="247" t="s">
        <v>6709</v>
      </c>
      <c r="AG3607" s="242" t="str">
        <f>IFERROR(VLOOKUP(작성용!A:A,RM!A:D,4,0),"-")</f>
        <v>오윤지</v>
      </c>
      <c r="AH3607" s="9" t="s">
        <v>6725</v>
      </c>
      <c r="AI3607" s="238" t="s">
        <v>9173</v>
      </c>
      <c r="AJ3607" s="238" t="s">
        <v>9173</v>
      </c>
      <c r="AK3607" s="238" t="s">
        <v>6726</v>
      </c>
      <c r="AL3607" s="238">
        <v>3606</v>
      </c>
    </row>
    <row r="3608" spans="1:38" x14ac:dyDescent="0.3">
      <c r="A3608" s="232" t="s">
        <v>845</v>
      </c>
      <c r="B3608" s="270" t="s">
        <v>10527</v>
      </c>
      <c r="C3608" s="244" t="s">
        <v>6717</v>
      </c>
      <c r="D3608" s="240" t="s">
        <v>10334</v>
      </c>
      <c r="E3608" s="239" t="s">
        <v>6582</v>
      </c>
      <c r="F3608" s="243" t="s">
        <v>6729</v>
      </c>
      <c r="G3608" s="214">
        <v>0</v>
      </c>
      <c r="H3608" s="234" t="s">
        <v>9173</v>
      </c>
      <c r="I3608" s="234"/>
      <c r="J3608" s="234"/>
      <c r="K3608" s="234"/>
      <c r="L3608" s="234"/>
      <c r="M3608" s="234"/>
      <c r="N3608" s="233" t="s">
        <v>6720</v>
      </c>
      <c r="O3608" s="226" t="s">
        <v>10530</v>
      </c>
      <c r="P3608" s="226" t="s">
        <v>10531</v>
      </c>
      <c r="Q3608" s="226" t="s">
        <v>10532</v>
      </c>
      <c r="R3608" s="212" t="s">
        <v>6583</v>
      </c>
      <c r="S3608" s="213" t="s">
        <v>10569</v>
      </c>
      <c r="T3608" s="236">
        <v>45537</v>
      </c>
      <c r="U3608" s="237" t="s">
        <v>6722</v>
      </c>
      <c r="V3608" s="237">
        <v>45573</v>
      </c>
      <c r="W3608" s="237">
        <v>45579</v>
      </c>
      <c r="X3608" s="237" t="s">
        <v>9173</v>
      </c>
      <c r="Y3608" s="237"/>
      <c r="Z3608" s="237" t="s">
        <v>10535</v>
      </c>
      <c r="AA3608" s="225">
        <v>202409</v>
      </c>
      <c r="AB3608" s="246"/>
      <c r="AC3608" s="247" t="s">
        <v>6708</v>
      </c>
      <c r="AD3608" s="247" t="s">
        <v>6709</v>
      </c>
      <c r="AE3608" s="274">
        <v>0</v>
      </c>
      <c r="AF3608" s="247" t="s">
        <v>6709</v>
      </c>
      <c r="AG3608" s="242" t="str">
        <f>IFERROR(VLOOKUP(작성용!A:A,RM!A:D,4,0),"-")</f>
        <v>오윤지</v>
      </c>
      <c r="AH3608" s="9" t="s">
        <v>6725</v>
      </c>
      <c r="AI3608" s="238" t="s">
        <v>9173</v>
      </c>
      <c r="AJ3608" s="238" t="s">
        <v>9173</v>
      </c>
      <c r="AK3608" s="238" t="s">
        <v>6726</v>
      </c>
      <c r="AL3608" s="238">
        <v>3607</v>
      </c>
    </row>
    <row r="3609" spans="1:38" x14ac:dyDescent="0.3">
      <c r="A3609" s="232" t="s">
        <v>845</v>
      </c>
      <c r="B3609" s="270" t="s">
        <v>10527</v>
      </c>
      <c r="C3609" s="244" t="s">
        <v>6717</v>
      </c>
      <c r="D3609" s="240" t="s">
        <v>7407</v>
      </c>
      <c r="E3609" s="239" t="s">
        <v>4580</v>
      </c>
      <c r="F3609" s="243" t="s">
        <v>6729</v>
      </c>
      <c r="G3609" s="214">
        <v>0</v>
      </c>
      <c r="H3609" s="234" t="s">
        <v>9173</v>
      </c>
      <c r="I3609" s="234"/>
      <c r="J3609" s="234"/>
      <c r="K3609" s="234"/>
      <c r="L3609" s="234"/>
      <c r="M3609" s="234"/>
      <c r="N3609" s="233" t="s">
        <v>6720</v>
      </c>
      <c r="O3609" s="226" t="s">
        <v>10530</v>
      </c>
      <c r="P3609" s="226" t="s">
        <v>10531</v>
      </c>
      <c r="Q3609" s="226" t="s">
        <v>10532</v>
      </c>
      <c r="R3609" s="212" t="s">
        <v>4581</v>
      </c>
      <c r="S3609" s="213" t="s">
        <v>7408</v>
      </c>
      <c r="T3609" s="236">
        <v>45537</v>
      </c>
      <c r="U3609" s="237" t="s">
        <v>6722</v>
      </c>
      <c r="V3609" s="237">
        <v>45573</v>
      </c>
      <c r="W3609" s="237">
        <v>45579</v>
      </c>
      <c r="X3609" s="237" t="s">
        <v>9173</v>
      </c>
      <c r="Y3609" s="237"/>
      <c r="Z3609" s="237" t="s">
        <v>10535</v>
      </c>
      <c r="AA3609" s="225">
        <v>202409</v>
      </c>
      <c r="AB3609" s="246"/>
      <c r="AC3609" s="247" t="s">
        <v>6708</v>
      </c>
      <c r="AD3609" s="247" t="s">
        <v>6709</v>
      </c>
      <c r="AE3609" s="274">
        <v>0</v>
      </c>
      <c r="AF3609" s="247" t="s">
        <v>6709</v>
      </c>
      <c r="AG3609" s="242" t="str">
        <f>IFERROR(VLOOKUP(작성용!A:A,RM!A:D,4,0),"-")</f>
        <v>오윤지</v>
      </c>
      <c r="AH3609" s="9" t="s">
        <v>6725</v>
      </c>
      <c r="AI3609" s="238" t="s">
        <v>9173</v>
      </c>
      <c r="AJ3609" s="238" t="s">
        <v>9173</v>
      </c>
      <c r="AK3609" s="238" t="s">
        <v>6726</v>
      </c>
      <c r="AL3609" s="238">
        <v>3608</v>
      </c>
    </row>
    <row r="3610" spans="1:38" x14ac:dyDescent="0.3">
      <c r="A3610" s="232" t="s">
        <v>845</v>
      </c>
      <c r="B3610" s="270" t="s">
        <v>10527</v>
      </c>
      <c r="C3610" s="244" t="s">
        <v>6717</v>
      </c>
      <c r="D3610" s="240" t="s">
        <v>10570</v>
      </c>
      <c r="E3610" s="239" t="s">
        <v>10571</v>
      </c>
      <c r="F3610" s="243" t="s">
        <v>6729</v>
      </c>
      <c r="G3610" s="214">
        <v>0</v>
      </c>
      <c r="H3610" s="234" t="s">
        <v>9173</v>
      </c>
      <c r="I3610" s="234"/>
      <c r="J3610" s="234"/>
      <c r="K3610" s="234"/>
      <c r="L3610" s="234"/>
      <c r="M3610" s="234"/>
      <c r="N3610" s="233" t="s">
        <v>6720</v>
      </c>
      <c r="O3610" s="226" t="s">
        <v>10530</v>
      </c>
      <c r="P3610" s="226" t="s">
        <v>10531</v>
      </c>
      <c r="Q3610" s="226" t="s">
        <v>10532</v>
      </c>
      <c r="R3610" s="212" t="s">
        <v>10572</v>
      </c>
      <c r="S3610" s="213" t="s">
        <v>10573</v>
      </c>
      <c r="T3610" s="236">
        <v>45537</v>
      </c>
      <c r="U3610" s="237" t="s">
        <v>6722</v>
      </c>
      <c r="V3610" s="237">
        <v>45573</v>
      </c>
      <c r="W3610" s="237">
        <v>45579</v>
      </c>
      <c r="X3610" s="237" t="s">
        <v>9173</v>
      </c>
      <c r="Y3610" s="237"/>
      <c r="Z3610" s="237" t="s">
        <v>10535</v>
      </c>
      <c r="AA3610" s="225">
        <v>202409</v>
      </c>
      <c r="AB3610" s="246"/>
      <c r="AC3610" s="247" t="s">
        <v>6708</v>
      </c>
      <c r="AD3610" s="247" t="s">
        <v>6709</v>
      </c>
      <c r="AE3610" s="274">
        <v>0</v>
      </c>
      <c r="AF3610" s="247" t="s">
        <v>6709</v>
      </c>
      <c r="AG3610" s="242" t="str">
        <f>IFERROR(VLOOKUP(작성용!A:A,RM!A:D,4,0),"-")</f>
        <v>오윤지</v>
      </c>
      <c r="AH3610" s="9" t="s">
        <v>6725</v>
      </c>
      <c r="AI3610" s="238" t="s">
        <v>9173</v>
      </c>
      <c r="AJ3610" s="238" t="s">
        <v>9173</v>
      </c>
      <c r="AK3610" s="238" t="s">
        <v>6726</v>
      </c>
      <c r="AL3610" s="238">
        <v>3609</v>
      </c>
    </row>
    <row r="3611" spans="1:38" x14ac:dyDescent="0.3">
      <c r="A3611" s="232" t="s">
        <v>845</v>
      </c>
      <c r="B3611" s="270" t="s">
        <v>10527</v>
      </c>
      <c r="C3611" s="244" t="s">
        <v>6717</v>
      </c>
      <c r="D3611" s="240" t="s">
        <v>10574</v>
      </c>
      <c r="E3611" s="239" t="s">
        <v>10575</v>
      </c>
      <c r="F3611" s="243" t="s">
        <v>6729</v>
      </c>
      <c r="G3611" s="214">
        <v>0</v>
      </c>
      <c r="H3611" s="234" t="s">
        <v>9173</v>
      </c>
      <c r="I3611" s="234"/>
      <c r="J3611" s="234"/>
      <c r="K3611" s="234"/>
      <c r="L3611" s="234"/>
      <c r="M3611" s="234"/>
      <c r="N3611" s="233" t="s">
        <v>6720</v>
      </c>
      <c r="O3611" s="226" t="s">
        <v>10530</v>
      </c>
      <c r="P3611" s="226" t="s">
        <v>10531</v>
      </c>
      <c r="Q3611" s="226" t="s">
        <v>10532</v>
      </c>
      <c r="R3611" s="212" t="s">
        <v>10576</v>
      </c>
      <c r="S3611" s="213" t="s">
        <v>10577</v>
      </c>
      <c r="T3611" s="236">
        <v>45537</v>
      </c>
      <c r="U3611" s="237" t="s">
        <v>6722</v>
      </c>
      <c r="V3611" s="237">
        <v>45573</v>
      </c>
      <c r="W3611" s="237">
        <v>45579</v>
      </c>
      <c r="X3611" s="237" t="s">
        <v>9173</v>
      </c>
      <c r="Y3611" s="237"/>
      <c r="Z3611" s="237" t="s">
        <v>10535</v>
      </c>
      <c r="AA3611" s="225">
        <v>202409</v>
      </c>
      <c r="AB3611" s="246"/>
      <c r="AC3611" s="247" t="s">
        <v>6708</v>
      </c>
      <c r="AD3611" s="247" t="s">
        <v>6709</v>
      </c>
      <c r="AE3611" s="274">
        <v>0</v>
      </c>
      <c r="AF3611" s="247" t="s">
        <v>6709</v>
      </c>
      <c r="AG3611" s="242" t="str">
        <f>IFERROR(VLOOKUP(작성용!A:A,RM!A:D,4,0),"-")</f>
        <v>오윤지</v>
      </c>
      <c r="AH3611" s="9" t="s">
        <v>6725</v>
      </c>
      <c r="AI3611" s="238" t="s">
        <v>9173</v>
      </c>
      <c r="AJ3611" s="238" t="s">
        <v>9173</v>
      </c>
      <c r="AK3611" s="238" t="s">
        <v>6726</v>
      </c>
      <c r="AL3611" s="238">
        <v>3610</v>
      </c>
    </row>
    <row r="3612" spans="1:38" x14ac:dyDescent="0.3">
      <c r="A3612" s="232" t="s">
        <v>845</v>
      </c>
      <c r="B3612" s="270" t="s">
        <v>10527</v>
      </c>
      <c r="C3612" s="244" t="s">
        <v>6717</v>
      </c>
      <c r="D3612" s="240" t="s">
        <v>10578</v>
      </c>
      <c r="E3612" s="239" t="s">
        <v>10579</v>
      </c>
      <c r="F3612" s="243" t="s">
        <v>6729</v>
      </c>
      <c r="G3612" s="214">
        <v>0</v>
      </c>
      <c r="H3612" s="234" t="s">
        <v>9173</v>
      </c>
      <c r="I3612" s="234"/>
      <c r="J3612" s="234"/>
      <c r="K3612" s="234"/>
      <c r="L3612" s="234"/>
      <c r="M3612" s="234"/>
      <c r="N3612" s="233" t="s">
        <v>6720</v>
      </c>
      <c r="O3612" s="226" t="s">
        <v>10530</v>
      </c>
      <c r="P3612" s="226" t="s">
        <v>10531</v>
      </c>
      <c r="Q3612" s="226" t="s">
        <v>10532</v>
      </c>
      <c r="R3612" s="212" t="s">
        <v>10580</v>
      </c>
      <c r="S3612" s="213" t="s">
        <v>10581</v>
      </c>
      <c r="T3612" s="236">
        <v>45537</v>
      </c>
      <c r="U3612" s="237" t="s">
        <v>6722</v>
      </c>
      <c r="V3612" s="237">
        <v>45573</v>
      </c>
      <c r="W3612" s="237">
        <v>45579</v>
      </c>
      <c r="X3612" s="237" t="s">
        <v>9173</v>
      </c>
      <c r="Y3612" s="237"/>
      <c r="Z3612" s="237" t="s">
        <v>10535</v>
      </c>
      <c r="AA3612" s="225">
        <v>202409</v>
      </c>
      <c r="AB3612" s="246"/>
      <c r="AC3612" s="247" t="s">
        <v>6708</v>
      </c>
      <c r="AD3612" s="247" t="s">
        <v>6709</v>
      </c>
      <c r="AE3612" s="274">
        <v>0</v>
      </c>
      <c r="AF3612" s="247" t="s">
        <v>6709</v>
      </c>
      <c r="AG3612" s="242" t="str">
        <f>IFERROR(VLOOKUP(작성용!A:A,RM!A:D,4,0),"-")</f>
        <v>오윤지</v>
      </c>
      <c r="AH3612" s="9" t="s">
        <v>6725</v>
      </c>
      <c r="AI3612" s="238" t="s">
        <v>9173</v>
      </c>
      <c r="AJ3612" s="238" t="s">
        <v>9173</v>
      </c>
      <c r="AK3612" s="238" t="s">
        <v>6726</v>
      </c>
      <c r="AL3612" s="238">
        <v>3611</v>
      </c>
    </row>
    <row r="3613" spans="1:38" x14ac:dyDescent="0.3">
      <c r="A3613" s="232" t="s">
        <v>845</v>
      </c>
      <c r="B3613" s="270" t="s">
        <v>10527</v>
      </c>
      <c r="C3613" s="244" t="s">
        <v>6717</v>
      </c>
      <c r="D3613" s="240" t="s">
        <v>8399</v>
      </c>
      <c r="E3613" s="239" t="s">
        <v>5066</v>
      </c>
      <c r="F3613" s="243" t="s">
        <v>6729</v>
      </c>
      <c r="G3613" s="214">
        <v>0</v>
      </c>
      <c r="H3613" s="234" t="s">
        <v>9173</v>
      </c>
      <c r="I3613" s="234"/>
      <c r="J3613" s="234"/>
      <c r="K3613" s="234"/>
      <c r="L3613" s="234"/>
      <c r="M3613" s="234"/>
      <c r="N3613" s="233" t="s">
        <v>6720</v>
      </c>
      <c r="O3613" s="226" t="s">
        <v>10530</v>
      </c>
      <c r="P3613" s="226" t="s">
        <v>10531</v>
      </c>
      <c r="Q3613" s="226" t="s">
        <v>10532</v>
      </c>
      <c r="R3613" s="212" t="s">
        <v>5067</v>
      </c>
      <c r="S3613" s="213" t="s">
        <v>10582</v>
      </c>
      <c r="T3613" s="236">
        <v>45537</v>
      </c>
      <c r="U3613" s="237" t="s">
        <v>6722</v>
      </c>
      <c r="V3613" s="237">
        <v>45573</v>
      </c>
      <c r="W3613" s="237">
        <v>45579</v>
      </c>
      <c r="X3613" s="237" t="s">
        <v>9173</v>
      </c>
      <c r="Y3613" s="237"/>
      <c r="Z3613" s="237" t="s">
        <v>10535</v>
      </c>
      <c r="AA3613" s="225">
        <v>202409</v>
      </c>
      <c r="AB3613" s="246"/>
      <c r="AC3613" s="247" t="s">
        <v>6708</v>
      </c>
      <c r="AD3613" s="247" t="s">
        <v>6709</v>
      </c>
      <c r="AE3613" s="274">
        <v>0</v>
      </c>
      <c r="AF3613" s="247" t="s">
        <v>6709</v>
      </c>
      <c r="AG3613" s="242" t="str">
        <f>IFERROR(VLOOKUP(작성용!A:A,RM!A:D,4,0),"-")</f>
        <v>오윤지</v>
      </c>
      <c r="AH3613" s="9" t="s">
        <v>6725</v>
      </c>
      <c r="AI3613" s="238" t="s">
        <v>9173</v>
      </c>
      <c r="AJ3613" s="238" t="s">
        <v>9173</v>
      </c>
      <c r="AK3613" s="238" t="s">
        <v>6726</v>
      </c>
      <c r="AL3613" s="238">
        <v>3612</v>
      </c>
    </row>
    <row r="3614" spans="1:38" x14ac:dyDescent="0.3">
      <c r="A3614" s="232" t="s">
        <v>845</v>
      </c>
      <c r="B3614" s="270" t="s">
        <v>10527</v>
      </c>
      <c r="C3614" s="244" t="s">
        <v>6717</v>
      </c>
      <c r="D3614" s="240" t="s">
        <v>7773</v>
      </c>
      <c r="E3614" s="239" t="s">
        <v>3999</v>
      </c>
      <c r="F3614" s="243" t="s">
        <v>6729</v>
      </c>
      <c r="G3614" s="214">
        <v>0</v>
      </c>
      <c r="H3614" s="234" t="s">
        <v>9173</v>
      </c>
      <c r="I3614" s="234"/>
      <c r="J3614" s="234"/>
      <c r="K3614" s="234"/>
      <c r="L3614" s="234"/>
      <c r="M3614" s="234"/>
      <c r="N3614" s="233" t="s">
        <v>6720</v>
      </c>
      <c r="O3614" s="226" t="s">
        <v>10530</v>
      </c>
      <c r="P3614" s="226" t="s">
        <v>10531</v>
      </c>
      <c r="Q3614" s="226" t="s">
        <v>10532</v>
      </c>
      <c r="R3614" s="212" t="s">
        <v>4209</v>
      </c>
      <c r="S3614" s="213" t="s">
        <v>10583</v>
      </c>
      <c r="T3614" s="236">
        <v>45537</v>
      </c>
      <c r="U3614" s="237" t="s">
        <v>6722</v>
      </c>
      <c r="V3614" s="237">
        <v>45573</v>
      </c>
      <c r="W3614" s="237">
        <v>45579</v>
      </c>
      <c r="X3614" s="237" t="s">
        <v>9173</v>
      </c>
      <c r="Y3614" s="237"/>
      <c r="Z3614" s="237" t="s">
        <v>10535</v>
      </c>
      <c r="AA3614" s="225">
        <v>202409</v>
      </c>
      <c r="AB3614" s="246"/>
      <c r="AC3614" s="247" t="s">
        <v>6708</v>
      </c>
      <c r="AD3614" s="247" t="s">
        <v>6709</v>
      </c>
      <c r="AE3614" s="274">
        <v>0</v>
      </c>
      <c r="AF3614" s="247" t="s">
        <v>6709</v>
      </c>
      <c r="AG3614" s="242" t="str">
        <f>IFERROR(VLOOKUP(작성용!A:A,RM!A:D,4,0),"-")</f>
        <v>오윤지</v>
      </c>
      <c r="AH3614" s="9" t="s">
        <v>6725</v>
      </c>
      <c r="AI3614" s="238" t="s">
        <v>9173</v>
      </c>
      <c r="AJ3614" s="238" t="s">
        <v>9173</v>
      </c>
      <c r="AK3614" s="238" t="s">
        <v>6726</v>
      </c>
      <c r="AL3614" s="238">
        <v>3613</v>
      </c>
    </row>
    <row r="3615" spans="1:38" x14ac:dyDescent="0.3">
      <c r="A3615" s="232" t="s">
        <v>845</v>
      </c>
      <c r="B3615" s="270" t="s">
        <v>10527</v>
      </c>
      <c r="C3615" s="244" t="s">
        <v>6717</v>
      </c>
      <c r="D3615" s="240" t="s">
        <v>9446</v>
      </c>
      <c r="E3615" s="239" t="s">
        <v>5652</v>
      </c>
      <c r="F3615" s="243" t="s">
        <v>6729</v>
      </c>
      <c r="G3615" s="214">
        <v>0</v>
      </c>
      <c r="H3615" s="234" t="s">
        <v>9173</v>
      </c>
      <c r="I3615" s="234"/>
      <c r="J3615" s="234"/>
      <c r="K3615" s="234"/>
      <c r="L3615" s="234"/>
      <c r="M3615" s="234"/>
      <c r="N3615" s="233" t="s">
        <v>6720</v>
      </c>
      <c r="O3615" s="226" t="s">
        <v>10530</v>
      </c>
      <c r="P3615" s="226" t="s">
        <v>10531</v>
      </c>
      <c r="Q3615" s="226" t="s">
        <v>10532</v>
      </c>
      <c r="R3615" s="212" t="s">
        <v>5653</v>
      </c>
      <c r="S3615" s="213" t="s">
        <v>9448</v>
      </c>
      <c r="T3615" s="236">
        <v>45537</v>
      </c>
      <c r="U3615" s="237" t="s">
        <v>6722</v>
      </c>
      <c r="V3615" s="237">
        <v>45573</v>
      </c>
      <c r="W3615" s="237">
        <v>45579</v>
      </c>
      <c r="X3615" s="237" t="s">
        <v>9173</v>
      </c>
      <c r="Y3615" s="237"/>
      <c r="Z3615" s="237" t="s">
        <v>10535</v>
      </c>
      <c r="AA3615" s="225">
        <v>202409</v>
      </c>
      <c r="AB3615" s="246"/>
      <c r="AC3615" s="247" t="s">
        <v>6708</v>
      </c>
      <c r="AD3615" s="247" t="s">
        <v>6709</v>
      </c>
      <c r="AE3615" s="274">
        <v>0</v>
      </c>
      <c r="AF3615" s="247" t="s">
        <v>6709</v>
      </c>
      <c r="AG3615" s="242" t="str">
        <f>IFERROR(VLOOKUP(작성용!A:A,RM!A:D,4,0),"-")</f>
        <v>오윤지</v>
      </c>
      <c r="AH3615" s="9" t="s">
        <v>6725</v>
      </c>
      <c r="AI3615" s="238" t="s">
        <v>9173</v>
      </c>
      <c r="AJ3615" s="238" t="s">
        <v>9173</v>
      </c>
      <c r="AK3615" s="238" t="s">
        <v>6726</v>
      </c>
      <c r="AL3615" s="238">
        <v>3614</v>
      </c>
    </row>
    <row r="3616" spans="1:38" x14ac:dyDescent="0.3">
      <c r="A3616" s="232" t="s">
        <v>845</v>
      </c>
      <c r="B3616" s="270" t="s">
        <v>10527</v>
      </c>
      <c r="C3616" s="244" t="s">
        <v>6717</v>
      </c>
      <c r="D3616" s="240" t="s">
        <v>8110</v>
      </c>
      <c r="E3616" s="239" t="s">
        <v>4777</v>
      </c>
      <c r="F3616" s="243" t="s">
        <v>6729</v>
      </c>
      <c r="G3616" s="214">
        <v>0</v>
      </c>
      <c r="H3616" s="234" t="s">
        <v>9173</v>
      </c>
      <c r="I3616" s="234"/>
      <c r="J3616" s="234"/>
      <c r="K3616" s="234"/>
      <c r="L3616" s="234"/>
      <c r="M3616" s="234"/>
      <c r="N3616" s="233" t="s">
        <v>6720</v>
      </c>
      <c r="O3616" s="226" t="s">
        <v>10530</v>
      </c>
      <c r="P3616" s="226" t="s">
        <v>10531</v>
      </c>
      <c r="Q3616" s="226" t="s">
        <v>10532</v>
      </c>
      <c r="R3616" s="212" t="s">
        <v>4778</v>
      </c>
      <c r="S3616" s="213" t="s">
        <v>10584</v>
      </c>
      <c r="T3616" s="236">
        <v>45537</v>
      </c>
      <c r="U3616" s="237" t="s">
        <v>6722</v>
      </c>
      <c r="V3616" s="237">
        <v>45548</v>
      </c>
      <c r="W3616" s="237">
        <v>45579</v>
      </c>
      <c r="X3616" s="237" t="s">
        <v>9173</v>
      </c>
      <c r="Y3616" s="237"/>
      <c r="Z3616" s="237" t="s">
        <v>10535</v>
      </c>
      <c r="AA3616" s="225">
        <v>202409</v>
      </c>
      <c r="AB3616" s="246"/>
      <c r="AC3616" s="247" t="s">
        <v>6708</v>
      </c>
      <c r="AD3616" s="247" t="s">
        <v>6709</v>
      </c>
      <c r="AE3616" s="274">
        <v>0</v>
      </c>
      <c r="AF3616" s="247" t="s">
        <v>6709</v>
      </c>
      <c r="AG3616" s="242" t="str">
        <f>IFERROR(VLOOKUP(작성용!A:A,RM!A:D,4,0),"-")</f>
        <v>오윤지</v>
      </c>
      <c r="AH3616" s="9" t="s">
        <v>6725</v>
      </c>
      <c r="AI3616" s="238" t="s">
        <v>10564</v>
      </c>
      <c r="AJ3616" s="238" t="s">
        <v>9173</v>
      </c>
      <c r="AK3616" s="238" t="s">
        <v>6726</v>
      </c>
      <c r="AL3616" s="238">
        <v>3615</v>
      </c>
    </row>
    <row r="3617" spans="1:38" x14ac:dyDescent="0.3">
      <c r="A3617" s="232" t="s">
        <v>845</v>
      </c>
      <c r="B3617" s="270" t="s">
        <v>10527</v>
      </c>
      <c r="C3617" s="244" t="s">
        <v>6717</v>
      </c>
      <c r="D3617" s="240" t="s">
        <v>6853</v>
      </c>
      <c r="E3617" s="239" t="s">
        <v>6854</v>
      </c>
      <c r="F3617" s="243" t="s">
        <v>6729</v>
      </c>
      <c r="G3617" s="214">
        <v>0</v>
      </c>
      <c r="H3617" s="234" t="s">
        <v>9173</v>
      </c>
      <c r="I3617" s="234"/>
      <c r="J3617" s="234"/>
      <c r="K3617" s="234"/>
      <c r="L3617" s="234"/>
      <c r="M3617" s="234"/>
      <c r="N3617" s="233" t="s">
        <v>6720</v>
      </c>
      <c r="O3617" s="226" t="s">
        <v>10530</v>
      </c>
      <c r="P3617" s="226" t="s">
        <v>10531</v>
      </c>
      <c r="Q3617" s="226" t="s">
        <v>10532</v>
      </c>
      <c r="R3617" s="212" t="s">
        <v>6855</v>
      </c>
      <c r="S3617" s="213" t="s">
        <v>10585</v>
      </c>
      <c r="T3617" s="236">
        <v>45537</v>
      </c>
      <c r="U3617" s="237" t="s">
        <v>6722</v>
      </c>
      <c r="V3617" s="237">
        <v>45548</v>
      </c>
      <c r="W3617" s="237">
        <v>45579</v>
      </c>
      <c r="X3617" s="237" t="s">
        <v>9173</v>
      </c>
      <c r="Y3617" s="237"/>
      <c r="Z3617" s="237" t="s">
        <v>10535</v>
      </c>
      <c r="AA3617" s="225">
        <v>202409</v>
      </c>
      <c r="AB3617" s="246"/>
      <c r="AC3617" s="247" t="s">
        <v>6708</v>
      </c>
      <c r="AD3617" s="247" t="s">
        <v>6709</v>
      </c>
      <c r="AE3617" s="274">
        <v>0</v>
      </c>
      <c r="AF3617" s="247" t="s">
        <v>6709</v>
      </c>
      <c r="AG3617" s="242" t="str">
        <f>IFERROR(VLOOKUP(작성용!A:A,RM!A:D,4,0),"-")</f>
        <v>오윤지</v>
      </c>
      <c r="AH3617" s="9" t="s">
        <v>6725</v>
      </c>
      <c r="AI3617" s="238" t="s">
        <v>10564</v>
      </c>
      <c r="AJ3617" s="238" t="s">
        <v>9173</v>
      </c>
      <c r="AK3617" s="238" t="s">
        <v>6726</v>
      </c>
      <c r="AL3617" s="238">
        <v>3616</v>
      </c>
    </row>
    <row r="3618" spans="1:38" x14ac:dyDescent="0.3">
      <c r="A3618" s="232" t="s">
        <v>845</v>
      </c>
      <c r="B3618" s="270" t="s">
        <v>10527</v>
      </c>
      <c r="C3618" s="244" t="s">
        <v>6717</v>
      </c>
      <c r="D3618" s="240" t="s">
        <v>10586</v>
      </c>
      <c r="E3618" s="239" t="s">
        <v>10587</v>
      </c>
      <c r="F3618" s="243" t="s">
        <v>6729</v>
      </c>
      <c r="G3618" s="214">
        <v>0</v>
      </c>
      <c r="H3618" s="234" t="s">
        <v>9173</v>
      </c>
      <c r="I3618" s="234"/>
      <c r="J3618" s="234"/>
      <c r="K3618" s="234"/>
      <c r="L3618" s="234"/>
      <c r="M3618" s="234"/>
      <c r="N3618" s="233" t="s">
        <v>6720</v>
      </c>
      <c r="O3618" s="226" t="s">
        <v>10530</v>
      </c>
      <c r="P3618" s="226" t="s">
        <v>10531</v>
      </c>
      <c r="Q3618" s="226" t="s">
        <v>10532</v>
      </c>
      <c r="R3618" s="212" t="s">
        <v>10588</v>
      </c>
      <c r="S3618" s="213" t="s">
        <v>10589</v>
      </c>
      <c r="T3618" s="236">
        <v>45537</v>
      </c>
      <c r="U3618" s="237" t="s">
        <v>6722</v>
      </c>
      <c r="V3618" s="237">
        <v>45573</v>
      </c>
      <c r="W3618" s="237">
        <v>45579</v>
      </c>
      <c r="X3618" s="237" t="s">
        <v>9173</v>
      </c>
      <c r="Y3618" s="237"/>
      <c r="Z3618" s="237" t="s">
        <v>10535</v>
      </c>
      <c r="AA3618" s="225">
        <v>202409</v>
      </c>
      <c r="AB3618" s="246"/>
      <c r="AC3618" s="247" t="s">
        <v>6708</v>
      </c>
      <c r="AD3618" s="247" t="s">
        <v>6709</v>
      </c>
      <c r="AE3618" s="274">
        <v>0</v>
      </c>
      <c r="AF3618" s="247" t="s">
        <v>6709</v>
      </c>
      <c r="AG3618" s="242" t="str">
        <f>IFERROR(VLOOKUP(작성용!A:A,RM!A:D,4,0),"-")</f>
        <v>오윤지</v>
      </c>
      <c r="AH3618" s="9" t="s">
        <v>6725</v>
      </c>
      <c r="AI3618" s="238" t="s">
        <v>9173</v>
      </c>
      <c r="AJ3618" s="238" t="s">
        <v>9173</v>
      </c>
      <c r="AK3618" s="238" t="s">
        <v>6726</v>
      </c>
      <c r="AL3618" s="238">
        <v>3617</v>
      </c>
    </row>
    <row r="3619" spans="1:38" x14ac:dyDescent="0.3">
      <c r="A3619" s="232" t="s">
        <v>845</v>
      </c>
      <c r="B3619" s="270" t="s">
        <v>10527</v>
      </c>
      <c r="C3619" s="244" t="s">
        <v>6717</v>
      </c>
      <c r="D3619" s="240" t="s">
        <v>10590</v>
      </c>
      <c r="E3619" s="239" t="s">
        <v>10591</v>
      </c>
      <c r="F3619" s="243" t="s">
        <v>6729</v>
      </c>
      <c r="G3619" s="214">
        <v>0</v>
      </c>
      <c r="H3619" s="234" t="s">
        <v>9173</v>
      </c>
      <c r="I3619" s="234"/>
      <c r="J3619" s="234"/>
      <c r="K3619" s="234"/>
      <c r="L3619" s="234"/>
      <c r="M3619" s="234"/>
      <c r="N3619" s="233" t="s">
        <v>6720</v>
      </c>
      <c r="O3619" s="226" t="s">
        <v>10530</v>
      </c>
      <c r="P3619" s="226" t="s">
        <v>10531</v>
      </c>
      <c r="Q3619" s="226" t="s">
        <v>10532</v>
      </c>
      <c r="R3619" s="212" t="s">
        <v>10592</v>
      </c>
      <c r="S3619" s="213" t="s">
        <v>10593</v>
      </c>
      <c r="T3619" s="236">
        <v>45537</v>
      </c>
      <c r="U3619" s="237" t="s">
        <v>6722</v>
      </c>
      <c r="V3619" s="237">
        <v>45573</v>
      </c>
      <c r="W3619" s="237">
        <v>45579</v>
      </c>
      <c r="X3619" s="237" t="s">
        <v>9173</v>
      </c>
      <c r="Y3619" s="237"/>
      <c r="Z3619" s="237" t="s">
        <v>10535</v>
      </c>
      <c r="AA3619" s="225">
        <v>202409</v>
      </c>
      <c r="AB3619" s="246"/>
      <c r="AC3619" s="247" t="s">
        <v>6708</v>
      </c>
      <c r="AD3619" s="247" t="s">
        <v>6709</v>
      </c>
      <c r="AE3619" s="274">
        <v>0</v>
      </c>
      <c r="AF3619" s="247" t="s">
        <v>6709</v>
      </c>
      <c r="AG3619" s="242" t="str">
        <f>IFERROR(VLOOKUP(작성용!A:A,RM!A:D,4,0),"-")</f>
        <v>오윤지</v>
      </c>
      <c r="AH3619" s="9" t="s">
        <v>6725</v>
      </c>
      <c r="AI3619" s="238" t="s">
        <v>9173</v>
      </c>
      <c r="AJ3619" s="238" t="s">
        <v>9173</v>
      </c>
      <c r="AK3619" s="238" t="s">
        <v>6726</v>
      </c>
      <c r="AL3619" s="238">
        <v>3618</v>
      </c>
    </row>
    <row r="3620" spans="1:38" x14ac:dyDescent="0.3">
      <c r="A3620" s="232" t="s">
        <v>845</v>
      </c>
      <c r="B3620" s="270" t="s">
        <v>10527</v>
      </c>
      <c r="C3620" s="244" t="s">
        <v>6717</v>
      </c>
      <c r="D3620" s="240" t="s">
        <v>10206</v>
      </c>
      <c r="E3620" s="239" t="s">
        <v>6284</v>
      </c>
      <c r="F3620" s="243" t="s">
        <v>6729</v>
      </c>
      <c r="G3620" s="214">
        <v>0</v>
      </c>
      <c r="H3620" s="234" t="s">
        <v>9173</v>
      </c>
      <c r="I3620" s="234"/>
      <c r="J3620" s="234"/>
      <c r="K3620" s="234"/>
      <c r="L3620" s="234"/>
      <c r="M3620" s="234"/>
      <c r="N3620" s="233" t="s">
        <v>6720</v>
      </c>
      <c r="O3620" s="226" t="s">
        <v>10530</v>
      </c>
      <c r="P3620" s="226" t="s">
        <v>10531</v>
      </c>
      <c r="Q3620" s="226" t="s">
        <v>10532</v>
      </c>
      <c r="R3620" s="212" t="s">
        <v>6285</v>
      </c>
      <c r="S3620" s="213" t="s">
        <v>10594</v>
      </c>
      <c r="T3620" s="236">
        <v>45537</v>
      </c>
      <c r="U3620" s="237" t="s">
        <v>6722</v>
      </c>
      <c r="V3620" s="237">
        <v>45573</v>
      </c>
      <c r="W3620" s="237">
        <v>45579</v>
      </c>
      <c r="X3620" s="237" t="s">
        <v>9173</v>
      </c>
      <c r="Y3620" s="237"/>
      <c r="Z3620" s="237" t="s">
        <v>10535</v>
      </c>
      <c r="AA3620" s="225">
        <v>202409</v>
      </c>
      <c r="AB3620" s="246"/>
      <c r="AC3620" s="247" t="s">
        <v>6708</v>
      </c>
      <c r="AD3620" s="247" t="s">
        <v>6709</v>
      </c>
      <c r="AE3620" s="274">
        <v>0</v>
      </c>
      <c r="AF3620" s="247" t="s">
        <v>6709</v>
      </c>
      <c r="AG3620" s="242" t="str">
        <f>IFERROR(VLOOKUP(작성용!A:A,RM!A:D,4,0),"-")</f>
        <v>오윤지</v>
      </c>
      <c r="AH3620" s="9" t="s">
        <v>6725</v>
      </c>
      <c r="AI3620" s="238" t="s">
        <v>9173</v>
      </c>
      <c r="AJ3620" s="238" t="s">
        <v>9173</v>
      </c>
      <c r="AK3620" s="238" t="s">
        <v>6726</v>
      </c>
      <c r="AL3620" s="238">
        <v>3619</v>
      </c>
    </row>
    <row r="3621" spans="1:38" x14ac:dyDescent="0.3">
      <c r="A3621" s="232" t="s">
        <v>845</v>
      </c>
      <c r="B3621" s="270" t="s">
        <v>10527</v>
      </c>
      <c r="C3621" s="244" t="s">
        <v>6717</v>
      </c>
      <c r="D3621" s="240" t="s">
        <v>8066</v>
      </c>
      <c r="E3621" s="239" t="s">
        <v>4679</v>
      </c>
      <c r="F3621" s="243" t="s">
        <v>6729</v>
      </c>
      <c r="G3621" s="214">
        <v>0</v>
      </c>
      <c r="H3621" s="234" t="s">
        <v>9173</v>
      </c>
      <c r="I3621" s="234"/>
      <c r="J3621" s="234"/>
      <c r="K3621" s="234"/>
      <c r="L3621" s="234"/>
      <c r="M3621" s="234"/>
      <c r="N3621" s="233" t="s">
        <v>6720</v>
      </c>
      <c r="O3621" s="226" t="s">
        <v>10530</v>
      </c>
      <c r="P3621" s="226" t="s">
        <v>10531</v>
      </c>
      <c r="Q3621" s="226" t="s">
        <v>10532</v>
      </c>
      <c r="R3621" s="212" t="s">
        <v>4680</v>
      </c>
      <c r="S3621" s="213" t="s">
        <v>10595</v>
      </c>
      <c r="T3621" s="236">
        <v>45537</v>
      </c>
      <c r="U3621" s="237" t="s">
        <v>6722</v>
      </c>
      <c r="V3621" s="237">
        <v>45548</v>
      </c>
      <c r="W3621" s="237">
        <v>45579</v>
      </c>
      <c r="X3621" s="237" t="s">
        <v>9173</v>
      </c>
      <c r="Y3621" s="237"/>
      <c r="Z3621" s="237" t="s">
        <v>10535</v>
      </c>
      <c r="AA3621" s="225">
        <v>202409</v>
      </c>
      <c r="AB3621" s="246"/>
      <c r="AC3621" s="247" t="s">
        <v>6708</v>
      </c>
      <c r="AD3621" s="247" t="s">
        <v>6709</v>
      </c>
      <c r="AE3621" s="274">
        <v>0</v>
      </c>
      <c r="AF3621" s="247" t="s">
        <v>6709</v>
      </c>
      <c r="AG3621" s="242" t="str">
        <f>IFERROR(VLOOKUP(작성용!A:A,RM!A:D,4,0),"-")</f>
        <v>오윤지</v>
      </c>
      <c r="AH3621" s="9" t="s">
        <v>6725</v>
      </c>
      <c r="AI3621" s="238" t="s">
        <v>10564</v>
      </c>
      <c r="AJ3621" s="238" t="s">
        <v>9173</v>
      </c>
      <c r="AK3621" s="238" t="s">
        <v>6726</v>
      </c>
      <c r="AL3621" s="238">
        <v>3620</v>
      </c>
    </row>
    <row r="3622" spans="1:38" x14ac:dyDescent="0.3">
      <c r="A3622" s="232" t="s">
        <v>845</v>
      </c>
      <c r="B3622" s="270" t="s">
        <v>10527</v>
      </c>
      <c r="C3622" s="244" t="s">
        <v>6717</v>
      </c>
      <c r="D3622" s="240" t="s">
        <v>10596</v>
      </c>
      <c r="E3622" s="239" t="s">
        <v>10597</v>
      </c>
      <c r="F3622" s="243" t="s">
        <v>6729</v>
      </c>
      <c r="G3622" s="214">
        <v>0</v>
      </c>
      <c r="H3622" s="234" t="s">
        <v>9173</v>
      </c>
      <c r="I3622" s="234"/>
      <c r="J3622" s="234"/>
      <c r="K3622" s="234"/>
      <c r="L3622" s="234"/>
      <c r="M3622" s="234"/>
      <c r="N3622" s="233" t="s">
        <v>6720</v>
      </c>
      <c r="O3622" s="226" t="s">
        <v>10530</v>
      </c>
      <c r="P3622" s="226" t="s">
        <v>10531</v>
      </c>
      <c r="Q3622" s="226" t="s">
        <v>10532</v>
      </c>
      <c r="R3622" s="212" t="s">
        <v>10598</v>
      </c>
      <c r="S3622" s="213" t="s">
        <v>10599</v>
      </c>
      <c r="T3622" s="236">
        <v>45537</v>
      </c>
      <c r="U3622" s="237" t="s">
        <v>6722</v>
      </c>
      <c r="V3622" s="237">
        <v>45548</v>
      </c>
      <c r="W3622" s="237">
        <v>45579</v>
      </c>
      <c r="X3622" s="237" t="s">
        <v>9173</v>
      </c>
      <c r="Y3622" s="237"/>
      <c r="Z3622" s="237" t="s">
        <v>10535</v>
      </c>
      <c r="AA3622" s="225">
        <v>202409</v>
      </c>
      <c r="AB3622" s="246"/>
      <c r="AC3622" s="247" t="s">
        <v>6708</v>
      </c>
      <c r="AD3622" s="247" t="s">
        <v>6709</v>
      </c>
      <c r="AE3622" s="274">
        <v>0</v>
      </c>
      <c r="AF3622" s="247" t="s">
        <v>6709</v>
      </c>
      <c r="AG3622" s="242" t="str">
        <f>IFERROR(VLOOKUP(작성용!A:A,RM!A:D,4,0),"-")</f>
        <v>오윤지</v>
      </c>
      <c r="AH3622" s="9" t="s">
        <v>6725</v>
      </c>
      <c r="AI3622" s="238" t="s">
        <v>10564</v>
      </c>
      <c r="AJ3622" s="238" t="s">
        <v>9173</v>
      </c>
      <c r="AK3622" s="238" t="s">
        <v>6726</v>
      </c>
      <c r="AL3622" s="238">
        <v>3621</v>
      </c>
    </row>
    <row r="3623" spans="1:38" x14ac:dyDescent="0.3">
      <c r="A3623" s="232" t="s">
        <v>845</v>
      </c>
      <c r="B3623" s="270" t="s">
        <v>10527</v>
      </c>
      <c r="C3623" s="244" t="s">
        <v>6717</v>
      </c>
      <c r="D3623" s="240" t="s">
        <v>10219</v>
      </c>
      <c r="E3623" s="239" t="s">
        <v>6318</v>
      </c>
      <c r="F3623" s="243" t="s">
        <v>6729</v>
      </c>
      <c r="G3623" s="214">
        <v>0</v>
      </c>
      <c r="H3623" s="234" t="s">
        <v>9173</v>
      </c>
      <c r="I3623" s="234"/>
      <c r="J3623" s="234"/>
      <c r="K3623" s="234"/>
      <c r="L3623" s="234"/>
      <c r="M3623" s="234"/>
      <c r="N3623" s="233" t="s">
        <v>6720</v>
      </c>
      <c r="O3623" s="226" t="s">
        <v>10530</v>
      </c>
      <c r="P3623" s="226" t="s">
        <v>10531</v>
      </c>
      <c r="Q3623" s="226" t="s">
        <v>10532</v>
      </c>
      <c r="R3623" s="212" t="s">
        <v>6319</v>
      </c>
      <c r="S3623" s="213" t="s">
        <v>10600</v>
      </c>
      <c r="T3623" s="236">
        <v>45537</v>
      </c>
      <c r="U3623" s="237" t="s">
        <v>6722</v>
      </c>
      <c r="V3623" s="237">
        <v>45548</v>
      </c>
      <c r="W3623" s="237">
        <v>45579</v>
      </c>
      <c r="X3623" s="237" t="s">
        <v>9173</v>
      </c>
      <c r="Y3623" s="237"/>
      <c r="Z3623" s="237" t="s">
        <v>10535</v>
      </c>
      <c r="AA3623" s="225">
        <v>202409</v>
      </c>
      <c r="AB3623" s="246"/>
      <c r="AC3623" s="247" t="s">
        <v>6708</v>
      </c>
      <c r="AD3623" s="247" t="s">
        <v>6709</v>
      </c>
      <c r="AE3623" s="274">
        <v>0</v>
      </c>
      <c r="AF3623" s="247" t="s">
        <v>6709</v>
      </c>
      <c r="AG3623" s="242" t="str">
        <f>IFERROR(VLOOKUP(작성용!A:A,RM!A:D,4,0),"-")</f>
        <v>오윤지</v>
      </c>
      <c r="AH3623" s="9" t="s">
        <v>6725</v>
      </c>
      <c r="AI3623" s="238" t="s">
        <v>10564</v>
      </c>
      <c r="AJ3623" s="238" t="s">
        <v>9173</v>
      </c>
      <c r="AK3623" s="238" t="s">
        <v>6726</v>
      </c>
      <c r="AL3623" s="238">
        <v>3622</v>
      </c>
    </row>
    <row r="3624" spans="1:38" x14ac:dyDescent="0.3">
      <c r="A3624" s="232" t="s">
        <v>845</v>
      </c>
      <c r="B3624" s="270" t="s">
        <v>10527</v>
      </c>
      <c r="C3624" s="244" t="s">
        <v>6717</v>
      </c>
      <c r="D3624" s="240" t="s">
        <v>7732</v>
      </c>
      <c r="E3624" s="239" t="s">
        <v>3951</v>
      </c>
      <c r="F3624" s="243" t="s">
        <v>6729</v>
      </c>
      <c r="G3624" s="214">
        <v>0</v>
      </c>
      <c r="H3624" s="234" t="s">
        <v>9173</v>
      </c>
      <c r="I3624" s="234"/>
      <c r="J3624" s="234"/>
      <c r="K3624" s="234"/>
      <c r="L3624" s="234"/>
      <c r="M3624" s="234"/>
      <c r="N3624" s="233" t="s">
        <v>6720</v>
      </c>
      <c r="O3624" s="226" t="s">
        <v>10530</v>
      </c>
      <c r="P3624" s="226" t="s">
        <v>10531</v>
      </c>
      <c r="Q3624" s="226" t="s">
        <v>10532</v>
      </c>
      <c r="R3624" s="212" t="s">
        <v>4208</v>
      </c>
      <c r="S3624" s="213" t="s">
        <v>10601</v>
      </c>
      <c r="T3624" s="236">
        <v>45537</v>
      </c>
      <c r="U3624" s="237" t="s">
        <v>6722</v>
      </c>
      <c r="V3624" s="237">
        <v>45548</v>
      </c>
      <c r="W3624" s="237">
        <v>45579</v>
      </c>
      <c r="X3624" s="237" t="s">
        <v>9173</v>
      </c>
      <c r="Y3624" s="237"/>
      <c r="Z3624" s="237" t="s">
        <v>10535</v>
      </c>
      <c r="AA3624" s="225">
        <v>202409</v>
      </c>
      <c r="AB3624" s="246"/>
      <c r="AC3624" s="247" t="s">
        <v>6708</v>
      </c>
      <c r="AD3624" s="247" t="s">
        <v>6709</v>
      </c>
      <c r="AE3624" s="274">
        <v>0</v>
      </c>
      <c r="AF3624" s="247" t="s">
        <v>6709</v>
      </c>
      <c r="AG3624" s="242" t="str">
        <f>IFERROR(VLOOKUP(작성용!A:A,RM!A:D,4,0),"-")</f>
        <v>오윤지</v>
      </c>
      <c r="AH3624" s="9" t="s">
        <v>6725</v>
      </c>
      <c r="AI3624" s="238" t="s">
        <v>10564</v>
      </c>
      <c r="AJ3624" s="238" t="s">
        <v>9173</v>
      </c>
      <c r="AK3624" s="238" t="s">
        <v>6726</v>
      </c>
      <c r="AL3624" s="238">
        <v>3623</v>
      </c>
    </row>
    <row r="3625" spans="1:38" x14ac:dyDescent="0.3">
      <c r="A3625" s="232" t="s">
        <v>845</v>
      </c>
      <c r="B3625" s="270" t="s">
        <v>10527</v>
      </c>
      <c r="C3625" s="244" t="s">
        <v>6717</v>
      </c>
      <c r="D3625" s="240" t="s">
        <v>8093</v>
      </c>
      <c r="E3625" s="239" t="s">
        <v>4735</v>
      </c>
      <c r="F3625" s="243" t="s">
        <v>6729</v>
      </c>
      <c r="G3625" s="214">
        <v>0</v>
      </c>
      <c r="H3625" s="234" t="s">
        <v>9173</v>
      </c>
      <c r="I3625" s="234"/>
      <c r="J3625" s="234"/>
      <c r="K3625" s="234"/>
      <c r="L3625" s="234"/>
      <c r="M3625" s="234"/>
      <c r="N3625" s="233" t="s">
        <v>6720</v>
      </c>
      <c r="O3625" s="226" t="s">
        <v>10530</v>
      </c>
      <c r="P3625" s="226" t="s">
        <v>10531</v>
      </c>
      <c r="Q3625" s="226" t="s">
        <v>10532</v>
      </c>
      <c r="R3625" s="212" t="s">
        <v>4736</v>
      </c>
      <c r="S3625" s="213" t="s">
        <v>10602</v>
      </c>
      <c r="T3625" s="236">
        <v>45537</v>
      </c>
      <c r="U3625" s="237" t="s">
        <v>6722</v>
      </c>
      <c r="V3625" s="237">
        <v>45548</v>
      </c>
      <c r="W3625" s="237">
        <v>45579</v>
      </c>
      <c r="X3625" s="237" t="s">
        <v>9173</v>
      </c>
      <c r="Y3625" s="237"/>
      <c r="Z3625" s="237" t="s">
        <v>10535</v>
      </c>
      <c r="AA3625" s="225">
        <v>202409</v>
      </c>
      <c r="AB3625" s="246"/>
      <c r="AC3625" s="247" t="s">
        <v>6708</v>
      </c>
      <c r="AD3625" s="247" t="s">
        <v>6709</v>
      </c>
      <c r="AE3625" s="274">
        <v>0</v>
      </c>
      <c r="AF3625" s="247" t="s">
        <v>6709</v>
      </c>
      <c r="AG3625" s="242" t="str">
        <f>IFERROR(VLOOKUP(작성용!A:A,RM!A:D,4,0),"-")</f>
        <v>오윤지</v>
      </c>
      <c r="AH3625" s="9" t="s">
        <v>6725</v>
      </c>
      <c r="AI3625" s="238" t="s">
        <v>10564</v>
      </c>
      <c r="AJ3625" s="238" t="s">
        <v>9173</v>
      </c>
      <c r="AK3625" s="238" t="s">
        <v>6726</v>
      </c>
      <c r="AL3625" s="238">
        <v>3624</v>
      </c>
    </row>
    <row r="3626" spans="1:38" x14ac:dyDescent="0.3">
      <c r="A3626" s="232" t="s">
        <v>845</v>
      </c>
      <c r="B3626" s="270" t="s">
        <v>10527</v>
      </c>
      <c r="C3626" s="244" t="s">
        <v>6717</v>
      </c>
      <c r="D3626" s="240" t="s">
        <v>8097</v>
      </c>
      <c r="E3626" s="239" t="s">
        <v>4743</v>
      </c>
      <c r="F3626" s="243" t="s">
        <v>6729</v>
      </c>
      <c r="G3626" s="214">
        <v>0</v>
      </c>
      <c r="H3626" s="234" t="s">
        <v>9173</v>
      </c>
      <c r="I3626" s="234"/>
      <c r="J3626" s="234"/>
      <c r="K3626" s="234"/>
      <c r="L3626" s="234"/>
      <c r="M3626" s="234"/>
      <c r="N3626" s="233" t="s">
        <v>6720</v>
      </c>
      <c r="O3626" s="226" t="s">
        <v>10530</v>
      </c>
      <c r="P3626" s="226" t="s">
        <v>10531</v>
      </c>
      <c r="Q3626" s="226" t="s">
        <v>10532</v>
      </c>
      <c r="R3626" s="212" t="s">
        <v>4744</v>
      </c>
      <c r="S3626" s="213" t="s">
        <v>10603</v>
      </c>
      <c r="T3626" s="236">
        <v>45537</v>
      </c>
      <c r="U3626" s="237" t="s">
        <v>6722</v>
      </c>
      <c r="V3626" s="237">
        <v>45548</v>
      </c>
      <c r="W3626" s="237">
        <v>45579</v>
      </c>
      <c r="X3626" s="237" t="s">
        <v>9173</v>
      </c>
      <c r="Y3626" s="237"/>
      <c r="Z3626" s="237" t="s">
        <v>10535</v>
      </c>
      <c r="AA3626" s="225">
        <v>202409</v>
      </c>
      <c r="AB3626" s="246"/>
      <c r="AC3626" s="247" t="s">
        <v>6708</v>
      </c>
      <c r="AD3626" s="247" t="s">
        <v>6709</v>
      </c>
      <c r="AE3626" s="274">
        <v>0</v>
      </c>
      <c r="AF3626" s="247" t="s">
        <v>6709</v>
      </c>
      <c r="AG3626" s="242" t="str">
        <f>IFERROR(VLOOKUP(작성용!A:A,RM!A:D,4,0),"-")</f>
        <v>오윤지</v>
      </c>
      <c r="AH3626" s="9" t="s">
        <v>6725</v>
      </c>
      <c r="AI3626" s="238" t="s">
        <v>10564</v>
      </c>
      <c r="AJ3626" s="238" t="s">
        <v>9173</v>
      </c>
      <c r="AK3626" s="238" t="s">
        <v>6726</v>
      </c>
      <c r="AL3626" s="238">
        <v>3625</v>
      </c>
    </row>
    <row r="3627" spans="1:38" x14ac:dyDescent="0.3">
      <c r="A3627" s="232" t="s">
        <v>845</v>
      </c>
      <c r="B3627" s="270" t="s">
        <v>10527</v>
      </c>
      <c r="C3627" s="244" t="s">
        <v>6717</v>
      </c>
      <c r="D3627" s="240" t="s">
        <v>10604</v>
      </c>
      <c r="E3627" s="239" t="s">
        <v>10605</v>
      </c>
      <c r="F3627" s="243" t="s">
        <v>6729</v>
      </c>
      <c r="G3627" s="214">
        <v>0</v>
      </c>
      <c r="H3627" s="234" t="s">
        <v>9173</v>
      </c>
      <c r="I3627" s="234"/>
      <c r="J3627" s="234"/>
      <c r="K3627" s="234"/>
      <c r="L3627" s="234"/>
      <c r="M3627" s="234"/>
      <c r="N3627" s="233" t="s">
        <v>6720</v>
      </c>
      <c r="O3627" s="226" t="s">
        <v>10530</v>
      </c>
      <c r="P3627" s="226" t="s">
        <v>10531</v>
      </c>
      <c r="Q3627" s="226" t="s">
        <v>10532</v>
      </c>
      <c r="R3627" s="212" t="s">
        <v>10606</v>
      </c>
      <c r="S3627" s="213" t="s">
        <v>10607</v>
      </c>
      <c r="T3627" s="236">
        <v>45537</v>
      </c>
      <c r="U3627" s="237" t="s">
        <v>6722</v>
      </c>
      <c r="V3627" s="237">
        <v>45548</v>
      </c>
      <c r="W3627" s="237">
        <v>45579</v>
      </c>
      <c r="X3627" s="237" t="s">
        <v>9173</v>
      </c>
      <c r="Y3627" s="237"/>
      <c r="Z3627" s="237" t="s">
        <v>10535</v>
      </c>
      <c r="AA3627" s="225">
        <v>202409</v>
      </c>
      <c r="AB3627" s="246"/>
      <c r="AC3627" s="247" t="s">
        <v>6708</v>
      </c>
      <c r="AD3627" s="247" t="s">
        <v>6709</v>
      </c>
      <c r="AE3627" s="274">
        <v>0</v>
      </c>
      <c r="AF3627" s="247" t="s">
        <v>6709</v>
      </c>
      <c r="AG3627" s="242" t="str">
        <f>IFERROR(VLOOKUP(작성용!A:A,RM!A:D,4,0),"-")</f>
        <v>오윤지</v>
      </c>
      <c r="AH3627" s="9" t="s">
        <v>6725</v>
      </c>
      <c r="AI3627" s="238" t="s">
        <v>10564</v>
      </c>
      <c r="AJ3627" s="238" t="s">
        <v>9173</v>
      </c>
      <c r="AK3627" s="238" t="s">
        <v>6726</v>
      </c>
      <c r="AL3627" s="238">
        <v>3626</v>
      </c>
    </row>
    <row r="3628" spans="1:38" x14ac:dyDescent="0.3">
      <c r="A3628" s="232" t="s">
        <v>845</v>
      </c>
      <c r="B3628" s="270" t="s">
        <v>10527</v>
      </c>
      <c r="C3628" s="244" t="s">
        <v>6896</v>
      </c>
      <c r="D3628" s="240" t="s">
        <v>10162</v>
      </c>
      <c r="E3628" s="239" t="s">
        <v>6177</v>
      </c>
      <c r="F3628" s="243" t="s">
        <v>6729</v>
      </c>
      <c r="G3628" s="214">
        <v>0</v>
      </c>
      <c r="H3628" s="234" t="s">
        <v>9173</v>
      </c>
      <c r="I3628" s="234"/>
      <c r="J3628" s="234"/>
      <c r="K3628" s="234"/>
      <c r="L3628" s="234"/>
      <c r="M3628" s="234"/>
      <c r="N3628" s="233" t="s">
        <v>6720</v>
      </c>
      <c r="O3628" s="226" t="s">
        <v>10530</v>
      </c>
      <c r="P3628" s="226" t="s">
        <v>10531</v>
      </c>
      <c r="Q3628" s="226" t="s">
        <v>10532</v>
      </c>
      <c r="R3628" s="212" t="s">
        <v>10608</v>
      </c>
      <c r="S3628" s="213" t="s">
        <v>10609</v>
      </c>
      <c r="T3628" s="236">
        <v>45537</v>
      </c>
      <c r="U3628" s="237" t="s">
        <v>6722</v>
      </c>
      <c r="V3628" s="237">
        <v>45548</v>
      </c>
      <c r="W3628" s="237">
        <v>45579</v>
      </c>
      <c r="X3628" s="237" t="s">
        <v>9173</v>
      </c>
      <c r="Y3628" s="237"/>
      <c r="Z3628" s="237" t="s">
        <v>10535</v>
      </c>
      <c r="AA3628" s="225">
        <v>202409</v>
      </c>
      <c r="AB3628" s="246"/>
      <c r="AC3628" s="247" t="s">
        <v>6708</v>
      </c>
      <c r="AD3628" s="247" t="s">
        <v>6709</v>
      </c>
      <c r="AE3628" s="274">
        <v>0</v>
      </c>
      <c r="AF3628" s="247" t="s">
        <v>6709</v>
      </c>
      <c r="AG3628" s="242" t="str">
        <f>IFERROR(VLOOKUP(작성용!A:A,RM!A:D,4,0),"-")</f>
        <v>오윤지</v>
      </c>
      <c r="AH3628" s="9" t="s">
        <v>6725</v>
      </c>
      <c r="AI3628" s="238" t="s">
        <v>10564</v>
      </c>
      <c r="AJ3628" s="238" t="s">
        <v>9173</v>
      </c>
      <c r="AK3628" s="238" t="s">
        <v>6726</v>
      </c>
      <c r="AL3628" s="238">
        <v>3627</v>
      </c>
    </row>
    <row r="3629" spans="1:38" x14ac:dyDescent="0.3">
      <c r="A3629" s="232" t="s">
        <v>845</v>
      </c>
      <c r="B3629" s="270" t="s">
        <v>10527</v>
      </c>
      <c r="C3629" s="244" t="s">
        <v>6896</v>
      </c>
      <c r="D3629" s="240" t="s">
        <v>9323</v>
      </c>
      <c r="E3629" s="239" t="s">
        <v>5599</v>
      </c>
      <c r="F3629" s="243" t="s">
        <v>6729</v>
      </c>
      <c r="G3629" s="214">
        <v>0</v>
      </c>
      <c r="H3629" s="234" t="s">
        <v>9173</v>
      </c>
      <c r="I3629" s="234"/>
      <c r="J3629" s="234"/>
      <c r="K3629" s="234"/>
      <c r="L3629" s="234"/>
      <c r="M3629" s="234"/>
      <c r="N3629" s="233" t="s">
        <v>6720</v>
      </c>
      <c r="O3629" s="226" t="s">
        <v>10530</v>
      </c>
      <c r="P3629" s="226" t="s">
        <v>10531</v>
      </c>
      <c r="Q3629" s="226" t="s">
        <v>10532</v>
      </c>
      <c r="R3629" s="212" t="s">
        <v>10610</v>
      </c>
      <c r="S3629" s="213" t="s">
        <v>9325</v>
      </c>
      <c r="T3629" s="236">
        <v>45537</v>
      </c>
      <c r="U3629" s="237" t="s">
        <v>6722</v>
      </c>
      <c r="V3629" s="237">
        <v>45548</v>
      </c>
      <c r="W3629" s="237">
        <v>45579</v>
      </c>
      <c r="X3629" s="237" t="s">
        <v>9173</v>
      </c>
      <c r="Y3629" s="237"/>
      <c r="Z3629" s="237" t="s">
        <v>10535</v>
      </c>
      <c r="AA3629" s="225">
        <v>202409</v>
      </c>
      <c r="AB3629" s="246"/>
      <c r="AC3629" s="247" t="s">
        <v>6708</v>
      </c>
      <c r="AD3629" s="247" t="s">
        <v>6709</v>
      </c>
      <c r="AE3629" s="274">
        <v>0</v>
      </c>
      <c r="AF3629" s="247" t="s">
        <v>6709</v>
      </c>
      <c r="AG3629" s="242" t="str">
        <f>IFERROR(VLOOKUP(작성용!A:A,RM!A:D,4,0),"-")</f>
        <v>오윤지</v>
      </c>
      <c r="AH3629" s="9" t="s">
        <v>6725</v>
      </c>
      <c r="AI3629" s="238" t="s">
        <v>10564</v>
      </c>
      <c r="AJ3629" s="238" t="s">
        <v>9173</v>
      </c>
      <c r="AK3629" s="238" t="s">
        <v>6726</v>
      </c>
      <c r="AL3629" s="238">
        <v>3628</v>
      </c>
    </row>
    <row r="3630" spans="1:38" x14ac:dyDescent="0.3">
      <c r="A3630" s="232" t="s">
        <v>845</v>
      </c>
      <c r="B3630" s="270" t="s">
        <v>10527</v>
      </c>
      <c r="C3630" s="244" t="s">
        <v>6896</v>
      </c>
      <c r="D3630" s="240" t="s">
        <v>8062</v>
      </c>
      <c r="E3630" s="239" t="s">
        <v>4671</v>
      </c>
      <c r="F3630" s="243" t="s">
        <v>6729</v>
      </c>
      <c r="G3630" s="214">
        <v>0</v>
      </c>
      <c r="H3630" s="234" t="s">
        <v>9173</v>
      </c>
      <c r="I3630" s="234"/>
      <c r="J3630" s="234"/>
      <c r="K3630" s="234"/>
      <c r="L3630" s="234"/>
      <c r="M3630" s="234"/>
      <c r="N3630" s="233" t="s">
        <v>6720</v>
      </c>
      <c r="O3630" s="226" t="s">
        <v>10530</v>
      </c>
      <c r="P3630" s="226" t="s">
        <v>10531</v>
      </c>
      <c r="Q3630" s="226" t="s">
        <v>10532</v>
      </c>
      <c r="R3630" s="212" t="s">
        <v>10611</v>
      </c>
      <c r="S3630" s="213" t="s">
        <v>9982</v>
      </c>
      <c r="T3630" s="236">
        <v>45537</v>
      </c>
      <c r="U3630" s="237" t="s">
        <v>6722</v>
      </c>
      <c r="V3630" s="237">
        <v>45573</v>
      </c>
      <c r="W3630" s="237">
        <v>45579</v>
      </c>
      <c r="X3630" s="237" t="s">
        <v>9173</v>
      </c>
      <c r="Y3630" s="237"/>
      <c r="Z3630" s="237" t="s">
        <v>10535</v>
      </c>
      <c r="AA3630" s="225">
        <v>202409</v>
      </c>
      <c r="AB3630" s="246"/>
      <c r="AC3630" s="247" t="s">
        <v>6708</v>
      </c>
      <c r="AD3630" s="247" t="s">
        <v>6709</v>
      </c>
      <c r="AE3630" s="274">
        <v>0</v>
      </c>
      <c r="AF3630" s="247" t="s">
        <v>6709</v>
      </c>
      <c r="AG3630" s="242" t="str">
        <f>IFERROR(VLOOKUP(작성용!A:A,RM!A:D,4,0),"-")</f>
        <v>오윤지</v>
      </c>
      <c r="AH3630" s="9" t="s">
        <v>6725</v>
      </c>
      <c r="AI3630" s="238" t="s">
        <v>9173</v>
      </c>
      <c r="AJ3630" s="238" t="s">
        <v>9173</v>
      </c>
      <c r="AK3630" s="238" t="s">
        <v>6726</v>
      </c>
      <c r="AL3630" s="238">
        <v>3629</v>
      </c>
    </row>
    <row r="3631" spans="1:38" x14ac:dyDescent="0.3">
      <c r="A3631" s="232" t="s">
        <v>845</v>
      </c>
      <c r="B3631" s="270" t="s">
        <v>10527</v>
      </c>
      <c r="C3631" s="244" t="s">
        <v>6896</v>
      </c>
      <c r="D3631" s="240" t="s">
        <v>8064</v>
      </c>
      <c r="E3631" s="239" t="s">
        <v>4675</v>
      </c>
      <c r="F3631" s="243" t="s">
        <v>6729</v>
      </c>
      <c r="G3631" s="214">
        <v>0</v>
      </c>
      <c r="H3631" s="234" t="s">
        <v>9173</v>
      </c>
      <c r="I3631" s="234"/>
      <c r="J3631" s="234"/>
      <c r="K3631" s="234"/>
      <c r="L3631" s="234"/>
      <c r="M3631" s="234"/>
      <c r="N3631" s="233" t="s">
        <v>6720</v>
      </c>
      <c r="O3631" s="226" t="s">
        <v>10530</v>
      </c>
      <c r="P3631" s="226" t="s">
        <v>10531</v>
      </c>
      <c r="Q3631" s="226" t="s">
        <v>10532</v>
      </c>
      <c r="R3631" s="212" t="s">
        <v>10612</v>
      </c>
      <c r="S3631" s="213" t="s">
        <v>10613</v>
      </c>
      <c r="T3631" s="236">
        <v>45537</v>
      </c>
      <c r="U3631" s="237" t="s">
        <v>6722</v>
      </c>
      <c r="V3631" s="237">
        <v>45548</v>
      </c>
      <c r="W3631" s="237">
        <v>45579</v>
      </c>
      <c r="X3631" s="237" t="s">
        <v>9173</v>
      </c>
      <c r="Y3631" s="237"/>
      <c r="Z3631" s="237" t="s">
        <v>10535</v>
      </c>
      <c r="AA3631" s="225">
        <v>202409</v>
      </c>
      <c r="AB3631" s="246"/>
      <c r="AC3631" s="247" t="s">
        <v>6708</v>
      </c>
      <c r="AD3631" s="247" t="s">
        <v>6709</v>
      </c>
      <c r="AE3631" s="274">
        <v>0</v>
      </c>
      <c r="AF3631" s="247" t="s">
        <v>6709</v>
      </c>
      <c r="AG3631" s="242" t="str">
        <f>IFERROR(VLOOKUP(작성용!A:A,RM!A:D,4,0),"-")</f>
        <v>오윤지</v>
      </c>
      <c r="AH3631" s="9" t="s">
        <v>6725</v>
      </c>
      <c r="AI3631" s="238" t="s">
        <v>10564</v>
      </c>
      <c r="AJ3631" s="238" t="s">
        <v>9173</v>
      </c>
      <c r="AK3631" s="238" t="s">
        <v>6726</v>
      </c>
      <c r="AL3631" s="238">
        <v>3630</v>
      </c>
    </row>
    <row r="3632" spans="1:38" x14ac:dyDescent="0.3">
      <c r="A3632" s="232" t="s">
        <v>845</v>
      </c>
      <c r="B3632" s="270" t="s">
        <v>10527</v>
      </c>
      <c r="C3632" s="244" t="s">
        <v>6896</v>
      </c>
      <c r="D3632" s="240" t="s">
        <v>10614</v>
      </c>
      <c r="E3632" s="239" t="s">
        <v>10615</v>
      </c>
      <c r="F3632" s="243" t="s">
        <v>6729</v>
      </c>
      <c r="G3632" s="214">
        <v>0</v>
      </c>
      <c r="H3632" s="234" t="s">
        <v>9173</v>
      </c>
      <c r="I3632" s="234"/>
      <c r="J3632" s="234"/>
      <c r="K3632" s="234"/>
      <c r="L3632" s="234"/>
      <c r="M3632" s="234"/>
      <c r="N3632" s="233" t="s">
        <v>6720</v>
      </c>
      <c r="O3632" s="226" t="s">
        <v>10530</v>
      </c>
      <c r="P3632" s="226" t="s">
        <v>10531</v>
      </c>
      <c r="Q3632" s="226" t="s">
        <v>10532</v>
      </c>
      <c r="R3632" s="212" t="s">
        <v>10616</v>
      </c>
      <c r="S3632" s="213" t="s">
        <v>10617</v>
      </c>
      <c r="T3632" s="236">
        <v>45537</v>
      </c>
      <c r="U3632" s="237" t="s">
        <v>6722</v>
      </c>
      <c r="V3632" s="237">
        <v>45573</v>
      </c>
      <c r="W3632" s="237">
        <v>45579</v>
      </c>
      <c r="X3632" s="237" t="s">
        <v>9173</v>
      </c>
      <c r="Y3632" s="237"/>
      <c r="Z3632" s="237" t="s">
        <v>10535</v>
      </c>
      <c r="AA3632" s="225">
        <v>202409</v>
      </c>
      <c r="AB3632" s="246"/>
      <c r="AC3632" s="247" t="s">
        <v>6708</v>
      </c>
      <c r="AD3632" s="247" t="s">
        <v>6709</v>
      </c>
      <c r="AE3632" s="274">
        <v>0</v>
      </c>
      <c r="AF3632" s="247" t="s">
        <v>6709</v>
      </c>
      <c r="AG3632" s="242" t="str">
        <f>IFERROR(VLOOKUP(작성용!A:A,RM!A:D,4,0),"-")</f>
        <v>오윤지</v>
      </c>
      <c r="AH3632" s="9" t="s">
        <v>6725</v>
      </c>
      <c r="AI3632" s="238" t="s">
        <v>9173</v>
      </c>
      <c r="AJ3632" s="238" t="s">
        <v>9173</v>
      </c>
      <c r="AK3632" s="238" t="s">
        <v>6726</v>
      </c>
      <c r="AL3632" s="238">
        <v>3631</v>
      </c>
    </row>
    <row r="3633" spans="1:38" x14ac:dyDescent="0.3">
      <c r="A3633" s="232" t="s">
        <v>845</v>
      </c>
      <c r="B3633" s="270" t="s">
        <v>10527</v>
      </c>
      <c r="C3633" s="244" t="s">
        <v>6896</v>
      </c>
      <c r="D3633" s="240" t="s">
        <v>7391</v>
      </c>
      <c r="E3633" s="239" t="s">
        <v>4564</v>
      </c>
      <c r="F3633" s="243" t="s">
        <v>6729</v>
      </c>
      <c r="G3633" s="214">
        <v>0</v>
      </c>
      <c r="H3633" s="234" t="s">
        <v>9173</v>
      </c>
      <c r="I3633" s="234"/>
      <c r="J3633" s="234"/>
      <c r="K3633" s="234"/>
      <c r="L3633" s="234"/>
      <c r="M3633" s="234"/>
      <c r="N3633" s="233" t="s">
        <v>6720</v>
      </c>
      <c r="O3633" s="226" t="s">
        <v>10530</v>
      </c>
      <c r="P3633" s="226" t="s">
        <v>10531</v>
      </c>
      <c r="Q3633" s="226" t="s">
        <v>10532</v>
      </c>
      <c r="R3633" s="212" t="s">
        <v>10618</v>
      </c>
      <c r="S3633" s="213" t="s">
        <v>7392</v>
      </c>
      <c r="T3633" s="236">
        <v>45537</v>
      </c>
      <c r="U3633" s="237" t="s">
        <v>6722</v>
      </c>
      <c r="V3633" s="237">
        <v>45548</v>
      </c>
      <c r="W3633" s="237">
        <v>45579</v>
      </c>
      <c r="X3633" s="237" t="s">
        <v>9173</v>
      </c>
      <c r="Y3633" s="237"/>
      <c r="Z3633" s="237" t="s">
        <v>10535</v>
      </c>
      <c r="AA3633" s="225">
        <v>202409</v>
      </c>
      <c r="AB3633" s="246"/>
      <c r="AC3633" s="247" t="s">
        <v>6708</v>
      </c>
      <c r="AD3633" s="247" t="s">
        <v>6709</v>
      </c>
      <c r="AE3633" s="274">
        <v>0</v>
      </c>
      <c r="AF3633" s="247" t="s">
        <v>6709</v>
      </c>
      <c r="AG3633" s="242" t="str">
        <f>IFERROR(VLOOKUP(작성용!A:A,RM!A:D,4,0),"-")</f>
        <v>오윤지</v>
      </c>
      <c r="AH3633" s="9" t="s">
        <v>6725</v>
      </c>
      <c r="AI3633" s="238" t="s">
        <v>10564</v>
      </c>
      <c r="AJ3633" s="238" t="s">
        <v>9173</v>
      </c>
      <c r="AK3633" s="238" t="s">
        <v>6726</v>
      </c>
      <c r="AL3633" s="238">
        <v>3632</v>
      </c>
    </row>
    <row r="3634" spans="1:38" x14ac:dyDescent="0.3">
      <c r="A3634" s="232" t="s">
        <v>845</v>
      </c>
      <c r="B3634" s="270" t="s">
        <v>10527</v>
      </c>
      <c r="C3634" s="244" t="s">
        <v>6896</v>
      </c>
      <c r="D3634" s="240" t="s">
        <v>8083</v>
      </c>
      <c r="E3634" s="239" t="s">
        <v>4715</v>
      </c>
      <c r="F3634" s="243" t="s">
        <v>6729</v>
      </c>
      <c r="G3634" s="214">
        <v>0</v>
      </c>
      <c r="H3634" s="234" t="s">
        <v>9173</v>
      </c>
      <c r="I3634" s="234"/>
      <c r="J3634" s="234"/>
      <c r="K3634" s="234"/>
      <c r="L3634" s="234"/>
      <c r="M3634" s="234"/>
      <c r="N3634" s="233" t="s">
        <v>6720</v>
      </c>
      <c r="O3634" s="226" t="s">
        <v>10530</v>
      </c>
      <c r="P3634" s="226" t="s">
        <v>10531</v>
      </c>
      <c r="Q3634" s="226" t="s">
        <v>10532</v>
      </c>
      <c r="R3634" s="212" t="s">
        <v>10619</v>
      </c>
      <c r="S3634" s="213" t="s">
        <v>10620</v>
      </c>
      <c r="T3634" s="236">
        <v>45537</v>
      </c>
      <c r="U3634" s="237" t="s">
        <v>6722</v>
      </c>
      <c r="V3634" s="237">
        <v>45548</v>
      </c>
      <c r="W3634" s="237">
        <v>45579</v>
      </c>
      <c r="X3634" s="237" t="s">
        <v>9173</v>
      </c>
      <c r="Y3634" s="237"/>
      <c r="Z3634" s="237" t="s">
        <v>10535</v>
      </c>
      <c r="AA3634" s="225">
        <v>202409</v>
      </c>
      <c r="AB3634" s="246"/>
      <c r="AC3634" s="247" t="s">
        <v>6708</v>
      </c>
      <c r="AD3634" s="247" t="s">
        <v>6709</v>
      </c>
      <c r="AE3634" s="274">
        <v>0</v>
      </c>
      <c r="AF3634" s="247" t="s">
        <v>6709</v>
      </c>
      <c r="AG3634" s="242" t="str">
        <f>IFERROR(VLOOKUP(작성용!A:A,RM!A:D,4,0),"-")</f>
        <v>오윤지</v>
      </c>
      <c r="AH3634" s="9" t="s">
        <v>6725</v>
      </c>
      <c r="AI3634" s="238" t="s">
        <v>10564</v>
      </c>
      <c r="AJ3634" s="238" t="s">
        <v>9173</v>
      </c>
      <c r="AK3634" s="238" t="s">
        <v>6726</v>
      </c>
      <c r="AL3634" s="238">
        <v>3633</v>
      </c>
    </row>
    <row r="3635" spans="1:38" x14ac:dyDescent="0.3">
      <c r="A3635" s="232" t="s">
        <v>845</v>
      </c>
      <c r="B3635" s="270" t="s">
        <v>10527</v>
      </c>
      <c r="C3635" s="244" t="s">
        <v>6896</v>
      </c>
      <c r="D3635" s="240" t="s">
        <v>8085</v>
      </c>
      <c r="E3635" s="239" t="s">
        <v>4719</v>
      </c>
      <c r="F3635" s="243" t="s">
        <v>6729</v>
      </c>
      <c r="G3635" s="214">
        <v>0</v>
      </c>
      <c r="H3635" s="234" t="s">
        <v>9173</v>
      </c>
      <c r="I3635" s="234"/>
      <c r="J3635" s="234"/>
      <c r="K3635" s="234"/>
      <c r="L3635" s="234"/>
      <c r="M3635" s="234"/>
      <c r="N3635" s="233" t="s">
        <v>6720</v>
      </c>
      <c r="O3635" s="226" t="s">
        <v>10530</v>
      </c>
      <c r="P3635" s="226" t="s">
        <v>10531</v>
      </c>
      <c r="Q3635" s="226" t="s">
        <v>10532</v>
      </c>
      <c r="R3635" s="212" t="s">
        <v>10621</v>
      </c>
      <c r="S3635" s="213" t="s">
        <v>10622</v>
      </c>
      <c r="T3635" s="236">
        <v>45537</v>
      </c>
      <c r="U3635" s="237" t="s">
        <v>6722</v>
      </c>
      <c r="V3635" s="237">
        <v>45548</v>
      </c>
      <c r="W3635" s="237">
        <v>45579</v>
      </c>
      <c r="X3635" s="237" t="s">
        <v>9173</v>
      </c>
      <c r="Y3635" s="237"/>
      <c r="Z3635" s="237" t="s">
        <v>10535</v>
      </c>
      <c r="AA3635" s="225">
        <v>202409</v>
      </c>
      <c r="AB3635" s="246"/>
      <c r="AC3635" s="247" t="s">
        <v>6708</v>
      </c>
      <c r="AD3635" s="247" t="s">
        <v>6709</v>
      </c>
      <c r="AE3635" s="274">
        <v>0</v>
      </c>
      <c r="AF3635" s="247" t="s">
        <v>6709</v>
      </c>
      <c r="AG3635" s="242" t="str">
        <f>IFERROR(VLOOKUP(작성용!A:A,RM!A:D,4,0),"-")</f>
        <v>오윤지</v>
      </c>
      <c r="AH3635" s="9" t="s">
        <v>6725</v>
      </c>
      <c r="AI3635" s="238" t="s">
        <v>10564</v>
      </c>
      <c r="AJ3635" s="238" t="s">
        <v>9173</v>
      </c>
      <c r="AK3635" s="238" t="s">
        <v>6726</v>
      </c>
      <c r="AL3635" s="238">
        <v>3634</v>
      </c>
    </row>
    <row r="3636" spans="1:38" x14ac:dyDescent="0.3">
      <c r="A3636" s="232" t="s">
        <v>845</v>
      </c>
      <c r="B3636" s="270" t="s">
        <v>10527</v>
      </c>
      <c r="C3636" s="244" t="s">
        <v>6896</v>
      </c>
      <c r="D3636" s="240" t="s">
        <v>8527</v>
      </c>
      <c r="E3636" s="239" t="s">
        <v>5194</v>
      </c>
      <c r="F3636" s="243" t="s">
        <v>6729</v>
      </c>
      <c r="G3636" s="214">
        <v>0</v>
      </c>
      <c r="H3636" s="234" t="s">
        <v>9173</v>
      </c>
      <c r="I3636" s="234"/>
      <c r="J3636" s="234"/>
      <c r="K3636" s="234"/>
      <c r="L3636" s="234"/>
      <c r="M3636" s="234"/>
      <c r="N3636" s="233" t="s">
        <v>6720</v>
      </c>
      <c r="O3636" s="226" t="s">
        <v>10530</v>
      </c>
      <c r="P3636" s="226" t="s">
        <v>10531</v>
      </c>
      <c r="Q3636" s="226" t="s">
        <v>10532</v>
      </c>
      <c r="R3636" s="212" t="s">
        <v>10623</v>
      </c>
      <c r="S3636" s="213" t="s">
        <v>10624</v>
      </c>
      <c r="T3636" s="236">
        <v>45537</v>
      </c>
      <c r="U3636" s="237" t="s">
        <v>6722</v>
      </c>
      <c r="V3636" s="237">
        <v>45548</v>
      </c>
      <c r="W3636" s="237">
        <v>45579</v>
      </c>
      <c r="X3636" s="237" t="s">
        <v>9173</v>
      </c>
      <c r="Y3636" s="237"/>
      <c r="Z3636" s="237" t="s">
        <v>10535</v>
      </c>
      <c r="AA3636" s="225">
        <v>202409</v>
      </c>
      <c r="AB3636" s="246"/>
      <c r="AC3636" s="247" t="s">
        <v>6708</v>
      </c>
      <c r="AD3636" s="247" t="s">
        <v>6709</v>
      </c>
      <c r="AE3636" s="274">
        <v>0</v>
      </c>
      <c r="AF3636" s="247" t="s">
        <v>6709</v>
      </c>
      <c r="AG3636" s="242" t="str">
        <f>IFERROR(VLOOKUP(작성용!A:A,RM!A:D,4,0),"-")</f>
        <v>오윤지</v>
      </c>
      <c r="AH3636" s="9" t="s">
        <v>6725</v>
      </c>
      <c r="AI3636" s="238" t="s">
        <v>10564</v>
      </c>
      <c r="AJ3636" s="238" t="s">
        <v>9173</v>
      </c>
      <c r="AK3636" s="238" t="s">
        <v>6726</v>
      </c>
      <c r="AL3636" s="238">
        <v>3635</v>
      </c>
    </row>
    <row r="3637" spans="1:38" x14ac:dyDescent="0.3">
      <c r="A3637" s="232" t="s">
        <v>845</v>
      </c>
      <c r="B3637" s="270" t="s">
        <v>10527</v>
      </c>
      <c r="C3637" s="244" t="s">
        <v>6896</v>
      </c>
      <c r="D3637" s="240" t="s">
        <v>8248</v>
      </c>
      <c r="E3637" s="239" t="s">
        <v>5024</v>
      </c>
      <c r="F3637" s="243" t="s">
        <v>6729</v>
      </c>
      <c r="G3637" s="214">
        <v>0</v>
      </c>
      <c r="H3637" s="234" t="s">
        <v>9173</v>
      </c>
      <c r="I3637" s="234"/>
      <c r="J3637" s="234"/>
      <c r="K3637" s="234"/>
      <c r="L3637" s="234"/>
      <c r="M3637" s="234"/>
      <c r="N3637" s="233" t="s">
        <v>6720</v>
      </c>
      <c r="O3637" s="226" t="s">
        <v>10530</v>
      </c>
      <c r="P3637" s="226" t="s">
        <v>10531</v>
      </c>
      <c r="Q3637" s="226" t="s">
        <v>10532</v>
      </c>
      <c r="R3637" s="212" t="s">
        <v>10625</v>
      </c>
      <c r="S3637" s="213" t="s">
        <v>10626</v>
      </c>
      <c r="T3637" s="236">
        <v>45537</v>
      </c>
      <c r="U3637" s="237" t="s">
        <v>6722</v>
      </c>
      <c r="V3637" s="237">
        <v>45573</v>
      </c>
      <c r="W3637" s="237">
        <v>45579</v>
      </c>
      <c r="X3637" s="237" t="s">
        <v>9173</v>
      </c>
      <c r="Y3637" s="237"/>
      <c r="Z3637" s="237" t="s">
        <v>10535</v>
      </c>
      <c r="AA3637" s="225">
        <v>202409</v>
      </c>
      <c r="AB3637" s="246"/>
      <c r="AC3637" s="247" t="s">
        <v>6708</v>
      </c>
      <c r="AD3637" s="247" t="s">
        <v>6709</v>
      </c>
      <c r="AE3637" s="274">
        <v>0</v>
      </c>
      <c r="AF3637" s="247" t="s">
        <v>6709</v>
      </c>
      <c r="AG3637" s="242" t="str">
        <f>IFERROR(VLOOKUP(작성용!A:A,RM!A:D,4,0),"-")</f>
        <v>오윤지</v>
      </c>
      <c r="AH3637" s="9" t="s">
        <v>6725</v>
      </c>
      <c r="AI3637" s="238" t="s">
        <v>9173</v>
      </c>
      <c r="AJ3637" s="238" t="s">
        <v>9173</v>
      </c>
      <c r="AK3637" s="238" t="s">
        <v>6726</v>
      </c>
      <c r="AL3637" s="238">
        <v>3636</v>
      </c>
    </row>
    <row r="3638" spans="1:38" x14ac:dyDescent="0.3">
      <c r="A3638" s="232" t="s">
        <v>365</v>
      </c>
      <c r="B3638" s="232" t="s">
        <v>10627</v>
      </c>
      <c r="C3638" s="244" t="s">
        <v>6717</v>
      </c>
      <c r="D3638" s="240" t="s">
        <v>10628</v>
      </c>
      <c r="E3638" s="239" t="s">
        <v>10629</v>
      </c>
      <c r="F3638" s="243" t="s">
        <v>6729</v>
      </c>
      <c r="G3638" s="214">
        <v>0</v>
      </c>
      <c r="H3638" s="234" t="s">
        <v>9173</v>
      </c>
      <c r="I3638" s="234"/>
      <c r="J3638" s="234"/>
      <c r="K3638" s="234"/>
      <c r="L3638" s="234"/>
      <c r="M3638" s="234"/>
      <c r="N3638" s="233" t="s">
        <v>6720</v>
      </c>
      <c r="O3638" s="226" t="s">
        <v>10630</v>
      </c>
      <c r="P3638" s="226" t="s">
        <v>10631</v>
      </c>
      <c r="Q3638" s="226" t="s">
        <v>10632</v>
      </c>
      <c r="R3638" s="212" t="s">
        <v>10633</v>
      </c>
      <c r="S3638" s="212">
        <v>210000862</v>
      </c>
      <c r="T3638" s="236">
        <v>45537</v>
      </c>
      <c r="U3638" s="237" t="s">
        <v>6722</v>
      </c>
      <c r="V3638" s="237">
        <v>45569</v>
      </c>
      <c r="W3638" s="237">
        <v>45573</v>
      </c>
      <c r="X3638" s="237" t="s">
        <v>9173</v>
      </c>
      <c r="Y3638" s="237"/>
      <c r="Z3638" s="237" t="s">
        <v>10634</v>
      </c>
      <c r="AA3638" s="225">
        <v>202409</v>
      </c>
      <c r="AB3638" s="246"/>
      <c r="AC3638" s="247" t="s">
        <v>6708</v>
      </c>
      <c r="AD3638" s="247" t="s">
        <v>6709</v>
      </c>
      <c r="AE3638" s="248">
        <v>0</v>
      </c>
      <c r="AF3638" s="247" t="s">
        <v>6709</v>
      </c>
      <c r="AG3638" s="242" t="str">
        <f>IFERROR(VLOOKUP(작성용!A:A,RM!A:D,4,0),"-")</f>
        <v>오윤지</v>
      </c>
      <c r="AH3638" s="9" t="s">
        <v>6725</v>
      </c>
      <c r="AI3638" s="238" t="s">
        <v>10635</v>
      </c>
      <c r="AJ3638" s="238" t="s">
        <v>9173</v>
      </c>
      <c r="AK3638" s="238" t="s">
        <v>6726</v>
      </c>
      <c r="AL3638" s="238">
        <v>3637</v>
      </c>
    </row>
    <row r="3639" spans="1:38" x14ac:dyDescent="0.3">
      <c r="A3639" s="232" t="s">
        <v>365</v>
      </c>
      <c r="B3639" s="232" t="s">
        <v>10627</v>
      </c>
      <c r="C3639" s="244" t="s">
        <v>6717</v>
      </c>
      <c r="D3639" s="240" t="s">
        <v>7744</v>
      </c>
      <c r="E3639" s="239" t="s">
        <v>3964</v>
      </c>
      <c r="F3639" s="243" t="s">
        <v>6729</v>
      </c>
      <c r="G3639" s="214">
        <v>0</v>
      </c>
      <c r="H3639" s="234" t="s">
        <v>9173</v>
      </c>
      <c r="I3639" s="234"/>
      <c r="J3639" s="234"/>
      <c r="K3639" s="234"/>
      <c r="L3639" s="234"/>
      <c r="M3639" s="234"/>
      <c r="N3639" s="233" t="s">
        <v>6720</v>
      </c>
      <c r="O3639" s="226" t="s">
        <v>10630</v>
      </c>
      <c r="P3639" s="226" t="s">
        <v>10631</v>
      </c>
      <c r="Q3639" s="226" t="s">
        <v>10632</v>
      </c>
      <c r="R3639" s="212" t="s">
        <v>4267</v>
      </c>
      <c r="S3639" s="212">
        <v>200000417</v>
      </c>
      <c r="T3639" s="236">
        <v>45537</v>
      </c>
      <c r="U3639" s="237" t="s">
        <v>6722</v>
      </c>
      <c r="V3639" s="237">
        <v>45569</v>
      </c>
      <c r="W3639" s="237">
        <v>45573</v>
      </c>
      <c r="X3639" s="237" t="s">
        <v>9173</v>
      </c>
      <c r="Y3639" s="237"/>
      <c r="Z3639" s="237" t="s">
        <v>10634</v>
      </c>
      <c r="AA3639" s="225">
        <v>202409</v>
      </c>
      <c r="AB3639" s="246"/>
      <c r="AC3639" s="247" t="s">
        <v>6708</v>
      </c>
      <c r="AD3639" s="247" t="s">
        <v>6709</v>
      </c>
      <c r="AE3639" s="248">
        <v>0</v>
      </c>
      <c r="AF3639" s="247" t="s">
        <v>6709</v>
      </c>
      <c r="AG3639" s="242" t="str">
        <f>IFERROR(VLOOKUP(작성용!A:A,RM!A:D,4,0),"-")</f>
        <v>오윤지</v>
      </c>
      <c r="AH3639" s="9" t="s">
        <v>6725</v>
      </c>
      <c r="AI3639" s="238" t="s">
        <v>10635</v>
      </c>
      <c r="AJ3639" s="238" t="s">
        <v>9173</v>
      </c>
      <c r="AK3639" s="238" t="s">
        <v>6726</v>
      </c>
      <c r="AL3639" s="238">
        <v>3638</v>
      </c>
    </row>
    <row r="3640" spans="1:38" x14ac:dyDescent="0.3">
      <c r="A3640" s="232" t="s">
        <v>365</v>
      </c>
      <c r="B3640" s="232" t="s">
        <v>10627</v>
      </c>
      <c r="C3640" s="244" t="s">
        <v>6717</v>
      </c>
      <c r="D3640" s="240" t="s">
        <v>10636</v>
      </c>
      <c r="E3640" s="239" t="s">
        <v>10637</v>
      </c>
      <c r="F3640" s="243" t="s">
        <v>6729</v>
      </c>
      <c r="G3640" s="214">
        <v>0</v>
      </c>
      <c r="H3640" s="234" t="s">
        <v>9173</v>
      </c>
      <c r="I3640" s="234"/>
      <c r="J3640" s="234"/>
      <c r="K3640" s="234"/>
      <c r="L3640" s="234"/>
      <c r="M3640" s="234"/>
      <c r="N3640" s="233" t="s">
        <v>6720</v>
      </c>
      <c r="O3640" s="226" t="s">
        <v>10630</v>
      </c>
      <c r="P3640" s="226" t="s">
        <v>10631</v>
      </c>
      <c r="Q3640" s="226" t="s">
        <v>10632</v>
      </c>
      <c r="R3640" s="212" t="s">
        <v>10638</v>
      </c>
      <c r="S3640" s="212">
        <v>210000845</v>
      </c>
      <c r="T3640" s="236">
        <v>45537</v>
      </c>
      <c r="U3640" s="237" t="s">
        <v>6722</v>
      </c>
      <c r="V3640" s="237">
        <v>45569</v>
      </c>
      <c r="W3640" s="237">
        <v>45573</v>
      </c>
      <c r="X3640" s="237" t="s">
        <v>9173</v>
      </c>
      <c r="Y3640" s="237"/>
      <c r="Z3640" s="237" t="s">
        <v>10634</v>
      </c>
      <c r="AA3640" s="225">
        <v>202409</v>
      </c>
      <c r="AB3640" s="246"/>
      <c r="AC3640" s="247" t="s">
        <v>6708</v>
      </c>
      <c r="AD3640" s="247" t="s">
        <v>6709</v>
      </c>
      <c r="AE3640" s="248">
        <v>0</v>
      </c>
      <c r="AF3640" s="247" t="s">
        <v>6709</v>
      </c>
      <c r="AG3640" s="242" t="str">
        <f>IFERROR(VLOOKUP(작성용!A:A,RM!A:D,4,0),"-")</f>
        <v>오윤지</v>
      </c>
      <c r="AH3640" s="9" t="s">
        <v>6725</v>
      </c>
      <c r="AI3640" s="238" t="s">
        <v>10635</v>
      </c>
      <c r="AJ3640" s="238" t="s">
        <v>9173</v>
      </c>
      <c r="AK3640" s="238" t="s">
        <v>6726</v>
      </c>
      <c r="AL3640" s="238">
        <v>3639</v>
      </c>
    </row>
    <row r="3641" spans="1:38" x14ac:dyDescent="0.3">
      <c r="A3641" s="232" t="s">
        <v>365</v>
      </c>
      <c r="B3641" s="232" t="s">
        <v>10627</v>
      </c>
      <c r="C3641" s="244" t="s">
        <v>6717</v>
      </c>
      <c r="D3641" s="240" t="s">
        <v>10167</v>
      </c>
      <c r="E3641" s="239" t="s">
        <v>6187</v>
      </c>
      <c r="F3641" s="243" t="s">
        <v>6729</v>
      </c>
      <c r="G3641" s="214">
        <v>0</v>
      </c>
      <c r="H3641" s="234" t="s">
        <v>9173</v>
      </c>
      <c r="I3641" s="234"/>
      <c r="J3641" s="234"/>
      <c r="K3641" s="234"/>
      <c r="L3641" s="234"/>
      <c r="M3641" s="234"/>
      <c r="N3641" s="233" t="s">
        <v>6720</v>
      </c>
      <c r="O3641" s="226" t="s">
        <v>10630</v>
      </c>
      <c r="P3641" s="226" t="s">
        <v>10631</v>
      </c>
      <c r="Q3641" s="226" t="s">
        <v>10632</v>
      </c>
      <c r="R3641" s="212" t="s">
        <v>6188</v>
      </c>
      <c r="S3641" s="212">
        <v>210000846</v>
      </c>
      <c r="T3641" s="236">
        <v>45537</v>
      </c>
      <c r="U3641" s="237" t="s">
        <v>6722</v>
      </c>
      <c r="V3641" s="237">
        <v>45569</v>
      </c>
      <c r="W3641" s="237">
        <v>45573</v>
      </c>
      <c r="X3641" s="237" t="s">
        <v>9173</v>
      </c>
      <c r="Y3641" s="237"/>
      <c r="Z3641" s="237" t="s">
        <v>10634</v>
      </c>
      <c r="AA3641" s="225">
        <v>202409</v>
      </c>
      <c r="AB3641" s="246"/>
      <c r="AC3641" s="247" t="s">
        <v>6708</v>
      </c>
      <c r="AD3641" s="247" t="s">
        <v>6709</v>
      </c>
      <c r="AE3641" s="248">
        <v>0</v>
      </c>
      <c r="AF3641" s="247" t="s">
        <v>6709</v>
      </c>
      <c r="AG3641" s="242" t="str">
        <f>IFERROR(VLOOKUP(작성용!A:A,RM!A:D,4,0),"-")</f>
        <v>오윤지</v>
      </c>
      <c r="AH3641" s="9" t="s">
        <v>6725</v>
      </c>
      <c r="AI3641" s="238" t="s">
        <v>10635</v>
      </c>
      <c r="AJ3641" s="238" t="s">
        <v>9173</v>
      </c>
      <c r="AK3641" s="238" t="s">
        <v>6726</v>
      </c>
      <c r="AL3641" s="238">
        <v>3640</v>
      </c>
    </row>
    <row r="3642" spans="1:38" x14ac:dyDescent="0.3">
      <c r="A3642" s="232" t="s">
        <v>365</v>
      </c>
      <c r="B3642" s="232" t="s">
        <v>10627</v>
      </c>
      <c r="C3642" s="244" t="s">
        <v>6717</v>
      </c>
      <c r="D3642" s="240" t="s">
        <v>9895</v>
      </c>
      <c r="E3642" s="239" t="s">
        <v>5885</v>
      </c>
      <c r="F3642" s="243" t="s">
        <v>6729</v>
      </c>
      <c r="G3642" s="214">
        <v>0</v>
      </c>
      <c r="H3642" s="234" t="s">
        <v>9173</v>
      </c>
      <c r="I3642" s="234"/>
      <c r="J3642" s="234"/>
      <c r="K3642" s="234"/>
      <c r="L3642" s="234"/>
      <c r="M3642" s="234"/>
      <c r="N3642" s="233" t="s">
        <v>6720</v>
      </c>
      <c r="O3642" s="226" t="s">
        <v>10630</v>
      </c>
      <c r="P3642" s="226" t="s">
        <v>10631</v>
      </c>
      <c r="Q3642" s="226" t="s">
        <v>10632</v>
      </c>
      <c r="R3642" s="212" t="s">
        <v>5886</v>
      </c>
      <c r="S3642" s="212">
        <v>210000848</v>
      </c>
      <c r="T3642" s="236">
        <v>45537</v>
      </c>
      <c r="U3642" s="237" t="s">
        <v>6722</v>
      </c>
      <c r="V3642" s="237">
        <v>45569</v>
      </c>
      <c r="W3642" s="237">
        <v>45573</v>
      </c>
      <c r="X3642" s="237" t="s">
        <v>9173</v>
      </c>
      <c r="Y3642" s="237"/>
      <c r="Z3642" s="237" t="s">
        <v>10634</v>
      </c>
      <c r="AA3642" s="225">
        <v>202409</v>
      </c>
      <c r="AB3642" s="246"/>
      <c r="AC3642" s="247" t="s">
        <v>6708</v>
      </c>
      <c r="AD3642" s="247" t="s">
        <v>6709</v>
      </c>
      <c r="AE3642" s="248">
        <v>0</v>
      </c>
      <c r="AF3642" s="247" t="s">
        <v>6709</v>
      </c>
      <c r="AG3642" s="242" t="str">
        <f>IFERROR(VLOOKUP(작성용!A:A,RM!A:D,4,0),"-")</f>
        <v>오윤지</v>
      </c>
      <c r="AH3642" s="9" t="s">
        <v>6725</v>
      </c>
      <c r="AI3642" s="238" t="s">
        <v>10635</v>
      </c>
      <c r="AJ3642" s="238" t="s">
        <v>9173</v>
      </c>
      <c r="AK3642" s="238" t="s">
        <v>6726</v>
      </c>
      <c r="AL3642" s="238">
        <v>3641</v>
      </c>
    </row>
    <row r="3643" spans="1:38" x14ac:dyDescent="0.3">
      <c r="A3643" s="232" t="s">
        <v>365</v>
      </c>
      <c r="B3643" s="232" t="s">
        <v>10627</v>
      </c>
      <c r="C3643" s="244" t="s">
        <v>6717</v>
      </c>
      <c r="D3643" s="240" t="s">
        <v>9481</v>
      </c>
      <c r="E3643" s="239" t="s">
        <v>5674</v>
      </c>
      <c r="F3643" s="243" t="s">
        <v>6729</v>
      </c>
      <c r="G3643" s="214">
        <v>0</v>
      </c>
      <c r="H3643" s="234" t="s">
        <v>9173</v>
      </c>
      <c r="I3643" s="234"/>
      <c r="J3643" s="234"/>
      <c r="K3643" s="234"/>
      <c r="L3643" s="234"/>
      <c r="M3643" s="234"/>
      <c r="N3643" s="233" t="s">
        <v>6720</v>
      </c>
      <c r="O3643" s="226" t="s">
        <v>10630</v>
      </c>
      <c r="P3643" s="226" t="s">
        <v>10631</v>
      </c>
      <c r="Q3643" s="226" t="s">
        <v>10632</v>
      </c>
      <c r="R3643" s="212" t="s">
        <v>5675</v>
      </c>
      <c r="S3643" s="212">
        <v>210000739</v>
      </c>
      <c r="T3643" s="236">
        <v>45537</v>
      </c>
      <c r="U3643" s="237" t="s">
        <v>6722</v>
      </c>
      <c r="V3643" s="237">
        <v>45569</v>
      </c>
      <c r="W3643" s="237">
        <v>45573</v>
      </c>
      <c r="X3643" s="237" t="s">
        <v>9173</v>
      </c>
      <c r="Y3643" s="237"/>
      <c r="Z3643" s="237" t="s">
        <v>10634</v>
      </c>
      <c r="AA3643" s="225">
        <v>202409</v>
      </c>
      <c r="AB3643" s="246"/>
      <c r="AC3643" s="247" t="s">
        <v>6708</v>
      </c>
      <c r="AD3643" s="247" t="s">
        <v>6709</v>
      </c>
      <c r="AE3643" s="248">
        <v>0</v>
      </c>
      <c r="AF3643" s="247" t="s">
        <v>6709</v>
      </c>
      <c r="AG3643" s="242" t="str">
        <f>IFERROR(VLOOKUP(작성용!A:A,RM!A:D,4,0),"-")</f>
        <v>오윤지</v>
      </c>
      <c r="AH3643" s="9" t="s">
        <v>6725</v>
      </c>
      <c r="AI3643" s="238" t="s">
        <v>10635</v>
      </c>
      <c r="AJ3643" s="238" t="s">
        <v>9173</v>
      </c>
      <c r="AK3643" s="238" t="s">
        <v>6726</v>
      </c>
      <c r="AL3643" s="238">
        <v>3642</v>
      </c>
    </row>
    <row r="3644" spans="1:38" x14ac:dyDescent="0.3">
      <c r="A3644" s="232" t="s">
        <v>365</v>
      </c>
      <c r="B3644" s="232" t="s">
        <v>10627</v>
      </c>
      <c r="C3644" s="244" t="s">
        <v>6717</v>
      </c>
      <c r="D3644" s="240" t="s">
        <v>10639</v>
      </c>
      <c r="E3644" s="239" t="s">
        <v>10640</v>
      </c>
      <c r="F3644" s="243" t="s">
        <v>6729</v>
      </c>
      <c r="G3644" s="214">
        <v>0</v>
      </c>
      <c r="H3644" s="234" t="s">
        <v>9173</v>
      </c>
      <c r="I3644" s="234"/>
      <c r="J3644" s="234"/>
      <c r="K3644" s="234"/>
      <c r="L3644" s="234"/>
      <c r="M3644" s="234"/>
      <c r="N3644" s="233" t="s">
        <v>6720</v>
      </c>
      <c r="O3644" s="226" t="s">
        <v>10630</v>
      </c>
      <c r="P3644" s="226" t="s">
        <v>10631</v>
      </c>
      <c r="Q3644" s="226" t="s">
        <v>10632</v>
      </c>
      <c r="R3644" s="212" t="s">
        <v>10641</v>
      </c>
      <c r="S3644" s="212">
        <v>210000777</v>
      </c>
      <c r="T3644" s="236">
        <v>45537</v>
      </c>
      <c r="U3644" s="237" t="s">
        <v>6722</v>
      </c>
      <c r="V3644" s="237">
        <v>45569</v>
      </c>
      <c r="W3644" s="237">
        <v>45573</v>
      </c>
      <c r="X3644" s="237" t="s">
        <v>9173</v>
      </c>
      <c r="Y3644" s="237"/>
      <c r="Z3644" s="237" t="s">
        <v>10634</v>
      </c>
      <c r="AA3644" s="225">
        <v>202409</v>
      </c>
      <c r="AB3644" s="246"/>
      <c r="AC3644" s="247" t="s">
        <v>6708</v>
      </c>
      <c r="AD3644" s="247" t="s">
        <v>6709</v>
      </c>
      <c r="AE3644" s="248">
        <v>0</v>
      </c>
      <c r="AF3644" s="247" t="s">
        <v>6709</v>
      </c>
      <c r="AG3644" s="242" t="str">
        <f>IFERROR(VLOOKUP(작성용!A:A,RM!A:D,4,0),"-")</f>
        <v>오윤지</v>
      </c>
      <c r="AH3644" s="9" t="s">
        <v>6725</v>
      </c>
      <c r="AI3644" s="238" t="s">
        <v>10635</v>
      </c>
      <c r="AJ3644" s="238" t="s">
        <v>9173</v>
      </c>
      <c r="AK3644" s="238" t="s">
        <v>6726</v>
      </c>
      <c r="AL3644" s="238">
        <v>3643</v>
      </c>
    </row>
    <row r="3645" spans="1:38" x14ac:dyDescent="0.3">
      <c r="A3645" s="232" t="s">
        <v>365</v>
      </c>
      <c r="B3645" s="232" t="s">
        <v>10627</v>
      </c>
      <c r="C3645" s="244" t="s">
        <v>6717</v>
      </c>
      <c r="D3645" s="240" t="s">
        <v>9690</v>
      </c>
      <c r="E3645" s="239" t="s">
        <v>5775</v>
      </c>
      <c r="F3645" s="243" t="s">
        <v>6729</v>
      </c>
      <c r="G3645" s="214">
        <v>0</v>
      </c>
      <c r="H3645" s="234" t="s">
        <v>9173</v>
      </c>
      <c r="I3645" s="234"/>
      <c r="J3645" s="234"/>
      <c r="K3645" s="234"/>
      <c r="L3645" s="234"/>
      <c r="M3645" s="234"/>
      <c r="N3645" s="233" t="s">
        <v>6720</v>
      </c>
      <c r="O3645" s="226" t="s">
        <v>10630</v>
      </c>
      <c r="P3645" s="226" t="s">
        <v>10631</v>
      </c>
      <c r="Q3645" s="226" t="s">
        <v>10632</v>
      </c>
      <c r="R3645" s="212" t="s">
        <v>5776</v>
      </c>
      <c r="S3645" s="212">
        <v>210000852</v>
      </c>
      <c r="T3645" s="236">
        <v>45537</v>
      </c>
      <c r="U3645" s="237" t="s">
        <v>6722</v>
      </c>
      <c r="V3645" s="237">
        <v>45569</v>
      </c>
      <c r="W3645" s="237">
        <v>45573</v>
      </c>
      <c r="X3645" s="237" t="s">
        <v>9173</v>
      </c>
      <c r="Y3645" s="237"/>
      <c r="Z3645" s="237" t="s">
        <v>10634</v>
      </c>
      <c r="AA3645" s="225">
        <v>202409</v>
      </c>
      <c r="AB3645" s="246"/>
      <c r="AC3645" s="247" t="s">
        <v>6708</v>
      </c>
      <c r="AD3645" s="247" t="s">
        <v>6709</v>
      </c>
      <c r="AE3645" s="248">
        <v>0</v>
      </c>
      <c r="AF3645" s="247" t="s">
        <v>6709</v>
      </c>
      <c r="AG3645" s="242" t="str">
        <f>IFERROR(VLOOKUP(작성용!A:A,RM!A:D,4,0),"-")</f>
        <v>오윤지</v>
      </c>
      <c r="AH3645" s="9" t="s">
        <v>6725</v>
      </c>
      <c r="AI3645" s="238" t="s">
        <v>10635</v>
      </c>
      <c r="AJ3645" s="238" t="s">
        <v>9173</v>
      </c>
      <c r="AK3645" s="238" t="s">
        <v>6726</v>
      </c>
      <c r="AL3645" s="238">
        <v>3644</v>
      </c>
    </row>
    <row r="3646" spans="1:38" x14ac:dyDescent="0.3">
      <c r="A3646" s="232" t="s">
        <v>365</v>
      </c>
      <c r="B3646" s="232" t="s">
        <v>10627</v>
      </c>
      <c r="C3646" s="244" t="s">
        <v>6717</v>
      </c>
      <c r="D3646" s="240" t="s">
        <v>10642</v>
      </c>
      <c r="E3646" s="239" t="s">
        <v>10643</v>
      </c>
      <c r="F3646" s="243" t="s">
        <v>6729</v>
      </c>
      <c r="G3646" s="214">
        <v>0</v>
      </c>
      <c r="H3646" s="234" t="s">
        <v>9173</v>
      </c>
      <c r="I3646" s="234"/>
      <c r="J3646" s="234"/>
      <c r="K3646" s="234"/>
      <c r="L3646" s="234"/>
      <c r="M3646" s="234"/>
      <c r="N3646" s="233" t="s">
        <v>6720</v>
      </c>
      <c r="O3646" s="226" t="s">
        <v>10630</v>
      </c>
      <c r="P3646" s="226" t="s">
        <v>10631</v>
      </c>
      <c r="Q3646" s="226" t="s">
        <v>10632</v>
      </c>
      <c r="R3646" s="212" t="s">
        <v>10644</v>
      </c>
      <c r="S3646" s="212">
        <v>200000845</v>
      </c>
      <c r="T3646" s="236">
        <v>45537</v>
      </c>
      <c r="U3646" s="237" t="s">
        <v>6722</v>
      </c>
      <c r="V3646" s="237">
        <v>45569</v>
      </c>
      <c r="W3646" s="237">
        <v>45573</v>
      </c>
      <c r="X3646" s="237" t="s">
        <v>9173</v>
      </c>
      <c r="Y3646" s="237"/>
      <c r="Z3646" s="237" t="s">
        <v>10634</v>
      </c>
      <c r="AA3646" s="225">
        <v>202409</v>
      </c>
      <c r="AB3646" s="246"/>
      <c r="AC3646" s="247" t="s">
        <v>6708</v>
      </c>
      <c r="AD3646" s="247" t="s">
        <v>6709</v>
      </c>
      <c r="AE3646" s="248">
        <v>0</v>
      </c>
      <c r="AF3646" s="247" t="s">
        <v>6709</v>
      </c>
      <c r="AG3646" s="242" t="str">
        <f>IFERROR(VLOOKUP(작성용!A:A,RM!A:D,4,0),"-")</f>
        <v>오윤지</v>
      </c>
      <c r="AH3646" s="9" t="s">
        <v>6725</v>
      </c>
      <c r="AI3646" s="238" t="s">
        <v>10635</v>
      </c>
      <c r="AJ3646" s="238" t="s">
        <v>9173</v>
      </c>
      <c r="AK3646" s="238" t="s">
        <v>6726</v>
      </c>
      <c r="AL3646" s="238">
        <v>3645</v>
      </c>
    </row>
    <row r="3647" spans="1:38" x14ac:dyDescent="0.3">
      <c r="A3647" s="232" t="s">
        <v>365</v>
      </c>
      <c r="B3647" s="232" t="s">
        <v>10627</v>
      </c>
      <c r="C3647" s="244" t="s">
        <v>6717</v>
      </c>
      <c r="D3647" s="240" t="s">
        <v>10645</v>
      </c>
      <c r="E3647" s="239" t="s">
        <v>10646</v>
      </c>
      <c r="F3647" s="243" t="s">
        <v>6729</v>
      </c>
      <c r="G3647" s="214">
        <v>0</v>
      </c>
      <c r="H3647" s="234" t="s">
        <v>9173</v>
      </c>
      <c r="I3647" s="234"/>
      <c r="J3647" s="234"/>
      <c r="K3647" s="234"/>
      <c r="L3647" s="234"/>
      <c r="M3647" s="234"/>
      <c r="N3647" s="233" t="s">
        <v>6720</v>
      </c>
      <c r="O3647" s="226" t="s">
        <v>10630</v>
      </c>
      <c r="P3647" s="226" t="s">
        <v>10631</v>
      </c>
      <c r="Q3647" s="226" t="s">
        <v>10632</v>
      </c>
      <c r="R3647" s="212" t="s">
        <v>10647</v>
      </c>
      <c r="S3647" s="212">
        <v>200000753</v>
      </c>
      <c r="T3647" s="236">
        <v>45537</v>
      </c>
      <c r="U3647" s="237" t="s">
        <v>6722</v>
      </c>
      <c r="V3647" s="237">
        <v>45569</v>
      </c>
      <c r="W3647" s="237">
        <v>45573</v>
      </c>
      <c r="X3647" s="237" t="s">
        <v>9173</v>
      </c>
      <c r="Y3647" s="237"/>
      <c r="Z3647" s="237" t="s">
        <v>10634</v>
      </c>
      <c r="AA3647" s="225">
        <v>202409</v>
      </c>
      <c r="AB3647" s="246"/>
      <c r="AC3647" s="247" t="s">
        <v>6708</v>
      </c>
      <c r="AD3647" s="247" t="s">
        <v>6709</v>
      </c>
      <c r="AE3647" s="248">
        <v>0</v>
      </c>
      <c r="AF3647" s="247" t="s">
        <v>6709</v>
      </c>
      <c r="AG3647" s="242" t="str">
        <f>IFERROR(VLOOKUP(작성용!A:A,RM!A:D,4,0),"-")</f>
        <v>오윤지</v>
      </c>
      <c r="AH3647" s="9" t="s">
        <v>6725</v>
      </c>
      <c r="AI3647" s="238" t="s">
        <v>10635</v>
      </c>
      <c r="AJ3647" s="238" t="s">
        <v>9173</v>
      </c>
      <c r="AK3647" s="238" t="s">
        <v>6726</v>
      </c>
      <c r="AL3647" s="238">
        <v>3646</v>
      </c>
    </row>
    <row r="3648" spans="1:38" x14ac:dyDescent="0.3">
      <c r="A3648" s="232" t="s">
        <v>365</v>
      </c>
      <c r="B3648" s="232" t="s">
        <v>10627</v>
      </c>
      <c r="C3648" s="244" t="s">
        <v>6717</v>
      </c>
      <c r="D3648" s="240" t="s">
        <v>10528</v>
      </c>
      <c r="E3648" s="239" t="s">
        <v>10529</v>
      </c>
      <c r="F3648" s="243" t="s">
        <v>6729</v>
      </c>
      <c r="G3648" s="214">
        <v>0</v>
      </c>
      <c r="H3648" s="234" t="s">
        <v>9173</v>
      </c>
      <c r="I3648" s="234"/>
      <c r="J3648" s="234"/>
      <c r="K3648" s="234"/>
      <c r="L3648" s="234"/>
      <c r="M3648" s="234"/>
      <c r="N3648" s="233" t="s">
        <v>6720</v>
      </c>
      <c r="O3648" s="226" t="s">
        <v>10630</v>
      </c>
      <c r="P3648" s="226" t="s">
        <v>10631</v>
      </c>
      <c r="Q3648" s="226" t="s">
        <v>10632</v>
      </c>
      <c r="R3648" s="212" t="s">
        <v>10533</v>
      </c>
      <c r="S3648" s="212">
        <v>200000324</v>
      </c>
      <c r="T3648" s="236">
        <v>45537</v>
      </c>
      <c r="U3648" s="237" t="s">
        <v>6722</v>
      </c>
      <c r="V3648" s="237">
        <v>45569</v>
      </c>
      <c r="W3648" s="237">
        <v>45573</v>
      </c>
      <c r="X3648" s="237" t="s">
        <v>9173</v>
      </c>
      <c r="Y3648" s="237"/>
      <c r="Z3648" s="237" t="s">
        <v>10634</v>
      </c>
      <c r="AA3648" s="225">
        <v>202409</v>
      </c>
      <c r="AB3648" s="246"/>
      <c r="AC3648" s="247" t="s">
        <v>6708</v>
      </c>
      <c r="AD3648" s="247" t="s">
        <v>6709</v>
      </c>
      <c r="AE3648" s="248">
        <v>0</v>
      </c>
      <c r="AF3648" s="247" t="s">
        <v>6709</v>
      </c>
      <c r="AG3648" s="242" t="str">
        <f>IFERROR(VLOOKUP(작성용!A:A,RM!A:D,4,0),"-")</f>
        <v>오윤지</v>
      </c>
      <c r="AH3648" s="9" t="s">
        <v>6725</v>
      </c>
      <c r="AI3648" s="238" t="s">
        <v>10635</v>
      </c>
      <c r="AJ3648" s="238" t="s">
        <v>9173</v>
      </c>
      <c r="AK3648" s="238" t="s">
        <v>6726</v>
      </c>
      <c r="AL3648" s="238">
        <v>3647</v>
      </c>
    </row>
    <row r="3649" spans="1:38" x14ac:dyDescent="0.3">
      <c r="A3649" s="232" t="s">
        <v>365</v>
      </c>
      <c r="B3649" s="232" t="s">
        <v>10627</v>
      </c>
      <c r="C3649" s="244" t="s">
        <v>6717</v>
      </c>
      <c r="D3649" s="240" t="s">
        <v>10648</v>
      </c>
      <c r="E3649" s="239" t="s">
        <v>10649</v>
      </c>
      <c r="F3649" s="243" t="s">
        <v>6729</v>
      </c>
      <c r="G3649" s="214">
        <v>0</v>
      </c>
      <c r="H3649" s="234" t="s">
        <v>9173</v>
      </c>
      <c r="I3649" s="234"/>
      <c r="J3649" s="234"/>
      <c r="K3649" s="234"/>
      <c r="L3649" s="234"/>
      <c r="M3649" s="234"/>
      <c r="N3649" s="233" t="s">
        <v>6720</v>
      </c>
      <c r="O3649" s="226" t="s">
        <v>10630</v>
      </c>
      <c r="P3649" s="226" t="s">
        <v>10631</v>
      </c>
      <c r="Q3649" s="226" t="s">
        <v>10632</v>
      </c>
      <c r="R3649" s="212" t="s">
        <v>10650</v>
      </c>
      <c r="S3649" s="212">
        <v>210000864</v>
      </c>
      <c r="T3649" s="236">
        <v>45537</v>
      </c>
      <c r="U3649" s="237" t="s">
        <v>6722</v>
      </c>
      <c r="V3649" s="237">
        <v>45569</v>
      </c>
      <c r="W3649" s="237">
        <v>45573</v>
      </c>
      <c r="X3649" s="237" t="s">
        <v>9173</v>
      </c>
      <c r="Y3649" s="237"/>
      <c r="Z3649" s="237" t="s">
        <v>10634</v>
      </c>
      <c r="AA3649" s="225">
        <v>202409</v>
      </c>
      <c r="AB3649" s="246"/>
      <c r="AC3649" s="247" t="s">
        <v>6708</v>
      </c>
      <c r="AD3649" s="247" t="s">
        <v>6709</v>
      </c>
      <c r="AE3649" s="248">
        <v>0</v>
      </c>
      <c r="AF3649" s="247" t="s">
        <v>6709</v>
      </c>
      <c r="AG3649" s="242" t="str">
        <f>IFERROR(VLOOKUP(작성용!A:A,RM!A:D,4,0),"-")</f>
        <v>오윤지</v>
      </c>
      <c r="AH3649" s="9" t="s">
        <v>6725</v>
      </c>
      <c r="AI3649" s="238" t="s">
        <v>10635</v>
      </c>
      <c r="AJ3649" s="238" t="s">
        <v>9173</v>
      </c>
      <c r="AK3649" s="238" t="s">
        <v>6726</v>
      </c>
      <c r="AL3649" s="238">
        <v>3648</v>
      </c>
    </row>
    <row r="3650" spans="1:38" x14ac:dyDescent="0.3">
      <c r="A3650" s="232" t="s">
        <v>365</v>
      </c>
      <c r="B3650" s="232" t="s">
        <v>10627</v>
      </c>
      <c r="C3650" s="244" t="s">
        <v>6717</v>
      </c>
      <c r="D3650" s="240" t="s">
        <v>10651</v>
      </c>
      <c r="E3650" s="239" t="s">
        <v>10652</v>
      </c>
      <c r="F3650" s="243" t="s">
        <v>6729</v>
      </c>
      <c r="G3650" s="214">
        <v>0</v>
      </c>
      <c r="H3650" s="234" t="s">
        <v>9173</v>
      </c>
      <c r="I3650" s="234"/>
      <c r="J3650" s="234"/>
      <c r="K3650" s="234"/>
      <c r="L3650" s="234"/>
      <c r="M3650" s="234"/>
      <c r="N3650" s="233" t="s">
        <v>6720</v>
      </c>
      <c r="O3650" s="226" t="s">
        <v>10630</v>
      </c>
      <c r="P3650" s="226" t="s">
        <v>10631</v>
      </c>
      <c r="Q3650" s="226" t="s">
        <v>10632</v>
      </c>
      <c r="R3650" s="212" t="s">
        <v>10653</v>
      </c>
      <c r="S3650" s="212">
        <v>210000867</v>
      </c>
      <c r="T3650" s="236">
        <v>45537</v>
      </c>
      <c r="U3650" s="237" t="s">
        <v>6722</v>
      </c>
      <c r="V3650" s="237">
        <v>45569</v>
      </c>
      <c r="W3650" s="237">
        <v>45573</v>
      </c>
      <c r="X3650" s="237" t="s">
        <v>9173</v>
      </c>
      <c r="Y3650" s="237"/>
      <c r="Z3650" s="237" t="s">
        <v>10634</v>
      </c>
      <c r="AA3650" s="225">
        <v>202409</v>
      </c>
      <c r="AB3650" s="246"/>
      <c r="AC3650" s="247" t="s">
        <v>6708</v>
      </c>
      <c r="AD3650" s="247" t="s">
        <v>6709</v>
      </c>
      <c r="AE3650" s="248">
        <v>0</v>
      </c>
      <c r="AF3650" s="247" t="s">
        <v>6709</v>
      </c>
      <c r="AG3650" s="242" t="str">
        <f>IFERROR(VLOOKUP(작성용!A:A,RM!A:D,4,0),"-")</f>
        <v>오윤지</v>
      </c>
      <c r="AH3650" s="9" t="s">
        <v>6725</v>
      </c>
      <c r="AI3650" s="238" t="s">
        <v>10635</v>
      </c>
      <c r="AJ3650" s="238" t="s">
        <v>9173</v>
      </c>
      <c r="AK3650" s="238" t="s">
        <v>6726</v>
      </c>
      <c r="AL3650" s="238">
        <v>3649</v>
      </c>
    </row>
    <row r="3651" spans="1:38" x14ac:dyDescent="0.3">
      <c r="A3651" s="232" t="s">
        <v>365</v>
      </c>
      <c r="B3651" s="232" t="s">
        <v>10627</v>
      </c>
      <c r="C3651" s="244" t="s">
        <v>6717</v>
      </c>
      <c r="D3651" s="240" t="s">
        <v>10654</v>
      </c>
      <c r="E3651" s="239" t="s">
        <v>10655</v>
      </c>
      <c r="F3651" s="243" t="s">
        <v>6729</v>
      </c>
      <c r="G3651" s="214">
        <v>0</v>
      </c>
      <c r="H3651" s="234" t="s">
        <v>9173</v>
      </c>
      <c r="I3651" s="234"/>
      <c r="J3651" s="234"/>
      <c r="K3651" s="234"/>
      <c r="L3651" s="234"/>
      <c r="M3651" s="234"/>
      <c r="N3651" s="233" t="s">
        <v>6720</v>
      </c>
      <c r="O3651" s="226" t="s">
        <v>10630</v>
      </c>
      <c r="P3651" s="226" t="s">
        <v>10631</v>
      </c>
      <c r="Q3651" s="226" t="s">
        <v>10632</v>
      </c>
      <c r="R3651" s="212" t="s">
        <v>10656</v>
      </c>
      <c r="S3651" s="212">
        <v>200000758</v>
      </c>
      <c r="T3651" s="236">
        <v>45537</v>
      </c>
      <c r="U3651" s="237" t="s">
        <v>6722</v>
      </c>
      <c r="V3651" s="237">
        <v>45569</v>
      </c>
      <c r="W3651" s="237">
        <v>45573</v>
      </c>
      <c r="X3651" s="237" t="s">
        <v>9173</v>
      </c>
      <c r="Y3651" s="237"/>
      <c r="Z3651" s="237" t="s">
        <v>10634</v>
      </c>
      <c r="AA3651" s="225">
        <v>202409</v>
      </c>
      <c r="AB3651" s="246"/>
      <c r="AC3651" s="247" t="s">
        <v>6708</v>
      </c>
      <c r="AD3651" s="247" t="s">
        <v>6709</v>
      </c>
      <c r="AE3651" s="248">
        <v>0</v>
      </c>
      <c r="AF3651" s="247" t="s">
        <v>6709</v>
      </c>
      <c r="AG3651" s="242" t="str">
        <f>IFERROR(VLOOKUP(작성용!A:A,RM!A:D,4,0),"-")</f>
        <v>오윤지</v>
      </c>
      <c r="AH3651" s="9" t="s">
        <v>6725</v>
      </c>
      <c r="AI3651" s="238" t="s">
        <v>10635</v>
      </c>
      <c r="AJ3651" s="238" t="s">
        <v>9173</v>
      </c>
      <c r="AK3651" s="238" t="s">
        <v>6726</v>
      </c>
      <c r="AL3651" s="238">
        <v>3650</v>
      </c>
    </row>
    <row r="3652" spans="1:38" x14ac:dyDescent="0.3">
      <c r="A3652" s="232" t="s">
        <v>365</v>
      </c>
      <c r="B3652" s="232" t="s">
        <v>10627</v>
      </c>
      <c r="C3652" s="244" t="s">
        <v>6717</v>
      </c>
      <c r="D3652" s="240" t="s">
        <v>10657</v>
      </c>
      <c r="E3652" s="239" t="s">
        <v>10658</v>
      </c>
      <c r="F3652" s="243" t="s">
        <v>6729</v>
      </c>
      <c r="G3652" s="214">
        <v>0</v>
      </c>
      <c r="H3652" s="234" t="s">
        <v>9173</v>
      </c>
      <c r="I3652" s="234"/>
      <c r="J3652" s="234"/>
      <c r="K3652" s="234"/>
      <c r="L3652" s="234"/>
      <c r="M3652" s="234"/>
      <c r="N3652" s="233" t="s">
        <v>6720</v>
      </c>
      <c r="O3652" s="226" t="s">
        <v>10630</v>
      </c>
      <c r="P3652" s="226" t="s">
        <v>10631</v>
      </c>
      <c r="Q3652" s="226" t="s">
        <v>10632</v>
      </c>
      <c r="R3652" s="212" t="s">
        <v>10659</v>
      </c>
      <c r="S3652" s="212">
        <v>210000242</v>
      </c>
      <c r="T3652" s="236">
        <v>45537</v>
      </c>
      <c r="U3652" s="237" t="s">
        <v>6722</v>
      </c>
      <c r="V3652" s="237">
        <v>45569</v>
      </c>
      <c r="W3652" s="237">
        <v>45573</v>
      </c>
      <c r="X3652" s="237" t="s">
        <v>9173</v>
      </c>
      <c r="Y3652" s="237"/>
      <c r="Z3652" s="237" t="s">
        <v>10634</v>
      </c>
      <c r="AA3652" s="225">
        <v>202409</v>
      </c>
      <c r="AB3652" s="246"/>
      <c r="AC3652" s="247" t="s">
        <v>6708</v>
      </c>
      <c r="AD3652" s="247" t="s">
        <v>6709</v>
      </c>
      <c r="AE3652" s="248">
        <v>0</v>
      </c>
      <c r="AF3652" s="247" t="s">
        <v>6709</v>
      </c>
      <c r="AG3652" s="242" t="str">
        <f>IFERROR(VLOOKUP(작성용!A:A,RM!A:D,4,0),"-")</f>
        <v>오윤지</v>
      </c>
      <c r="AH3652" s="9" t="s">
        <v>6725</v>
      </c>
      <c r="AI3652" s="238" t="s">
        <v>10635</v>
      </c>
      <c r="AJ3652" s="238" t="s">
        <v>9173</v>
      </c>
      <c r="AK3652" s="238" t="s">
        <v>6726</v>
      </c>
      <c r="AL3652" s="238">
        <v>3651</v>
      </c>
    </row>
    <row r="3653" spans="1:38" x14ac:dyDescent="0.3">
      <c r="A3653" s="232" t="s">
        <v>365</v>
      </c>
      <c r="B3653" s="232" t="s">
        <v>10627</v>
      </c>
      <c r="C3653" s="244" t="s">
        <v>6717</v>
      </c>
      <c r="D3653" s="240" t="s">
        <v>10536</v>
      </c>
      <c r="E3653" s="239" t="s">
        <v>10537</v>
      </c>
      <c r="F3653" s="243" t="s">
        <v>6729</v>
      </c>
      <c r="G3653" s="214">
        <v>0</v>
      </c>
      <c r="H3653" s="234" t="s">
        <v>9173</v>
      </c>
      <c r="I3653" s="234"/>
      <c r="J3653" s="234"/>
      <c r="K3653" s="234"/>
      <c r="L3653" s="234"/>
      <c r="M3653" s="234"/>
      <c r="N3653" s="233" t="s">
        <v>6720</v>
      </c>
      <c r="O3653" s="226" t="s">
        <v>10630</v>
      </c>
      <c r="P3653" s="226" t="s">
        <v>10631</v>
      </c>
      <c r="Q3653" s="226" t="s">
        <v>10632</v>
      </c>
      <c r="R3653" s="212" t="s">
        <v>10538</v>
      </c>
      <c r="S3653" s="212">
        <v>210000856</v>
      </c>
      <c r="T3653" s="236">
        <v>45537</v>
      </c>
      <c r="U3653" s="237" t="s">
        <v>6722</v>
      </c>
      <c r="V3653" s="237">
        <v>45569</v>
      </c>
      <c r="W3653" s="237">
        <v>45573</v>
      </c>
      <c r="X3653" s="237" t="s">
        <v>9173</v>
      </c>
      <c r="Y3653" s="237"/>
      <c r="Z3653" s="237" t="s">
        <v>10634</v>
      </c>
      <c r="AA3653" s="225">
        <v>202409</v>
      </c>
      <c r="AB3653" s="246"/>
      <c r="AC3653" s="247" t="s">
        <v>6708</v>
      </c>
      <c r="AD3653" s="247" t="s">
        <v>6709</v>
      </c>
      <c r="AE3653" s="248">
        <v>0</v>
      </c>
      <c r="AF3653" s="247" t="s">
        <v>6709</v>
      </c>
      <c r="AG3653" s="242" t="str">
        <f>IFERROR(VLOOKUP(작성용!A:A,RM!A:D,4,0),"-")</f>
        <v>오윤지</v>
      </c>
      <c r="AH3653" s="9" t="s">
        <v>6725</v>
      </c>
      <c r="AI3653" s="238" t="s">
        <v>10635</v>
      </c>
      <c r="AJ3653" s="238" t="s">
        <v>9173</v>
      </c>
      <c r="AK3653" s="238" t="s">
        <v>6726</v>
      </c>
      <c r="AL3653" s="238">
        <v>3652</v>
      </c>
    </row>
    <row r="3654" spans="1:38" x14ac:dyDescent="0.3">
      <c r="A3654" s="232" t="s">
        <v>365</v>
      </c>
      <c r="B3654" s="232" t="s">
        <v>10627</v>
      </c>
      <c r="C3654" s="244" t="s">
        <v>6717</v>
      </c>
      <c r="D3654" s="240" t="s">
        <v>10660</v>
      </c>
      <c r="E3654" s="239" t="s">
        <v>10661</v>
      </c>
      <c r="F3654" s="243" t="s">
        <v>6729</v>
      </c>
      <c r="G3654" s="214">
        <v>0</v>
      </c>
      <c r="H3654" s="234" t="s">
        <v>9173</v>
      </c>
      <c r="I3654" s="234"/>
      <c r="J3654" s="234"/>
      <c r="K3654" s="234"/>
      <c r="L3654" s="234"/>
      <c r="M3654" s="234"/>
      <c r="N3654" s="233" t="s">
        <v>6720</v>
      </c>
      <c r="O3654" s="226" t="s">
        <v>10630</v>
      </c>
      <c r="P3654" s="226" t="s">
        <v>10631</v>
      </c>
      <c r="Q3654" s="226" t="s">
        <v>10632</v>
      </c>
      <c r="R3654" s="212" t="s">
        <v>10662</v>
      </c>
      <c r="S3654" s="212">
        <v>210000860</v>
      </c>
      <c r="T3654" s="236">
        <v>45537</v>
      </c>
      <c r="U3654" s="237" t="s">
        <v>6722</v>
      </c>
      <c r="V3654" s="237">
        <v>45569</v>
      </c>
      <c r="W3654" s="237">
        <v>45573</v>
      </c>
      <c r="X3654" s="237" t="s">
        <v>9173</v>
      </c>
      <c r="Y3654" s="237"/>
      <c r="Z3654" s="237" t="s">
        <v>10634</v>
      </c>
      <c r="AA3654" s="225">
        <v>202409</v>
      </c>
      <c r="AB3654" s="246"/>
      <c r="AC3654" s="247" t="s">
        <v>6708</v>
      </c>
      <c r="AD3654" s="247" t="s">
        <v>6709</v>
      </c>
      <c r="AE3654" s="248">
        <v>0</v>
      </c>
      <c r="AF3654" s="247" t="s">
        <v>6709</v>
      </c>
      <c r="AG3654" s="242" t="str">
        <f>IFERROR(VLOOKUP(작성용!A:A,RM!A:D,4,0),"-")</f>
        <v>오윤지</v>
      </c>
      <c r="AH3654" s="9" t="s">
        <v>6725</v>
      </c>
      <c r="AI3654" s="238" t="s">
        <v>10635</v>
      </c>
      <c r="AJ3654" s="238" t="s">
        <v>9173</v>
      </c>
      <c r="AK3654" s="238" t="s">
        <v>6726</v>
      </c>
      <c r="AL3654" s="238">
        <v>3653</v>
      </c>
    </row>
    <row r="3655" spans="1:38" x14ac:dyDescent="0.3">
      <c r="A3655" s="232" t="s">
        <v>365</v>
      </c>
      <c r="B3655" s="232" t="s">
        <v>10627</v>
      </c>
      <c r="C3655" s="244" t="s">
        <v>6717</v>
      </c>
      <c r="D3655" s="240" t="s">
        <v>10663</v>
      </c>
      <c r="E3655" s="239" t="s">
        <v>10664</v>
      </c>
      <c r="F3655" s="243" t="s">
        <v>6729</v>
      </c>
      <c r="G3655" s="214">
        <v>0</v>
      </c>
      <c r="H3655" s="234" t="s">
        <v>9173</v>
      </c>
      <c r="I3655" s="234"/>
      <c r="J3655" s="234"/>
      <c r="K3655" s="234"/>
      <c r="L3655" s="234"/>
      <c r="M3655" s="234"/>
      <c r="N3655" s="233" t="s">
        <v>6720</v>
      </c>
      <c r="O3655" s="226" t="s">
        <v>10630</v>
      </c>
      <c r="P3655" s="226" t="s">
        <v>10631</v>
      </c>
      <c r="Q3655" s="226" t="s">
        <v>10632</v>
      </c>
      <c r="R3655" s="212" t="s">
        <v>10665</v>
      </c>
      <c r="S3655" s="212">
        <v>210000859</v>
      </c>
      <c r="T3655" s="236">
        <v>45537</v>
      </c>
      <c r="U3655" s="237" t="s">
        <v>6722</v>
      </c>
      <c r="V3655" s="237">
        <v>45569</v>
      </c>
      <c r="W3655" s="237">
        <v>45573</v>
      </c>
      <c r="X3655" s="237" t="s">
        <v>9173</v>
      </c>
      <c r="Y3655" s="237"/>
      <c r="Z3655" s="237" t="s">
        <v>10634</v>
      </c>
      <c r="AA3655" s="225">
        <v>202409</v>
      </c>
      <c r="AB3655" s="246"/>
      <c r="AC3655" s="247" t="s">
        <v>6708</v>
      </c>
      <c r="AD3655" s="247" t="s">
        <v>6709</v>
      </c>
      <c r="AE3655" s="248">
        <v>0</v>
      </c>
      <c r="AF3655" s="247" t="s">
        <v>6709</v>
      </c>
      <c r="AG3655" s="242" t="str">
        <f>IFERROR(VLOOKUP(작성용!A:A,RM!A:D,4,0),"-")</f>
        <v>오윤지</v>
      </c>
      <c r="AH3655" s="9" t="s">
        <v>6725</v>
      </c>
      <c r="AI3655" s="238" t="s">
        <v>10635</v>
      </c>
      <c r="AJ3655" s="238" t="s">
        <v>9173</v>
      </c>
      <c r="AK3655" s="238" t="s">
        <v>6726</v>
      </c>
      <c r="AL3655" s="238">
        <v>3654</v>
      </c>
    </row>
    <row r="3656" spans="1:38" x14ac:dyDescent="0.3">
      <c r="A3656" s="232" t="s">
        <v>365</v>
      </c>
      <c r="B3656" s="232" t="s">
        <v>10627</v>
      </c>
      <c r="C3656" s="244" t="s">
        <v>6717</v>
      </c>
      <c r="D3656" s="240" t="s">
        <v>10187</v>
      </c>
      <c r="E3656" s="239" t="s">
        <v>6230</v>
      </c>
      <c r="F3656" s="243" t="s">
        <v>6729</v>
      </c>
      <c r="G3656" s="214">
        <v>0</v>
      </c>
      <c r="H3656" s="234" t="s">
        <v>9173</v>
      </c>
      <c r="I3656" s="234"/>
      <c r="J3656" s="234"/>
      <c r="K3656" s="234"/>
      <c r="L3656" s="234"/>
      <c r="M3656" s="234"/>
      <c r="N3656" s="233" t="s">
        <v>6720</v>
      </c>
      <c r="O3656" s="226" t="s">
        <v>10630</v>
      </c>
      <c r="P3656" s="226" t="s">
        <v>10631</v>
      </c>
      <c r="Q3656" s="226" t="s">
        <v>10632</v>
      </c>
      <c r="R3656" s="212" t="s">
        <v>6231</v>
      </c>
      <c r="S3656" s="212">
        <v>210000866</v>
      </c>
      <c r="T3656" s="236">
        <v>45537</v>
      </c>
      <c r="U3656" s="237" t="s">
        <v>6722</v>
      </c>
      <c r="V3656" s="237">
        <v>45569</v>
      </c>
      <c r="W3656" s="237">
        <v>45573</v>
      </c>
      <c r="X3656" s="237" t="s">
        <v>9173</v>
      </c>
      <c r="Y3656" s="237"/>
      <c r="Z3656" s="237" t="s">
        <v>10634</v>
      </c>
      <c r="AA3656" s="225">
        <v>202409</v>
      </c>
      <c r="AB3656" s="246"/>
      <c r="AC3656" s="247" t="s">
        <v>6708</v>
      </c>
      <c r="AD3656" s="247" t="s">
        <v>6709</v>
      </c>
      <c r="AE3656" s="248">
        <v>0</v>
      </c>
      <c r="AF3656" s="247" t="s">
        <v>6709</v>
      </c>
      <c r="AG3656" s="242" t="str">
        <f>IFERROR(VLOOKUP(작성용!A:A,RM!A:D,4,0),"-")</f>
        <v>오윤지</v>
      </c>
      <c r="AH3656" s="9" t="s">
        <v>6725</v>
      </c>
      <c r="AI3656" s="238" t="s">
        <v>10635</v>
      </c>
      <c r="AJ3656" s="238" t="s">
        <v>9173</v>
      </c>
      <c r="AK3656" s="238" t="s">
        <v>6726</v>
      </c>
      <c r="AL3656" s="238">
        <v>3655</v>
      </c>
    </row>
    <row r="3657" spans="1:38" x14ac:dyDescent="0.3">
      <c r="A3657" s="232" t="s">
        <v>365</v>
      </c>
      <c r="B3657" s="232" t="s">
        <v>10627</v>
      </c>
      <c r="C3657" s="244" t="s">
        <v>6717</v>
      </c>
      <c r="D3657" s="240" t="s">
        <v>8801</v>
      </c>
      <c r="E3657" s="239" t="s">
        <v>5436</v>
      </c>
      <c r="F3657" s="243" t="s">
        <v>6729</v>
      </c>
      <c r="G3657" s="214">
        <v>0</v>
      </c>
      <c r="H3657" s="234" t="s">
        <v>9173</v>
      </c>
      <c r="I3657" s="234"/>
      <c r="J3657" s="234"/>
      <c r="K3657" s="234"/>
      <c r="L3657" s="234"/>
      <c r="M3657" s="234"/>
      <c r="N3657" s="233" t="s">
        <v>6720</v>
      </c>
      <c r="O3657" s="226" t="s">
        <v>10630</v>
      </c>
      <c r="P3657" s="226" t="s">
        <v>10631</v>
      </c>
      <c r="Q3657" s="226" t="s">
        <v>10632</v>
      </c>
      <c r="R3657" s="212" t="s">
        <v>5437</v>
      </c>
      <c r="S3657" s="212">
        <v>210000817</v>
      </c>
      <c r="T3657" s="236">
        <v>45537</v>
      </c>
      <c r="U3657" s="237" t="s">
        <v>6722</v>
      </c>
      <c r="V3657" s="237">
        <v>45569</v>
      </c>
      <c r="W3657" s="237">
        <v>45573</v>
      </c>
      <c r="X3657" s="237" t="s">
        <v>9173</v>
      </c>
      <c r="Y3657" s="237"/>
      <c r="Z3657" s="237" t="s">
        <v>10634</v>
      </c>
      <c r="AA3657" s="225">
        <v>202409</v>
      </c>
      <c r="AB3657" s="246"/>
      <c r="AC3657" s="247" t="s">
        <v>6708</v>
      </c>
      <c r="AD3657" s="247" t="s">
        <v>6709</v>
      </c>
      <c r="AE3657" s="248">
        <v>0</v>
      </c>
      <c r="AF3657" s="247" t="s">
        <v>6709</v>
      </c>
      <c r="AG3657" s="242" t="str">
        <f>IFERROR(VLOOKUP(작성용!A:A,RM!A:D,4,0),"-")</f>
        <v>오윤지</v>
      </c>
      <c r="AH3657" s="9" t="s">
        <v>6725</v>
      </c>
      <c r="AI3657" s="238" t="s">
        <v>10635</v>
      </c>
      <c r="AJ3657" s="238" t="s">
        <v>9173</v>
      </c>
      <c r="AK3657" s="238" t="s">
        <v>6726</v>
      </c>
      <c r="AL3657" s="238">
        <v>3656</v>
      </c>
    </row>
    <row r="3658" spans="1:38" x14ac:dyDescent="0.3">
      <c r="A3658" s="232" t="s">
        <v>365</v>
      </c>
      <c r="B3658" s="232" t="s">
        <v>10627</v>
      </c>
      <c r="C3658" s="244" t="s">
        <v>6717</v>
      </c>
      <c r="D3658" s="240" t="s">
        <v>7747</v>
      </c>
      <c r="E3658" s="239" t="s">
        <v>3968</v>
      </c>
      <c r="F3658" s="243" t="s">
        <v>6729</v>
      </c>
      <c r="G3658" s="214">
        <v>0</v>
      </c>
      <c r="H3658" s="234" t="s">
        <v>9173</v>
      </c>
      <c r="I3658" s="234"/>
      <c r="J3658" s="234"/>
      <c r="K3658" s="234"/>
      <c r="L3658" s="234"/>
      <c r="M3658" s="234"/>
      <c r="N3658" s="233" t="s">
        <v>6720</v>
      </c>
      <c r="O3658" s="226" t="s">
        <v>10630</v>
      </c>
      <c r="P3658" s="226" t="s">
        <v>10631</v>
      </c>
      <c r="Q3658" s="226" t="s">
        <v>10632</v>
      </c>
      <c r="R3658" s="212" t="s">
        <v>4271</v>
      </c>
      <c r="S3658" s="212">
        <v>200000608</v>
      </c>
      <c r="T3658" s="236">
        <v>45537</v>
      </c>
      <c r="U3658" s="237" t="s">
        <v>6722</v>
      </c>
      <c r="V3658" s="237">
        <v>45569</v>
      </c>
      <c r="W3658" s="237">
        <v>45573</v>
      </c>
      <c r="X3658" s="237" t="s">
        <v>9173</v>
      </c>
      <c r="Y3658" s="237"/>
      <c r="Z3658" s="237" t="s">
        <v>10634</v>
      </c>
      <c r="AA3658" s="225">
        <v>202409</v>
      </c>
      <c r="AB3658" s="246"/>
      <c r="AC3658" s="247" t="s">
        <v>6708</v>
      </c>
      <c r="AD3658" s="247" t="s">
        <v>6709</v>
      </c>
      <c r="AE3658" s="248">
        <v>0</v>
      </c>
      <c r="AF3658" s="247" t="s">
        <v>6709</v>
      </c>
      <c r="AG3658" s="242" t="str">
        <f>IFERROR(VLOOKUP(작성용!A:A,RM!A:D,4,0),"-")</f>
        <v>오윤지</v>
      </c>
      <c r="AH3658" s="9" t="s">
        <v>6725</v>
      </c>
      <c r="AI3658" s="238" t="s">
        <v>10635</v>
      </c>
      <c r="AJ3658" s="238" t="s">
        <v>9173</v>
      </c>
      <c r="AK3658" s="238" t="s">
        <v>6726</v>
      </c>
      <c r="AL3658" s="238">
        <v>3657</v>
      </c>
    </row>
    <row r="3659" spans="1:38" x14ac:dyDescent="0.3">
      <c r="A3659" s="232" t="s">
        <v>365</v>
      </c>
      <c r="B3659" s="232" t="s">
        <v>10627</v>
      </c>
      <c r="C3659" s="244" t="s">
        <v>6717</v>
      </c>
      <c r="D3659" s="240" t="s">
        <v>10052</v>
      </c>
      <c r="E3659" s="239" t="s">
        <v>6025</v>
      </c>
      <c r="F3659" s="243" t="s">
        <v>6729</v>
      </c>
      <c r="G3659" s="214">
        <v>0</v>
      </c>
      <c r="H3659" s="234" t="s">
        <v>9173</v>
      </c>
      <c r="I3659" s="234"/>
      <c r="J3659" s="234"/>
      <c r="K3659" s="234"/>
      <c r="L3659" s="234"/>
      <c r="M3659" s="234"/>
      <c r="N3659" s="233" t="s">
        <v>6720</v>
      </c>
      <c r="O3659" s="226" t="s">
        <v>10630</v>
      </c>
      <c r="P3659" s="226" t="s">
        <v>10631</v>
      </c>
      <c r="Q3659" s="226" t="s">
        <v>10632</v>
      </c>
      <c r="R3659" s="212" t="s">
        <v>6026</v>
      </c>
      <c r="S3659" s="212">
        <v>200000459</v>
      </c>
      <c r="T3659" s="236">
        <v>45537</v>
      </c>
      <c r="U3659" s="237" t="s">
        <v>6722</v>
      </c>
      <c r="V3659" s="237">
        <v>45569</v>
      </c>
      <c r="W3659" s="237">
        <v>45573</v>
      </c>
      <c r="X3659" s="237" t="s">
        <v>9173</v>
      </c>
      <c r="Y3659" s="237"/>
      <c r="Z3659" s="237" t="s">
        <v>10634</v>
      </c>
      <c r="AA3659" s="225">
        <v>202409</v>
      </c>
      <c r="AB3659" s="246"/>
      <c r="AC3659" s="247" t="s">
        <v>6708</v>
      </c>
      <c r="AD3659" s="247" t="s">
        <v>6709</v>
      </c>
      <c r="AE3659" s="248">
        <v>0</v>
      </c>
      <c r="AF3659" s="247" t="s">
        <v>6709</v>
      </c>
      <c r="AG3659" s="242" t="str">
        <f>IFERROR(VLOOKUP(작성용!A:A,RM!A:D,4,0),"-")</f>
        <v>오윤지</v>
      </c>
      <c r="AH3659" s="9" t="s">
        <v>6725</v>
      </c>
      <c r="AI3659" s="238" t="s">
        <v>10635</v>
      </c>
      <c r="AJ3659" s="238" t="s">
        <v>9173</v>
      </c>
      <c r="AK3659" s="238" t="s">
        <v>6726</v>
      </c>
      <c r="AL3659" s="238">
        <v>3658</v>
      </c>
    </row>
    <row r="3660" spans="1:38" x14ac:dyDescent="0.3">
      <c r="A3660" s="232" t="s">
        <v>365</v>
      </c>
      <c r="B3660" s="232" t="s">
        <v>10627</v>
      </c>
      <c r="C3660" s="244" t="s">
        <v>6717</v>
      </c>
      <c r="D3660" s="240" t="s">
        <v>10054</v>
      </c>
      <c r="E3660" s="239" t="s">
        <v>6027</v>
      </c>
      <c r="F3660" s="243" t="s">
        <v>6729</v>
      </c>
      <c r="G3660" s="214">
        <v>0</v>
      </c>
      <c r="H3660" s="234" t="s">
        <v>9173</v>
      </c>
      <c r="I3660" s="234"/>
      <c r="J3660" s="234"/>
      <c r="K3660" s="234"/>
      <c r="L3660" s="234"/>
      <c r="M3660" s="234"/>
      <c r="N3660" s="233" t="s">
        <v>6720</v>
      </c>
      <c r="O3660" s="226" t="s">
        <v>10630</v>
      </c>
      <c r="P3660" s="226" t="s">
        <v>10631</v>
      </c>
      <c r="Q3660" s="226" t="s">
        <v>10632</v>
      </c>
      <c r="R3660" s="212" t="s">
        <v>6028</v>
      </c>
      <c r="S3660" s="212">
        <v>210000850</v>
      </c>
      <c r="T3660" s="236">
        <v>45537</v>
      </c>
      <c r="U3660" s="237" t="s">
        <v>6722</v>
      </c>
      <c r="V3660" s="237">
        <v>45569</v>
      </c>
      <c r="W3660" s="237">
        <v>45573</v>
      </c>
      <c r="X3660" s="237" t="s">
        <v>9173</v>
      </c>
      <c r="Y3660" s="237"/>
      <c r="Z3660" s="237" t="s">
        <v>10634</v>
      </c>
      <c r="AA3660" s="225">
        <v>202409</v>
      </c>
      <c r="AB3660" s="246"/>
      <c r="AC3660" s="247" t="s">
        <v>6708</v>
      </c>
      <c r="AD3660" s="247" t="s">
        <v>6709</v>
      </c>
      <c r="AE3660" s="248">
        <v>0</v>
      </c>
      <c r="AF3660" s="247" t="s">
        <v>6709</v>
      </c>
      <c r="AG3660" s="242" t="str">
        <f>IFERROR(VLOOKUP(작성용!A:A,RM!A:D,4,0),"-")</f>
        <v>오윤지</v>
      </c>
      <c r="AH3660" s="9" t="s">
        <v>6725</v>
      </c>
      <c r="AI3660" s="238" t="s">
        <v>10635</v>
      </c>
      <c r="AJ3660" s="238" t="s">
        <v>9173</v>
      </c>
      <c r="AK3660" s="238" t="s">
        <v>6726</v>
      </c>
      <c r="AL3660" s="238">
        <v>3659</v>
      </c>
    </row>
    <row r="3661" spans="1:38" x14ac:dyDescent="0.3">
      <c r="A3661" s="232" t="s">
        <v>365</v>
      </c>
      <c r="B3661" s="232" t="s">
        <v>10627</v>
      </c>
      <c r="C3661" s="244" t="s">
        <v>6717</v>
      </c>
      <c r="D3661" s="240" t="s">
        <v>10666</v>
      </c>
      <c r="E3661" s="239" t="s">
        <v>10667</v>
      </c>
      <c r="F3661" s="243" t="s">
        <v>6729</v>
      </c>
      <c r="G3661" s="214">
        <v>0</v>
      </c>
      <c r="H3661" s="234" t="s">
        <v>9173</v>
      </c>
      <c r="I3661" s="234"/>
      <c r="J3661" s="234"/>
      <c r="K3661" s="234"/>
      <c r="L3661" s="234"/>
      <c r="M3661" s="234"/>
      <c r="N3661" s="233" t="s">
        <v>6720</v>
      </c>
      <c r="O3661" s="226" t="s">
        <v>10630</v>
      </c>
      <c r="P3661" s="226" t="s">
        <v>10631</v>
      </c>
      <c r="Q3661" s="226" t="s">
        <v>10632</v>
      </c>
      <c r="R3661" s="212" t="s">
        <v>10668</v>
      </c>
      <c r="S3661" s="212">
        <v>210000851</v>
      </c>
      <c r="T3661" s="236">
        <v>45537</v>
      </c>
      <c r="U3661" s="237" t="s">
        <v>6722</v>
      </c>
      <c r="V3661" s="237">
        <v>45569</v>
      </c>
      <c r="W3661" s="237">
        <v>45573</v>
      </c>
      <c r="X3661" s="237" t="s">
        <v>9173</v>
      </c>
      <c r="Y3661" s="237"/>
      <c r="Z3661" s="237" t="s">
        <v>10634</v>
      </c>
      <c r="AA3661" s="225">
        <v>202409</v>
      </c>
      <c r="AB3661" s="246"/>
      <c r="AC3661" s="247" t="s">
        <v>6708</v>
      </c>
      <c r="AD3661" s="247" t="s">
        <v>6709</v>
      </c>
      <c r="AE3661" s="248">
        <v>0</v>
      </c>
      <c r="AF3661" s="247" t="s">
        <v>6709</v>
      </c>
      <c r="AG3661" s="242" t="str">
        <f>IFERROR(VLOOKUP(작성용!A:A,RM!A:D,4,0),"-")</f>
        <v>오윤지</v>
      </c>
      <c r="AH3661" s="9" t="s">
        <v>6725</v>
      </c>
      <c r="AI3661" s="238" t="s">
        <v>10635</v>
      </c>
      <c r="AJ3661" s="238" t="s">
        <v>9173</v>
      </c>
      <c r="AK3661" s="238" t="s">
        <v>6726</v>
      </c>
      <c r="AL3661" s="238">
        <v>3660</v>
      </c>
    </row>
    <row r="3662" spans="1:38" x14ac:dyDescent="0.3">
      <c r="A3662" s="232" t="s">
        <v>365</v>
      </c>
      <c r="B3662" s="232" t="s">
        <v>10627</v>
      </c>
      <c r="C3662" s="244" t="s">
        <v>6717</v>
      </c>
      <c r="D3662" s="240" t="s">
        <v>10669</v>
      </c>
      <c r="E3662" s="239" t="s">
        <v>10670</v>
      </c>
      <c r="F3662" s="243" t="s">
        <v>6729</v>
      </c>
      <c r="G3662" s="214">
        <v>0</v>
      </c>
      <c r="H3662" s="234" t="s">
        <v>9173</v>
      </c>
      <c r="I3662" s="234"/>
      <c r="J3662" s="234"/>
      <c r="K3662" s="234"/>
      <c r="L3662" s="234"/>
      <c r="M3662" s="234"/>
      <c r="N3662" s="233" t="s">
        <v>6720</v>
      </c>
      <c r="O3662" s="226" t="s">
        <v>10630</v>
      </c>
      <c r="P3662" s="226" t="s">
        <v>10631</v>
      </c>
      <c r="Q3662" s="226" t="s">
        <v>10632</v>
      </c>
      <c r="R3662" s="212" t="s">
        <v>10671</v>
      </c>
      <c r="S3662" s="212">
        <v>210000420</v>
      </c>
      <c r="T3662" s="236">
        <v>45537</v>
      </c>
      <c r="U3662" s="237" t="s">
        <v>6722</v>
      </c>
      <c r="V3662" s="237">
        <v>45569</v>
      </c>
      <c r="W3662" s="237">
        <v>45573</v>
      </c>
      <c r="X3662" s="237" t="s">
        <v>9173</v>
      </c>
      <c r="Y3662" s="237"/>
      <c r="Z3662" s="237" t="s">
        <v>10634</v>
      </c>
      <c r="AA3662" s="225">
        <v>202409</v>
      </c>
      <c r="AB3662" s="246"/>
      <c r="AC3662" s="247" t="s">
        <v>6708</v>
      </c>
      <c r="AD3662" s="247" t="s">
        <v>6709</v>
      </c>
      <c r="AE3662" s="248">
        <v>0</v>
      </c>
      <c r="AF3662" s="247" t="s">
        <v>6709</v>
      </c>
      <c r="AG3662" s="242" t="str">
        <f>IFERROR(VLOOKUP(작성용!A:A,RM!A:D,4,0),"-")</f>
        <v>오윤지</v>
      </c>
      <c r="AH3662" s="9" t="s">
        <v>6725</v>
      </c>
      <c r="AI3662" s="238" t="s">
        <v>10635</v>
      </c>
      <c r="AJ3662" s="238" t="s">
        <v>9173</v>
      </c>
      <c r="AK3662" s="238" t="s">
        <v>6726</v>
      </c>
      <c r="AL3662" s="238">
        <v>3661</v>
      </c>
    </row>
    <row r="3663" spans="1:38" x14ac:dyDescent="0.3">
      <c r="A3663" s="232" t="s">
        <v>365</v>
      </c>
      <c r="B3663" s="232" t="s">
        <v>10627</v>
      </c>
      <c r="C3663" s="244" t="s">
        <v>6717</v>
      </c>
      <c r="D3663" s="240" t="s">
        <v>9350</v>
      </c>
      <c r="E3663" s="239" t="s">
        <v>5609</v>
      </c>
      <c r="F3663" s="243" t="s">
        <v>6729</v>
      </c>
      <c r="G3663" s="214">
        <v>0</v>
      </c>
      <c r="H3663" s="234" t="s">
        <v>9173</v>
      </c>
      <c r="I3663" s="234"/>
      <c r="J3663" s="234"/>
      <c r="K3663" s="234"/>
      <c r="L3663" s="234"/>
      <c r="M3663" s="234"/>
      <c r="N3663" s="233" t="s">
        <v>6720</v>
      </c>
      <c r="O3663" s="226" t="s">
        <v>10630</v>
      </c>
      <c r="P3663" s="226" t="s">
        <v>10631</v>
      </c>
      <c r="Q3663" s="226" t="s">
        <v>10632</v>
      </c>
      <c r="R3663" s="212" t="s">
        <v>5610</v>
      </c>
      <c r="S3663" s="212">
        <v>210000842</v>
      </c>
      <c r="T3663" s="236">
        <v>45537</v>
      </c>
      <c r="U3663" s="237" t="s">
        <v>6722</v>
      </c>
      <c r="V3663" s="237">
        <v>45569</v>
      </c>
      <c r="W3663" s="237">
        <v>45573</v>
      </c>
      <c r="X3663" s="237" t="s">
        <v>9173</v>
      </c>
      <c r="Y3663" s="237"/>
      <c r="Z3663" s="237" t="s">
        <v>10634</v>
      </c>
      <c r="AA3663" s="225">
        <v>202409</v>
      </c>
      <c r="AB3663" s="246"/>
      <c r="AC3663" s="247" t="s">
        <v>6708</v>
      </c>
      <c r="AD3663" s="247" t="s">
        <v>6709</v>
      </c>
      <c r="AE3663" s="248">
        <v>0</v>
      </c>
      <c r="AF3663" s="247" t="s">
        <v>6709</v>
      </c>
      <c r="AG3663" s="242" t="str">
        <f>IFERROR(VLOOKUP(작성용!A:A,RM!A:D,4,0),"-")</f>
        <v>오윤지</v>
      </c>
      <c r="AH3663" s="9" t="s">
        <v>6725</v>
      </c>
      <c r="AI3663" s="238" t="s">
        <v>10635</v>
      </c>
      <c r="AJ3663" s="238" t="s">
        <v>9173</v>
      </c>
      <c r="AK3663" s="238" t="s">
        <v>6726</v>
      </c>
      <c r="AL3663" s="238">
        <v>3662</v>
      </c>
    </row>
    <row r="3664" spans="1:38" x14ac:dyDescent="0.3">
      <c r="A3664" s="232" t="s">
        <v>365</v>
      </c>
      <c r="B3664" s="232" t="s">
        <v>10627</v>
      </c>
      <c r="C3664" s="244" t="s">
        <v>6717</v>
      </c>
      <c r="D3664" s="240" t="s">
        <v>9934</v>
      </c>
      <c r="E3664" s="239" t="s">
        <v>5919</v>
      </c>
      <c r="F3664" s="243" t="s">
        <v>6729</v>
      </c>
      <c r="G3664" s="214">
        <v>0</v>
      </c>
      <c r="H3664" s="234" t="s">
        <v>9173</v>
      </c>
      <c r="I3664" s="234"/>
      <c r="J3664" s="234"/>
      <c r="K3664" s="234"/>
      <c r="L3664" s="234"/>
      <c r="M3664" s="234"/>
      <c r="N3664" s="233" t="s">
        <v>6720</v>
      </c>
      <c r="O3664" s="226" t="s">
        <v>10630</v>
      </c>
      <c r="P3664" s="226" t="s">
        <v>10631</v>
      </c>
      <c r="Q3664" s="226" t="s">
        <v>10632</v>
      </c>
      <c r="R3664" s="212" t="s">
        <v>5920</v>
      </c>
      <c r="S3664" s="212">
        <v>210000101</v>
      </c>
      <c r="T3664" s="236">
        <v>45537</v>
      </c>
      <c r="U3664" s="237" t="s">
        <v>6722</v>
      </c>
      <c r="V3664" s="237">
        <v>45569</v>
      </c>
      <c r="W3664" s="237">
        <v>45573</v>
      </c>
      <c r="X3664" s="237" t="s">
        <v>9173</v>
      </c>
      <c r="Y3664" s="237"/>
      <c r="Z3664" s="237" t="s">
        <v>10634</v>
      </c>
      <c r="AA3664" s="225">
        <v>202409</v>
      </c>
      <c r="AB3664" s="246"/>
      <c r="AC3664" s="247" t="s">
        <v>6708</v>
      </c>
      <c r="AD3664" s="247" t="s">
        <v>6709</v>
      </c>
      <c r="AE3664" s="248">
        <v>0</v>
      </c>
      <c r="AF3664" s="247" t="s">
        <v>6709</v>
      </c>
      <c r="AG3664" s="242" t="str">
        <f>IFERROR(VLOOKUP(작성용!A:A,RM!A:D,4,0),"-")</f>
        <v>오윤지</v>
      </c>
      <c r="AH3664" s="9" t="s">
        <v>6725</v>
      </c>
      <c r="AI3664" s="238" t="s">
        <v>10635</v>
      </c>
      <c r="AJ3664" s="238" t="s">
        <v>9173</v>
      </c>
      <c r="AK3664" s="238" t="s">
        <v>6726</v>
      </c>
      <c r="AL3664" s="238">
        <v>3663</v>
      </c>
    </row>
    <row r="3665" spans="1:38" x14ac:dyDescent="0.3">
      <c r="A3665" s="232" t="s">
        <v>365</v>
      </c>
      <c r="B3665" s="232" t="s">
        <v>10627</v>
      </c>
      <c r="C3665" s="244" t="s">
        <v>6717</v>
      </c>
      <c r="D3665" s="240" t="s">
        <v>9416</v>
      </c>
      <c r="E3665" s="239" t="s">
        <v>5636</v>
      </c>
      <c r="F3665" s="243" t="s">
        <v>6729</v>
      </c>
      <c r="G3665" s="214">
        <v>0</v>
      </c>
      <c r="H3665" s="234" t="s">
        <v>9173</v>
      </c>
      <c r="I3665" s="234"/>
      <c r="J3665" s="234"/>
      <c r="K3665" s="234"/>
      <c r="L3665" s="234"/>
      <c r="M3665" s="234"/>
      <c r="N3665" s="233" t="s">
        <v>6720</v>
      </c>
      <c r="O3665" s="226" t="s">
        <v>10630</v>
      </c>
      <c r="P3665" s="226" t="s">
        <v>10631</v>
      </c>
      <c r="Q3665" s="226" t="s">
        <v>10632</v>
      </c>
      <c r="R3665" s="212" t="s">
        <v>5637</v>
      </c>
      <c r="S3665" s="212">
        <v>210000857</v>
      </c>
      <c r="T3665" s="236">
        <v>45537</v>
      </c>
      <c r="U3665" s="237" t="s">
        <v>6722</v>
      </c>
      <c r="V3665" s="237">
        <v>45569</v>
      </c>
      <c r="W3665" s="237">
        <v>45573</v>
      </c>
      <c r="X3665" s="237" t="s">
        <v>9173</v>
      </c>
      <c r="Y3665" s="237"/>
      <c r="Z3665" s="237" t="s">
        <v>10634</v>
      </c>
      <c r="AA3665" s="225">
        <v>202409</v>
      </c>
      <c r="AB3665" s="246"/>
      <c r="AC3665" s="247" t="s">
        <v>6708</v>
      </c>
      <c r="AD3665" s="247" t="s">
        <v>6709</v>
      </c>
      <c r="AE3665" s="248">
        <v>0</v>
      </c>
      <c r="AF3665" s="247" t="s">
        <v>6709</v>
      </c>
      <c r="AG3665" s="242" t="str">
        <f>IFERROR(VLOOKUP(작성용!A:A,RM!A:D,4,0),"-")</f>
        <v>오윤지</v>
      </c>
      <c r="AH3665" s="9" t="s">
        <v>6725</v>
      </c>
      <c r="AI3665" s="238" t="s">
        <v>10635</v>
      </c>
      <c r="AJ3665" s="238" t="s">
        <v>9173</v>
      </c>
      <c r="AK3665" s="238" t="s">
        <v>6726</v>
      </c>
      <c r="AL3665" s="238">
        <v>3664</v>
      </c>
    </row>
    <row r="3666" spans="1:38" x14ac:dyDescent="0.3">
      <c r="A3666" s="232" t="s">
        <v>365</v>
      </c>
      <c r="B3666" s="232" t="s">
        <v>10627</v>
      </c>
      <c r="C3666" s="244" t="s">
        <v>6717</v>
      </c>
      <c r="D3666" s="240" t="s">
        <v>10672</v>
      </c>
      <c r="E3666" s="239" t="s">
        <v>10673</v>
      </c>
      <c r="F3666" s="243" t="s">
        <v>6729</v>
      </c>
      <c r="G3666" s="214">
        <v>0</v>
      </c>
      <c r="H3666" s="234" t="s">
        <v>9173</v>
      </c>
      <c r="I3666" s="234"/>
      <c r="J3666" s="234"/>
      <c r="K3666" s="234"/>
      <c r="L3666" s="234"/>
      <c r="M3666" s="234"/>
      <c r="N3666" s="233" t="s">
        <v>6720</v>
      </c>
      <c r="O3666" s="226" t="s">
        <v>10630</v>
      </c>
      <c r="P3666" s="226" t="s">
        <v>10631</v>
      </c>
      <c r="Q3666" s="226" t="s">
        <v>10632</v>
      </c>
      <c r="R3666" s="212" t="s">
        <v>10674</v>
      </c>
      <c r="S3666" s="212">
        <v>200000394</v>
      </c>
      <c r="T3666" s="236">
        <v>45537</v>
      </c>
      <c r="U3666" s="237" t="s">
        <v>6722</v>
      </c>
      <c r="V3666" s="237">
        <v>45569</v>
      </c>
      <c r="W3666" s="237">
        <v>45573</v>
      </c>
      <c r="X3666" s="237" t="s">
        <v>9173</v>
      </c>
      <c r="Y3666" s="237"/>
      <c r="Z3666" s="237" t="s">
        <v>10634</v>
      </c>
      <c r="AA3666" s="225">
        <v>202409</v>
      </c>
      <c r="AB3666" s="246"/>
      <c r="AC3666" s="247" t="s">
        <v>6708</v>
      </c>
      <c r="AD3666" s="247" t="s">
        <v>6709</v>
      </c>
      <c r="AE3666" s="248">
        <v>0</v>
      </c>
      <c r="AF3666" s="247" t="s">
        <v>6709</v>
      </c>
      <c r="AG3666" s="242" t="str">
        <f>IFERROR(VLOOKUP(작성용!A:A,RM!A:D,4,0),"-")</f>
        <v>오윤지</v>
      </c>
      <c r="AH3666" s="9" t="s">
        <v>6725</v>
      </c>
      <c r="AI3666" s="238" t="s">
        <v>10635</v>
      </c>
      <c r="AJ3666" s="238" t="s">
        <v>9173</v>
      </c>
      <c r="AK3666" s="238" t="s">
        <v>6726</v>
      </c>
      <c r="AL3666" s="238">
        <v>3665</v>
      </c>
    </row>
    <row r="3667" spans="1:38" x14ac:dyDescent="0.3">
      <c r="A3667" s="232" t="s">
        <v>365</v>
      </c>
      <c r="B3667" s="232" t="s">
        <v>10627</v>
      </c>
      <c r="C3667" s="244" t="s">
        <v>6717</v>
      </c>
      <c r="D3667" s="240" t="s">
        <v>10087</v>
      </c>
      <c r="E3667" s="239" t="s">
        <v>6055</v>
      </c>
      <c r="F3667" s="243" t="s">
        <v>6729</v>
      </c>
      <c r="G3667" s="214">
        <v>0</v>
      </c>
      <c r="H3667" s="234" t="s">
        <v>9173</v>
      </c>
      <c r="I3667" s="234"/>
      <c r="J3667" s="234"/>
      <c r="K3667" s="234"/>
      <c r="L3667" s="234"/>
      <c r="M3667" s="234"/>
      <c r="N3667" s="233" t="s">
        <v>6720</v>
      </c>
      <c r="O3667" s="226" t="s">
        <v>10630</v>
      </c>
      <c r="P3667" s="226" t="s">
        <v>10631</v>
      </c>
      <c r="Q3667" s="226" t="s">
        <v>10632</v>
      </c>
      <c r="R3667" s="212" t="s">
        <v>6056</v>
      </c>
      <c r="S3667" s="212">
        <v>200000833</v>
      </c>
      <c r="T3667" s="236">
        <v>45537</v>
      </c>
      <c r="U3667" s="237" t="s">
        <v>6722</v>
      </c>
      <c r="V3667" s="237">
        <v>45569</v>
      </c>
      <c r="W3667" s="237">
        <v>45573</v>
      </c>
      <c r="X3667" s="237" t="s">
        <v>9173</v>
      </c>
      <c r="Y3667" s="237"/>
      <c r="Z3667" s="237" t="s">
        <v>10634</v>
      </c>
      <c r="AA3667" s="225">
        <v>202409</v>
      </c>
      <c r="AB3667" s="246"/>
      <c r="AC3667" s="247" t="s">
        <v>6708</v>
      </c>
      <c r="AD3667" s="247" t="s">
        <v>6709</v>
      </c>
      <c r="AE3667" s="248">
        <v>0</v>
      </c>
      <c r="AF3667" s="247" t="s">
        <v>6709</v>
      </c>
      <c r="AG3667" s="242" t="str">
        <f>IFERROR(VLOOKUP(작성용!A:A,RM!A:D,4,0),"-")</f>
        <v>오윤지</v>
      </c>
      <c r="AH3667" s="9" t="s">
        <v>6725</v>
      </c>
      <c r="AI3667" s="238" t="s">
        <v>10635</v>
      </c>
      <c r="AJ3667" s="238" t="s">
        <v>9173</v>
      </c>
      <c r="AK3667" s="238" t="s">
        <v>6726</v>
      </c>
      <c r="AL3667" s="238">
        <v>3666</v>
      </c>
    </row>
    <row r="3668" spans="1:38" x14ac:dyDescent="0.3">
      <c r="A3668" s="232" t="s">
        <v>365</v>
      </c>
      <c r="B3668" s="232" t="s">
        <v>10627</v>
      </c>
      <c r="C3668" s="244" t="s">
        <v>6717</v>
      </c>
      <c r="D3668" s="240" t="s">
        <v>10544</v>
      </c>
      <c r="E3668" s="239" t="s">
        <v>10545</v>
      </c>
      <c r="F3668" s="243" t="s">
        <v>6729</v>
      </c>
      <c r="G3668" s="214">
        <v>0</v>
      </c>
      <c r="H3668" s="234" t="s">
        <v>9173</v>
      </c>
      <c r="I3668" s="234"/>
      <c r="J3668" s="234"/>
      <c r="K3668" s="234"/>
      <c r="L3668" s="234"/>
      <c r="M3668" s="234"/>
      <c r="N3668" s="233" t="s">
        <v>6720</v>
      </c>
      <c r="O3668" s="226" t="s">
        <v>10630</v>
      </c>
      <c r="P3668" s="226" t="s">
        <v>10631</v>
      </c>
      <c r="Q3668" s="226" t="s">
        <v>10632</v>
      </c>
      <c r="R3668" s="212" t="s">
        <v>10546</v>
      </c>
      <c r="S3668" s="212">
        <v>200000412</v>
      </c>
      <c r="T3668" s="236">
        <v>45537</v>
      </c>
      <c r="U3668" s="237" t="s">
        <v>6722</v>
      </c>
      <c r="V3668" s="237">
        <v>45569</v>
      </c>
      <c r="W3668" s="237">
        <v>45573</v>
      </c>
      <c r="X3668" s="237" t="s">
        <v>9173</v>
      </c>
      <c r="Y3668" s="237"/>
      <c r="Z3668" s="237" t="s">
        <v>10634</v>
      </c>
      <c r="AA3668" s="225">
        <v>202409</v>
      </c>
      <c r="AB3668" s="246"/>
      <c r="AC3668" s="247" t="s">
        <v>6708</v>
      </c>
      <c r="AD3668" s="247" t="s">
        <v>6709</v>
      </c>
      <c r="AE3668" s="248">
        <v>0</v>
      </c>
      <c r="AF3668" s="247" t="s">
        <v>6709</v>
      </c>
      <c r="AG3668" s="242" t="str">
        <f>IFERROR(VLOOKUP(작성용!A:A,RM!A:D,4,0),"-")</f>
        <v>오윤지</v>
      </c>
      <c r="AH3668" s="9" t="s">
        <v>6725</v>
      </c>
      <c r="AI3668" s="238" t="s">
        <v>10635</v>
      </c>
      <c r="AJ3668" s="238" t="s">
        <v>9173</v>
      </c>
      <c r="AK3668" s="238" t="s">
        <v>6726</v>
      </c>
      <c r="AL3668" s="238">
        <v>3667</v>
      </c>
    </row>
    <row r="3669" spans="1:38" x14ac:dyDescent="0.3">
      <c r="A3669" s="232" t="s">
        <v>365</v>
      </c>
      <c r="B3669" s="232" t="s">
        <v>10627</v>
      </c>
      <c r="C3669" s="244" t="s">
        <v>6717</v>
      </c>
      <c r="D3669" s="240" t="s">
        <v>10675</v>
      </c>
      <c r="E3669" s="239" t="s">
        <v>10676</v>
      </c>
      <c r="F3669" s="243" t="s">
        <v>6729</v>
      </c>
      <c r="G3669" s="214">
        <v>0</v>
      </c>
      <c r="H3669" s="234" t="s">
        <v>9173</v>
      </c>
      <c r="I3669" s="234"/>
      <c r="J3669" s="234"/>
      <c r="K3669" s="234"/>
      <c r="L3669" s="234"/>
      <c r="M3669" s="234"/>
      <c r="N3669" s="233" t="s">
        <v>6720</v>
      </c>
      <c r="O3669" s="226" t="s">
        <v>10630</v>
      </c>
      <c r="P3669" s="226" t="s">
        <v>10631</v>
      </c>
      <c r="Q3669" s="226" t="s">
        <v>10632</v>
      </c>
      <c r="R3669" s="212" t="s">
        <v>10677</v>
      </c>
      <c r="S3669" s="212">
        <v>200000413</v>
      </c>
      <c r="T3669" s="236">
        <v>45537</v>
      </c>
      <c r="U3669" s="237" t="s">
        <v>6722</v>
      </c>
      <c r="V3669" s="237">
        <v>45569</v>
      </c>
      <c r="W3669" s="237">
        <v>45573</v>
      </c>
      <c r="X3669" s="237" t="s">
        <v>9173</v>
      </c>
      <c r="Y3669" s="237"/>
      <c r="Z3669" s="237" t="s">
        <v>10634</v>
      </c>
      <c r="AA3669" s="225">
        <v>202409</v>
      </c>
      <c r="AB3669" s="246"/>
      <c r="AC3669" s="247" t="s">
        <v>6708</v>
      </c>
      <c r="AD3669" s="247" t="s">
        <v>6709</v>
      </c>
      <c r="AE3669" s="248">
        <v>0</v>
      </c>
      <c r="AF3669" s="247" t="s">
        <v>6709</v>
      </c>
      <c r="AG3669" s="242" t="str">
        <f>IFERROR(VLOOKUP(작성용!A:A,RM!A:D,4,0),"-")</f>
        <v>오윤지</v>
      </c>
      <c r="AH3669" s="9" t="s">
        <v>6725</v>
      </c>
      <c r="AI3669" s="238" t="s">
        <v>10635</v>
      </c>
      <c r="AJ3669" s="238" t="s">
        <v>9173</v>
      </c>
      <c r="AK3669" s="238" t="s">
        <v>6726</v>
      </c>
      <c r="AL3669" s="238">
        <v>3668</v>
      </c>
    </row>
    <row r="3670" spans="1:38" x14ac:dyDescent="0.3">
      <c r="A3670" s="232" t="s">
        <v>365</v>
      </c>
      <c r="B3670" s="232" t="s">
        <v>10627</v>
      </c>
      <c r="C3670" s="244" t="s">
        <v>6717</v>
      </c>
      <c r="D3670" s="240" t="s">
        <v>10678</v>
      </c>
      <c r="E3670" s="239" t="s">
        <v>10679</v>
      </c>
      <c r="F3670" s="243" t="s">
        <v>6729</v>
      </c>
      <c r="G3670" s="214">
        <v>0</v>
      </c>
      <c r="H3670" s="234" t="s">
        <v>9173</v>
      </c>
      <c r="I3670" s="234"/>
      <c r="J3670" s="234"/>
      <c r="K3670" s="234"/>
      <c r="L3670" s="234"/>
      <c r="M3670" s="234"/>
      <c r="N3670" s="233" t="s">
        <v>6720</v>
      </c>
      <c r="O3670" s="226" t="s">
        <v>10630</v>
      </c>
      <c r="P3670" s="226" t="s">
        <v>10631</v>
      </c>
      <c r="Q3670" s="226" t="s">
        <v>10632</v>
      </c>
      <c r="R3670" s="212" t="s">
        <v>10680</v>
      </c>
      <c r="S3670" s="212">
        <v>200000920</v>
      </c>
      <c r="T3670" s="236">
        <v>45537</v>
      </c>
      <c r="U3670" s="237" t="s">
        <v>6722</v>
      </c>
      <c r="V3670" s="237">
        <v>45569</v>
      </c>
      <c r="W3670" s="237">
        <v>45573</v>
      </c>
      <c r="X3670" s="237" t="s">
        <v>9173</v>
      </c>
      <c r="Y3670" s="237"/>
      <c r="Z3670" s="237" t="s">
        <v>10634</v>
      </c>
      <c r="AA3670" s="225">
        <v>202409</v>
      </c>
      <c r="AB3670" s="246"/>
      <c r="AC3670" s="247" t="s">
        <v>6708</v>
      </c>
      <c r="AD3670" s="247" t="s">
        <v>6709</v>
      </c>
      <c r="AE3670" s="248">
        <v>0</v>
      </c>
      <c r="AF3670" s="247" t="s">
        <v>6709</v>
      </c>
      <c r="AG3670" s="242" t="str">
        <f>IFERROR(VLOOKUP(작성용!A:A,RM!A:D,4,0),"-")</f>
        <v>오윤지</v>
      </c>
      <c r="AH3670" s="9" t="s">
        <v>6725</v>
      </c>
      <c r="AI3670" s="238" t="s">
        <v>10635</v>
      </c>
      <c r="AJ3670" s="238" t="s">
        <v>9173</v>
      </c>
      <c r="AK3670" s="238" t="s">
        <v>6726</v>
      </c>
      <c r="AL3670" s="238">
        <v>3669</v>
      </c>
    </row>
    <row r="3671" spans="1:38" x14ac:dyDescent="0.3">
      <c r="A3671" s="232" t="s">
        <v>365</v>
      </c>
      <c r="B3671" s="232" t="s">
        <v>10627</v>
      </c>
      <c r="C3671" s="244" t="s">
        <v>6717</v>
      </c>
      <c r="D3671" s="240" t="s">
        <v>8405</v>
      </c>
      <c r="E3671" s="239" t="s">
        <v>5078</v>
      </c>
      <c r="F3671" s="243" t="s">
        <v>6729</v>
      </c>
      <c r="G3671" s="214">
        <v>0</v>
      </c>
      <c r="H3671" s="234" t="s">
        <v>9173</v>
      </c>
      <c r="I3671" s="234"/>
      <c r="J3671" s="234"/>
      <c r="K3671" s="234"/>
      <c r="L3671" s="234"/>
      <c r="M3671" s="234"/>
      <c r="N3671" s="233" t="s">
        <v>6720</v>
      </c>
      <c r="O3671" s="226" t="s">
        <v>10630</v>
      </c>
      <c r="P3671" s="226" t="s">
        <v>10631</v>
      </c>
      <c r="Q3671" s="226" t="s">
        <v>10632</v>
      </c>
      <c r="R3671" s="212" t="s">
        <v>5079</v>
      </c>
      <c r="S3671" s="212">
        <v>210000367</v>
      </c>
      <c r="T3671" s="236">
        <v>45537</v>
      </c>
      <c r="U3671" s="237" t="s">
        <v>6722</v>
      </c>
      <c r="V3671" s="237">
        <v>45569</v>
      </c>
      <c r="W3671" s="237">
        <v>45573</v>
      </c>
      <c r="X3671" s="237" t="s">
        <v>9173</v>
      </c>
      <c r="Y3671" s="237"/>
      <c r="Z3671" s="237" t="s">
        <v>10634</v>
      </c>
      <c r="AA3671" s="225">
        <v>202409</v>
      </c>
      <c r="AB3671" s="246"/>
      <c r="AC3671" s="247" t="s">
        <v>6708</v>
      </c>
      <c r="AD3671" s="247" t="s">
        <v>6709</v>
      </c>
      <c r="AE3671" s="248">
        <v>0</v>
      </c>
      <c r="AF3671" s="247" t="s">
        <v>6709</v>
      </c>
      <c r="AG3671" s="242" t="str">
        <f>IFERROR(VLOOKUP(작성용!A:A,RM!A:D,4,0),"-")</f>
        <v>오윤지</v>
      </c>
      <c r="AH3671" s="9" t="s">
        <v>6725</v>
      </c>
      <c r="AI3671" s="238" t="s">
        <v>10635</v>
      </c>
      <c r="AJ3671" s="238" t="s">
        <v>9173</v>
      </c>
      <c r="AK3671" s="238" t="s">
        <v>6726</v>
      </c>
      <c r="AL3671" s="238">
        <v>3670</v>
      </c>
    </row>
    <row r="3672" spans="1:38" x14ac:dyDescent="0.3">
      <c r="A3672" s="232" t="s">
        <v>365</v>
      </c>
      <c r="B3672" s="232" t="s">
        <v>10627</v>
      </c>
      <c r="C3672" s="244" t="s">
        <v>6717</v>
      </c>
      <c r="D3672" s="240" t="s">
        <v>10681</v>
      </c>
      <c r="E3672" s="239" t="s">
        <v>10682</v>
      </c>
      <c r="F3672" s="243" t="s">
        <v>6729</v>
      </c>
      <c r="G3672" s="214">
        <v>0</v>
      </c>
      <c r="H3672" s="234" t="s">
        <v>9173</v>
      </c>
      <c r="I3672" s="234"/>
      <c r="J3672" s="234"/>
      <c r="K3672" s="234"/>
      <c r="L3672" s="234"/>
      <c r="M3672" s="234"/>
      <c r="N3672" s="233" t="s">
        <v>6720</v>
      </c>
      <c r="O3672" s="226" t="s">
        <v>10630</v>
      </c>
      <c r="P3672" s="226" t="s">
        <v>10631</v>
      </c>
      <c r="Q3672" s="226" t="s">
        <v>10632</v>
      </c>
      <c r="R3672" s="212" t="s">
        <v>10683</v>
      </c>
      <c r="S3672" s="212">
        <v>200000729</v>
      </c>
      <c r="T3672" s="236">
        <v>45537</v>
      </c>
      <c r="U3672" s="237" t="s">
        <v>6722</v>
      </c>
      <c r="V3672" s="237">
        <v>45569</v>
      </c>
      <c r="W3672" s="237">
        <v>45573</v>
      </c>
      <c r="X3672" s="237" t="s">
        <v>9173</v>
      </c>
      <c r="Y3672" s="237"/>
      <c r="Z3672" s="237" t="s">
        <v>10634</v>
      </c>
      <c r="AA3672" s="225">
        <v>202409</v>
      </c>
      <c r="AB3672" s="246"/>
      <c r="AC3672" s="247" t="s">
        <v>6708</v>
      </c>
      <c r="AD3672" s="247" t="s">
        <v>6709</v>
      </c>
      <c r="AE3672" s="248">
        <v>0</v>
      </c>
      <c r="AF3672" s="247" t="s">
        <v>6709</v>
      </c>
      <c r="AG3672" s="242" t="str">
        <f>IFERROR(VLOOKUP(작성용!A:A,RM!A:D,4,0),"-")</f>
        <v>오윤지</v>
      </c>
      <c r="AH3672" s="9" t="s">
        <v>6725</v>
      </c>
      <c r="AI3672" s="238" t="s">
        <v>10635</v>
      </c>
      <c r="AJ3672" s="238" t="s">
        <v>9173</v>
      </c>
      <c r="AK3672" s="238" t="s">
        <v>6726</v>
      </c>
      <c r="AL3672" s="238">
        <v>3671</v>
      </c>
    </row>
    <row r="3673" spans="1:38" x14ac:dyDescent="0.3">
      <c r="A3673" s="232" t="s">
        <v>365</v>
      </c>
      <c r="B3673" s="232" t="s">
        <v>10627</v>
      </c>
      <c r="C3673" s="244" t="s">
        <v>6717</v>
      </c>
      <c r="D3673" s="240" t="s">
        <v>10684</v>
      </c>
      <c r="E3673" s="239" t="s">
        <v>10685</v>
      </c>
      <c r="F3673" s="243" t="s">
        <v>6729</v>
      </c>
      <c r="G3673" s="214">
        <v>0</v>
      </c>
      <c r="H3673" s="234" t="s">
        <v>9173</v>
      </c>
      <c r="I3673" s="234"/>
      <c r="J3673" s="234"/>
      <c r="K3673" s="234"/>
      <c r="L3673" s="234"/>
      <c r="M3673" s="234"/>
      <c r="N3673" s="233" t="s">
        <v>6720</v>
      </c>
      <c r="O3673" s="226" t="s">
        <v>10630</v>
      </c>
      <c r="P3673" s="226" t="s">
        <v>10631</v>
      </c>
      <c r="Q3673" s="226" t="s">
        <v>10632</v>
      </c>
      <c r="R3673" s="212" t="s">
        <v>10686</v>
      </c>
      <c r="S3673" s="212">
        <v>200000975</v>
      </c>
      <c r="T3673" s="236">
        <v>45537</v>
      </c>
      <c r="U3673" s="237" t="s">
        <v>6722</v>
      </c>
      <c r="V3673" s="237">
        <v>45569</v>
      </c>
      <c r="W3673" s="237">
        <v>45573</v>
      </c>
      <c r="X3673" s="237" t="s">
        <v>9173</v>
      </c>
      <c r="Y3673" s="237"/>
      <c r="Z3673" s="237" t="s">
        <v>10634</v>
      </c>
      <c r="AA3673" s="225">
        <v>202409</v>
      </c>
      <c r="AB3673" s="246"/>
      <c r="AC3673" s="247" t="s">
        <v>6708</v>
      </c>
      <c r="AD3673" s="247" t="s">
        <v>6709</v>
      </c>
      <c r="AE3673" s="248">
        <v>0</v>
      </c>
      <c r="AF3673" s="247" t="s">
        <v>6709</v>
      </c>
      <c r="AG3673" s="242" t="str">
        <f>IFERROR(VLOOKUP(작성용!A:A,RM!A:D,4,0),"-")</f>
        <v>오윤지</v>
      </c>
      <c r="AH3673" s="9" t="s">
        <v>6725</v>
      </c>
      <c r="AI3673" s="238" t="s">
        <v>10635</v>
      </c>
      <c r="AJ3673" s="238" t="s">
        <v>9173</v>
      </c>
      <c r="AK3673" s="238" t="s">
        <v>6726</v>
      </c>
      <c r="AL3673" s="238">
        <v>3672</v>
      </c>
    </row>
    <row r="3674" spans="1:38" x14ac:dyDescent="0.3">
      <c r="A3674" s="232" t="s">
        <v>365</v>
      </c>
      <c r="B3674" s="232" t="s">
        <v>10627</v>
      </c>
      <c r="C3674" s="244" t="s">
        <v>6717</v>
      </c>
      <c r="D3674" s="240" t="s">
        <v>10548</v>
      </c>
      <c r="E3674" s="239" t="s">
        <v>10549</v>
      </c>
      <c r="F3674" s="243" t="s">
        <v>6729</v>
      </c>
      <c r="G3674" s="214">
        <v>0</v>
      </c>
      <c r="H3674" s="234" t="s">
        <v>9173</v>
      </c>
      <c r="I3674" s="234"/>
      <c r="J3674" s="234"/>
      <c r="K3674" s="234"/>
      <c r="L3674" s="234"/>
      <c r="M3674" s="234"/>
      <c r="N3674" s="233" t="s">
        <v>6720</v>
      </c>
      <c r="O3674" s="226" t="s">
        <v>10630</v>
      </c>
      <c r="P3674" s="226" t="s">
        <v>10631</v>
      </c>
      <c r="Q3674" s="226" t="s">
        <v>10632</v>
      </c>
      <c r="R3674" s="212" t="s">
        <v>10550</v>
      </c>
      <c r="S3674" s="212">
        <v>210000065</v>
      </c>
      <c r="T3674" s="236">
        <v>45537</v>
      </c>
      <c r="U3674" s="237" t="s">
        <v>6722</v>
      </c>
      <c r="V3674" s="237">
        <v>45569</v>
      </c>
      <c r="W3674" s="237">
        <v>45573</v>
      </c>
      <c r="X3674" s="237" t="s">
        <v>9173</v>
      </c>
      <c r="Y3674" s="237"/>
      <c r="Z3674" s="237" t="s">
        <v>10634</v>
      </c>
      <c r="AA3674" s="225">
        <v>202409</v>
      </c>
      <c r="AB3674" s="246"/>
      <c r="AC3674" s="247" t="s">
        <v>6708</v>
      </c>
      <c r="AD3674" s="247" t="s">
        <v>6709</v>
      </c>
      <c r="AE3674" s="248">
        <v>0</v>
      </c>
      <c r="AF3674" s="247" t="s">
        <v>6709</v>
      </c>
      <c r="AG3674" s="242" t="str">
        <f>IFERROR(VLOOKUP(작성용!A:A,RM!A:D,4,0),"-")</f>
        <v>오윤지</v>
      </c>
      <c r="AH3674" s="9" t="s">
        <v>6725</v>
      </c>
      <c r="AI3674" s="238" t="s">
        <v>10635</v>
      </c>
      <c r="AJ3674" s="238" t="s">
        <v>9173</v>
      </c>
      <c r="AK3674" s="238" t="s">
        <v>6726</v>
      </c>
      <c r="AL3674" s="238">
        <v>3673</v>
      </c>
    </row>
    <row r="3675" spans="1:38" x14ac:dyDescent="0.3">
      <c r="A3675" s="232" t="s">
        <v>365</v>
      </c>
      <c r="B3675" s="232" t="s">
        <v>10627</v>
      </c>
      <c r="C3675" s="244" t="s">
        <v>6717</v>
      </c>
      <c r="D3675" s="240" t="s">
        <v>10552</v>
      </c>
      <c r="E3675" s="239" t="s">
        <v>10553</v>
      </c>
      <c r="F3675" s="243" t="s">
        <v>6729</v>
      </c>
      <c r="G3675" s="214">
        <v>0</v>
      </c>
      <c r="H3675" s="234" t="s">
        <v>9173</v>
      </c>
      <c r="I3675" s="234"/>
      <c r="J3675" s="234"/>
      <c r="K3675" s="234"/>
      <c r="L3675" s="234"/>
      <c r="M3675" s="234"/>
      <c r="N3675" s="233" t="s">
        <v>6720</v>
      </c>
      <c r="O3675" s="226" t="s">
        <v>10630</v>
      </c>
      <c r="P3675" s="226" t="s">
        <v>10631</v>
      </c>
      <c r="Q3675" s="226" t="s">
        <v>10632</v>
      </c>
      <c r="R3675" s="212" t="s">
        <v>10554</v>
      </c>
      <c r="S3675" s="212">
        <v>210000111</v>
      </c>
      <c r="T3675" s="236">
        <v>45537</v>
      </c>
      <c r="U3675" s="237" t="s">
        <v>6722</v>
      </c>
      <c r="V3675" s="237">
        <v>45569</v>
      </c>
      <c r="W3675" s="237">
        <v>45573</v>
      </c>
      <c r="X3675" s="237" t="s">
        <v>9173</v>
      </c>
      <c r="Y3675" s="237"/>
      <c r="Z3675" s="237" t="s">
        <v>10634</v>
      </c>
      <c r="AA3675" s="225">
        <v>202409</v>
      </c>
      <c r="AB3675" s="246"/>
      <c r="AC3675" s="247" t="s">
        <v>6708</v>
      </c>
      <c r="AD3675" s="247" t="s">
        <v>6709</v>
      </c>
      <c r="AE3675" s="248">
        <v>0</v>
      </c>
      <c r="AF3675" s="247" t="s">
        <v>6709</v>
      </c>
      <c r="AG3675" s="242" t="str">
        <f>IFERROR(VLOOKUP(작성용!A:A,RM!A:D,4,0),"-")</f>
        <v>오윤지</v>
      </c>
      <c r="AH3675" s="9" t="s">
        <v>6725</v>
      </c>
      <c r="AI3675" s="238" t="s">
        <v>10635</v>
      </c>
      <c r="AJ3675" s="238" t="s">
        <v>9173</v>
      </c>
      <c r="AK3675" s="238" t="s">
        <v>6726</v>
      </c>
      <c r="AL3675" s="238">
        <v>3674</v>
      </c>
    </row>
    <row r="3676" spans="1:38" x14ac:dyDescent="0.3">
      <c r="A3676" s="232" t="s">
        <v>365</v>
      </c>
      <c r="B3676" s="232" t="s">
        <v>10627</v>
      </c>
      <c r="C3676" s="244" t="s">
        <v>6717</v>
      </c>
      <c r="D3676" s="240" t="s">
        <v>10687</v>
      </c>
      <c r="E3676" s="239" t="s">
        <v>10688</v>
      </c>
      <c r="F3676" s="243" t="s">
        <v>6729</v>
      </c>
      <c r="G3676" s="214">
        <v>0</v>
      </c>
      <c r="H3676" s="234" t="s">
        <v>9173</v>
      </c>
      <c r="I3676" s="234"/>
      <c r="J3676" s="234"/>
      <c r="K3676" s="234"/>
      <c r="L3676" s="234"/>
      <c r="M3676" s="234"/>
      <c r="N3676" s="233" t="s">
        <v>6720</v>
      </c>
      <c r="O3676" s="226" t="s">
        <v>10630</v>
      </c>
      <c r="P3676" s="226" t="s">
        <v>10631</v>
      </c>
      <c r="Q3676" s="226" t="s">
        <v>10632</v>
      </c>
      <c r="R3676" s="212" t="s">
        <v>10689</v>
      </c>
      <c r="S3676" s="212">
        <v>200000977</v>
      </c>
      <c r="T3676" s="236">
        <v>45537</v>
      </c>
      <c r="U3676" s="237" t="s">
        <v>6722</v>
      </c>
      <c r="V3676" s="237">
        <v>45569</v>
      </c>
      <c r="W3676" s="237">
        <v>45573</v>
      </c>
      <c r="X3676" s="237" t="s">
        <v>9173</v>
      </c>
      <c r="Y3676" s="237"/>
      <c r="Z3676" s="237" t="s">
        <v>10634</v>
      </c>
      <c r="AA3676" s="225">
        <v>202409</v>
      </c>
      <c r="AB3676" s="246"/>
      <c r="AC3676" s="247" t="s">
        <v>6708</v>
      </c>
      <c r="AD3676" s="247" t="s">
        <v>6709</v>
      </c>
      <c r="AE3676" s="248">
        <v>0</v>
      </c>
      <c r="AF3676" s="247" t="s">
        <v>6709</v>
      </c>
      <c r="AG3676" s="242" t="str">
        <f>IFERROR(VLOOKUP(작성용!A:A,RM!A:D,4,0),"-")</f>
        <v>오윤지</v>
      </c>
      <c r="AH3676" s="9" t="s">
        <v>6725</v>
      </c>
      <c r="AI3676" s="238" t="s">
        <v>10635</v>
      </c>
      <c r="AJ3676" s="238" t="s">
        <v>9173</v>
      </c>
      <c r="AK3676" s="238" t="s">
        <v>6726</v>
      </c>
      <c r="AL3676" s="238">
        <v>3675</v>
      </c>
    </row>
    <row r="3677" spans="1:38" x14ac:dyDescent="0.3">
      <c r="A3677" s="232" t="s">
        <v>365</v>
      </c>
      <c r="B3677" s="232" t="s">
        <v>10627</v>
      </c>
      <c r="C3677" s="244" t="s">
        <v>6717</v>
      </c>
      <c r="D3677" s="240" t="s">
        <v>10690</v>
      </c>
      <c r="E3677" s="239" t="s">
        <v>10691</v>
      </c>
      <c r="F3677" s="243" t="s">
        <v>6729</v>
      </c>
      <c r="G3677" s="214">
        <v>0</v>
      </c>
      <c r="H3677" s="234" t="s">
        <v>9173</v>
      </c>
      <c r="I3677" s="234"/>
      <c r="J3677" s="234"/>
      <c r="K3677" s="234"/>
      <c r="L3677" s="234"/>
      <c r="M3677" s="234"/>
      <c r="N3677" s="233" t="s">
        <v>6720</v>
      </c>
      <c r="O3677" s="226" t="s">
        <v>10630</v>
      </c>
      <c r="P3677" s="226" t="s">
        <v>10631</v>
      </c>
      <c r="Q3677" s="226" t="s">
        <v>10632</v>
      </c>
      <c r="R3677" s="212" t="s">
        <v>10692</v>
      </c>
      <c r="S3677" s="212">
        <v>210000066</v>
      </c>
      <c r="T3677" s="236">
        <v>45537</v>
      </c>
      <c r="U3677" s="237" t="s">
        <v>6722</v>
      </c>
      <c r="V3677" s="237">
        <v>45569</v>
      </c>
      <c r="W3677" s="237">
        <v>45573</v>
      </c>
      <c r="X3677" s="237" t="s">
        <v>9173</v>
      </c>
      <c r="Y3677" s="237"/>
      <c r="Z3677" s="237" t="s">
        <v>10634</v>
      </c>
      <c r="AA3677" s="225">
        <v>202409</v>
      </c>
      <c r="AB3677" s="246"/>
      <c r="AC3677" s="247" t="s">
        <v>6708</v>
      </c>
      <c r="AD3677" s="247" t="s">
        <v>6709</v>
      </c>
      <c r="AE3677" s="248">
        <v>0</v>
      </c>
      <c r="AF3677" s="247" t="s">
        <v>6709</v>
      </c>
      <c r="AG3677" s="242" t="str">
        <f>IFERROR(VLOOKUP(작성용!A:A,RM!A:D,4,0),"-")</f>
        <v>오윤지</v>
      </c>
      <c r="AH3677" s="9" t="s">
        <v>6725</v>
      </c>
      <c r="AI3677" s="238" t="s">
        <v>10635</v>
      </c>
      <c r="AJ3677" s="238" t="s">
        <v>9173</v>
      </c>
      <c r="AK3677" s="238" t="s">
        <v>6726</v>
      </c>
      <c r="AL3677" s="238">
        <v>3676</v>
      </c>
    </row>
    <row r="3678" spans="1:38" x14ac:dyDescent="0.3">
      <c r="A3678" s="232" t="s">
        <v>365</v>
      </c>
      <c r="B3678" s="232" t="s">
        <v>10627</v>
      </c>
      <c r="C3678" s="244" t="s">
        <v>6717</v>
      </c>
      <c r="D3678" s="240" t="s">
        <v>10142</v>
      </c>
      <c r="E3678" s="239" t="s">
        <v>6131</v>
      </c>
      <c r="F3678" s="243" t="s">
        <v>6729</v>
      </c>
      <c r="G3678" s="214">
        <v>0</v>
      </c>
      <c r="H3678" s="234" t="s">
        <v>9173</v>
      </c>
      <c r="I3678" s="234"/>
      <c r="J3678" s="234"/>
      <c r="K3678" s="234"/>
      <c r="L3678" s="234"/>
      <c r="M3678" s="234"/>
      <c r="N3678" s="233" t="s">
        <v>6720</v>
      </c>
      <c r="O3678" s="226" t="s">
        <v>10630</v>
      </c>
      <c r="P3678" s="226" t="s">
        <v>10631</v>
      </c>
      <c r="Q3678" s="226" t="s">
        <v>10632</v>
      </c>
      <c r="R3678" s="212" t="s">
        <v>6132</v>
      </c>
      <c r="S3678" s="212">
        <v>210000218</v>
      </c>
      <c r="T3678" s="236">
        <v>45537</v>
      </c>
      <c r="U3678" s="237" t="s">
        <v>6722</v>
      </c>
      <c r="V3678" s="237">
        <v>45569</v>
      </c>
      <c r="W3678" s="237">
        <v>45573</v>
      </c>
      <c r="X3678" s="237" t="s">
        <v>9173</v>
      </c>
      <c r="Y3678" s="237"/>
      <c r="Z3678" s="237" t="s">
        <v>10634</v>
      </c>
      <c r="AA3678" s="225">
        <v>202409</v>
      </c>
      <c r="AB3678" s="246"/>
      <c r="AC3678" s="247" t="s">
        <v>6708</v>
      </c>
      <c r="AD3678" s="247" t="s">
        <v>6709</v>
      </c>
      <c r="AE3678" s="248">
        <v>0</v>
      </c>
      <c r="AF3678" s="247" t="s">
        <v>6709</v>
      </c>
      <c r="AG3678" s="242" t="str">
        <f>IFERROR(VLOOKUP(작성용!A:A,RM!A:D,4,0),"-")</f>
        <v>오윤지</v>
      </c>
      <c r="AH3678" s="9" t="s">
        <v>6725</v>
      </c>
      <c r="AI3678" s="238" t="s">
        <v>10635</v>
      </c>
      <c r="AJ3678" s="238" t="s">
        <v>9173</v>
      </c>
      <c r="AK3678" s="238" t="s">
        <v>6726</v>
      </c>
      <c r="AL3678" s="238">
        <v>3677</v>
      </c>
    </row>
    <row r="3679" spans="1:38" x14ac:dyDescent="0.3">
      <c r="A3679" s="232" t="s">
        <v>365</v>
      </c>
      <c r="B3679" s="232" t="s">
        <v>10627</v>
      </c>
      <c r="C3679" s="244" t="s">
        <v>6717</v>
      </c>
      <c r="D3679" s="240" t="s">
        <v>10144</v>
      </c>
      <c r="E3679" s="239" t="s">
        <v>6137</v>
      </c>
      <c r="F3679" s="243" t="s">
        <v>6729</v>
      </c>
      <c r="G3679" s="214">
        <v>0</v>
      </c>
      <c r="H3679" s="234" t="s">
        <v>9173</v>
      </c>
      <c r="I3679" s="234"/>
      <c r="J3679" s="234"/>
      <c r="K3679" s="234"/>
      <c r="L3679" s="234"/>
      <c r="M3679" s="234"/>
      <c r="N3679" s="233" t="s">
        <v>6720</v>
      </c>
      <c r="O3679" s="226" t="s">
        <v>10630</v>
      </c>
      <c r="P3679" s="226" t="s">
        <v>10631</v>
      </c>
      <c r="Q3679" s="226" t="s">
        <v>10632</v>
      </c>
      <c r="R3679" s="212" t="s">
        <v>6138</v>
      </c>
      <c r="S3679" s="212">
        <v>210000802</v>
      </c>
      <c r="T3679" s="236">
        <v>45537</v>
      </c>
      <c r="U3679" s="237" t="s">
        <v>6722</v>
      </c>
      <c r="V3679" s="237">
        <v>45569</v>
      </c>
      <c r="W3679" s="237">
        <v>45573</v>
      </c>
      <c r="X3679" s="237" t="s">
        <v>9173</v>
      </c>
      <c r="Y3679" s="237"/>
      <c r="Z3679" s="237" t="s">
        <v>10634</v>
      </c>
      <c r="AA3679" s="225">
        <v>202409</v>
      </c>
      <c r="AB3679" s="246"/>
      <c r="AC3679" s="247" t="s">
        <v>6708</v>
      </c>
      <c r="AD3679" s="247" t="s">
        <v>6709</v>
      </c>
      <c r="AE3679" s="248">
        <v>0</v>
      </c>
      <c r="AF3679" s="247" t="s">
        <v>6709</v>
      </c>
      <c r="AG3679" s="242" t="str">
        <f>IFERROR(VLOOKUP(작성용!A:A,RM!A:D,4,0),"-")</f>
        <v>오윤지</v>
      </c>
      <c r="AH3679" s="9" t="s">
        <v>6725</v>
      </c>
      <c r="AI3679" s="238" t="s">
        <v>10635</v>
      </c>
      <c r="AJ3679" s="238" t="s">
        <v>9173</v>
      </c>
      <c r="AK3679" s="238" t="s">
        <v>6726</v>
      </c>
      <c r="AL3679" s="238">
        <v>3678</v>
      </c>
    </row>
    <row r="3680" spans="1:38" x14ac:dyDescent="0.3">
      <c r="A3680" s="232" t="s">
        <v>365</v>
      </c>
      <c r="B3680" s="232" t="s">
        <v>10627</v>
      </c>
      <c r="C3680" s="244" t="s">
        <v>6717</v>
      </c>
      <c r="D3680" s="240" t="s">
        <v>10560</v>
      </c>
      <c r="E3680" s="239" t="s">
        <v>10561</v>
      </c>
      <c r="F3680" s="243" t="s">
        <v>6729</v>
      </c>
      <c r="G3680" s="214">
        <v>0</v>
      </c>
      <c r="H3680" s="234" t="s">
        <v>9173</v>
      </c>
      <c r="I3680" s="234"/>
      <c r="J3680" s="234"/>
      <c r="K3680" s="234"/>
      <c r="L3680" s="234"/>
      <c r="M3680" s="234"/>
      <c r="N3680" s="233" t="s">
        <v>6720</v>
      </c>
      <c r="O3680" s="226" t="s">
        <v>10630</v>
      </c>
      <c r="P3680" s="226" t="s">
        <v>10631</v>
      </c>
      <c r="Q3680" s="226" t="s">
        <v>10632</v>
      </c>
      <c r="R3680" s="212" t="s">
        <v>10562</v>
      </c>
      <c r="S3680" s="212">
        <v>200001001</v>
      </c>
      <c r="T3680" s="236">
        <v>45537</v>
      </c>
      <c r="U3680" s="237" t="s">
        <v>6722</v>
      </c>
      <c r="V3680" s="237">
        <v>45569</v>
      </c>
      <c r="W3680" s="237">
        <v>45573</v>
      </c>
      <c r="X3680" s="237" t="s">
        <v>9173</v>
      </c>
      <c r="Y3680" s="237"/>
      <c r="Z3680" s="237" t="s">
        <v>10634</v>
      </c>
      <c r="AA3680" s="225">
        <v>202409</v>
      </c>
      <c r="AB3680" s="246"/>
      <c r="AC3680" s="247" t="s">
        <v>6708</v>
      </c>
      <c r="AD3680" s="247" t="s">
        <v>6709</v>
      </c>
      <c r="AE3680" s="248">
        <v>0</v>
      </c>
      <c r="AF3680" s="247" t="s">
        <v>6709</v>
      </c>
      <c r="AG3680" s="242" t="str">
        <f>IFERROR(VLOOKUP(작성용!A:A,RM!A:D,4,0),"-")</f>
        <v>오윤지</v>
      </c>
      <c r="AH3680" s="9" t="s">
        <v>6725</v>
      </c>
      <c r="AI3680" s="238" t="s">
        <v>10635</v>
      </c>
      <c r="AJ3680" s="238" t="s">
        <v>9173</v>
      </c>
      <c r="AK3680" s="238" t="s">
        <v>6726</v>
      </c>
      <c r="AL3680" s="238">
        <v>3679</v>
      </c>
    </row>
    <row r="3681" spans="1:38" x14ac:dyDescent="0.3">
      <c r="A3681" s="232" t="s">
        <v>365</v>
      </c>
      <c r="B3681" s="232" t="s">
        <v>10627</v>
      </c>
      <c r="C3681" s="244" t="s">
        <v>6717</v>
      </c>
      <c r="D3681" s="240" t="s">
        <v>10565</v>
      </c>
      <c r="E3681" s="239" t="s">
        <v>10566</v>
      </c>
      <c r="F3681" s="243" t="s">
        <v>6729</v>
      </c>
      <c r="G3681" s="214">
        <v>0</v>
      </c>
      <c r="H3681" s="234" t="s">
        <v>9173</v>
      </c>
      <c r="I3681" s="234"/>
      <c r="J3681" s="234"/>
      <c r="K3681" s="234"/>
      <c r="L3681" s="234"/>
      <c r="M3681" s="234"/>
      <c r="N3681" s="233" t="s">
        <v>6720</v>
      </c>
      <c r="O3681" s="226" t="s">
        <v>10630</v>
      </c>
      <c r="P3681" s="226" t="s">
        <v>10631</v>
      </c>
      <c r="Q3681" s="226" t="s">
        <v>10632</v>
      </c>
      <c r="R3681" s="212" t="s">
        <v>10567</v>
      </c>
      <c r="S3681" s="212">
        <v>210000055</v>
      </c>
      <c r="T3681" s="236">
        <v>45537</v>
      </c>
      <c r="U3681" s="237" t="s">
        <v>6722</v>
      </c>
      <c r="V3681" s="237">
        <v>45569</v>
      </c>
      <c r="W3681" s="237">
        <v>45573</v>
      </c>
      <c r="X3681" s="237" t="s">
        <v>9173</v>
      </c>
      <c r="Y3681" s="237"/>
      <c r="Z3681" s="237" t="s">
        <v>10634</v>
      </c>
      <c r="AA3681" s="225">
        <v>202409</v>
      </c>
      <c r="AB3681" s="246"/>
      <c r="AC3681" s="247" t="s">
        <v>6708</v>
      </c>
      <c r="AD3681" s="247" t="s">
        <v>6709</v>
      </c>
      <c r="AE3681" s="248">
        <v>0</v>
      </c>
      <c r="AF3681" s="247" t="s">
        <v>6709</v>
      </c>
      <c r="AG3681" s="242" t="str">
        <f>IFERROR(VLOOKUP(작성용!A:A,RM!A:D,4,0),"-")</f>
        <v>오윤지</v>
      </c>
      <c r="AH3681" s="9" t="s">
        <v>6725</v>
      </c>
      <c r="AI3681" s="238" t="s">
        <v>10635</v>
      </c>
      <c r="AJ3681" s="238" t="s">
        <v>9173</v>
      </c>
      <c r="AK3681" s="238" t="s">
        <v>6726</v>
      </c>
      <c r="AL3681" s="238">
        <v>3680</v>
      </c>
    </row>
    <row r="3682" spans="1:38" x14ac:dyDescent="0.3">
      <c r="A3682" s="232" t="s">
        <v>365</v>
      </c>
      <c r="B3682" s="232" t="s">
        <v>10627</v>
      </c>
      <c r="C3682" s="244" t="s">
        <v>6717</v>
      </c>
      <c r="D3682" s="240" t="s">
        <v>10693</v>
      </c>
      <c r="E3682" s="239" t="s">
        <v>10694</v>
      </c>
      <c r="F3682" s="243" t="s">
        <v>6729</v>
      </c>
      <c r="G3682" s="214">
        <v>0</v>
      </c>
      <c r="H3682" s="234" t="s">
        <v>9173</v>
      </c>
      <c r="I3682" s="234"/>
      <c r="J3682" s="234"/>
      <c r="K3682" s="234"/>
      <c r="L3682" s="234"/>
      <c r="M3682" s="234"/>
      <c r="N3682" s="233" t="s">
        <v>6720</v>
      </c>
      <c r="O3682" s="226" t="s">
        <v>10630</v>
      </c>
      <c r="P3682" s="226" t="s">
        <v>10631</v>
      </c>
      <c r="Q3682" s="226" t="s">
        <v>10632</v>
      </c>
      <c r="R3682" s="212" t="s">
        <v>10695</v>
      </c>
      <c r="S3682" s="212">
        <v>210000538</v>
      </c>
      <c r="T3682" s="236">
        <v>45537</v>
      </c>
      <c r="U3682" s="237" t="s">
        <v>6722</v>
      </c>
      <c r="V3682" s="237">
        <v>45569</v>
      </c>
      <c r="W3682" s="237">
        <v>45573</v>
      </c>
      <c r="X3682" s="237" t="s">
        <v>9173</v>
      </c>
      <c r="Y3682" s="237"/>
      <c r="Z3682" s="237" t="s">
        <v>10634</v>
      </c>
      <c r="AA3682" s="225">
        <v>202409</v>
      </c>
      <c r="AB3682" s="246"/>
      <c r="AC3682" s="247" t="s">
        <v>6708</v>
      </c>
      <c r="AD3682" s="247" t="s">
        <v>6709</v>
      </c>
      <c r="AE3682" s="248">
        <v>0</v>
      </c>
      <c r="AF3682" s="247" t="s">
        <v>6709</v>
      </c>
      <c r="AG3682" s="242" t="str">
        <f>IFERROR(VLOOKUP(작성용!A:A,RM!A:D,4,0),"-")</f>
        <v>오윤지</v>
      </c>
      <c r="AH3682" s="9" t="s">
        <v>6725</v>
      </c>
      <c r="AI3682" s="238" t="s">
        <v>10635</v>
      </c>
      <c r="AJ3682" s="238" t="s">
        <v>9173</v>
      </c>
      <c r="AK3682" s="238" t="s">
        <v>6726</v>
      </c>
      <c r="AL3682" s="238">
        <v>3681</v>
      </c>
    </row>
    <row r="3683" spans="1:38" x14ac:dyDescent="0.3">
      <c r="A3683" s="232" t="s">
        <v>365</v>
      </c>
      <c r="B3683" s="232" t="s">
        <v>10627</v>
      </c>
      <c r="C3683" s="244" t="s">
        <v>6717</v>
      </c>
      <c r="D3683" s="240" t="s">
        <v>10696</v>
      </c>
      <c r="E3683" s="239" t="s">
        <v>10697</v>
      </c>
      <c r="F3683" s="243" t="s">
        <v>6729</v>
      </c>
      <c r="G3683" s="214">
        <v>0</v>
      </c>
      <c r="H3683" s="234" t="s">
        <v>9173</v>
      </c>
      <c r="I3683" s="234"/>
      <c r="J3683" s="234"/>
      <c r="K3683" s="234"/>
      <c r="L3683" s="234"/>
      <c r="M3683" s="234"/>
      <c r="N3683" s="233" t="s">
        <v>6720</v>
      </c>
      <c r="O3683" s="226" t="s">
        <v>10630</v>
      </c>
      <c r="P3683" s="226" t="s">
        <v>10631</v>
      </c>
      <c r="Q3683" s="226" t="s">
        <v>10632</v>
      </c>
      <c r="R3683" s="212" t="s">
        <v>10698</v>
      </c>
      <c r="S3683" s="212">
        <v>200000410</v>
      </c>
      <c r="T3683" s="236">
        <v>45537</v>
      </c>
      <c r="U3683" s="237" t="s">
        <v>6722</v>
      </c>
      <c r="V3683" s="237">
        <v>45569</v>
      </c>
      <c r="W3683" s="237">
        <v>45573</v>
      </c>
      <c r="X3683" s="237" t="s">
        <v>9173</v>
      </c>
      <c r="Y3683" s="237"/>
      <c r="Z3683" s="237" t="s">
        <v>10634</v>
      </c>
      <c r="AA3683" s="225">
        <v>202409</v>
      </c>
      <c r="AB3683" s="246"/>
      <c r="AC3683" s="247" t="s">
        <v>6708</v>
      </c>
      <c r="AD3683" s="247" t="s">
        <v>6709</v>
      </c>
      <c r="AE3683" s="248">
        <v>0</v>
      </c>
      <c r="AF3683" s="247" t="s">
        <v>6709</v>
      </c>
      <c r="AG3683" s="242" t="str">
        <f>IFERROR(VLOOKUP(작성용!A:A,RM!A:D,4,0),"-")</f>
        <v>오윤지</v>
      </c>
      <c r="AH3683" s="9" t="s">
        <v>6725</v>
      </c>
      <c r="AI3683" s="238" t="s">
        <v>10635</v>
      </c>
      <c r="AJ3683" s="238" t="s">
        <v>9173</v>
      </c>
      <c r="AK3683" s="238" t="s">
        <v>6726</v>
      </c>
      <c r="AL3683" s="238">
        <v>3682</v>
      </c>
    </row>
    <row r="3684" spans="1:38" x14ac:dyDescent="0.3">
      <c r="A3684" s="232" t="s">
        <v>365</v>
      </c>
      <c r="B3684" s="232" t="s">
        <v>10627</v>
      </c>
      <c r="C3684" s="244" t="s">
        <v>6717</v>
      </c>
      <c r="D3684" s="240" t="s">
        <v>10556</v>
      </c>
      <c r="E3684" s="239" t="s">
        <v>10557</v>
      </c>
      <c r="F3684" s="243" t="s">
        <v>6729</v>
      </c>
      <c r="G3684" s="214">
        <v>0</v>
      </c>
      <c r="H3684" s="234" t="s">
        <v>9173</v>
      </c>
      <c r="I3684" s="234"/>
      <c r="J3684" s="234"/>
      <c r="K3684" s="234"/>
      <c r="L3684" s="234"/>
      <c r="M3684" s="234"/>
      <c r="N3684" s="233" t="s">
        <v>6720</v>
      </c>
      <c r="O3684" s="226" t="s">
        <v>10630</v>
      </c>
      <c r="P3684" s="226" t="s">
        <v>10631</v>
      </c>
      <c r="Q3684" s="226" t="s">
        <v>10632</v>
      </c>
      <c r="R3684" s="212" t="s">
        <v>10558</v>
      </c>
      <c r="S3684" s="212">
        <v>210000035</v>
      </c>
      <c r="T3684" s="236">
        <v>45537</v>
      </c>
      <c r="U3684" s="237" t="s">
        <v>6722</v>
      </c>
      <c r="V3684" s="237">
        <v>45569</v>
      </c>
      <c r="W3684" s="237">
        <v>45573</v>
      </c>
      <c r="X3684" s="237" t="s">
        <v>9173</v>
      </c>
      <c r="Y3684" s="237"/>
      <c r="Z3684" s="237" t="s">
        <v>10634</v>
      </c>
      <c r="AA3684" s="225">
        <v>202409</v>
      </c>
      <c r="AB3684" s="246"/>
      <c r="AC3684" s="247" t="s">
        <v>6708</v>
      </c>
      <c r="AD3684" s="247" t="s">
        <v>6709</v>
      </c>
      <c r="AE3684" s="248">
        <v>0</v>
      </c>
      <c r="AF3684" s="247" t="s">
        <v>6709</v>
      </c>
      <c r="AG3684" s="242" t="str">
        <f>IFERROR(VLOOKUP(작성용!A:A,RM!A:D,4,0),"-")</f>
        <v>오윤지</v>
      </c>
      <c r="AH3684" s="9" t="s">
        <v>6725</v>
      </c>
      <c r="AI3684" s="238" t="s">
        <v>10635</v>
      </c>
      <c r="AJ3684" s="238" t="s">
        <v>9173</v>
      </c>
      <c r="AK3684" s="238" t="s">
        <v>6726</v>
      </c>
      <c r="AL3684" s="238">
        <v>3683</v>
      </c>
    </row>
    <row r="3685" spans="1:38" x14ac:dyDescent="0.3">
      <c r="A3685" s="232" t="s">
        <v>365</v>
      </c>
      <c r="B3685" s="232" t="s">
        <v>10627</v>
      </c>
      <c r="C3685" s="244" t="s">
        <v>6717</v>
      </c>
      <c r="D3685" s="240" t="s">
        <v>10699</v>
      </c>
      <c r="E3685" s="239" t="s">
        <v>10700</v>
      </c>
      <c r="F3685" s="243" t="s">
        <v>6729</v>
      </c>
      <c r="G3685" s="214">
        <v>0</v>
      </c>
      <c r="H3685" s="234" t="s">
        <v>9173</v>
      </c>
      <c r="I3685" s="234"/>
      <c r="J3685" s="234"/>
      <c r="K3685" s="234"/>
      <c r="L3685" s="234"/>
      <c r="M3685" s="234"/>
      <c r="N3685" s="233" t="s">
        <v>6720</v>
      </c>
      <c r="O3685" s="226" t="s">
        <v>10630</v>
      </c>
      <c r="P3685" s="226" t="s">
        <v>10631</v>
      </c>
      <c r="Q3685" s="226" t="s">
        <v>10632</v>
      </c>
      <c r="R3685" s="212" t="s">
        <v>10701</v>
      </c>
      <c r="S3685" s="212">
        <v>210000097</v>
      </c>
      <c r="T3685" s="236">
        <v>45537</v>
      </c>
      <c r="U3685" s="237" t="s">
        <v>6722</v>
      </c>
      <c r="V3685" s="237">
        <v>45569</v>
      </c>
      <c r="W3685" s="237">
        <v>45573</v>
      </c>
      <c r="X3685" s="237" t="s">
        <v>9173</v>
      </c>
      <c r="Y3685" s="237"/>
      <c r="Z3685" s="237" t="s">
        <v>10634</v>
      </c>
      <c r="AA3685" s="225">
        <v>202409</v>
      </c>
      <c r="AB3685" s="246"/>
      <c r="AC3685" s="247" t="s">
        <v>6708</v>
      </c>
      <c r="AD3685" s="247" t="s">
        <v>6709</v>
      </c>
      <c r="AE3685" s="248">
        <v>0</v>
      </c>
      <c r="AF3685" s="247" t="s">
        <v>6709</v>
      </c>
      <c r="AG3685" s="242" t="str">
        <f>IFERROR(VLOOKUP(작성용!A:A,RM!A:D,4,0),"-")</f>
        <v>오윤지</v>
      </c>
      <c r="AH3685" s="9" t="s">
        <v>6725</v>
      </c>
      <c r="AI3685" s="238" t="s">
        <v>10635</v>
      </c>
      <c r="AJ3685" s="238" t="s">
        <v>9173</v>
      </c>
      <c r="AK3685" s="238" t="s">
        <v>6726</v>
      </c>
      <c r="AL3685" s="238">
        <v>3684</v>
      </c>
    </row>
    <row r="3686" spans="1:38" x14ac:dyDescent="0.3">
      <c r="A3686" s="232" t="s">
        <v>365</v>
      </c>
      <c r="B3686" s="232" t="s">
        <v>10627</v>
      </c>
      <c r="C3686" s="244" t="s">
        <v>6717</v>
      </c>
      <c r="D3686" s="240" t="s">
        <v>10702</v>
      </c>
      <c r="E3686" s="239" t="s">
        <v>10703</v>
      </c>
      <c r="F3686" s="243" t="s">
        <v>6729</v>
      </c>
      <c r="G3686" s="214">
        <v>0</v>
      </c>
      <c r="H3686" s="234" t="s">
        <v>9173</v>
      </c>
      <c r="I3686" s="234"/>
      <c r="J3686" s="234"/>
      <c r="K3686" s="234"/>
      <c r="L3686" s="234"/>
      <c r="M3686" s="234"/>
      <c r="N3686" s="233" t="s">
        <v>6720</v>
      </c>
      <c r="O3686" s="226" t="s">
        <v>10630</v>
      </c>
      <c r="P3686" s="226" t="s">
        <v>10631</v>
      </c>
      <c r="Q3686" s="226" t="s">
        <v>10632</v>
      </c>
      <c r="R3686" s="212" t="s">
        <v>10704</v>
      </c>
      <c r="S3686" s="212">
        <v>210000858</v>
      </c>
      <c r="T3686" s="236">
        <v>45537</v>
      </c>
      <c r="U3686" s="237" t="s">
        <v>6722</v>
      </c>
      <c r="V3686" s="237">
        <v>45569</v>
      </c>
      <c r="W3686" s="237">
        <v>45573</v>
      </c>
      <c r="X3686" s="237" t="s">
        <v>9173</v>
      </c>
      <c r="Y3686" s="237"/>
      <c r="Z3686" s="237" t="s">
        <v>10634</v>
      </c>
      <c r="AA3686" s="225">
        <v>202409</v>
      </c>
      <c r="AB3686" s="246"/>
      <c r="AC3686" s="247" t="s">
        <v>6708</v>
      </c>
      <c r="AD3686" s="247" t="s">
        <v>6709</v>
      </c>
      <c r="AE3686" s="248">
        <v>0</v>
      </c>
      <c r="AF3686" s="247" t="s">
        <v>6709</v>
      </c>
      <c r="AG3686" s="242" t="str">
        <f>IFERROR(VLOOKUP(작성용!A:A,RM!A:D,4,0),"-")</f>
        <v>오윤지</v>
      </c>
      <c r="AH3686" s="9" t="s">
        <v>6725</v>
      </c>
      <c r="AI3686" s="238" t="s">
        <v>10635</v>
      </c>
      <c r="AJ3686" s="238" t="s">
        <v>9173</v>
      </c>
      <c r="AK3686" s="238" t="s">
        <v>6726</v>
      </c>
      <c r="AL3686" s="238">
        <v>3685</v>
      </c>
    </row>
    <row r="3687" spans="1:38" x14ac:dyDescent="0.3">
      <c r="A3687" s="232" t="s">
        <v>365</v>
      </c>
      <c r="B3687" s="232" t="s">
        <v>10627</v>
      </c>
      <c r="C3687" s="244" t="s">
        <v>6717</v>
      </c>
      <c r="D3687" s="240" t="s">
        <v>10705</v>
      </c>
      <c r="E3687" s="239" t="s">
        <v>10706</v>
      </c>
      <c r="F3687" s="243" t="s">
        <v>6729</v>
      </c>
      <c r="G3687" s="214">
        <v>0</v>
      </c>
      <c r="H3687" s="234" t="s">
        <v>9173</v>
      </c>
      <c r="I3687" s="234"/>
      <c r="J3687" s="234"/>
      <c r="K3687" s="234"/>
      <c r="L3687" s="234"/>
      <c r="M3687" s="234"/>
      <c r="N3687" s="233" t="s">
        <v>6720</v>
      </c>
      <c r="O3687" s="226" t="s">
        <v>10630</v>
      </c>
      <c r="P3687" s="226" t="s">
        <v>10631</v>
      </c>
      <c r="Q3687" s="226" t="s">
        <v>10632</v>
      </c>
      <c r="R3687" s="212" t="s">
        <v>10707</v>
      </c>
      <c r="S3687" s="212">
        <v>210000329</v>
      </c>
      <c r="T3687" s="236">
        <v>45537</v>
      </c>
      <c r="U3687" s="237" t="s">
        <v>6722</v>
      </c>
      <c r="V3687" s="237">
        <v>45569</v>
      </c>
      <c r="W3687" s="237">
        <v>45573</v>
      </c>
      <c r="X3687" s="237" t="s">
        <v>9173</v>
      </c>
      <c r="Y3687" s="237"/>
      <c r="Z3687" s="237" t="s">
        <v>10634</v>
      </c>
      <c r="AA3687" s="225">
        <v>202409</v>
      </c>
      <c r="AB3687" s="246"/>
      <c r="AC3687" s="247" t="s">
        <v>6708</v>
      </c>
      <c r="AD3687" s="247" t="s">
        <v>6709</v>
      </c>
      <c r="AE3687" s="248">
        <v>0</v>
      </c>
      <c r="AF3687" s="247" t="s">
        <v>6709</v>
      </c>
      <c r="AG3687" s="242" t="str">
        <f>IFERROR(VLOOKUP(작성용!A:A,RM!A:D,4,0),"-")</f>
        <v>오윤지</v>
      </c>
      <c r="AH3687" s="9" t="s">
        <v>6725</v>
      </c>
      <c r="AI3687" s="238" t="s">
        <v>10635</v>
      </c>
      <c r="AJ3687" s="238" t="s">
        <v>9173</v>
      </c>
      <c r="AK3687" s="238" t="s">
        <v>6726</v>
      </c>
      <c r="AL3687" s="238">
        <v>3686</v>
      </c>
    </row>
    <row r="3688" spans="1:38" x14ac:dyDescent="0.3">
      <c r="A3688" s="232" t="s">
        <v>365</v>
      </c>
      <c r="B3688" s="232" t="s">
        <v>10627</v>
      </c>
      <c r="C3688" s="244" t="s">
        <v>6717</v>
      </c>
      <c r="D3688" s="240" t="s">
        <v>10309</v>
      </c>
      <c r="E3688" s="239" t="s">
        <v>6532</v>
      </c>
      <c r="F3688" s="243" t="s">
        <v>6729</v>
      </c>
      <c r="G3688" s="214">
        <v>0</v>
      </c>
      <c r="H3688" s="234" t="s">
        <v>9173</v>
      </c>
      <c r="I3688" s="234"/>
      <c r="J3688" s="234"/>
      <c r="K3688" s="234"/>
      <c r="L3688" s="234"/>
      <c r="M3688" s="234"/>
      <c r="N3688" s="233" t="s">
        <v>6720</v>
      </c>
      <c r="O3688" s="226" t="s">
        <v>10630</v>
      </c>
      <c r="P3688" s="226" t="s">
        <v>10631</v>
      </c>
      <c r="Q3688" s="226" t="s">
        <v>10632</v>
      </c>
      <c r="R3688" s="212" t="s">
        <v>6533</v>
      </c>
      <c r="S3688" s="212">
        <v>210000843</v>
      </c>
      <c r="T3688" s="236">
        <v>45537</v>
      </c>
      <c r="U3688" s="237" t="s">
        <v>6722</v>
      </c>
      <c r="V3688" s="237">
        <v>45569</v>
      </c>
      <c r="W3688" s="237">
        <v>45573</v>
      </c>
      <c r="X3688" s="237" t="s">
        <v>9173</v>
      </c>
      <c r="Y3688" s="237"/>
      <c r="Z3688" s="237" t="s">
        <v>10634</v>
      </c>
      <c r="AA3688" s="225">
        <v>202409</v>
      </c>
      <c r="AB3688" s="246"/>
      <c r="AC3688" s="247" t="s">
        <v>6708</v>
      </c>
      <c r="AD3688" s="247" t="s">
        <v>6709</v>
      </c>
      <c r="AE3688" s="248">
        <v>0</v>
      </c>
      <c r="AF3688" s="247" t="s">
        <v>6709</v>
      </c>
      <c r="AG3688" s="242" t="str">
        <f>IFERROR(VLOOKUP(작성용!A:A,RM!A:D,4,0),"-")</f>
        <v>오윤지</v>
      </c>
      <c r="AH3688" s="9" t="s">
        <v>6725</v>
      </c>
      <c r="AI3688" s="238" t="s">
        <v>10635</v>
      </c>
      <c r="AJ3688" s="238" t="s">
        <v>9173</v>
      </c>
      <c r="AK3688" s="238" t="s">
        <v>6726</v>
      </c>
      <c r="AL3688" s="238">
        <v>3687</v>
      </c>
    </row>
    <row r="3689" spans="1:38" x14ac:dyDescent="0.3">
      <c r="A3689" s="232" t="s">
        <v>365</v>
      </c>
      <c r="B3689" s="232" t="s">
        <v>10627</v>
      </c>
      <c r="C3689" s="244" t="s">
        <v>6717</v>
      </c>
      <c r="D3689" s="240" t="s">
        <v>8155</v>
      </c>
      <c r="E3689" s="239" t="s">
        <v>4875</v>
      </c>
      <c r="F3689" s="243" t="s">
        <v>6729</v>
      </c>
      <c r="G3689" s="214">
        <v>0</v>
      </c>
      <c r="H3689" s="234" t="s">
        <v>9173</v>
      </c>
      <c r="I3689" s="234"/>
      <c r="J3689" s="234"/>
      <c r="K3689" s="234"/>
      <c r="L3689" s="234"/>
      <c r="M3689" s="234"/>
      <c r="N3689" s="233" t="s">
        <v>6720</v>
      </c>
      <c r="O3689" s="226" t="s">
        <v>10630</v>
      </c>
      <c r="P3689" s="226" t="s">
        <v>10631</v>
      </c>
      <c r="Q3689" s="226" t="s">
        <v>10632</v>
      </c>
      <c r="R3689" s="212" t="s">
        <v>4876</v>
      </c>
      <c r="S3689" s="212">
        <v>210000575</v>
      </c>
      <c r="T3689" s="236">
        <v>45537</v>
      </c>
      <c r="U3689" s="237" t="s">
        <v>6722</v>
      </c>
      <c r="V3689" s="237">
        <v>45569</v>
      </c>
      <c r="W3689" s="237">
        <v>45573</v>
      </c>
      <c r="X3689" s="237" t="s">
        <v>9173</v>
      </c>
      <c r="Y3689" s="237"/>
      <c r="Z3689" s="237" t="s">
        <v>10634</v>
      </c>
      <c r="AA3689" s="225">
        <v>202409</v>
      </c>
      <c r="AB3689" s="246"/>
      <c r="AC3689" s="247" t="s">
        <v>6708</v>
      </c>
      <c r="AD3689" s="247" t="s">
        <v>6709</v>
      </c>
      <c r="AE3689" s="248">
        <v>0</v>
      </c>
      <c r="AF3689" s="247" t="s">
        <v>6709</v>
      </c>
      <c r="AG3689" s="242" t="str">
        <f>IFERROR(VLOOKUP(작성용!A:A,RM!A:D,4,0),"-")</f>
        <v>오윤지</v>
      </c>
      <c r="AH3689" s="9" t="s">
        <v>6725</v>
      </c>
      <c r="AI3689" s="238" t="s">
        <v>10635</v>
      </c>
      <c r="AJ3689" s="238" t="s">
        <v>9173</v>
      </c>
      <c r="AK3689" s="238" t="s">
        <v>6726</v>
      </c>
      <c r="AL3689" s="238">
        <v>3688</v>
      </c>
    </row>
    <row r="3690" spans="1:38" x14ac:dyDescent="0.3">
      <c r="A3690" s="232" t="s">
        <v>365</v>
      </c>
      <c r="B3690" s="232" t="s">
        <v>10627</v>
      </c>
      <c r="C3690" s="244" t="s">
        <v>6717</v>
      </c>
      <c r="D3690" s="240" t="s">
        <v>10312</v>
      </c>
      <c r="E3690" s="239" t="s">
        <v>6538</v>
      </c>
      <c r="F3690" s="243" t="s">
        <v>6729</v>
      </c>
      <c r="G3690" s="214">
        <v>0</v>
      </c>
      <c r="H3690" s="234" t="s">
        <v>9173</v>
      </c>
      <c r="I3690" s="234"/>
      <c r="J3690" s="234"/>
      <c r="K3690" s="234"/>
      <c r="L3690" s="234"/>
      <c r="M3690" s="234"/>
      <c r="N3690" s="233" t="s">
        <v>6720</v>
      </c>
      <c r="O3690" s="226" t="s">
        <v>10630</v>
      </c>
      <c r="P3690" s="226" t="s">
        <v>10631</v>
      </c>
      <c r="Q3690" s="226" t="s">
        <v>10632</v>
      </c>
      <c r="R3690" s="212" t="s">
        <v>6539</v>
      </c>
      <c r="S3690" s="212">
        <v>210000510</v>
      </c>
      <c r="T3690" s="236">
        <v>45537</v>
      </c>
      <c r="U3690" s="237" t="s">
        <v>6722</v>
      </c>
      <c r="V3690" s="237">
        <v>45569</v>
      </c>
      <c r="W3690" s="237">
        <v>45573</v>
      </c>
      <c r="X3690" s="237" t="s">
        <v>9173</v>
      </c>
      <c r="Y3690" s="237"/>
      <c r="Z3690" s="237" t="s">
        <v>10634</v>
      </c>
      <c r="AA3690" s="225">
        <v>202409</v>
      </c>
      <c r="AB3690" s="246"/>
      <c r="AC3690" s="247" t="s">
        <v>6708</v>
      </c>
      <c r="AD3690" s="247" t="s">
        <v>6709</v>
      </c>
      <c r="AE3690" s="248">
        <v>0</v>
      </c>
      <c r="AF3690" s="247" t="s">
        <v>6709</v>
      </c>
      <c r="AG3690" s="242" t="str">
        <f>IFERROR(VLOOKUP(작성용!A:A,RM!A:D,4,0),"-")</f>
        <v>오윤지</v>
      </c>
      <c r="AH3690" s="9" t="s">
        <v>6725</v>
      </c>
      <c r="AI3690" s="238" t="s">
        <v>10635</v>
      </c>
      <c r="AJ3690" s="238" t="s">
        <v>9173</v>
      </c>
      <c r="AK3690" s="238" t="s">
        <v>6726</v>
      </c>
      <c r="AL3690" s="238">
        <v>3689</v>
      </c>
    </row>
    <row r="3691" spans="1:38" x14ac:dyDescent="0.3">
      <c r="A3691" s="232" t="s">
        <v>365</v>
      </c>
      <c r="B3691" s="232" t="s">
        <v>10627</v>
      </c>
      <c r="C3691" s="244" t="s">
        <v>6717</v>
      </c>
      <c r="D3691" s="240" t="s">
        <v>10708</v>
      </c>
      <c r="E3691" s="239" t="s">
        <v>10709</v>
      </c>
      <c r="F3691" s="243" t="s">
        <v>6729</v>
      </c>
      <c r="G3691" s="214">
        <v>0</v>
      </c>
      <c r="H3691" s="234" t="s">
        <v>9173</v>
      </c>
      <c r="I3691" s="234"/>
      <c r="J3691" s="234"/>
      <c r="K3691" s="234"/>
      <c r="L3691" s="234"/>
      <c r="M3691" s="234"/>
      <c r="N3691" s="233" t="s">
        <v>6720</v>
      </c>
      <c r="O3691" s="226" t="s">
        <v>10630</v>
      </c>
      <c r="P3691" s="226" t="s">
        <v>10631</v>
      </c>
      <c r="Q3691" s="226" t="s">
        <v>10632</v>
      </c>
      <c r="R3691" s="212" t="s">
        <v>10710</v>
      </c>
      <c r="S3691" s="212">
        <v>210000885</v>
      </c>
      <c r="T3691" s="236">
        <v>45537</v>
      </c>
      <c r="U3691" s="237" t="s">
        <v>6722</v>
      </c>
      <c r="V3691" s="237">
        <v>45569</v>
      </c>
      <c r="W3691" s="237">
        <v>45573</v>
      </c>
      <c r="X3691" s="237" t="s">
        <v>9173</v>
      </c>
      <c r="Y3691" s="237"/>
      <c r="Z3691" s="237" t="s">
        <v>10634</v>
      </c>
      <c r="AA3691" s="225">
        <v>202409</v>
      </c>
      <c r="AB3691" s="246"/>
      <c r="AC3691" s="247" t="s">
        <v>6708</v>
      </c>
      <c r="AD3691" s="247" t="s">
        <v>6709</v>
      </c>
      <c r="AE3691" s="248">
        <v>0</v>
      </c>
      <c r="AF3691" s="247" t="s">
        <v>6709</v>
      </c>
      <c r="AG3691" s="242" t="str">
        <f>IFERROR(VLOOKUP(작성용!A:A,RM!A:D,4,0),"-")</f>
        <v>오윤지</v>
      </c>
      <c r="AH3691" s="9" t="s">
        <v>6725</v>
      </c>
      <c r="AI3691" s="238" t="s">
        <v>10635</v>
      </c>
      <c r="AJ3691" s="238" t="s">
        <v>9173</v>
      </c>
      <c r="AK3691" s="238" t="s">
        <v>6726</v>
      </c>
      <c r="AL3691" s="238">
        <v>3690</v>
      </c>
    </row>
    <row r="3692" spans="1:38" x14ac:dyDescent="0.3">
      <c r="A3692" s="232" t="s">
        <v>365</v>
      </c>
      <c r="B3692" s="232" t="s">
        <v>10627</v>
      </c>
      <c r="C3692" s="244" t="s">
        <v>6717</v>
      </c>
      <c r="D3692" s="240" t="s">
        <v>10344</v>
      </c>
      <c r="E3692" s="239" t="s">
        <v>6603</v>
      </c>
      <c r="F3692" s="243" t="s">
        <v>6729</v>
      </c>
      <c r="G3692" s="214">
        <v>0</v>
      </c>
      <c r="H3692" s="234" t="s">
        <v>9173</v>
      </c>
      <c r="I3692" s="234"/>
      <c r="J3692" s="234"/>
      <c r="K3692" s="234"/>
      <c r="L3692" s="234"/>
      <c r="M3692" s="234"/>
      <c r="N3692" s="233" t="s">
        <v>6720</v>
      </c>
      <c r="O3692" s="226" t="s">
        <v>10630</v>
      </c>
      <c r="P3692" s="226" t="s">
        <v>10631</v>
      </c>
      <c r="Q3692" s="226" t="s">
        <v>10632</v>
      </c>
      <c r="R3692" s="212" t="s">
        <v>6604</v>
      </c>
      <c r="S3692" s="212">
        <v>210001023</v>
      </c>
      <c r="T3692" s="236">
        <v>45537</v>
      </c>
      <c r="U3692" s="237" t="s">
        <v>6722</v>
      </c>
      <c r="V3692" s="237">
        <v>45569</v>
      </c>
      <c r="W3692" s="237">
        <v>45573</v>
      </c>
      <c r="X3692" s="237" t="s">
        <v>9173</v>
      </c>
      <c r="Y3692" s="237"/>
      <c r="Z3692" s="237" t="s">
        <v>10634</v>
      </c>
      <c r="AA3692" s="225">
        <v>202409</v>
      </c>
      <c r="AB3692" s="246"/>
      <c r="AC3692" s="247" t="s">
        <v>6708</v>
      </c>
      <c r="AD3692" s="247" t="s">
        <v>6709</v>
      </c>
      <c r="AE3692" s="248">
        <v>0</v>
      </c>
      <c r="AF3692" s="247" t="s">
        <v>6709</v>
      </c>
      <c r="AG3692" s="242" t="str">
        <f>IFERROR(VLOOKUP(작성용!A:A,RM!A:D,4,0),"-")</f>
        <v>오윤지</v>
      </c>
      <c r="AH3692" s="9" t="s">
        <v>6725</v>
      </c>
      <c r="AI3692" s="238" t="s">
        <v>10635</v>
      </c>
      <c r="AJ3692" s="238" t="s">
        <v>9173</v>
      </c>
      <c r="AK3692" s="238" t="s">
        <v>6726</v>
      </c>
      <c r="AL3692" s="238">
        <v>3691</v>
      </c>
    </row>
    <row r="3693" spans="1:38" x14ac:dyDescent="0.3">
      <c r="A3693" s="232" t="s">
        <v>365</v>
      </c>
      <c r="B3693" s="232" t="s">
        <v>10627</v>
      </c>
      <c r="C3693" s="244" t="s">
        <v>6717</v>
      </c>
      <c r="D3693" s="240" t="s">
        <v>10711</v>
      </c>
      <c r="E3693" s="239" t="s">
        <v>10712</v>
      </c>
      <c r="F3693" s="243" t="s">
        <v>6729</v>
      </c>
      <c r="G3693" s="214">
        <v>0</v>
      </c>
      <c r="H3693" s="234" t="s">
        <v>9173</v>
      </c>
      <c r="I3693" s="234"/>
      <c r="J3693" s="234"/>
      <c r="K3693" s="234"/>
      <c r="L3693" s="234"/>
      <c r="M3693" s="234"/>
      <c r="N3693" s="233" t="s">
        <v>6720</v>
      </c>
      <c r="O3693" s="226" t="s">
        <v>10630</v>
      </c>
      <c r="P3693" s="226" t="s">
        <v>10631</v>
      </c>
      <c r="Q3693" s="226" t="s">
        <v>10632</v>
      </c>
      <c r="R3693" s="212" t="s">
        <v>10713</v>
      </c>
      <c r="S3693" s="212">
        <v>210000986</v>
      </c>
      <c r="T3693" s="236">
        <v>45537</v>
      </c>
      <c r="U3693" s="237" t="s">
        <v>6722</v>
      </c>
      <c r="V3693" s="237">
        <v>45569</v>
      </c>
      <c r="W3693" s="237">
        <v>45573</v>
      </c>
      <c r="X3693" s="237" t="s">
        <v>9173</v>
      </c>
      <c r="Y3693" s="237"/>
      <c r="Z3693" s="237" t="s">
        <v>10634</v>
      </c>
      <c r="AA3693" s="225">
        <v>202409</v>
      </c>
      <c r="AB3693" s="246"/>
      <c r="AC3693" s="247" t="s">
        <v>6708</v>
      </c>
      <c r="AD3693" s="247" t="s">
        <v>6709</v>
      </c>
      <c r="AE3693" s="248">
        <v>0</v>
      </c>
      <c r="AF3693" s="247" t="s">
        <v>6709</v>
      </c>
      <c r="AG3693" s="242" t="str">
        <f>IFERROR(VLOOKUP(작성용!A:A,RM!A:D,4,0),"-")</f>
        <v>오윤지</v>
      </c>
      <c r="AH3693" s="9" t="s">
        <v>6725</v>
      </c>
      <c r="AI3693" s="238" t="s">
        <v>10635</v>
      </c>
      <c r="AJ3693" s="238" t="s">
        <v>9173</v>
      </c>
      <c r="AK3693" s="238" t="s">
        <v>6726</v>
      </c>
      <c r="AL3693" s="238">
        <v>3692</v>
      </c>
    </row>
    <row r="3694" spans="1:38" x14ac:dyDescent="0.3">
      <c r="A3694" s="232" t="s">
        <v>365</v>
      </c>
      <c r="B3694" s="232" t="s">
        <v>10627</v>
      </c>
      <c r="C3694" s="244" t="s">
        <v>6717</v>
      </c>
      <c r="D3694" s="240" t="s">
        <v>10714</v>
      </c>
      <c r="E3694" s="239" t="s">
        <v>10715</v>
      </c>
      <c r="F3694" s="243" t="s">
        <v>6729</v>
      </c>
      <c r="G3694" s="214">
        <v>0</v>
      </c>
      <c r="H3694" s="234" t="s">
        <v>9173</v>
      </c>
      <c r="I3694" s="234"/>
      <c r="J3694" s="234"/>
      <c r="K3694" s="234"/>
      <c r="L3694" s="234"/>
      <c r="M3694" s="234"/>
      <c r="N3694" s="233" t="s">
        <v>6720</v>
      </c>
      <c r="O3694" s="226" t="s">
        <v>10630</v>
      </c>
      <c r="P3694" s="226" t="s">
        <v>10631</v>
      </c>
      <c r="Q3694" s="226" t="s">
        <v>10632</v>
      </c>
      <c r="R3694" s="212" t="s">
        <v>10716</v>
      </c>
      <c r="S3694" s="212">
        <v>210001036</v>
      </c>
      <c r="T3694" s="236">
        <v>45537</v>
      </c>
      <c r="U3694" s="237" t="s">
        <v>6722</v>
      </c>
      <c r="V3694" s="237">
        <v>45569</v>
      </c>
      <c r="W3694" s="237">
        <v>45573</v>
      </c>
      <c r="X3694" s="237" t="s">
        <v>9173</v>
      </c>
      <c r="Y3694" s="237"/>
      <c r="Z3694" s="237" t="s">
        <v>10634</v>
      </c>
      <c r="AA3694" s="225">
        <v>202409</v>
      </c>
      <c r="AB3694" s="246"/>
      <c r="AC3694" s="247" t="s">
        <v>6708</v>
      </c>
      <c r="AD3694" s="247" t="s">
        <v>6709</v>
      </c>
      <c r="AE3694" s="248">
        <v>0</v>
      </c>
      <c r="AF3694" s="247" t="s">
        <v>6709</v>
      </c>
      <c r="AG3694" s="242" t="str">
        <f>IFERROR(VLOOKUP(작성용!A:A,RM!A:D,4,0),"-")</f>
        <v>오윤지</v>
      </c>
      <c r="AH3694" s="9" t="s">
        <v>6725</v>
      </c>
      <c r="AI3694" s="238" t="s">
        <v>10635</v>
      </c>
      <c r="AJ3694" s="238" t="s">
        <v>9173</v>
      </c>
      <c r="AK3694" s="238" t="s">
        <v>6726</v>
      </c>
      <c r="AL3694" s="238">
        <v>3693</v>
      </c>
    </row>
    <row r="3695" spans="1:38" x14ac:dyDescent="0.3">
      <c r="A3695" s="232" t="s">
        <v>365</v>
      </c>
      <c r="B3695" s="232" t="s">
        <v>10627</v>
      </c>
      <c r="C3695" s="244" t="s">
        <v>6717</v>
      </c>
      <c r="D3695" s="240" t="s">
        <v>9553</v>
      </c>
      <c r="E3695" s="239" t="s">
        <v>5716</v>
      </c>
      <c r="F3695" s="243" t="s">
        <v>6729</v>
      </c>
      <c r="G3695" s="214">
        <v>0</v>
      </c>
      <c r="H3695" s="234" t="s">
        <v>9173</v>
      </c>
      <c r="I3695" s="234"/>
      <c r="J3695" s="234"/>
      <c r="K3695" s="234"/>
      <c r="L3695" s="234"/>
      <c r="M3695" s="234"/>
      <c r="N3695" s="233" t="s">
        <v>6720</v>
      </c>
      <c r="O3695" s="226" t="s">
        <v>10630</v>
      </c>
      <c r="P3695" s="226" t="s">
        <v>10631</v>
      </c>
      <c r="Q3695" s="226" t="s">
        <v>10632</v>
      </c>
      <c r="R3695" s="212" t="s">
        <v>5717</v>
      </c>
      <c r="S3695" s="212">
        <v>210001066</v>
      </c>
      <c r="T3695" s="236">
        <v>45537</v>
      </c>
      <c r="U3695" s="237" t="s">
        <v>6722</v>
      </c>
      <c r="V3695" s="237">
        <v>45569</v>
      </c>
      <c r="W3695" s="237">
        <v>45573</v>
      </c>
      <c r="X3695" s="237" t="s">
        <v>9173</v>
      </c>
      <c r="Y3695" s="237"/>
      <c r="Z3695" s="237" t="s">
        <v>10634</v>
      </c>
      <c r="AA3695" s="225">
        <v>202409</v>
      </c>
      <c r="AB3695" s="246"/>
      <c r="AC3695" s="247" t="s">
        <v>6708</v>
      </c>
      <c r="AD3695" s="247" t="s">
        <v>6709</v>
      </c>
      <c r="AE3695" s="248">
        <v>0</v>
      </c>
      <c r="AF3695" s="247" t="s">
        <v>6709</v>
      </c>
      <c r="AG3695" s="242" t="str">
        <f>IFERROR(VLOOKUP(작성용!A:A,RM!A:D,4,0),"-")</f>
        <v>오윤지</v>
      </c>
      <c r="AH3695" s="9" t="s">
        <v>6725</v>
      </c>
      <c r="AI3695" s="238" t="s">
        <v>10635</v>
      </c>
      <c r="AJ3695" s="238" t="s">
        <v>9173</v>
      </c>
      <c r="AK3695" s="238" t="s">
        <v>6726</v>
      </c>
      <c r="AL3695" s="238">
        <v>3694</v>
      </c>
    </row>
    <row r="3696" spans="1:38" x14ac:dyDescent="0.3">
      <c r="A3696" s="232" t="s">
        <v>365</v>
      </c>
      <c r="B3696" s="232" t="s">
        <v>10627</v>
      </c>
      <c r="C3696" s="244" t="s">
        <v>6717</v>
      </c>
      <c r="D3696" s="240" t="s">
        <v>10717</v>
      </c>
      <c r="E3696" s="239" t="s">
        <v>10718</v>
      </c>
      <c r="F3696" s="243" t="s">
        <v>6729</v>
      </c>
      <c r="G3696" s="214">
        <v>0</v>
      </c>
      <c r="H3696" s="234" t="s">
        <v>9173</v>
      </c>
      <c r="I3696" s="234"/>
      <c r="J3696" s="234"/>
      <c r="K3696" s="234"/>
      <c r="L3696" s="234"/>
      <c r="M3696" s="234"/>
      <c r="N3696" s="233" t="s">
        <v>6720</v>
      </c>
      <c r="O3696" s="226" t="s">
        <v>10630</v>
      </c>
      <c r="P3696" s="226" t="s">
        <v>10631</v>
      </c>
      <c r="Q3696" s="226" t="s">
        <v>10632</v>
      </c>
      <c r="R3696" s="212" t="s">
        <v>10719</v>
      </c>
      <c r="S3696" s="212">
        <v>210001062</v>
      </c>
      <c r="T3696" s="236">
        <v>45537</v>
      </c>
      <c r="U3696" s="237" t="s">
        <v>6722</v>
      </c>
      <c r="V3696" s="237">
        <v>45569</v>
      </c>
      <c r="W3696" s="237">
        <v>45573</v>
      </c>
      <c r="X3696" s="237" t="s">
        <v>9173</v>
      </c>
      <c r="Y3696" s="237"/>
      <c r="Z3696" s="237" t="s">
        <v>10634</v>
      </c>
      <c r="AA3696" s="225">
        <v>202409</v>
      </c>
      <c r="AB3696" s="246"/>
      <c r="AC3696" s="247" t="s">
        <v>6708</v>
      </c>
      <c r="AD3696" s="247" t="s">
        <v>6709</v>
      </c>
      <c r="AE3696" s="248">
        <v>0</v>
      </c>
      <c r="AF3696" s="247" t="s">
        <v>6709</v>
      </c>
      <c r="AG3696" s="242" t="str">
        <f>IFERROR(VLOOKUP(작성용!A:A,RM!A:D,4,0),"-")</f>
        <v>오윤지</v>
      </c>
      <c r="AH3696" s="9" t="s">
        <v>6725</v>
      </c>
      <c r="AI3696" s="238" t="s">
        <v>10635</v>
      </c>
      <c r="AJ3696" s="238" t="s">
        <v>9173</v>
      </c>
      <c r="AK3696" s="238" t="s">
        <v>6726</v>
      </c>
      <c r="AL3696" s="238">
        <v>3695</v>
      </c>
    </row>
    <row r="3697" spans="1:38" x14ac:dyDescent="0.3">
      <c r="A3697" s="232" t="s">
        <v>365</v>
      </c>
      <c r="B3697" s="232" t="s">
        <v>10627</v>
      </c>
      <c r="C3697" s="244" t="s">
        <v>6717</v>
      </c>
      <c r="D3697" s="240" t="s">
        <v>10720</v>
      </c>
      <c r="E3697" s="239" t="s">
        <v>10721</v>
      </c>
      <c r="F3697" s="243" t="s">
        <v>6729</v>
      </c>
      <c r="G3697" s="214">
        <v>0</v>
      </c>
      <c r="H3697" s="234" t="s">
        <v>9173</v>
      </c>
      <c r="I3697" s="234"/>
      <c r="J3697" s="234"/>
      <c r="K3697" s="234"/>
      <c r="L3697" s="234"/>
      <c r="M3697" s="234"/>
      <c r="N3697" s="233" t="s">
        <v>6720</v>
      </c>
      <c r="O3697" s="226" t="s">
        <v>10630</v>
      </c>
      <c r="P3697" s="226" t="s">
        <v>10631</v>
      </c>
      <c r="Q3697" s="226" t="s">
        <v>10632</v>
      </c>
      <c r="R3697" s="212" t="s">
        <v>10722</v>
      </c>
      <c r="S3697" s="212">
        <v>210001075</v>
      </c>
      <c r="T3697" s="236">
        <v>45537</v>
      </c>
      <c r="U3697" s="237" t="s">
        <v>6722</v>
      </c>
      <c r="V3697" s="237">
        <v>45569</v>
      </c>
      <c r="W3697" s="237">
        <v>45573</v>
      </c>
      <c r="X3697" s="237" t="s">
        <v>9173</v>
      </c>
      <c r="Y3697" s="237"/>
      <c r="Z3697" s="237" t="s">
        <v>10634</v>
      </c>
      <c r="AA3697" s="225">
        <v>202409</v>
      </c>
      <c r="AB3697" s="246"/>
      <c r="AC3697" s="247" t="s">
        <v>6708</v>
      </c>
      <c r="AD3697" s="247" t="s">
        <v>6709</v>
      </c>
      <c r="AE3697" s="248">
        <v>0</v>
      </c>
      <c r="AF3697" s="247" t="s">
        <v>6709</v>
      </c>
      <c r="AG3697" s="242" t="str">
        <f>IFERROR(VLOOKUP(작성용!A:A,RM!A:D,4,0),"-")</f>
        <v>오윤지</v>
      </c>
      <c r="AH3697" s="9" t="s">
        <v>6725</v>
      </c>
      <c r="AI3697" s="238" t="s">
        <v>10635</v>
      </c>
      <c r="AJ3697" s="238" t="s">
        <v>9173</v>
      </c>
      <c r="AK3697" s="238" t="s">
        <v>6726</v>
      </c>
      <c r="AL3697" s="238">
        <v>3696</v>
      </c>
    </row>
    <row r="3698" spans="1:38" x14ac:dyDescent="0.3">
      <c r="A3698" s="232" t="s">
        <v>365</v>
      </c>
      <c r="B3698" s="232" t="s">
        <v>10627</v>
      </c>
      <c r="C3698" s="244" t="s">
        <v>6717</v>
      </c>
      <c r="D3698" s="240" t="s">
        <v>10723</v>
      </c>
      <c r="E3698" s="239" t="s">
        <v>10724</v>
      </c>
      <c r="F3698" s="243" t="s">
        <v>6729</v>
      </c>
      <c r="G3698" s="214">
        <v>0</v>
      </c>
      <c r="H3698" s="234" t="s">
        <v>9173</v>
      </c>
      <c r="I3698" s="234"/>
      <c r="J3698" s="234"/>
      <c r="K3698" s="234"/>
      <c r="L3698" s="234"/>
      <c r="M3698" s="234"/>
      <c r="N3698" s="233" t="s">
        <v>6720</v>
      </c>
      <c r="O3698" s="226" t="s">
        <v>10630</v>
      </c>
      <c r="P3698" s="226" t="s">
        <v>10631</v>
      </c>
      <c r="Q3698" s="226" t="s">
        <v>10632</v>
      </c>
      <c r="R3698" s="212" t="s">
        <v>10725</v>
      </c>
      <c r="S3698" s="212">
        <v>210001049</v>
      </c>
      <c r="T3698" s="236">
        <v>45537</v>
      </c>
      <c r="U3698" s="237" t="s">
        <v>6722</v>
      </c>
      <c r="V3698" s="237">
        <v>45569</v>
      </c>
      <c r="W3698" s="237">
        <v>45573</v>
      </c>
      <c r="X3698" s="237" t="s">
        <v>9173</v>
      </c>
      <c r="Y3698" s="237"/>
      <c r="Z3698" s="237" t="s">
        <v>10634</v>
      </c>
      <c r="AA3698" s="225">
        <v>202409</v>
      </c>
      <c r="AB3698" s="246"/>
      <c r="AC3698" s="247" t="s">
        <v>6708</v>
      </c>
      <c r="AD3698" s="247" t="s">
        <v>6709</v>
      </c>
      <c r="AE3698" s="248">
        <v>0</v>
      </c>
      <c r="AF3698" s="247" t="s">
        <v>6709</v>
      </c>
      <c r="AG3698" s="242" t="str">
        <f>IFERROR(VLOOKUP(작성용!A:A,RM!A:D,4,0),"-")</f>
        <v>오윤지</v>
      </c>
      <c r="AH3698" s="9" t="s">
        <v>6725</v>
      </c>
      <c r="AI3698" s="238" t="s">
        <v>10635</v>
      </c>
      <c r="AJ3698" s="238" t="s">
        <v>9173</v>
      </c>
      <c r="AK3698" s="238" t="s">
        <v>6726</v>
      </c>
      <c r="AL3698" s="238">
        <v>3697</v>
      </c>
    </row>
    <row r="3699" spans="1:38" x14ac:dyDescent="0.3">
      <c r="A3699" s="232" t="s">
        <v>365</v>
      </c>
      <c r="B3699" s="232" t="s">
        <v>10627</v>
      </c>
      <c r="C3699" s="244" t="s">
        <v>6717</v>
      </c>
      <c r="D3699" s="240" t="s">
        <v>10726</v>
      </c>
      <c r="E3699" s="239" t="s">
        <v>10727</v>
      </c>
      <c r="F3699" s="243" t="s">
        <v>6729</v>
      </c>
      <c r="G3699" s="214">
        <v>0</v>
      </c>
      <c r="H3699" s="234" t="s">
        <v>9173</v>
      </c>
      <c r="I3699" s="234"/>
      <c r="J3699" s="234"/>
      <c r="K3699" s="234"/>
      <c r="L3699" s="234"/>
      <c r="M3699" s="234"/>
      <c r="N3699" s="233" t="s">
        <v>6720</v>
      </c>
      <c r="O3699" s="226" t="s">
        <v>10630</v>
      </c>
      <c r="P3699" s="226" t="s">
        <v>10631</v>
      </c>
      <c r="Q3699" s="226" t="s">
        <v>10632</v>
      </c>
      <c r="R3699" s="212" t="s">
        <v>10728</v>
      </c>
      <c r="S3699" s="212">
        <v>210001073</v>
      </c>
      <c r="T3699" s="236">
        <v>45537</v>
      </c>
      <c r="U3699" s="237" t="s">
        <v>6722</v>
      </c>
      <c r="V3699" s="237">
        <v>45569</v>
      </c>
      <c r="W3699" s="237">
        <v>45573</v>
      </c>
      <c r="X3699" s="237" t="s">
        <v>9173</v>
      </c>
      <c r="Y3699" s="237"/>
      <c r="Z3699" s="237" t="s">
        <v>10634</v>
      </c>
      <c r="AA3699" s="225">
        <v>202409</v>
      </c>
      <c r="AB3699" s="246"/>
      <c r="AC3699" s="247" t="s">
        <v>6708</v>
      </c>
      <c r="AD3699" s="247" t="s">
        <v>6709</v>
      </c>
      <c r="AE3699" s="248">
        <v>0</v>
      </c>
      <c r="AF3699" s="247" t="s">
        <v>6709</v>
      </c>
      <c r="AG3699" s="242" t="str">
        <f>IFERROR(VLOOKUP(작성용!A:A,RM!A:D,4,0),"-")</f>
        <v>오윤지</v>
      </c>
      <c r="AH3699" s="9" t="s">
        <v>6725</v>
      </c>
      <c r="AI3699" s="238" t="s">
        <v>10635</v>
      </c>
      <c r="AJ3699" s="238" t="s">
        <v>9173</v>
      </c>
      <c r="AK3699" s="238" t="s">
        <v>6726</v>
      </c>
      <c r="AL3699" s="238">
        <v>3698</v>
      </c>
    </row>
    <row r="3700" spans="1:38" x14ac:dyDescent="0.3">
      <c r="A3700" s="232" t="s">
        <v>365</v>
      </c>
      <c r="B3700" s="232" t="s">
        <v>10627</v>
      </c>
      <c r="C3700" s="244" t="s">
        <v>6717</v>
      </c>
      <c r="D3700" s="240" t="s">
        <v>10729</v>
      </c>
      <c r="E3700" s="239" t="s">
        <v>10730</v>
      </c>
      <c r="F3700" s="243" t="s">
        <v>6729</v>
      </c>
      <c r="G3700" s="214">
        <v>0</v>
      </c>
      <c r="H3700" s="234" t="s">
        <v>9173</v>
      </c>
      <c r="I3700" s="234"/>
      <c r="J3700" s="234"/>
      <c r="K3700" s="234"/>
      <c r="L3700" s="234"/>
      <c r="M3700" s="234"/>
      <c r="N3700" s="233" t="s">
        <v>6720</v>
      </c>
      <c r="O3700" s="226" t="s">
        <v>10630</v>
      </c>
      <c r="P3700" s="226" t="s">
        <v>10631</v>
      </c>
      <c r="Q3700" s="226" t="s">
        <v>10632</v>
      </c>
      <c r="R3700" s="212" t="s">
        <v>10731</v>
      </c>
      <c r="S3700" s="212">
        <v>210001149</v>
      </c>
      <c r="T3700" s="236">
        <v>45537</v>
      </c>
      <c r="U3700" s="237" t="s">
        <v>6722</v>
      </c>
      <c r="V3700" s="237">
        <v>45569</v>
      </c>
      <c r="W3700" s="237">
        <v>45573</v>
      </c>
      <c r="X3700" s="237" t="s">
        <v>9173</v>
      </c>
      <c r="Y3700" s="237"/>
      <c r="Z3700" s="237" t="s">
        <v>10634</v>
      </c>
      <c r="AA3700" s="225">
        <v>202409</v>
      </c>
      <c r="AB3700" s="246"/>
      <c r="AC3700" s="247" t="s">
        <v>6708</v>
      </c>
      <c r="AD3700" s="247" t="s">
        <v>6709</v>
      </c>
      <c r="AE3700" s="248">
        <v>0</v>
      </c>
      <c r="AF3700" s="247" t="s">
        <v>6709</v>
      </c>
      <c r="AG3700" s="242" t="str">
        <f>IFERROR(VLOOKUP(작성용!A:A,RM!A:D,4,0),"-")</f>
        <v>오윤지</v>
      </c>
      <c r="AH3700" s="9" t="s">
        <v>6725</v>
      </c>
      <c r="AI3700" s="238" t="s">
        <v>10635</v>
      </c>
      <c r="AJ3700" s="238" t="s">
        <v>9173</v>
      </c>
      <c r="AK3700" s="238" t="s">
        <v>6726</v>
      </c>
      <c r="AL3700" s="238">
        <v>3699</v>
      </c>
    </row>
    <row r="3701" spans="1:38" x14ac:dyDescent="0.3">
      <c r="A3701" s="232" t="s">
        <v>365</v>
      </c>
      <c r="B3701" s="232" t="s">
        <v>10627</v>
      </c>
      <c r="C3701" s="244" t="s">
        <v>6717</v>
      </c>
      <c r="D3701" s="240" t="s">
        <v>8664</v>
      </c>
      <c r="E3701" s="239" t="s">
        <v>5330</v>
      </c>
      <c r="F3701" s="243" t="s">
        <v>6729</v>
      </c>
      <c r="G3701" s="214">
        <v>0</v>
      </c>
      <c r="H3701" s="234" t="s">
        <v>9173</v>
      </c>
      <c r="I3701" s="234"/>
      <c r="J3701" s="234"/>
      <c r="K3701" s="234"/>
      <c r="L3701" s="234"/>
      <c r="M3701" s="234"/>
      <c r="N3701" s="233" t="s">
        <v>6720</v>
      </c>
      <c r="O3701" s="226" t="s">
        <v>10630</v>
      </c>
      <c r="P3701" s="226" t="s">
        <v>10631</v>
      </c>
      <c r="Q3701" s="226" t="s">
        <v>10632</v>
      </c>
      <c r="R3701" s="212" t="s">
        <v>5331</v>
      </c>
      <c r="S3701" s="212">
        <v>210001171</v>
      </c>
      <c r="T3701" s="236">
        <v>45537</v>
      </c>
      <c r="U3701" s="237" t="s">
        <v>6722</v>
      </c>
      <c r="V3701" s="237">
        <v>45569</v>
      </c>
      <c r="W3701" s="237">
        <v>45573</v>
      </c>
      <c r="X3701" s="237" t="s">
        <v>9173</v>
      </c>
      <c r="Y3701" s="237"/>
      <c r="Z3701" s="237" t="s">
        <v>10634</v>
      </c>
      <c r="AA3701" s="225">
        <v>202409</v>
      </c>
      <c r="AB3701" s="246"/>
      <c r="AC3701" s="247" t="s">
        <v>6708</v>
      </c>
      <c r="AD3701" s="247" t="s">
        <v>6709</v>
      </c>
      <c r="AE3701" s="248">
        <v>0</v>
      </c>
      <c r="AF3701" s="247" t="s">
        <v>6709</v>
      </c>
      <c r="AG3701" s="242" t="str">
        <f>IFERROR(VLOOKUP(작성용!A:A,RM!A:D,4,0),"-")</f>
        <v>오윤지</v>
      </c>
      <c r="AH3701" s="9" t="s">
        <v>6725</v>
      </c>
      <c r="AI3701" s="238" t="s">
        <v>10635</v>
      </c>
      <c r="AJ3701" s="238" t="s">
        <v>9173</v>
      </c>
      <c r="AK3701" s="238" t="s">
        <v>6726</v>
      </c>
      <c r="AL3701" s="238">
        <v>3700</v>
      </c>
    </row>
    <row r="3702" spans="1:38" x14ac:dyDescent="0.3">
      <c r="A3702" s="232" t="s">
        <v>365</v>
      </c>
      <c r="B3702" s="232" t="s">
        <v>10627</v>
      </c>
      <c r="C3702" s="244" t="s">
        <v>6717</v>
      </c>
      <c r="D3702" s="240" t="s">
        <v>10732</v>
      </c>
      <c r="E3702" s="239" t="s">
        <v>10733</v>
      </c>
      <c r="F3702" s="243" t="s">
        <v>6729</v>
      </c>
      <c r="G3702" s="214">
        <v>0</v>
      </c>
      <c r="H3702" s="234" t="s">
        <v>9173</v>
      </c>
      <c r="I3702" s="234"/>
      <c r="J3702" s="234"/>
      <c r="K3702" s="234"/>
      <c r="L3702" s="234"/>
      <c r="M3702" s="234"/>
      <c r="N3702" s="233" t="s">
        <v>6720</v>
      </c>
      <c r="O3702" s="226" t="s">
        <v>10630</v>
      </c>
      <c r="P3702" s="226" t="s">
        <v>10631</v>
      </c>
      <c r="Q3702" s="226" t="s">
        <v>10632</v>
      </c>
      <c r="R3702" s="212" t="s">
        <v>10734</v>
      </c>
      <c r="S3702" s="212">
        <v>210001421</v>
      </c>
      <c r="T3702" s="236">
        <v>45537</v>
      </c>
      <c r="U3702" s="237" t="s">
        <v>6722</v>
      </c>
      <c r="V3702" s="237">
        <v>45569</v>
      </c>
      <c r="W3702" s="237">
        <v>45573</v>
      </c>
      <c r="X3702" s="237" t="s">
        <v>9173</v>
      </c>
      <c r="Y3702" s="237"/>
      <c r="Z3702" s="237" t="s">
        <v>10634</v>
      </c>
      <c r="AA3702" s="225">
        <v>202409</v>
      </c>
      <c r="AB3702" s="246"/>
      <c r="AC3702" s="247" t="s">
        <v>6708</v>
      </c>
      <c r="AD3702" s="247" t="s">
        <v>6709</v>
      </c>
      <c r="AE3702" s="248">
        <v>0</v>
      </c>
      <c r="AF3702" s="247" t="s">
        <v>6709</v>
      </c>
      <c r="AG3702" s="242" t="str">
        <f>IFERROR(VLOOKUP(작성용!A:A,RM!A:D,4,0),"-")</f>
        <v>오윤지</v>
      </c>
      <c r="AH3702" s="9" t="s">
        <v>6725</v>
      </c>
      <c r="AI3702" s="238" t="s">
        <v>10635</v>
      </c>
      <c r="AJ3702" s="238" t="s">
        <v>9173</v>
      </c>
      <c r="AK3702" s="238" t="s">
        <v>6726</v>
      </c>
      <c r="AL3702" s="238">
        <v>3701</v>
      </c>
    </row>
    <row r="3703" spans="1:38" x14ac:dyDescent="0.3">
      <c r="A3703" s="232" t="s">
        <v>365</v>
      </c>
      <c r="B3703" s="232" t="s">
        <v>10627</v>
      </c>
      <c r="C3703" s="244" t="s">
        <v>6717</v>
      </c>
      <c r="D3703" s="240" t="s">
        <v>10735</v>
      </c>
      <c r="E3703" s="239" t="s">
        <v>10736</v>
      </c>
      <c r="F3703" s="243" t="s">
        <v>6729</v>
      </c>
      <c r="G3703" s="214">
        <v>0</v>
      </c>
      <c r="H3703" s="234" t="s">
        <v>9173</v>
      </c>
      <c r="I3703" s="234"/>
      <c r="J3703" s="234"/>
      <c r="K3703" s="234"/>
      <c r="L3703" s="234"/>
      <c r="M3703" s="234"/>
      <c r="N3703" s="233" t="s">
        <v>6720</v>
      </c>
      <c r="O3703" s="226" t="s">
        <v>10630</v>
      </c>
      <c r="P3703" s="226" t="s">
        <v>10631</v>
      </c>
      <c r="Q3703" s="226" t="s">
        <v>10632</v>
      </c>
      <c r="R3703" s="212" t="s">
        <v>10737</v>
      </c>
      <c r="S3703" s="212">
        <v>210001527</v>
      </c>
      <c r="T3703" s="236">
        <v>45537</v>
      </c>
      <c r="U3703" s="237" t="s">
        <v>6722</v>
      </c>
      <c r="V3703" s="237">
        <v>45569</v>
      </c>
      <c r="W3703" s="237">
        <v>45573</v>
      </c>
      <c r="X3703" s="237" t="s">
        <v>9173</v>
      </c>
      <c r="Y3703" s="237"/>
      <c r="Z3703" s="237" t="s">
        <v>10634</v>
      </c>
      <c r="AA3703" s="225">
        <v>202409</v>
      </c>
      <c r="AB3703" s="246"/>
      <c r="AC3703" s="247" t="s">
        <v>6708</v>
      </c>
      <c r="AD3703" s="247" t="s">
        <v>6709</v>
      </c>
      <c r="AE3703" s="248">
        <v>0</v>
      </c>
      <c r="AF3703" s="247" t="s">
        <v>6709</v>
      </c>
      <c r="AG3703" s="242" t="str">
        <f>IFERROR(VLOOKUP(작성용!A:A,RM!A:D,4,0),"-")</f>
        <v>오윤지</v>
      </c>
      <c r="AH3703" s="9" t="s">
        <v>6725</v>
      </c>
      <c r="AI3703" s="238" t="s">
        <v>10635</v>
      </c>
      <c r="AJ3703" s="238" t="s">
        <v>9173</v>
      </c>
      <c r="AK3703" s="238" t="s">
        <v>6726</v>
      </c>
      <c r="AL3703" s="238">
        <v>3702</v>
      </c>
    </row>
    <row r="3704" spans="1:38" x14ac:dyDescent="0.3">
      <c r="A3704" s="232" t="s">
        <v>365</v>
      </c>
      <c r="B3704" s="232" t="s">
        <v>10627</v>
      </c>
      <c r="C3704" s="244" t="s">
        <v>6717</v>
      </c>
      <c r="D3704" s="240" t="s">
        <v>10738</v>
      </c>
      <c r="E3704" s="239" t="s">
        <v>10739</v>
      </c>
      <c r="F3704" s="243" t="s">
        <v>6729</v>
      </c>
      <c r="G3704" s="214">
        <v>0</v>
      </c>
      <c r="H3704" s="234" t="s">
        <v>9173</v>
      </c>
      <c r="I3704" s="234"/>
      <c r="J3704" s="234"/>
      <c r="K3704" s="234"/>
      <c r="L3704" s="234"/>
      <c r="M3704" s="234"/>
      <c r="N3704" s="233" t="s">
        <v>6720</v>
      </c>
      <c r="O3704" s="226" t="s">
        <v>10630</v>
      </c>
      <c r="P3704" s="226" t="s">
        <v>10631</v>
      </c>
      <c r="Q3704" s="226" t="s">
        <v>10632</v>
      </c>
      <c r="R3704" s="212" t="s">
        <v>10740</v>
      </c>
      <c r="S3704" s="212">
        <v>210001513</v>
      </c>
      <c r="T3704" s="236">
        <v>45537</v>
      </c>
      <c r="U3704" s="237" t="s">
        <v>6722</v>
      </c>
      <c r="V3704" s="237">
        <v>45569</v>
      </c>
      <c r="W3704" s="237">
        <v>45573</v>
      </c>
      <c r="X3704" s="237" t="s">
        <v>9173</v>
      </c>
      <c r="Y3704" s="237"/>
      <c r="Z3704" s="237" t="s">
        <v>10634</v>
      </c>
      <c r="AA3704" s="225">
        <v>202409</v>
      </c>
      <c r="AB3704" s="246"/>
      <c r="AC3704" s="247" t="s">
        <v>6708</v>
      </c>
      <c r="AD3704" s="247" t="s">
        <v>6709</v>
      </c>
      <c r="AE3704" s="248">
        <v>0</v>
      </c>
      <c r="AF3704" s="247" t="s">
        <v>6709</v>
      </c>
      <c r="AG3704" s="242" t="str">
        <f>IFERROR(VLOOKUP(작성용!A:A,RM!A:D,4,0),"-")</f>
        <v>오윤지</v>
      </c>
      <c r="AH3704" s="9" t="s">
        <v>6725</v>
      </c>
      <c r="AI3704" s="238" t="s">
        <v>10635</v>
      </c>
      <c r="AJ3704" s="238" t="s">
        <v>9173</v>
      </c>
      <c r="AK3704" s="238" t="s">
        <v>6726</v>
      </c>
      <c r="AL3704" s="238">
        <v>3703</v>
      </c>
    </row>
    <row r="3705" spans="1:38" x14ac:dyDescent="0.3">
      <c r="A3705" s="232" t="s">
        <v>365</v>
      </c>
      <c r="B3705" s="232" t="s">
        <v>10627</v>
      </c>
      <c r="C3705" s="244" t="s">
        <v>6717</v>
      </c>
      <c r="D3705" s="240" t="s">
        <v>10586</v>
      </c>
      <c r="E3705" s="239" t="s">
        <v>10587</v>
      </c>
      <c r="F3705" s="243" t="s">
        <v>6729</v>
      </c>
      <c r="G3705" s="214">
        <v>0</v>
      </c>
      <c r="H3705" s="234" t="s">
        <v>9173</v>
      </c>
      <c r="I3705" s="234"/>
      <c r="J3705" s="234"/>
      <c r="K3705" s="234"/>
      <c r="L3705" s="234"/>
      <c r="M3705" s="234"/>
      <c r="N3705" s="233" t="s">
        <v>6720</v>
      </c>
      <c r="O3705" s="226" t="s">
        <v>10630</v>
      </c>
      <c r="P3705" s="226" t="s">
        <v>10631</v>
      </c>
      <c r="Q3705" s="226" t="s">
        <v>10632</v>
      </c>
      <c r="R3705" s="212" t="s">
        <v>10588</v>
      </c>
      <c r="S3705" s="212">
        <v>210001483</v>
      </c>
      <c r="T3705" s="236">
        <v>45537</v>
      </c>
      <c r="U3705" s="237" t="s">
        <v>6722</v>
      </c>
      <c r="V3705" s="237">
        <v>45569</v>
      </c>
      <c r="W3705" s="237">
        <v>45573</v>
      </c>
      <c r="X3705" s="237" t="s">
        <v>9173</v>
      </c>
      <c r="Y3705" s="237"/>
      <c r="Z3705" s="237" t="s">
        <v>10634</v>
      </c>
      <c r="AA3705" s="225">
        <v>202409</v>
      </c>
      <c r="AB3705" s="246"/>
      <c r="AC3705" s="247" t="s">
        <v>6708</v>
      </c>
      <c r="AD3705" s="247" t="s">
        <v>6709</v>
      </c>
      <c r="AE3705" s="248">
        <v>0</v>
      </c>
      <c r="AF3705" s="247" t="s">
        <v>6709</v>
      </c>
      <c r="AG3705" s="242" t="str">
        <f>IFERROR(VLOOKUP(작성용!A:A,RM!A:D,4,0),"-")</f>
        <v>오윤지</v>
      </c>
      <c r="AH3705" s="9" t="s">
        <v>6725</v>
      </c>
      <c r="AI3705" s="238" t="s">
        <v>10635</v>
      </c>
      <c r="AJ3705" s="238" t="s">
        <v>9173</v>
      </c>
      <c r="AK3705" s="238" t="s">
        <v>6726</v>
      </c>
      <c r="AL3705" s="238">
        <v>3704</v>
      </c>
    </row>
    <row r="3706" spans="1:38" x14ac:dyDescent="0.3">
      <c r="A3706" s="232" t="s">
        <v>365</v>
      </c>
      <c r="B3706" s="232" t="s">
        <v>10627</v>
      </c>
      <c r="C3706" s="244" t="s">
        <v>6717</v>
      </c>
      <c r="D3706" s="240" t="s">
        <v>10590</v>
      </c>
      <c r="E3706" s="239" t="s">
        <v>10591</v>
      </c>
      <c r="F3706" s="243" t="s">
        <v>6729</v>
      </c>
      <c r="G3706" s="214">
        <v>0</v>
      </c>
      <c r="H3706" s="234" t="s">
        <v>9173</v>
      </c>
      <c r="I3706" s="234"/>
      <c r="J3706" s="234"/>
      <c r="K3706" s="234"/>
      <c r="L3706" s="234"/>
      <c r="M3706" s="234"/>
      <c r="N3706" s="233" t="s">
        <v>6720</v>
      </c>
      <c r="O3706" s="226" t="s">
        <v>10630</v>
      </c>
      <c r="P3706" s="226" t="s">
        <v>10631</v>
      </c>
      <c r="Q3706" s="226" t="s">
        <v>10632</v>
      </c>
      <c r="R3706" s="212" t="s">
        <v>10592</v>
      </c>
      <c r="S3706" s="212">
        <v>210001556</v>
      </c>
      <c r="T3706" s="236">
        <v>45537</v>
      </c>
      <c r="U3706" s="237" t="s">
        <v>6722</v>
      </c>
      <c r="V3706" s="237">
        <v>45569</v>
      </c>
      <c r="W3706" s="237">
        <v>45573</v>
      </c>
      <c r="X3706" s="237" t="s">
        <v>9173</v>
      </c>
      <c r="Y3706" s="237"/>
      <c r="Z3706" s="237" t="s">
        <v>10634</v>
      </c>
      <c r="AA3706" s="225">
        <v>202409</v>
      </c>
      <c r="AB3706" s="246"/>
      <c r="AC3706" s="247" t="s">
        <v>6708</v>
      </c>
      <c r="AD3706" s="247" t="s">
        <v>6709</v>
      </c>
      <c r="AE3706" s="248">
        <v>0</v>
      </c>
      <c r="AF3706" s="247" t="s">
        <v>6709</v>
      </c>
      <c r="AG3706" s="242" t="str">
        <f>IFERROR(VLOOKUP(작성용!A:A,RM!A:D,4,0),"-")</f>
        <v>오윤지</v>
      </c>
      <c r="AH3706" s="9" t="s">
        <v>6725</v>
      </c>
      <c r="AI3706" s="238" t="s">
        <v>10635</v>
      </c>
      <c r="AJ3706" s="238" t="s">
        <v>9173</v>
      </c>
      <c r="AK3706" s="238" t="s">
        <v>6726</v>
      </c>
      <c r="AL3706" s="238">
        <v>3705</v>
      </c>
    </row>
    <row r="3707" spans="1:38" x14ac:dyDescent="0.3">
      <c r="A3707" s="232" t="s">
        <v>365</v>
      </c>
      <c r="B3707" s="232" t="s">
        <v>10627</v>
      </c>
      <c r="C3707" s="244" t="s">
        <v>6717</v>
      </c>
      <c r="D3707" s="240" t="s">
        <v>10741</v>
      </c>
      <c r="E3707" s="239" t="s">
        <v>10742</v>
      </c>
      <c r="F3707" s="243" t="s">
        <v>6729</v>
      </c>
      <c r="G3707" s="214">
        <v>0</v>
      </c>
      <c r="H3707" s="234" t="s">
        <v>9173</v>
      </c>
      <c r="I3707" s="234"/>
      <c r="J3707" s="234"/>
      <c r="K3707" s="234"/>
      <c r="L3707" s="234"/>
      <c r="M3707" s="234"/>
      <c r="N3707" s="233" t="s">
        <v>6720</v>
      </c>
      <c r="O3707" s="226" t="s">
        <v>10630</v>
      </c>
      <c r="P3707" s="226" t="s">
        <v>10631</v>
      </c>
      <c r="Q3707" s="226" t="s">
        <v>10632</v>
      </c>
      <c r="R3707" s="212" t="s">
        <v>10743</v>
      </c>
      <c r="S3707" s="212">
        <v>210001633</v>
      </c>
      <c r="T3707" s="236">
        <v>45537</v>
      </c>
      <c r="U3707" s="237" t="s">
        <v>6722</v>
      </c>
      <c r="V3707" s="237">
        <v>45569</v>
      </c>
      <c r="W3707" s="237">
        <v>45573</v>
      </c>
      <c r="X3707" s="237" t="s">
        <v>9173</v>
      </c>
      <c r="Y3707" s="237"/>
      <c r="Z3707" s="237" t="s">
        <v>10634</v>
      </c>
      <c r="AA3707" s="225">
        <v>202409</v>
      </c>
      <c r="AB3707" s="246"/>
      <c r="AC3707" s="247" t="s">
        <v>6708</v>
      </c>
      <c r="AD3707" s="247" t="s">
        <v>6709</v>
      </c>
      <c r="AE3707" s="248">
        <v>0</v>
      </c>
      <c r="AF3707" s="247" t="s">
        <v>6709</v>
      </c>
      <c r="AG3707" s="242" t="str">
        <f>IFERROR(VLOOKUP(작성용!A:A,RM!A:D,4,0),"-")</f>
        <v>오윤지</v>
      </c>
      <c r="AH3707" s="9" t="s">
        <v>6725</v>
      </c>
      <c r="AI3707" s="238" t="s">
        <v>10635</v>
      </c>
      <c r="AJ3707" s="238" t="s">
        <v>9173</v>
      </c>
      <c r="AK3707" s="238" t="s">
        <v>6726</v>
      </c>
      <c r="AL3707" s="238">
        <v>3706</v>
      </c>
    </row>
    <row r="3708" spans="1:38" x14ac:dyDescent="0.3">
      <c r="A3708" s="232" t="s">
        <v>365</v>
      </c>
      <c r="B3708" s="232" t="s">
        <v>10627</v>
      </c>
      <c r="C3708" s="244" t="s">
        <v>6717</v>
      </c>
      <c r="D3708" s="240" t="s">
        <v>10271</v>
      </c>
      <c r="E3708" s="239" t="s">
        <v>6427</v>
      </c>
      <c r="F3708" s="243" t="s">
        <v>6729</v>
      </c>
      <c r="G3708" s="214">
        <v>0</v>
      </c>
      <c r="H3708" s="234" t="s">
        <v>9173</v>
      </c>
      <c r="I3708" s="234"/>
      <c r="J3708" s="234"/>
      <c r="K3708" s="234"/>
      <c r="L3708" s="234"/>
      <c r="M3708" s="234"/>
      <c r="N3708" s="233" t="s">
        <v>6720</v>
      </c>
      <c r="O3708" s="226" t="s">
        <v>10630</v>
      </c>
      <c r="P3708" s="226" t="s">
        <v>10631</v>
      </c>
      <c r="Q3708" s="226" t="s">
        <v>10632</v>
      </c>
      <c r="R3708" s="212" t="s">
        <v>6428</v>
      </c>
      <c r="S3708" s="212">
        <v>210001622</v>
      </c>
      <c r="T3708" s="236">
        <v>45537</v>
      </c>
      <c r="U3708" s="237" t="s">
        <v>6722</v>
      </c>
      <c r="V3708" s="237">
        <v>45569</v>
      </c>
      <c r="W3708" s="237">
        <v>45573</v>
      </c>
      <c r="X3708" s="237" t="s">
        <v>9173</v>
      </c>
      <c r="Y3708" s="237"/>
      <c r="Z3708" s="237" t="s">
        <v>10634</v>
      </c>
      <c r="AA3708" s="225">
        <v>202409</v>
      </c>
      <c r="AB3708" s="246"/>
      <c r="AC3708" s="247" t="s">
        <v>6708</v>
      </c>
      <c r="AD3708" s="247" t="s">
        <v>6709</v>
      </c>
      <c r="AE3708" s="248">
        <v>0</v>
      </c>
      <c r="AF3708" s="247" t="s">
        <v>6709</v>
      </c>
      <c r="AG3708" s="242" t="str">
        <f>IFERROR(VLOOKUP(작성용!A:A,RM!A:D,4,0),"-")</f>
        <v>오윤지</v>
      </c>
      <c r="AH3708" s="9" t="s">
        <v>6725</v>
      </c>
      <c r="AI3708" s="238" t="s">
        <v>10635</v>
      </c>
      <c r="AJ3708" s="238" t="s">
        <v>9173</v>
      </c>
      <c r="AK3708" s="238" t="s">
        <v>6726</v>
      </c>
      <c r="AL3708" s="238">
        <v>3707</v>
      </c>
    </row>
    <row r="3709" spans="1:38" x14ac:dyDescent="0.3">
      <c r="A3709" s="232" t="s">
        <v>365</v>
      </c>
      <c r="B3709" s="232" t="s">
        <v>10627</v>
      </c>
      <c r="C3709" s="244" t="s">
        <v>6717</v>
      </c>
      <c r="D3709" s="240" t="s">
        <v>10744</v>
      </c>
      <c r="E3709" s="239" t="s">
        <v>10745</v>
      </c>
      <c r="F3709" s="243" t="s">
        <v>6729</v>
      </c>
      <c r="G3709" s="214">
        <v>0</v>
      </c>
      <c r="H3709" s="234" t="s">
        <v>9173</v>
      </c>
      <c r="I3709" s="234"/>
      <c r="J3709" s="234"/>
      <c r="K3709" s="234"/>
      <c r="L3709" s="234"/>
      <c r="M3709" s="234"/>
      <c r="N3709" s="233" t="s">
        <v>6720</v>
      </c>
      <c r="O3709" s="226" t="s">
        <v>10630</v>
      </c>
      <c r="P3709" s="226" t="s">
        <v>10631</v>
      </c>
      <c r="Q3709" s="226" t="s">
        <v>10632</v>
      </c>
      <c r="R3709" s="212" t="s">
        <v>10746</v>
      </c>
      <c r="S3709" s="212">
        <v>210001690</v>
      </c>
      <c r="T3709" s="236">
        <v>45537</v>
      </c>
      <c r="U3709" s="237" t="s">
        <v>6722</v>
      </c>
      <c r="V3709" s="237">
        <v>45569</v>
      </c>
      <c r="W3709" s="237">
        <v>45573</v>
      </c>
      <c r="X3709" s="237" t="s">
        <v>9173</v>
      </c>
      <c r="Y3709" s="237"/>
      <c r="Z3709" s="237" t="s">
        <v>10634</v>
      </c>
      <c r="AA3709" s="225">
        <v>202409</v>
      </c>
      <c r="AB3709" s="246"/>
      <c r="AC3709" s="247" t="s">
        <v>6708</v>
      </c>
      <c r="AD3709" s="247" t="s">
        <v>6709</v>
      </c>
      <c r="AE3709" s="248">
        <v>0</v>
      </c>
      <c r="AF3709" s="247" t="s">
        <v>6709</v>
      </c>
      <c r="AG3709" s="242" t="str">
        <f>IFERROR(VLOOKUP(작성용!A:A,RM!A:D,4,0),"-")</f>
        <v>오윤지</v>
      </c>
      <c r="AH3709" s="9" t="s">
        <v>6725</v>
      </c>
      <c r="AI3709" s="238" t="s">
        <v>10635</v>
      </c>
      <c r="AJ3709" s="238" t="s">
        <v>9173</v>
      </c>
      <c r="AK3709" s="238" t="s">
        <v>6726</v>
      </c>
      <c r="AL3709" s="238">
        <v>3708</v>
      </c>
    </row>
    <row r="3710" spans="1:38" x14ac:dyDescent="0.3">
      <c r="A3710" s="232" t="s">
        <v>365</v>
      </c>
      <c r="B3710" s="232" t="s">
        <v>10627</v>
      </c>
      <c r="C3710" s="244" t="s">
        <v>6717</v>
      </c>
      <c r="D3710" s="240" t="s">
        <v>10747</v>
      </c>
      <c r="E3710" s="239" t="s">
        <v>10748</v>
      </c>
      <c r="F3710" s="243" t="s">
        <v>6729</v>
      </c>
      <c r="G3710" s="214">
        <v>0</v>
      </c>
      <c r="H3710" s="234" t="s">
        <v>9173</v>
      </c>
      <c r="I3710" s="234"/>
      <c r="J3710" s="234"/>
      <c r="K3710" s="234"/>
      <c r="L3710" s="234"/>
      <c r="M3710" s="234"/>
      <c r="N3710" s="233" t="s">
        <v>6720</v>
      </c>
      <c r="O3710" s="226" t="s">
        <v>10630</v>
      </c>
      <c r="P3710" s="226" t="s">
        <v>10631</v>
      </c>
      <c r="Q3710" s="226" t="s">
        <v>10632</v>
      </c>
      <c r="R3710" s="212" t="s">
        <v>10749</v>
      </c>
      <c r="S3710" s="212">
        <v>210001791</v>
      </c>
      <c r="T3710" s="236">
        <v>45537</v>
      </c>
      <c r="U3710" s="237" t="s">
        <v>6722</v>
      </c>
      <c r="V3710" s="237">
        <v>45569</v>
      </c>
      <c r="W3710" s="237">
        <v>45573</v>
      </c>
      <c r="X3710" s="237" t="s">
        <v>9173</v>
      </c>
      <c r="Y3710" s="237"/>
      <c r="Z3710" s="237" t="s">
        <v>10634</v>
      </c>
      <c r="AA3710" s="225">
        <v>202409</v>
      </c>
      <c r="AB3710" s="246"/>
      <c r="AC3710" s="247" t="s">
        <v>6708</v>
      </c>
      <c r="AD3710" s="247" t="s">
        <v>6709</v>
      </c>
      <c r="AE3710" s="248">
        <v>0</v>
      </c>
      <c r="AF3710" s="247" t="s">
        <v>6709</v>
      </c>
      <c r="AG3710" s="242" t="str">
        <f>IFERROR(VLOOKUP(작성용!A:A,RM!A:D,4,0),"-")</f>
        <v>오윤지</v>
      </c>
      <c r="AH3710" s="9" t="s">
        <v>6725</v>
      </c>
      <c r="AI3710" s="238" t="s">
        <v>10635</v>
      </c>
      <c r="AJ3710" s="238" t="s">
        <v>9173</v>
      </c>
      <c r="AK3710" s="238" t="s">
        <v>6726</v>
      </c>
      <c r="AL3710" s="238">
        <v>3709</v>
      </c>
    </row>
    <row r="3711" spans="1:38" x14ac:dyDescent="0.3">
      <c r="A3711" s="232" t="s">
        <v>365</v>
      </c>
      <c r="B3711" s="232" t="s">
        <v>10627</v>
      </c>
      <c r="C3711" s="244" t="s">
        <v>6717</v>
      </c>
      <c r="D3711" s="240" t="s">
        <v>10540</v>
      </c>
      <c r="E3711" s="239" t="s">
        <v>10541</v>
      </c>
      <c r="F3711" s="243" t="s">
        <v>6729</v>
      </c>
      <c r="G3711" s="214">
        <v>0</v>
      </c>
      <c r="H3711" s="234" t="s">
        <v>9173</v>
      </c>
      <c r="I3711" s="234"/>
      <c r="J3711" s="234"/>
      <c r="K3711" s="234"/>
      <c r="L3711" s="234"/>
      <c r="M3711" s="234"/>
      <c r="N3711" s="233" t="s">
        <v>6720</v>
      </c>
      <c r="O3711" s="226" t="s">
        <v>10630</v>
      </c>
      <c r="P3711" s="226" t="s">
        <v>10631</v>
      </c>
      <c r="Q3711" s="226" t="s">
        <v>10632</v>
      </c>
      <c r="R3711" s="212" t="s">
        <v>10542</v>
      </c>
      <c r="S3711" s="212">
        <v>210001780</v>
      </c>
      <c r="T3711" s="236">
        <v>45537</v>
      </c>
      <c r="U3711" s="237" t="s">
        <v>6722</v>
      </c>
      <c r="V3711" s="237">
        <v>45569</v>
      </c>
      <c r="W3711" s="237">
        <v>45573</v>
      </c>
      <c r="X3711" s="237" t="s">
        <v>9173</v>
      </c>
      <c r="Y3711" s="237"/>
      <c r="Z3711" s="237" t="s">
        <v>10634</v>
      </c>
      <c r="AA3711" s="225">
        <v>202409</v>
      </c>
      <c r="AB3711" s="246"/>
      <c r="AC3711" s="247" t="s">
        <v>6708</v>
      </c>
      <c r="AD3711" s="247" t="s">
        <v>6709</v>
      </c>
      <c r="AE3711" s="248">
        <v>0</v>
      </c>
      <c r="AF3711" s="247" t="s">
        <v>6709</v>
      </c>
      <c r="AG3711" s="242" t="str">
        <f>IFERROR(VLOOKUP(작성용!A:A,RM!A:D,4,0),"-")</f>
        <v>오윤지</v>
      </c>
      <c r="AH3711" s="9" t="s">
        <v>6725</v>
      </c>
      <c r="AI3711" s="238" t="s">
        <v>10635</v>
      </c>
      <c r="AJ3711" s="238" t="s">
        <v>9173</v>
      </c>
      <c r="AK3711" s="238" t="s">
        <v>6726</v>
      </c>
      <c r="AL3711" s="238">
        <v>3710</v>
      </c>
    </row>
    <row r="3712" spans="1:38" x14ac:dyDescent="0.3">
      <c r="A3712" s="232" t="s">
        <v>365</v>
      </c>
      <c r="B3712" s="232" t="s">
        <v>10627</v>
      </c>
      <c r="C3712" s="244" t="s">
        <v>6717</v>
      </c>
      <c r="D3712" s="240" t="s">
        <v>10750</v>
      </c>
      <c r="E3712" s="239" t="s">
        <v>10751</v>
      </c>
      <c r="F3712" s="243" t="s">
        <v>6729</v>
      </c>
      <c r="G3712" s="214">
        <v>0</v>
      </c>
      <c r="H3712" s="234" t="s">
        <v>9173</v>
      </c>
      <c r="I3712" s="234"/>
      <c r="J3712" s="234"/>
      <c r="K3712" s="234"/>
      <c r="L3712" s="234"/>
      <c r="M3712" s="234"/>
      <c r="N3712" s="233" t="s">
        <v>6720</v>
      </c>
      <c r="O3712" s="226" t="s">
        <v>10630</v>
      </c>
      <c r="P3712" s="226" t="s">
        <v>10631</v>
      </c>
      <c r="Q3712" s="226" t="s">
        <v>10632</v>
      </c>
      <c r="R3712" s="212" t="s">
        <v>10752</v>
      </c>
      <c r="S3712" s="212">
        <v>210001839</v>
      </c>
      <c r="T3712" s="236">
        <v>45537</v>
      </c>
      <c r="U3712" s="237" t="s">
        <v>6722</v>
      </c>
      <c r="V3712" s="237">
        <v>45569</v>
      </c>
      <c r="W3712" s="237">
        <v>45573</v>
      </c>
      <c r="X3712" s="237" t="s">
        <v>9173</v>
      </c>
      <c r="Y3712" s="237"/>
      <c r="Z3712" s="237" t="s">
        <v>10634</v>
      </c>
      <c r="AA3712" s="225">
        <v>202409</v>
      </c>
      <c r="AB3712" s="246"/>
      <c r="AC3712" s="247" t="s">
        <v>6708</v>
      </c>
      <c r="AD3712" s="247" t="s">
        <v>6709</v>
      </c>
      <c r="AE3712" s="248">
        <v>0</v>
      </c>
      <c r="AF3712" s="247" t="s">
        <v>6709</v>
      </c>
      <c r="AG3712" s="242" t="str">
        <f>IFERROR(VLOOKUP(작성용!A:A,RM!A:D,4,0),"-")</f>
        <v>오윤지</v>
      </c>
      <c r="AH3712" s="9" t="s">
        <v>6725</v>
      </c>
      <c r="AI3712" s="238" t="s">
        <v>10635</v>
      </c>
      <c r="AJ3712" s="238" t="s">
        <v>9173</v>
      </c>
      <c r="AK3712" s="238" t="s">
        <v>6726</v>
      </c>
      <c r="AL3712" s="238">
        <v>3711</v>
      </c>
    </row>
    <row r="3713" spans="1:38" x14ac:dyDescent="0.3">
      <c r="A3713" s="232" t="s">
        <v>2152</v>
      </c>
      <c r="B3713" s="232" t="s">
        <v>10753</v>
      </c>
      <c r="C3713" s="244" t="s">
        <v>10754</v>
      </c>
      <c r="D3713" s="240" t="s">
        <v>10755</v>
      </c>
      <c r="E3713" s="239">
        <v>1101130019843</v>
      </c>
      <c r="F3713" s="243" t="s">
        <v>10756</v>
      </c>
      <c r="G3713" s="214">
        <v>0</v>
      </c>
      <c r="H3713" s="234" t="s">
        <v>10757</v>
      </c>
      <c r="I3713" s="234"/>
      <c r="J3713" s="234"/>
      <c r="K3713" s="234"/>
      <c r="L3713" s="234"/>
      <c r="M3713" s="234"/>
      <c r="N3713" s="234" t="s">
        <v>10758</v>
      </c>
      <c r="O3713" s="249" t="s">
        <v>10759</v>
      </c>
      <c r="P3713" s="249" t="s">
        <v>10760</v>
      </c>
      <c r="Q3713" s="226" t="s">
        <v>10761</v>
      </c>
      <c r="R3713" s="212" t="s">
        <v>2</v>
      </c>
      <c r="S3713" s="212" t="s">
        <v>693</v>
      </c>
      <c r="T3713" s="236">
        <v>45537</v>
      </c>
      <c r="U3713" s="237" t="s">
        <v>6722</v>
      </c>
      <c r="V3713" s="290">
        <v>45572</v>
      </c>
      <c r="W3713" s="290">
        <v>45576</v>
      </c>
      <c r="X3713" s="290">
        <v>45580</v>
      </c>
      <c r="Y3713" s="237"/>
      <c r="Z3713" s="237" t="s">
        <v>10762</v>
      </c>
      <c r="AA3713" s="225">
        <v>202409</v>
      </c>
      <c r="AB3713" s="246">
        <v>8</v>
      </c>
      <c r="AC3713" s="236" t="s">
        <v>6963</v>
      </c>
      <c r="AD3713" s="236" t="s">
        <v>7137</v>
      </c>
      <c r="AE3713" s="248">
        <v>1.5</v>
      </c>
      <c r="AF3713" s="236" t="s">
        <v>7137</v>
      </c>
      <c r="AG3713" s="242" t="str">
        <f>IFERROR(VLOOKUP(작성용!A:A,RM!A:D,4,0),"-")</f>
        <v>서경덕</v>
      </c>
      <c r="AH3713" s="9" t="s">
        <v>10763</v>
      </c>
      <c r="AI3713" s="238" t="s">
        <v>6721</v>
      </c>
      <c r="AJ3713" s="238" t="s">
        <v>10764</v>
      </c>
      <c r="AK3713" s="238" t="s">
        <v>10765</v>
      </c>
      <c r="AL3713" s="238">
        <v>3712</v>
      </c>
    </row>
    <row r="3714" spans="1:38" x14ac:dyDescent="0.3">
      <c r="A3714" s="232" t="s">
        <v>2152</v>
      </c>
      <c r="B3714" s="232" t="s">
        <v>10753</v>
      </c>
      <c r="C3714" s="244" t="s">
        <v>10754</v>
      </c>
      <c r="D3714" s="240" t="s">
        <v>10766</v>
      </c>
      <c r="E3714" s="239" t="s">
        <v>10767</v>
      </c>
      <c r="F3714" s="243" t="s">
        <v>7105</v>
      </c>
      <c r="G3714" s="214">
        <v>0</v>
      </c>
      <c r="H3714" s="234" t="s">
        <v>10757</v>
      </c>
      <c r="I3714" s="234"/>
      <c r="J3714" s="234"/>
      <c r="K3714" s="234"/>
      <c r="L3714" s="234"/>
      <c r="M3714" s="234"/>
      <c r="N3714" s="234" t="s">
        <v>10758</v>
      </c>
      <c r="O3714" s="249" t="s">
        <v>10759</v>
      </c>
      <c r="P3714" s="249" t="s">
        <v>10760</v>
      </c>
      <c r="Q3714" s="226" t="s">
        <v>10768</v>
      </c>
      <c r="R3714" s="212" t="s">
        <v>2</v>
      </c>
      <c r="S3714" s="212" t="s">
        <v>702</v>
      </c>
      <c r="T3714" s="236">
        <v>45537</v>
      </c>
      <c r="U3714" s="237" t="s">
        <v>4142</v>
      </c>
      <c r="V3714" s="290">
        <v>45572</v>
      </c>
      <c r="W3714" s="290">
        <v>45576</v>
      </c>
      <c r="X3714" s="290">
        <v>45580</v>
      </c>
      <c r="Y3714" s="237"/>
      <c r="Z3714" s="237" t="s">
        <v>10762</v>
      </c>
      <c r="AA3714" s="225">
        <v>202409</v>
      </c>
      <c r="AB3714" s="246">
        <v>8</v>
      </c>
      <c r="AC3714" s="236" t="s">
        <v>6963</v>
      </c>
      <c r="AD3714" s="247" t="s">
        <v>10769</v>
      </c>
      <c r="AE3714" s="248">
        <v>1</v>
      </c>
      <c r="AF3714" s="247" t="s">
        <v>10769</v>
      </c>
      <c r="AG3714" s="242" t="str">
        <f>IFERROR(VLOOKUP(작성용!A:A,RM!A:D,4,0),"-")</f>
        <v>서경덕</v>
      </c>
      <c r="AH3714" s="9" t="s">
        <v>7137</v>
      </c>
      <c r="AI3714" s="238" t="s">
        <v>6721</v>
      </c>
      <c r="AJ3714" s="238" t="s">
        <v>10764</v>
      </c>
      <c r="AK3714" s="238" t="s">
        <v>10765</v>
      </c>
      <c r="AL3714" s="238">
        <v>3713</v>
      </c>
    </row>
    <row r="3715" spans="1:38" x14ac:dyDescent="0.3">
      <c r="A3715" s="232" t="s">
        <v>2152</v>
      </c>
      <c r="B3715" s="232" t="s">
        <v>10770</v>
      </c>
      <c r="C3715" s="244" t="s">
        <v>6717</v>
      </c>
      <c r="D3715" s="240" t="s">
        <v>10771</v>
      </c>
      <c r="E3715" s="239">
        <v>1101130012607</v>
      </c>
      <c r="F3715" s="243" t="s">
        <v>7105</v>
      </c>
      <c r="G3715" s="214">
        <v>0</v>
      </c>
      <c r="H3715" s="234" t="s">
        <v>7052</v>
      </c>
      <c r="I3715" s="234"/>
      <c r="J3715" s="234"/>
      <c r="K3715" s="234"/>
      <c r="L3715" s="234"/>
      <c r="M3715" s="234"/>
      <c r="N3715" s="234" t="s">
        <v>10758</v>
      </c>
      <c r="O3715" s="249" t="s">
        <v>10772</v>
      </c>
      <c r="P3715" s="249" t="s">
        <v>10760</v>
      </c>
      <c r="Q3715" s="226" t="s">
        <v>10761</v>
      </c>
      <c r="R3715" s="212" t="s">
        <v>2</v>
      </c>
      <c r="S3715" s="212" t="s">
        <v>685</v>
      </c>
      <c r="T3715" s="236">
        <v>45537</v>
      </c>
      <c r="U3715" s="237" t="s">
        <v>4142</v>
      </c>
      <c r="V3715" s="290">
        <v>45572</v>
      </c>
      <c r="W3715" s="290">
        <v>45576</v>
      </c>
      <c r="X3715" s="290">
        <v>45580</v>
      </c>
      <c r="Y3715" s="237"/>
      <c r="Z3715" s="237" t="s">
        <v>10762</v>
      </c>
      <c r="AA3715" s="225">
        <v>202409</v>
      </c>
      <c r="AB3715" s="246">
        <v>8</v>
      </c>
      <c r="AC3715" s="236" t="s">
        <v>6963</v>
      </c>
      <c r="AD3715" s="247" t="s">
        <v>7115</v>
      </c>
      <c r="AE3715" s="248">
        <v>1</v>
      </c>
      <c r="AF3715" s="247" t="s">
        <v>10773</v>
      </c>
      <c r="AG3715" s="242" t="str">
        <f>IFERROR(VLOOKUP(작성용!A:A,RM!A:D,4,0),"-")</f>
        <v>서경덕</v>
      </c>
      <c r="AH3715" s="9" t="s">
        <v>10763</v>
      </c>
      <c r="AI3715" s="238" t="s">
        <v>10764</v>
      </c>
      <c r="AJ3715" s="238" t="s">
        <v>6721</v>
      </c>
      <c r="AK3715" s="238" t="s">
        <v>6726</v>
      </c>
      <c r="AL3715" s="238">
        <v>3714</v>
      </c>
    </row>
    <row r="3716" spans="1:38" x14ac:dyDescent="0.3">
      <c r="A3716" s="232" t="s">
        <v>2152</v>
      </c>
      <c r="B3716" s="232" t="s">
        <v>10770</v>
      </c>
      <c r="C3716" s="244" t="s">
        <v>6717</v>
      </c>
      <c r="D3716" s="240" t="s">
        <v>7553</v>
      </c>
      <c r="E3716" s="239">
        <v>1101130031821</v>
      </c>
      <c r="F3716" s="243" t="s">
        <v>7105</v>
      </c>
      <c r="G3716" s="214">
        <v>0</v>
      </c>
      <c r="H3716" s="234" t="s">
        <v>7052</v>
      </c>
      <c r="I3716" s="234"/>
      <c r="J3716" s="234"/>
      <c r="K3716" s="234"/>
      <c r="L3716" s="234"/>
      <c r="M3716" s="234"/>
      <c r="N3716" s="234" t="s">
        <v>6720</v>
      </c>
      <c r="O3716" s="249" t="s">
        <v>10772</v>
      </c>
      <c r="P3716" s="249" t="s">
        <v>10774</v>
      </c>
      <c r="Q3716" s="226" t="s">
        <v>10768</v>
      </c>
      <c r="R3716" s="212" t="s">
        <v>2</v>
      </c>
      <c r="S3716" s="212" t="s">
        <v>704</v>
      </c>
      <c r="T3716" s="236">
        <v>45537</v>
      </c>
      <c r="U3716" s="237" t="s">
        <v>4142</v>
      </c>
      <c r="V3716" s="290">
        <v>45572</v>
      </c>
      <c r="W3716" s="290">
        <v>45576</v>
      </c>
      <c r="X3716" s="290">
        <v>45580</v>
      </c>
      <c r="Y3716" s="237"/>
      <c r="Z3716" s="237" t="s">
        <v>10762</v>
      </c>
      <c r="AA3716" s="225">
        <v>202409</v>
      </c>
      <c r="AB3716" s="246">
        <v>8</v>
      </c>
      <c r="AC3716" s="236" t="s">
        <v>10775</v>
      </c>
      <c r="AD3716" s="247" t="s">
        <v>7100</v>
      </c>
      <c r="AE3716" s="248">
        <v>1.5</v>
      </c>
      <c r="AF3716" s="247" t="s">
        <v>10776</v>
      </c>
      <c r="AG3716" s="242" t="str">
        <f>IFERROR(VLOOKUP(작성용!A:A,RM!A:D,4,0),"-")</f>
        <v>서경덕</v>
      </c>
      <c r="AH3716" s="9" t="s">
        <v>7137</v>
      </c>
      <c r="AI3716" s="238" t="s">
        <v>6721</v>
      </c>
      <c r="AJ3716" s="238" t="s">
        <v>6721</v>
      </c>
      <c r="AK3716" s="238" t="s">
        <v>6726</v>
      </c>
      <c r="AL3716" s="238">
        <v>3715</v>
      </c>
    </row>
    <row r="3717" spans="1:38" x14ac:dyDescent="0.3">
      <c r="A3717" s="232" t="s">
        <v>2152</v>
      </c>
      <c r="B3717" s="232" t="s">
        <v>10770</v>
      </c>
      <c r="C3717" s="244" t="s">
        <v>6717</v>
      </c>
      <c r="D3717" s="240" t="s">
        <v>10777</v>
      </c>
      <c r="E3717" s="239" t="s">
        <v>10778</v>
      </c>
      <c r="F3717" s="243" t="s">
        <v>7105</v>
      </c>
      <c r="G3717" s="214">
        <v>0</v>
      </c>
      <c r="H3717" s="234" t="s">
        <v>7052</v>
      </c>
      <c r="I3717" s="234"/>
      <c r="J3717" s="234"/>
      <c r="K3717" s="234"/>
      <c r="L3717" s="234"/>
      <c r="M3717" s="234"/>
      <c r="N3717" s="234" t="s">
        <v>6720</v>
      </c>
      <c r="O3717" s="249" t="s">
        <v>10772</v>
      </c>
      <c r="P3717" s="249" t="s">
        <v>10774</v>
      </c>
      <c r="Q3717" s="226" t="s">
        <v>10768</v>
      </c>
      <c r="R3717" s="212" t="s">
        <v>2</v>
      </c>
      <c r="S3717" s="212" t="s">
        <v>698</v>
      </c>
      <c r="T3717" s="236">
        <v>45537</v>
      </c>
      <c r="U3717" s="237" t="s">
        <v>4142</v>
      </c>
      <c r="V3717" s="290">
        <v>45572</v>
      </c>
      <c r="W3717" s="290">
        <v>45576</v>
      </c>
      <c r="X3717" s="290">
        <v>45580</v>
      </c>
      <c r="Y3717" s="237"/>
      <c r="Z3717" s="237" t="s">
        <v>10762</v>
      </c>
      <c r="AA3717" s="225">
        <v>202409</v>
      </c>
      <c r="AB3717" s="246">
        <v>8</v>
      </c>
      <c r="AC3717" s="236" t="s">
        <v>6963</v>
      </c>
      <c r="AD3717" s="247" t="s">
        <v>7117</v>
      </c>
      <c r="AE3717" s="248">
        <v>1</v>
      </c>
      <c r="AF3717" s="247" t="s">
        <v>7117</v>
      </c>
      <c r="AG3717" s="242" t="str">
        <f>IFERROR(VLOOKUP(작성용!A:A,RM!A:D,4,0),"-")</f>
        <v>서경덕</v>
      </c>
      <c r="AH3717" s="9" t="s">
        <v>7137</v>
      </c>
      <c r="AI3717" s="238" t="s">
        <v>6721</v>
      </c>
      <c r="AJ3717" s="238" t="s">
        <v>6721</v>
      </c>
      <c r="AK3717" s="238" t="s">
        <v>6726</v>
      </c>
      <c r="AL3717" s="238">
        <v>3716</v>
      </c>
    </row>
    <row r="3718" spans="1:38" x14ac:dyDescent="0.3">
      <c r="A3718" s="232" t="s">
        <v>2152</v>
      </c>
      <c r="B3718" s="232" t="s">
        <v>10770</v>
      </c>
      <c r="C3718" s="244" t="s">
        <v>6717</v>
      </c>
      <c r="D3718" s="240" t="s">
        <v>10779</v>
      </c>
      <c r="E3718" s="239">
        <v>1101114060979</v>
      </c>
      <c r="F3718" s="243" t="s">
        <v>7179</v>
      </c>
      <c r="G3718" s="214">
        <v>0</v>
      </c>
      <c r="H3718" s="234" t="s">
        <v>7052</v>
      </c>
      <c r="I3718" s="234"/>
      <c r="J3718" s="234"/>
      <c r="K3718" s="234"/>
      <c r="L3718" s="234"/>
      <c r="M3718" s="234"/>
      <c r="N3718" s="234" t="s">
        <v>6720</v>
      </c>
      <c r="O3718" s="249" t="s">
        <v>10772</v>
      </c>
      <c r="P3718" s="249" t="s">
        <v>10774</v>
      </c>
      <c r="Q3718" s="226" t="s">
        <v>10768</v>
      </c>
      <c r="R3718" s="212" t="s">
        <v>2</v>
      </c>
      <c r="S3718" s="212" t="s">
        <v>10780</v>
      </c>
      <c r="T3718" s="236">
        <v>45537</v>
      </c>
      <c r="U3718" s="237" t="s">
        <v>4142</v>
      </c>
      <c r="V3718" s="290">
        <v>45572</v>
      </c>
      <c r="W3718" s="290">
        <v>45576</v>
      </c>
      <c r="X3718" s="290">
        <v>45580</v>
      </c>
      <c r="Y3718" s="237"/>
      <c r="Z3718" s="237" t="s">
        <v>10762</v>
      </c>
      <c r="AA3718" s="225">
        <v>202409</v>
      </c>
      <c r="AB3718" s="246">
        <v>8</v>
      </c>
      <c r="AC3718" s="236" t="s">
        <v>6963</v>
      </c>
      <c r="AD3718" s="247" t="s">
        <v>7049</v>
      </c>
      <c r="AE3718" s="248">
        <v>1</v>
      </c>
      <c r="AF3718" s="247" t="s">
        <v>7049</v>
      </c>
      <c r="AG3718" s="242" t="str">
        <f>IFERROR(VLOOKUP(작성용!A:A,RM!A:D,4,0),"-")</f>
        <v>서경덕</v>
      </c>
      <c r="AH3718" s="9" t="s">
        <v>7137</v>
      </c>
      <c r="AI3718" s="238" t="s">
        <v>6721</v>
      </c>
      <c r="AJ3718" s="238" t="s">
        <v>6721</v>
      </c>
      <c r="AK3718" s="238" t="s">
        <v>6726</v>
      </c>
      <c r="AL3718" s="238">
        <v>3717</v>
      </c>
    </row>
    <row r="3719" spans="1:38" x14ac:dyDescent="0.3">
      <c r="A3719" s="232" t="s">
        <v>2152</v>
      </c>
      <c r="B3719" s="232" t="s">
        <v>10770</v>
      </c>
      <c r="C3719" s="244" t="s">
        <v>6717</v>
      </c>
      <c r="D3719" s="240" t="s">
        <v>7735</v>
      </c>
      <c r="E3719" s="239">
        <v>1101113232321</v>
      </c>
      <c r="F3719" s="243" t="s">
        <v>7105</v>
      </c>
      <c r="G3719" s="214">
        <v>0</v>
      </c>
      <c r="H3719" s="234" t="s">
        <v>7052</v>
      </c>
      <c r="I3719" s="234"/>
      <c r="J3719" s="234"/>
      <c r="K3719" s="234"/>
      <c r="L3719" s="234"/>
      <c r="M3719" s="234"/>
      <c r="N3719" s="234" t="s">
        <v>6720</v>
      </c>
      <c r="O3719" s="249" t="s">
        <v>10772</v>
      </c>
      <c r="P3719" s="249" t="s">
        <v>10774</v>
      </c>
      <c r="Q3719" s="226" t="s">
        <v>10768</v>
      </c>
      <c r="R3719" s="212" t="s">
        <v>2</v>
      </c>
      <c r="S3719" s="212" t="s">
        <v>4306</v>
      </c>
      <c r="T3719" s="236">
        <v>45537</v>
      </c>
      <c r="U3719" s="237" t="s">
        <v>4142</v>
      </c>
      <c r="V3719" s="290">
        <v>45572</v>
      </c>
      <c r="W3719" s="290">
        <v>45576</v>
      </c>
      <c r="X3719" s="290">
        <v>45580</v>
      </c>
      <c r="Y3719" s="237"/>
      <c r="Z3719" s="237" t="s">
        <v>10762</v>
      </c>
      <c r="AA3719" s="225">
        <v>202409</v>
      </c>
      <c r="AB3719" s="246">
        <v>8</v>
      </c>
      <c r="AC3719" s="236" t="s">
        <v>6963</v>
      </c>
      <c r="AD3719" s="247" t="s">
        <v>6709</v>
      </c>
      <c r="AE3719" s="248">
        <v>0</v>
      </c>
      <c r="AF3719" s="247" t="s">
        <v>6709</v>
      </c>
      <c r="AG3719" s="242" t="str">
        <f>IFERROR(VLOOKUP(작성용!A:A,RM!A:D,4,0),"-")</f>
        <v>서경덕</v>
      </c>
      <c r="AH3719" s="9" t="s">
        <v>7137</v>
      </c>
      <c r="AI3719" s="238" t="s">
        <v>6721</v>
      </c>
      <c r="AJ3719" s="238" t="s">
        <v>6721</v>
      </c>
      <c r="AK3719" s="238" t="s">
        <v>6726</v>
      </c>
      <c r="AL3719" s="238">
        <v>3718</v>
      </c>
    </row>
    <row r="3720" spans="1:38" x14ac:dyDescent="0.3">
      <c r="A3720" s="232" t="s">
        <v>2152</v>
      </c>
      <c r="B3720" s="232" t="s">
        <v>10770</v>
      </c>
      <c r="C3720" s="244" t="s">
        <v>6717</v>
      </c>
      <c r="D3720" s="240" t="s">
        <v>10781</v>
      </c>
      <c r="E3720" s="239" t="s">
        <v>10782</v>
      </c>
      <c r="F3720" s="243" t="s">
        <v>7105</v>
      </c>
      <c r="G3720" s="214">
        <v>0</v>
      </c>
      <c r="H3720" s="234" t="s">
        <v>7052</v>
      </c>
      <c r="I3720" s="234"/>
      <c r="J3720" s="234"/>
      <c r="K3720" s="234"/>
      <c r="L3720" s="234"/>
      <c r="M3720" s="234"/>
      <c r="N3720" s="234" t="s">
        <v>6720</v>
      </c>
      <c r="O3720" s="249" t="s">
        <v>10772</v>
      </c>
      <c r="P3720" s="249" t="s">
        <v>10774</v>
      </c>
      <c r="Q3720" s="226" t="s">
        <v>10768</v>
      </c>
      <c r="R3720" s="212" t="s">
        <v>2</v>
      </c>
      <c r="S3720" s="212" t="s">
        <v>700</v>
      </c>
      <c r="T3720" s="236">
        <v>45537</v>
      </c>
      <c r="U3720" s="237" t="s">
        <v>4142</v>
      </c>
      <c r="V3720" s="290">
        <v>45572</v>
      </c>
      <c r="W3720" s="290">
        <v>45576</v>
      </c>
      <c r="X3720" s="290">
        <v>45580</v>
      </c>
      <c r="Y3720" s="237"/>
      <c r="Z3720" s="237" t="s">
        <v>10762</v>
      </c>
      <c r="AA3720" s="225">
        <v>202409</v>
      </c>
      <c r="AB3720" s="246">
        <v>8</v>
      </c>
      <c r="AC3720" s="236" t="s">
        <v>6963</v>
      </c>
      <c r="AD3720" s="247" t="s">
        <v>7160</v>
      </c>
      <c r="AE3720" s="248">
        <v>1</v>
      </c>
      <c r="AF3720" s="247" t="s">
        <v>7160</v>
      </c>
      <c r="AG3720" s="242" t="str">
        <f>IFERROR(VLOOKUP(작성용!A:A,RM!A:D,4,0),"-")</f>
        <v>서경덕</v>
      </c>
      <c r="AH3720" s="9" t="s">
        <v>7137</v>
      </c>
      <c r="AI3720" s="238" t="s">
        <v>6721</v>
      </c>
      <c r="AJ3720" s="238" t="s">
        <v>6721</v>
      </c>
      <c r="AK3720" s="238" t="s">
        <v>6726</v>
      </c>
      <c r="AL3720" s="238">
        <v>3719</v>
      </c>
    </row>
    <row r="3721" spans="1:38" x14ac:dyDescent="0.3">
      <c r="A3721" s="232" t="s">
        <v>2152</v>
      </c>
      <c r="B3721" s="232" t="s">
        <v>10770</v>
      </c>
      <c r="C3721" s="244" t="s">
        <v>6717</v>
      </c>
      <c r="D3721" s="240" t="s">
        <v>8994</v>
      </c>
      <c r="E3721" s="239" t="s">
        <v>5555</v>
      </c>
      <c r="F3721" s="243" t="s">
        <v>7105</v>
      </c>
      <c r="G3721" s="214">
        <v>0</v>
      </c>
      <c r="H3721" s="234" t="s">
        <v>7052</v>
      </c>
      <c r="I3721" s="234"/>
      <c r="J3721" s="234"/>
      <c r="K3721" s="234"/>
      <c r="L3721" s="234"/>
      <c r="M3721" s="234"/>
      <c r="N3721" s="234" t="s">
        <v>6720</v>
      </c>
      <c r="O3721" s="249" t="s">
        <v>10772</v>
      </c>
      <c r="P3721" s="249" t="s">
        <v>10774</v>
      </c>
      <c r="Q3721" s="226" t="s">
        <v>10768</v>
      </c>
      <c r="R3721" s="212" t="s">
        <v>2</v>
      </c>
      <c r="S3721" s="212" t="s">
        <v>706</v>
      </c>
      <c r="T3721" s="236">
        <v>45537</v>
      </c>
      <c r="U3721" s="237" t="s">
        <v>4142</v>
      </c>
      <c r="V3721" s="290">
        <v>45572</v>
      </c>
      <c r="W3721" s="290">
        <v>45576</v>
      </c>
      <c r="X3721" s="290">
        <v>45580</v>
      </c>
      <c r="Y3721" s="237"/>
      <c r="Z3721" s="237" t="s">
        <v>10762</v>
      </c>
      <c r="AA3721" s="225">
        <v>202409</v>
      </c>
      <c r="AB3721" s="246">
        <v>8</v>
      </c>
      <c r="AC3721" s="236" t="s">
        <v>6963</v>
      </c>
      <c r="AD3721" s="247" t="s">
        <v>7049</v>
      </c>
      <c r="AE3721" s="248">
        <v>0</v>
      </c>
      <c r="AF3721" s="247" t="s">
        <v>7049</v>
      </c>
      <c r="AG3721" s="242" t="str">
        <f>IFERROR(VLOOKUP(작성용!A:A,RM!A:D,4,0),"-")</f>
        <v>서경덕</v>
      </c>
      <c r="AH3721" s="9" t="s">
        <v>7137</v>
      </c>
      <c r="AI3721" s="238" t="s">
        <v>6721</v>
      </c>
      <c r="AJ3721" s="238" t="s">
        <v>6721</v>
      </c>
      <c r="AK3721" s="238" t="s">
        <v>6726</v>
      </c>
      <c r="AL3721" s="238">
        <v>3720</v>
      </c>
    </row>
    <row r="3722" spans="1:38" x14ac:dyDescent="0.3">
      <c r="A3722" s="232" t="s">
        <v>2152</v>
      </c>
      <c r="B3722" s="232" t="s">
        <v>10770</v>
      </c>
      <c r="C3722" s="244" t="s">
        <v>6717</v>
      </c>
      <c r="D3722" s="240" t="s">
        <v>10783</v>
      </c>
      <c r="E3722" s="239">
        <v>1101130030774</v>
      </c>
      <c r="F3722" s="243" t="s">
        <v>7105</v>
      </c>
      <c r="G3722" s="214">
        <v>0</v>
      </c>
      <c r="H3722" s="234" t="s">
        <v>7052</v>
      </c>
      <c r="I3722" s="234"/>
      <c r="J3722" s="234"/>
      <c r="K3722" s="234"/>
      <c r="L3722" s="234"/>
      <c r="M3722" s="234"/>
      <c r="N3722" s="234" t="s">
        <v>6720</v>
      </c>
      <c r="O3722" s="249" t="s">
        <v>10772</v>
      </c>
      <c r="P3722" s="249" t="s">
        <v>10774</v>
      </c>
      <c r="Q3722" s="226" t="s">
        <v>10768</v>
      </c>
      <c r="R3722" s="212" t="s">
        <v>2</v>
      </c>
      <c r="S3722" s="212" t="s">
        <v>696</v>
      </c>
      <c r="T3722" s="236">
        <v>45537</v>
      </c>
      <c r="U3722" s="237" t="s">
        <v>4142</v>
      </c>
      <c r="V3722" s="290">
        <v>45572</v>
      </c>
      <c r="W3722" s="290">
        <v>45576</v>
      </c>
      <c r="X3722" s="290">
        <v>45580</v>
      </c>
      <c r="Y3722" s="237"/>
      <c r="Z3722" s="237" t="s">
        <v>10762</v>
      </c>
      <c r="AA3722" s="225">
        <v>202409</v>
      </c>
      <c r="AB3722" s="246">
        <v>8</v>
      </c>
      <c r="AC3722" s="236" t="s">
        <v>6963</v>
      </c>
      <c r="AD3722" s="247" t="s">
        <v>7124</v>
      </c>
      <c r="AE3722" s="248">
        <v>1</v>
      </c>
      <c r="AF3722" s="247" t="s">
        <v>7124</v>
      </c>
      <c r="AG3722" s="242" t="str">
        <f>IFERROR(VLOOKUP(작성용!A:A,RM!A:D,4,0),"-")</f>
        <v>서경덕</v>
      </c>
      <c r="AH3722" s="9" t="s">
        <v>7137</v>
      </c>
      <c r="AI3722" s="238" t="s">
        <v>6721</v>
      </c>
      <c r="AJ3722" s="238" t="s">
        <v>6721</v>
      </c>
      <c r="AK3722" s="238" t="s">
        <v>6726</v>
      </c>
      <c r="AL3722" s="238">
        <v>3721</v>
      </c>
    </row>
    <row r="3723" spans="1:38" x14ac:dyDescent="0.3">
      <c r="A3723" s="232">
        <v>6000148</v>
      </c>
      <c r="B3723" s="232" t="s">
        <v>10784</v>
      </c>
      <c r="C3723" s="244" t="s">
        <v>6717</v>
      </c>
      <c r="D3723" s="240" t="s">
        <v>10785</v>
      </c>
      <c r="E3723" s="239">
        <v>1101115379692</v>
      </c>
      <c r="F3723" s="243" t="s">
        <v>7044</v>
      </c>
      <c r="G3723" s="214">
        <v>0</v>
      </c>
      <c r="H3723" s="234" t="s">
        <v>6721</v>
      </c>
      <c r="I3723" s="234"/>
      <c r="J3723" s="234"/>
      <c r="K3723" s="234"/>
      <c r="L3723" s="234"/>
      <c r="M3723" s="234"/>
      <c r="N3723" s="234" t="s">
        <v>6946</v>
      </c>
      <c r="O3723" s="249"/>
      <c r="P3723" s="249"/>
      <c r="Q3723" s="226"/>
      <c r="R3723" s="212" t="s">
        <v>2</v>
      </c>
      <c r="S3723" s="213" t="s">
        <v>6721</v>
      </c>
      <c r="T3723" s="236" t="s">
        <v>10786</v>
      </c>
      <c r="U3723" s="237" t="s">
        <v>6722</v>
      </c>
      <c r="V3723" s="236">
        <v>45572</v>
      </c>
      <c r="W3723" s="236" t="s">
        <v>6944</v>
      </c>
      <c r="X3723" s="237" t="s">
        <v>6721</v>
      </c>
      <c r="Y3723" s="237"/>
      <c r="Z3723" s="237"/>
      <c r="AA3723" s="225">
        <v>202409</v>
      </c>
      <c r="AB3723" s="246">
        <v>8</v>
      </c>
      <c r="AC3723" s="236" t="s">
        <v>7181</v>
      </c>
      <c r="AD3723" s="247" t="s">
        <v>6910</v>
      </c>
      <c r="AE3723" s="248">
        <v>0</v>
      </c>
      <c r="AF3723" s="247" t="s">
        <v>6910</v>
      </c>
      <c r="AG3723" s="242" t="str">
        <f>IFERROR(VLOOKUP(작성용!A:A,RM!A:D,4,0),"-")</f>
        <v>-</v>
      </c>
      <c r="AH3723" s="9" t="s">
        <v>6721</v>
      </c>
      <c r="AI3723" s="238" t="s">
        <v>6721</v>
      </c>
      <c r="AJ3723" s="238" t="s">
        <v>6721</v>
      </c>
      <c r="AK3723" s="238" t="s">
        <v>7182</v>
      </c>
      <c r="AL3723" s="238">
        <v>3722</v>
      </c>
    </row>
    <row r="3724" spans="1:38" x14ac:dyDescent="0.3">
      <c r="A3724" s="232">
        <v>6000148</v>
      </c>
      <c r="B3724" s="232" t="s">
        <v>10784</v>
      </c>
      <c r="C3724" s="244" t="s">
        <v>6717</v>
      </c>
      <c r="D3724" s="240" t="s">
        <v>10787</v>
      </c>
      <c r="E3724" s="239" t="s">
        <v>10788</v>
      </c>
      <c r="F3724" s="243" t="s">
        <v>7179</v>
      </c>
      <c r="G3724" s="214">
        <v>0</v>
      </c>
      <c r="H3724" s="234" t="s">
        <v>6721</v>
      </c>
      <c r="I3724" s="234"/>
      <c r="J3724" s="234"/>
      <c r="K3724" s="234"/>
      <c r="L3724" s="234"/>
      <c r="M3724" s="234"/>
      <c r="N3724" s="234" t="s">
        <v>6946</v>
      </c>
      <c r="O3724" s="249"/>
      <c r="P3724" s="249"/>
      <c r="Q3724" s="226"/>
      <c r="R3724" s="212" t="s">
        <v>2</v>
      </c>
      <c r="S3724" s="213" t="s">
        <v>6721</v>
      </c>
      <c r="T3724" s="236" t="s">
        <v>10786</v>
      </c>
      <c r="U3724" s="237" t="s">
        <v>6722</v>
      </c>
      <c r="V3724" s="236">
        <v>45572</v>
      </c>
      <c r="W3724" s="236" t="s">
        <v>6944</v>
      </c>
      <c r="X3724" s="237" t="s">
        <v>6721</v>
      </c>
      <c r="Y3724" s="237"/>
      <c r="Z3724" s="237"/>
      <c r="AA3724" s="225">
        <v>202409</v>
      </c>
      <c r="AB3724" s="246">
        <v>8</v>
      </c>
      <c r="AC3724" s="236" t="s">
        <v>7181</v>
      </c>
      <c r="AD3724" s="247" t="s">
        <v>7117</v>
      </c>
      <c r="AE3724" s="248">
        <v>0.4</v>
      </c>
      <c r="AF3724" s="247" t="s">
        <v>7117</v>
      </c>
      <c r="AG3724" s="242" t="str">
        <f>IFERROR(VLOOKUP(작성용!A:A,RM!A:D,4,0),"-")</f>
        <v>-</v>
      </c>
      <c r="AH3724" s="9" t="s">
        <v>6721</v>
      </c>
      <c r="AI3724" s="238" t="s">
        <v>6721</v>
      </c>
      <c r="AJ3724" s="238" t="s">
        <v>6721</v>
      </c>
      <c r="AK3724" s="238" t="s">
        <v>7182</v>
      </c>
      <c r="AL3724" s="238">
        <v>3723</v>
      </c>
    </row>
    <row r="3725" spans="1:38" x14ac:dyDescent="0.3">
      <c r="A3725" s="232">
        <v>6000148</v>
      </c>
      <c r="B3725" s="232" t="s">
        <v>10784</v>
      </c>
      <c r="C3725" s="244" t="s">
        <v>6717</v>
      </c>
      <c r="D3725" s="240" t="s">
        <v>10789</v>
      </c>
      <c r="E3725" s="239">
        <v>1101115203809</v>
      </c>
      <c r="F3725" s="243" t="s">
        <v>6966</v>
      </c>
      <c r="G3725" s="214">
        <v>0</v>
      </c>
      <c r="H3725" s="234" t="s">
        <v>6721</v>
      </c>
      <c r="I3725" s="234"/>
      <c r="J3725" s="234"/>
      <c r="K3725" s="234"/>
      <c r="L3725" s="234"/>
      <c r="M3725" s="234"/>
      <c r="N3725" s="234" t="s">
        <v>6946</v>
      </c>
      <c r="O3725" s="249"/>
      <c r="P3725" s="249"/>
      <c r="Q3725" s="226"/>
      <c r="R3725" s="212" t="s">
        <v>2</v>
      </c>
      <c r="S3725" s="213" t="s">
        <v>6721</v>
      </c>
      <c r="T3725" s="236" t="s">
        <v>10786</v>
      </c>
      <c r="U3725" s="237" t="s">
        <v>6722</v>
      </c>
      <c r="V3725" s="236">
        <v>45572</v>
      </c>
      <c r="W3725" s="236" t="s">
        <v>6944</v>
      </c>
      <c r="X3725" s="237" t="s">
        <v>6721</v>
      </c>
      <c r="Y3725" s="237"/>
      <c r="Z3725" s="237"/>
      <c r="AA3725" s="225">
        <v>202409</v>
      </c>
      <c r="AB3725" s="246">
        <v>8</v>
      </c>
      <c r="AC3725" s="236" t="s">
        <v>7181</v>
      </c>
      <c r="AD3725" s="247" t="s">
        <v>7196</v>
      </c>
      <c r="AE3725" s="248">
        <v>0.4</v>
      </c>
      <c r="AF3725" s="247" t="s">
        <v>7196</v>
      </c>
      <c r="AG3725" s="242" t="str">
        <f>IFERROR(VLOOKUP(작성용!A:A,RM!A:D,4,0),"-")</f>
        <v>-</v>
      </c>
      <c r="AH3725" s="9" t="s">
        <v>6721</v>
      </c>
      <c r="AI3725" s="238" t="s">
        <v>6721</v>
      </c>
      <c r="AJ3725" s="238" t="s">
        <v>6721</v>
      </c>
      <c r="AK3725" s="238" t="s">
        <v>7182</v>
      </c>
      <c r="AL3725" s="238">
        <v>3724</v>
      </c>
    </row>
    <row r="3726" spans="1:38" x14ac:dyDescent="0.3">
      <c r="A3726" s="232">
        <v>6000148</v>
      </c>
      <c r="B3726" s="232" t="s">
        <v>10784</v>
      </c>
      <c r="C3726" s="244" t="s">
        <v>6717</v>
      </c>
      <c r="D3726" s="240" t="s">
        <v>10790</v>
      </c>
      <c r="E3726" s="239" t="s">
        <v>10791</v>
      </c>
      <c r="F3726" s="243" t="s">
        <v>7558</v>
      </c>
      <c r="G3726" s="214">
        <v>0</v>
      </c>
      <c r="H3726" s="234" t="s">
        <v>6721</v>
      </c>
      <c r="I3726" s="234"/>
      <c r="J3726" s="234"/>
      <c r="K3726" s="234"/>
      <c r="L3726" s="234"/>
      <c r="M3726" s="234"/>
      <c r="N3726" s="234" t="s">
        <v>6946</v>
      </c>
      <c r="O3726" s="249"/>
      <c r="P3726" s="249"/>
      <c r="Q3726" s="226"/>
      <c r="R3726" s="212" t="s">
        <v>2</v>
      </c>
      <c r="S3726" s="213" t="s">
        <v>6721</v>
      </c>
      <c r="T3726" s="236" t="s">
        <v>10786</v>
      </c>
      <c r="U3726" s="237" t="s">
        <v>6722</v>
      </c>
      <c r="V3726" s="236">
        <v>45572</v>
      </c>
      <c r="W3726" s="236" t="s">
        <v>6944</v>
      </c>
      <c r="X3726" s="237" t="s">
        <v>6721</v>
      </c>
      <c r="Y3726" s="237"/>
      <c r="Z3726" s="237"/>
      <c r="AA3726" s="225">
        <v>202409</v>
      </c>
      <c r="AB3726" s="246">
        <v>8</v>
      </c>
      <c r="AC3726" s="236" t="s">
        <v>7181</v>
      </c>
      <c r="AD3726" s="247" t="s">
        <v>7160</v>
      </c>
      <c r="AE3726" s="248">
        <v>0.4</v>
      </c>
      <c r="AF3726" s="247" t="s">
        <v>7160</v>
      </c>
      <c r="AG3726" s="242" t="str">
        <f>IFERROR(VLOOKUP(작성용!A:A,RM!A:D,4,0),"-")</f>
        <v>-</v>
      </c>
      <c r="AH3726" s="9" t="s">
        <v>6721</v>
      </c>
      <c r="AI3726" s="238" t="s">
        <v>6721</v>
      </c>
      <c r="AJ3726" s="238" t="s">
        <v>6721</v>
      </c>
      <c r="AK3726" s="238" t="s">
        <v>7182</v>
      </c>
      <c r="AL3726" s="238">
        <v>3725</v>
      </c>
    </row>
    <row r="3727" spans="1:38" x14ac:dyDescent="0.3">
      <c r="A3727" s="232">
        <v>6000714</v>
      </c>
      <c r="B3727" s="232" t="s">
        <v>10766</v>
      </c>
      <c r="C3727" s="244" t="s">
        <v>6717</v>
      </c>
      <c r="D3727" s="240" t="s">
        <v>10792</v>
      </c>
      <c r="E3727" s="239">
        <v>1101118283957</v>
      </c>
      <c r="F3727" s="243" t="s">
        <v>7044</v>
      </c>
      <c r="G3727" s="214">
        <v>0</v>
      </c>
      <c r="H3727" s="234" t="s">
        <v>6721</v>
      </c>
      <c r="I3727" s="234"/>
      <c r="J3727" s="234"/>
      <c r="K3727" s="234"/>
      <c r="L3727" s="234"/>
      <c r="M3727" s="234"/>
      <c r="N3727" s="234" t="s">
        <v>6946</v>
      </c>
      <c r="O3727" s="249"/>
      <c r="P3727" s="249"/>
      <c r="Q3727" s="226"/>
      <c r="R3727" s="212" t="s">
        <v>2</v>
      </c>
      <c r="S3727" s="213" t="s">
        <v>6721</v>
      </c>
      <c r="T3727" s="236" t="s">
        <v>10786</v>
      </c>
      <c r="U3727" s="237" t="s">
        <v>6722</v>
      </c>
      <c r="V3727" s="236">
        <v>45572</v>
      </c>
      <c r="W3727" s="236" t="s">
        <v>6944</v>
      </c>
      <c r="X3727" s="237" t="s">
        <v>6721</v>
      </c>
      <c r="Y3727" s="237"/>
      <c r="Z3727" s="237"/>
      <c r="AA3727" s="225">
        <v>202409</v>
      </c>
      <c r="AB3727" s="246">
        <v>8</v>
      </c>
      <c r="AC3727" s="236" t="s">
        <v>7181</v>
      </c>
      <c r="AD3727" s="247" t="s">
        <v>7049</v>
      </c>
      <c r="AE3727" s="248">
        <v>0</v>
      </c>
      <c r="AF3727" s="247" t="s">
        <v>7049</v>
      </c>
      <c r="AG3727" s="242" t="str">
        <f>IFERROR(VLOOKUP(작성용!A:A,RM!A:D,4,0),"-")</f>
        <v>-</v>
      </c>
      <c r="AH3727" s="9" t="s">
        <v>6721</v>
      </c>
      <c r="AI3727" s="238" t="s">
        <v>6721</v>
      </c>
      <c r="AJ3727" s="238" t="s">
        <v>6721</v>
      </c>
      <c r="AK3727" s="238" t="s">
        <v>7182</v>
      </c>
      <c r="AL3727" s="238">
        <v>3726</v>
      </c>
    </row>
    <row r="3728" spans="1:38" x14ac:dyDescent="0.3">
      <c r="A3728" s="232">
        <v>6000471</v>
      </c>
      <c r="B3728" s="232" t="s">
        <v>10777</v>
      </c>
      <c r="C3728" s="244" t="s">
        <v>6717</v>
      </c>
      <c r="D3728" s="240" t="s">
        <v>10793</v>
      </c>
      <c r="E3728" s="239">
        <v>1101114032465</v>
      </c>
      <c r="F3728" s="243" t="s">
        <v>7179</v>
      </c>
      <c r="G3728" s="245">
        <v>0</v>
      </c>
      <c r="H3728" s="234" t="s">
        <v>6721</v>
      </c>
      <c r="I3728" s="234"/>
      <c r="J3728" s="234"/>
      <c r="K3728" s="234"/>
      <c r="L3728" s="234"/>
      <c r="M3728" s="234"/>
      <c r="N3728" s="233" t="s">
        <v>6946</v>
      </c>
      <c r="O3728" s="226"/>
      <c r="P3728" s="226"/>
      <c r="Q3728" s="226"/>
      <c r="R3728" s="212" t="s">
        <v>2</v>
      </c>
      <c r="S3728" s="212" t="s">
        <v>6721</v>
      </c>
      <c r="T3728" s="236" t="s">
        <v>10786</v>
      </c>
      <c r="U3728" s="237" t="s">
        <v>6722</v>
      </c>
      <c r="V3728" s="236">
        <v>45572</v>
      </c>
      <c r="W3728" s="236" t="s">
        <v>6944</v>
      </c>
      <c r="X3728" s="237" t="s">
        <v>6721</v>
      </c>
      <c r="Y3728" s="237"/>
      <c r="Z3728" s="237"/>
      <c r="AA3728" s="225">
        <v>202409</v>
      </c>
      <c r="AB3728" s="246">
        <v>8</v>
      </c>
      <c r="AC3728" s="247" t="s">
        <v>7181</v>
      </c>
      <c r="AD3728" s="247" t="s">
        <v>7111</v>
      </c>
      <c r="AE3728" s="248">
        <v>0.4</v>
      </c>
      <c r="AF3728" s="247" t="s">
        <v>7111</v>
      </c>
      <c r="AG3728" s="242" t="str">
        <f>IFERROR(VLOOKUP(작성용!A:A,RM!A:D,4,0),"-")</f>
        <v>-</v>
      </c>
      <c r="AH3728" s="9" t="s">
        <v>6721</v>
      </c>
      <c r="AI3728" s="238" t="s">
        <v>6721</v>
      </c>
      <c r="AJ3728" s="238" t="s">
        <v>6721</v>
      </c>
      <c r="AK3728" s="238" t="s">
        <v>7182</v>
      </c>
      <c r="AL3728" s="238">
        <v>3727</v>
      </c>
    </row>
    <row r="3729" spans="1:38" x14ac:dyDescent="0.3">
      <c r="A3729" s="232">
        <v>6000471</v>
      </c>
      <c r="B3729" s="232" t="s">
        <v>10777</v>
      </c>
      <c r="C3729" s="244" t="s">
        <v>6717</v>
      </c>
      <c r="D3729" s="240" t="s">
        <v>7909</v>
      </c>
      <c r="E3729" s="239">
        <v>1101116241931</v>
      </c>
      <c r="F3729" s="243" t="s">
        <v>7044</v>
      </c>
      <c r="G3729" s="245">
        <v>3</v>
      </c>
      <c r="H3729" s="234" t="s">
        <v>6721</v>
      </c>
      <c r="I3729" s="234"/>
      <c r="J3729" s="234"/>
      <c r="K3729" s="234"/>
      <c r="L3729" s="234"/>
      <c r="M3729" s="234"/>
      <c r="N3729" s="233" t="s">
        <v>6946</v>
      </c>
      <c r="O3729" s="226"/>
      <c r="P3729" s="226"/>
      <c r="Q3729" s="226"/>
      <c r="R3729" s="212" t="s">
        <v>2</v>
      </c>
      <c r="S3729" s="212" t="s">
        <v>6721</v>
      </c>
      <c r="T3729" s="236" t="s">
        <v>10786</v>
      </c>
      <c r="U3729" s="237" t="s">
        <v>6722</v>
      </c>
      <c r="V3729" s="236">
        <v>45572</v>
      </c>
      <c r="W3729" s="236" t="s">
        <v>6944</v>
      </c>
      <c r="X3729" s="237" t="s">
        <v>6721</v>
      </c>
      <c r="Y3729" s="237"/>
      <c r="Z3729" s="237"/>
      <c r="AA3729" s="225">
        <v>202409</v>
      </c>
      <c r="AB3729" s="246">
        <v>8</v>
      </c>
      <c r="AC3729" s="247" t="s">
        <v>7181</v>
      </c>
      <c r="AD3729" s="247" t="s">
        <v>7152</v>
      </c>
      <c r="AE3729" s="248">
        <v>0</v>
      </c>
      <c r="AF3729" s="247" t="s">
        <v>7152</v>
      </c>
      <c r="AG3729" s="242" t="str">
        <f>IFERROR(VLOOKUP(작성용!A:A,RM!A:D,4,0),"-")</f>
        <v>-</v>
      </c>
      <c r="AH3729" s="9" t="s">
        <v>6721</v>
      </c>
      <c r="AI3729" s="238" t="s">
        <v>6721</v>
      </c>
      <c r="AJ3729" s="238" t="s">
        <v>6721</v>
      </c>
      <c r="AK3729" s="238" t="s">
        <v>7182</v>
      </c>
      <c r="AL3729" s="238">
        <v>3728</v>
      </c>
    </row>
    <row r="3730" spans="1:38" x14ac:dyDescent="0.3">
      <c r="A3730" s="232">
        <v>6000471</v>
      </c>
      <c r="B3730" s="232" t="s">
        <v>10777</v>
      </c>
      <c r="C3730" s="244" t="s">
        <v>6717</v>
      </c>
      <c r="D3730" s="240" t="s">
        <v>10794</v>
      </c>
      <c r="E3730" s="239">
        <v>1101116909597</v>
      </c>
      <c r="F3730" s="243" t="s">
        <v>7179</v>
      </c>
      <c r="G3730" s="245">
        <v>0</v>
      </c>
      <c r="H3730" s="234" t="s">
        <v>6721</v>
      </c>
      <c r="I3730" s="234"/>
      <c r="J3730" s="234"/>
      <c r="K3730" s="234"/>
      <c r="L3730" s="234"/>
      <c r="M3730" s="234"/>
      <c r="N3730" s="233" t="s">
        <v>6946</v>
      </c>
      <c r="O3730" s="226"/>
      <c r="P3730" s="226"/>
      <c r="Q3730" s="226"/>
      <c r="R3730" s="212" t="s">
        <v>2</v>
      </c>
      <c r="S3730" s="212" t="s">
        <v>6721</v>
      </c>
      <c r="T3730" s="236" t="s">
        <v>10786</v>
      </c>
      <c r="U3730" s="237" t="s">
        <v>6722</v>
      </c>
      <c r="V3730" s="236">
        <v>45572</v>
      </c>
      <c r="W3730" s="236" t="s">
        <v>6944</v>
      </c>
      <c r="X3730" s="237" t="s">
        <v>6721</v>
      </c>
      <c r="Y3730" s="237"/>
      <c r="Z3730" s="237"/>
      <c r="AA3730" s="225">
        <v>202409</v>
      </c>
      <c r="AB3730" s="246">
        <v>8</v>
      </c>
      <c r="AC3730" s="247" t="s">
        <v>7181</v>
      </c>
      <c r="AD3730" s="247" t="s">
        <v>7100</v>
      </c>
      <c r="AE3730" s="248">
        <v>0.4</v>
      </c>
      <c r="AF3730" s="247" t="s">
        <v>7100</v>
      </c>
      <c r="AG3730" s="242" t="str">
        <f>IFERROR(VLOOKUP(작성용!A:A,RM!A:D,4,0),"-")</f>
        <v>-</v>
      </c>
      <c r="AH3730" s="9" t="s">
        <v>6721</v>
      </c>
      <c r="AI3730" s="238" t="s">
        <v>6721</v>
      </c>
      <c r="AJ3730" s="238" t="s">
        <v>6721</v>
      </c>
      <c r="AK3730" s="238" t="s">
        <v>7182</v>
      </c>
      <c r="AL3730" s="238">
        <v>3729</v>
      </c>
    </row>
    <row r="3731" spans="1:38" x14ac:dyDescent="0.3">
      <c r="A3731" s="232">
        <v>6000471</v>
      </c>
      <c r="B3731" s="232" t="s">
        <v>10777</v>
      </c>
      <c r="C3731" s="244" t="s">
        <v>6717</v>
      </c>
      <c r="D3731" s="240" t="s">
        <v>10410</v>
      </c>
      <c r="E3731" s="239">
        <v>1101115493913</v>
      </c>
      <c r="F3731" s="243" t="s">
        <v>7179</v>
      </c>
      <c r="G3731" s="245">
        <v>0</v>
      </c>
      <c r="H3731" s="234" t="s">
        <v>6721</v>
      </c>
      <c r="I3731" s="234"/>
      <c r="J3731" s="234"/>
      <c r="K3731" s="234"/>
      <c r="L3731" s="234"/>
      <c r="M3731" s="234"/>
      <c r="N3731" s="233" t="s">
        <v>6946</v>
      </c>
      <c r="O3731" s="226"/>
      <c r="P3731" s="226"/>
      <c r="Q3731" s="226"/>
      <c r="R3731" s="212" t="s">
        <v>2</v>
      </c>
      <c r="S3731" s="212" t="s">
        <v>6721</v>
      </c>
      <c r="T3731" s="236" t="s">
        <v>10786</v>
      </c>
      <c r="U3731" s="237" t="s">
        <v>6722</v>
      </c>
      <c r="V3731" s="236">
        <v>45572</v>
      </c>
      <c r="W3731" s="236" t="s">
        <v>6944</v>
      </c>
      <c r="X3731" s="237" t="s">
        <v>6721</v>
      </c>
      <c r="Y3731" s="237"/>
      <c r="Z3731" s="237"/>
      <c r="AA3731" s="225">
        <v>202409</v>
      </c>
      <c r="AB3731" s="246">
        <v>8</v>
      </c>
      <c r="AC3731" s="247" t="s">
        <v>7181</v>
      </c>
      <c r="AD3731" s="247" t="s">
        <v>7077</v>
      </c>
      <c r="AE3731" s="248">
        <v>0</v>
      </c>
      <c r="AF3731" s="247" t="s">
        <v>7077</v>
      </c>
      <c r="AG3731" s="242" t="str">
        <f>IFERROR(VLOOKUP(작성용!A:A,RM!A:D,4,0),"-")</f>
        <v>-</v>
      </c>
      <c r="AH3731" s="9" t="s">
        <v>6721</v>
      </c>
      <c r="AI3731" s="238" t="s">
        <v>6721</v>
      </c>
      <c r="AJ3731" s="238" t="s">
        <v>6721</v>
      </c>
      <c r="AK3731" s="238" t="s">
        <v>7182</v>
      </c>
      <c r="AL3731" s="238">
        <v>3730</v>
      </c>
    </row>
    <row r="3732" spans="1:38" x14ac:dyDescent="0.3">
      <c r="A3732" s="232">
        <v>6000471</v>
      </c>
      <c r="B3732" s="232" t="s">
        <v>10777</v>
      </c>
      <c r="C3732" s="244" t="s">
        <v>6717</v>
      </c>
      <c r="D3732" s="240" t="s">
        <v>9209</v>
      </c>
      <c r="E3732" s="239">
        <v>2850110367511</v>
      </c>
      <c r="F3732" s="243" t="s">
        <v>7044</v>
      </c>
      <c r="G3732" s="245">
        <v>0</v>
      </c>
      <c r="H3732" s="234" t="s">
        <v>6721</v>
      </c>
      <c r="I3732" s="234"/>
      <c r="J3732" s="234"/>
      <c r="K3732" s="234"/>
      <c r="L3732" s="234"/>
      <c r="M3732" s="234"/>
      <c r="N3732" s="233" t="s">
        <v>6946</v>
      </c>
      <c r="O3732" s="226"/>
      <c r="P3732" s="226"/>
      <c r="Q3732" s="226"/>
      <c r="R3732" s="212" t="s">
        <v>2</v>
      </c>
      <c r="S3732" s="212" t="s">
        <v>6721</v>
      </c>
      <c r="T3732" s="236" t="s">
        <v>10786</v>
      </c>
      <c r="U3732" s="237" t="s">
        <v>6722</v>
      </c>
      <c r="V3732" s="236">
        <v>45572</v>
      </c>
      <c r="W3732" s="236" t="s">
        <v>6944</v>
      </c>
      <c r="X3732" s="237" t="s">
        <v>6721</v>
      </c>
      <c r="Y3732" s="237"/>
      <c r="Z3732" s="237"/>
      <c r="AA3732" s="225">
        <v>202409</v>
      </c>
      <c r="AB3732" s="246">
        <v>8</v>
      </c>
      <c r="AC3732" s="247" t="s">
        <v>7181</v>
      </c>
      <c r="AD3732" s="247" t="s">
        <v>7049</v>
      </c>
      <c r="AE3732" s="248">
        <v>0</v>
      </c>
      <c r="AF3732" s="247" t="s">
        <v>7049</v>
      </c>
      <c r="AG3732" s="242" t="str">
        <f>IFERROR(VLOOKUP(작성용!A:A,RM!A:D,4,0),"-")</f>
        <v>-</v>
      </c>
      <c r="AH3732" s="9" t="s">
        <v>6721</v>
      </c>
      <c r="AI3732" s="238" t="s">
        <v>6721</v>
      </c>
      <c r="AJ3732" s="238" t="s">
        <v>6721</v>
      </c>
      <c r="AK3732" s="238" t="s">
        <v>7182</v>
      </c>
      <c r="AL3732" s="238">
        <v>3731</v>
      </c>
    </row>
    <row r="3733" spans="1:38" x14ac:dyDescent="0.3">
      <c r="A3733" s="232">
        <v>6000471</v>
      </c>
      <c r="B3733" s="232" t="s">
        <v>10777</v>
      </c>
      <c r="C3733" s="244" t="s">
        <v>6717</v>
      </c>
      <c r="D3733" s="240" t="s">
        <v>9758</v>
      </c>
      <c r="E3733" s="239">
        <v>1101115628156</v>
      </c>
      <c r="F3733" s="243" t="s">
        <v>7044</v>
      </c>
      <c r="G3733" s="245">
        <v>3</v>
      </c>
      <c r="H3733" s="234" t="s">
        <v>6721</v>
      </c>
      <c r="I3733" s="234"/>
      <c r="J3733" s="234"/>
      <c r="K3733" s="234"/>
      <c r="L3733" s="234"/>
      <c r="M3733" s="234"/>
      <c r="N3733" s="233" t="s">
        <v>6946</v>
      </c>
      <c r="O3733" s="226"/>
      <c r="P3733" s="226"/>
      <c r="Q3733" s="226"/>
      <c r="R3733" s="212" t="s">
        <v>2</v>
      </c>
      <c r="S3733" s="212" t="s">
        <v>6721</v>
      </c>
      <c r="T3733" s="236" t="s">
        <v>10786</v>
      </c>
      <c r="U3733" s="237" t="s">
        <v>6722</v>
      </c>
      <c r="V3733" s="236">
        <v>45572</v>
      </c>
      <c r="W3733" s="236" t="s">
        <v>6944</v>
      </c>
      <c r="X3733" s="237" t="s">
        <v>6721</v>
      </c>
      <c r="Y3733" s="237"/>
      <c r="Z3733" s="237"/>
      <c r="AA3733" s="225">
        <v>202409</v>
      </c>
      <c r="AB3733" s="246">
        <v>8</v>
      </c>
      <c r="AC3733" s="247" t="s">
        <v>7181</v>
      </c>
      <c r="AD3733" s="247" t="s">
        <v>7049</v>
      </c>
      <c r="AE3733" s="248">
        <v>0</v>
      </c>
      <c r="AF3733" s="247" t="s">
        <v>7049</v>
      </c>
      <c r="AG3733" s="242" t="str">
        <f>IFERROR(VLOOKUP(작성용!A:A,RM!A:D,4,0),"-")</f>
        <v>-</v>
      </c>
      <c r="AH3733" s="9" t="s">
        <v>6721</v>
      </c>
      <c r="AI3733" s="238" t="s">
        <v>6721</v>
      </c>
      <c r="AJ3733" s="238" t="s">
        <v>6721</v>
      </c>
      <c r="AK3733" s="238" t="s">
        <v>7182</v>
      </c>
      <c r="AL3733" s="238">
        <v>3732</v>
      </c>
    </row>
    <row r="3734" spans="1:38" x14ac:dyDescent="0.3">
      <c r="A3734" s="232">
        <v>6000471</v>
      </c>
      <c r="B3734" s="232" t="s">
        <v>10777</v>
      </c>
      <c r="C3734" s="244" t="s">
        <v>6717</v>
      </c>
      <c r="D3734" s="240" t="s">
        <v>9758</v>
      </c>
      <c r="E3734" s="239">
        <v>1101115628156</v>
      </c>
      <c r="F3734" s="243" t="s">
        <v>7179</v>
      </c>
      <c r="G3734" s="245">
        <v>0</v>
      </c>
      <c r="H3734" s="234" t="s">
        <v>6721</v>
      </c>
      <c r="I3734" s="234"/>
      <c r="J3734" s="234"/>
      <c r="K3734" s="234"/>
      <c r="L3734" s="234"/>
      <c r="M3734" s="234"/>
      <c r="N3734" s="233" t="s">
        <v>6946</v>
      </c>
      <c r="O3734" s="226"/>
      <c r="P3734" s="226"/>
      <c r="Q3734" s="226"/>
      <c r="R3734" s="212" t="s">
        <v>2</v>
      </c>
      <c r="S3734" s="212" t="s">
        <v>6721</v>
      </c>
      <c r="T3734" s="236" t="s">
        <v>10786</v>
      </c>
      <c r="U3734" s="237" t="s">
        <v>6722</v>
      </c>
      <c r="V3734" s="236">
        <v>45572</v>
      </c>
      <c r="W3734" s="236" t="s">
        <v>6944</v>
      </c>
      <c r="X3734" s="237" t="s">
        <v>6721</v>
      </c>
      <c r="Y3734" s="237"/>
      <c r="Z3734" s="237"/>
      <c r="AA3734" s="225">
        <v>202409</v>
      </c>
      <c r="AB3734" s="246">
        <v>8</v>
      </c>
      <c r="AC3734" s="247" t="s">
        <v>7181</v>
      </c>
      <c r="AD3734" s="247" t="s">
        <v>7049</v>
      </c>
      <c r="AE3734" s="248">
        <v>0</v>
      </c>
      <c r="AF3734" s="247" t="s">
        <v>7049</v>
      </c>
      <c r="AG3734" s="242" t="str">
        <f>IFERROR(VLOOKUP(작성용!A:A,RM!A:D,4,0),"-")</f>
        <v>-</v>
      </c>
      <c r="AH3734" s="9" t="s">
        <v>6721</v>
      </c>
      <c r="AI3734" s="238" t="s">
        <v>6721</v>
      </c>
      <c r="AJ3734" s="238" t="s">
        <v>6721</v>
      </c>
      <c r="AK3734" s="238" t="s">
        <v>7182</v>
      </c>
      <c r="AL3734" s="238">
        <v>3733</v>
      </c>
    </row>
    <row r="3735" spans="1:38" x14ac:dyDescent="0.3">
      <c r="A3735" s="232">
        <v>6000471</v>
      </c>
      <c r="B3735" s="232" t="s">
        <v>10777</v>
      </c>
      <c r="C3735" s="244" t="s">
        <v>6717</v>
      </c>
      <c r="D3735" s="240" t="s">
        <v>10795</v>
      </c>
      <c r="E3735" s="239">
        <v>1101115463718</v>
      </c>
      <c r="F3735" s="243" t="s">
        <v>7044</v>
      </c>
      <c r="G3735" s="245">
        <v>0</v>
      </c>
      <c r="H3735" s="234" t="s">
        <v>6721</v>
      </c>
      <c r="I3735" s="234"/>
      <c r="J3735" s="234"/>
      <c r="K3735" s="234"/>
      <c r="L3735" s="234"/>
      <c r="M3735" s="234"/>
      <c r="N3735" s="233" t="s">
        <v>6946</v>
      </c>
      <c r="O3735" s="226"/>
      <c r="P3735" s="226"/>
      <c r="Q3735" s="226"/>
      <c r="R3735" s="212" t="s">
        <v>2</v>
      </c>
      <c r="S3735" s="212" t="s">
        <v>6721</v>
      </c>
      <c r="T3735" s="236" t="s">
        <v>10786</v>
      </c>
      <c r="U3735" s="237" t="s">
        <v>6722</v>
      </c>
      <c r="V3735" s="236">
        <v>45572</v>
      </c>
      <c r="W3735" s="236" t="s">
        <v>6944</v>
      </c>
      <c r="X3735" s="237" t="s">
        <v>6721</v>
      </c>
      <c r="Y3735" s="237"/>
      <c r="Z3735" s="237"/>
      <c r="AA3735" s="225">
        <v>202409</v>
      </c>
      <c r="AB3735" s="246">
        <v>8</v>
      </c>
      <c r="AC3735" s="247" t="s">
        <v>7181</v>
      </c>
      <c r="AD3735" s="247" t="s">
        <v>7196</v>
      </c>
      <c r="AE3735" s="248">
        <v>0.4</v>
      </c>
      <c r="AF3735" s="247" t="s">
        <v>7196</v>
      </c>
      <c r="AG3735" s="242" t="str">
        <f>IFERROR(VLOOKUP(작성용!A:A,RM!A:D,4,0),"-")</f>
        <v>-</v>
      </c>
      <c r="AH3735" s="9" t="s">
        <v>6721</v>
      </c>
      <c r="AI3735" s="238" t="s">
        <v>6721</v>
      </c>
      <c r="AJ3735" s="238" t="s">
        <v>6721</v>
      </c>
      <c r="AK3735" s="238" t="s">
        <v>7182</v>
      </c>
      <c r="AL3735" s="238">
        <v>3734</v>
      </c>
    </row>
    <row r="3736" spans="1:38" x14ac:dyDescent="0.3">
      <c r="A3736" s="232">
        <v>6000471</v>
      </c>
      <c r="B3736" s="232" t="s">
        <v>10777</v>
      </c>
      <c r="C3736" s="244" t="s">
        <v>6717</v>
      </c>
      <c r="D3736" s="240" t="s">
        <v>10796</v>
      </c>
      <c r="E3736" s="239">
        <v>1101115541374</v>
      </c>
      <c r="F3736" s="243" t="s">
        <v>7044</v>
      </c>
      <c r="G3736" s="245">
        <v>0</v>
      </c>
      <c r="H3736" s="234" t="s">
        <v>6721</v>
      </c>
      <c r="I3736" s="234"/>
      <c r="J3736" s="234"/>
      <c r="K3736" s="234"/>
      <c r="L3736" s="234"/>
      <c r="M3736" s="234"/>
      <c r="N3736" s="233" t="s">
        <v>6946</v>
      </c>
      <c r="O3736" s="226"/>
      <c r="P3736" s="226"/>
      <c r="Q3736" s="226"/>
      <c r="R3736" s="212" t="s">
        <v>2</v>
      </c>
      <c r="S3736" s="212" t="s">
        <v>6721</v>
      </c>
      <c r="T3736" s="236" t="s">
        <v>10786</v>
      </c>
      <c r="U3736" s="237" t="s">
        <v>6722</v>
      </c>
      <c r="V3736" s="236">
        <v>45572</v>
      </c>
      <c r="W3736" s="236" t="s">
        <v>6944</v>
      </c>
      <c r="X3736" s="237" t="s">
        <v>6721</v>
      </c>
      <c r="Y3736" s="237"/>
      <c r="Z3736" s="237"/>
      <c r="AA3736" s="225">
        <v>202409</v>
      </c>
      <c r="AB3736" s="246">
        <v>8</v>
      </c>
      <c r="AC3736" s="247" t="s">
        <v>7181</v>
      </c>
      <c r="AD3736" s="247" t="s">
        <v>7117</v>
      </c>
      <c r="AE3736" s="248">
        <v>0.4</v>
      </c>
      <c r="AF3736" s="247" t="s">
        <v>7117</v>
      </c>
      <c r="AG3736" s="242" t="str">
        <f>IFERROR(VLOOKUP(작성용!A:A,RM!A:D,4,0),"-")</f>
        <v>-</v>
      </c>
      <c r="AH3736" s="9" t="s">
        <v>6721</v>
      </c>
      <c r="AI3736" s="238" t="s">
        <v>6721</v>
      </c>
      <c r="AJ3736" s="238" t="s">
        <v>6721</v>
      </c>
      <c r="AK3736" s="238" t="s">
        <v>7182</v>
      </c>
      <c r="AL3736" s="238">
        <v>3735</v>
      </c>
    </row>
    <row r="3737" spans="1:38" x14ac:dyDescent="0.3">
      <c r="A3737" s="232">
        <v>6000471</v>
      </c>
      <c r="B3737" s="232" t="s">
        <v>10777</v>
      </c>
      <c r="C3737" s="244" t="s">
        <v>6717</v>
      </c>
      <c r="D3737" s="240" t="s">
        <v>10796</v>
      </c>
      <c r="E3737" s="239">
        <v>1101115541374</v>
      </c>
      <c r="F3737" s="243" t="s">
        <v>7179</v>
      </c>
      <c r="G3737" s="245">
        <v>0</v>
      </c>
      <c r="H3737" s="234" t="s">
        <v>6721</v>
      </c>
      <c r="I3737" s="234"/>
      <c r="J3737" s="234"/>
      <c r="K3737" s="234"/>
      <c r="L3737" s="234"/>
      <c r="M3737" s="234"/>
      <c r="N3737" s="233" t="s">
        <v>6946</v>
      </c>
      <c r="O3737" s="226"/>
      <c r="P3737" s="226"/>
      <c r="Q3737" s="226"/>
      <c r="R3737" s="212" t="s">
        <v>2</v>
      </c>
      <c r="S3737" s="212" t="s">
        <v>6721</v>
      </c>
      <c r="T3737" s="236" t="s">
        <v>10786</v>
      </c>
      <c r="U3737" s="237" t="s">
        <v>6722</v>
      </c>
      <c r="V3737" s="236">
        <v>45572</v>
      </c>
      <c r="W3737" s="236" t="s">
        <v>6944</v>
      </c>
      <c r="X3737" s="237" t="s">
        <v>6721</v>
      </c>
      <c r="Y3737" s="237"/>
      <c r="Z3737" s="237"/>
      <c r="AA3737" s="225">
        <v>202409</v>
      </c>
      <c r="AB3737" s="246">
        <v>8</v>
      </c>
      <c r="AC3737" s="247" t="s">
        <v>7181</v>
      </c>
      <c r="AD3737" s="247" t="s">
        <v>7117</v>
      </c>
      <c r="AE3737" s="248">
        <v>0</v>
      </c>
      <c r="AF3737" s="247" t="s">
        <v>7117</v>
      </c>
      <c r="AG3737" s="242" t="str">
        <f>IFERROR(VLOOKUP(작성용!A:A,RM!A:D,4,0),"-")</f>
        <v>-</v>
      </c>
      <c r="AH3737" s="9" t="s">
        <v>6721</v>
      </c>
      <c r="AI3737" s="238" t="s">
        <v>6721</v>
      </c>
      <c r="AJ3737" s="238" t="s">
        <v>6721</v>
      </c>
      <c r="AK3737" s="238" t="s">
        <v>7182</v>
      </c>
      <c r="AL3737" s="238">
        <v>3736</v>
      </c>
    </row>
    <row r="3738" spans="1:38" x14ac:dyDescent="0.3">
      <c r="A3738" s="232">
        <v>6000471</v>
      </c>
      <c r="B3738" s="232" t="s">
        <v>10777</v>
      </c>
      <c r="C3738" s="244" t="s">
        <v>6717</v>
      </c>
      <c r="D3738" s="240" t="s">
        <v>10797</v>
      </c>
      <c r="E3738" s="239">
        <v>1101115281897</v>
      </c>
      <c r="F3738" s="243" t="s">
        <v>7179</v>
      </c>
      <c r="G3738" s="245">
        <v>0</v>
      </c>
      <c r="H3738" s="234" t="s">
        <v>6721</v>
      </c>
      <c r="I3738" s="234"/>
      <c r="J3738" s="234"/>
      <c r="K3738" s="234"/>
      <c r="L3738" s="234"/>
      <c r="M3738" s="234"/>
      <c r="N3738" s="233" t="s">
        <v>6946</v>
      </c>
      <c r="O3738" s="226"/>
      <c r="P3738" s="226"/>
      <c r="Q3738" s="226"/>
      <c r="R3738" s="212" t="s">
        <v>2</v>
      </c>
      <c r="S3738" s="212" t="s">
        <v>6721</v>
      </c>
      <c r="T3738" s="236" t="s">
        <v>10786</v>
      </c>
      <c r="U3738" s="237" t="s">
        <v>6722</v>
      </c>
      <c r="V3738" s="236">
        <v>45572</v>
      </c>
      <c r="W3738" s="236" t="s">
        <v>6944</v>
      </c>
      <c r="X3738" s="237" t="s">
        <v>6721</v>
      </c>
      <c r="Y3738" s="237"/>
      <c r="Z3738" s="237"/>
      <c r="AA3738" s="225">
        <v>202409</v>
      </c>
      <c r="AB3738" s="246">
        <v>8</v>
      </c>
      <c r="AC3738" s="247" t="s">
        <v>7181</v>
      </c>
      <c r="AD3738" s="247" t="s">
        <v>7026</v>
      </c>
      <c r="AE3738" s="248">
        <v>0.4</v>
      </c>
      <c r="AF3738" s="247" t="s">
        <v>7026</v>
      </c>
      <c r="AG3738" s="242" t="str">
        <f>IFERROR(VLOOKUP(작성용!A:A,RM!A:D,4,0),"-")</f>
        <v>-</v>
      </c>
      <c r="AH3738" s="9" t="s">
        <v>6721</v>
      </c>
      <c r="AI3738" s="238" t="s">
        <v>6721</v>
      </c>
      <c r="AJ3738" s="238" t="s">
        <v>6721</v>
      </c>
      <c r="AK3738" s="238" t="s">
        <v>7182</v>
      </c>
      <c r="AL3738" s="238">
        <v>3737</v>
      </c>
    </row>
    <row r="3739" spans="1:38" x14ac:dyDescent="0.3">
      <c r="A3739" s="232">
        <v>6000471</v>
      </c>
      <c r="B3739" s="232" t="s">
        <v>10777</v>
      </c>
      <c r="C3739" s="244" t="s">
        <v>6717</v>
      </c>
      <c r="D3739" s="240" t="s">
        <v>10798</v>
      </c>
      <c r="E3739" s="239">
        <v>2850110393136</v>
      </c>
      <c r="F3739" s="243" t="s">
        <v>7044</v>
      </c>
      <c r="G3739" s="245">
        <v>0</v>
      </c>
      <c r="H3739" s="234" t="s">
        <v>6721</v>
      </c>
      <c r="I3739" s="234"/>
      <c r="J3739" s="234"/>
      <c r="K3739" s="234"/>
      <c r="L3739" s="234"/>
      <c r="M3739" s="234"/>
      <c r="N3739" s="233" t="s">
        <v>6946</v>
      </c>
      <c r="O3739" s="226"/>
      <c r="P3739" s="226"/>
      <c r="Q3739" s="226"/>
      <c r="R3739" s="212" t="s">
        <v>2</v>
      </c>
      <c r="S3739" s="212" t="s">
        <v>6721</v>
      </c>
      <c r="T3739" s="236" t="s">
        <v>10786</v>
      </c>
      <c r="U3739" s="237" t="s">
        <v>6722</v>
      </c>
      <c r="V3739" s="236">
        <v>45572</v>
      </c>
      <c r="W3739" s="236" t="s">
        <v>6944</v>
      </c>
      <c r="X3739" s="237" t="s">
        <v>6721</v>
      </c>
      <c r="Y3739" s="237"/>
      <c r="Z3739" s="237"/>
      <c r="AA3739" s="225">
        <v>202409</v>
      </c>
      <c r="AB3739" s="246">
        <v>8</v>
      </c>
      <c r="AC3739" s="247" t="s">
        <v>7181</v>
      </c>
      <c r="AD3739" s="247" t="s">
        <v>7124</v>
      </c>
      <c r="AE3739" s="248">
        <v>0.4</v>
      </c>
      <c r="AF3739" s="247" t="s">
        <v>7124</v>
      </c>
      <c r="AG3739" s="242" t="str">
        <f>IFERROR(VLOOKUP(작성용!A:A,RM!A:D,4,0),"-")</f>
        <v>-</v>
      </c>
      <c r="AH3739" s="9" t="s">
        <v>6721</v>
      </c>
      <c r="AI3739" s="238" t="s">
        <v>6721</v>
      </c>
      <c r="AJ3739" s="238" t="s">
        <v>6721</v>
      </c>
      <c r="AK3739" s="238" t="s">
        <v>7182</v>
      </c>
      <c r="AL3739" s="238">
        <v>3738</v>
      </c>
    </row>
    <row r="3740" spans="1:38" x14ac:dyDescent="0.3">
      <c r="A3740" s="232">
        <v>6000471</v>
      </c>
      <c r="B3740" s="232" t="s">
        <v>10777</v>
      </c>
      <c r="C3740" s="244" t="s">
        <v>6717</v>
      </c>
      <c r="D3740" s="240" t="s">
        <v>9151</v>
      </c>
      <c r="E3740" s="239">
        <v>1101116845775</v>
      </c>
      <c r="F3740" s="243" t="s">
        <v>7179</v>
      </c>
      <c r="G3740" s="245">
        <v>0</v>
      </c>
      <c r="H3740" s="234" t="s">
        <v>6721</v>
      </c>
      <c r="I3740" s="234"/>
      <c r="J3740" s="234"/>
      <c r="K3740" s="234"/>
      <c r="L3740" s="234"/>
      <c r="M3740" s="234"/>
      <c r="N3740" s="233" t="s">
        <v>6946</v>
      </c>
      <c r="O3740" s="226"/>
      <c r="P3740" s="226"/>
      <c r="Q3740" s="226"/>
      <c r="R3740" s="212" t="s">
        <v>2</v>
      </c>
      <c r="S3740" s="212" t="s">
        <v>6721</v>
      </c>
      <c r="T3740" s="236" t="s">
        <v>10786</v>
      </c>
      <c r="U3740" s="237" t="s">
        <v>6722</v>
      </c>
      <c r="V3740" s="236">
        <v>45572</v>
      </c>
      <c r="W3740" s="236" t="s">
        <v>6944</v>
      </c>
      <c r="X3740" s="237" t="s">
        <v>6721</v>
      </c>
      <c r="Y3740" s="237"/>
      <c r="Z3740" s="237"/>
      <c r="AA3740" s="225">
        <v>202409</v>
      </c>
      <c r="AB3740" s="246">
        <v>8</v>
      </c>
      <c r="AC3740" s="247" t="s">
        <v>7181</v>
      </c>
      <c r="AD3740" s="247" t="s">
        <v>7124</v>
      </c>
      <c r="AE3740" s="248">
        <v>0</v>
      </c>
      <c r="AF3740" s="247" t="s">
        <v>7124</v>
      </c>
      <c r="AG3740" s="242" t="str">
        <f>IFERROR(VLOOKUP(작성용!A:A,RM!A:D,4,0),"-")</f>
        <v>-</v>
      </c>
      <c r="AH3740" s="9" t="s">
        <v>6721</v>
      </c>
      <c r="AI3740" s="238" t="s">
        <v>6721</v>
      </c>
      <c r="AJ3740" s="238" t="s">
        <v>6721</v>
      </c>
      <c r="AK3740" s="238" t="s">
        <v>7182</v>
      </c>
      <c r="AL3740" s="238">
        <v>3739</v>
      </c>
    </row>
    <row r="3741" spans="1:38" x14ac:dyDescent="0.3">
      <c r="A3741" s="232">
        <v>6000471</v>
      </c>
      <c r="B3741" s="232" t="s">
        <v>10777</v>
      </c>
      <c r="C3741" s="244" t="s">
        <v>6717</v>
      </c>
      <c r="D3741" s="240" t="s">
        <v>7909</v>
      </c>
      <c r="E3741" s="239">
        <v>1101116241931</v>
      </c>
      <c r="F3741" s="243" t="s">
        <v>7044</v>
      </c>
      <c r="G3741" s="245">
        <v>6</v>
      </c>
      <c r="H3741" s="234" t="s">
        <v>6721</v>
      </c>
      <c r="I3741" s="234"/>
      <c r="J3741" s="234"/>
      <c r="K3741" s="234"/>
      <c r="L3741" s="234"/>
      <c r="M3741" s="234"/>
      <c r="N3741" s="233" t="s">
        <v>6946</v>
      </c>
      <c r="O3741" s="226"/>
      <c r="P3741" s="226"/>
      <c r="Q3741" s="226"/>
      <c r="R3741" s="212" t="s">
        <v>2</v>
      </c>
      <c r="S3741" s="212" t="s">
        <v>6721</v>
      </c>
      <c r="T3741" s="236" t="s">
        <v>10786</v>
      </c>
      <c r="U3741" s="237" t="s">
        <v>6722</v>
      </c>
      <c r="V3741" s="236">
        <v>45572</v>
      </c>
      <c r="W3741" s="236" t="s">
        <v>6944</v>
      </c>
      <c r="X3741" s="237" t="s">
        <v>6721</v>
      </c>
      <c r="Y3741" s="237"/>
      <c r="Z3741" s="237"/>
      <c r="AA3741" s="225">
        <v>202409</v>
      </c>
      <c r="AB3741" s="246">
        <v>8</v>
      </c>
      <c r="AC3741" s="247" t="s">
        <v>7181</v>
      </c>
      <c r="AD3741" s="247" t="s">
        <v>7152</v>
      </c>
      <c r="AE3741" s="248">
        <v>0</v>
      </c>
      <c r="AF3741" s="247" t="s">
        <v>7152</v>
      </c>
      <c r="AG3741" s="242" t="str">
        <f>IFERROR(VLOOKUP(작성용!A:A,RM!A:D,4,0),"-")</f>
        <v>-</v>
      </c>
      <c r="AH3741" s="9" t="s">
        <v>6721</v>
      </c>
      <c r="AI3741" s="238" t="s">
        <v>6721</v>
      </c>
      <c r="AJ3741" s="238" t="s">
        <v>6721</v>
      </c>
      <c r="AK3741" s="238" t="s">
        <v>7182</v>
      </c>
      <c r="AL3741" s="238">
        <v>3740</v>
      </c>
    </row>
    <row r="3742" spans="1:38" x14ac:dyDescent="0.3">
      <c r="A3742" s="232">
        <v>6000471</v>
      </c>
      <c r="B3742" s="232" t="s">
        <v>10777</v>
      </c>
      <c r="C3742" s="244" t="s">
        <v>6717</v>
      </c>
      <c r="D3742" s="230" t="s">
        <v>10799</v>
      </c>
      <c r="E3742" s="239">
        <v>1101117016359</v>
      </c>
      <c r="F3742" s="243" t="s">
        <v>6966</v>
      </c>
      <c r="G3742" s="245">
        <v>0</v>
      </c>
      <c r="H3742" s="234" t="s">
        <v>6721</v>
      </c>
      <c r="I3742" s="234"/>
      <c r="J3742" s="234"/>
      <c r="K3742" s="234"/>
      <c r="L3742" s="234"/>
      <c r="M3742" s="234"/>
      <c r="N3742" s="233" t="s">
        <v>6946</v>
      </c>
      <c r="O3742" s="226"/>
      <c r="P3742" s="226"/>
      <c r="Q3742" s="226"/>
      <c r="R3742" s="212" t="s">
        <v>2</v>
      </c>
      <c r="S3742" s="212" t="s">
        <v>6721</v>
      </c>
      <c r="T3742" s="236" t="s">
        <v>10786</v>
      </c>
      <c r="U3742" s="237" t="s">
        <v>6722</v>
      </c>
      <c r="V3742" s="236">
        <v>45572</v>
      </c>
      <c r="W3742" s="236" t="s">
        <v>6944</v>
      </c>
      <c r="X3742" s="237" t="s">
        <v>6721</v>
      </c>
      <c r="Y3742" s="237"/>
      <c r="Z3742" s="237"/>
      <c r="AA3742" s="225">
        <v>202409</v>
      </c>
      <c r="AB3742" s="246">
        <v>8</v>
      </c>
      <c r="AC3742" s="247" t="s">
        <v>7181</v>
      </c>
      <c r="AD3742" s="247" t="s">
        <v>11199</v>
      </c>
      <c r="AE3742" s="248">
        <v>0</v>
      </c>
      <c r="AF3742" s="247" t="s">
        <v>7167</v>
      </c>
      <c r="AG3742" s="242" t="str">
        <f>IFERROR(VLOOKUP(작성용!A:A,RM!A:D,4,0),"-")</f>
        <v>-</v>
      </c>
      <c r="AH3742" s="238" t="s">
        <v>6721</v>
      </c>
      <c r="AI3742" s="238" t="s">
        <v>6721</v>
      </c>
      <c r="AJ3742" s="238" t="s">
        <v>6721</v>
      </c>
      <c r="AK3742" s="238" t="s">
        <v>7182</v>
      </c>
      <c r="AL3742" s="238">
        <v>3741</v>
      </c>
    </row>
    <row r="3743" spans="1:38" x14ac:dyDescent="0.3">
      <c r="A3743" s="232">
        <v>6000471</v>
      </c>
      <c r="B3743" s="232" t="s">
        <v>10777</v>
      </c>
      <c r="C3743" s="244" t="s">
        <v>6717</v>
      </c>
      <c r="D3743" s="240" t="s">
        <v>10468</v>
      </c>
      <c r="E3743" s="239">
        <v>1101116414611</v>
      </c>
      <c r="F3743" s="243" t="s">
        <v>7044</v>
      </c>
      <c r="G3743" s="245">
        <v>0</v>
      </c>
      <c r="H3743" s="234" t="s">
        <v>6721</v>
      </c>
      <c r="I3743" s="234"/>
      <c r="J3743" s="234"/>
      <c r="K3743" s="234"/>
      <c r="L3743" s="234"/>
      <c r="M3743" s="234"/>
      <c r="N3743" s="233" t="s">
        <v>6946</v>
      </c>
      <c r="O3743" s="226"/>
      <c r="P3743" s="226"/>
      <c r="Q3743" s="226"/>
      <c r="R3743" s="212" t="s">
        <v>2</v>
      </c>
      <c r="S3743" s="212" t="s">
        <v>6721</v>
      </c>
      <c r="T3743" s="236" t="s">
        <v>10786</v>
      </c>
      <c r="U3743" s="237" t="s">
        <v>6722</v>
      </c>
      <c r="V3743" s="236">
        <v>45572</v>
      </c>
      <c r="W3743" s="236" t="s">
        <v>6944</v>
      </c>
      <c r="X3743" s="237" t="s">
        <v>6721</v>
      </c>
      <c r="Y3743" s="237"/>
      <c r="Z3743" s="237"/>
      <c r="AA3743" s="225">
        <v>202409</v>
      </c>
      <c r="AB3743" s="246">
        <v>8</v>
      </c>
      <c r="AC3743" s="247" t="s">
        <v>7181</v>
      </c>
      <c r="AD3743" s="247" t="s">
        <v>7137</v>
      </c>
      <c r="AE3743" s="248">
        <v>0</v>
      </c>
      <c r="AF3743" s="247" t="s">
        <v>7137</v>
      </c>
      <c r="AG3743" s="242" t="str">
        <f>IFERROR(VLOOKUP(작성용!A:A,RM!A:D,4,0),"-")</f>
        <v>-</v>
      </c>
      <c r="AH3743" s="238" t="s">
        <v>6721</v>
      </c>
      <c r="AI3743" s="238" t="s">
        <v>6721</v>
      </c>
      <c r="AJ3743" s="238" t="s">
        <v>6721</v>
      </c>
      <c r="AK3743" s="238" t="s">
        <v>7182</v>
      </c>
      <c r="AL3743" s="238">
        <v>3742</v>
      </c>
    </row>
    <row r="3744" spans="1:38" x14ac:dyDescent="0.3">
      <c r="A3744" s="232">
        <v>6000471</v>
      </c>
      <c r="B3744" s="232" t="s">
        <v>10777</v>
      </c>
      <c r="C3744" s="244" t="s">
        <v>6717</v>
      </c>
      <c r="D3744" s="231" t="s">
        <v>10800</v>
      </c>
      <c r="E3744" s="239">
        <v>1101116472924</v>
      </c>
      <c r="F3744" s="243" t="s">
        <v>7044</v>
      </c>
      <c r="G3744" s="245">
        <v>3</v>
      </c>
      <c r="H3744" s="233" t="s">
        <v>6721</v>
      </c>
      <c r="I3744" s="234"/>
      <c r="J3744" s="234"/>
      <c r="K3744" s="234"/>
      <c r="L3744" s="234"/>
      <c r="M3744" s="234"/>
      <c r="N3744" s="233" t="s">
        <v>6946</v>
      </c>
      <c r="O3744" s="226"/>
      <c r="P3744" s="226"/>
      <c r="Q3744" s="226"/>
      <c r="R3744" s="212" t="s">
        <v>2</v>
      </c>
      <c r="S3744" s="212" t="s">
        <v>6721</v>
      </c>
      <c r="T3744" s="236" t="s">
        <v>10786</v>
      </c>
      <c r="U3744" s="237" t="s">
        <v>6722</v>
      </c>
      <c r="V3744" s="236">
        <v>45572</v>
      </c>
      <c r="W3744" s="236" t="s">
        <v>6944</v>
      </c>
      <c r="X3744" s="237" t="s">
        <v>6721</v>
      </c>
      <c r="Y3744" s="237"/>
      <c r="Z3744" s="237"/>
      <c r="AA3744" s="225">
        <v>202409</v>
      </c>
      <c r="AB3744" s="246">
        <v>8</v>
      </c>
      <c r="AC3744" s="247" t="s">
        <v>7181</v>
      </c>
      <c r="AD3744" s="247" t="s">
        <v>7152</v>
      </c>
      <c r="AE3744" s="248">
        <v>0</v>
      </c>
      <c r="AF3744" s="247" t="s">
        <v>7152</v>
      </c>
      <c r="AG3744" s="242" t="str">
        <f>IFERROR(VLOOKUP(작성용!A:A,RM!A:D,4,0),"-")</f>
        <v>-</v>
      </c>
      <c r="AH3744" s="238" t="s">
        <v>6721</v>
      </c>
      <c r="AI3744" s="238" t="s">
        <v>6721</v>
      </c>
      <c r="AJ3744" s="238" t="s">
        <v>6721</v>
      </c>
      <c r="AK3744" s="238" t="s">
        <v>7182</v>
      </c>
      <c r="AL3744" s="238">
        <v>3743</v>
      </c>
    </row>
    <row r="3745" spans="1:38" x14ac:dyDescent="0.3">
      <c r="A3745" s="232">
        <v>6000471</v>
      </c>
      <c r="B3745" s="232" t="s">
        <v>10777</v>
      </c>
      <c r="C3745" s="244" t="s">
        <v>6717</v>
      </c>
      <c r="D3745" s="231" t="s">
        <v>7642</v>
      </c>
      <c r="E3745" s="239">
        <v>1101115599050</v>
      </c>
      <c r="F3745" s="243" t="s">
        <v>7179</v>
      </c>
      <c r="G3745" s="245">
        <v>3</v>
      </c>
      <c r="H3745" s="233" t="s">
        <v>6721</v>
      </c>
      <c r="I3745" s="234"/>
      <c r="J3745" s="234"/>
      <c r="K3745" s="234"/>
      <c r="L3745" s="234"/>
      <c r="M3745" s="234"/>
      <c r="N3745" s="233" t="s">
        <v>6946</v>
      </c>
      <c r="O3745" s="226"/>
      <c r="P3745" s="226"/>
      <c r="Q3745" s="226"/>
      <c r="R3745" s="212" t="s">
        <v>2</v>
      </c>
      <c r="S3745" s="212" t="s">
        <v>6721</v>
      </c>
      <c r="T3745" s="236" t="s">
        <v>10786</v>
      </c>
      <c r="U3745" s="237" t="s">
        <v>6722</v>
      </c>
      <c r="V3745" s="236">
        <v>45572</v>
      </c>
      <c r="W3745" s="236" t="s">
        <v>6944</v>
      </c>
      <c r="X3745" s="237" t="s">
        <v>6721</v>
      </c>
      <c r="Y3745" s="237"/>
      <c r="Z3745" s="237"/>
      <c r="AA3745" s="225">
        <v>202409</v>
      </c>
      <c r="AB3745" s="246">
        <v>8</v>
      </c>
      <c r="AC3745" s="247" t="s">
        <v>7181</v>
      </c>
      <c r="AD3745" s="247" t="s">
        <v>7049</v>
      </c>
      <c r="AE3745" s="248">
        <v>0</v>
      </c>
      <c r="AF3745" s="247" t="s">
        <v>7049</v>
      </c>
      <c r="AG3745" s="242" t="str">
        <f>IFERROR(VLOOKUP(작성용!A:A,RM!A:D,4,0),"-")</f>
        <v>-</v>
      </c>
      <c r="AH3745" s="238" t="s">
        <v>6721</v>
      </c>
      <c r="AI3745" s="238" t="s">
        <v>6721</v>
      </c>
      <c r="AJ3745" s="238" t="s">
        <v>6721</v>
      </c>
      <c r="AK3745" s="238" t="s">
        <v>7182</v>
      </c>
      <c r="AL3745" s="238">
        <v>3744</v>
      </c>
    </row>
    <row r="3746" spans="1:38" x14ac:dyDescent="0.3">
      <c r="A3746" s="232">
        <v>6000471</v>
      </c>
      <c r="B3746" s="232" t="s">
        <v>10777</v>
      </c>
      <c r="C3746" s="244" t="s">
        <v>6717</v>
      </c>
      <c r="D3746" s="231" t="s">
        <v>7642</v>
      </c>
      <c r="E3746" s="239">
        <v>1101115599050</v>
      </c>
      <c r="F3746" s="243" t="s">
        <v>7044</v>
      </c>
      <c r="G3746" s="245">
        <v>3</v>
      </c>
      <c r="H3746" s="233" t="s">
        <v>6721</v>
      </c>
      <c r="I3746" s="234"/>
      <c r="J3746" s="234"/>
      <c r="K3746" s="234"/>
      <c r="L3746" s="234"/>
      <c r="M3746" s="234"/>
      <c r="N3746" s="233" t="s">
        <v>6946</v>
      </c>
      <c r="O3746" s="226"/>
      <c r="P3746" s="226"/>
      <c r="Q3746" s="226"/>
      <c r="R3746" s="212" t="s">
        <v>2</v>
      </c>
      <c r="S3746" s="212" t="s">
        <v>6721</v>
      </c>
      <c r="T3746" s="236" t="s">
        <v>10786</v>
      </c>
      <c r="U3746" s="237" t="s">
        <v>6722</v>
      </c>
      <c r="V3746" s="236">
        <v>45572</v>
      </c>
      <c r="W3746" s="236" t="s">
        <v>6944</v>
      </c>
      <c r="X3746" s="237" t="s">
        <v>6721</v>
      </c>
      <c r="Y3746" s="237"/>
      <c r="Z3746" s="237"/>
      <c r="AA3746" s="225">
        <v>202409</v>
      </c>
      <c r="AB3746" s="246">
        <v>8</v>
      </c>
      <c r="AC3746" s="247" t="s">
        <v>7181</v>
      </c>
      <c r="AD3746" s="247" t="s">
        <v>7049</v>
      </c>
      <c r="AE3746" s="248">
        <v>0</v>
      </c>
      <c r="AF3746" s="247" t="s">
        <v>7049</v>
      </c>
      <c r="AG3746" s="242" t="str">
        <f>IFERROR(VLOOKUP(작성용!A:A,RM!A:D,4,0),"-")</f>
        <v>-</v>
      </c>
      <c r="AH3746" s="238" t="s">
        <v>6721</v>
      </c>
      <c r="AI3746" s="238" t="s">
        <v>6721</v>
      </c>
      <c r="AJ3746" s="238" t="s">
        <v>6721</v>
      </c>
      <c r="AK3746" s="238" t="s">
        <v>7182</v>
      </c>
      <c r="AL3746" s="238">
        <v>3745</v>
      </c>
    </row>
    <row r="3747" spans="1:38" x14ac:dyDescent="0.3">
      <c r="A3747" s="232">
        <v>6000471</v>
      </c>
      <c r="B3747" s="232" t="s">
        <v>10777</v>
      </c>
      <c r="C3747" s="244" t="s">
        <v>6717</v>
      </c>
      <c r="D3747" s="240" t="s">
        <v>7655</v>
      </c>
      <c r="E3747" s="239">
        <v>1101115812733</v>
      </c>
      <c r="F3747" s="243" t="s">
        <v>7044</v>
      </c>
      <c r="G3747" s="245">
        <v>0</v>
      </c>
      <c r="H3747" s="233" t="s">
        <v>6721</v>
      </c>
      <c r="I3747" s="234"/>
      <c r="J3747" s="234"/>
      <c r="K3747" s="234"/>
      <c r="L3747" s="234"/>
      <c r="M3747" s="234"/>
      <c r="N3747" s="233" t="s">
        <v>6946</v>
      </c>
      <c r="O3747" s="226"/>
      <c r="P3747" s="226"/>
      <c r="Q3747" s="226"/>
      <c r="R3747" s="212" t="s">
        <v>2</v>
      </c>
      <c r="S3747" s="212" t="s">
        <v>6721</v>
      </c>
      <c r="T3747" s="236" t="s">
        <v>10786</v>
      </c>
      <c r="U3747" s="237" t="s">
        <v>6722</v>
      </c>
      <c r="V3747" s="236">
        <v>45572</v>
      </c>
      <c r="W3747" s="236" t="s">
        <v>6944</v>
      </c>
      <c r="X3747" s="237" t="s">
        <v>6721</v>
      </c>
      <c r="Y3747" s="237"/>
      <c r="Z3747" s="237"/>
      <c r="AA3747" s="225">
        <v>202409</v>
      </c>
      <c r="AB3747" s="246">
        <v>8</v>
      </c>
      <c r="AC3747" s="247" t="s">
        <v>7181</v>
      </c>
      <c r="AD3747" s="247" t="s">
        <v>7115</v>
      </c>
      <c r="AE3747" s="248">
        <v>0</v>
      </c>
      <c r="AF3747" s="247" t="s">
        <v>7115</v>
      </c>
      <c r="AG3747" s="242" t="str">
        <f>IFERROR(VLOOKUP(작성용!A:A,RM!A:D,4,0),"-")</f>
        <v>-</v>
      </c>
      <c r="AH3747" s="238" t="s">
        <v>6721</v>
      </c>
      <c r="AI3747" s="238" t="s">
        <v>6721</v>
      </c>
      <c r="AJ3747" s="238" t="s">
        <v>6721</v>
      </c>
      <c r="AK3747" s="238" t="s">
        <v>7182</v>
      </c>
      <c r="AL3747" s="238">
        <v>3746</v>
      </c>
    </row>
    <row r="3748" spans="1:38" x14ac:dyDescent="0.3">
      <c r="A3748" s="232">
        <v>6000507</v>
      </c>
      <c r="B3748" s="232" t="s">
        <v>10781</v>
      </c>
      <c r="C3748" s="244" t="s">
        <v>6717</v>
      </c>
      <c r="D3748" s="240" t="s">
        <v>10790</v>
      </c>
      <c r="E3748" s="239" t="s">
        <v>10791</v>
      </c>
      <c r="F3748" s="243" t="s">
        <v>6966</v>
      </c>
      <c r="G3748" s="214">
        <v>0</v>
      </c>
      <c r="H3748" s="234" t="s">
        <v>6721</v>
      </c>
      <c r="I3748" s="234"/>
      <c r="J3748" s="234"/>
      <c r="K3748" s="234"/>
      <c r="L3748" s="234"/>
      <c r="M3748" s="234"/>
      <c r="N3748" s="234" t="s">
        <v>6946</v>
      </c>
      <c r="O3748" s="249"/>
      <c r="P3748" s="249"/>
      <c r="Q3748" s="226"/>
      <c r="R3748" s="212" t="s">
        <v>2</v>
      </c>
      <c r="S3748" s="213" t="s">
        <v>6721</v>
      </c>
      <c r="T3748" s="236" t="s">
        <v>10786</v>
      </c>
      <c r="U3748" s="237" t="s">
        <v>6722</v>
      </c>
      <c r="V3748" s="236">
        <v>45572</v>
      </c>
      <c r="W3748" s="236" t="s">
        <v>6944</v>
      </c>
      <c r="X3748" s="237" t="s">
        <v>6721</v>
      </c>
      <c r="Y3748" s="237"/>
      <c r="Z3748" s="237"/>
      <c r="AA3748" s="225">
        <v>202409</v>
      </c>
      <c r="AB3748" s="246">
        <v>8</v>
      </c>
      <c r="AC3748" s="236" t="s">
        <v>7181</v>
      </c>
      <c r="AD3748" s="247" t="s">
        <v>7160</v>
      </c>
      <c r="AE3748" s="248">
        <v>0</v>
      </c>
      <c r="AF3748" s="247" t="s">
        <v>7160</v>
      </c>
      <c r="AG3748" s="242" t="str">
        <f>IFERROR(VLOOKUP(작성용!A:A,RM!A:D,4,0),"-")</f>
        <v>-</v>
      </c>
      <c r="AH3748" s="9" t="s">
        <v>6721</v>
      </c>
      <c r="AI3748" s="238" t="s">
        <v>6721</v>
      </c>
      <c r="AJ3748" s="238" t="s">
        <v>6721</v>
      </c>
      <c r="AK3748" s="238" t="s">
        <v>7182</v>
      </c>
      <c r="AL3748" s="238">
        <v>3747</v>
      </c>
    </row>
    <row r="3749" spans="1:38" x14ac:dyDescent="0.3">
      <c r="A3749" s="223">
        <v>6000629</v>
      </c>
      <c r="B3749" s="223" t="s">
        <v>10783</v>
      </c>
      <c r="C3749" s="244" t="s">
        <v>6717</v>
      </c>
      <c r="D3749" s="240" t="s">
        <v>10801</v>
      </c>
      <c r="E3749" s="239">
        <v>1101110038805</v>
      </c>
      <c r="F3749" s="243" t="s">
        <v>7179</v>
      </c>
      <c r="G3749" s="245">
        <v>0</v>
      </c>
      <c r="H3749" s="224" t="s">
        <v>6721</v>
      </c>
      <c r="I3749" s="224"/>
      <c r="J3749" s="234"/>
      <c r="K3749" s="224"/>
      <c r="L3749" s="224"/>
      <c r="M3749" s="224"/>
      <c r="N3749" s="243" t="s">
        <v>6946</v>
      </c>
      <c r="O3749" s="226"/>
      <c r="P3749" s="226"/>
      <c r="Q3749" s="226"/>
      <c r="R3749" s="212" t="s">
        <v>2</v>
      </c>
      <c r="S3749" s="212" t="s">
        <v>6721</v>
      </c>
      <c r="T3749" s="236" t="s">
        <v>10786</v>
      </c>
      <c r="U3749" s="237" t="s">
        <v>6722</v>
      </c>
      <c r="V3749" s="236">
        <v>45572</v>
      </c>
      <c r="W3749" s="237" t="s">
        <v>6944</v>
      </c>
      <c r="X3749" s="237" t="s">
        <v>2</v>
      </c>
      <c r="Y3749" s="225"/>
      <c r="Z3749" s="225"/>
      <c r="AA3749" s="225">
        <v>202409</v>
      </c>
      <c r="AB3749" s="246">
        <v>8</v>
      </c>
      <c r="AC3749" s="247" t="s">
        <v>7181</v>
      </c>
      <c r="AD3749" s="247" t="s">
        <v>7861</v>
      </c>
      <c r="AE3749" s="248">
        <v>0.4</v>
      </c>
      <c r="AF3749" s="247" t="s">
        <v>7861</v>
      </c>
      <c r="AG3749" s="242" t="str">
        <f>IFERROR(VLOOKUP(작성용!A:A,RM!A:D,4,0),"-")</f>
        <v>-</v>
      </c>
      <c r="AH3749" s="9" t="s">
        <v>6721</v>
      </c>
      <c r="AI3749" s="238" t="s">
        <v>6721</v>
      </c>
      <c r="AJ3749" s="238" t="s">
        <v>6721</v>
      </c>
      <c r="AK3749" s="238" t="s">
        <v>7182</v>
      </c>
      <c r="AL3749" s="238">
        <v>3748</v>
      </c>
    </row>
    <row r="3750" spans="1:38" x14ac:dyDescent="0.3">
      <c r="A3750" s="223">
        <v>6000629</v>
      </c>
      <c r="B3750" s="223" t="s">
        <v>10783</v>
      </c>
      <c r="C3750" s="244" t="s">
        <v>6717</v>
      </c>
      <c r="D3750" s="240" t="s">
        <v>10801</v>
      </c>
      <c r="E3750" s="239">
        <v>1101110038805</v>
      </c>
      <c r="F3750" s="243" t="s">
        <v>6966</v>
      </c>
      <c r="G3750" s="245">
        <v>0</v>
      </c>
      <c r="H3750" s="224" t="s">
        <v>6721</v>
      </c>
      <c r="I3750" s="224"/>
      <c r="J3750" s="234"/>
      <c r="K3750" s="224"/>
      <c r="L3750" s="224"/>
      <c r="M3750" s="224"/>
      <c r="N3750" s="243" t="s">
        <v>6946</v>
      </c>
      <c r="O3750" s="226"/>
      <c r="P3750" s="226"/>
      <c r="Q3750" s="226"/>
      <c r="R3750" s="212" t="s">
        <v>2</v>
      </c>
      <c r="S3750" s="212" t="s">
        <v>6721</v>
      </c>
      <c r="T3750" s="236" t="s">
        <v>10786</v>
      </c>
      <c r="U3750" s="237" t="s">
        <v>6722</v>
      </c>
      <c r="V3750" s="236">
        <v>45572</v>
      </c>
      <c r="W3750" s="237" t="s">
        <v>6944</v>
      </c>
      <c r="X3750" s="237" t="s">
        <v>2</v>
      </c>
      <c r="Y3750" s="225"/>
      <c r="Z3750" s="225"/>
      <c r="AA3750" s="225">
        <v>202409</v>
      </c>
      <c r="AB3750" s="246">
        <v>8</v>
      </c>
      <c r="AC3750" s="247" t="s">
        <v>7181</v>
      </c>
      <c r="AD3750" s="247" t="s">
        <v>7861</v>
      </c>
      <c r="AE3750" s="248">
        <v>0</v>
      </c>
      <c r="AF3750" s="247" t="s">
        <v>7861</v>
      </c>
      <c r="AG3750" s="242" t="str">
        <f>IFERROR(VLOOKUP(작성용!A:A,RM!A:D,4,0),"-")</f>
        <v>-</v>
      </c>
      <c r="AH3750" s="9" t="s">
        <v>6721</v>
      </c>
      <c r="AI3750" s="238" t="s">
        <v>6721</v>
      </c>
      <c r="AJ3750" s="238" t="s">
        <v>6721</v>
      </c>
      <c r="AK3750" s="238" t="s">
        <v>7182</v>
      </c>
      <c r="AL3750" s="238">
        <v>3749</v>
      </c>
    </row>
    <row r="3751" spans="1:38" x14ac:dyDescent="0.3">
      <c r="A3751" s="223">
        <v>6000629</v>
      </c>
      <c r="B3751" s="223" t="s">
        <v>10783</v>
      </c>
      <c r="C3751" s="244" t="s">
        <v>6717</v>
      </c>
      <c r="D3751" s="240" t="s">
        <v>10802</v>
      </c>
      <c r="E3751" s="239">
        <v>1501110067567</v>
      </c>
      <c r="F3751" s="243" t="s">
        <v>7179</v>
      </c>
      <c r="G3751" s="245">
        <v>0</v>
      </c>
      <c r="H3751" s="224" t="s">
        <v>6721</v>
      </c>
      <c r="I3751" s="224"/>
      <c r="J3751" s="234"/>
      <c r="K3751" s="224"/>
      <c r="L3751" s="224"/>
      <c r="M3751" s="224"/>
      <c r="N3751" s="243" t="s">
        <v>6946</v>
      </c>
      <c r="O3751" s="226"/>
      <c r="P3751" s="226"/>
      <c r="Q3751" s="226"/>
      <c r="R3751" s="212" t="s">
        <v>2</v>
      </c>
      <c r="S3751" s="212" t="s">
        <v>6721</v>
      </c>
      <c r="T3751" s="236" t="s">
        <v>10786</v>
      </c>
      <c r="U3751" s="237" t="s">
        <v>6722</v>
      </c>
      <c r="V3751" s="236">
        <v>45572</v>
      </c>
      <c r="W3751" s="237" t="s">
        <v>6944</v>
      </c>
      <c r="X3751" s="237" t="s">
        <v>2</v>
      </c>
      <c r="Y3751" s="225"/>
      <c r="Z3751" s="225"/>
      <c r="AA3751" s="225">
        <v>202409</v>
      </c>
      <c r="AB3751" s="246">
        <v>8</v>
      </c>
      <c r="AC3751" s="247" t="s">
        <v>7181</v>
      </c>
      <c r="AD3751" s="247" t="s">
        <v>7124</v>
      </c>
      <c r="AE3751" s="248">
        <v>0.4</v>
      </c>
      <c r="AF3751" s="247" t="s">
        <v>7124</v>
      </c>
      <c r="AG3751" s="242" t="str">
        <f>IFERROR(VLOOKUP(작성용!A:A,RM!A:D,4,0),"-")</f>
        <v>-</v>
      </c>
      <c r="AH3751" s="9" t="s">
        <v>6721</v>
      </c>
      <c r="AI3751" s="238" t="s">
        <v>6721</v>
      </c>
      <c r="AJ3751" s="238" t="s">
        <v>6721</v>
      </c>
      <c r="AK3751" s="238" t="s">
        <v>7182</v>
      </c>
      <c r="AL3751" s="238">
        <v>3750</v>
      </c>
    </row>
    <row r="3752" spans="1:38" x14ac:dyDescent="0.3">
      <c r="A3752" s="223">
        <v>6000629</v>
      </c>
      <c r="B3752" s="223" t="s">
        <v>10783</v>
      </c>
      <c r="C3752" s="244" t="s">
        <v>6717</v>
      </c>
      <c r="D3752" s="240" t="s">
        <v>10803</v>
      </c>
      <c r="E3752" s="239">
        <v>2801110083475</v>
      </c>
      <c r="F3752" s="243" t="s">
        <v>7179</v>
      </c>
      <c r="G3752" s="245">
        <v>0</v>
      </c>
      <c r="H3752" s="224" t="s">
        <v>6721</v>
      </c>
      <c r="I3752" s="224"/>
      <c r="J3752" s="234"/>
      <c r="K3752" s="224"/>
      <c r="L3752" s="224"/>
      <c r="M3752" s="224"/>
      <c r="N3752" s="243" t="s">
        <v>6946</v>
      </c>
      <c r="O3752" s="226"/>
      <c r="P3752" s="226"/>
      <c r="Q3752" s="226"/>
      <c r="R3752" s="212" t="s">
        <v>2</v>
      </c>
      <c r="S3752" s="212" t="s">
        <v>6721</v>
      </c>
      <c r="T3752" s="236" t="s">
        <v>10786</v>
      </c>
      <c r="U3752" s="237" t="s">
        <v>6722</v>
      </c>
      <c r="V3752" s="236">
        <v>45572</v>
      </c>
      <c r="W3752" s="237" t="s">
        <v>6944</v>
      </c>
      <c r="X3752" s="237" t="s">
        <v>2</v>
      </c>
      <c r="Y3752" s="225"/>
      <c r="Z3752" s="225"/>
      <c r="AA3752" s="225">
        <v>202409</v>
      </c>
      <c r="AB3752" s="246">
        <v>8</v>
      </c>
      <c r="AC3752" s="247" t="s">
        <v>7181</v>
      </c>
      <c r="AD3752" s="247" t="s">
        <v>7124</v>
      </c>
      <c r="AE3752" s="248">
        <v>0.4</v>
      </c>
      <c r="AF3752" s="247" t="s">
        <v>7124</v>
      </c>
      <c r="AG3752" s="242" t="str">
        <f>IFERROR(VLOOKUP(작성용!A:A,RM!A:D,4,0),"-")</f>
        <v>-</v>
      </c>
      <c r="AH3752" s="9" t="s">
        <v>6721</v>
      </c>
      <c r="AI3752" s="238" t="s">
        <v>6721</v>
      </c>
      <c r="AJ3752" s="238" t="s">
        <v>6721</v>
      </c>
      <c r="AK3752" s="238" t="s">
        <v>7182</v>
      </c>
      <c r="AL3752" s="238">
        <v>3751</v>
      </c>
    </row>
    <row r="3753" spans="1:38" x14ac:dyDescent="0.3">
      <c r="A3753" s="232">
        <v>6000629</v>
      </c>
      <c r="B3753" s="232" t="s">
        <v>10783</v>
      </c>
      <c r="C3753" s="244" t="s">
        <v>6717</v>
      </c>
      <c r="D3753" s="231" t="s">
        <v>10804</v>
      </c>
      <c r="E3753" s="239">
        <v>1845110013207</v>
      </c>
      <c r="F3753" s="243" t="s">
        <v>7179</v>
      </c>
      <c r="G3753" s="214">
        <v>0</v>
      </c>
      <c r="H3753" s="234" t="s">
        <v>6721</v>
      </c>
      <c r="I3753" s="234"/>
      <c r="J3753" s="234"/>
      <c r="K3753" s="234"/>
      <c r="L3753" s="234"/>
      <c r="M3753" s="234"/>
      <c r="N3753" s="234" t="s">
        <v>6946</v>
      </c>
      <c r="O3753" s="249"/>
      <c r="P3753" s="249"/>
      <c r="Q3753" s="226"/>
      <c r="R3753" s="212" t="s">
        <v>2</v>
      </c>
      <c r="S3753" s="213" t="s">
        <v>6721</v>
      </c>
      <c r="T3753" s="236" t="s">
        <v>10786</v>
      </c>
      <c r="U3753" s="237" t="s">
        <v>6722</v>
      </c>
      <c r="V3753" s="236">
        <v>45572</v>
      </c>
      <c r="W3753" s="236" t="s">
        <v>6944</v>
      </c>
      <c r="X3753" s="237" t="s">
        <v>6721</v>
      </c>
      <c r="Y3753" s="237"/>
      <c r="Z3753" s="237"/>
      <c r="AA3753" s="225">
        <v>202409</v>
      </c>
      <c r="AB3753" s="246">
        <v>8</v>
      </c>
      <c r="AC3753" s="236" t="s">
        <v>7181</v>
      </c>
      <c r="AD3753" s="247" t="s">
        <v>7124</v>
      </c>
      <c r="AE3753" s="248">
        <v>0</v>
      </c>
      <c r="AF3753" s="247" t="s">
        <v>7124</v>
      </c>
      <c r="AG3753" s="242" t="str">
        <f>IFERROR(VLOOKUP(작성용!A:A,RM!A:D,4,0),"-")</f>
        <v>-</v>
      </c>
      <c r="AH3753" s="9" t="s">
        <v>6721</v>
      </c>
      <c r="AI3753" s="238" t="s">
        <v>6721</v>
      </c>
      <c r="AJ3753" s="238" t="s">
        <v>6721</v>
      </c>
      <c r="AK3753" s="238" t="s">
        <v>7182</v>
      </c>
      <c r="AL3753" s="238">
        <v>3752</v>
      </c>
    </row>
    <row r="3754" spans="1:38" x14ac:dyDescent="0.3">
      <c r="A3754" s="232" t="s">
        <v>2194</v>
      </c>
      <c r="B3754" s="232" t="s">
        <v>10805</v>
      </c>
      <c r="C3754" s="244" t="s">
        <v>6717</v>
      </c>
      <c r="D3754" s="240" t="s">
        <v>10806</v>
      </c>
      <c r="E3754" s="239" t="s">
        <v>10807</v>
      </c>
      <c r="F3754" s="243" t="s">
        <v>7105</v>
      </c>
      <c r="G3754" s="214">
        <v>0</v>
      </c>
      <c r="H3754" s="234" t="s">
        <v>6721</v>
      </c>
      <c r="I3754" s="234"/>
      <c r="J3754" s="234"/>
      <c r="K3754" s="234"/>
      <c r="L3754" s="234"/>
      <c r="M3754" s="234"/>
      <c r="N3754" s="234" t="s">
        <v>6720</v>
      </c>
      <c r="O3754" s="249" t="s">
        <v>10808</v>
      </c>
      <c r="P3754" s="249" t="s">
        <v>10809</v>
      </c>
      <c r="Q3754" s="226" t="s">
        <v>10810</v>
      </c>
      <c r="R3754" s="212" t="s">
        <v>2</v>
      </c>
      <c r="S3754" s="213" t="s">
        <v>6721</v>
      </c>
      <c r="T3754" s="236">
        <v>45537</v>
      </c>
      <c r="U3754" s="237" t="s">
        <v>6722</v>
      </c>
      <c r="V3754" s="236">
        <v>45569</v>
      </c>
      <c r="W3754" s="236">
        <v>45576</v>
      </c>
      <c r="X3754" s="237" t="s">
        <v>6721</v>
      </c>
      <c r="Y3754" s="237"/>
      <c r="Z3754" s="237" t="s">
        <v>10811</v>
      </c>
      <c r="AA3754" s="225">
        <v>202409</v>
      </c>
      <c r="AB3754" s="246"/>
      <c r="AC3754" s="236" t="s">
        <v>6963</v>
      </c>
      <c r="AD3754" s="247" t="s">
        <v>7111</v>
      </c>
      <c r="AE3754" s="248">
        <v>1</v>
      </c>
      <c r="AF3754" s="247" t="s">
        <v>7111</v>
      </c>
      <c r="AG3754" s="242" t="str">
        <f>IFERROR(VLOOKUP(작성용!A:A,RM!A:D,4,0),"-")</f>
        <v>김수현</v>
      </c>
      <c r="AH3754" s="9" t="s">
        <v>7119</v>
      </c>
      <c r="AI3754" s="238" t="s">
        <v>10812</v>
      </c>
      <c r="AJ3754" s="238" t="s">
        <v>6721</v>
      </c>
      <c r="AK3754" s="238" t="s">
        <v>6726</v>
      </c>
      <c r="AL3754" s="238">
        <v>3753</v>
      </c>
    </row>
    <row r="3755" spans="1:38" x14ac:dyDescent="0.3">
      <c r="A3755" s="232" t="s">
        <v>2194</v>
      </c>
      <c r="B3755" s="232" t="s">
        <v>10805</v>
      </c>
      <c r="C3755" s="244" t="s">
        <v>6717</v>
      </c>
      <c r="D3755" s="240" t="s">
        <v>10813</v>
      </c>
      <c r="E3755" s="239" t="s">
        <v>10814</v>
      </c>
      <c r="F3755" s="243" t="s">
        <v>7105</v>
      </c>
      <c r="G3755" s="214">
        <v>0</v>
      </c>
      <c r="H3755" s="234" t="s">
        <v>6721</v>
      </c>
      <c r="I3755" s="234"/>
      <c r="J3755" s="234"/>
      <c r="K3755" s="234"/>
      <c r="L3755" s="234"/>
      <c r="M3755" s="234"/>
      <c r="N3755" s="234" t="s">
        <v>6720</v>
      </c>
      <c r="O3755" s="249" t="s">
        <v>10808</v>
      </c>
      <c r="P3755" s="249" t="s">
        <v>10809</v>
      </c>
      <c r="Q3755" s="226" t="s">
        <v>10810</v>
      </c>
      <c r="R3755" s="212" t="s">
        <v>2</v>
      </c>
      <c r="S3755" s="213" t="s">
        <v>6721</v>
      </c>
      <c r="T3755" s="236">
        <v>45537</v>
      </c>
      <c r="U3755" s="237" t="s">
        <v>6722</v>
      </c>
      <c r="V3755" s="236">
        <v>45569</v>
      </c>
      <c r="W3755" s="236">
        <v>45576</v>
      </c>
      <c r="X3755" s="237" t="s">
        <v>6721</v>
      </c>
      <c r="Y3755" s="237"/>
      <c r="Z3755" s="237" t="s">
        <v>10811</v>
      </c>
      <c r="AA3755" s="225">
        <v>202409</v>
      </c>
      <c r="AB3755" s="246"/>
      <c r="AC3755" s="236" t="s">
        <v>6963</v>
      </c>
      <c r="AD3755" s="247" t="s">
        <v>7119</v>
      </c>
      <c r="AE3755" s="248">
        <v>1</v>
      </c>
      <c r="AF3755" s="247" t="s">
        <v>7119</v>
      </c>
      <c r="AG3755" s="242" t="str">
        <f>IFERROR(VLOOKUP(작성용!A:A,RM!A:D,4,0),"-")</f>
        <v>김수현</v>
      </c>
      <c r="AH3755" s="9" t="s">
        <v>7119</v>
      </c>
      <c r="AI3755" s="238" t="s">
        <v>10812</v>
      </c>
      <c r="AJ3755" s="238" t="s">
        <v>6721</v>
      </c>
      <c r="AK3755" s="238" t="s">
        <v>6726</v>
      </c>
      <c r="AL3755" s="238">
        <v>3754</v>
      </c>
    </row>
    <row r="3756" spans="1:38" x14ac:dyDescent="0.3">
      <c r="A3756" s="232" t="s">
        <v>2194</v>
      </c>
      <c r="B3756" s="232" t="s">
        <v>10805</v>
      </c>
      <c r="C3756" s="244" t="s">
        <v>6717</v>
      </c>
      <c r="D3756" s="240" t="s">
        <v>10815</v>
      </c>
      <c r="E3756" s="239" t="s">
        <v>10816</v>
      </c>
      <c r="F3756" s="243" t="s">
        <v>7105</v>
      </c>
      <c r="G3756" s="214">
        <v>0</v>
      </c>
      <c r="H3756" s="234" t="s">
        <v>6721</v>
      </c>
      <c r="I3756" s="234"/>
      <c r="J3756" s="234"/>
      <c r="K3756" s="234"/>
      <c r="L3756" s="234"/>
      <c r="M3756" s="234"/>
      <c r="N3756" s="234" t="s">
        <v>6720</v>
      </c>
      <c r="O3756" s="249" t="s">
        <v>10808</v>
      </c>
      <c r="P3756" s="249" t="s">
        <v>10809</v>
      </c>
      <c r="Q3756" s="226" t="s">
        <v>10810</v>
      </c>
      <c r="R3756" s="212" t="s">
        <v>2</v>
      </c>
      <c r="S3756" s="213" t="s">
        <v>6721</v>
      </c>
      <c r="T3756" s="236">
        <v>45537</v>
      </c>
      <c r="U3756" s="237" t="s">
        <v>6722</v>
      </c>
      <c r="V3756" s="236">
        <v>45569</v>
      </c>
      <c r="W3756" s="236">
        <v>45576</v>
      </c>
      <c r="X3756" s="237" t="s">
        <v>6721</v>
      </c>
      <c r="Y3756" s="237"/>
      <c r="Z3756" s="237" t="s">
        <v>10811</v>
      </c>
      <c r="AA3756" s="225">
        <v>202409</v>
      </c>
      <c r="AB3756" s="246"/>
      <c r="AC3756" s="236" t="s">
        <v>6963</v>
      </c>
      <c r="AD3756" s="247" t="s">
        <v>7049</v>
      </c>
      <c r="AE3756" s="248">
        <v>1</v>
      </c>
      <c r="AF3756" s="247" t="s">
        <v>7049</v>
      </c>
      <c r="AG3756" s="242" t="str">
        <f>IFERROR(VLOOKUP(작성용!A:A,RM!A:D,4,0),"-")</f>
        <v>김수현</v>
      </c>
      <c r="AH3756" s="9" t="s">
        <v>7119</v>
      </c>
      <c r="AI3756" s="238" t="s">
        <v>10812</v>
      </c>
      <c r="AJ3756" s="238" t="s">
        <v>6721</v>
      </c>
      <c r="AK3756" s="238" t="s">
        <v>6726</v>
      </c>
      <c r="AL3756" s="238">
        <v>3755</v>
      </c>
    </row>
    <row r="3757" spans="1:38" x14ac:dyDescent="0.3">
      <c r="A3757" s="232" t="s">
        <v>2194</v>
      </c>
      <c r="B3757" s="232" t="s">
        <v>10805</v>
      </c>
      <c r="C3757" s="244" t="s">
        <v>6717</v>
      </c>
      <c r="D3757" s="240" t="s">
        <v>10817</v>
      </c>
      <c r="E3757" s="239" t="s">
        <v>10818</v>
      </c>
      <c r="F3757" s="243" t="s">
        <v>7105</v>
      </c>
      <c r="G3757" s="214">
        <v>0</v>
      </c>
      <c r="H3757" s="234" t="s">
        <v>6721</v>
      </c>
      <c r="I3757" s="234"/>
      <c r="J3757" s="234"/>
      <c r="K3757" s="234"/>
      <c r="L3757" s="234"/>
      <c r="M3757" s="234"/>
      <c r="N3757" s="234" t="s">
        <v>6720</v>
      </c>
      <c r="O3757" s="249" t="s">
        <v>10808</v>
      </c>
      <c r="P3757" s="249" t="s">
        <v>10809</v>
      </c>
      <c r="Q3757" s="226" t="s">
        <v>10810</v>
      </c>
      <c r="R3757" s="212" t="s">
        <v>2</v>
      </c>
      <c r="S3757" s="213" t="s">
        <v>6721</v>
      </c>
      <c r="T3757" s="236">
        <v>45537</v>
      </c>
      <c r="U3757" s="237" t="s">
        <v>6722</v>
      </c>
      <c r="V3757" s="236">
        <v>45569</v>
      </c>
      <c r="W3757" s="236">
        <v>45576</v>
      </c>
      <c r="X3757" s="237" t="s">
        <v>6721</v>
      </c>
      <c r="Y3757" s="237"/>
      <c r="Z3757" s="237" t="s">
        <v>10811</v>
      </c>
      <c r="AA3757" s="225">
        <v>202409</v>
      </c>
      <c r="AB3757" s="246"/>
      <c r="AC3757" s="236" t="s">
        <v>6963</v>
      </c>
      <c r="AD3757" s="247" t="s">
        <v>7221</v>
      </c>
      <c r="AE3757" s="248">
        <v>1</v>
      </c>
      <c r="AF3757" s="247" t="s">
        <v>7221</v>
      </c>
      <c r="AG3757" s="242" t="str">
        <f>IFERROR(VLOOKUP(작성용!A:A,RM!A:D,4,0),"-")</f>
        <v>김수현</v>
      </c>
      <c r="AH3757" s="9" t="s">
        <v>7119</v>
      </c>
      <c r="AI3757" s="238" t="s">
        <v>10812</v>
      </c>
      <c r="AJ3757" s="238" t="s">
        <v>6721</v>
      </c>
      <c r="AK3757" s="238" t="s">
        <v>6726</v>
      </c>
      <c r="AL3757" s="238">
        <v>3756</v>
      </c>
    </row>
    <row r="3758" spans="1:38" x14ac:dyDescent="0.3">
      <c r="A3758" s="232" t="s">
        <v>2194</v>
      </c>
      <c r="B3758" s="232" t="s">
        <v>10805</v>
      </c>
      <c r="C3758" s="244" t="s">
        <v>6717</v>
      </c>
      <c r="D3758" s="240" t="s">
        <v>10819</v>
      </c>
      <c r="E3758" s="239">
        <v>1101111867948</v>
      </c>
      <c r="F3758" s="243" t="s">
        <v>7044</v>
      </c>
      <c r="G3758" s="214">
        <v>4</v>
      </c>
      <c r="H3758" s="234" t="s">
        <v>6721</v>
      </c>
      <c r="I3758" s="234"/>
      <c r="J3758" s="234"/>
      <c r="K3758" s="234"/>
      <c r="L3758" s="234"/>
      <c r="M3758" s="234"/>
      <c r="N3758" s="234" t="s">
        <v>6720</v>
      </c>
      <c r="O3758" s="249" t="s">
        <v>10808</v>
      </c>
      <c r="P3758" s="249" t="s">
        <v>10809</v>
      </c>
      <c r="Q3758" s="226" t="s">
        <v>10810</v>
      </c>
      <c r="R3758" s="212" t="s">
        <v>2</v>
      </c>
      <c r="S3758" s="213" t="s">
        <v>6721</v>
      </c>
      <c r="T3758" s="236">
        <v>45537</v>
      </c>
      <c r="U3758" s="237" t="s">
        <v>6722</v>
      </c>
      <c r="V3758" s="236">
        <v>45569</v>
      </c>
      <c r="W3758" s="236">
        <v>45576</v>
      </c>
      <c r="X3758" s="237" t="s">
        <v>6721</v>
      </c>
      <c r="Y3758" s="237"/>
      <c r="Z3758" s="237" t="s">
        <v>10811</v>
      </c>
      <c r="AA3758" s="225">
        <v>202409</v>
      </c>
      <c r="AB3758" s="246"/>
      <c r="AC3758" s="236" t="s">
        <v>6963</v>
      </c>
      <c r="AD3758" s="247" t="s">
        <v>6910</v>
      </c>
      <c r="AE3758" s="248">
        <v>0</v>
      </c>
      <c r="AF3758" s="247" t="s">
        <v>6910</v>
      </c>
      <c r="AG3758" s="242" t="str">
        <f>IFERROR(VLOOKUP(작성용!A:A,RM!A:D,4,0),"-")</f>
        <v>김수현</v>
      </c>
      <c r="AH3758" s="9" t="s">
        <v>7119</v>
      </c>
      <c r="AI3758" s="238" t="s">
        <v>10812</v>
      </c>
      <c r="AJ3758" s="238" t="s">
        <v>6721</v>
      </c>
      <c r="AK3758" s="238" t="s">
        <v>6726</v>
      </c>
      <c r="AL3758" s="238">
        <v>3757</v>
      </c>
    </row>
    <row r="3759" spans="1:38" x14ac:dyDescent="0.3">
      <c r="A3759" s="232" t="s">
        <v>2194</v>
      </c>
      <c r="B3759" s="232" t="s">
        <v>10805</v>
      </c>
      <c r="C3759" s="244" t="s">
        <v>6717</v>
      </c>
      <c r="D3759" s="240" t="s">
        <v>10820</v>
      </c>
      <c r="E3759" s="239">
        <v>1146710006125</v>
      </c>
      <c r="F3759" s="243" t="s">
        <v>6955</v>
      </c>
      <c r="G3759" s="214">
        <v>416</v>
      </c>
      <c r="H3759" s="234" t="s">
        <v>6721</v>
      </c>
      <c r="I3759" s="234"/>
      <c r="J3759" s="234"/>
      <c r="K3759" s="234"/>
      <c r="L3759" s="234"/>
      <c r="M3759" s="234"/>
      <c r="N3759" s="234" t="s">
        <v>6720</v>
      </c>
      <c r="O3759" s="249" t="s">
        <v>10808</v>
      </c>
      <c r="P3759" s="249" t="s">
        <v>10809</v>
      </c>
      <c r="Q3759" s="226" t="s">
        <v>10810</v>
      </c>
      <c r="R3759" s="212" t="s">
        <v>10821</v>
      </c>
      <c r="S3759" s="213" t="s">
        <v>10821</v>
      </c>
      <c r="T3759" s="236">
        <v>45537</v>
      </c>
      <c r="U3759" s="237" t="s">
        <v>6722</v>
      </c>
      <c r="V3759" s="236">
        <v>45569</v>
      </c>
      <c r="W3759" s="236">
        <v>45576</v>
      </c>
      <c r="X3759" s="237" t="s">
        <v>6721</v>
      </c>
      <c r="Y3759" s="237"/>
      <c r="Z3759" s="237" t="s">
        <v>10811</v>
      </c>
      <c r="AA3759" s="225">
        <v>202409</v>
      </c>
      <c r="AB3759" s="246"/>
      <c r="AC3759" s="236" t="s">
        <v>6963</v>
      </c>
      <c r="AD3759" s="247" t="s">
        <v>6910</v>
      </c>
      <c r="AE3759" s="248">
        <v>0</v>
      </c>
      <c r="AF3759" s="247" t="s">
        <v>6910</v>
      </c>
      <c r="AG3759" s="242" t="str">
        <f>IFERROR(VLOOKUP(작성용!A:A,RM!A:D,4,0),"-")</f>
        <v>김수현</v>
      </c>
      <c r="AH3759" s="9" t="s">
        <v>7119</v>
      </c>
      <c r="AI3759" s="238" t="s">
        <v>10812</v>
      </c>
      <c r="AJ3759" s="238" t="s">
        <v>6721</v>
      </c>
      <c r="AK3759" s="238" t="s">
        <v>6726</v>
      </c>
      <c r="AL3759" s="238">
        <v>3758</v>
      </c>
    </row>
    <row r="3760" spans="1:38" x14ac:dyDescent="0.3">
      <c r="A3760" s="232" t="s">
        <v>2194</v>
      </c>
      <c r="B3760" s="232" t="s">
        <v>10805</v>
      </c>
      <c r="C3760" s="244" t="s">
        <v>6717</v>
      </c>
      <c r="D3760" s="240" t="s">
        <v>8469</v>
      </c>
      <c r="E3760" s="239">
        <v>2841110186126</v>
      </c>
      <c r="F3760" s="243" t="s">
        <v>7044</v>
      </c>
      <c r="G3760" s="214">
        <v>1</v>
      </c>
      <c r="H3760" s="234" t="s">
        <v>6721</v>
      </c>
      <c r="I3760" s="234"/>
      <c r="J3760" s="234"/>
      <c r="K3760" s="234"/>
      <c r="L3760" s="234"/>
      <c r="M3760" s="234"/>
      <c r="N3760" s="234" t="s">
        <v>6720</v>
      </c>
      <c r="O3760" s="249" t="s">
        <v>10808</v>
      </c>
      <c r="P3760" s="249" t="s">
        <v>10809</v>
      </c>
      <c r="Q3760" s="226" t="s">
        <v>10810</v>
      </c>
      <c r="R3760" s="212" t="s">
        <v>2</v>
      </c>
      <c r="S3760" s="213" t="s">
        <v>6721</v>
      </c>
      <c r="T3760" s="236">
        <v>45537</v>
      </c>
      <c r="U3760" s="237" t="s">
        <v>6722</v>
      </c>
      <c r="V3760" s="236">
        <v>45569</v>
      </c>
      <c r="W3760" s="236">
        <v>45576</v>
      </c>
      <c r="X3760" s="237" t="s">
        <v>6721</v>
      </c>
      <c r="Y3760" s="237"/>
      <c r="Z3760" s="237" t="s">
        <v>10811</v>
      </c>
      <c r="AA3760" s="225">
        <v>202409</v>
      </c>
      <c r="AB3760" s="246"/>
      <c r="AC3760" s="236" t="s">
        <v>6963</v>
      </c>
      <c r="AD3760" s="247" t="s">
        <v>7124</v>
      </c>
      <c r="AE3760" s="248">
        <v>0</v>
      </c>
      <c r="AF3760" s="247" t="s">
        <v>7124</v>
      </c>
      <c r="AG3760" s="242" t="str">
        <f>IFERROR(VLOOKUP(작성용!A:A,RM!A:D,4,0),"-")</f>
        <v>김수현</v>
      </c>
      <c r="AH3760" s="9" t="s">
        <v>7119</v>
      </c>
      <c r="AI3760" s="238" t="s">
        <v>10812</v>
      </c>
      <c r="AJ3760" s="238" t="s">
        <v>6721</v>
      </c>
      <c r="AK3760" s="238" t="s">
        <v>6726</v>
      </c>
      <c r="AL3760" s="238">
        <v>3759</v>
      </c>
    </row>
    <row r="3761" spans="1:38" x14ac:dyDescent="0.3">
      <c r="A3761" s="232" t="s">
        <v>10822</v>
      </c>
      <c r="B3761" s="232" t="s">
        <v>10823</v>
      </c>
      <c r="C3761" s="244" t="s">
        <v>6717</v>
      </c>
      <c r="D3761" s="240" t="s">
        <v>10824</v>
      </c>
      <c r="E3761" s="239" t="s">
        <v>10825</v>
      </c>
      <c r="F3761" s="243" t="s">
        <v>6729</v>
      </c>
      <c r="G3761" s="214">
        <v>0</v>
      </c>
      <c r="H3761" s="234" t="s">
        <v>6721</v>
      </c>
      <c r="I3761" s="234"/>
      <c r="J3761" s="234"/>
      <c r="K3761" s="234"/>
      <c r="L3761" s="234"/>
      <c r="M3761" s="234"/>
      <c r="N3761" s="234" t="s">
        <v>6720</v>
      </c>
      <c r="O3761" s="249" t="s">
        <v>10808</v>
      </c>
      <c r="P3761" s="249" t="s">
        <v>10809</v>
      </c>
      <c r="Q3761" s="226" t="s">
        <v>10810</v>
      </c>
      <c r="R3761" s="212" t="s">
        <v>10826</v>
      </c>
      <c r="S3761" s="213" t="s">
        <v>10827</v>
      </c>
      <c r="T3761" s="236">
        <v>45537</v>
      </c>
      <c r="U3761" s="237" t="s">
        <v>6722</v>
      </c>
      <c r="V3761" s="236">
        <v>45569</v>
      </c>
      <c r="W3761" s="236">
        <v>45576</v>
      </c>
      <c r="X3761" s="237" t="s">
        <v>6721</v>
      </c>
      <c r="Y3761" s="237"/>
      <c r="Z3761" s="237" t="s">
        <v>10811</v>
      </c>
      <c r="AA3761" s="225">
        <v>202409</v>
      </c>
      <c r="AB3761" s="246"/>
      <c r="AC3761" s="236" t="s">
        <v>6708</v>
      </c>
      <c r="AD3761" s="247" t="s">
        <v>6709</v>
      </c>
      <c r="AE3761" s="248">
        <v>0</v>
      </c>
      <c r="AF3761" s="247" t="s">
        <v>6709</v>
      </c>
      <c r="AG3761" s="242" t="str">
        <f>IFERROR(VLOOKUP(작성용!A:A,RM!A:D,4,0),"-")</f>
        <v>-</v>
      </c>
      <c r="AH3761" s="9" t="s">
        <v>6721</v>
      </c>
      <c r="AI3761" s="238" t="s">
        <v>10812</v>
      </c>
      <c r="AJ3761" s="238" t="s">
        <v>6721</v>
      </c>
      <c r="AK3761" s="238" t="s">
        <v>6726</v>
      </c>
      <c r="AL3761" s="238">
        <v>3760</v>
      </c>
    </row>
    <row r="3762" spans="1:38" x14ac:dyDescent="0.3">
      <c r="A3762" s="232">
        <v>6000130</v>
      </c>
      <c r="B3762" s="232" t="s">
        <v>10806</v>
      </c>
      <c r="C3762" s="244" t="s">
        <v>6717</v>
      </c>
      <c r="D3762" s="240" t="s">
        <v>9750</v>
      </c>
      <c r="E3762" s="239">
        <v>1311110445807</v>
      </c>
      <c r="F3762" s="243" t="s">
        <v>7179</v>
      </c>
      <c r="G3762" s="214">
        <v>0</v>
      </c>
      <c r="H3762" s="234" t="s">
        <v>6721</v>
      </c>
      <c r="I3762" s="234"/>
      <c r="J3762" s="234"/>
      <c r="K3762" s="234"/>
      <c r="L3762" s="234"/>
      <c r="M3762" s="234"/>
      <c r="N3762" s="234" t="s">
        <v>6946</v>
      </c>
      <c r="O3762" s="249"/>
      <c r="P3762" s="249"/>
      <c r="Q3762" s="226"/>
      <c r="R3762" s="212" t="s">
        <v>2</v>
      </c>
      <c r="S3762" s="213" t="s">
        <v>6721</v>
      </c>
      <c r="T3762" s="236" t="s">
        <v>10828</v>
      </c>
      <c r="U3762" s="237" t="s">
        <v>6722</v>
      </c>
      <c r="V3762" s="236">
        <v>45569</v>
      </c>
      <c r="W3762" s="236" t="s">
        <v>6944</v>
      </c>
      <c r="X3762" s="237" t="s">
        <v>6721</v>
      </c>
      <c r="Y3762" s="237"/>
      <c r="Z3762" s="237"/>
      <c r="AA3762" s="225">
        <v>202409</v>
      </c>
      <c r="AB3762" s="246"/>
      <c r="AC3762" s="236" t="s">
        <v>7181</v>
      </c>
      <c r="AD3762" s="247" t="s">
        <v>7155</v>
      </c>
      <c r="AE3762" s="248">
        <v>0</v>
      </c>
      <c r="AF3762" s="247" t="s">
        <v>7155</v>
      </c>
      <c r="AG3762" s="242" t="str">
        <f>IFERROR(VLOOKUP(작성용!A:A,RM!A:D,4,0),"-")</f>
        <v>-</v>
      </c>
      <c r="AH3762" s="9" t="s">
        <v>6721</v>
      </c>
      <c r="AI3762" s="238" t="s">
        <v>6721</v>
      </c>
      <c r="AJ3762" s="238" t="s">
        <v>6721</v>
      </c>
      <c r="AK3762" s="238" t="s">
        <v>7182</v>
      </c>
      <c r="AL3762" s="238">
        <v>3761</v>
      </c>
    </row>
    <row r="3763" spans="1:38" x14ac:dyDescent="0.3">
      <c r="A3763" s="232">
        <v>6000130</v>
      </c>
      <c r="B3763" s="232" t="s">
        <v>10806</v>
      </c>
      <c r="C3763" s="244" t="s">
        <v>6717</v>
      </c>
      <c r="D3763" s="240" t="s">
        <v>10829</v>
      </c>
      <c r="E3763" s="239">
        <v>1358110248336</v>
      </c>
      <c r="F3763" s="243" t="s">
        <v>7044</v>
      </c>
      <c r="G3763" s="214">
        <v>0</v>
      </c>
      <c r="H3763" s="234" t="s">
        <v>6721</v>
      </c>
      <c r="I3763" s="234"/>
      <c r="J3763" s="234"/>
      <c r="K3763" s="234"/>
      <c r="L3763" s="234"/>
      <c r="M3763" s="234"/>
      <c r="N3763" s="234" t="s">
        <v>6946</v>
      </c>
      <c r="O3763" s="249"/>
      <c r="P3763" s="249"/>
      <c r="Q3763" s="226"/>
      <c r="R3763" s="212" t="s">
        <v>2</v>
      </c>
      <c r="S3763" s="213" t="s">
        <v>6721</v>
      </c>
      <c r="T3763" s="236" t="s">
        <v>10828</v>
      </c>
      <c r="U3763" s="237" t="s">
        <v>6722</v>
      </c>
      <c r="V3763" s="236">
        <v>45569</v>
      </c>
      <c r="W3763" s="236" t="s">
        <v>6944</v>
      </c>
      <c r="X3763" s="237" t="s">
        <v>6721</v>
      </c>
      <c r="Y3763" s="237"/>
      <c r="Z3763" s="237"/>
      <c r="AA3763" s="225">
        <v>202409</v>
      </c>
      <c r="AB3763" s="246"/>
      <c r="AC3763" s="236" t="s">
        <v>7181</v>
      </c>
      <c r="AD3763" s="247" t="s">
        <v>7289</v>
      </c>
      <c r="AE3763" s="248">
        <v>0.4</v>
      </c>
      <c r="AF3763" s="247" t="s">
        <v>7289</v>
      </c>
      <c r="AG3763" s="242" t="str">
        <f>IFERROR(VLOOKUP(작성용!A:A,RM!A:D,4,0),"-")</f>
        <v>-</v>
      </c>
      <c r="AH3763" s="9" t="s">
        <v>6721</v>
      </c>
      <c r="AI3763" s="238" t="s">
        <v>6721</v>
      </c>
      <c r="AJ3763" s="238" t="s">
        <v>6721</v>
      </c>
      <c r="AK3763" s="238" t="s">
        <v>7182</v>
      </c>
      <c r="AL3763" s="238">
        <v>3762</v>
      </c>
    </row>
    <row r="3764" spans="1:38" x14ac:dyDescent="0.3">
      <c r="A3764" s="232">
        <v>6000130</v>
      </c>
      <c r="B3764" s="232" t="s">
        <v>10806</v>
      </c>
      <c r="C3764" s="244" t="s">
        <v>6717</v>
      </c>
      <c r="D3764" s="240" t="s">
        <v>10830</v>
      </c>
      <c r="E3764" s="239">
        <v>1345110159663</v>
      </c>
      <c r="F3764" s="243" t="s">
        <v>7044</v>
      </c>
      <c r="G3764" s="214">
        <v>0</v>
      </c>
      <c r="H3764" s="234" t="s">
        <v>6721</v>
      </c>
      <c r="I3764" s="234"/>
      <c r="J3764" s="234"/>
      <c r="K3764" s="234"/>
      <c r="L3764" s="234"/>
      <c r="M3764" s="234"/>
      <c r="N3764" s="234" t="s">
        <v>6946</v>
      </c>
      <c r="O3764" s="249"/>
      <c r="P3764" s="249"/>
      <c r="Q3764" s="226"/>
      <c r="R3764" s="212" t="s">
        <v>2</v>
      </c>
      <c r="S3764" s="213" t="s">
        <v>6721</v>
      </c>
      <c r="T3764" s="236" t="s">
        <v>10828</v>
      </c>
      <c r="U3764" s="237" t="s">
        <v>6722</v>
      </c>
      <c r="V3764" s="236">
        <v>45569</v>
      </c>
      <c r="W3764" s="236" t="s">
        <v>6944</v>
      </c>
      <c r="X3764" s="237" t="s">
        <v>6721</v>
      </c>
      <c r="Y3764" s="237"/>
      <c r="Z3764" s="237"/>
      <c r="AA3764" s="225">
        <v>202409</v>
      </c>
      <c r="AB3764" s="246"/>
      <c r="AC3764" s="236" t="s">
        <v>7181</v>
      </c>
      <c r="AD3764" s="247" t="s">
        <v>7160</v>
      </c>
      <c r="AE3764" s="248">
        <v>0.4</v>
      </c>
      <c r="AF3764" s="247" t="s">
        <v>7160</v>
      </c>
      <c r="AG3764" s="242" t="str">
        <f>IFERROR(VLOOKUP(작성용!A:A,RM!A:D,4,0),"-")</f>
        <v>-</v>
      </c>
      <c r="AH3764" s="9" t="s">
        <v>6721</v>
      </c>
      <c r="AI3764" s="238" t="s">
        <v>6721</v>
      </c>
      <c r="AJ3764" s="238" t="s">
        <v>6721</v>
      </c>
      <c r="AK3764" s="238" t="s">
        <v>7182</v>
      </c>
      <c r="AL3764" s="238">
        <v>3763</v>
      </c>
    </row>
    <row r="3765" spans="1:38" x14ac:dyDescent="0.3">
      <c r="A3765" s="232">
        <v>6000130</v>
      </c>
      <c r="B3765" s="232" t="s">
        <v>10806</v>
      </c>
      <c r="C3765" s="244" t="s">
        <v>6717</v>
      </c>
      <c r="D3765" s="240" t="s">
        <v>10830</v>
      </c>
      <c r="E3765" s="239">
        <v>1345110159663</v>
      </c>
      <c r="F3765" s="243" t="s">
        <v>7044</v>
      </c>
      <c r="G3765" s="214">
        <v>1</v>
      </c>
      <c r="H3765" s="234" t="s">
        <v>6721</v>
      </c>
      <c r="I3765" s="234"/>
      <c r="J3765" s="234"/>
      <c r="K3765" s="234"/>
      <c r="L3765" s="234"/>
      <c r="M3765" s="234"/>
      <c r="N3765" s="234" t="s">
        <v>6946</v>
      </c>
      <c r="O3765" s="249"/>
      <c r="P3765" s="249"/>
      <c r="Q3765" s="226"/>
      <c r="R3765" s="212" t="s">
        <v>2</v>
      </c>
      <c r="S3765" s="213" t="s">
        <v>6721</v>
      </c>
      <c r="T3765" s="236" t="s">
        <v>10828</v>
      </c>
      <c r="U3765" s="237" t="s">
        <v>6722</v>
      </c>
      <c r="V3765" s="236">
        <v>45569</v>
      </c>
      <c r="W3765" s="236" t="s">
        <v>6944</v>
      </c>
      <c r="X3765" s="237" t="s">
        <v>6721</v>
      </c>
      <c r="Y3765" s="237"/>
      <c r="Z3765" s="237"/>
      <c r="AA3765" s="225">
        <v>202409</v>
      </c>
      <c r="AB3765" s="246"/>
      <c r="AC3765" s="236" t="s">
        <v>7181</v>
      </c>
      <c r="AD3765" s="247" t="s">
        <v>7160</v>
      </c>
      <c r="AE3765" s="248">
        <v>0</v>
      </c>
      <c r="AF3765" s="247" t="s">
        <v>7160</v>
      </c>
      <c r="AG3765" s="242" t="str">
        <f>IFERROR(VLOOKUP(작성용!A:A,RM!A:D,4,0),"-")</f>
        <v>-</v>
      </c>
      <c r="AH3765" s="9" t="s">
        <v>6721</v>
      </c>
      <c r="AI3765" s="238" t="s">
        <v>6721</v>
      </c>
      <c r="AJ3765" s="238" t="s">
        <v>6721</v>
      </c>
      <c r="AK3765" s="238" t="s">
        <v>7182</v>
      </c>
      <c r="AL3765" s="238">
        <v>3764</v>
      </c>
    </row>
    <row r="3766" spans="1:38" x14ac:dyDescent="0.3">
      <c r="A3766" s="232">
        <v>6000130</v>
      </c>
      <c r="B3766" s="232" t="s">
        <v>10806</v>
      </c>
      <c r="C3766" s="244" t="s">
        <v>6717</v>
      </c>
      <c r="D3766" s="240" t="s">
        <v>10831</v>
      </c>
      <c r="E3766" s="239">
        <v>1101116131546</v>
      </c>
      <c r="F3766" s="243" t="s">
        <v>7179</v>
      </c>
      <c r="G3766" s="214">
        <v>0</v>
      </c>
      <c r="H3766" s="234" t="s">
        <v>6721</v>
      </c>
      <c r="I3766" s="234"/>
      <c r="J3766" s="234"/>
      <c r="K3766" s="234"/>
      <c r="L3766" s="234"/>
      <c r="M3766" s="234"/>
      <c r="N3766" s="234" t="s">
        <v>6946</v>
      </c>
      <c r="O3766" s="249"/>
      <c r="P3766" s="249"/>
      <c r="Q3766" s="226"/>
      <c r="R3766" s="212" t="s">
        <v>2</v>
      </c>
      <c r="S3766" s="213" t="s">
        <v>6721</v>
      </c>
      <c r="T3766" s="236" t="s">
        <v>10828</v>
      </c>
      <c r="U3766" s="237" t="s">
        <v>6722</v>
      </c>
      <c r="V3766" s="236">
        <v>45569</v>
      </c>
      <c r="W3766" s="236" t="s">
        <v>6944</v>
      </c>
      <c r="X3766" s="237" t="s">
        <v>6721</v>
      </c>
      <c r="Y3766" s="237"/>
      <c r="Z3766" s="237"/>
      <c r="AA3766" s="225">
        <v>202409</v>
      </c>
      <c r="AB3766" s="246"/>
      <c r="AC3766" s="236" t="s">
        <v>7181</v>
      </c>
      <c r="AD3766" s="247" t="s">
        <v>7289</v>
      </c>
      <c r="AE3766" s="248">
        <v>0.4</v>
      </c>
      <c r="AF3766" s="247" t="s">
        <v>7289</v>
      </c>
      <c r="AG3766" s="242" t="str">
        <f>IFERROR(VLOOKUP(작성용!A:A,RM!A:D,4,0),"-")</f>
        <v>-</v>
      </c>
      <c r="AH3766" s="9" t="s">
        <v>6721</v>
      </c>
      <c r="AI3766" s="238" t="s">
        <v>6721</v>
      </c>
      <c r="AJ3766" s="238" t="s">
        <v>6721</v>
      </c>
      <c r="AK3766" s="238" t="s">
        <v>7182</v>
      </c>
      <c r="AL3766" s="238">
        <v>3765</v>
      </c>
    </row>
    <row r="3767" spans="1:38" x14ac:dyDescent="0.3">
      <c r="A3767" s="232">
        <v>6000130</v>
      </c>
      <c r="B3767" s="232" t="s">
        <v>10806</v>
      </c>
      <c r="C3767" s="244" t="s">
        <v>6717</v>
      </c>
      <c r="D3767" s="240" t="s">
        <v>10832</v>
      </c>
      <c r="E3767" s="239">
        <v>1101116520442</v>
      </c>
      <c r="F3767" s="243" t="s">
        <v>7044</v>
      </c>
      <c r="G3767" s="214">
        <v>0</v>
      </c>
      <c r="H3767" s="234" t="s">
        <v>6721</v>
      </c>
      <c r="I3767" s="234"/>
      <c r="J3767" s="234"/>
      <c r="K3767" s="234"/>
      <c r="L3767" s="234"/>
      <c r="M3767" s="234"/>
      <c r="N3767" s="234" t="s">
        <v>6946</v>
      </c>
      <c r="O3767" s="249"/>
      <c r="P3767" s="249"/>
      <c r="Q3767" s="226"/>
      <c r="R3767" s="212" t="s">
        <v>2</v>
      </c>
      <c r="S3767" s="213" t="s">
        <v>6721</v>
      </c>
      <c r="T3767" s="236" t="s">
        <v>10828</v>
      </c>
      <c r="U3767" s="237" t="s">
        <v>6722</v>
      </c>
      <c r="V3767" s="236">
        <v>45569</v>
      </c>
      <c r="W3767" s="236" t="s">
        <v>6944</v>
      </c>
      <c r="X3767" s="237" t="s">
        <v>6721</v>
      </c>
      <c r="Y3767" s="237"/>
      <c r="Z3767" s="237"/>
      <c r="AA3767" s="225">
        <v>202409</v>
      </c>
      <c r="AB3767" s="246"/>
      <c r="AC3767" s="236" t="s">
        <v>7181</v>
      </c>
      <c r="AD3767" s="247" t="s">
        <v>7077</v>
      </c>
      <c r="AE3767" s="248">
        <v>0.4</v>
      </c>
      <c r="AF3767" s="247" t="s">
        <v>7077</v>
      </c>
      <c r="AG3767" s="242" t="str">
        <f>IFERROR(VLOOKUP(작성용!A:A,RM!A:D,4,0),"-")</f>
        <v>-</v>
      </c>
      <c r="AH3767" s="9" t="s">
        <v>6721</v>
      </c>
      <c r="AI3767" s="238" t="s">
        <v>6721</v>
      </c>
      <c r="AJ3767" s="238" t="s">
        <v>6721</v>
      </c>
      <c r="AK3767" s="238" t="s">
        <v>7182</v>
      </c>
      <c r="AL3767" s="238">
        <v>3766</v>
      </c>
    </row>
    <row r="3768" spans="1:38" x14ac:dyDescent="0.3">
      <c r="A3768" s="232">
        <v>6000130</v>
      </c>
      <c r="B3768" s="232" t="s">
        <v>10806</v>
      </c>
      <c r="C3768" s="244" t="s">
        <v>6717</v>
      </c>
      <c r="D3768" s="240" t="s">
        <v>7616</v>
      </c>
      <c r="E3768" s="239">
        <v>1101115075141</v>
      </c>
      <c r="F3768" s="243" t="s">
        <v>7044</v>
      </c>
      <c r="G3768" s="214">
        <v>1</v>
      </c>
      <c r="H3768" s="234" t="s">
        <v>6721</v>
      </c>
      <c r="I3768" s="234"/>
      <c r="J3768" s="234"/>
      <c r="K3768" s="234"/>
      <c r="L3768" s="234"/>
      <c r="M3768" s="234"/>
      <c r="N3768" s="234" t="s">
        <v>6946</v>
      </c>
      <c r="O3768" s="249"/>
      <c r="P3768" s="249"/>
      <c r="Q3768" s="226"/>
      <c r="R3768" s="212" t="s">
        <v>2</v>
      </c>
      <c r="S3768" s="213" t="s">
        <v>6721</v>
      </c>
      <c r="T3768" s="236" t="s">
        <v>10828</v>
      </c>
      <c r="U3768" s="237" t="s">
        <v>6722</v>
      </c>
      <c r="V3768" s="236">
        <v>45569</v>
      </c>
      <c r="W3768" s="236" t="s">
        <v>6944</v>
      </c>
      <c r="X3768" s="237" t="s">
        <v>6721</v>
      </c>
      <c r="Y3768" s="237"/>
      <c r="Z3768" s="237"/>
      <c r="AA3768" s="225">
        <v>202409</v>
      </c>
      <c r="AB3768" s="246"/>
      <c r="AC3768" s="236" t="s">
        <v>7181</v>
      </c>
      <c r="AD3768" s="247" t="s">
        <v>7133</v>
      </c>
      <c r="AE3768" s="248">
        <v>0</v>
      </c>
      <c r="AF3768" s="247" t="s">
        <v>7133</v>
      </c>
      <c r="AG3768" s="242" t="str">
        <f>IFERROR(VLOOKUP(작성용!A:A,RM!A:D,4,0),"-")</f>
        <v>-</v>
      </c>
      <c r="AH3768" s="9" t="s">
        <v>6721</v>
      </c>
      <c r="AI3768" s="238" t="s">
        <v>6721</v>
      </c>
      <c r="AJ3768" s="238" t="s">
        <v>6721</v>
      </c>
      <c r="AK3768" s="238" t="s">
        <v>7182</v>
      </c>
      <c r="AL3768" s="238">
        <v>3767</v>
      </c>
    </row>
    <row r="3769" spans="1:38" x14ac:dyDescent="0.3">
      <c r="A3769" s="232">
        <v>6000130</v>
      </c>
      <c r="B3769" s="232" t="s">
        <v>10806</v>
      </c>
      <c r="C3769" s="244" t="s">
        <v>6717</v>
      </c>
      <c r="D3769" s="240" t="s">
        <v>7616</v>
      </c>
      <c r="E3769" s="239">
        <v>1101115075141</v>
      </c>
      <c r="F3769" s="243" t="s">
        <v>7044</v>
      </c>
      <c r="G3769" s="214">
        <v>0</v>
      </c>
      <c r="H3769" s="234" t="s">
        <v>6721</v>
      </c>
      <c r="I3769" s="234"/>
      <c r="J3769" s="234"/>
      <c r="K3769" s="234"/>
      <c r="L3769" s="234"/>
      <c r="M3769" s="234"/>
      <c r="N3769" s="234" t="s">
        <v>6946</v>
      </c>
      <c r="O3769" s="249"/>
      <c r="P3769" s="249"/>
      <c r="Q3769" s="226"/>
      <c r="R3769" s="212" t="s">
        <v>2</v>
      </c>
      <c r="S3769" s="213" t="s">
        <v>6721</v>
      </c>
      <c r="T3769" s="236" t="s">
        <v>10828</v>
      </c>
      <c r="U3769" s="237" t="s">
        <v>6722</v>
      </c>
      <c r="V3769" s="236">
        <v>45569</v>
      </c>
      <c r="W3769" s="236" t="s">
        <v>6944</v>
      </c>
      <c r="X3769" s="237" t="s">
        <v>6721</v>
      </c>
      <c r="Y3769" s="237"/>
      <c r="Z3769" s="237"/>
      <c r="AA3769" s="225">
        <v>202409</v>
      </c>
      <c r="AB3769" s="246"/>
      <c r="AC3769" s="236" t="s">
        <v>7181</v>
      </c>
      <c r="AD3769" s="247" t="s">
        <v>7133</v>
      </c>
      <c r="AE3769" s="248">
        <v>0</v>
      </c>
      <c r="AF3769" s="247" t="s">
        <v>7133</v>
      </c>
      <c r="AG3769" s="242" t="str">
        <f>IFERROR(VLOOKUP(작성용!A:A,RM!A:D,4,0),"-")</f>
        <v>-</v>
      </c>
      <c r="AH3769" s="9" t="s">
        <v>6721</v>
      </c>
      <c r="AI3769" s="238" t="s">
        <v>6721</v>
      </c>
      <c r="AJ3769" s="238" t="s">
        <v>6721</v>
      </c>
      <c r="AK3769" s="238" t="s">
        <v>7182</v>
      </c>
      <c r="AL3769" s="238">
        <v>3768</v>
      </c>
    </row>
    <row r="3770" spans="1:38" x14ac:dyDescent="0.3">
      <c r="A3770" s="232">
        <v>6000130</v>
      </c>
      <c r="B3770" s="232" t="s">
        <v>10806</v>
      </c>
      <c r="C3770" s="244" t="s">
        <v>6717</v>
      </c>
      <c r="D3770" s="240" t="s">
        <v>10833</v>
      </c>
      <c r="E3770" s="239">
        <v>1101114398180</v>
      </c>
      <c r="F3770" s="243" t="s">
        <v>7179</v>
      </c>
      <c r="G3770" s="214">
        <v>0</v>
      </c>
      <c r="H3770" s="234" t="s">
        <v>6721</v>
      </c>
      <c r="I3770" s="234"/>
      <c r="J3770" s="234"/>
      <c r="K3770" s="234"/>
      <c r="L3770" s="234"/>
      <c r="M3770" s="234"/>
      <c r="N3770" s="234" t="s">
        <v>6946</v>
      </c>
      <c r="O3770" s="249"/>
      <c r="P3770" s="249"/>
      <c r="Q3770" s="226"/>
      <c r="R3770" s="212" t="s">
        <v>2</v>
      </c>
      <c r="S3770" s="213" t="s">
        <v>6721</v>
      </c>
      <c r="T3770" s="236" t="s">
        <v>10828</v>
      </c>
      <c r="U3770" s="237" t="s">
        <v>6722</v>
      </c>
      <c r="V3770" s="236">
        <v>45569</v>
      </c>
      <c r="W3770" s="236" t="s">
        <v>6944</v>
      </c>
      <c r="X3770" s="237" t="s">
        <v>6721</v>
      </c>
      <c r="Y3770" s="237"/>
      <c r="Z3770" s="237"/>
      <c r="AA3770" s="225">
        <v>202409</v>
      </c>
      <c r="AB3770" s="246"/>
      <c r="AC3770" s="236" t="s">
        <v>7181</v>
      </c>
      <c r="AD3770" s="247" t="s">
        <v>7117</v>
      </c>
      <c r="AE3770" s="248">
        <v>0.4</v>
      </c>
      <c r="AF3770" s="247" t="s">
        <v>7117</v>
      </c>
      <c r="AG3770" s="242" t="str">
        <f>IFERROR(VLOOKUP(작성용!A:A,RM!A:D,4,0),"-")</f>
        <v>-</v>
      </c>
      <c r="AH3770" s="9" t="s">
        <v>6721</v>
      </c>
      <c r="AI3770" s="238" t="s">
        <v>6721</v>
      </c>
      <c r="AJ3770" s="238" t="s">
        <v>6721</v>
      </c>
      <c r="AK3770" s="238" t="s">
        <v>7182</v>
      </c>
      <c r="AL3770" s="238">
        <v>3769</v>
      </c>
    </row>
    <row r="3771" spans="1:38" x14ac:dyDescent="0.3">
      <c r="A3771" s="232">
        <v>6000130</v>
      </c>
      <c r="B3771" s="232" t="s">
        <v>10806</v>
      </c>
      <c r="C3771" s="244" t="s">
        <v>6717</v>
      </c>
      <c r="D3771" s="240" t="s">
        <v>10834</v>
      </c>
      <c r="E3771" s="239">
        <v>1348110258229</v>
      </c>
      <c r="F3771" s="243" t="s">
        <v>7179</v>
      </c>
      <c r="G3771" s="214">
        <v>0</v>
      </c>
      <c r="H3771" s="234" t="s">
        <v>6721</v>
      </c>
      <c r="I3771" s="234"/>
      <c r="J3771" s="234"/>
      <c r="K3771" s="234"/>
      <c r="L3771" s="234"/>
      <c r="M3771" s="234"/>
      <c r="N3771" s="234" t="s">
        <v>6946</v>
      </c>
      <c r="O3771" s="249"/>
      <c r="P3771" s="249"/>
      <c r="Q3771" s="226"/>
      <c r="R3771" s="212" t="s">
        <v>2</v>
      </c>
      <c r="S3771" s="213" t="s">
        <v>6721</v>
      </c>
      <c r="T3771" s="236" t="s">
        <v>10828</v>
      </c>
      <c r="U3771" s="237" t="s">
        <v>6722</v>
      </c>
      <c r="V3771" s="236">
        <v>45569</v>
      </c>
      <c r="W3771" s="236" t="s">
        <v>6944</v>
      </c>
      <c r="X3771" s="237" t="s">
        <v>6721</v>
      </c>
      <c r="Y3771" s="237"/>
      <c r="Z3771" s="237"/>
      <c r="AA3771" s="225">
        <v>202409</v>
      </c>
      <c r="AB3771" s="246"/>
      <c r="AC3771" s="236" t="s">
        <v>7181</v>
      </c>
      <c r="AD3771" s="247" t="s">
        <v>7152</v>
      </c>
      <c r="AE3771" s="248">
        <v>0.4</v>
      </c>
      <c r="AF3771" s="247" t="s">
        <v>7152</v>
      </c>
      <c r="AG3771" s="242" t="str">
        <f>IFERROR(VLOOKUP(작성용!A:A,RM!A:D,4,0),"-")</f>
        <v>-</v>
      </c>
      <c r="AH3771" s="9" t="s">
        <v>6721</v>
      </c>
      <c r="AI3771" s="238" t="s">
        <v>6721</v>
      </c>
      <c r="AJ3771" s="238" t="s">
        <v>6721</v>
      </c>
      <c r="AK3771" s="238" t="s">
        <v>7182</v>
      </c>
      <c r="AL3771" s="238">
        <v>3770</v>
      </c>
    </row>
    <row r="3772" spans="1:38" x14ac:dyDescent="0.3">
      <c r="A3772" s="232">
        <v>6000130</v>
      </c>
      <c r="B3772" s="232" t="s">
        <v>10806</v>
      </c>
      <c r="C3772" s="244" t="s">
        <v>6717</v>
      </c>
      <c r="D3772" s="240" t="s">
        <v>10835</v>
      </c>
      <c r="E3772" s="239">
        <v>1101112937609</v>
      </c>
      <c r="F3772" s="243" t="s">
        <v>7044</v>
      </c>
      <c r="G3772" s="214">
        <v>0</v>
      </c>
      <c r="H3772" s="234" t="s">
        <v>6721</v>
      </c>
      <c r="I3772" s="234"/>
      <c r="J3772" s="234"/>
      <c r="K3772" s="234"/>
      <c r="L3772" s="234"/>
      <c r="M3772" s="234"/>
      <c r="N3772" s="234" t="s">
        <v>6946</v>
      </c>
      <c r="O3772" s="249"/>
      <c r="P3772" s="249"/>
      <c r="Q3772" s="226"/>
      <c r="R3772" s="212" t="s">
        <v>2</v>
      </c>
      <c r="S3772" s="213" t="s">
        <v>6721</v>
      </c>
      <c r="T3772" s="236" t="s">
        <v>10828</v>
      </c>
      <c r="U3772" s="237" t="s">
        <v>6722</v>
      </c>
      <c r="V3772" s="236">
        <v>45569</v>
      </c>
      <c r="W3772" s="236" t="s">
        <v>6944</v>
      </c>
      <c r="X3772" s="237" t="s">
        <v>6721</v>
      </c>
      <c r="Y3772" s="237"/>
      <c r="Z3772" s="237"/>
      <c r="AA3772" s="225">
        <v>202409</v>
      </c>
      <c r="AB3772" s="246"/>
      <c r="AC3772" s="236" t="s">
        <v>7181</v>
      </c>
      <c r="AD3772" s="247" t="s">
        <v>7158</v>
      </c>
      <c r="AE3772" s="248">
        <v>0.4</v>
      </c>
      <c r="AF3772" s="247" t="s">
        <v>7158</v>
      </c>
      <c r="AG3772" s="242" t="str">
        <f>IFERROR(VLOOKUP(작성용!A:A,RM!A:D,4,0),"-")</f>
        <v>-</v>
      </c>
      <c r="AH3772" s="9" t="s">
        <v>6721</v>
      </c>
      <c r="AI3772" s="238" t="s">
        <v>6721</v>
      </c>
      <c r="AJ3772" s="238" t="s">
        <v>6721</v>
      </c>
      <c r="AK3772" s="238" t="s">
        <v>7182</v>
      </c>
      <c r="AL3772" s="238">
        <v>3771</v>
      </c>
    </row>
    <row r="3773" spans="1:38" x14ac:dyDescent="0.3">
      <c r="A3773" s="232">
        <v>6000130</v>
      </c>
      <c r="B3773" s="232" t="s">
        <v>10806</v>
      </c>
      <c r="C3773" s="244" t="s">
        <v>6717</v>
      </c>
      <c r="D3773" s="240" t="s">
        <v>10836</v>
      </c>
      <c r="E3773" s="239">
        <v>1101116081329</v>
      </c>
      <c r="F3773" s="243" t="s">
        <v>7044</v>
      </c>
      <c r="G3773" s="214">
        <v>0</v>
      </c>
      <c r="H3773" s="234" t="s">
        <v>6721</v>
      </c>
      <c r="I3773" s="234"/>
      <c r="J3773" s="234"/>
      <c r="K3773" s="234"/>
      <c r="L3773" s="234"/>
      <c r="M3773" s="234"/>
      <c r="N3773" s="234" t="s">
        <v>6946</v>
      </c>
      <c r="O3773" s="249"/>
      <c r="P3773" s="249"/>
      <c r="Q3773" s="226"/>
      <c r="R3773" s="212" t="s">
        <v>2</v>
      </c>
      <c r="S3773" s="213" t="s">
        <v>6721</v>
      </c>
      <c r="T3773" s="236" t="s">
        <v>10828</v>
      </c>
      <c r="U3773" s="237" t="s">
        <v>6722</v>
      </c>
      <c r="V3773" s="236">
        <v>45569</v>
      </c>
      <c r="W3773" s="236" t="s">
        <v>6944</v>
      </c>
      <c r="X3773" s="237" t="s">
        <v>6721</v>
      </c>
      <c r="Y3773" s="237"/>
      <c r="Z3773" s="237"/>
      <c r="AA3773" s="225">
        <v>202409</v>
      </c>
      <c r="AB3773" s="246"/>
      <c r="AC3773" s="236" t="s">
        <v>7181</v>
      </c>
      <c r="AD3773" s="247" t="s">
        <v>7131</v>
      </c>
      <c r="AE3773" s="248">
        <v>0.4</v>
      </c>
      <c r="AF3773" s="247" t="s">
        <v>7131</v>
      </c>
      <c r="AG3773" s="242" t="str">
        <f>IFERROR(VLOOKUP(작성용!A:A,RM!A:D,4,0),"-")</f>
        <v>-</v>
      </c>
      <c r="AH3773" s="9" t="s">
        <v>6721</v>
      </c>
      <c r="AI3773" s="238" t="s">
        <v>6721</v>
      </c>
      <c r="AJ3773" s="238" t="s">
        <v>6721</v>
      </c>
      <c r="AK3773" s="238" t="s">
        <v>7182</v>
      </c>
      <c r="AL3773" s="238">
        <v>3772</v>
      </c>
    </row>
    <row r="3774" spans="1:38" x14ac:dyDescent="0.3">
      <c r="A3774" s="232">
        <v>6000130</v>
      </c>
      <c r="B3774" s="232" t="s">
        <v>10806</v>
      </c>
      <c r="C3774" s="244" t="s">
        <v>6717</v>
      </c>
      <c r="D3774" s="240" t="s">
        <v>10837</v>
      </c>
      <c r="E3774" s="239">
        <v>1101116224599</v>
      </c>
      <c r="F3774" s="243" t="s">
        <v>7044</v>
      </c>
      <c r="G3774" s="214">
        <v>0</v>
      </c>
      <c r="H3774" s="234" t="s">
        <v>6721</v>
      </c>
      <c r="I3774" s="234"/>
      <c r="J3774" s="234"/>
      <c r="K3774" s="234"/>
      <c r="L3774" s="234"/>
      <c r="M3774" s="234"/>
      <c r="N3774" s="234" t="s">
        <v>6946</v>
      </c>
      <c r="O3774" s="249"/>
      <c r="P3774" s="249"/>
      <c r="Q3774" s="226"/>
      <c r="R3774" s="212" t="s">
        <v>2</v>
      </c>
      <c r="S3774" s="213" t="s">
        <v>6721</v>
      </c>
      <c r="T3774" s="236" t="s">
        <v>10828</v>
      </c>
      <c r="U3774" s="237" t="s">
        <v>6722</v>
      </c>
      <c r="V3774" s="236">
        <v>45569</v>
      </c>
      <c r="W3774" s="236" t="s">
        <v>6944</v>
      </c>
      <c r="X3774" s="237" t="s">
        <v>6721</v>
      </c>
      <c r="Y3774" s="237"/>
      <c r="Z3774" s="237"/>
      <c r="AA3774" s="225">
        <v>202409</v>
      </c>
      <c r="AB3774" s="246"/>
      <c r="AC3774" s="236" t="s">
        <v>7181</v>
      </c>
      <c r="AD3774" s="247" t="s">
        <v>7124</v>
      </c>
      <c r="AE3774" s="248">
        <v>0.4</v>
      </c>
      <c r="AF3774" s="247" t="s">
        <v>7124</v>
      </c>
      <c r="AG3774" s="242" t="str">
        <f>IFERROR(VLOOKUP(작성용!A:A,RM!A:D,4,0),"-")</f>
        <v>-</v>
      </c>
      <c r="AH3774" s="9" t="s">
        <v>6721</v>
      </c>
      <c r="AI3774" s="238" t="s">
        <v>6721</v>
      </c>
      <c r="AJ3774" s="238" t="s">
        <v>6721</v>
      </c>
      <c r="AK3774" s="238" t="s">
        <v>7182</v>
      </c>
      <c r="AL3774" s="238">
        <v>3773</v>
      </c>
    </row>
    <row r="3775" spans="1:38" x14ac:dyDescent="0.3">
      <c r="A3775" s="232">
        <v>6000130</v>
      </c>
      <c r="B3775" s="232" t="s">
        <v>10806</v>
      </c>
      <c r="C3775" s="244" t="s">
        <v>6717</v>
      </c>
      <c r="D3775" s="240" t="s">
        <v>10838</v>
      </c>
      <c r="E3775" s="239">
        <v>1101113592155</v>
      </c>
      <c r="F3775" s="243" t="s">
        <v>7179</v>
      </c>
      <c r="G3775" s="214">
        <v>0</v>
      </c>
      <c r="H3775" s="234" t="s">
        <v>6721</v>
      </c>
      <c r="I3775" s="234"/>
      <c r="J3775" s="234"/>
      <c r="K3775" s="234"/>
      <c r="L3775" s="234"/>
      <c r="M3775" s="234"/>
      <c r="N3775" s="234" t="s">
        <v>6946</v>
      </c>
      <c r="O3775" s="249"/>
      <c r="P3775" s="249"/>
      <c r="Q3775" s="226"/>
      <c r="R3775" s="212" t="s">
        <v>2</v>
      </c>
      <c r="S3775" s="213" t="s">
        <v>6721</v>
      </c>
      <c r="T3775" s="236" t="s">
        <v>10828</v>
      </c>
      <c r="U3775" s="237" t="s">
        <v>6722</v>
      </c>
      <c r="V3775" s="236">
        <v>45569</v>
      </c>
      <c r="W3775" s="236" t="s">
        <v>6944</v>
      </c>
      <c r="X3775" s="237" t="s">
        <v>6721</v>
      </c>
      <c r="Y3775" s="237"/>
      <c r="Z3775" s="237"/>
      <c r="AA3775" s="225">
        <v>202409</v>
      </c>
      <c r="AB3775" s="246"/>
      <c r="AC3775" s="236" t="s">
        <v>7181</v>
      </c>
      <c r="AD3775" s="247" t="s">
        <v>7158</v>
      </c>
      <c r="AE3775" s="248">
        <v>0.4</v>
      </c>
      <c r="AF3775" s="247" t="s">
        <v>7158</v>
      </c>
      <c r="AG3775" s="242" t="str">
        <f>IFERROR(VLOOKUP(작성용!A:A,RM!A:D,4,0),"-")</f>
        <v>-</v>
      </c>
      <c r="AH3775" s="9" t="s">
        <v>6721</v>
      </c>
      <c r="AI3775" s="238" t="s">
        <v>6721</v>
      </c>
      <c r="AJ3775" s="238" t="s">
        <v>6721</v>
      </c>
      <c r="AK3775" s="238" t="s">
        <v>7182</v>
      </c>
      <c r="AL3775" s="238">
        <v>3774</v>
      </c>
    </row>
    <row r="3776" spans="1:38" x14ac:dyDescent="0.3">
      <c r="A3776" s="232">
        <v>6000130</v>
      </c>
      <c r="B3776" s="232" t="s">
        <v>10806</v>
      </c>
      <c r="C3776" s="244" t="s">
        <v>6717</v>
      </c>
      <c r="D3776" s="240" t="s">
        <v>10839</v>
      </c>
      <c r="E3776" s="239">
        <v>1311110072634</v>
      </c>
      <c r="F3776" s="243" t="s">
        <v>7179</v>
      </c>
      <c r="G3776" s="214">
        <v>0</v>
      </c>
      <c r="H3776" s="234" t="s">
        <v>6721</v>
      </c>
      <c r="I3776" s="234"/>
      <c r="J3776" s="234"/>
      <c r="K3776" s="234"/>
      <c r="L3776" s="234"/>
      <c r="M3776" s="234"/>
      <c r="N3776" s="234" t="s">
        <v>6946</v>
      </c>
      <c r="O3776" s="249"/>
      <c r="P3776" s="249"/>
      <c r="Q3776" s="226"/>
      <c r="R3776" s="212" t="s">
        <v>2</v>
      </c>
      <c r="S3776" s="213" t="s">
        <v>6721</v>
      </c>
      <c r="T3776" s="236" t="s">
        <v>10828</v>
      </c>
      <c r="U3776" s="237" t="s">
        <v>6722</v>
      </c>
      <c r="V3776" s="236">
        <v>45569</v>
      </c>
      <c r="W3776" s="236" t="s">
        <v>6944</v>
      </c>
      <c r="X3776" s="237" t="s">
        <v>6721</v>
      </c>
      <c r="Y3776" s="237"/>
      <c r="Z3776" s="237"/>
      <c r="AA3776" s="225">
        <v>202409</v>
      </c>
      <c r="AB3776" s="246"/>
      <c r="AC3776" s="236" t="s">
        <v>7181</v>
      </c>
      <c r="AD3776" s="247" t="s">
        <v>7115</v>
      </c>
      <c r="AE3776" s="248">
        <v>0.4</v>
      </c>
      <c r="AF3776" s="247" t="s">
        <v>7115</v>
      </c>
      <c r="AG3776" s="242" t="str">
        <f>IFERROR(VLOOKUP(작성용!A:A,RM!A:D,4,0),"-")</f>
        <v>-</v>
      </c>
      <c r="AH3776" s="9" t="s">
        <v>6721</v>
      </c>
      <c r="AI3776" s="238" t="s">
        <v>6721</v>
      </c>
      <c r="AJ3776" s="238" t="s">
        <v>6721</v>
      </c>
      <c r="AK3776" s="238" t="s">
        <v>7182</v>
      </c>
      <c r="AL3776" s="238">
        <v>3775</v>
      </c>
    </row>
    <row r="3777" spans="1:38" x14ac:dyDescent="0.3">
      <c r="A3777" s="232">
        <v>6000130</v>
      </c>
      <c r="B3777" s="232" t="s">
        <v>10806</v>
      </c>
      <c r="C3777" s="244" t="s">
        <v>6717</v>
      </c>
      <c r="D3777" s="240" t="s">
        <v>10840</v>
      </c>
      <c r="E3777" s="239">
        <v>1348110243379</v>
      </c>
      <c r="F3777" s="243" t="s">
        <v>7179</v>
      </c>
      <c r="G3777" s="214">
        <v>0</v>
      </c>
      <c r="H3777" s="234" t="s">
        <v>6721</v>
      </c>
      <c r="I3777" s="234"/>
      <c r="J3777" s="234"/>
      <c r="K3777" s="234"/>
      <c r="L3777" s="234"/>
      <c r="M3777" s="234"/>
      <c r="N3777" s="234" t="s">
        <v>6946</v>
      </c>
      <c r="O3777" s="249"/>
      <c r="P3777" s="249"/>
      <c r="Q3777" s="226"/>
      <c r="R3777" s="212" t="s">
        <v>2</v>
      </c>
      <c r="S3777" s="213" t="s">
        <v>6721</v>
      </c>
      <c r="T3777" s="236" t="s">
        <v>10828</v>
      </c>
      <c r="U3777" s="237" t="s">
        <v>6722</v>
      </c>
      <c r="V3777" s="236">
        <v>45569</v>
      </c>
      <c r="W3777" s="236" t="s">
        <v>6944</v>
      </c>
      <c r="X3777" s="237" t="s">
        <v>6721</v>
      </c>
      <c r="Y3777" s="237"/>
      <c r="Z3777" s="237"/>
      <c r="AA3777" s="225">
        <v>202409</v>
      </c>
      <c r="AB3777" s="246"/>
      <c r="AC3777" s="236" t="s">
        <v>7181</v>
      </c>
      <c r="AD3777" s="247" t="s">
        <v>7110</v>
      </c>
      <c r="AE3777" s="248">
        <v>0.4</v>
      </c>
      <c r="AF3777" s="247" t="s">
        <v>7110</v>
      </c>
      <c r="AG3777" s="242" t="str">
        <f>IFERROR(VLOOKUP(작성용!A:A,RM!A:D,4,0),"-")</f>
        <v>-</v>
      </c>
      <c r="AH3777" s="9" t="s">
        <v>6721</v>
      </c>
      <c r="AI3777" s="238" t="s">
        <v>6721</v>
      </c>
      <c r="AJ3777" s="238" t="s">
        <v>6721</v>
      </c>
      <c r="AK3777" s="238" t="s">
        <v>7182</v>
      </c>
      <c r="AL3777" s="238">
        <v>3776</v>
      </c>
    </row>
    <row r="3778" spans="1:38" x14ac:dyDescent="0.3">
      <c r="A3778" s="232">
        <v>6000130</v>
      </c>
      <c r="B3778" s="232" t="s">
        <v>10806</v>
      </c>
      <c r="C3778" s="244" t="s">
        <v>6717</v>
      </c>
      <c r="D3778" s="240" t="s">
        <v>10841</v>
      </c>
      <c r="E3778" s="239">
        <v>1748110058069</v>
      </c>
      <c r="F3778" s="243" t="s">
        <v>7044</v>
      </c>
      <c r="G3778" s="214">
        <v>0</v>
      </c>
      <c r="H3778" s="234" t="s">
        <v>6721</v>
      </c>
      <c r="I3778" s="234"/>
      <c r="J3778" s="234"/>
      <c r="K3778" s="234"/>
      <c r="L3778" s="234"/>
      <c r="M3778" s="234"/>
      <c r="N3778" s="234" t="s">
        <v>6946</v>
      </c>
      <c r="O3778" s="249"/>
      <c r="P3778" s="249"/>
      <c r="Q3778" s="226"/>
      <c r="R3778" s="212" t="s">
        <v>2</v>
      </c>
      <c r="S3778" s="213" t="s">
        <v>6721</v>
      </c>
      <c r="T3778" s="236" t="s">
        <v>10828</v>
      </c>
      <c r="U3778" s="237" t="s">
        <v>6722</v>
      </c>
      <c r="V3778" s="236">
        <v>45569</v>
      </c>
      <c r="W3778" s="236" t="s">
        <v>6944</v>
      </c>
      <c r="X3778" s="237" t="s">
        <v>6721</v>
      </c>
      <c r="Y3778" s="237"/>
      <c r="Z3778" s="237"/>
      <c r="AA3778" s="225">
        <v>202409</v>
      </c>
      <c r="AB3778" s="246"/>
      <c r="AC3778" s="236" t="s">
        <v>7181</v>
      </c>
      <c r="AD3778" s="247" t="s">
        <v>7137</v>
      </c>
      <c r="AE3778" s="248">
        <v>0.4</v>
      </c>
      <c r="AF3778" s="247" t="s">
        <v>7137</v>
      </c>
      <c r="AG3778" s="242" t="str">
        <f>IFERROR(VLOOKUP(작성용!A:A,RM!A:D,4,0),"-")</f>
        <v>-</v>
      </c>
      <c r="AH3778" s="9" t="s">
        <v>6721</v>
      </c>
      <c r="AI3778" s="238" t="s">
        <v>6721</v>
      </c>
      <c r="AJ3778" s="238" t="s">
        <v>6721</v>
      </c>
      <c r="AK3778" s="238" t="s">
        <v>7182</v>
      </c>
      <c r="AL3778" s="238">
        <v>3777</v>
      </c>
    </row>
    <row r="3779" spans="1:38" x14ac:dyDescent="0.3">
      <c r="A3779" s="232">
        <v>6000130</v>
      </c>
      <c r="B3779" s="232" t="s">
        <v>10806</v>
      </c>
      <c r="C3779" s="244" t="s">
        <v>6717</v>
      </c>
      <c r="D3779" s="240" t="s">
        <v>10842</v>
      </c>
      <c r="E3779" s="239">
        <v>1501110111299</v>
      </c>
      <c r="F3779" s="243" t="s">
        <v>7044</v>
      </c>
      <c r="G3779" s="214">
        <v>0</v>
      </c>
      <c r="H3779" s="234" t="s">
        <v>6721</v>
      </c>
      <c r="I3779" s="234"/>
      <c r="J3779" s="234"/>
      <c r="K3779" s="234"/>
      <c r="L3779" s="234"/>
      <c r="M3779" s="234"/>
      <c r="N3779" s="234" t="s">
        <v>6946</v>
      </c>
      <c r="O3779" s="249"/>
      <c r="P3779" s="249"/>
      <c r="Q3779" s="226"/>
      <c r="R3779" s="212" t="s">
        <v>2</v>
      </c>
      <c r="S3779" s="213" t="s">
        <v>6721</v>
      </c>
      <c r="T3779" s="236" t="s">
        <v>10828</v>
      </c>
      <c r="U3779" s="237" t="s">
        <v>6722</v>
      </c>
      <c r="V3779" s="236">
        <v>45569</v>
      </c>
      <c r="W3779" s="236" t="s">
        <v>6944</v>
      </c>
      <c r="X3779" s="237" t="s">
        <v>6721</v>
      </c>
      <c r="Y3779" s="237"/>
      <c r="Z3779" s="237"/>
      <c r="AA3779" s="225">
        <v>202409</v>
      </c>
      <c r="AB3779" s="246"/>
      <c r="AC3779" s="236" t="s">
        <v>7181</v>
      </c>
      <c r="AD3779" s="247" t="s">
        <v>7289</v>
      </c>
      <c r="AE3779" s="248">
        <v>0.4</v>
      </c>
      <c r="AF3779" s="247" t="s">
        <v>7289</v>
      </c>
      <c r="AG3779" s="242" t="str">
        <f>IFERROR(VLOOKUP(작성용!A:A,RM!A:D,4,0),"-")</f>
        <v>-</v>
      </c>
      <c r="AH3779" s="9" t="s">
        <v>6721</v>
      </c>
      <c r="AI3779" s="238" t="s">
        <v>6721</v>
      </c>
      <c r="AJ3779" s="238" t="s">
        <v>6721</v>
      </c>
      <c r="AK3779" s="238" t="s">
        <v>7182</v>
      </c>
      <c r="AL3779" s="238">
        <v>3778</v>
      </c>
    </row>
    <row r="3780" spans="1:38" x14ac:dyDescent="0.3">
      <c r="A3780" s="232">
        <v>6000130</v>
      </c>
      <c r="B3780" s="232" t="s">
        <v>10806</v>
      </c>
      <c r="C3780" s="244" t="s">
        <v>6717</v>
      </c>
      <c r="D3780" s="230" t="s">
        <v>9112</v>
      </c>
      <c r="E3780" s="239">
        <v>1101115843639</v>
      </c>
      <c r="F3780" s="243" t="s">
        <v>7179</v>
      </c>
      <c r="G3780" s="214">
        <v>0</v>
      </c>
      <c r="H3780" s="234" t="s">
        <v>6721</v>
      </c>
      <c r="I3780" s="234"/>
      <c r="J3780" s="234"/>
      <c r="K3780" s="234"/>
      <c r="L3780" s="234"/>
      <c r="M3780" s="234"/>
      <c r="N3780" s="234" t="s">
        <v>6946</v>
      </c>
      <c r="O3780" s="249"/>
      <c r="P3780" s="249"/>
      <c r="Q3780" s="226"/>
      <c r="R3780" s="212" t="s">
        <v>2</v>
      </c>
      <c r="S3780" s="213" t="s">
        <v>6721</v>
      </c>
      <c r="T3780" s="236" t="s">
        <v>10828</v>
      </c>
      <c r="U3780" s="237" t="s">
        <v>6722</v>
      </c>
      <c r="V3780" s="236">
        <v>45569</v>
      </c>
      <c r="W3780" s="236" t="s">
        <v>6944</v>
      </c>
      <c r="X3780" s="237" t="s">
        <v>6721</v>
      </c>
      <c r="Y3780" s="237"/>
      <c r="Z3780" s="237"/>
      <c r="AA3780" s="225">
        <v>202409</v>
      </c>
      <c r="AB3780" s="246"/>
      <c r="AC3780" s="236" t="s">
        <v>7181</v>
      </c>
      <c r="AD3780" s="247" t="s">
        <v>7110</v>
      </c>
      <c r="AE3780" s="248">
        <v>0</v>
      </c>
      <c r="AF3780" s="247" t="s">
        <v>7110</v>
      </c>
      <c r="AG3780" s="242" t="str">
        <f>IFERROR(VLOOKUP(작성용!A:A,RM!A:D,4,0),"-")</f>
        <v>-</v>
      </c>
      <c r="AH3780" s="9" t="s">
        <v>6721</v>
      </c>
      <c r="AI3780" s="238" t="s">
        <v>6721</v>
      </c>
      <c r="AJ3780" s="238" t="s">
        <v>6721</v>
      </c>
      <c r="AK3780" s="238" t="s">
        <v>7182</v>
      </c>
      <c r="AL3780" s="238">
        <v>3779</v>
      </c>
    </row>
    <row r="3781" spans="1:38" x14ac:dyDescent="0.3">
      <c r="A3781" s="232">
        <v>6000130</v>
      </c>
      <c r="B3781" s="232" t="s">
        <v>10806</v>
      </c>
      <c r="C3781" s="244" t="s">
        <v>6717</v>
      </c>
      <c r="D3781" s="240" t="s">
        <v>10843</v>
      </c>
      <c r="E3781" s="239">
        <v>2850110226585</v>
      </c>
      <c r="F3781" s="243" t="s">
        <v>7044</v>
      </c>
      <c r="G3781" s="214">
        <v>0</v>
      </c>
      <c r="H3781" s="234" t="s">
        <v>6721</v>
      </c>
      <c r="I3781" s="234"/>
      <c r="J3781" s="234"/>
      <c r="K3781" s="234"/>
      <c r="L3781" s="234"/>
      <c r="M3781" s="234"/>
      <c r="N3781" s="234" t="s">
        <v>6946</v>
      </c>
      <c r="O3781" s="249"/>
      <c r="P3781" s="249"/>
      <c r="Q3781" s="226"/>
      <c r="R3781" s="212" t="s">
        <v>2</v>
      </c>
      <c r="S3781" s="213" t="s">
        <v>6721</v>
      </c>
      <c r="T3781" s="236" t="s">
        <v>10828</v>
      </c>
      <c r="U3781" s="237" t="s">
        <v>6722</v>
      </c>
      <c r="V3781" s="236">
        <v>45569</v>
      </c>
      <c r="W3781" s="236" t="s">
        <v>6944</v>
      </c>
      <c r="X3781" s="237" t="s">
        <v>6721</v>
      </c>
      <c r="Y3781" s="237"/>
      <c r="Z3781" s="237"/>
      <c r="AA3781" s="225">
        <v>202409</v>
      </c>
      <c r="AB3781" s="246"/>
      <c r="AC3781" s="236" t="s">
        <v>7181</v>
      </c>
      <c r="AD3781" s="247" t="s">
        <v>11212</v>
      </c>
      <c r="AE3781" s="248">
        <v>0.4</v>
      </c>
      <c r="AF3781" s="247" t="s">
        <v>7167</v>
      </c>
      <c r="AG3781" s="242" t="str">
        <f>IFERROR(VLOOKUP(작성용!A:A,RM!A:D,4,0),"-")</f>
        <v>-</v>
      </c>
      <c r="AH3781" s="9" t="s">
        <v>6721</v>
      </c>
      <c r="AI3781" s="238" t="s">
        <v>6721</v>
      </c>
      <c r="AJ3781" s="238" t="s">
        <v>6721</v>
      </c>
      <c r="AK3781" s="238" t="s">
        <v>7182</v>
      </c>
      <c r="AL3781" s="238">
        <v>3780</v>
      </c>
    </row>
    <row r="3782" spans="1:38" x14ac:dyDescent="0.3">
      <c r="A3782" s="232">
        <v>6000130</v>
      </c>
      <c r="B3782" s="232" t="s">
        <v>10806</v>
      </c>
      <c r="C3782" s="244" t="s">
        <v>6717</v>
      </c>
      <c r="D3782" s="240" t="s">
        <v>10844</v>
      </c>
      <c r="E3782" s="239">
        <v>1358110207291</v>
      </c>
      <c r="F3782" s="243" t="s">
        <v>7044</v>
      </c>
      <c r="G3782" s="214">
        <v>0</v>
      </c>
      <c r="H3782" s="234" t="s">
        <v>6721</v>
      </c>
      <c r="I3782" s="234"/>
      <c r="J3782" s="234"/>
      <c r="K3782" s="234"/>
      <c r="L3782" s="234"/>
      <c r="M3782" s="234"/>
      <c r="N3782" s="234" t="s">
        <v>6946</v>
      </c>
      <c r="O3782" s="249"/>
      <c r="P3782" s="249"/>
      <c r="Q3782" s="226"/>
      <c r="R3782" s="212" t="s">
        <v>2</v>
      </c>
      <c r="S3782" s="213" t="s">
        <v>6721</v>
      </c>
      <c r="T3782" s="236" t="s">
        <v>10828</v>
      </c>
      <c r="U3782" s="237" t="s">
        <v>6722</v>
      </c>
      <c r="V3782" s="236">
        <v>45569</v>
      </c>
      <c r="W3782" s="236" t="s">
        <v>6944</v>
      </c>
      <c r="X3782" s="237" t="s">
        <v>6721</v>
      </c>
      <c r="Y3782" s="237"/>
      <c r="Z3782" s="237"/>
      <c r="AA3782" s="225">
        <v>202409</v>
      </c>
      <c r="AB3782" s="246"/>
      <c r="AC3782" s="236" t="s">
        <v>7181</v>
      </c>
      <c r="AD3782" s="247" t="s">
        <v>7115</v>
      </c>
      <c r="AE3782" s="248">
        <v>0.4</v>
      </c>
      <c r="AF3782" s="247" t="s">
        <v>7115</v>
      </c>
      <c r="AG3782" s="242" t="str">
        <f>IFERROR(VLOOKUP(작성용!A:A,RM!A:D,4,0),"-")</f>
        <v>-</v>
      </c>
      <c r="AH3782" s="9" t="s">
        <v>6721</v>
      </c>
      <c r="AI3782" s="238" t="s">
        <v>6721</v>
      </c>
      <c r="AJ3782" s="238" t="s">
        <v>6721</v>
      </c>
      <c r="AK3782" s="238" t="s">
        <v>7182</v>
      </c>
      <c r="AL3782" s="238">
        <v>3781</v>
      </c>
    </row>
    <row r="3783" spans="1:38" x14ac:dyDescent="0.3">
      <c r="A3783" s="232">
        <v>6000188</v>
      </c>
      <c r="B3783" s="232" t="s">
        <v>10813</v>
      </c>
      <c r="C3783" s="244" t="s">
        <v>6717</v>
      </c>
      <c r="D3783" s="240" t="s">
        <v>10845</v>
      </c>
      <c r="E3783" s="239">
        <v>1311110475408</v>
      </c>
      <c r="F3783" s="243" t="s">
        <v>7044</v>
      </c>
      <c r="G3783" s="214">
        <v>0</v>
      </c>
      <c r="H3783" s="234" t="s">
        <v>6721</v>
      </c>
      <c r="I3783" s="234"/>
      <c r="J3783" s="234"/>
      <c r="K3783" s="234"/>
      <c r="L3783" s="234"/>
      <c r="M3783" s="234"/>
      <c r="N3783" s="234" t="s">
        <v>6946</v>
      </c>
      <c r="O3783" s="249"/>
      <c r="P3783" s="249"/>
      <c r="Q3783" s="226"/>
      <c r="R3783" s="212" t="s">
        <v>2</v>
      </c>
      <c r="S3783" s="213" t="s">
        <v>6721</v>
      </c>
      <c r="T3783" s="236" t="s">
        <v>10828</v>
      </c>
      <c r="U3783" s="237" t="s">
        <v>6722</v>
      </c>
      <c r="V3783" s="236">
        <v>45569</v>
      </c>
      <c r="W3783" s="236" t="s">
        <v>6944</v>
      </c>
      <c r="X3783" s="237" t="s">
        <v>6721</v>
      </c>
      <c r="Y3783" s="237"/>
      <c r="Z3783" s="237"/>
      <c r="AA3783" s="225">
        <v>202409</v>
      </c>
      <c r="AB3783" s="246"/>
      <c r="AC3783" s="236" t="s">
        <v>7181</v>
      </c>
      <c r="AD3783" s="247" t="s">
        <v>7606</v>
      </c>
      <c r="AE3783" s="248">
        <v>0</v>
      </c>
      <c r="AF3783" s="247" t="s">
        <v>7606</v>
      </c>
      <c r="AG3783" s="242" t="str">
        <f>IFERROR(VLOOKUP(작성용!A:A,RM!A:D,4,0),"-")</f>
        <v>-</v>
      </c>
      <c r="AH3783" s="9" t="s">
        <v>6721</v>
      </c>
      <c r="AI3783" s="238" t="s">
        <v>6721</v>
      </c>
      <c r="AJ3783" s="238" t="s">
        <v>6721</v>
      </c>
      <c r="AK3783" s="238" t="s">
        <v>7182</v>
      </c>
      <c r="AL3783" s="238">
        <v>3782</v>
      </c>
    </row>
    <row r="3784" spans="1:38" x14ac:dyDescent="0.3">
      <c r="A3784" s="232">
        <v>6000188</v>
      </c>
      <c r="B3784" s="232" t="s">
        <v>10813</v>
      </c>
      <c r="C3784" s="244" t="s">
        <v>6717</v>
      </c>
      <c r="D3784" s="240" t="s">
        <v>9055</v>
      </c>
      <c r="E3784" s="239">
        <v>1101114693712</v>
      </c>
      <c r="F3784" s="243" t="s">
        <v>7044</v>
      </c>
      <c r="G3784" s="214">
        <v>0</v>
      </c>
      <c r="H3784" s="234" t="s">
        <v>6721</v>
      </c>
      <c r="I3784" s="234"/>
      <c r="J3784" s="234"/>
      <c r="K3784" s="234"/>
      <c r="L3784" s="234"/>
      <c r="M3784" s="234"/>
      <c r="N3784" s="234" t="s">
        <v>6946</v>
      </c>
      <c r="O3784" s="249"/>
      <c r="P3784" s="249"/>
      <c r="Q3784" s="226"/>
      <c r="R3784" s="212" t="s">
        <v>2</v>
      </c>
      <c r="S3784" s="213" t="s">
        <v>6721</v>
      </c>
      <c r="T3784" s="236" t="s">
        <v>10828</v>
      </c>
      <c r="U3784" s="237" t="s">
        <v>6722</v>
      </c>
      <c r="V3784" s="236">
        <v>45569</v>
      </c>
      <c r="W3784" s="236" t="s">
        <v>6944</v>
      </c>
      <c r="X3784" s="237" t="s">
        <v>6721</v>
      </c>
      <c r="Y3784" s="237"/>
      <c r="Z3784" s="237"/>
      <c r="AA3784" s="225">
        <v>202409</v>
      </c>
      <c r="AB3784" s="246"/>
      <c r="AC3784" s="236" t="s">
        <v>7181</v>
      </c>
      <c r="AD3784" s="247" t="s">
        <v>7606</v>
      </c>
      <c r="AE3784" s="248">
        <v>0</v>
      </c>
      <c r="AF3784" s="247" t="s">
        <v>7606</v>
      </c>
      <c r="AG3784" s="242" t="str">
        <f>IFERROR(VLOOKUP(작성용!A:A,RM!A:D,4,0),"-")</f>
        <v>-</v>
      </c>
      <c r="AH3784" s="9" t="s">
        <v>6721</v>
      </c>
      <c r="AI3784" s="238" t="s">
        <v>6721</v>
      </c>
      <c r="AJ3784" s="238" t="s">
        <v>6721</v>
      </c>
      <c r="AK3784" s="238" t="s">
        <v>7182</v>
      </c>
      <c r="AL3784" s="238">
        <v>3783</v>
      </c>
    </row>
    <row r="3785" spans="1:38" x14ac:dyDescent="0.3">
      <c r="A3785" s="232">
        <v>6000188</v>
      </c>
      <c r="B3785" s="232" t="s">
        <v>10813</v>
      </c>
      <c r="C3785" s="244" t="s">
        <v>6717</v>
      </c>
      <c r="D3785" s="240" t="s">
        <v>10846</v>
      </c>
      <c r="E3785" s="239">
        <v>1401110013380</v>
      </c>
      <c r="F3785" s="243" t="s">
        <v>7179</v>
      </c>
      <c r="G3785" s="214">
        <v>0</v>
      </c>
      <c r="H3785" s="234" t="s">
        <v>6721</v>
      </c>
      <c r="I3785" s="234"/>
      <c r="J3785" s="234"/>
      <c r="K3785" s="234"/>
      <c r="L3785" s="234"/>
      <c r="M3785" s="234"/>
      <c r="N3785" s="234" t="s">
        <v>6946</v>
      </c>
      <c r="O3785" s="249"/>
      <c r="P3785" s="249"/>
      <c r="Q3785" s="226"/>
      <c r="R3785" s="212" t="s">
        <v>2</v>
      </c>
      <c r="S3785" s="213" t="s">
        <v>6721</v>
      </c>
      <c r="T3785" s="236" t="s">
        <v>10828</v>
      </c>
      <c r="U3785" s="237" t="s">
        <v>6722</v>
      </c>
      <c r="V3785" s="236">
        <v>45569</v>
      </c>
      <c r="W3785" s="236" t="s">
        <v>6944</v>
      </c>
      <c r="X3785" s="237" t="s">
        <v>6721</v>
      </c>
      <c r="Y3785" s="237"/>
      <c r="Z3785" s="237"/>
      <c r="AA3785" s="225">
        <v>202409</v>
      </c>
      <c r="AB3785" s="246"/>
      <c r="AC3785" s="236" t="s">
        <v>7181</v>
      </c>
      <c r="AD3785" s="247" t="s">
        <v>7289</v>
      </c>
      <c r="AE3785" s="248">
        <v>0</v>
      </c>
      <c r="AF3785" s="247" t="s">
        <v>7289</v>
      </c>
      <c r="AG3785" s="242" t="str">
        <f>IFERROR(VLOOKUP(작성용!A:A,RM!A:D,4,0),"-")</f>
        <v>-</v>
      </c>
      <c r="AH3785" s="9" t="s">
        <v>6721</v>
      </c>
      <c r="AI3785" s="238" t="s">
        <v>6721</v>
      </c>
      <c r="AJ3785" s="238" t="s">
        <v>6721</v>
      </c>
      <c r="AK3785" s="238" t="s">
        <v>7182</v>
      </c>
      <c r="AL3785" s="238">
        <v>3784</v>
      </c>
    </row>
    <row r="3786" spans="1:38" x14ac:dyDescent="0.3">
      <c r="A3786" s="232">
        <v>6000188</v>
      </c>
      <c r="B3786" s="232" t="s">
        <v>10813</v>
      </c>
      <c r="C3786" s="244" t="s">
        <v>6717</v>
      </c>
      <c r="D3786" s="240" t="s">
        <v>10847</v>
      </c>
      <c r="E3786" s="239">
        <v>1101115746130</v>
      </c>
      <c r="F3786" s="243" t="s">
        <v>7044</v>
      </c>
      <c r="G3786" s="214">
        <v>0</v>
      </c>
      <c r="H3786" s="234" t="s">
        <v>6721</v>
      </c>
      <c r="I3786" s="234"/>
      <c r="J3786" s="234"/>
      <c r="K3786" s="234"/>
      <c r="L3786" s="234"/>
      <c r="M3786" s="234"/>
      <c r="N3786" s="234" t="s">
        <v>6946</v>
      </c>
      <c r="O3786" s="249"/>
      <c r="P3786" s="249"/>
      <c r="Q3786" s="226"/>
      <c r="R3786" s="212" t="s">
        <v>2</v>
      </c>
      <c r="S3786" s="213" t="s">
        <v>6721</v>
      </c>
      <c r="T3786" s="236" t="s">
        <v>10828</v>
      </c>
      <c r="U3786" s="237" t="s">
        <v>6722</v>
      </c>
      <c r="V3786" s="236">
        <v>45569</v>
      </c>
      <c r="W3786" s="236" t="s">
        <v>6944</v>
      </c>
      <c r="X3786" s="237" t="s">
        <v>6721</v>
      </c>
      <c r="Y3786" s="237"/>
      <c r="Z3786" s="237"/>
      <c r="AA3786" s="225">
        <v>202409</v>
      </c>
      <c r="AB3786" s="246"/>
      <c r="AC3786" s="236" t="s">
        <v>7181</v>
      </c>
      <c r="AD3786" s="247" t="s">
        <v>7146</v>
      </c>
      <c r="AE3786" s="248">
        <v>0</v>
      </c>
      <c r="AF3786" s="247" t="s">
        <v>7146</v>
      </c>
      <c r="AG3786" s="242" t="str">
        <f>IFERROR(VLOOKUP(작성용!A:A,RM!A:D,4,0),"-")</f>
        <v>-</v>
      </c>
      <c r="AH3786" s="9" t="s">
        <v>6721</v>
      </c>
      <c r="AI3786" s="238" t="s">
        <v>6721</v>
      </c>
      <c r="AJ3786" s="238" t="s">
        <v>6721</v>
      </c>
      <c r="AK3786" s="238" t="s">
        <v>7182</v>
      </c>
      <c r="AL3786" s="238">
        <v>3785</v>
      </c>
    </row>
    <row r="3787" spans="1:38" x14ac:dyDescent="0.3">
      <c r="A3787" s="232">
        <v>6000188</v>
      </c>
      <c r="B3787" s="232" t="s">
        <v>10813</v>
      </c>
      <c r="C3787" s="244" t="s">
        <v>6717</v>
      </c>
      <c r="D3787" s="240" t="s">
        <v>10848</v>
      </c>
      <c r="E3787" s="239">
        <v>1101114236174</v>
      </c>
      <c r="F3787" s="243" t="s">
        <v>7044</v>
      </c>
      <c r="G3787" s="214">
        <v>0</v>
      </c>
      <c r="H3787" s="234" t="s">
        <v>6721</v>
      </c>
      <c r="I3787" s="234"/>
      <c r="J3787" s="234"/>
      <c r="K3787" s="234"/>
      <c r="L3787" s="234"/>
      <c r="M3787" s="234"/>
      <c r="N3787" s="234" t="s">
        <v>6946</v>
      </c>
      <c r="O3787" s="249"/>
      <c r="P3787" s="249"/>
      <c r="Q3787" s="226"/>
      <c r="R3787" s="212" t="s">
        <v>2</v>
      </c>
      <c r="S3787" s="213" t="s">
        <v>6721</v>
      </c>
      <c r="T3787" s="236" t="s">
        <v>10828</v>
      </c>
      <c r="U3787" s="237" t="s">
        <v>6722</v>
      </c>
      <c r="V3787" s="236">
        <v>45569</v>
      </c>
      <c r="W3787" s="236" t="s">
        <v>6944</v>
      </c>
      <c r="X3787" s="237" t="s">
        <v>6721</v>
      </c>
      <c r="Y3787" s="237"/>
      <c r="Z3787" s="237"/>
      <c r="AA3787" s="225">
        <v>202409</v>
      </c>
      <c r="AB3787" s="246"/>
      <c r="AC3787" s="236" t="s">
        <v>7181</v>
      </c>
      <c r="AD3787" s="247" t="s">
        <v>7026</v>
      </c>
      <c r="AE3787" s="248">
        <v>0.4</v>
      </c>
      <c r="AF3787" s="247" t="s">
        <v>7026</v>
      </c>
      <c r="AG3787" s="242" t="str">
        <f>IFERROR(VLOOKUP(작성용!A:A,RM!A:D,4,0),"-")</f>
        <v>-</v>
      </c>
      <c r="AH3787" s="9" t="s">
        <v>6721</v>
      </c>
      <c r="AI3787" s="238" t="s">
        <v>6721</v>
      </c>
      <c r="AJ3787" s="238" t="s">
        <v>6721</v>
      </c>
      <c r="AK3787" s="238" t="s">
        <v>7182</v>
      </c>
      <c r="AL3787" s="238">
        <v>3786</v>
      </c>
    </row>
    <row r="3788" spans="1:38" x14ac:dyDescent="0.3">
      <c r="A3788" s="232">
        <v>6000317</v>
      </c>
      <c r="B3788" s="232" t="s">
        <v>10815</v>
      </c>
      <c r="C3788" s="244" t="s">
        <v>6717</v>
      </c>
      <c r="D3788" s="240" t="s">
        <v>10849</v>
      </c>
      <c r="E3788" s="239">
        <v>1101115686279</v>
      </c>
      <c r="F3788" s="243" t="s">
        <v>7044</v>
      </c>
      <c r="G3788" s="214">
        <v>0</v>
      </c>
      <c r="H3788" s="234" t="s">
        <v>6721</v>
      </c>
      <c r="I3788" s="234"/>
      <c r="J3788" s="234"/>
      <c r="K3788" s="234"/>
      <c r="L3788" s="234"/>
      <c r="M3788" s="234"/>
      <c r="N3788" s="234" t="s">
        <v>6946</v>
      </c>
      <c r="O3788" s="249"/>
      <c r="P3788" s="249"/>
      <c r="Q3788" s="226"/>
      <c r="R3788" s="212" t="s">
        <v>2</v>
      </c>
      <c r="S3788" s="213" t="s">
        <v>6721</v>
      </c>
      <c r="T3788" s="236" t="s">
        <v>10828</v>
      </c>
      <c r="U3788" s="237" t="s">
        <v>6722</v>
      </c>
      <c r="V3788" s="236">
        <v>45569</v>
      </c>
      <c r="W3788" s="236" t="s">
        <v>6944</v>
      </c>
      <c r="X3788" s="237" t="s">
        <v>6721</v>
      </c>
      <c r="Y3788" s="237"/>
      <c r="Z3788" s="237"/>
      <c r="AA3788" s="225">
        <v>202409</v>
      </c>
      <c r="AB3788" s="246"/>
      <c r="AC3788" s="236" t="s">
        <v>7181</v>
      </c>
      <c r="AD3788" s="247" t="s">
        <v>7155</v>
      </c>
      <c r="AE3788" s="248">
        <v>0.4</v>
      </c>
      <c r="AF3788" s="247" t="s">
        <v>7155</v>
      </c>
      <c r="AG3788" s="242" t="str">
        <f>IFERROR(VLOOKUP(작성용!A:A,RM!A:D,4,0),"-")</f>
        <v>-</v>
      </c>
      <c r="AH3788" s="9" t="s">
        <v>6721</v>
      </c>
      <c r="AI3788" s="238" t="s">
        <v>6721</v>
      </c>
      <c r="AJ3788" s="238" t="s">
        <v>6721</v>
      </c>
      <c r="AK3788" s="238" t="s">
        <v>7182</v>
      </c>
      <c r="AL3788" s="238">
        <v>3787</v>
      </c>
    </row>
    <row r="3789" spans="1:38" x14ac:dyDescent="0.3">
      <c r="A3789" s="232">
        <v>6000317</v>
      </c>
      <c r="B3789" s="232" t="s">
        <v>10815</v>
      </c>
      <c r="C3789" s="244" t="s">
        <v>6717</v>
      </c>
      <c r="D3789" s="230" t="s">
        <v>10850</v>
      </c>
      <c r="E3789" s="239">
        <v>1101116488434</v>
      </c>
      <c r="F3789" s="243" t="s">
        <v>7044</v>
      </c>
      <c r="G3789" s="214">
        <v>0</v>
      </c>
      <c r="H3789" s="234" t="s">
        <v>6721</v>
      </c>
      <c r="I3789" s="234"/>
      <c r="J3789" s="234"/>
      <c r="K3789" s="234"/>
      <c r="L3789" s="234"/>
      <c r="M3789" s="234"/>
      <c r="N3789" s="234" t="s">
        <v>6946</v>
      </c>
      <c r="O3789" s="249"/>
      <c r="P3789" s="249"/>
      <c r="Q3789" s="226"/>
      <c r="R3789" s="212" t="s">
        <v>2</v>
      </c>
      <c r="S3789" s="213" t="s">
        <v>6721</v>
      </c>
      <c r="T3789" s="236" t="s">
        <v>10828</v>
      </c>
      <c r="U3789" s="237" t="s">
        <v>6722</v>
      </c>
      <c r="V3789" s="236">
        <v>45569</v>
      </c>
      <c r="W3789" s="236" t="s">
        <v>6944</v>
      </c>
      <c r="X3789" s="237" t="s">
        <v>6721</v>
      </c>
      <c r="Y3789" s="237"/>
      <c r="Z3789" s="237"/>
      <c r="AA3789" s="225">
        <v>202409</v>
      </c>
      <c r="AB3789" s="246"/>
      <c r="AC3789" s="236" t="s">
        <v>7181</v>
      </c>
      <c r="AD3789" s="247" t="s">
        <v>7115</v>
      </c>
      <c r="AE3789" s="248">
        <v>0</v>
      </c>
      <c r="AF3789" s="247" t="s">
        <v>7115</v>
      </c>
      <c r="AG3789" s="242" t="str">
        <f>IFERROR(VLOOKUP(작성용!A:A,RM!A:D,4,0),"-")</f>
        <v>-</v>
      </c>
      <c r="AH3789" s="9" t="s">
        <v>6721</v>
      </c>
      <c r="AI3789" s="238" t="s">
        <v>6721</v>
      </c>
      <c r="AJ3789" s="238" t="s">
        <v>6721</v>
      </c>
      <c r="AK3789" s="238" t="s">
        <v>7182</v>
      </c>
      <c r="AL3789" s="238">
        <v>3788</v>
      </c>
    </row>
    <row r="3790" spans="1:38" x14ac:dyDescent="0.3">
      <c r="A3790" s="232">
        <v>6000317</v>
      </c>
      <c r="B3790" s="232" t="s">
        <v>10815</v>
      </c>
      <c r="C3790" s="244" t="s">
        <v>6717</v>
      </c>
      <c r="D3790" s="231" t="s">
        <v>10851</v>
      </c>
      <c r="E3790" s="239">
        <v>1211110240233</v>
      </c>
      <c r="F3790" s="243" t="s">
        <v>7044</v>
      </c>
      <c r="G3790" s="214">
        <v>0</v>
      </c>
      <c r="H3790" s="234" t="s">
        <v>6721</v>
      </c>
      <c r="I3790" s="234"/>
      <c r="J3790" s="234"/>
      <c r="K3790" s="234"/>
      <c r="L3790" s="234"/>
      <c r="M3790" s="234"/>
      <c r="N3790" s="234" t="s">
        <v>6946</v>
      </c>
      <c r="O3790" s="249"/>
      <c r="P3790" s="249"/>
      <c r="Q3790" s="226"/>
      <c r="R3790" s="212" t="s">
        <v>2</v>
      </c>
      <c r="S3790" s="213" t="s">
        <v>6721</v>
      </c>
      <c r="T3790" s="236" t="s">
        <v>10828</v>
      </c>
      <c r="U3790" s="237" t="s">
        <v>6722</v>
      </c>
      <c r="V3790" s="236">
        <v>45569</v>
      </c>
      <c r="W3790" s="236" t="s">
        <v>6944</v>
      </c>
      <c r="X3790" s="237" t="s">
        <v>6721</v>
      </c>
      <c r="Y3790" s="237"/>
      <c r="Z3790" s="237"/>
      <c r="AA3790" s="225">
        <v>202409</v>
      </c>
      <c r="AB3790" s="246"/>
      <c r="AC3790" s="236" t="s">
        <v>7181</v>
      </c>
      <c r="AD3790" s="247" t="s">
        <v>7115</v>
      </c>
      <c r="AE3790" s="248">
        <v>0</v>
      </c>
      <c r="AF3790" s="247" t="s">
        <v>7115</v>
      </c>
      <c r="AG3790" s="242" t="str">
        <f>IFERROR(VLOOKUP(작성용!A:A,RM!A:D,4,0),"-")</f>
        <v>-</v>
      </c>
      <c r="AH3790" s="9" t="s">
        <v>6721</v>
      </c>
      <c r="AI3790" s="238" t="s">
        <v>6721</v>
      </c>
      <c r="AJ3790" s="238" t="s">
        <v>6721</v>
      </c>
      <c r="AK3790" s="238" t="s">
        <v>7182</v>
      </c>
      <c r="AL3790" s="238">
        <v>3789</v>
      </c>
    </row>
    <row r="3791" spans="1:38" x14ac:dyDescent="0.3">
      <c r="A3791" s="232">
        <v>6000317</v>
      </c>
      <c r="B3791" s="232" t="s">
        <v>10815</v>
      </c>
      <c r="C3791" s="244" t="s">
        <v>6717</v>
      </c>
      <c r="D3791" s="240" t="s">
        <v>10852</v>
      </c>
      <c r="E3791" s="239">
        <v>1101113585704</v>
      </c>
      <c r="F3791" s="243" t="s">
        <v>7179</v>
      </c>
      <c r="G3791" s="214">
        <v>0</v>
      </c>
      <c r="H3791" s="234" t="s">
        <v>6721</v>
      </c>
      <c r="I3791" s="234"/>
      <c r="J3791" s="234"/>
      <c r="K3791" s="234"/>
      <c r="L3791" s="234"/>
      <c r="M3791" s="234"/>
      <c r="N3791" s="234" t="s">
        <v>6946</v>
      </c>
      <c r="O3791" s="249"/>
      <c r="P3791" s="249"/>
      <c r="Q3791" s="226"/>
      <c r="R3791" s="212" t="s">
        <v>2</v>
      </c>
      <c r="S3791" s="213" t="s">
        <v>6721</v>
      </c>
      <c r="T3791" s="236" t="s">
        <v>10828</v>
      </c>
      <c r="U3791" s="237" t="s">
        <v>6722</v>
      </c>
      <c r="V3791" s="236">
        <v>45569</v>
      </c>
      <c r="W3791" s="236" t="s">
        <v>6944</v>
      </c>
      <c r="X3791" s="237" t="s">
        <v>6721</v>
      </c>
      <c r="Y3791" s="237"/>
      <c r="Z3791" s="237"/>
      <c r="AA3791" s="225">
        <v>202409</v>
      </c>
      <c r="AB3791" s="246"/>
      <c r="AC3791" s="236" t="s">
        <v>7181</v>
      </c>
      <c r="AD3791" s="247" t="s">
        <v>7026</v>
      </c>
      <c r="AE3791" s="248">
        <v>0.4</v>
      </c>
      <c r="AF3791" s="247" t="s">
        <v>7026</v>
      </c>
      <c r="AG3791" s="242" t="str">
        <f>IFERROR(VLOOKUP(작성용!A:A,RM!A:D,4,0),"-")</f>
        <v>-</v>
      </c>
      <c r="AH3791" s="9" t="s">
        <v>6721</v>
      </c>
      <c r="AI3791" s="238" t="s">
        <v>6721</v>
      </c>
      <c r="AJ3791" s="238" t="s">
        <v>6721</v>
      </c>
      <c r="AK3791" s="238" t="s">
        <v>7182</v>
      </c>
      <c r="AL3791" s="238">
        <v>3790</v>
      </c>
    </row>
    <row r="3792" spans="1:38" x14ac:dyDescent="0.3">
      <c r="A3792" s="232">
        <v>6000317</v>
      </c>
      <c r="B3792" s="232" t="s">
        <v>10815</v>
      </c>
      <c r="C3792" s="244" t="s">
        <v>6717</v>
      </c>
      <c r="D3792" s="240" t="s">
        <v>10853</v>
      </c>
      <c r="E3792" s="239">
        <v>1355110273496</v>
      </c>
      <c r="F3792" s="243" t="s">
        <v>7044</v>
      </c>
      <c r="G3792" s="214">
        <v>0</v>
      </c>
      <c r="H3792" s="234" t="s">
        <v>6721</v>
      </c>
      <c r="I3792" s="234"/>
      <c r="J3792" s="234"/>
      <c r="K3792" s="234"/>
      <c r="L3792" s="234"/>
      <c r="M3792" s="234"/>
      <c r="N3792" s="234" t="s">
        <v>6946</v>
      </c>
      <c r="O3792" s="249"/>
      <c r="P3792" s="249"/>
      <c r="Q3792" s="226"/>
      <c r="R3792" s="212" t="s">
        <v>2</v>
      </c>
      <c r="S3792" s="213" t="s">
        <v>6721</v>
      </c>
      <c r="T3792" s="236" t="s">
        <v>10828</v>
      </c>
      <c r="U3792" s="237" t="s">
        <v>6722</v>
      </c>
      <c r="V3792" s="236">
        <v>45569</v>
      </c>
      <c r="W3792" s="236" t="s">
        <v>6944</v>
      </c>
      <c r="X3792" s="237" t="s">
        <v>6721</v>
      </c>
      <c r="Y3792" s="237"/>
      <c r="Z3792" s="237"/>
      <c r="AA3792" s="225">
        <v>202409</v>
      </c>
      <c r="AB3792" s="246"/>
      <c r="AC3792" s="236" t="s">
        <v>7181</v>
      </c>
      <c r="AD3792" s="247" t="s">
        <v>7196</v>
      </c>
      <c r="AE3792" s="248">
        <v>0.4</v>
      </c>
      <c r="AF3792" s="247" t="s">
        <v>7196</v>
      </c>
      <c r="AG3792" s="242" t="str">
        <f>IFERROR(VLOOKUP(작성용!A:A,RM!A:D,4,0),"-")</f>
        <v>-</v>
      </c>
      <c r="AH3792" s="9" t="s">
        <v>6721</v>
      </c>
      <c r="AI3792" s="238" t="s">
        <v>6721</v>
      </c>
      <c r="AJ3792" s="238" t="s">
        <v>6721</v>
      </c>
      <c r="AK3792" s="238" t="s">
        <v>7182</v>
      </c>
      <c r="AL3792" s="238">
        <v>3791</v>
      </c>
    </row>
    <row r="3793" spans="1:38" x14ac:dyDescent="0.3">
      <c r="A3793" s="232">
        <v>6000317</v>
      </c>
      <c r="B3793" s="232" t="s">
        <v>10815</v>
      </c>
      <c r="C3793" s="244" t="s">
        <v>6717</v>
      </c>
      <c r="D3793" s="240" t="s">
        <v>10854</v>
      </c>
      <c r="E3793" s="239">
        <v>1358110282235</v>
      </c>
      <c r="F3793" s="243" t="s">
        <v>7044</v>
      </c>
      <c r="G3793" s="214">
        <v>0</v>
      </c>
      <c r="H3793" s="234" t="s">
        <v>6721</v>
      </c>
      <c r="I3793" s="234"/>
      <c r="J3793" s="234"/>
      <c r="K3793" s="234"/>
      <c r="L3793" s="234"/>
      <c r="M3793" s="234"/>
      <c r="N3793" s="234" t="s">
        <v>6946</v>
      </c>
      <c r="O3793" s="249"/>
      <c r="P3793" s="249"/>
      <c r="Q3793" s="226"/>
      <c r="R3793" s="212" t="s">
        <v>2</v>
      </c>
      <c r="S3793" s="213" t="s">
        <v>6721</v>
      </c>
      <c r="T3793" s="236" t="s">
        <v>10828</v>
      </c>
      <c r="U3793" s="237" t="s">
        <v>6722</v>
      </c>
      <c r="V3793" s="236">
        <v>45569</v>
      </c>
      <c r="W3793" s="236" t="s">
        <v>6944</v>
      </c>
      <c r="X3793" s="237" t="s">
        <v>6721</v>
      </c>
      <c r="Y3793" s="237"/>
      <c r="Z3793" s="237"/>
      <c r="AA3793" s="225">
        <v>202409</v>
      </c>
      <c r="AB3793" s="246"/>
      <c r="AC3793" s="236" t="s">
        <v>7181</v>
      </c>
      <c r="AD3793" s="247" t="s">
        <v>7289</v>
      </c>
      <c r="AE3793" s="248">
        <v>0.4</v>
      </c>
      <c r="AF3793" s="247" t="s">
        <v>7289</v>
      </c>
      <c r="AG3793" s="242" t="str">
        <f>IFERROR(VLOOKUP(작성용!A:A,RM!A:D,4,0),"-")</f>
        <v>-</v>
      </c>
      <c r="AH3793" s="9" t="s">
        <v>6721</v>
      </c>
      <c r="AI3793" s="238" t="s">
        <v>6721</v>
      </c>
      <c r="AJ3793" s="238" t="s">
        <v>6721</v>
      </c>
      <c r="AK3793" s="238" t="s">
        <v>7182</v>
      </c>
      <c r="AL3793" s="238">
        <v>3792</v>
      </c>
    </row>
    <row r="3794" spans="1:38" x14ac:dyDescent="0.3">
      <c r="A3794" s="232">
        <v>6000317</v>
      </c>
      <c r="B3794" s="232" t="s">
        <v>10815</v>
      </c>
      <c r="C3794" s="244" t="s">
        <v>6717</v>
      </c>
      <c r="D3794" s="231" t="s">
        <v>10855</v>
      </c>
      <c r="E3794" s="239">
        <v>1101115679026</v>
      </c>
      <c r="F3794" s="243" t="s">
        <v>7044</v>
      </c>
      <c r="G3794" s="214">
        <v>0</v>
      </c>
      <c r="H3794" s="234" t="s">
        <v>6721</v>
      </c>
      <c r="I3794" s="234"/>
      <c r="J3794" s="234"/>
      <c r="K3794" s="234"/>
      <c r="L3794" s="234"/>
      <c r="M3794" s="234"/>
      <c r="N3794" s="234" t="s">
        <v>6946</v>
      </c>
      <c r="O3794" s="249"/>
      <c r="P3794" s="249"/>
      <c r="Q3794" s="226"/>
      <c r="R3794" s="212" t="s">
        <v>2</v>
      </c>
      <c r="S3794" s="213" t="s">
        <v>6721</v>
      </c>
      <c r="T3794" s="236" t="s">
        <v>10828</v>
      </c>
      <c r="U3794" s="237" t="s">
        <v>6722</v>
      </c>
      <c r="V3794" s="236">
        <v>45569</v>
      </c>
      <c r="W3794" s="236" t="s">
        <v>6944</v>
      </c>
      <c r="X3794" s="237" t="s">
        <v>6721</v>
      </c>
      <c r="Y3794" s="237"/>
      <c r="Z3794" s="237"/>
      <c r="AA3794" s="225">
        <v>202409</v>
      </c>
      <c r="AB3794" s="246"/>
      <c r="AC3794" s="236" t="s">
        <v>7181</v>
      </c>
      <c r="AD3794" s="247" t="s">
        <v>7100</v>
      </c>
      <c r="AE3794" s="248">
        <v>0</v>
      </c>
      <c r="AF3794" s="247" t="s">
        <v>7100</v>
      </c>
      <c r="AG3794" s="242" t="str">
        <f>IFERROR(VLOOKUP(작성용!A:A,RM!A:D,4,0),"-")</f>
        <v>-</v>
      </c>
      <c r="AH3794" s="9" t="s">
        <v>6721</v>
      </c>
      <c r="AI3794" s="238" t="s">
        <v>6721</v>
      </c>
      <c r="AJ3794" s="238" t="s">
        <v>6721</v>
      </c>
      <c r="AK3794" s="238" t="s">
        <v>7182</v>
      </c>
      <c r="AL3794" s="238">
        <v>3793</v>
      </c>
    </row>
    <row r="3795" spans="1:38" x14ac:dyDescent="0.3">
      <c r="A3795" s="232">
        <v>6000317</v>
      </c>
      <c r="B3795" s="232" t="s">
        <v>10815</v>
      </c>
      <c r="C3795" s="244" t="s">
        <v>6717</v>
      </c>
      <c r="D3795" s="240" t="s">
        <v>9048</v>
      </c>
      <c r="E3795" s="239">
        <v>1543110038784</v>
      </c>
      <c r="F3795" s="243" t="s">
        <v>7044</v>
      </c>
      <c r="G3795" s="214">
        <v>0</v>
      </c>
      <c r="H3795" s="234" t="s">
        <v>6721</v>
      </c>
      <c r="I3795" s="234"/>
      <c r="J3795" s="234"/>
      <c r="K3795" s="234"/>
      <c r="L3795" s="234"/>
      <c r="M3795" s="234"/>
      <c r="N3795" s="234" t="s">
        <v>6946</v>
      </c>
      <c r="O3795" s="249"/>
      <c r="P3795" s="249"/>
      <c r="Q3795" s="226"/>
      <c r="R3795" s="212" t="s">
        <v>2</v>
      </c>
      <c r="S3795" s="213" t="s">
        <v>6721</v>
      </c>
      <c r="T3795" s="236" t="s">
        <v>10828</v>
      </c>
      <c r="U3795" s="237" t="s">
        <v>6722</v>
      </c>
      <c r="V3795" s="236">
        <v>45569</v>
      </c>
      <c r="W3795" s="236" t="s">
        <v>6944</v>
      </c>
      <c r="X3795" s="237" t="s">
        <v>6721</v>
      </c>
      <c r="Y3795" s="237"/>
      <c r="Z3795" s="237"/>
      <c r="AA3795" s="225">
        <v>202409</v>
      </c>
      <c r="AB3795" s="246"/>
      <c r="AC3795" s="236" t="s">
        <v>7181</v>
      </c>
      <c r="AD3795" s="247" t="s">
        <v>7100</v>
      </c>
      <c r="AE3795" s="248">
        <v>0</v>
      </c>
      <c r="AF3795" s="247" t="s">
        <v>7100</v>
      </c>
      <c r="AG3795" s="242" t="str">
        <f>IFERROR(VLOOKUP(작성용!A:A,RM!A:D,4,0),"-")</f>
        <v>-</v>
      </c>
      <c r="AH3795" s="9" t="s">
        <v>6721</v>
      </c>
      <c r="AI3795" s="238" t="s">
        <v>6721</v>
      </c>
      <c r="AJ3795" s="238" t="s">
        <v>6721</v>
      </c>
      <c r="AK3795" s="238" t="s">
        <v>7182</v>
      </c>
      <c r="AL3795" s="238">
        <v>3794</v>
      </c>
    </row>
    <row r="3796" spans="1:38" x14ac:dyDescent="0.3">
      <c r="A3796" s="232">
        <v>6000317</v>
      </c>
      <c r="B3796" s="232" t="s">
        <v>10815</v>
      </c>
      <c r="C3796" s="244" t="s">
        <v>6717</v>
      </c>
      <c r="D3796" s="240" t="s">
        <v>10427</v>
      </c>
      <c r="E3796" s="239">
        <v>1311110537282</v>
      </c>
      <c r="F3796" s="243" t="s">
        <v>7044</v>
      </c>
      <c r="G3796" s="214">
        <v>1</v>
      </c>
      <c r="H3796" s="234" t="s">
        <v>6721</v>
      </c>
      <c r="I3796" s="234"/>
      <c r="J3796" s="234"/>
      <c r="K3796" s="234"/>
      <c r="L3796" s="234"/>
      <c r="M3796" s="234"/>
      <c r="N3796" s="234" t="s">
        <v>6946</v>
      </c>
      <c r="O3796" s="249"/>
      <c r="P3796" s="249"/>
      <c r="Q3796" s="226"/>
      <c r="R3796" s="212" t="s">
        <v>2</v>
      </c>
      <c r="S3796" s="213" t="s">
        <v>6721</v>
      </c>
      <c r="T3796" s="236" t="s">
        <v>10828</v>
      </c>
      <c r="U3796" s="237" t="s">
        <v>6722</v>
      </c>
      <c r="V3796" s="236">
        <v>45569</v>
      </c>
      <c r="W3796" s="236" t="s">
        <v>6944</v>
      </c>
      <c r="X3796" s="237" t="s">
        <v>6721</v>
      </c>
      <c r="Y3796" s="237"/>
      <c r="Z3796" s="237"/>
      <c r="AA3796" s="225">
        <v>202409</v>
      </c>
      <c r="AB3796" s="246"/>
      <c r="AC3796" s="236" t="s">
        <v>7181</v>
      </c>
      <c r="AD3796" s="247" t="s">
        <v>7049</v>
      </c>
      <c r="AE3796" s="248">
        <v>0</v>
      </c>
      <c r="AF3796" s="247" t="s">
        <v>7049</v>
      </c>
      <c r="AG3796" s="242" t="str">
        <f>IFERROR(VLOOKUP(작성용!A:A,RM!A:D,4,0),"-")</f>
        <v>-</v>
      </c>
      <c r="AH3796" s="9" t="s">
        <v>6721</v>
      </c>
      <c r="AI3796" s="238" t="s">
        <v>6721</v>
      </c>
      <c r="AJ3796" s="238" t="s">
        <v>6721</v>
      </c>
      <c r="AK3796" s="238" t="s">
        <v>7182</v>
      </c>
      <c r="AL3796" s="238">
        <v>3795</v>
      </c>
    </row>
    <row r="3797" spans="1:38" x14ac:dyDescent="0.3">
      <c r="A3797" s="232">
        <v>6000317</v>
      </c>
      <c r="B3797" s="232" t="s">
        <v>10815</v>
      </c>
      <c r="C3797" s="244" t="s">
        <v>6717</v>
      </c>
      <c r="D3797" s="240" t="s">
        <v>9157</v>
      </c>
      <c r="E3797" s="239">
        <v>1311110472941</v>
      </c>
      <c r="F3797" s="243" t="s">
        <v>7044</v>
      </c>
      <c r="G3797" s="214">
        <v>1</v>
      </c>
      <c r="H3797" s="234" t="s">
        <v>6721</v>
      </c>
      <c r="I3797" s="234"/>
      <c r="J3797" s="234"/>
      <c r="K3797" s="234"/>
      <c r="L3797" s="234"/>
      <c r="M3797" s="234"/>
      <c r="N3797" s="234" t="s">
        <v>6946</v>
      </c>
      <c r="O3797" s="249"/>
      <c r="P3797" s="249"/>
      <c r="Q3797" s="226"/>
      <c r="R3797" s="212" t="s">
        <v>2</v>
      </c>
      <c r="S3797" s="213" t="s">
        <v>6721</v>
      </c>
      <c r="T3797" s="236" t="s">
        <v>10828</v>
      </c>
      <c r="U3797" s="237" t="s">
        <v>6722</v>
      </c>
      <c r="V3797" s="236">
        <v>45569</v>
      </c>
      <c r="W3797" s="236" t="s">
        <v>6944</v>
      </c>
      <c r="X3797" s="237" t="s">
        <v>6721</v>
      </c>
      <c r="Y3797" s="237"/>
      <c r="Z3797" s="237"/>
      <c r="AA3797" s="225">
        <v>202409</v>
      </c>
      <c r="AB3797" s="246"/>
      <c r="AC3797" s="236" t="s">
        <v>7181</v>
      </c>
      <c r="AD3797" s="247" t="s">
        <v>7100</v>
      </c>
      <c r="AE3797" s="248">
        <v>0</v>
      </c>
      <c r="AF3797" s="247" t="s">
        <v>7100</v>
      </c>
      <c r="AG3797" s="242" t="str">
        <f>IFERROR(VLOOKUP(작성용!A:A,RM!A:D,4,0),"-")</f>
        <v>-</v>
      </c>
      <c r="AH3797" s="9" t="s">
        <v>6721</v>
      </c>
      <c r="AI3797" s="238" t="s">
        <v>6721</v>
      </c>
      <c r="AJ3797" s="238" t="s">
        <v>6721</v>
      </c>
      <c r="AK3797" s="238" t="s">
        <v>7182</v>
      </c>
      <c r="AL3797" s="238">
        <v>3796</v>
      </c>
    </row>
    <row r="3798" spans="1:38" x14ac:dyDescent="0.3">
      <c r="A3798" s="232">
        <v>6000317</v>
      </c>
      <c r="B3798" s="232" t="s">
        <v>10815</v>
      </c>
      <c r="C3798" s="244" t="s">
        <v>6717</v>
      </c>
      <c r="D3798" s="240" t="s">
        <v>9048</v>
      </c>
      <c r="E3798" s="239">
        <v>1543110038784</v>
      </c>
      <c r="F3798" s="243" t="s">
        <v>7044</v>
      </c>
      <c r="G3798" s="214">
        <v>2</v>
      </c>
      <c r="H3798" s="234" t="s">
        <v>6721</v>
      </c>
      <c r="I3798" s="234"/>
      <c r="J3798" s="234"/>
      <c r="K3798" s="234"/>
      <c r="L3798" s="234"/>
      <c r="M3798" s="234"/>
      <c r="N3798" s="234" t="s">
        <v>6946</v>
      </c>
      <c r="O3798" s="249"/>
      <c r="P3798" s="249"/>
      <c r="Q3798" s="226"/>
      <c r="R3798" s="212" t="s">
        <v>2</v>
      </c>
      <c r="S3798" s="213" t="s">
        <v>6721</v>
      </c>
      <c r="T3798" s="236" t="s">
        <v>10828</v>
      </c>
      <c r="U3798" s="237" t="s">
        <v>6722</v>
      </c>
      <c r="V3798" s="236">
        <v>45569</v>
      </c>
      <c r="W3798" s="236" t="s">
        <v>6944</v>
      </c>
      <c r="X3798" s="237" t="s">
        <v>6721</v>
      </c>
      <c r="Y3798" s="237"/>
      <c r="Z3798" s="237"/>
      <c r="AA3798" s="225">
        <v>202409</v>
      </c>
      <c r="AB3798" s="246"/>
      <c r="AC3798" s="236" t="s">
        <v>7181</v>
      </c>
      <c r="AD3798" s="247" t="s">
        <v>7100</v>
      </c>
      <c r="AE3798" s="248">
        <v>0</v>
      </c>
      <c r="AF3798" s="247" t="s">
        <v>7100</v>
      </c>
      <c r="AG3798" s="242" t="str">
        <f>IFERROR(VLOOKUP(작성용!A:A,RM!A:D,4,0),"-")</f>
        <v>-</v>
      </c>
      <c r="AH3798" s="9" t="s">
        <v>6721</v>
      </c>
      <c r="AI3798" s="238" t="s">
        <v>6721</v>
      </c>
      <c r="AJ3798" s="238" t="s">
        <v>6721</v>
      </c>
      <c r="AK3798" s="238" t="s">
        <v>7182</v>
      </c>
      <c r="AL3798" s="238">
        <v>3797</v>
      </c>
    </row>
    <row r="3799" spans="1:38" x14ac:dyDescent="0.3">
      <c r="A3799" s="232">
        <v>6000317</v>
      </c>
      <c r="B3799" s="232" t="s">
        <v>10815</v>
      </c>
      <c r="C3799" s="244" t="s">
        <v>6717</v>
      </c>
      <c r="D3799" s="240" t="s">
        <v>9048</v>
      </c>
      <c r="E3799" s="239">
        <v>1543110038784</v>
      </c>
      <c r="F3799" s="243" t="s">
        <v>7044</v>
      </c>
      <c r="G3799" s="214">
        <v>3</v>
      </c>
      <c r="H3799" s="234" t="s">
        <v>6721</v>
      </c>
      <c r="I3799" s="234"/>
      <c r="J3799" s="234"/>
      <c r="K3799" s="234"/>
      <c r="L3799" s="234"/>
      <c r="M3799" s="234"/>
      <c r="N3799" s="234" t="s">
        <v>6946</v>
      </c>
      <c r="O3799" s="249"/>
      <c r="P3799" s="249"/>
      <c r="Q3799" s="226"/>
      <c r="R3799" s="212" t="s">
        <v>2</v>
      </c>
      <c r="S3799" s="213" t="s">
        <v>6721</v>
      </c>
      <c r="T3799" s="236" t="s">
        <v>10828</v>
      </c>
      <c r="U3799" s="237" t="s">
        <v>6722</v>
      </c>
      <c r="V3799" s="236">
        <v>45569</v>
      </c>
      <c r="W3799" s="236" t="s">
        <v>6944</v>
      </c>
      <c r="X3799" s="237" t="s">
        <v>6721</v>
      </c>
      <c r="Y3799" s="237"/>
      <c r="Z3799" s="237"/>
      <c r="AA3799" s="225">
        <v>202409</v>
      </c>
      <c r="AB3799" s="246"/>
      <c r="AC3799" s="236" t="s">
        <v>7181</v>
      </c>
      <c r="AD3799" s="247" t="s">
        <v>7100</v>
      </c>
      <c r="AE3799" s="248">
        <v>0</v>
      </c>
      <c r="AF3799" s="247" t="s">
        <v>7100</v>
      </c>
      <c r="AG3799" s="242" t="str">
        <f>IFERROR(VLOOKUP(작성용!A:A,RM!A:D,4,0),"-")</f>
        <v>-</v>
      </c>
      <c r="AH3799" s="9" t="s">
        <v>6721</v>
      </c>
      <c r="AI3799" s="238" t="s">
        <v>6721</v>
      </c>
      <c r="AJ3799" s="238" t="s">
        <v>6721</v>
      </c>
      <c r="AK3799" s="238" t="s">
        <v>7182</v>
      </c>
      <c r="AL3799" s="238">
        <v>3798</v>
      </c>
    </row>
    <row r="3800" spans="1:38" x14ac:dyDescent="0.3">
      <c r="A3800" s="232">
        <v>6000317</v>
      </c>
      <c r="B3800" s="232" t="s">
        <v>10815</v>
      </c>
      <c r="C3800" s="244" t="s">
        <v>6717</v>
      </c>
      <c r="D3800" s="231" t="s">
        <v>10856</v>
      </c>
      <c r="E3800" s="239">
        <v>2301110245786</v>
      </c>
      <c r="F3800" s="243" t="s">
        <v>7044</v>
      </c>
      <c r="G3800" s="214">
        <v>0</v>
      </c>
      <c r="H3800" s="234" t="s">
        <v>6721</v>
      </c>
      <c r="I3800" s="234"/>
      <c r="J3800" s="234"/>
      <c r="K3800" s="234"/>
      <c r="L3800" s="234"/>
      <c r="M3800" s="234"/>
      <c r="N3800" s="234" t="s">
        <v>6946</v>
      </c>
      <c r="O3800" s="249"/>
      <c r="P3800" s="249"/>
      <c r="Q3800" s="226"/>
      <c r="R3800" s="212" t="s">
        <v>2</v>
      </c>
      <c r="S3800" s="213" t="s">
        <v>6721</v>
      </c>
      <c r="T3800" s="236" t="s">
        <v>10828</v>
      </c>
      <c r="U3800" s="237" t="s">
        <v>6722</v>
      </c>
      <c r="V3800" s="236">
        <v>45569</v>
      </c>
      <c r="W3800" s="236" t="s">
        <v>6944</v>
      </c>
      <c r="X3800" s="237" t="s">
        <v>6721</v>
      </c>
      <c r="Y3800" s="237"/>
      <c r="Z3800" s="237"/>
      <c r="AA3800" s="225">
        <v>202409</v>
      </c>
      <c r="AB3800" s="246"/>
      <c r="AC3800" s="236" t="s">
        <v>7181</v>
      </c>
      <c r="AD3800" s="247" t="s">
        <v>7115</v>
      </c>
      <c r="AE3800" s="248">
        <v>0</v>
      </c>
      <c r="AF3800" s="247" t="s">
        <v>7115</v>
      </c>
      <c r="AG3800" s="242" t="str">
        <f>IFERROR(VLOOKUP(작성용!A:A,RM!A:D,4,0),"-")</f>
        <v>-</v>
      </c>
      <c r="AH3800" s="9" t="s">
        <v>6721</v>
      </c>
      <c r="AI3800" s="238" t="s">
        <v>6721</v>
      </c>
      <c r="AJ3800" s="238" t="s">
        <v>6721</v>
      </c>
      <c r="AK3800" s="238" t="s">
        <v>7182</v>
      </c>
      <c r="AL3800" s="238">
        <v>3799</v>
      </c>
    </row>
    <row r="3801" spans="1:38" x14ac:dyDescent="0.3">
      <c r="A3801" s="232">
        <v>6000384</v>
      </c>
      <c r="B3801" s="232" t="s">
        <v>10817</v>
      </c>
      <c r="C3801" s="244" t="s">
        <v>6717</v>
      </c>
      <c r="D3801" s="240" t="s">
        <v>10857</v>
      </c>
      <c r="E3801" s="239">
        <v>1311110164978</v>
      </c>
      <c r="F3801" s="243" t="s">
        <v>6931</v>
      </c>
      <c r="G3801" s="214">
        <v>0</v>
      </c>
      <c r="H3801" s="234" t="s">
        <v>6721</v>
      </c>
      <c r="I3801" s="234"/>
      <c r="J3801" s="234"/>
      <c r="K3801" s="234"/>
      <c r="L3801" s="234"/>
      <c r="M3801" s="234"/>
      <c r="N3801" s="234" t="s">
        <v>6946</v>
      </c>
      <c r="O3801" s="249"/>
      <c r="P3801" s="249"/>
      <c r="Q3801" s="226"/>
      <c r="R3801" s="212" t="s">
        <v>2</v>
      </c>
      <c r="S3801" s="213" t="s">
        <v>6721</v>
      </c>
      <c r="T3801" s="236" t="s">
        <v>10828</v>
      </c>
      <c r="U3801" s="237" t="s">
        <v>6722</v>
      </c>
      <c r="V3801" s="236">
        <v>45569</v>
      </c>
      <c r="W3801" s="236" t="s">
        <v>6944</v>
      </c>
      <c r="X3801" s="237" t="s">
        <v>6721</v>
      </c>
      <c r="Y3801" s="237"/>
      <c r="Z3801" s="237"/>
      <c r="AA3801" s="225">
        <v>202409</v>
      </c>
      <c r="AB3801" s="246"/>
      <c r="AC3801" s="236" t="s">
        <v>7181</v>
      </c>
      <c r="AD3801" s="247" t="s">
        <v>6910</v>
      </c>
      <c r="AE3801" s="248">
        <v>0</v>
      </c>
      <c r="AF3801" s="247" t="s">
        <v>6910</v>
      </c>
      <c r="AG3801" s="242" t="str">
        <f>IFERROR(VLOOKUP(작성용!A:A,RM!A:D,4,0),"-")</f>
        <v>-</v>
      </c>
      <c r="AH3801" s="9" t="s">
        <v>6721</v>
      </c>
      <c r="AI3801" s="238" t="s">
        <v>6721</v>
      </c>
      <c r="AJ3801" s="238" t="s">
        <v>6721</v>
      </c>
      <c r="AK3801" s="238" t="s">
        <v>7182</v>
      </c>
      <c r="AL3801" s="238">
        <v>3800</v>
      </c>
    </row>
    <row r="3802" spans="1:38" x14ac:dyDescent="0.3">
      <c r="A3802" s="232">
        <v>6000384</v>
      </c>
      <c r="B3802" s="232" t="s">
        <v>10817</v>
      </c>
      <c r="C3802" s="244" t="s">
        <v>6717</v>
      </c>
      <c r="D3802" s="231" t="s">
        <v>10858</v>
      </c>
      <c r="E3802" s="239">
        <v>1341110385448</v>
      </c>
      <c r="F3802" s="243" t="s">
        <v>7044</v>
      </c>
      <c r="G3802" s="214">
        <v>0</v>
      </c>
      <c r="H3802" s="234" t="s">
        <v>6721</v>
      </c>
      <c r="I3802" s="234"/>
      <c r="J3802" s="234"/>
      <c r="K3802" s="234"/>
      <c r="L3802" s="234"/>
      <c r="M3802" s="234"/>
      <c r="N3802" s="234" t="s">
        <v>6946</v>
      </c>
      <c r="O3802" s="249"/>
      <c r="P3802" s="249"/>
      <c r="Q3802" s="226"/>
      <c r="R3802" s="212" t="s">
        <v>2</v>
      </c>
      <c r="S3802" s="213" t="s">
        <v>6721</v>
      </c>
      <c r="T3802" s="236" t="s">
        <v>10828</v>
      </c>
      <c r="U3802" s="237" t="s">
        <v>6722</v>
      </c>
      <c r="V3802" s="236">
        <v>45569</v>
      </c>
      <c r="W3802" s="236" t="s">
        <v>6944</v>
      </c>
      <c r="X3802" s="237" t="s">
        <v>6721</v>
      </c>
      <c r="Y3802" s="237"/>
      <c r="Z3802" s="237"/>
      <c r="AA3802" s="225">
        <v>202409</v>
      </c>
      <c r="AB3802" s="246"/>
      <c r="AC3802" s="236" t="s">
        <v>7181</v>
      </c>
      <c r="AD3802" s="247" t="s">
        <v>7289</v>
      </c>
      <c r="AE3802" s="248">
        <v>0.4</v>
      </c>
      <c r="AF3802" s="247" t="s">
        <v>7289</v>
      </c>
      <c r="AG3802" s="242" t="str">
        <f>IFERROR(VLOOKUP(작성용!A:A,RM!A:D,4,0),"-")</f>
        <v>-</v>
      </c>
      <c r="AH3802" s="9" t="s">
        <v>6721</v>
      </c>
      <c r="AI3802" s="238" t="s">
        <v>6721</v>
      </c>
      <c r="AJ3802" s="238" t="s">
        <v>6721</v>
      </c>
      <c r="AK3802" s="238" t="s">
        <v>7182</v>
      </c>
      <c r="AL3802" s="238">
        <v>3801</v>
      </c>
    </row>
    <row r="3803" spans="1:38" x14ac:dyDescent="0.3">
      <c r="A3803" s="232">
        <v>6000384</v>
      </c>
      <c r="B3803" s="232" t="s">
        <v>10817</v>
      </c>
      <c r="C3803" s="244" t="s">
        <v>6717</v>
      </c>
      <c r="D3803" s="231" t="s">
        <v>10859</v>
      </c>
      <c r="E3803" s="239">
        <v>1101115261138</v>
      </c>
      <c r="F3803" s="243" t="s">
        <v>7179</v>
      </c>
      <c r="G3803" s="214">
        <v>0</v>
      </c>
      <c r="H3803" s="234" t="s">
        <v>6721</v>
      </c>
      <c r="I3803" s="234"/>
      <c r="J3803" s="234"/>
      <c r="K3803" s="234"/>
      <c r="L3803" s="234"/>
      <c r="M3803" s="234"/>
      <c r="N3803" s="234" t="s">
        <v>6946</v>
      </c>
      <c r="O3803" s="249"/>
      <c r="P3803" s="249"/>
      <c r="Q3803" s="226"/>
      <c r="R3803" s="212" t="s">
        <v>2</v>
      </c>
      <c r="S3803" s="213" t="s">
        <v>6721</v>
      </c>
      <c r="T3803" s="236" t="s">
        <v>10828</v>
      </c>
      <c r="U3803" s="237" t="s">
        <v>6722</v>
      </c>
      <c r="V3803" s="236">
        <v>45569</v>
      </c>
      <c r="W3803" s="236" t="s">
        <v>6944</v>
      </c>
      <c r="X3803" s="237" t="s">
        <v>6721</v>
      </c>
      <c r="Y3803" s="237"/>
      <c r="Z3803" s="237"/>
      <c r="AA3803" s="225">
        <v>202409</v>
      </c>
      <c r="AB3803" s="246"/>
      <c r="AC3803" s="236" t="s">
        <v>7181</v>
      </c>
      <c r="AD3803" s="247" t="s">
        <v>7131</v>
      </c>
      <c r="AE3803" s="248">
        <v>0.4</v>
      </c>
      <c r="AF3803" s="247" t="s">
        <v>7131</v>
      </c>
      <c r="AG3803" s="242" t="str">
        <f>IFERROR(VLOOKUP(작성용!A:A,RM!A:D,4,0),"-")</f>
        <v>-</v>
      </c>
      <c r="AH3803" s="9" t="s">
        <v>6721</v>
      </c>
      <c r="AI3803" s="238" t="s">
        <v>6721</v>
      </c>
      <c r="AJ3803" s="238" t="s">
        <v>6721</v>
      </c>
      <c r="AK3803" s="238" t="s">
        <v>7182</v>
      </c>
      <c r="AL3803" s="238">
        <v>3802</v>
      </c>
    </row>
    <row r="3804" spans="1:38" x14ac:dyDescent="0.3">
      <c r="A3804" s="232">
        <v>6000384</v>
      </c>
      <c r="B3804" s="232" t="s">
        <v>10817</v>
      </c>
      <c r="C3804" s="244" t="s">
        <v>6717</v>
      </c>
      <c r="D3804" s="230" t="s">
        <v>9133</v>
      </c>
      <c r="E3804" s="239">
        <v>1348110182973</v>
      </c>
      <c r="F3804" s="243" t="s">
        <v>7179</v>
      </c>
      <c r="G3804" s="214">
        <v>0</v>
      </c>
      <c r="H3804" s="234" t="s">
        <v>6721</v>
      </c>
      <c r="I3804" s="234"/>
      <c r="J3804" s="234"/>
      <c r="K3804" s="234"/>
      <c r="L3804" s="234"/>
      <c r="M3804" s="234"/>
      <c r="N3804" s="234" t="s">
        <v>6946</v>
      </c>
      <c r="O3804" s="249"/>
      <c r="P3804" s="249"/>
      <c r="Q3804" s="226"/>
      <c r="R3804" s="212" t="s">
        <v>2</v>
      </c>
      <c r="S3804" s="213" t="s">
        <v>6721</v>
      </c>
      <c r="T3804" s="236" t="s">
        <v>10828</v>
      </c>
      <c r="U3804" s="237" t="s">
        <v>6722</v>
      </c>
      <c r="V3804" s="236">
        <v>45569</v>
      </c>
      <c r="W3804" s="236" t="s">
        <v>6944</v>
      </c>
      <c r="X3804" s="237" t="s">
        <v>6721</v>
      </c>
      <c r="Y3804" s="237"/>
      <c r="Z3804" s="237"/>
      <c r="AA3804" s="225">
        <v>202409</v>
      </c>
      <c r="AB3804" s="246"/>
      <c r="AC3804" s="236" t="s">
        <v>7181</v>
      </c>
      <c r="AD3804" s="247" t="s">
        <v>7115</v>
      </c>
      <c r="AE3804" s="248">
        <v>0</v>
      </c>
      <c r="AF3804" s="247" t="s">
        <v>7115</v>
      </c>
      <c r="AG3804" s="242" t="str">
        <f>IFERROR(VLOOKUP(작성용!A:A,RM!A:D,4,0),"-")</f>
        <v>-</v>
      </c>
      <c r="AH3804" s="9" t="s">
        <v>6721</v>
      </c>
      <c r="AI3804" s="238" t="s">
        <v>6721</v>
      </c>
      <c r="AJ3804" s="238" t="s">
        <v>6721</v>
      </c>
      <c r="AK3804" s="238" t="s">
        <v>7182</v>
      </c>
      <c r="AL3804" s="238">
        <v>3803</v>
      </c>
    </row>
    <row r="3805" spans="1:38" x14ac:dyDescent="0.3">
      <c r="A3805" s="232">
        <v>6000384</v>
      </c>
      <c r="B3805" s="232" t="s">
        <v>10817</v>
      </c>
      <c r="C3805" s="244" t="s">
        <v>6717</v>
      </c>
      <c r="D3805" s="240" t="s">
        <v>10860</v>
      </c>
      <c r="E3805" s="239">
        <v>1701110585474</v>
      </c>
      <c r="F3805" s="243" t="s">
        <v>7044</v>
      </c>
      <c r="G3805" s="214">
        <v>0</v>
      </c>
      <c r="H3805" s="234" t="s">
        <v>6721</v>
      </c>
      <c r="I3805" s="234"/>
      <c r="J3805" s="234"/>
      <c r="K3805" s="234"/>
      <c r="L3805" s="234"/>
      <c r="M3805" s="234"/>
      <c r="N3805" s="234" t="s">
        <v>6946</v>
      </c>
      <c r="O3805" s="249"/>
      <c r="P3805" s="249"/>
      <c r="Q3805" s="226"/>
      <c r="R3805" s="212" t="s">
        <v>2</v>
      </c>
      <c r="S3805" s="213" t="s">
        <v>6721</v>
      </c>
      <c r="T3805" s="236" t="s">
        <v>10828</v>
      </c>
      <c r="U3805" s="237" t="s">
        <v>6722</v>
      </c>
      <c r="V3805" s="236">
        <v>45569</v>
      </c>
      <c r="W3805" s="236" t="s">
        <v>6944</v>
      </c>
      <c r="X3805" s="237" t="s">
        <v>6721</v>
      </c>
      <c r="Y3805" s="237"/>
      <c r="Z3805" s="237"/>
      <c r="AA3805" s="225">
        <v>202409</v>
      </c>
      <c r="AB3805" s="246"/>
      <c r="AC3805" s="236" t="s">
        <v>7181</v>
      </c>
      <c r="AD3805" s="247" t="s">
        <v>7196</v>
      </c>
      <c r="AE3805" s="248">
        <v>0</v>
      </c>
      <c r="AF3805" s="247" t="s">
        <v>7196</v>
      </c>
      <c r="AG3805" s="242" t="str">
        <f>IFERROR(VLOOKUP(작성용!A:A,RM!A:D,4,0),"-")</f>
        <v>-</v>
      </c>
      <c r="AH3805" s="9" t="s">
        <v>6721</v>
      </c>
      <c r="AI3805" s="238" t="s">
        <v>6721</v>
      </c>
      <c r="AJ3805" s="238" t="s">
        <v>6721</v>
      </c>
      <c r="AK3805" s="238" t="s">
        <v>7182</v>
      </c>
      <c r="AL3805" s="238">
        <v>3804</v>
      </c>
    </row>
    <row r="3806" spans="1:38" x14ac:dyDescent="0.3">
      <c r="A3806" s="232">
        <v>6000384</v>
      </c>
      <c r="B3806" s="232" t="s">
        <v>10817</v>
      </c>
      <c r="C3806" s="244" t="s">
        <v>6717</v>
      </c>
      <c r="D3806" s="240" t="s">
        <v>7626</v>
      </c>
      <c r="E3806" s="239">
        <v>1314110213117</v>
      </c>
      <c r="F3806" s="243" t="s">
        <v>7179</v>
      </c>
      <c r="G3806" s="214">
        <v>0</v>
      </c>
      <c r="H3806" s="234" t="s">
        <v>6721</v>
      </c>
      <c r="I3806" s="234"/>
      <c r="J3806" s="234"/>
      <c r="K3806" s="234"/>
      <c r="L3806" s="234"/>
      <c r="M3806" s="234"/>
      <c r="N3806" s="234" t="s">
        <v>6946</v>
      </c>
      <c r="O3806" s="249"/>
      <c r="P3806" s="249"/>
      <c r="Q3806" s="226"/>
      <c r="R3806" s="212" t="s">
        <v>2</v>
      </c>
      <c r="S3806" s="213" t="s">
        <v>6721</v>
      </c>
      <c r="T3806" s="236" t="s">
        <v>10828</v>
      </c>
      <c r="U3806" s="237" t="s">
        <v>6722</v>
      </c>
      <c r="V3806" s="236">
        <v>45569</v>
      </c>
      <c r="W3806" s="236" t="s">
        <v>6944</v>
      </c>
      <c r="X3806" s="237" t="s">
        <v>6721</v>
      </c>
      <c r="Y3806" s="237"/>
      <c r="Z3806" s="237"/>
      <c r="AA3806" s="225">
        <v>202409</v>
      </c>
      <c r="AB3806" s="246"/>
      <c r="AC3806" s="236" t="s">
        <v>7181</v>
      </c>
      <c r="AD3806" s="247" t="s">
        <v>7117</v>
      </c>
      <c r="AE3806" s="248">
        <v>0</v>
      </c>
      <c r="AF3806" s="247" t="s">
        <v>7117</v>
      </c>
      <c r="AG3806" s="242" t="str">
        <f>IFERROR(VLOOKUP(작성용!A:A,RM!A:D,4,0),"-")</f>
        <v>-</v>
      </c>
      <c r="AH3806" s="9" t="s">
        <v>6721</v>
      </c>
      <c r="AI3806" s="238" t="s">
        <v>6721</v>
      </c>
      <c r="AJ3806" s="238" t="s">
        <v>6721</v>
      </c>
      <c r="AK3806" s="238" t="s">
        <v>7182</v>
      </c>
      <c r="AL3806" s="238">
        <v>3805</v>
      </c>
    </row>
    <row r="3807" spans="1:38" x14ac:dyDescent="0.3">
      <c r="A3807" s="232">
        <v>6000384</v>
      </c>
      <c r="B3807" s="232" t="s">
        <v>10817</v>
      </c>
      <c r="C3807" s="244" t="s">
        <v>6717</v>
      </c>
      <c r="D3807" s="240" t="s">
        <v>10861</v>
      </c>
      <c r="E3807" s="239">
        <v>1101117376844</v>
      </c>
      <c r="F3807" s="243" t="s">
        <v>6931</v>
      </c>
      <c r="G3807" s="214">
        <v>0</v>
      </c>
      <c r="H3807" s="234" t="s">
        <v>6721</v>
      </c>
      <c r="I3807" s="234"/>
      <c r="J3807" s="234"/>
      <c r="K3807" s="234"/>
      <c r="L3807" s="234"/>
      <c r="M3807" s="234"/>
      <c r="N3807" s="234" t="s">
        <v>6946</v>
      </c>
      <c r="O3807" s="249"/>
      <c r="P3807" s="249"/>
      <c r="Q3807" s="226"/>
      <c r="R3807" s="212" t="s">
        <v>2</v>
      </c>
      <c r="S3807" s="213" t="s">
        <v>6721</v>
      </c>
      <c r="T3807" s="236" t="s">
        <v>10828</v>
      </c>
      <c r="U3807" s="237" t="s">
        <v>6722</v>
      </c>
      <c r="V3807" s="236">
        <v>45569</v>
      </c>
      <c r="W3807" s="236" t="s">
        <v>6944</v>
      </c>
      <c r="X3807" s="237" t="s">
        <v>6721</v>
      </c>
      <c r="Y3807" s="237"/>
      <c r="Z3807" s="237"/>
      <c r="AA3807" s="225">
        <v>202409</v>
      </c>
      <c r="AB3807" s="246"/>
      <c r="AC3807" s="236" t="s">
        <v>7181</v>
      </c>
      <c r="AD3807" s="247" t="s">
        <v>7196</v>
      </c>
      <c r="AE3807" s="248">
        <v>0</v>
      </c>
      <c r="AF3807" s="247" t="s">
        <v>7196</v>
      </c>
      <c r="AG3807" s="242" t="str">
        <f>IFERROR(VLOOKUP(작성용!A:A,RM!A:D,4,0),"-")</f>
        <v>-</v>
      </c>
      <c r="AH3807" s="9" t="s">
        <v>6721</v>
      </c>
      <c r="AI3807" s="238" t="s">
        <v>6721</v>
      </c>
      <c r="AJ3807" s="238" t="s">
        <v>6721</v>
      </c>
      <c r="AK3807" s="238" t="s">
        <v>7182</v>
      </c>
      <c r="AL3807" s="238">
        <v>3806</v>
      </c>
    </row>
    <row r="3808" spans="1:38" x14ac:dyDescent="0.3">
      <c r="A3808" s="232">
        <v>6000384</v>
      </c>
      <c r="B3808" s="232" t="s">
        <v>10817</v>
      </c>
      <c r="C3808" s="244" t="s">
        <v>6717</v>
      </c>
      <c r="D3808" s="240" t="s">
        <v>9258</v>
      </c>
      <c r="E3808" s="239">
        <v>1101117884110</v>
      </c>
      <c r="F3808" s="243" t="s">
        <v>7044</v>
      </c>
      <c r="G3808" s="214">
        <v>0</v>
      </c>
      <c r="H3808" s="234" t="s">
        <v>6721</v>
      </c>
      <c r="I3808" s="234"/>
      <c r="J3808" s="234"/>
      <c r="K3808" s="234"/>
      <c r="L3808" s="234"/>
      <c r="M3808" s="234"/>
      <c r="N3808" s="234" t="s">
        <v>6946</v>
      </c>
      <c r="O3808" s="249"/>
      <c r="P3808" s="249"/>
      <c r="Q3808" s="226"/>
      <c r="R3808" s="212" t="s">
        <v>2</v>
      </c>
      <c r="S3808" s="213" t="s">
        <v>6721</v>
      </c>
      <c r="T3808" s="236" t="s">
        <v>10828</v>
      </c>
      <c r="U3808" s="237" t="s">
        <v>6722</v>
      </c>
      <c r="V3808" s="236">
        <v>45569</v>
      </c>
      <c r="W3808" s="236" t="s">
        <v>6944</v>
      </c>
      <c r="X3808" s="237" t="s">
        <v>6721</v>
      </c>
      <c r="Y3808" s="237"/>
      <c r="Z3808" s="237"/>
      <c r="AA3808" s="225">
        <v>202409</v>
      </c>
      <c r="AB3808" s="246"/>
      <c r="AC3808" s="236" t="s">
        <v>7181</v>
      </c>
      <c r="AD3808" s="247" t="s">
        <v>7131</v>
      </c>
      <c r="AE3808" s="248">
        <v>0</v>
      </c>
      <c r="AF3808" s="247" t="s">
        <v>7131</v>
      </c>
      <c r="AG3808" s="242" t="str">
        <f>IFERROR(VLOOKUP(작성용!A:A,RM!A:D,4,0),"-")</f>
        <v>-</v>
      </c>
      <c r="AH3808" s="9" t="s">
        <v>6721</v>
      </c>
      <c r="AI3808" s="238" t="s">
        <v>6721</v>
      </c>
      <c r="AJ3808" s="238" t="s">
        <v>6721</v>
      </c>
      <c r="AK3808" s="238" t="s">
        <v>7182</v>
      </c>
      <c r="AL3808" s="238">
        <v>3807</v>
      </c>
    </row>
    <row r="3809" spans="1:38" x14ac:dyDescent="0.3">
      <c r="A3809" s="232">
        <v>6000384</v>
      </c>
      <c r="B3809" s="232" t="s">
        <v>10817</v>
      </c>
      <c r="C3809" s="244" t="s">
        <v>6717</v>
      </c>
      <c r="D3809" s="240" t="s">
        <v>10862</v>
      </c>
      <c r="E3809" s="239">
        <v>1311110114733</v>
      </c>
      <c r="F3809" s="243" t="s">
        <v>7179</v>
      </c>
      <c r="G3809" s="214">
        <v>0</v>
      </c>
      <c r="H3809" s="234" t="s">
        <v>6721</v>
      </c>
      <c r="I3809" s="234"/>
      <c r="J3809" s="234"/>
      <c r="K3809" s="234"/>
      <c r="L3809" s="234"/>
      <c r="M3809" s="234"/>
      <c r="N3809" s="234" t="s">
        <v>6946</v>
      </c>
      <c r="O3809" s="249"/>
      <c r="P3809" s="249"/>
      <c r="Q3809" s="226"/>
      <c r="R3809" s="212" t="s">
        <v>2</v>
      </c>
      <c r="S3809" s="213" t="s">
        <v>6721</v>
      </c>
      <c r="T3809" s="236" t="s">
        <v>10828</v>
      </c>
      <c r="U3809" s="237" t="s">
        <v>6722</v>
      </c>
      <c r="V3809" s="236">
        <v>45569</v>
      </c>
      <c r="W3809" s="236" t="s">
        <v>6944</v>
      </c>
      <c r="X3809" s="237" t="s">
        <v>6721</v>
      </c>
      <c r="Y3809" s="237"/>
      <c r="Z3809" s="237"/>
      <c r="AA3809" s="225">
        <v>202409</v>
      </c>
      <c r="AB3809" s="246"/>
      <c r="AC3809" s="236" t="s">
        <v>7181</v>
      </c>
      <c r="AD3809" s="247" t="s">
        <v>7115</v>
      </c>
      <c r="AE3809" s="248">
        <v>0</v>
      </c>
      <c r="AF3809" s="247" t="s">
        <v>7115</v>
      </c>
      <c r="AG3809" s="242" t="str">
        <f>IFERROR(VLOOKUP(작성용!A:A,RM!A:D,4,0),"-")</f>
        <v>-</v>
      </c>
      <c r="AH3809" s="9" t="s">
        <v>6721</v>
      </c>
      <c r="AI3809" s="238" t="s">
        <v>6721</v>
      </c>
      <c r="AJ3809" s="238" t="s">
        <v>6721</v>
      </c>
      <c r="AK3809" s="238" t="s">
        <v>7182</v>
      </c>
      <c r="AL3809" s="238">
        <v>3808</v>
      </c>
    </row>
    <row r="3810" spans="1:38" x14ac:dyDescent="0.3">
      <c r="A3810" s="250" t="s">
        <v>862</v>
      </c>
      <c r="B3810" s="250" t="s">
        <v>10863</v>
      </c>
      <c r="C3810" s="244" t="s">
        <v>6717</v>
      </c>
      <c r="D3810" s="240" t="s">
        <v>10864</v>
      </c>
      <c r="E3810" s="239" t="s">
        <v>10865</v>
      </c>
      <c r="F3810" s="243" t="s">
        <v>6729</v>
      </c>
      <c r="G3810" s="251">
        <v>0</v>
      </c>
      <c r="H3810" s="252" t="s">
        <v>7052</v>
      </c>
      <c r="I3810" s="252"/>
      <c r="J3810" s="234"/>
      <c r="K3810" s="252"/>
      <c r="L3810" s="252"/>
      <c r="M3810" s="252"/>
      <c r="N3810" s="252" t="s">
        <v>6946</v>
      </c>
      <c r="O3810" s="253" t="s">
        <v>10772</v>
      </c>
      <c r="P3810" s="253" t="s">
        <v>10774</v>
      </c>
      <c r="Q3810" s="254" t="s">
        <v>10768</v>
      </c>
      <c r="R3810" s="255" t="s">
        <v>10866</v>
      </c>
      <c r="S3810" s="256" t="s">
        <v>10867</v>
      </c>
      <c r="T3810" s="236">
        <v>45537</v>
      </c>
      <c r="U3810" s="237" t="s">
        <v>6722</v>
      </c>
      <c r="V3810" s="237">
        <v>45569</v>
      </c>
      <c r="W3810" s="237">
        <v>45576</v>
      </c>
      <c r="X3810" s="257" t="s">
        <v>6721</v>
      </c>
      <c r="Y3810" s="257"/>
      <c r="Z3810" s="237" t="s">
        <v>10868</v>
      </c>
      <c r="AA3810" s="225">
        <v>202409</v>
      </c>
      <c r="AB3810" s="258"/>
      <c r="AC3810" s="259" t="s">
        <v>6708</v>
      </c>
      <c r="AD3810" s="260" t="s">
        <v>6709</v>
      </c>
      <c r="AE3810" s="261">
        <v>0</v>
      </c>
      <c r="AF3810" s="260" t="s">
        <v>6709</v>
      </c>
      <c r="AG3810" s="242" t="str">
        <f>IFERROR(VLOOKUP(작성용!A:A,RM!A:D,4,0),"-")</f>
        <v>박재현</v>
      </c>
      <c r="AH3810" s="262" t="s">
        <v>8489</v>
      </c>
      <c r="AI3810" s="263" t="s">
        <v>10869</v>
      </c>
      <c r="AJ3810" s="263" t="s">
        <v>6721</v>
      </c>
      <c r="AK3810" s="263" t="s">
        <v>6726</v>
      </c>
      <c r="AL3810" s="238">
        <v>3809</v>
      </c>
    </row>
    <row r="3811" spans="1:38" x14ac:dyDescent="0.3">
      <c r="A3811" s="250" t="s">
        <v>862</v>
      </c>
      <c r="B3811" s="250" t="s">
        <v>10863</v>
      </c>
      <c r="C3811" s="244" t="s">
        <v>6717</v>
      </c>
      <c r="D3811" s="240" t="s">
        <v>9979</v>
      </c>
      <c r="E3811" s="239" t="s">
        <v>5963</v>
      </c>
      <c r="F3811" s="243" t="s">
        <v>6729</v>
      </c>
      <c r="G3811" s="251">
        <v>0</v>
      </c>
      <c r="H3811" s="252" t="s">
        <v>7052</v>
      </c>
      <c r="I3811" s="252"/>
      <c r="J3811" s="234"/>
      <c r="K3811" s="252"/>
      <c r="L3811" s="252"/>
      <c r="M3811" s="252"/>
      <c r="N3811" s="252" t="s">
        <v>6946</v>
      </c>
      <c r="O3811" s="253" t="s">
        <v>10772</v>
      </c>
      <c r="P3811" s="253" t="s">
        <v>10774</v>
      </c>
      <c r="Q3811" s="254" t="s">
        <v>10768</v>
      </c>
      <c r="R3811" s="255" t="s">
        <v>5964</v>
      </c>
      <c r="S3811" s="256" t="s">
        <v>10870</v>
      </c>
      <c r="T3811" s="236">
        <v>45537</v>
      </c>
      <c r="U3811" s="237" t="s">
        <v>6722</v>
      </c>
      <c r="V3811" s="237">
        <v>45569</v>
      </c>
      <c r="W3811" s="237">
        <v>45576</v>
      </c>
      <c r="X3811" s="257" t="s">
        <v>6721</v>
      </c>
      <c r="Y3811" s="257"/>
      <c r="Z3811" s="237" t="s">
        <v>10868</v>
      </c>
      <c r="AA3811" s="225">
        <v>202409</v>
      </c>
      <c r="AB3811" s="258"/>
      <c r="AC3811" s="259" t="s">
        <v>6708</v>
      </c>
      <c r="AD3811" s="260" t="s">
        <v>6709</v>
      </c>
      <c r="AE3811" s="261">
        <v>0</v>
      </c>
      <c r="AF3811" s="260" t="s">
        <v>6709</v>
      </c>
      <c r="AG3811" s="242" t="str">
        <f>IFERROR(VLOOKUP(작성용!A:A,RM!A:D,4,0),"-")</f>
        <v>박재현</v>
      </c>
      <c r="AH3811" s="262" t="s">
        <v>8489</v>
      </c>
      <c r="AI3811" s="263" t="s">
        <v>10869</v>
      </c>
      <c r="AJ3811" s="263" t="s">
        <v>6721</v>
      </c>
      <c r="AK3811" s="263" t="s">
        <v>6726</v>
      </c>
      <c r="AL3811" s="238">
        <v>3810</v>
      </c>
    </row>
    <row r="3812" spans="1:38" x14ac:dyDescent="0.3">
      <c r="A3812" s="250" t="s">
        <v>862</v>
      </c>
      <c r="B3812" s="250" t="s">
        <v>10863</v>
      </c>
      <c r="C3812" s="244" t="s">
        <v>6717</v>
      </c>
      <c r="D3812" s="240" t="s">
        <v>9697</v>
      </c>
      <c r="E3812" s="239" t="s">
        <v>5791</v>
      </c>
      <c r="F3812" s="243" t="s">
        <v>6729</v>
      </c>
      <c r="G3812" s="251">
        <v>0</v>
      </c>
      <c r="H3812" s="252" t="s">
        <v>7052</v>
      </c>
      <c r="I3812" s="252"/>
      <c r="J3812" s="234"/>
      <c r="K3812" s="252"/>
      <c r="L3812" s="252"/>
      <c r="M3812" s="252"/>
      <c r="N3812" s="252" t="s">
        <v>6946</v>
      </c>
      <c r="O3812" s="253" t="s">
        <v>10772</v>
      </c>
      <c r="P3812" s="253" t="s">
        <v>10774</v>
      </c>
      <c r="Q3812" s="254" t="s">
        <v>10768</v>
      </c>
      <c r="R3812" s="255" t="s">
        <v>5792</v>
      </c>
      <c r="S3812" s="256" t="s">
        <v>10871</v>
      </c>
      <c r="T3812" s="236">
        <v>45537</v>
      </c>
      <c r="U3812" s="237" t="s">
        <v>6722</v>
      </c>
      <c r="V3812" s="237">
        <v>45569</v>
      </c>
      <c r="W3812" s="237">
        <v>45576</v>
      </c>
      <c r="X3812" s="257" t="s">
        <v>6721</v>
      </c>
      <c r="Y3812" s="257"/>
      <c r="Z3812" s="237" t="s">
        <v>10868</v>
      </c>
      <c r="AA3812" s="225">
        <v>202409</v>
      </c>
      <c r="AB3812" s="258"/>
      <c r="AC3812" s="259" t="s">
        <v>6708</v>
      </c>
      <c r="AD3812" s="260" t="s">
        <v>6709</v>
      </c>
      <c r="AE3812" s="261">
        <v>0</v>
      </c>
      <c r="AF3812" s="260" t="s">
        <v>6709</v>
      </c>
      <c r="AG3812" s="242" t="str">
        <f>IFERROR(VLOOKUP(작성용!A:A,RM!A:D,4,0),"-")</f>
        <v>박재현</v>
      </c>
      <c r="AH3812" s="262" t="s">
        <v>8489</v>
      </c>
      <c r="AI3812" s="263" t="s">
        <v>10869</v>
      </c>
      <c r="AJ3812" s="263" t="s">
        <v>6721</v>
      </c>
      <c r="AK3812" s="263" t="s">
        <v>6726</v>
      </c>
      <c r="AL3812" s="238">
        <v>3811</v>
      </c>
    </row>
    <row r="3813" spans="1:38" x14ac:dyDescent="0.3">
      <c r="A3813" s="250" t="s">
        <v>862</v>
      </c>
      <c r="B3813" s="250" t="s">
        <v>10863</v>
      </c>
      <c r="C3813" s="244" t="s">
        <v>6717</v>
      </c>
      <c r="D3813" s="240" t="s">
        <v>8788</v>
      </c>
      <c r="E3813" s="239" t="s">
        <v>5424</v>
      </c>
      <c r="F3813" s="243" t="s">
        <v>6729</v>
      </c>
      <c r="G3813" s="251">
        <v>0</v>
      </c>
      <c r="H3813" s="252" t="s">
        <v>7052</v>
      </c>
      <c r="I3813" s="252"/>
      <c r="J3813" s="234"/>
      <c r="K3813" s="252"/>
      <c r="L3813" s="252"/>
      <c r="M3813" s="252"/>
      <c r="N3813" s="252" t="s">
        <v>6946</v>
      </c>
      <c r="O3813" s="253" t="s">
        <v>10772</v>
      </c>
      <c r="P3813" s="253" t="s">
        <v>10774</v>
      </c>
      <c r="Q3813" s="254" t="s">
        <v>10768</v>
      </c>
      <c r="R3813" s="255" t="s">
        <v>5425</v>
      </c>
      <c r="S3813" s="256" t="s">
        <v>10872</v>
      </c>
      <c r="T3813" s="236">
        <v>45537</v>
      </c>
      <c r="U3813" s="237" t="s">
        <v>6722</v>
      </c>
      <c r="V3813" s="237">
        <v>45569</v>
      </c>
      <c r="W3813" s="237">
        <v>45576</v>
      </c>
      <c r="X3813" s="257" t="s">
        <v>6721</v>
      </c>
      <c r="Y3813" s="257"/>
      <c r="Z3813" s="237" t="s">
        <v>10868</v>
      </c>
      <c r="AA3813" s="225">
        <v>202409</v>
      </c>
      <c r="AB3813" s="258"/>
      <c r="AC3813" s="259" t="s">
        <v>6708</v>
      </c>
      <c r="AD3813" s="260" t="s">
        <v>6709</v>
      </c>
      <c r="AE3813" s="261">
        <v>0</v>
      </c>
      <c r="AF3813" s="260" t="s">
        <v>6709</v>
      </c>
      <c r="AG3813" s="242" t="str">
        <f>IFERROR(VLOOKUP(작성용!A:A,RM!A:D,4,0),"-")</f>
        <v>박재현</v>
      </c>
      <c r="AH3813" s="262" t="s">
        <v>8489</v>
      </c>
      <c r="AI3813" s="263" t="s">
        <v>10869</v>
      </c>
      <c r="AJ3813" s="263" t="s">
        <v>6721</v>
      </c>
      <c r="AK3813" s="263" t="s">
        <v>6726</v>
      </c>
      <c r="AL3813" s="238">
        <v>3812</v>
      </c>
    </row>
    <row r="3814" spans="1:38" x14ac:dyDescent="0.3">
      <c r="A3814" s="250" t="s">
        <v>862</v>
      </c>
      <c r="B3814" s="250" t="s">
        <v>10863</v>
      </c>
      <c r="C3814" s="244" t="s">
        <v>6717</v>
      </c>
      <c r="D3814" s="240" t="s">
        <v>8495</v>
      </c>
      <c r="E3814" s="239" t="s">
        <v>5180</v>
      </c>
      <c r="F3814" s="243" t="s">
        <v>6729</v>
      </c>
      <c r="G3814" s="251">
        <v>0</v>
      </c>
      <c r="H3814" s="252" t="s">
        <v>7052</v>
      </c>
      <c r="I3814" s="252"/>
      <c r="J3814" s="234"/>
      <c r="K3814" s="252"/>
      <c r="L3814" s="252"/>
      <c r="M3814" s="252"/>
      <c r="N3814" s="252" t="s">
        <v>6946</v>
      </c>
      <c r="O3814" s="253" t="s">
        <v>10772</v>
      </c>
      <c r="P3814" s="253" t="s">
        <v>10774</v>
      </c>
      <c r="Q3814" s="254" t="s">
        <v>10768</v>
      </c>
      <c r="R3814" s="255" t="s">
        <v>5181</v>
      </c>
      <c r="S3814" s="256" t="s">
        <v>8496</v>
      </c>
      <c r="T3814" s="236">
        <v>45537</v>
      </c>
      <c r="U3814" s="237" t="s">
        <v>6722</v>
      </c>
      <c r="V3814" s="237">
        <v>45569</v>
      </c>
      <c r="W3814" s="237">
        <v>45576</v>
      </c>
      <c r="X3814" s="257" t="s">
        <v>6721</v>
      </c>
      <c r="Y3814" s="257"/>
      <c r="Z3814" s="237" t="s">
        <v>10868</v>
      </c>
      <c r="AA3814" s="225">
        <v>202409</v>
      </c>
      <c r="AB3814" s="258"/>
      <c r="AC3814" s="259" t="s">
        <v>6708</v>
      </c>
      <c r="AD3814" s="260" t="s">
        <v>6709</v>
      </c>
      <c r="AE3814" s="261">
        <v>0</v>
      </c>
      <c r="AF3814" s="260" t="s">
        <v>6709</v>
      </c>
      <c r="AG3814" s="242" t="str">
        <f>IFERROR(VLOOKUP(작성용!A:A,RM!A:D,4,0),"-")</f>
        <v>박재현</v>
      </c>
      <c r="AH3814" s="262" t="s">
        <v>8489</v>
      </c>
      <c r="AI3814" s="263" t="s">
        <v>10869</v>
      </c>
      <c r="AJ3814" s="263" t="s">
        <v>6721</v>
      </c>
      <c r="AK3814" s="263" t="s">
        <v>6726</v>
      </c>
      <c r="AL3814" s="238">
        <v>3813</v>
      </c>
    </row>
    <row r="3815" spans="1:38" x14ac:dyDescent="0.3">
      <c r="A3815" s="250" t="s">
        <v>862</v>
      </c>
      <c r="B3815" s="250" t="s">
        <v>10863</v>
      </c>
      <c r="C3815" s="244" t="s">
        <v>6717</v>
      </c>
      <c r="D3815" s="240" t="s">
        <v>10305</v>
      </c>
      <c r="E3815" s="239" t="s">
        <v>6524</v>
      </c>
      <c r="F3815" s="243" t="s">
        <v>6729</v>
      </c>
      <c r="G3815" s="251">
        <v>0</v>
      </c>
      <c r="H3815" s="252" t="s">
        <v>7052</v>
      </c>
      <c r="I3815" s="252"/>
      <c r="J3815" s="234"/>
      <c r="K3815" s="252"/>
      <c r="L3815" s="252"/>
      <c r="M3815" s="252"/>
      <c r="N3815" s="252" t="s">
        <v>6946</v>
      </c>
      <c r="O3815" s="253" t="s">
        <v>10772</v>
      </c>
      <c r="P3815" s="253" t="s">
        <v>10774</v>
      </c>
      <c r="Q3815" s="254" t="s">
        <v>10768</v>
      </c>
      <c r="R3815" s="255" t="s">
        <v>6525</v>
      </c>
      <c r="S3815" s="256" t="s">
        <v>10873</v>
      </c>
      <c r="T3815" s="236">
        <v>45537</v>
      </c>
      <c r="U3815" s="237" t="s">
        <v>6722</v>
      </c>
      <c r="V3815" s="237">
        <v>45569</v>
      </c>
      <c r="W3815" s="237">
        <v>45576</v>
      </c>
      <c r="X3815" s="257" t="s">
        <v>6721</v>
      </c>
      <c r="Y3815" s="257"/>
      <c r="Z3815" s="237" t="s">
        <v>10868</v>
      </c>
      <c r="AA3815" s="225">
        <v>202409</v>
      </c>
      <c r="AB3815" s="258"/>
      <c r="AC3815" s="259" t="s">
        <v>6708</v>
      </c>
      <c r="AD3815" s="260" t="s">
        <v>6709</v>
      </c>
      <c r="AE3815" s="261">
        <v>0</v>
      </c>
      <c r="AF3815" s="260" t="s">
        <v>6709</v>
      </c>
      <c r="AG3815" s="242" t="str">
        <f>IFERROR(VLOOKUP(작성용!A:A,RM!A:D,4,0),"-")</f>
        <v>박재현</v>
      </c>
      <c r="AH3815" s="262" t="s">
        <v>8489</v>
      </c>
      <c r="AI3815" s="263" t="s">
        <v>10869</v>
      </c>
      <c r="AJ3815" s="263" t="s">
        <v>6721</v>
      </c>
      <c r="AK3815" s="263" t="s">
        <v>6726</v>
      </c>
      <c r="AL3815" s="238">
        <v>3814</v>
      </c>
    </row>
    <row r="3816" spans="1:38" x14ac:dyDescent="0.3">
      <c r="A3816" s="250" t="s">
        <v>862</v>
      </c>
      <c r="B3816" s="250" t="s">
        <v>10863</v>
      </c>
      <c r="C3816" s="244" t="s">
        <v>6717</v>
      </c>
      <c r="D3816" s="240" t="s">
        <v>10314</v>
      </c>
      <c r="E3816" s="239" t="s">
        <v>6542</v>
      </c>
      <c r="F3816" s="243" t="s">
        <v>6729</v>
      </c>
      <c r="G3816" s="251">
        <v>0</v>
      </c>
      <c r="H3816" s="252" t="s">
        <v>7052</v>
      </c>
      <c r="I3816" s="252"/>
      <c r="J3816" s="234"/>
      <c r="K3816" s="252"/>
      <c r="L3816" s="252"/>
      <c r="M3816" s="252"/>
      <c r="N3816" s="252" t="s">
        <v>6946</v>
      </c>
      <c r="O3816" s="253" t="s">
        <v>10772</v>
      </c>
      <c r="P3816" s="253" t="s">
        <v>10774</v>
      </c>
      <c r="Q3816" s="254" t="s">
        <v>10768</v>
      </c>
      <c r="R3816" s="255" t="s">
        <v>6543</v>
      </c>
      <c r="S3816" s="256" t="s">
        <v>10874</v>
      </c>
      <c r="T3816" s="236">
        <v>45537</v>
      </c>
      <c r="U3816" s="237" t="s">
        <v>6722</v>
      </c>
      <c r="V3816" s="237">
        <v>45569</v>
      </c>
      <c r="W3816" s="237">
        <v>45576</v>
      </c>
      <c r="X3816" s="257" t="s">
        <v>6721</v>
      </c>
      <c r="Y3816" s="257"/>
      <c r="Z3816" s="237" t="s">
        <v>10868</v>
      </c>
      <c r="AA3816" s="225">
        <v>202409</v>
      </c>
      <c r="AB3816" s="258"/>
      <c r="AC3816" s="259" t="s">
        <v>6708</v>
      </c>
      <c r="AD3816" s="260" t="s">
        <v>6709</v>
      </c>
      <c r="AE3816" s="261">
        <v>0</v>
      </c>
      <c r="AF3816" s="260" t="s">
        <v>6709</v>
      </c>
      <c r="AG3816" s="242" t="str">
        <f>IFERROR(VLOOKUP(작성용!A:A,RM!A:D,4,0),"-")</f>
        <v>박재현</v>
      </c>
      <c r="AH3816" s="262" t="s">
        <v>8489</v>
      </c>
      <c r="AI3816" s="263" t="s">
        <v>10869</v>
      </c>
      <c r="AJ3816" s="263" t="s">
        <v>6721</v>
      </c>
      <c r="AK3816" s="263" t="s">
        <v>6726</v>
      </c>
      <c r="AL3816" s="238">
        <v>3815</v>
      </c>
    </row>
    <row r="3817" spans="1:38" x14ac:dyDescent="0.3">
      <c r="A3817" s="250" t="s">
        <v>862</v>
      </c>
      <c r="B3817" s="250" t="s">
        <v>10863</v>
      </c>
      <c r="C3817" s="244" t="s">
        <v>6717</v>
      </c>
      <c r="D3817" s="240" t="s">
        <v>8127</v>
      </c>
      <c r="E3817" s="239" t="s">
        <v>4815</v>
      </c>
      <c r="F3817" s="243" t="s">
        <v>6729</v>
      </c>
      <c r="G3817" s="251">
        <v>0</v>
      </c>
      <c r="H3817" s="252" t="s">
        <v>7052</v>
      </c>
      <c r="I3817" s="252"/>
      <c r="J3817" s="234"/>
      <c r="K3817" s="252"/>
      <c r="L3817" s="252"/>
      <c r="M3817" s="252"/>
      <c r="N3817" s="252" t="s">
        <v>6946</v>
      </c>
      <c r="O3817" s="253" t="s">
        <v>10772</v>
      </c>
      <c r="P3817" s="253" t="s">
        <v>10774</v>
      </c>
      <c r="Q3817" s="254" t="s">
        <v>10768</v>
      </c>
      <c r="R3817" s="255" t="s">
        <v>4816</v>
      </c>
      <c r="S3817" s="256" t="s">
        <v>10875</v>
      </c>
      <c r="T3817" s="236">
        <v>45537</v>
      </c>
      <c r="U3817" s="237" t="s">
        <v>6722</v>
      </c>
      <c r="V3817" s="237">
        <v>45569</v>
      </c>
      <c r="W3817" s="237">
        <v>45576</v>
      </c>
      <c r="X3817" s="257" t="s">
        <v>6721</v>
      </c>
      <c r="Y3817" s="257"/>
      <c r="Z3817" s="237" t="s">
        <v>10868</v>
      </c>
      <c r="AA3817" s="225">
        <v>202409</v>
      </c>
      <c r="AB3817" s="258"/>
      <c r="AC3817" s="259" t="s">
        <v>6708</v>
      </c>
      <c r="AD3817" s="260" t="s">
        <v>6709</v>
      </c>
      <c r="AE3817" s="261">
        <v>0</v>
      </c>
      <c r="AF3817" s="260" t="s">
        <v>6709</v>
      </c>
      <c r="AG3817" s="242" t="str">
        <f>IFERROR(VLOOKUP(작성용!A:A,RM!A:D,4,0),"-")</f>
        <v>박재현</v>
      </c>
      <c r="AH3817" s="262" t="s">
        <v>8489</v>
      </c>
      <c r="AI3817" s="263" t="s">
        <v>10869</v>
      </c>
      <c r="AJ3817" s="263" t="s">
        <v>6721</v>
      </c>
      <c r="AK3817" s="263" t="s">
        <v>6726</v>
      </c>
      <c r="AL3817" s="238">
        <v>3816</v>
      </c>
    </row>
    <row r="3818" spans="1:38" x14ac:dyDescent="0.3">
      <c r="A3818" s="250" t="s">
        <v>862</v>
      </c>
      <c r="B3818" s="250" t="s">
        <v>10863</v>
      </c>
      <c r="C3818" s="244" t="s">
        <v>6717</v>
      </c>
      <c r="D3818" s="240" t="s">
        <v>10876</v>
      </c>
      <c r="E3818" s="239" t="s">
        <v>10877</v>
      </c>
      <c r="F3818" s="243" t="s">
        <v>6729</v>
      </c>
      <c r="G3818" s="251">
        <v>0</v>
      </c>
      <c r="H3818" s="252" t="s">
        <v>7052</v>
      </c>
      <c r="I3818" s="252"/>
      <c r="J3818" s="234"/>
      <c r="K3818" s="252"/>
      <c r="L3818" s="252"/>
      <c r="M3818" s="252"/>
      <c r="N3818" s="252" t="s">
        <v>6946</v>
      </c>
      <c r="O3818" s="253" t="s">
        <v>10772</v>
      </c>
      <c r="P3818" s="253" t="s">
        <v>10774</v>
      </c>
      <c r="Q3818" s="254" t="s">
        <v>10768</v>
      </c>
      <c r="R3818" s="255" t="s">
        <v>10878</v>
      </c>
      <c r="S3818" s="256" t="s">
        <v>10879</v>
      </c>
      <c r="T3818" s="236">
        <v>45537</v>
      </c>
      <c r="U3818" s="237" t="s">
        <v>6722</v>
      </c>
      <c r="V3818" s="237">
        <v>45569</v>
      </c>
      <c r="W3818" s="237">
        <v>45576</v>
      </c>
      <c r="X3818" s="257" t="s">
        <v>6721</v>
      </c>
      <c r="Y3818" s="257"/>
      <c r="Z3818" s="237" t="s">
        <v>10868</v>
      </c>
      <c r="AA3818" s="225">
        <v>202409</v>
      </c>
      <c r="AB3818" s="258"/>
      <c r="AC3818" s="259" t="s">
        <v>6708</v>
      </c>
      <c r="AD3818" s="260" t="s">
        <v>6709</v>
      </c>
      <c r="AE3818" s="261">
        <v>0</v>
      </c>
      <c r="AF3818" s="260" t="s">
        <v>6709</v>
      </c>
      <c r="AG3818" s="242" t="str">
        <f>IFERROR(VLOOKUP(작성용!A:A,RM!A:D,4,0),"-")</f>
        <v>박재현</v>
      </c>
      <c r="AH3818" s="262" t="s">
        <v>8489</v>
      </c>
      <c r="AI3818" s="263" t="s">
        <v>10869</v>
      </c>
      <c r="AJ3818" s="263" t="s">
        <v>6721</v>
      </c>
      <c r="AK3818" s="263" t="s">
        <v>6726</v>
      </c>
      <c r="AL3818" s="238">
        <v>3817</v>
      </c>
    </row>
    <row r="3819" spans="1:38" x14ac:dyDescent="0.3">
      <c r="A3819" s="250" t="s">
        <v>862</v>
      </c>
      <c r="B3819" s="250" t="s">
        <v>10863</v>
      </c>
      <c r="C3819" s="244" t="s">
        <v>6717</v>
      </c>
      <c r="D3819" s="240" t="s">
        <v>10078</v>
      </c>
      <c r="E3819" s="239" t="s">
        <v>6049</v>
      </c>
      <c r="F3819" s="243" t="s">
        <v>6729</v>
      </c>
      <c r="G3819" s="251">
        <v>0</v>
      </c>
      <c r="H3819" s="252" t="s">
        <v>7052</v>
      </c>
      <c r="I3819" s="252"/>
      <c r="J3819" s="234"/>
      <c r="K3819" s="252"/>
      <c r="L3819" s="252"/>
      <c r="M3819" s="252"/>
      <c r="N3819" s="252" t="s">
        <v>6946</v>
      </c>
      <c r="O3819" s="253" t="s">
        <v>10772</v>
      </c>
      <c r="P3819" s="253" t="s">
        <v>10774</v>
      </c>
      <c r="Q3819" s="254" t="s">
        <v>10768</v>
      </c>
      <c r="R3819" s="255" t="s">
        <v>6050</v>
      </c>
      <c r="S3819" s="256" t="s">
        <v>10880</v>
      </c>
      <c r="T3819" s="236">
        <v>45537</v>
      </c>
      <c r="U3819" s="237" t="s">
        <v>6722</v>
      </c>
      <c r="V3819" s="237">
        <v>45569</v>
      </c>
      <c r="W3819" s="237">
        <v>45576</v>
      </c>
      <c r="X3819" s="257" t="s">
        <v>6721</v>
      </c>
      <c r="Y3819" s="257"/>
      <c r="Z3819" s="237" t="s">
        <v>10868</v>
      </c>
      <c r="AA3819" s="225">
        <v>202409</v>
      </c>
      <c r="AB3819" s="258"/>
      <c r="AC3819" s="259" t="s">
        <v>6708</v>
      </c>
      <c r="AD3819" s="260" t="s">
        <v>6709</v>
      </c>
      <c r="AE3819" s="261">
        <v>0</v>
      </c>
      <c r="AF3819" s="260" t="s">
        <v>6709</v>
      </c>
      <c r="AG3819" s="242" t="str">
        <f>IFERROR(VLOOKUP(작성용!A:A,RM!A:D,4,0),"-")</f>
        <v>박재현</v>
      </c>
      <c r="AH3819" s="262" t="s">
        <v>8489</v>
      </c>
      <c r="AI3819" s="263" t="s">
        <v>10869</v>
      </c>
      <c r="AJ3819" s="263" t="s">
        <v>6721</v>
      </c>
      <c r="AK3819" s="263" t="s">
        <v>6726</v>
      </c>
      <c r="AL3819" s="238">
        <v>3818</v>
      </c>
    </row>
    <row r="3820" spans="1:38" x14ac:dyDescent="0.3">
      <c r="A3820" s="250" t="s">
        <v>862</v>
      </c>
      <c r="B3820" s="250" t="s">
        <v>10863</v>
      </c>
      <c r="C3820" s="244" t="s">
        <v>6717</v>
      </c>
      <c r="D3820" s="240" t="s">
        <v>10574</v>
      </c>
      <c r="E3820" s="239" t="s">
        <v>10575</v>
      </c>
      <c r="F3820" s="243" t="s">
        <v>6729</v>
      </c>
      <c r="G3820" s="251">
        <v>0</v>
      </c>
      <c r="H3820" s="252" t="s">
        <v>7052</v>
      </c>
      <c r="I3820" s="252"/>
      <c r="J3820" s="234"/>
      <c r="K3820" s="252"/>
      <c r="L3820" s="252"/>
      <c r="M3820" s="252"/>
      <c r="N3820" s="252" t="s">
        <v>6946</v>
      </c>
      <c r="O3820" s="253" t="s">
        <v>10772</v>
      </c>
      <c r="P3820" s="253" t="s">
        <v>10774</v>
      </c>
      <c r="Q3820" s="254" t="s">
        <v>10768</v>
      </c>
      <c r="R3820" s="255" t="s">
        <v>10576</v>
      </c>
      <c r="S3820" s="256" t="s">
        <v>10881</v>
      </c>
      <c r="T3820" s="236">
        <v>45537</v>
      </c>
      <c r="U3820" s="237" t="s">
        <v>6722</v>
      </c>
      <c r="V3820" s="237">
        <v>45569</v>
      </c>
      <c r="W3820" s="237">
        <v>45576</v>
      </c>
      <c r="X3820" s="257" t="s">
        <v>6721</v>
      </c>
      <c r="Y3820" s="257"/>
      <c r="Z3820" s="237" t="s">
        <v>10868</v>
      </c>
      <c r="AA3820" s="225">
        <v>202409</v>
      </c>
      <c r="AB3820" s="258"/>
      <c r="AC3820" s="259" t="s">
        <v>6708</v>
      </c>
      <c r="AD3820" s="260" t="s">
        <v>6709</v>
      </c>
      <c r="AE3820" s="261">
        <v>0</v>
      </c>
      <c r="AF3820" s="260" t="s">
        <v>6709</v>
      </c>
      <c r="AG3820" s="242" t="str">
        <f>IFERROR(VLOOKUP(작성용!A:A,RM!A:D,4,0),"-")</f>
        <v>박재현</v>
      </c>
      <c r="AH3820" s="262" t="s">
        <v>8489</v>
      </c>
      <c r="AI3820" s="263" t="s">
        <v>10869</v>
      </c>
      <c r="AJ3820" s="263" t="s">
        <v>6721</v>
      </c>
      <c r="AK3820" s="263" t="s">
        <v>6726</v>
      </c>
      <c r="AL3820" s="238">
        <v>3819</v>
      </c>
    </row>
    <row r="3821" spans="1:38" x14ac:dyDescent="0.3">
      <c r="A3821" s="250" t="s">
        <v>862</v>
      </c>
      <c r="B3821" s="250" t="s">
        <v>10863</v>
      </c>
      <c r="C3821" s="244" t="s">
        <v>6717</v>
      </c>
      <c r="D3821" s="240" t="s">
        <v>8104</v>
      </c>
      <c r="E3821" s="239" t="s">
        <v>4757</v>
      </c>
      <c r="F3821" s="243" t="s">
        <v>6729</v>
      </c>
      <c r="G3821" s="251">
        <v>0</v>
      </c>
      <c r="H3821" s="252" t="s">
        <v>7052</v>
      </c>
      <c r="I3821" s="252"/>
      <c r="J3821" s="234"/>
      <c r="K3821" s="252"/>
      <c r="L3821" s="252"/>
      <c r="M3821" s="252"/>
      <c r="N3821" s="252" t="s">
        <v>6946</v>
      </c>
      <c r="O3821" s="253" t="s">
        <v>10772</v>
      </c>
      <c r="P3821" s="253" t="s">
        <v>10774</v>
      </c>
      <c r="Q3821" s="254" t="s">
        <v>10768</v>
      </c>
      <c r="R3821" s="255" t="s">
        <v>4758</v>
      </c>
      <c r="S3821" s="256" t="s">
        <v>10882</v>
      </c>
      <c r="T3821" s="236">
        <v>45537</v>
      </c>
      <c r="U3821" s="237" t="s">
        <v>6722</v>
      </c>
      <c r="V3821" s="237">
        <v>45569</v>
      </c>
      <c r="W3821" s="237">
        <v>45576</v>
      </c>
      <c r="X3821" s="257" t="s">
        <v>6721</v>
      </c>
      <c r="Y3821" s="257"/>
      <c r="Z3821" s="237" t="s">
        <v>10868</v>
      </c>
      <c r="AA3821" s="225">
        <v>202409</v>
      </c>
      <c r="AB3821" s="258"/>
      <c r="AC3821" s="259" t="s">
        <v>6708</v>
      </c>
      <c r="AD3821" s="260" t="s">
        <v>6709</v>
      </c>
      <c r="AE3821" s="261">
        <v>0</v>
      </c>
      <c r="AF3821" s="260" t="s">
        <v>6709</v>
      </c>
      <c r="AG3821" s="242" t="str">
        <f>IFERROR(VLOOKUP(작성용!A:A,RM!A:D,4,0),"-")</f>
        <v>박재현</v>
      </c>
      <c r="AH3821" s="262" t="s">
        <v>8489</v>
      </c>
      <c r="AI3821" s="263" t="s">
        <v>10869</v>
      </c>
      <c r="AJ3821" s="263" t="s">
        <v>6721</v>
      </c>
      <c r="AK3821" s="263" t="s">
        <v>6726</v>
      </c>
      <c r="AL3821" s="238">
        <v>3820</v>
      </c>
    </row>
    <row r="3822" spans="1:38" x14ac:dyDescent="0.3">
      <c r="A3822" s="250" t="s">
        <v>862</v>
      </c>
      <c r="B3822" s="250" t="s">
        <v>10863</v>
      </c>
      <c r="C3822" s="244" t="s">
        <v>6717</v>
      </c>
      <c r="D3822" s="240" t="s">
        <v>8823</v>
      </c>
      <c r="E3822" s="239" t="s">
        <v>5454</v>
      </c>
      <c r="F3822" s="243" t="s">
        <v>6729</v>
      </c>
      <c r="G3822" s="251">
        <v>0</v>
      </c>
      <c r="H3822" s="252" t="s">
        <v>7052</v>
      </c>
      <c r="I3822" s="252"/>
      <c r="J3822" s="234"/>
      <c r="K3822" s="252"/>
      <c r="L3822" s="252"/>
      <c r="M3822" s="252"/>
      <c r="N3822" s="252" t="s">
        <v>6946</v>
      </c>
      <c r="O3822" s="253" t="s">
        <v>10772</v>
      </c>
      <c r="P3822" s="253" t="s">
        <v>10774</v>
      </c>
      <c r="Q3822" s="254" t="s">
        <v>10768</v>
      </c>
      <c r="R3822" s="255" t="s">
        <v>5455</v>
      </c>
      <c r="S3822" s="256" t="s">
        <v>10883</v>
      </c>
      <c r="T3822" s="236">
        <v>45537</v>
      </c>
      <c r="U3822" s="237" t="s">
        <v>6722</v>
      </c>
      <c r="V3822" s="237">
        <v>45569</v>
      </c>
      <c r="W3822" s="237">
        <v>45576</v>
      </c>
      <c r="X3822" s="257" t="s">
        <v>6721</v>
      </c>
      <c r="Y3822" s="257"/>
      <c r="Z3822" s="237" t="s">
        <v>10868</v>
      </c>
      <c r="AA3822" s="225">
        <v>202409</v>
      </c>
      <c r="AB3822" s="258"/>
      <c r="AC3822" s="259" t="s">
        <v>6708</v>
      </c>
      <c r="AD3822" s="260" t="s">
        <v>6709</v>
      </c>
      <c r="AE3822" s="261">
        <v>0</v>
      </c>
      <c r="AF3822" s="260" t="s">
        <v>6709</v>
      </c>
      <c r="AG3822" s="242" t="str">
        <f>IFERROR(VLOOKUP(작성용!A:A,RM!A:D,4,0),"-")</f>
        <v>박재현</v>
      </c>
      <c r="AH3822" s="262" t="s">
        <v>8489</v>
      </c>
      <c r="AI3822" s="263" t="s">
        <v>10869</v>
      </c>
      <c r="AJ3822" s="263" t="s">
        <v>6721</v>
      </c>
      <c r="AK3822" s="263" t="s">
        <v>6726</v>
      </c>
      <c r="AL3822" s="238">
        <v>3821</v>
      </c>
    </row>
    <row r="3823" spans="1:38" x14ac:dyDescent="0.3">
      <c r="A3823" s="250" t="s">
        <v>862</v>
      </c>
      <c r="B3823" s="250" t="s">
        <v>10863</v>
      </c>
      <c r="C3823" s="244" t="s">
        <v>6717</v>
      </c>
      <c r="D3823" s="240" t="s">
        <v>6742</v>
      </c>
      <c r="E3823" s="239" t="s">
        <v>3952</v>
      </c>
      <c r="F3823" s="243" t="s">
        <v>6729</v>
      </c>
      <c r="G3823" s="251">
        <v>0</v>
      </c>
      <c r="H3823" s="252" t="s">
        <v>7052</v>
      </c>
      <c r="I3823" s="252"/>
      <c r="J3823" s="234"/>
      <c r="K3823" s="252"/>
      <c r="L3823" s="252"/>
      <c r="M3823" s="252"/>
      <c r="N3823" s="252" t="s">
        <v>6946</v>
      </c>
      <c r="O3823" s="253" t="s">
        <v>10772</v>
      </c>
      <c r="P3823" s="253" t="s">
        <v>10774</v>
      </c>
      <c r="Q3823" s="254" t="s">
        <v>10768</v>
      </c>
      <c r="R3823" s="255" t="s">
        <v>4203</v>
      </c>
      <c r="S3823" s="256" t="s">
        <v>10884</v>
      </c>
      <c r="T3823" s="236">
        <v>45537</v>
      </c>
      <c r="U3823" s="237" t="s">
        <v>6722</v>
      </c>
      <c r="V3823" s="237">
        <v>45569</v>
      </c>
      <c r="W3823" s="237">
        <v>45576</v>
      </c>
      <c r="X3823" s="257" t="s">
        <v>6721</v>
      </c>
      <c r="Y3823" s="257"/>
      <c r="Z3823" s="237" t="s">
        <v>10868</v>
      </c>
      <c r="AA3823" s="225">
        <v>202409</v>
      </c>
      <c r="AB3823" s="258"/>
      <c r="AC3823" s="259" t="s">
        <v>6708</v>
      </c>
      <c r="AD3823" s="260" t="s">
        <v>6709</v>
      </c>
      <c r="AE3823" s="261">
        <v>0</v>
      </c>
      <c r="AF3823" s="260" t="s">
        <v>6709</v>
      </c>
      <c r="AG3823" s="242" t="str">
        <f>IFERROR(VLOOKUP(작성용!A:A,RM!A:D,4,0),"-")</f>
        <v>박재현</v>
      </c>
      <c r="AH3823" s="262" t="s">
        <v>8489</v>
      </c>
      <c r="AI3823" s="263" t="s">
        <v>10869</v>
      </c>
      <c r="AJ3823" s="263" t="s">
        <v>6721</v>
      </c>
      <c r="AK3823" s="263" t="s">
        <v>6726</v>
      </c>
      <c r="AL3823" s="238">
        <v>3822</v>
      </c>
    </row>
    <row r="3824" spans="1:38" x14ac:dyDescent="0.3">
      <c r="A3824" s="250" t="s">
        <v>862</v>
      </c>
      <c r="B3824" s="250" t="s">
        <v>10863</v>
      </c>
      <c r="C3824" s="244" t="s">
        <v>6717</v>
      </c>
      <c r="D3824" s="240" t="s">
        <v>8076</v>
      </c>
      <c r="E3824" s="239" t="s">
        <v>4699</v>
      </c>
      <c r="F3824" s="243" t="s">
        <v>6729</v>
      </c>
      <c r="G3824" s="251">
        <v>0</v>
      </c>
      <c r="H3824" s="252" t="s">
        <v>7052</v>
      </c>
      <c r="I3824" s="252"/>
      <c r="J3824" s="234"/>
      <c r="K3824" s="252"/>
      <c r="L3824" s="252"/>
      <c r="M3824" s="252"/>
      <c r="N3824" s="252" t="s">
        <v>6946</v>
      </c>
      <c r="O3824" s="253" t="s">
        <v>10772</v>
      </c>
      <c r="P3824" s="253" t="s">
        <v>10774</v>
      </c>
      <c r="Q3824" s="254" t="s">
        <v>10768</v>
      </c>
      <c r="R3824" s="255" t="s">
        <v>4700</v>
      </c>
      <c r="S3824" s="256" t="s">
        <v>8509</v>
      </c>
      <c r="T3824" s="236">
        <v>45537</v>
      </c>
      <c r="U3824" s="237" t="s">
        <v>6722</v>
      </c>
      <c r="V3824" s="237">
        <v>45569</v>
      </c>
      <c r="W3824" s="237">
        <v>45576</v>
      </c>
      <c r="X3824" s="257" t="s">
        <v>6721</v>
      </c>
      <c r="Y3824" s="257"/>
      <c r="Z3824" s="237" t="s">
        <v>10868</v>
      </c>
      <c r="AA3824" s="225">
        <v>202409</v>
      </c>
      <c r="AB3824" s="258"/>
      <c r="AC3824" s="259" t="s">
        <v>6708</v>
      </c>
      <c r="AD3824" s="260" t="s">
        <v>6709</v>
      </c>
      <c r="AE3824" s="261">
        <v>0</v>
      </c>
      <c r="AF3824" s="260" t="s">
        <v>6709</v>
      </c>
      <c r="AG3824" s="242" t="str">
        <f>IFERROR(VLOOKUP(작성용!A:A,RM!A:D,4,0),"-")</f>
        <v>박재현</v>
      </c>
      <c r="AH3824" s="262" t="s">
        <v>8489</v>
      </c>
      <c r="AI3824" s="263" t="s">
        <v>10869</v>
      </c>
      <c r="AJ3824" s="263" t="s">
        <v>6721</v>
      </c>
      <c r="AK3824" s="263" t="s">
        <v>6726</v>
      </c>
      <c r="AL3824" s="238">
        <v>3823</v>
      </c>
    </row>
    <row r="3825" spans="1:38" x14ac:dyDescent="0.3">
      <c r="A3825" s="250" t="s">
        <v>862</v>
      </c>
      <c r="B3825" s="250" t="s">
        <v>10863</v>
      </c>
      <c r="C3825" s="244" t="s">
        <v>6717</v>
      </c>
      <c r="D3825" s="240" t="s">
        <v>8096</v>
      </c>
      <c r="E3825" s="239" t="s">
        <v>4741</v>
      </c>
      <c r="F3825" s="243" t="s">
        <v>6729</v>
      </c>
      <c r="G3825" s="251">
        <v>0</v>
      </c>
      <c r="H3825" s="252" t="s">
        <v>7052</v>
      </c>
      <c r="I3825" s="252"/>
      <c r="J3825" s="234"/>
      <c r="K3825" s="252"/>
      <c r="L3825" s="252"/>
      <c r="M3825" s="252"/>
      <c r="N3825" s="252" t="s">
        <v>6946</v>
      </c>
      <c r="O3825" s="253" t="s">
        <v>10772</v>
      </c>
      <c r="P3825" s="253" t="s">
        <v>10774</v>
      </c>
      <c r="Q3825" s="254" t="s">
        <v>10768</v>
      </c>
      <c r="R3825" s="255" t="s">
        <v>4742</v>
      </c>
      <c r="S3825" s="256" t="s">
        <v>10885</v>
      </c>
      <c r="T3825" s="236">
        <v>45537</v>
      </c>
      <c r="U3825" s="237" t="s">
        <v>6722</v>
      </c>
      <c r="V3825" s="237">
        <v>45569</v>
      </c>
      <c r="W3825" s="237">
        <v>45576</v>
      </c>
      <c r="X3825" s="257" t="s">
        <v>6721</v>
      </c>
      <c r="Y3825" s="257"/>
      <c r="Z3825" s="237" t="s">
        <v>10868</v>
      </c>
      <c r="AA3825" s="225">
        <v>202409</v>
      </c>
      <c r="AB3825" s="258"/>
      <c r="AC3825" s="259" t="s">
        <v>6708</v>
      </c>
      <c r="AD3825" s="260" t="s">
        <v>6709</v>
      </c>
      <c r="AE3825" s="261">
        <v>0</v>
      </c>
      <c r="AF3825" s="260" t="s">
        <v>6709</v>
      </c>
      <c r="AG3825" s="242" t="str">
        <f>IFERROR(VLOOKUP(작성용!A:A,RM!A:D,4,0),"-")</f>
        <v>박재현</v>
      </c>
      <c r="AH3825" s="262" t="s">
        <v>8489</v>
      </c>
      <c r="AI3825" s="263" t="s">
        <v>10869</v>
      </c>
      <c r="AJ3825" s="263" t="s">
        <v>6721</v>
      </c>
      <c r="AK3825" s="263" t="s">
        <v>6726</v>
      </c>
      <c r="AL3825" s="238">
        <v>3824</v>
      </c>
    </row>
    <row r="3826" spans="1:38" x14ac:dyDescent="0.3">
      <c r="A3826" s="250" t="s">
        <v>862</v>
      </c>
      <c r="B3826" s="250" t="s">
        <v>10863</v>
      </c>
      <c r="C3826" s="244" t="s">
        <v>6717</v>
      </c>
      <c r="D3826" s="240" t="s">
        <v>10343</v>
      </c>
      <c r="E3826" s="239" t="s">
        <v>6600</v>
      </c>
      <c r="F3826" s="243" t="s">
        <v>6729</v>
      </c>
      <c r="G3826" s="251">
        <v>0</v>
      </c>
      <c r="H3826" s="252" t="s">
        <v>7052</v>
      </c>
      <c r="I3826" s="252"/>
      <c r="J3826" s="234"/>
      <c r="K3826" s="252"/>
      <c r="L3826" s="252"/>
      <c r="M3826" s="252"/>
      <c r="N3826" s="252" t="s">
        <v>6946</v>
      </c>
      <c r="O3826" s="253" t="s">
        <v>10772</v>
      </c>
      <c r="P3826" s="253" t="s">
        <v>10774</v>
      </c>
      <c r="Q3826" s="254" t="s">
        <v>10768</v>
      </c>
      <c r="R3826" s="255" t="s">
        <v>6601</v>
      </c>
      <c r="S3826" s="256" t="s">
        <v>10886</v>
      </c>
      <c r="T3826" s="236">
        <v>45537</v>
      </c>
      <c r="U3826" s="237" t="s">
        <v>6722</v>
      </c>
      <c r="V3826" s="237">
        <v>45569</v>
      </c>
      <c r="W3826" s="237">
        <v>45576</v>
      </c>
      <c r="X3826" s="257" t="s">
        <v>6721</v>
      </c>
      <c r="Y3826" s="257"/>
      <c r="Z3826" s="237" t="s">
        <v>10868</v>
      </c>
      <c r="AA3826" s="225">
        <v>202409</v>
      </c>
      <c r="AB3826" s="258"/>
      <c r="AC3826" s="259" t="s">
        <v>6708</v>
      </c>
      <c r="AD3826" s="260" t="s">
        <v>6709</v>
      </c>
      <c r="AE3826" s="261">
        <v>0</v>
      </c>
      <c r="AF3826" s="260" t="s">
        <v>6709</v>
      </c>
      <c r="AG3826" s="242" t="str">
        <f>IFERROR(VLOOKUP(작성용!A:A,RM!A:D,4,0),"-")</f>
        <v>박재현</v>
      </c>
      <c r="AH3826" s="262" t="s">
        <v>8489</v>
      </c>
      <c r="AI3826" s="263" t="s">
        <v>10869</v>
      </c>
      <c r="AJ3826" s="263" t="s">
        <v>6721</v>
      </c>
      <c r="AK3826" s="263" t="s">
        <v>6726</v>
      </c>
      <c r="AL3826" s="238">
        <v>3825</v>
      </c>
    </row>
    <row r="3827" spans="1:38" x14ac:dyDescent="0.3">
      <c r="A3827" s="250" t="s">
        <v>862</v>
      </c>
      <c r="B3827" s="250" t="s">
        <v>10863</v>
      </c>
      <c r="C3827" s="244" t="s">
        <v>6717</v>
      </c>
      <c r="D3827" s="240" t="s">
        <v>10887</v>
      </c>
      <c r="E3827" s="239" t="s">
        <v>10888</v>
      </c>
      <c r="F3827" s="243" t="s">
        <v>6729</v>
      </c>
      <c r="G3827" s="251">
        <v>0</v>
      </c>
      <c r="H3827" s="252" t="s">
        <v>7052</v>
      </c>
      <c r="I3827" s="252"/>
      <c r="J3827" s="234"/>
      <c r="K3827" s="252"/>
      <c r="L3827" s="252"/>
      <c r="M3827" s="252"/>
      <c r="N3827" s="252" t="s">
        <v>6946</v>
      </c>
      <c r="O3827" s="253" t="s">
        <v>10772</v>
      </c>
      <c r="P3827" s="253" t="s">
        <v>10774</v>
      </c>
      <c r="Q3827" s="254" t="s">
        <v>10768</v>
      </c>
      <c r="R3827" s="255" t="s">
        <v>10889</v>
      </c>
      <c r="S3827" s="256" t="s">
        <v>10890</v>
      </c>
      <c r="T3827" s="236">
        <v>45537</v>
      </c>
      <c r="U3827" s="237" t="s">
        <v>6722</v>
      </c>
      <c r="V3827" s="237">
        <v>45569</v>
      </c>
      <c r="W3827" s="237">
        <v>45576</v>
      </c>
      <c r="X3827" s="257" t="s">
        <v>6721</v>
      </c>
      <c r="Y3827" s="257"/>
      <c r="Z3827" s="237" t="s">
        <v>10868</v>
      </c>
      <c r="AA3827" s="225">
        <v>202409</v>
      </c>
      <c r="AB3827" s="258"/>
      <c r="AC3827" s="259" t="s">
        <v>6708</v>
      </c>
      <c r="AD3827" s="260" t="s">
        <v>6709</v>
      </c>
      <c r="AE3827" s="261">
        <v>0</v>
      </c>
      <c r="AF3827" s="260" t="s">
        <v>6709</v>
      </c>
      <c r="AG3827" s="242" t="str">
        <f>IFERROR(VLOOKUP(작성용!A:A,RM!A:D,4,0),"-")</f>
        <v>박재현</v>
      </c>
      <c r="AH3827" s="262" t="s">
        <v>8489</v>
      </c>
      <c r="AI3827" s="263" t="s">
        <v>10869</v>
      </c>
      <c r="AJ3827" s="263" t="s">
        <v>6721</v>
      </c>
      <c r="AK3827" s="263" t="s">
        <v>6726</v>
      </c>
      <c r="AL3827" s="238">
        <v>3826</v>
      </c>
    </row>
    <row r="3828" spans="1:38" x14ac:dyDescent="0.3">
      <c r="A3828" s="250" t="s">
        <v>862</v>
      </c>
      <c r="B3828" s="250" t="s">
        <v>10863</v>
      </c>
      <c r="C3828" s="244" t="s">
        <v>6717</v>
      </c>
      <c r="D3828" s="240" t="s">
        <v>7350</v>
      </c>
      <c r="E3828" s="239" t="s">
        <v>4534</v>
      </c>
      <c r="F3828" s="243" t="s">
        <v>6729</v>
      </c>
      <c r="G3828" s="251">
        <v>0</v>
      </c>
      <c r="H3828" s="252" t="s">
        <v>7052</v>
      </c>
      <c r="I3828" s="252"/>
      <c r="J3828" s="234"/>
      <c r="K3828" s="252"/>
      <c r="L3828" s="252"/>
      <c r="M3828" s="252"/>
      <c r="N3828" s="252" t="s">
        <v>6946</v>
      </c>
      <c r="O3828" s="253" t="s">
        <v>10772</v>
      </c>
      <c r="P3828" s="253" t="s">
        <v>10774</v>
      </c>
      <c r="Q3828" s="254" t="s">
        <v>10768</v>
      </c>
      <c r="R3828" s="255" t="s">
        <v>4535</v>
      </c>
      <c r="S3828" s="256" t="s">
        <v>8590</v>
      </c>
      <c r="T3828" s="236">
        <v>45537</v>
      </c>
      <c r="U3828" s="237" t="s">
        <v>6722</v>
      </c>
      <c r="V3828" s="237">
        <v>45569</v>
      </c>
      <c r="W3828" s="237">
        <v>45576</v>
      </c>
      <c r="X3828" s="257" t="s">
        <v>6721</v>
      </c>
      <c r="Y3828" s="257"/>
      <c r="Z3828" s="237" t="s">
        <v>10868</v>
      </c>
      <c r="AA3828" s="225">
        <v>202409</v>
      </c>
      <c r="AB3828" s="258"/>
      <c r="AC3828" s="259" t="s">
        <v>6708</v>
      </c>
      <c r="AD3828" s="260" t="s">
        <v>6709</v>
      </c>
      <c r="AE3828" s="261">
        <v>0</v>
      </c>
      <c r="AF3828" s="260" t="s">
        <v>6709</v>
      </c>
      <c r="AG3828" s="242" t="str">
        <f>IFERROR(VLOOKUP(작성용!A:A,RM!A:D,4,0),"-")</f>
        <v>박재현</v>
      </c>
      <c r="AH3828" s="262" t="s">
        <v>8489</v>
      </c>
      <c r="AI3828" s="263" t="s">
        <v>10869</v>
      </c>
      <c r="AJ3828" s="263" t="s">
        <v>6721</v>
      </c>
      <c r="AK3828" s="263" t="s">
        <v>6726</v>
      </c>
      <c r="AL3828" s="238">
        <v>3827</v>
      </c>
    </row>
    <row r="3829" spans="1:38" x14ac:dyDescent="0.3">
      <c r="A3829" s="250" t="s">
        <v>862</v>
      </c>
      <c r="B3829" s="250" t="s">
        <v>10863</v>
      </c>
      <c r="C3829" s="244" t="s">
        <v>6717</v>
      </c>
      <c r="D3829" s="240" t="s">
        <v>7358</v>
      </c>
      <c r="E3829" s="239" t="s">
        <v>4542</v>
      </c>
      <c r="F3829" s="243" t="s">
        <v>6729</v>
      </c>
      <c r="G3829" s="251">
        <v>0</v>
      </c>
      <c r="H3829" s="252" t="s">
        <v>7052</v>
      </c>
      <c r="I3829" s="252"/>
      <c r="J3829" s="234"/>
      <c r="K3829" s="252"/>
      <c r="L3829" s="252"/>
      <c r="M3829" s="252"/>
      <c r="N3829" s="252" t="s">
        <v>6946</v>
      </c>
      <c r="O3829" s="253" t="s">
        <v>10772</v>
      </c>
      <c r="P3829" s="253" t="s">
        <v>10774</v>
      </c>
      <c r="Q3829" s="254" t="s">
        <v>10768</v>
      </c>
      <c r="R3829" s="255" t="s">
        <v>4543</v>
      </c>
      <c r="S3829" s="256" t="s">
        <v>10891</v>
      </c>
      <c r="T3829" s="236">
        <v>45537</v>
      </c>
      <c r="U3829" s="237" t="s">
        <v>6722</v>
      </c>
      <c r="V3829" s="237">
        <v>45569</v>
      </c>
      <c r="W3829" s="237">
        <v>45576</v>
      </c>
      <c r="X3829" s="257" t="s">
        <v>6721</v>
      </c>
      <c r="Y3829" s="257"/>
      <c r="Z3829" s="237" t="s">
        <v>10868</v>
      </c>
      <c r="AA3829" s="225">
        <v>202409</v>
      </c>
      <c r="AB3829" s="258"/>
      <c r="AC3829" s="259" t="s">
        <v>6708</v>
      </c>
      <c r="AD3829" s="260" t="s">
        <v>6709</v>
      </c>
      <c r="AE3829" s="261">
        <v>0</v>
      </c>
      <c r="AF3829" s="260" t="s">
        <v>6709</v>
      </c>
      <c r="AG3829" s="242" t="str">
        <f>IFERROR(VLOOKUP(작성용!A:A,RM!A:D,4,0),"-")</f>
        <v>박재현</v>
      </c>
      <c r="AH3829" s="262" t="s">
        <v>8489</v>
      </c>
      <c r="AI3829" s="263" t="s">
        <v>10869</v>
      </c>
      <c r="AJ3829" s="263" t="s">
        <v>6721</v>
      </c>
      <c r="AK3829" s="263" t="s">
        <v>6726</v>
      </c>
      <c r="AL3829" s="238">
        <v>3828</v>
      </c>
    </row>
    <row r="3830" spans="1:38" x14ac:dyDescent="0.3">
      <c r="A3830" s="250" t="s">
        <v>862</v>
      </c>
      <c r="B3830" s="250" t="s">
        <v>10863</v>
      </c>
      <c r="C3830" s="244" t="s">
        <v>6717</v>
      </c>
      <c r="D3830" s="240" t="s">
        <v>10892</v>
      </c>
      <c r="E3830" s="239" t="s">
        <v>10893</v>
      </c>
      <c r="F3830" s="243" t="s">
        <v>6729</v>
      </c>
      <c r="G3830" s="251">
        <v>0</v>
      </c>
      <c r="H3830" s="252" t="s">
        <v>7052</v>
      </c>
      <c r="I3830" s="252"/>
      <c r="J3830" s="234"/>
      <c r="K3830" s="252"/>
      <c r="L3830" s="252"/>
      <c r="M3830" s="252"/>
      <c r="N3830" s="252" t="s">
        <v>6946</v>
      </c>
      <c r="O3830" s="253" t="s">
        <v>10772</v>
      </c>
      <c r="P3830" s="253" t="s">
        <v>10774</v>
      </c>
      <c r="Q3830" s="254" t="s">
        <v>10768</v>
      </c>
      <c r="R3830" s="255" t="s">
        <v>10894</v>
      </c>
      <c r="S3830" s="256" t="s">
        <v>10895</v>
      </c>
      <c r="T3830" s="236">
        <v>45537</v>
      </c>
      <c r="U3830" s="237" t="s">
        <v>6722</v>
      </c>
      <c r="V3830" s="237">
        <v>45569</v>
      </c>
      <c r="W3830" s="237">
        <v>45576</v>
      </c>
      <c r="X3830" s="257" t="s">
        <v>6721</v>
      </c>
      <c r="Y3830" s="257"/>
      <c r="Z3830" s="237" t="s">
        <v>10868</v>
      </c>
      <c r="AA3830" s="225">
        <v>202409</v>
      </c>
      <c r="AB3830" s="258"/>
      <c r="AC3830" s="259" t="s">
        <v>6708</v>
      </c>
      <c r="AD3830" s="260" t="s">
        <v>6709</v>
      </c>
      <c r="AE3830" s="261">
        <v>0</v>
      </c>
      <c r="AF3830" s="260" t="s">
        <v>6709</v>
      </c>
      <c r="AG3830" s="242" t="str">
        <f>IFERROR(VLOOKUP(작성용!A:A,RM!A:D,4,0),"-")</f>
        <v>박재현</v>
      </c>
      <c r="AH3830" s="262" t="s">
        <v>8489</v>
      </c>
      <c r="AI3830" s="263" t="s">
        <v>10869</v>
      </c>
      <c r="AJ3830" s="263" t="s">
        <v>6721</v>
      </c>
      <c r="AK3830" s="263" t="s">
        <v>6726</v>
      </c>
      <c r="AL3830" s="238">
        <v>3829</v>
      </c>
    </row>
    <row r="3831" spans="1:38" x14ac:dyDescent="0.3">
      <c r="A3831" s="250" t="s">
        <v>862</v>
      </c>
      <c r="B3831" s="250" t="s">
        <v>10863</v>
      </c>
      <c r="C3831" s="244" t="s">
        <v>6717</v>
      </c>
      <c r="D3831" s="240" t="s">
        <v>8410</v>
      </c>
      <c r="E3831" s="239" t="s">
        <v>5088</v>
      </c>
      <c r="F3831" s="243" t="s">
        <v>6729</v>
      </c>
      <c r="G3831" s="251">
        <v>0</v>
      </c>
      <c r="H3831" s="252" t="s">
        <v>7052</v>
      </c>
      <c r="I3831" s="252"/>
      <c r="J3831" s="234"/>
      <c r="K3831" s="252"/>
      <c r="L3831" s="252"/>
      <c r="M3831" s="252"/>
      <c r="N3831" s="252" t="s">
        <v>6946</v>
      </c>
      <c r="O3831" s="253" t="s">
        <v>10772</v>
      </c>
      <c r="P3831" s="253" t="s">
        <v>10774</v>
      </c>
      <c r="Q3831" s="254" t="s">
        <v>10768</v>
      </c>
      <c r="R3831" s="255" t="s">
        <v>5089</v>
      </c>
      <c r="S3831" s="256" t="s">
        <v>10896</v>
      </c>
      <c r="T3831" s="236">
        <v>45537</v>
      </c>
      <c r="U3831" s="237" t="s">
        <v>6722</v>
      </c>
      <c r="V3831" s="237">
        <v>45569</v>
      </c>
      <c r="W3831" s="237">
        <v>45576</v>
      </c>
      <c r="X3831" s="257" t="s">
        <v>6721</v>
      </c>
      <c r="Y3831" s="257"/>
      <c r="Z3831" s="237" t="s">
        <v>10868</v>
      </c>
      <c r="AA3831" s="225">
        <v>202409</v>
      </c>
      <c r="AB3831" s="258"/>
      <c r="AC3831" s="259" t="s">
        <v>6708</v>
      </c>
      <c r="AD3831" s="260" t="s">
        <v>6709</v>
      </c>
      <c r="AE3831" s="261">
        <v>0</v>
      </c>
      <c r="AF3831" s="260" t="s">
        <v>6709</v>
      </c>
      <c r="AG3831" s="242" t="str">
        <f>IFERROR(VLOOKUP(작성용!A:A,RM!A:D,4,0),"-")</f>
        <v>박재현</v>
      </c>
      <c r="AH3831" s="262" t="s">
        <v>8489</v>
      </c>
      <c r="AI3831" s="263" t="s">
        <v>10869</v>
      </c>
      <c r="AJ3831" s="263" t="s">
        <v>6721</v>
      </c>
      <c r="AK3831" s="263" t="s">
        <v>6726</v>
      </c>
      <c r="AL3831" s="238">
        <v>3830</v>
      </c>
    </row>
    <row r="3832" spans="1:38" x14ac:dyDescent="0.3">
      <c r="A3832" s="250" t="s">
        <v>862</v>
      </c>
      <c r="B3832" s="250" t="s">
        <v>10863</v>
      </c>
      <c r="C3832" s="244" t="s">
        <v>6717</v>
      </c>
      <c r="D3832" s="240" t="s">
        <v>10148</v>
      </c>
      <c r="E3832" s="239" t="s">
        <v>6147</v>
      </c>
      <c r="F3832" s="243" t="s">
        <v>6729</v>
      </c>
      <c r="G3832" s="251">
        <v>0</v>
      </c>
      <c r="H3832" s="252" t="s">
        <v>7052</v>
      </c>
      <c r="I3832" s="252"/>
      <c r="J3832" s="234"/>
      <c r="K3832" s="252"/>
      <c r="L3832" s="252"/>
      <c r="M3832" s="252"/>
      <c r="N3832" s="252" t="s">
        <v>6946</v>
      </c>
      <c r="O3832" s="253" t="s">
        <v>10772</v>
      </c>
      <c r="P3832" s="253" t="s">
        <v>10774</v>
      </c>
      <c r="Q3832" s="254" t="s">
        <v>10768</v>
      </c>
      <c r="R3832" s="255" t="s">
        <v>6148</v>
      </c>
      <c r="S3832" s="256" t="s">
        <v>10897</v>
      </c>
      <c r="T3832" s="236">
        <v>45537</v>
      </c>
      <c r="U3832" s="237" t="s">
        <v>6722</v>
      </c>
      <c r="V3832" s="237">
        <v>45569</v>
      </c>
      <c r="W3832" s="237">
        <v>45576</v>
      </c>
      <c r="X3832" s="257" t="s">
        <v>6721</v>
      </c>
      <c r="Y3832" s="257"/>
      <c r="Z3832" s="237" t="s">
        <v>10868</v>
      </c>
      <c r="AA3832" s="225">
        <v>202409</v>
      </c>
      <c r="AB3832" s="258"/>
      <c r="AC3832" s="259" t="s">
        <v>6708</v>
      </c>
      <c r="AD3832" s="260" t="s">
        <v>6709</v>
      </c>
      <c r="AE3832" s="261">
        <v>0</v>
      </c>
      <c r="AF3832" s="260" t="s">
        <v>6709</v>
      </c>
      <c r="AG3832" s="242" t="str">
        <f>IFERROR(VLOOKUP(작성용!A:A,RM!A:D,4,0),"-")</f>
        <v>박재현</v>
      </c>
      <c r="AH3832" s="262" t="s">
        <v>8489</v>
      </c>
      <c r="AI3832" s="263" t="s">
        <v>10869</v>
      </c>
      <c r="AJ3832" s="263" t="s">
        <v>6721</v>
      </c>
      <c r="AK3832" s="263" t="s">
        <v>6726</v>
      </c>
      <c r="AL3832" s="238">
        <v>3831</v>
      </c>
    </row>
    <row r="3833" spans="1:38" x14ac:dyDescent="0.3">
      <c r="A3833" s="250" t="s">
        <v>862</v>
      </c>
      <c r="B3833" s="250" t="s">
        <v>10863</v>
      </c>
      <c r="C3833" s="244" t="s">
        <v>6717</v>
      </c>
      <c r="D3833" s="240" t="s">
        <v>9532</v>
      </c>
      <c r="E3833" s="239" t="s">
        <v>5702</v>
      </c>
      <c r="F3833" s="243" t="s">
        <v>6729</v>
      </c>
      <c r="G3833" s="251">
        <v>0</v>
      </c>
      <c r="H3833" s="252" t="s">
        <v>7052</v>
      </c>
      <c r="I3833" s="252"/>
      <c r="J3833" s="234"/>
      <c r="K3833" s="252"/>
      <c r="L3833" s="252"/>
      <c r="M3833" s="252"/>
      <c r="N3833" s="252" t="s">
        <v>6946</v>
      </c>
      <c r="O3833" s="253" t="s">
        <v>10772</v>
      </c>
      <c r="P3833" s="253" t="s">
        <v>10774</v>
      </c>
      <c r="Q3833" s="254" t="s">
        <v>10768</v>
      </c>
      <c r="R3833" s="255" t="s">
        <v>5703</v>
      </c>
      <c r="S3833" s="256" t="s">
        <v>10898</v>
      </c>
      <c r="T3833" s="236">
        <v>45537</v>
      </c>
      <c r="U3833" s="237" t="s">
        <v>6722</v>
      </c>
      <c r="V3833" s="237">
        <v>45569</v>
      </c>
      <c r="W3833" s="237">
        <v>45576</v>
      </c>
      <c r="X3833" s="257" t="s">
        <v>6721</v>
      </c>
      <c r="Y3833" s="257"/>
      <c r="Z3833" s="237" t="s">
        <v>10868</v>
      </c>
      <c r="AA3833" s="225">
        <v>202409</v>
      </c>
      <c r="AB3833" s="258"/>
      <c r="AC3833" s="259" t="s">
        <v>6708</v>
      </c>
      <c r="AD3833" s="260" t="s">
        <v>6709</v>
      </c>
      <c r="AE3833" s="261">
        <v>0</v>
      </c>
      <c r="AF3833" s="260" t="s">
        <v>6709</v>
      </c>
      <c r="AG3833" s="242" t="str">
        <f>IFERROR(VLOOKUP(작성용!A:A,RM!A:D,4,0),"-")</f>
        <v>박재현</v>
      </c>
      <c r="AH3833" s="262" t="s">
        <v>8489</v>
      </c>
      <c r="AI3833" s="263" t="s">
        <v>10869</v>
      </c>
      <c r="AJ3833" s="263" t="s">
        <v>6721</v>
      </c>
      <c r="AK3833" s="263" t="s">
        <v>6726</v>
      </c>
      <c r="AL3833" s="238">
        <v>3832</v>
      </c>
    </row>
    <row r="3834" spans="1:38" x14ac:dyDescent="0.3">
      <c r="A3834" s="250" t="s">
        <v>862</v>
      </c>
      <c r="B3834" s="250" t="s">
        <v>10863</v>
      </c>
      <c r="C3834" s="244" t="s">
        <v>6717</v>
      </c>
      <c r="D3834" s="240" t="s">
        <v>10350</v>
      </c>
      <c r="E3834" s="239" t="s">
        <v>6616</v>
      </c>
      <c r="F3834" s="243" t="s">
        <v>6729</v>
      </c>
      <c r="G3834" s="251">
        <v>0</v>
      </c>
      <c r="H3834" s="252" t="s">
        <v>7052</v>
      </c>
      <c r="I3834" s="252"/>
      <c r="J3834" s="234"/>
      <c r="K3834" s="252"/>
      <c r="L3834" s="252"/>
      <c r="M3834" s="252"/>
      <c r="N3834" s="252" t="s">
        <v>6946</v>
      </c>
      <c r="O3834" s="253" t="s">
        <v>10772</v>
      </c>
      <c r="P3834" s="253" t="s">
        <v>10774</v>
      </c>
      <c r="Q3834" s="254" t="s">
        <v>10768</v>
      </c>
      <c r="R3834" s="255" t="s">
        <v>6617</v>
      </c>
      <c r="S3834" s="256" t="s">
        <v>10899</v>
      </c>
      <c r="T3834" s="236">
        <v>45537</v>
      </c>
      <c r="U3834" s="237" t="s">
        <v>6722</v>
      </c>
      <c r="V3834" s="237">
        <v>45569</v>
      </c>
      <c r="W3834" s="237">
        <v>45576</v>
      </c>
      <c r="X3834" s="257" t="s">
        <v>6721</v>
      </c>
      <c r="Y3834" s="257"/>
      <c r="Z3834" s="237" t="s">
        <v>10868</v>
      </c>
      <c r="AA3834" s="225">
        <v>202409</v>
      </c>
      <c r="AB3834" s="258"/>
      <c r="AC3834" s="259" t="s">
        <v>6708</v>
      </c>
      <c r="AD3834" s="260" t="s">
        <v>6709</v>
      </c>
      <c r="AE3834" s="261">
        <v>0</v>
      </c>
      <c r="AF3834" s="260" t="s">
        <v>6709</v>
      </c>
      <c r="AG3834" s="242" t="str">
        <f>IFERROR(VLOOKUP(작성용!A:A,RM!A:D,4,0),"-")</f>
        <v>박재현</v>
      </c>
      <c r="AH3834" s="262" t="s">
        <v>8489</v>
      </c>
      <c r="AI3834" s="263" t="s">
        <v>10869</v>
      </c>
      <c r="AJ3834" s="263" t="s">
        <v>6721</v>
      </c>
      <c r="AK3834" s="263" t="s">
        <v>6726</v>
      </c>
      <c r="AL3834" s="238">
        <v>3833</v>
      </c>
    </row>
    <row r="3835" spans="1:38" x14ac:dyDescent="0.3">
      <c r="A3835" s="250" t="s">
        <v>862</v>
      </c>
      <c r="B3835" s="250" t="s">
        <v>10863</v>
      </c>
      <c r="C3835" s="244" t="s">
        <v>6717</v>
      </c>
      <c r="D3835" s="240" t="s">
        <v>10248</v>
      </c>
      <c r="E3835" s="239" t="s">
        <v>6381</v>
      </c>
      <c r="F3835" s="243" t="s">
        <v>6729</v>
      </c>
      <c r="G3835" s="251">
        <v>0</v>
      </c>
      <c r="H3835" s="252" t="s">
        <v>7052</v>
      </c>
      <c r="I3835" s="252"/>
      <c r="J3835" s="234"/>
      <c r="K3835" s="252"/>
      <c r="L3835" s="252"/>
      <c r="M3835" s="252"/>
      <c r="N3835" s="252" t="s">
        <v>6946</v>
      </c>
      <c r="O3835" s="253" t="s">
        <v>10772</v>
      </c>
      <c r="P3835" s="253" t="s">
        <v>10774</v>
      </c>
      <c r="Q3835" s="254" t="s">
        <v>10768</v>
      </c>
      <c r="R3835" s="255" t="s">
        <v>6382</v>
      </c>
      <c r="S3835" s="256" t="s">
        <v>10900</v>
      </c>
      <c r="T3835" s="236">
        <v>45537</v>
      </c>
      <c r="U3835" s="237" t="s">
        <v>6722</v>
      </c>
      <c r="V3835" s="237">
        <v>45569</v>
      </c>
      <c r="W3835" s="237">
        <v>45576</v>
      </c>
      <c r="X3835" s="257" t="s">
        <v>6721</v>
      </c>
      <c r="Y3835" s="257"/>
      <c r="Z3835" s="237" t="s">
        <v>10868</v>
      </c>
      <c r="AA3835" s="225">
        <v>202409</v>
      </c>
      <c r="AB3835" s="258"/>
      <c r="AC3835" s="259" t="s">
        <v>6708</v>
      </c>
      <c r="AD3835" s="260" t="s">
        <v>6709</v>
      </c>
      <c r="AE3835" s="261">
        <v>0</v>
      </c>
      <c r="AF3835" s="260" t="s">
        <v>6709</v>
      </c>
      <c r="AG3835" s="242" t="str">
        <f>IFERROR(VLOOKUP(작성용!A:A,RM!A:D,4,0),"-")</f>
        <v>박재현</v>
      </c>
      <c r="AH3835" s="262" t="s">
        <v>8489</v>
      </c>
      <c r="AI3835" s="263" t="s">
        <v>10869</v>
      </c>
      <c r="AJ3835" s="263" t="s">
        <v>6721</v>
      </c>
      <c r="AK3835" s="263" t="s">
        <v>6726</v>
      </c>
      <c r="AL3835" s="238">
        <v>3834</v>
      </c>
    </row>
    <row r="3836" spans="1:38" x14ac:dyDescent="0.3">
      <c r="A3836" s="250" t="s">
        <v>862</v>
      </c>
      <c r="B3836" s="250" t="s">
        <v>10863</v>
      </c>
      <c r="C3836" s="244" t="s">
        <v>6717</v>
      </c>
      <c r="D3836" s="240" t="s">
        <v>10901</v>
      </c>
      <c r="E3836" s="239" t="s">
        <v>10902</v>
      </c>
      <c r="F3836" s="243" t="s">
        <v>6729</v>
      </c>
      <c r="G3836" s="251">
        <v>0</v>
      </c>
      <c r="H3836" s="252" t="s">
        <v>7052</v>
      </c>
      <c r="I3836" s="252"/>
      <c r="J3836" s="234"/>
      <c r="K3836" s="252"/>
      <c r="L3836" s="252"/>
      <c r="M3836" s="252"/>
      <c r="N3836" s="252" t="s">
        <v>6946</v>
      </c>
      <c r="O3836" s="253" t="s">
        <v>10772</v>
      </c>
      <c r="P3836" s="253" t="s">
        <v>10774</v>
      </c>
      <c r="Q3836" s="254" t="s">
        <v>10768</v>
      </c>
      <c r="R3836" s="255" t="s">
        <v>10903</v>
      </c>
      <c r="S3836" s="256" t="s">
        <v>10904</v>
      </c>
      <c r="T3836" s="236">
        <v>45537</v>
      </c>
      <c r="U3836" s="237" t="s">
        <v>6722</v>
      </c>
      <c r="V3836" s="237">
        <v>45569</v>
      </c>
      <c r="W3836" s="237">
        <v>45576</v>
      </c>
      <c r="X3836" s="257" t="s">
        <v>6721</v>
      </c>
      <c r="Y3836" s="257"/>
      <c r="Z3836" s="237" t="s">
        <v>10868</v>
      </c>
      <c r="AA3836" s="225">
        <v>202409</v>
      </c>
      <c r="AB3836" s="258"/>
      <c r="AC3836" s="259" t="s">
        <v>6708</v>
      </c>
      <c r="AD3836" s="260" t="s">
        <v>6709</v>
      </c>
      <c r="AE3836" s="261">
        <v>0</v>
      </c>
      <c r="AF3836" s="260" t="s">
        <v>6709</v>
      </c>
      <c r="AG3836" s="242" t="str">
        <f>IFERROR(VLOOKUP(작성용!A:A,RM!A:D,4,0),"-")</f>
        <v>박재현</v>
      </c>
      <c r="AH3836" s="262" t="s">
        <v>8489</v>
      </c>
      <c r="AI3836" s="263" t="s">
        <v>10869</v>
      </c>
      <c r="AJ3836" s="263" t="s">
        <v>6721</v>
      </c>
      <c r="AK3836" s="263" t="s">
        <v>6726</v>
      </c>
      <c r="AL3836" s="238">
        <v>3835</v>
      </c>
    </row>
    <row r="3837" spans="1:38" x14ac:dyDescent="0.3">
      <c r="A3837" s="250" t="s">
        <v>862</v>
      </c>
      <c r="B3837" s="250" t="s">
        <v>10863</v>
      </c>
      <c r="C3837" s="244" t="s">
        <v>6717</v>
      </c>
      <c r="D3837" s="240" t="s">
        <v>10243</v>
      </c>
      <c r="E3837" s="239" t="s">
        <v>6371</v>
      </c>
      <c r="F3837" s="243" t="s">
        <v>6729</v>
      </c>
      <c r="G3837" s="251">
        <v>0</v>
      </c>
      <c r="H3837" s="252" t="s">
        <v>7052</v>
      </c>
      <c r="I3837" s="252"/>
      <c r="J3837" s="234"/>
      <c r="K3837" s="252"/>
      <c r="L3837" s="252"/>
      <c r="M3837" s="252"/>
      <c r="N3837" s="252" t="s">
        <v>6946</v>
      </c>
      <c r="O3837" s="253" t="s">
        <v>10772</v>
      </c>
      <c r="P3837" s="253" t="s">
        <v>10774</v>
      </c>
      <c r="Q3837" s="254" t="s">
        <v>10768</v>
      </c>
      <c r="R3837" s="255" t="s">
        <v>6372</v>
      </c>
      <c r="S3837" s="256" t="s">
        <v>10905</v>
      </c>
      <c r="T3837" s="236">
        <v>45537</v>
      </c>
      <c r="U3837" s="237" t="s">
        <v>6722</v>
      </c>
      <c r="V3837" s="237">
        <v>45569</v>
      </c>
      <c r="W3837" s="237">
        <v>45576</v>
      </c>
      <c r="X3837" s="257" t="s">
        <v>6721</v>
      </c>
      <c r="Y3837" s="257"/>
      <c r="Z3837" s="237" t="s">
        <v>10868</v>
      </c>
      <c r="AA3837" s="225">
        <v>202409</v>
      </c>
      <c r="AB3837" s="258"/>
      <c r="AC3837" s="259" t="s">
        <v>6708</v>
      </c>
      <c r="AD3837" s="260" t="s">
        <v>6709</v>
      </c>
      <c r="AE3837" s="261">
        <v>0</v>
      </c>
      <c r="AF3837" s="260" t="s">
        <v>6709</v>
      </c>
      <c r="AG3837" s="242" t="str">
        <f>IFERROR(VLOOKUP(작성용!A:A,RM!A:D,4,0),"-")</f>
        <v>박재현</v>
      </c>
      <c r="AH3837" s="262" t="s">
        <v>8489</v>
      </c>
      <c r="AI3837" s="263" t="s">
        <v>10869</v>
      </c>
      <c r="AJ3837" s="263" t="s">
        <v>6721</v>
      </c>
      <c r="AK3837" s="263" t="s">
        <v>6726</v>
      </c>
      <c r="AL3837" s="238">
        <v>3836</v>
      </c>
    </row>
    <row r="3838" spans="1:38" x14ac:dyDescent="0.3">
      <c r="A3838" s="250" t="s">
        <v>862</v>
      </c>
      <c r="B3838" s="250" t="s">
        <v>10863</v>
      </c>
      <c r="C3838" s="244" t="s">
        <v>6717</v>
      </c>
      <c r="D3838" s="240" t="s">
        <v>10906</v>
      </c>
      <c r="E3838" s="239" t="s">
        <v>10907</v>
      </c>
      <c r="F3838" s="243" t="s">
        <v>6729</v>
      </c>
      <c r="G3838" s="251">
        <v>0</v>
      </c>
      <c r="H3838" s="252" t="s">
        <v>7052</v>
      </c>
      <c r="I3838" s="252"/>
      <c r="J3838" s="234"/>
      <c r="K3838" s="252"/>
      <c r="L3838" s="252"/>
      <c r="M3838" s="252"/>
      <c r="N3838" s="252" t="s">
        <v>6946</v>
      </c>
      <c r="O3838" s="253" t="s">
        <v>10772</v>
      </c>
      <c r="P3838" s="253" t="s">
        <v>10774</v>
      </c>
      <c r="Q3838" s="254" t="s">
        <v>10768</v>
      </c>
      <c r="R3838" s="255" t="s">
        <v>10908</v>
      </c>
      <c r="S3838" s="256" t="s">
        <v>10909</v>
      </c>
      <c r="T3838" s="236">
        <v>45537</v>
      </c>
      <c r="U3838" s="237" t="s">
        <v>6722</v>
      </c>
      <c r="V3838" s="237">
        <v>45569</v>
      </c>
      <c r="W3838" s="237">
        <v>45576</v>
      </c>
      <c r="X3838" s="257" t="s">
        <v>6721</v>
      </c>
      <c r="Y3838" s="257"/>
      <c r="Z3838" s="237" t="s">
        <v>10868</v>
      </c>
      <c r="AA3838" s="225">
        <v>202409</v>
      </c>
      <c r="AB3838" s="258"/>
      <c r="AC3838" s="259" t="s">
        <v>6708</v>
      </c>
      <c r="AD3838" s="260" t="s">
        <v>6709</v>
      </c>
      <c r="AE3838" s="261">
        <v>0</v>
      </c>
      <c r="AF3838" s="260" t="s">
        <v>6709</v>
      </c>
      <c r="AG3838" s="242" t="str">
        <f>IFERROR(VLOOKUP(작성용!A:A,RM!A:D,4,0),"-")</f>
        <v>박재현</v>
      </c>
      <c r="AH3838" s="262" t="s">
        <v>8489</v>
      </c>
      <c r="AI3838" s="263" t="s">
        <v>10869</v>
      </c>
      <c r="AJ3838" s="263" t="s">
        <v>6721</v>
      </c>
      <c r="AK3838" s="263" t="s">
        <v>6726</v>
      </c>
      <c r="AL3838" s="238">
        <v>3837</v>
      </c>
    </row>
    <row r="3839" spans="1:38" x14ac:dyDescent="0.3">
      <c r="A3839" s="250" t="s">
        <v>862</v>
      </c>
      <c r="B3839" s="250" t="s">
        <v>10863</v>
      </c>
      <c r="C3839" s="244" t="s">
        <v>6717</v>
      </c>
      <c r="D3839" s="240" t="s">
        <v>10910</v>
      </c>
      <c r="E3839" s="239" t="s">
        <v>10911</v>
      </c>
      <c r="F3839" s="243" t="s">
        <v>6729</v>
      </c>
      <c r="G3839" s="251">
        <v>0</v>
      </c>
      <c r="H3839" s="252" t="s">
        <v>7052</v>
      </c>
      <c r="I3839" s="252"/>
      <c r="J3839" s="234"/>
      <c r="K3839" s="252"/>
      <c r="L3839" s="252"/>
      <c r="M3839" s="252"/>
      <c r="N3839" s="252" t="s">
        <v>6946</v>
      </c>
      <c r="O3839" s="253" t="s">
        <v>10772</v>
      </c>
      <c r="P3839" s="253" t="s">
        <v>10774</v>
      </c>
      <c r="Q3839" s="254" t="s">
        <v>10768</v>
      </c>
      <c r="R3839" s="255" t="s">
        <v>10912</v>
      </c>
      <c r="S3839" s="256" t="s">
        <v>10913</v>
      </c>
      <c r="T3839" s="236">
        <v>45537</v>
      </c>
      <c r="U3839" s="237" t="s">
        <v>6722</v>
      </c>
      <c r="V3839" s="237">
        <v>45569</v>
      </c>
      <c r="W3839" s="237">
        <v>45576</v>
      </c>
      <c r="X3839" s="257" t="s">
        <v>6721</v>
      </c>
      <c r="Y3839" s="257"/>
      <c r="Z3839" s="237" t="s">
        <v>10868</v>
      </c>
      <c r="AA3839" s="225">
        <v>202409</v>
      </c>
      <c r="AB3839" s="258"/>
      <c r="AC3839" s="259" t="s">
        <v>6708</v>
      </c>
      <c r="AD3839" s="260" t="s">
        <v>6709</v>
      </c>
      <c r="AE3839" s="261">
        <v>0</v>
      </c>
      <c r="AF3839" s="260" t="s">
        <v>6709</v>
      </c>
      <c r="AG3839" s="242" t="str">
        <f>IFERROR(VLOOKUP(작성용!A:A,RM!A:D,4,0),"-")</f>
        <v>박재현</v>
      </c>
      <c r="AH3839" s="262" t="s">
        <v>8489</v>
      </c>
      <c r="AI3839" s="263" t="s">
        <v>10869</v>
      </c>
      <c r="AJ3839" s="263" t="s">
        <v>6721</v>
      </c>
      <c r="AK3839" s="263" t="s">
        <v>6726</v>
      </c>
      <c r="AL3839" s="238">
        <v>3838</v>
      </c>
    </row>
    <row r="3840" spans="1:38" x14ac:dyDescent="0.3">
      <c r="A3840" s="250" t="s">
        <v>862</v>
      </c>
      <c r="B3840" s="250" t="s">
        <v>10863</v>
      </c>
      <c r="C3840" s="244" t="s">
        <v>6717</v>
      </c>
      <c r="D3840" s="240" t="s">
        <v>10914</v>
      </c>
      <c r="E3840" s="239" t="s">
        <v>10915</v>
      </c>
      <c r="F3840" s="243" t="s">
        <v>6729</v>
      </c>
      <c r="G3840" s="251">
        <v>0</v>
      </c>
      <c r="H3840" s="252" t="s">
        <v>7052</v>
      </c>
      <c r="I3840" s="252"/>
      <c r="J3840" s="234"/>
      <c r="K3840" s="252"/>
      <c r="L3840" s="252"/>
      <c r="M3840" s="252"/>
      <c r="N3840" s="252" t="s">
        <v>6946</v>
      </c>
      <c r="O3840" s="253" t="s">
        <v>10772</v>
      </c>
      <c r="P3840" s="253" t="s">
        <v>10774</v>
      </c>
      <c r="Q3840" s="254" t="s">
        <v>10768</v>
      </c>
      <c r="R3840" s="255" t="s">
        <v>10916</v>
      </c>
      <c r="S3840" s="256" t="s">
        <v>10917</v>
      </c>
      <c r="T3840" s="236">
        <v>45537</v>
      </c>
      <c r="U3840" s="237" t="s">
        <v>6722</v>
      </c>
      <c r="V3840" s="237">
        <v>45569</v>
      </c>
      <c r="W3840" s="237">
        <v>45576</v>
      </c>
      <c r="X3840" s="257" t="s">
        <v>6721</v>
      </c>
      <c r="Y3840" s="257"/>
      <c r="Z3840" s="237" t="s">
        <v>10868</v>
      </c>
      <c r="AA3840" s="225">
        <v>202409</v>
      </c>
      <c r="AB3840" s="258"/>
      <c r="AC3840" s="259" t="s">
        <v>6708</v>
      </c>
      <c r="AD3840" s="260" t="s">
        <v>6709</v>
      </c>
      <c r="AE3840" s="261">
        <v>0</v>
      </c>
      <c r="AF3840" s="260" t="s">
        <v>6709</v>
      </c>
      <c r="AG3840" s="242" t="str">
        <f>IFERROR(VLOOKUP(작성용!A:A,RM!A:D,4,0),"-")</f>
        <v>박재현</v>
      </c>
      <c r="AH3840" s="262" t="s">
        <v>8489</v>
      </c>
      <c r="AI3840" s="263" t="s">
        <v>10869</v>
      </c>
      <c r="AJ3840" s="263" t="s">
        <v>6721</v>
      </c>
      <c r="AK3840" s="263" t="s">
        <v>6726</v>
      </c>
      <c r="AL3840" s="238">
        <v>3839</v>
      </c>
    </row>
    <row r="3841" spans="1:38" x14ac:dyDescent="0.3">
      <c r="A3841" s="250" t="s">
        <v>862</v>
      </c>
      <c r="B3841" s="250" t="s">
        <v>10863</v>
      </c>
      <c r="C3841" s="244" t="s">
        <v>6717</v>
      </c>
      <c r="D3841" s="240" t="s">
        <v>6808</v>
      </c>
      <c r="E3841" s="239" t="s">
        <v>6809</v>
      </c>
      <c r="F3841" s="243" t="s">
        <v>6729</v>
      </c>
      <c r="G3841" s="251">
        <v>0</v>
      </c>
      <c r="H3841" s="252" t="s">
        <v>7052</v>
      </c>
      <c r="I3841" s="252"/>
      <c r="J3841" s="234"/>
      <c r="K3841" s="252"/>
      <c r="L3841" s="252"/>
      <c r="M3841" s="252"/>
      <c r="N3841" s="252" t="s">
        <v>6946</v>
      </c>
      <c r="O3841" s="253" t="s">
        <v>10772</v>
      </c>
      <c r="P3841" s="253" t="s">
        <v>10774</v>
      </c>
      <c r="Q3841" s="254" t="s">
        <v>10768</v>
      </c>
      <c r="R3841" s="255" t="s">
        <v>6810</v>
      </c>
      <c r="S3841" s="256" t="s">
        <v>10918</v>
      </c>
      <c r="T3841" s="236">
        <v>45537</v>
      </c>
      <c r="U3841" s="237" t="s">
        <v>6722</v>
      </c>
      <c r="V3841" s="237">
        <v>45569</v>
      </c>
      <c r="W3841" s="237">
        <v>45576</v>
      </c>
      <c r="X3841" s="257" t="s">
        <v>6721</v>
      </c>
      <c r="Y3841" s="257"/>
      <c r="Z3841" s="237" t="s">
        <v>10868</v>
      </c>
      <c r="AA3841" s="225">
        <v>202409</v>
      </c>
      <c r="AB3841" s="258"/>
      <c r="AC3841" s="259" t="s">
        <v>6708</v>
      </c>
      <c r="AD3841" s="260" t="s">
        <v>6709</v>
      </c>
      <c r="AE3841" s="261">
        <v>0</v>
      </c>
      <c r="AF3841" s="260" t="s">
        <v>6709</v>
      </c>
      <c r="AG3841" s="242" t="str">
        <f>IFERROR(VLOOKUP(작성용!A:A,RM!A:D,4,0),"-")</f>
        <v>박재현</v>
      </c>
      <c r="AH3841" s="262" t="s">
        <v>8489</v>
      </c>
      <c r="AI3841" s="263" t="s">
        <v>10869</v>
      </c>
      <c r="AJ3841" s="263" t="s">
        <v>6721</v>
      </c>
      <c r="AK3841" s="263" t="s">
        <v>6726</v>
      </c>
      <c r="AL3841" s="238">
        <v>3840</v>
      </c>
    </row>
    <row r="3842" spans="1:38" x14ac:dyDescent="0.3">
      <c r="A3842" s="250" t="s">
        <v>862</v>
      </c>
      <c r="B3842" s="250" t="s">
        <v>10863</v>
      </c>
      <c r="C3842" s="244" t="s">
        <v>6717</v>
      </c>
      <c r="D3842" s="240" t="s">
        <v>7407</v>
      </c>
      <c r="E3842" s="239" t="s">
        <v>4580</v>
      </c>
      <c r="F3842" s="243" t="s">
        <v>6729</v>
      </c>
      <c r="G3842" s="251">
        <v>0</v>
      </c>
      <c r="H3842" s="252" t="s">
        <v>7052</v>
      </c>
      <c r="I3842" s="252"/>
      <c r="J3842" s="234"/>
      <c r="K3842" s="252"/>
      <c r="L3842" s="252"/>
      <c r="M3842" s="252"/>
      <c r="N3842" s="252" t="s">
        <v>6946</v>
      </c>
      <c r="O3842" s="253" t="s">
        <v>10772</v>
      </c>
      <c r="P3842" s="253" t="s">
        <v>10774</v>
      </c>
      <c r="Q3842" s="254" t="s">
        <v>10768</v>
      </c>
      <c r="R3842" s="255" t="s">
        <v>4581</v>
      </c>
      <c r="S3842" s="256" t="s">
        <v>10919</v>
      </c>
      <c r="T3842" s="236">
        <v>45537</v>
      </c>
      <c r="U3842" s="237" t="s">
        <v>6722</v>
      </c>
      <c r="V3842" s="237">
        <v>45569</v>
      </c>
      <c r="W3842" s="237">
        <v>45576</v>
      </c>
      <c r="X3842" s="257" t="s">
        <v>6721</v>
      </c>
      <c r="Y3842" s="257"/>
      <c r="Z3842" s="237" t="s">
        <v>10868</v>
      </c>
      <c r="AA3842" s="225">
        <v>202409</v>
      </c>
      <c r="AB3842" s="258"/>
      <c r="AC3842" s="259" t="s">
        <v>6708</v>
      </c>
      <c r="AD3842" s="260" t="s">
        <v>6709</v>
      </c>
      <c r="AE3842" s="261">
        <v>0</v>
      </c>
      <c r="AF3842" s="260" t="s">
        <v>6709</v>
      </c>
      <c r="AG3842" s="242" t="str">
        <f>IFERROR(VLOOKUP(작성용!A:A,RM!A:D,4,0),"-")</f>
        <v>박재현</v>
      </c>
      <c r="AH3842" s="262" t="s">
        <v>8489</v>
      </c>
      <c r="AI3842" s="263" t="s">
        <v>10869</v>
      </c>
      <c r="AJ3842" s="263" t="s">
        <v>6721</v>
      </c>
      <c r="AK3842" s="263" t="s">
        <v>6726</v>
      </c>
      <c r="AL3842" s="238">
        <v>3841</v>
      </c>
    </row>
    <row r="3843" spans="1:38" x14ac:dyDescent="0.3">
      <c r="A3843" s="250" t="s">
        <v>862</v>
      </c>
      <c r="B3843" s="250" t="s">
        <v>10863</v>
      </c>
      <c r="C3843" s="244" t="s">
        <v>6717</v>
      </c>
      <c r="D3843" s="240" t="s">
        <v>10732</v>
      </c>
      <c r="E3843" s="239" t="s">
        <v>10733</v>
      </c>
      <c r="F3843" s="243" t="s">
        <v>6729</v>
      </c>
      <c r="G3843" s="251">
        <v>0</v>
      </c>
      <c r="H3843" s="252" t="s">
        <v>7052</v>
      </c>
      <c r="I3843" s="252"/>
      <c r="J3843" s="234"/>
      <c r="K3843" s="252"/>
      <c r="L3843" s="252"/>
      <c r="M3843" s="252"/>
      <c r="N3843" s="252" t="s">
        <v>6946</v>
      </c>
      <c r="O3843" s="253" t="s">
        <v>10772</v>
      </c>
      <c r="P3843" s="253" t="s">
        <v>10774</v>
      </c>
      <c r="Q3843" s="254" t="s">
        <v>10768</v>
      </c>
      <c r="R3843" s="255" t="s">
        <v>10734</v>
      </c>
      <c r="S3843" s="256" t="s">
        <v>10920</v>
      </c>
      <c r="T3843" s="236">
        <v>45537</v>
      </c>
      <c r="U3843" s="237" t="s">
        <v>6722</v>
      </c>
      <c r="V3843" s="237">
        <v>45569</v>
      </c>
      <c r="W3843" s="237">
        <v>45576</v>
      </c>
      <c r="X3843" s="257" t="s">
        <v>6721</v>
      </c>
      <c r="Y3843" s="257"/>
      <c r="Z3843" s="237" t="s">
        <v>10868</v>
      </c>
      <c r="AA3843" s="225">
        <v>202409</v>
      </c>
      <c r="AB3843" s="258"/>
      <c r="AC3843" s="259" t="s">
        <v>6708</v>
      </c>
      <c r="AD3843" s="260" t="s">
        <v>6709</v>
      </c>
      <c r="AE3843" s="261">
        <v>0</v>
      </c>
      <c r="AF3843" s="260" t="s">
        <v>6709</v>
      </c>
      <c r="AG3843" s="242" t="str">
        <f>IFERROR(VLOOKUP(작성용!A:A,RM!A:D,4,0),"-")</f>
        <v>박재현</v>
      </c>
      <c r="AH3843" s="262" t="s">
        <v>8489</v>
      </c>
      <c r="AI3843" s="263" t="s">
        <v>10869</v>
      </c>
      <c r="AJ3843" s="263" t="s">
        <v>6721</v>
      </c>
      <c r="AK3843" s="263" t="s">
        <v>6726</v>
      </c>
      <c r="AL3843" s="238">
        <v>3842</v>
      </c>
    </row>
    <row r="3844" spans="1:38" x14ac:dyDescent="0.3">
      <c r="A3844" s="250" t="s">
        <v>862</v>
      </c>
      <c r="B3844" s="250" t="s">
        <v>10863</v>
      </c>
      <c r="C3844" s="244" t="s">
        <v>6717</v>
      </c>
      <c r="D3844" s="240" t="s">
        <v>10262</v>
      </c>
      <c r="E3844" s="239" t="s">
        <v>6409</v>
      </c>
      <c r="F3844" s="243" t="s">
        <v>6729</v>
      </c>
      <c r="G3844" s="251">
        <v>0</v>
      </c>
      <c r="H3844" s="252" t="s">
        <v>7052</v>
      </c>
      <c r="I3844" s="252"/>
      <c r="J3844" s="234"/>
      <c r="K3844" s="252"/>
      <c r="L3844" s="252"/>
      <c r="M3844" s="252"/>
      <c r="N3844" s="252" t="s">
        <v>6946</v>
      </c>
      <c r="O3844" s="253" t="s">
        <v>10772</v>
      </c>
      <c r="P3844" s="253" t="s">
        <v>10774</v>
      </c>
      <c r="Q3844" s="254" t="s">
        <v>10768</v>
      </c>
      <c r="R3844" s="255" t="s">
        <v>6410</v>
      </c>
      <c r="S3844" s="256" t="s">
        <v>10921</v>
      </c>
      <c r="T3844" s="236">
        <v>45537</v>
      </c>
      <c r="U3844" s="237" t="s">
        <v>6722</v>
      </c>
      <c r="V3844" s="237">
        <v>45569</v>
      </c>
      <c r="W3844" s="237">
        <v>45576</v>
      </c>
      <c r="X3844" s="257" t="s">
        <v>6721</v>
      </c>
      <c r="Y3844" s="257"/>
      <c r="Z3844" s="237" t="s">
        <v>10868</v>
      </c>
      <c r="AA3844" s="225">
        <v>202409</v>
      </c>
      <c r="AB3844" s="258"/>
      <c r="AC3844" s="259" t="s">
        <v>6708</v>
      </c>
      <c r="AD3844" s="260" t="s">
        <v>6709</v>
      </c>
      <c r="AE3844" s="261">
        <v>0</v>
      </c>
      <c r="AF3844" s="260" t="s">
        <v>6709</v>
      </c>
      <c r="AG3844" s="242" t="str">
        <f>IFERROR(VLOOKUP(작성용!A:A,RM!A:D,4,0),"-")</f>
        <v>박재현</v>
      </c>
      <c r="AH3844" s="262" t="s">
        <v>8489</v>
      </c>
      <c r="AI3844" s="263" t="s">
        <v>10869</v>
      </c>
      <c r="AJ3844" s="263" t="s">
        <v>6721</v>
      </c>
      <c r="AK3844" s="263" t="s">
        <v>6726</v>
      </c>
      <c r="AL3844" s="238">
        <v>3843</v>
      </c>
    </row>
    <row r="3845" spans="1:38" x14ac:dyDescent="0.3">
      <c r="A3845" s="250" t="s">
        <v>862</v>
      </c>
      <c r="B3845" s="250" t="s">
        <v>10863</v>
      </c>
      <c r="C3845" s="244" t="s">
        <v>6717</v>
      </c>
      <c r="D3845" s="240" t="s">
        <v>8612</v>
      </c>
      <c r="E3845" s="239" t="s">
        <v>5269</v>
      </c>
      <c r="F3845" s="243" t="s">
        <v>6729</v>
      </c>
      <c r="G3845" s="251">
        <v>0</v>
      </c>
      <c r="H3845" s="252" t="s">
        <v>7052</v>
      </c>
      <c r="I3845" s="252"/>
      <c r="J3845" s="234"/>
      <c r="K3845" s="252"/>
      <c r="L3845" s="252"/>
      <c r="M3845" s="252"/>
      <c r="N3845" s="252" t="s">
        <v>6946</v>
      </c>
      <c r="O3845" s="253" t="s">
        <v>10772</v>
      </c>
      <c r="P3845" s="253" t="s">
        <v>10774</v>
      </c>
      <c r="Q3845" s="254" t="s">
        <v>10768</v>
      </c>
      <c r="R3845" s="255" t="s">
        <v>5270</v>
      </c>
      <c r="S3845" s="256" t="s">
        <v>8613</v>
      </c>
      <c r="T3845" s="236">
        <v>45537</v>
      </c>
      <c r="U3845" s="237" t="s">
        <v>6722</v>
      </c>
      <c r="V3845" s="237">
        <v>45569</v>
      </c>
      <c r="W3845" s="237">
        <v>45576</v>
      </c>
      <c r="X3845" s="257" t="s">
        <v>6721</v>
      </c>
      <c r="Y3845" s="257"/>
      <c r="Z3845" s="237" t="s">
        <v>10868</v>
      </c>
      <c r="AA3845" s="225">
        <v>202409</v>
      </c>
      <c r="AB3845" s="258"/>
      <c r="AC3845" s="259" t="s">
        <v>6708</v>
      </c>
      <c r="AD3845" s="260" t="s">
        <v>6709</v>
      </c>
      <c r="AE3845" s="261">
        <v>0</v>
      </c>
      <c r="AF3845" s="260" t="s">
        <v>6709</v>
      </c>
      <c r="AG3845" s="242" t="str">
        <f>IFERROR(VLOOKUP(작성용!A:A,RM!A:D,4,0),"-")</f>
        <v>박재현</v>
      </c>
      <c r="AH3845" s="262" t="s">
        <v>8489</v>
      </c>
      <c r="AI3845" s="263" t="s">
        <v>10869</v>
      </c>
      <c r="AJ3845" s="263" t="s">
        <v>6721</v>
      </c>
      <c r="AK3845" s="263" t="s">
        <v>6726</v>
      </c>
      <c r="AL3845" s="238">
        <v>3844</v>
      </c>
    </row>
    <row r="3846" spans="1:38" x14ac:dyDescent="0.3">
      <c r="A3846" s="250" t="s">
        <v>862</v>
      </c>
      <c r="B3846" s="250" t="s">
        <v>10863</v>
      </c>
      <c r="C3846" s="244" t="s">
        <v>6717</v>
      </c>
      <c r="D3846" s="240" t="s">
        <v>10166</v>
      </c>
      <c r="E3846" s="239" t="s">
        <v>6185</v>
      </c>
      <c r="F3846" s="243" t="s">
        <v>6729</v>
      </c>
      <c r="G3846" s="214">
        <v>0</v>
      </c>
      <c r="H3846" s="252" t="s">
        <v>7052</v>
      </c>
      <c r="I3846" s="252"/>
      <c r="J3846" s="234"/>
      <c r="K3846" s="252"/>
      <c r="L3846" s="252"/>
      <c r="M3846" s="252"/>
      <c r="N3846" s="252" t="s">
        <v>6946</v>
      </c>
      <c r="O3846" s="253" t="s">
        <v>10772</v>
      </c>
      <c r="P3846" s="253" t="s">
        <v>10774</v>
      </c>
      <c r="Q3846" s="254" t="s">
        <v>10768</v>
      </c>
      <c r="R3846" s="255" t="s">
        <v>6186</v>
      </c>
      <c r="S3846" s="256" t="s">
        <v>10922</v>
      </c>
      <c r="T3846" s="236">
        <v>45537</v>
      </c>
      <c r="U3846" s="237" t="s">
        <v>6722</v>
      </c>
      <c r="V3846" s="237">
        <v>45569</v>
      </c>
      <c r="W3846" s="237">
        <v>45576</v>
      </c>
      <c r="X3846" s="257" t="s">
        <v>6721</v>
      </c>
      <c r="Y3846" s="257"/>
      <c r="Z3846" s="237" t="s">
        <v>10868</v>
      </c>
      <c r="AA3846" s="225">
        <v>202409</v>
      </c>
      <c r="AB3846" s="258"/>
      <c r="AC3846" s="259" t="s">
        <v>6708</v>
      </c>
      <c r="AD3846" s="260" t="s">
        <v>6709</v>
      </c>
      <c r="AE3846" s="261">
        <v>0</v>
      </c>
      <c r="AF3846" s="260" t="s">
        <v>6709</v>
      </c>
      <c r="AG3846" s="242" t="str">
        <f>IFERROR(VLOOKUP(작성용!A:A,RM!A:D,4,0),"-")</f>
        <v>박재현</v>
      </c>
      <c r="AH3846" s="262" t="s">
        <v>8489</v>
      </c>
      <c r="AI3846" s="263" t="s">
        <v>10869</v>
      </c>
      <c r="AJ3846" s="263" t="s">
        <v>6721</v>
      </c>
      <c r="AK3846" s="263" t="s">
        <v>6726</v>
      </c>
      <c r="AL3846" s="238">
        <v>3845</v>
      </c>
    </row>
    <row r="3847" spans="1:38" x14ac:dyDescent="0.3">
      <c r="A3847" s="232" t="s">
        <v>3031</v>
      </c>
      <c r="B3847" s="232" t="s">
        <v>10923</v>
      </c>
      <c r="C3847" s="244" t="s">
        <v>6896</v>
      </c>
      <c r="D3847" s="240" t="s">
        <v>10924</v>
      </c>
      <c r="E3847" s="239">
        <v>1101130035930</v>
      </c>
      <c r="F3847" s="243" t="s">
        <v>7105</v>
      </c>
      <c r="G3847" s="214">
        <v>0</v>
      </c>
      <c r="H3847" s="234" t="s">
        <v>6721</v>
      </c>
      <c r="I3847" s="234"/>
      <c r="J3847" s="234"/>
      <c r="K3847" s="234"/>
      <c r="L3847" s="234"/>
      <c r="M3847" s="234"/>
      <c r="N3847" s="233" t="s">
        <v>6720</v>
      </c>
      <c r="O3847" s="233" t="s">
        <v>10925</v>
      </c>
      <c r="P3847" s="233" t="s">
        <v>10926</v>
      </c>
      <c r="Q3847" s="233" t="s">
        <v>10927</v>
      </c>
      <c r="R3847" s="235" t="s">
        <v>6721</v>
      </c>
      <c r="S3847" s="235" t="s">
        <v>6721</v>
      </c>
      <c r="T3847" s="236">
        <v>45537</v>
      </c>
      <c r="U3847" s="237" t="s">
        <v>6722</v>
      </c>
      <c r="V3847" s="236">
        <v>45572</v>
      </c>
      <c r="W3847" s="236">
        <v>45581</v>
      </c>
      <c r="X3847" s="236">
        <v>45581</v>
      </c>
      <c r="Y3847" s="237"/>
      <c r="Z3847" s="237" t="s">
        <v>10928</v>
      </c>
      <c r="AA3847" s="241">
        <v>202409</v>
      </c>
      <c r="AB3847" s="246"/>
      <c r="AC3847" s="247" t="s">
        <v>10929</v>
      </c>
      <c r="AD3847" s="247" t="s">
        <v>11209</v>
      </c>
      <c r="AE3847" s="248">
        <v>1</v>
      </c>
      <c r="AF3847" s="247" t="s">
        <v>6896</v>
      </c>
      <c r="AG3847" s="242" t="str">
        <f>IFERROR(VLOOKUP(작성용!A:A,RM!A:D,4,0),"-")</f>
        <v>오수현</v>
      </c>
      <c r="AH3847" s="263" t="s">
        <v>7049</v>
      </c>
      <c r="AI3847" s="263" t="s">
        <v>6721</v>
      </c>
      <c r="AJ3847" s="263" t="s">
        <v>6721</v>
      </c>
      <c r="AK3847" s="263" t="s">
        <v>6726</v>
      </c>
      <c r="AL3847" s="238">
        <v>3846</v>
      </c>
    </row>
    <row r="3848" spans="1:38" x14ac:dyDescent="0.3">
      <c r="A3848" s="232" t="s">
        <v>3031</v>
      </c>
      <c r="B3848" s="232" t="s">
        <v>10923</v>
      </c>
      <c r="C3848" s="244" t="s">
        <v>6896</v>
      </c>
      <c r="D3848" s="240" t="s">
        <v>10930</v>
      </c>
      <c r="E3848" s="239">
        <v>1101130035857</v>
      </c>
      <c r="F3848" s="243" t="s">
        <v>7105</v>
      </c>
      <c r="G3848" s="214">
        <v>0</v>
      </c>
      <c r="H3848" s="234" t="s">
        <v>6721</v>
      </c>
      <c r="I3848" s="234"/>
      <c r="J3848" s="234"/>
      <c r="K3848" s="234"/>
      <c r="L3848" s="234"/>
      <c r="M3848" s="234"/>
      <c r="N3848" s="233" t="s">
        <v>6720</v>
      </c>
      <c r="O3848" s="233" t="s">
        <v>10925</v>
      </c>
      <c r="P3848" s="233" t="s">
        <v>10926</v>
      </c>
      <c r="Q3848" s="233" t="s">
        <v>10927</v>
      </c>
      <c r="R3848" s="235" t="s">
        <v>6721</v>
      </c>
      <c r="S3848" s="235" t="s">
        <v>6721</v>
      </c>
      <c r="T3848" s="236">
        <v>45537</v>
      </c>
      <c r="U3848" s="237" t="s">
        <v>6722</v>
      </c>
      <c r="V3848" s="236">
        <v>45572</v>
      </c>
      <c r="W3848" s="236">
        <v>45581</v>
      </c>
      <c r="X3848" s="236">
        <v>45581</v>
      </c>
      <c r="Y3848" s="237"/>
      <c r="Z3848" s="237" t="s">
        <v>10928</v>
      </c>
      <c r="AA3848" s="241">
        <v>202409</v>
      </c>
      <c r="AB3848" s="246"/>
      <c r="AC3848" s="247" t="s">
        <v>10929</v>
      </c>
      <c r="AD3848" s="247" t="s">
        <v>3650</v>
      </c>
      <c r="AE3848" s="248">
        <v>1</v>
      </c>
      <c r="AF3848" s="247" t="s">
        <v>6896</v>
      </c>
      <c r="AG3848" s="242" t="str">
        <f>IFERROR(VLOOKUP(작성용!A:A,RM!A:D,4,0),"-")</f>
        <v>오수현</v>
      </c>
      <c r="AH3848" s="263" t="s">
        <v>7049</v>
      </c>
      <c r="AI3848" s="263" t="s">
        <v>6721</v>
      </c>
      <c r="AJ3848" s="263" t="s">
        <v>6721</v>
      </c>
      <c r="AK3848" s="263" t="s">
        <v>6726</v>
      </c>
      <c r="AL3848" s="238">
        <v>3847</v>
      </c>
    </row>
    <row r="3849" spans="1:38" x14ac:dyDescent="0.3">
      <c r="A3849" s="232" t="s">
        <v>3031</v>
      </c>
      <c r="B3849" s="232" t="s">
        <v>10923</v>
      </c>
      <c r="C3849" s="244" t="s">
        <v>6896</v>
      </c>
      <c r="D3849" s="240" t="s">
        <v>10931</v>
      </c>
      <c r="E3849" s="239" t="s">
        <v>10932</v>
      </c>
      <c r="F3849" s="243" t="s">
        <v>7105</v>
      </c>
      <c r="G3849" s="214">
        <v>0</v>
      </c>
      <c r="H3849" s="234" t="s">
        <v>6721</v>
      </c>
      <c r="I3849" s="234"/>
      <c r="J3849" s="234"/>
      <c r="K3849" s="234"/>
      <c r="L3849" s="234"/>
      <c r="M3849" s="234"/>
      <c r="N3849" s="233" t="s">
        <v>6720</v>
      </c>
      <c r="O3849" s="233" t="s">
        <v>10925</v>
      </c>
      <c r="P3849" s="233" t="s">
        <v>10926</v>
      </c>
      <c r="Q3849" s="233" t="s">
        <v>10927</v>
      </c>
      <c r="R3849" s="235" t="s">
        <v>6721</v>
      </c>
      <c r="S3849" s="235" t="s">
        <v>6721</v>
      </c>
      <c r="T3849" s="236">
        <v>45537</v>
      </c>
      <c r="U3849" s="237" t="s">
        <v>6722</v>
      </c>
      <c r="V3849" s="236">
        <v>45572</v>
      </c>
      <c r="W3849" s="236">
        <v>45581</v>
      </c>
      <c r="X3849" s="236">
        <v>45581</v>
      </c>
      <c r="Y3849" s="237"/>
      <c r="Z3849" s="237" t="s">
        <v>10928</v>
      </c>
      <c r="AA3849" s="241">
        <v>202409</v>
      </c>
      <c r="AB3849" s="246"/>
      <c r="AC3849" s="247" t="s">
        <v>10929</v>
      </c>
      <c r="AD3849" s="247" t="s">
        <v>11211</v>
      </c>
      <c r="AE3849" s="248">
        <v>1</v>
      </c>
      <c r="AF3849" s="247" t="s">
        <v>6896</v>
      </c>
      <c r="AG3849" s="242" t="str">
        <f>IFERROR(VLOOKUP(작성용!A:A,RM!A:D,4,0),"-")</f>
        <v>오수현</v>
      </c>
      <c r="AH3849" s="263" t="s">
        <v>7049</v>
      </c>
      <c r="AI3849" s="263" t="s">
        <v>6721</v>
      </c>
      <c r="AJ3849" s="263" t="s">
        <v>6721</v>
      </c>
      <c r="AK3849" s="263" t="s">
        <v>6726</v>
      </c>
      <c r="AL3849" s="238">
        <v>3848</v>
      </c>
    </row>
    <row r="3850" spans="1:38" x14ac:dyDescent="0.3">
      <c r="A3850" s="232">
        <v>6000898</v>
      </c>
      <c r="B3850" s="232" t="s">
        <v>10924</v>
      </c>
      <c r="C3850" s="244" t="s">
        <v>6896</v>
      </c>
      <c r="D3850" s="240" t="s">
        <v>10933</v>
      </c>
      <c r="E3850" s="239">
        <v>2301110051414</v>
      </c>
      <c r="F3850" s="243" t="s">
        <v>10934</v>
      </c>
      <c r="G3850" s="214">
        <v>0</v>
      </c>
      <c r="H3850" s="234" t="s">
        <v>6721</v>
      </c>
      <c r="I3850" s="234"/>
      <c r="J3850" s="234"/>
      <c r="K3850" s="234"/>
      <c r="L3850" s="234"/>
      <c r="M3850" s="234"/>
      <c r="N3850" s="233" t="s">
        <v>6720</v>
      </c>
      <c r="O3850" s="234"/>
      <c r="P3850" s="234"/>
      <c r="Q3850" s="233"/>
      <c r="R3850" s="235" t="s">
        <v>6721</v>
      </c>
      <c r="S3850" s="235" t="s">
        <v>6721</v>
      </c>
      <c r="T3850" s="236" t="s">
        <v>10935</v>
      </c>
      <c r="U3850" s="237" t="s">
        <v>6722</v>
      </c>
      <c r="V3850" s="236">
        <v>45572</v>
      </c>
      <c r="W3850" s="236" t="s">
        <v>6944</v>
      </c>
      <c r="X3850" s="237" t="s">
        <v>6721</v>
      </c>
      <c r="Y3850" s="237"/>
      <c r="Z3850" s="237"/>
      <c r="AA3850" s="241">
        <v>202409</v>
      </c>
      <c r="AB3850" s="246"/>
      <c r="AC3850" s="236" t="s">
        <v>7181</v>
      </c>
      <c r="AD3850" s="247" t="s">
        <v>11210</v>
      </c>
      <c r="AE3850" s="248">
        <v>0</v>
      </c>
      <c r="AF3850" s="247" t="s">
        <v>6896</v>
      </c>
      <c r="AG3850" s="242" t="str">
        <f>IFERROR(VLOOKUP(작성용!A:A,RM!A:D,4,0),"-")</f>
        <v>-</v>
      </c>
      <c r="AH3850" s="263" t="s">
        <v>6721</v>
      </c>
      <c r="AI3850" s="263" t="s">
        <v>10936</v>
      </c>
      <c r="AJ3850" s="263" t="s">
        <v>6721</v>
      </c>
      <c r="AK3850" s="263" t="s">
        <v>7182</v>
      </c>
      <c r="AL3850" s="238">
        <v>3849</v>
      </c>
    </row>
    <row r="3851" spans="1:38" x14ac:dyDescent="0.3">
      <c r="A3851" s="232">
        <v>6000899</v>
      </c>
      <c r="B3851" s="232" t="s">
        <v>10930</v>
      </c>
      <c r="C3851" s="244" t="s">
        <v>6896</v>
      </c>
      <c r="D3851" s="240" t="s">
        <v>10937</v>
      </c>
      <c r="E3851" s="239">
        <v>1942110254136</v>
      </c>
      <c r="F3851" s="243" t="s">
        <v>10934</v>
      </c>
      <c r="G3851" s="214">
        <v>0</v>
      </c>
      <c r="H3851" s="234" t="s">
        <v>6721</v>
      </c>
      <c r="I3851" s="234"/>
      <c r="J3851" s="234"/>
      <c r="K3851" s="234"/>
      <c r="L3851" s="234"/>
      <c r="M3851" s="234"/>
      <c r="N3851" s="233" t="s">
        <v>6720</v>
      </c>
      <c r="O3851" s="234"/>
      <c r="P3851" s="234"/>
      <c r="Q3851" s="233"/>
      <c r="R3851" s="235" t="s">
        <v>6721</v>
      </c>
      <c r="S3851" s="235" t="s">
        <v>6721</v>
      </c>
      <c r="T3851" s="236" t="s">
        <v>10935</v>
      </c>
      <c r="U3851" s="237" t="s">
        <v>6722</v>
      </c>
      <c r="V3851" s="236">
        <v>45572</v>
      </c>
      <c r="W3851" s="236" t="s">
        <v>6944</v>
      </c>
      <c r="X3851" s="237" t="s">
        <v>6721</v>
      </c>
      <c r="Y3851" s="237"/>
      <c r="Z3851" s="237"/>
      <c r="AA3851" s="241">
        <v>202409</v>
      </c>
      <c r="AB3851" s="246"/>
      <c r="AC3851" s="236" t="s">
        <v>7181</v>
      </c>
      <c r="AD3851" s="247" t="s">
        <v>3650</v>
      </c>
      <c r="AE3851" s="248">
        <v>0</v>
      </c>
      <c r="AF3851" s="247" t="s">
        <v>10938</v>
      </c>
      <c r="AG3851" s="242" t="str">
        <f>IFERROR(VLOOKUP(작성용!A:A,RM!A:D,4,0),"-")</f>
        <v>-</v>
      </c>
      <c r="AH3851" s="263" t="s">
        <v>6721</v>
      </c>
      <c r="AI3851" s="263" t="s">
        <v>10936</v>
      </c>
      <c r="AJ3851" s="263" t="s">
        <v>6721</v>
      </c>
      <c r="AK3851" s="263" t="s">
        <v>7182</v>
      </c>
      <c r="AL3851" s="238">
        <v>3850</v>
      </c>
    </row>
    <row r="3852" spans="1:38" x14ac:dyDescent="0.3">
      <c r="A3852" s="232">
        <v>6000900</v>
      </c>
      <c r="B3852" s="232" t="s">
        <v>10939</v>
      </c>
      <c r="C3852" s="244" t="s">
        <v>6896</v>
      </c>
      <c r="D3852" s="240" t="s">
        <v>10940</v>
      </c>
      <c r="E3852" s="239">
        <v>1943110061753</v>
      </c>
      <c r="F3852" s="243" t="s">
        <v>10934</v>
      </c>
      <c r="G3852" s="214">
        <v>0</v>
      </c>
      <c r="H3852" s="234" t="s">
        <v>6721</v>
      </c>
      <c r="I3852" s="234"/>
      <c r="J3852" s="234"/>
      <c r="K3852" s="234"/>
      <c r="L3852" s="234"/>
      <c r="M3852" s="234"/>
      <c r="N3852" s="233" t="s">
        <v>6720</v>
      </c>
      <c r="O3852" s="234"/>
      <c r="P3852" s="234"/>
      <c r="Q3852" s="233"/>
      <c r="R3852" s="235" t="s">
        <v>6721</v>
      </c>
      <c r="S3852" s="235" t="s">
        <v>6721</v>
      </c>
      <c r="T3852" s="236" t="s">
        <v>10935</v>
      </c>
      <c r="U3852" s="237" t="s">
        <v>6722</v>
      </c>
      <c r="V3852" s="236">
        <v>45572</v>
      </c>
      <c r="W3852" s="236" t="s">
        <v>6944</v>
      </c>
      <c r="X3852" s="237" t="s">
        <v>6721</v>
      </c>
      <c r="Y3852" s="237"/>
      <c r="Z3852" s="237"/>
      <c r="AA3852" s="241">
        <v>202409</v>
      </c>
      <c r="AB3852" s="246"/>
      <c r="AC3852" s="236" t="s">
        <v>7181</v>
      </c>
      <c r="AD3852" s="247" t="s">
        <v>3625</v>
      </c>
      <c r="AE3852" s="248">
        <v>0</v>
      </c>
      <c r="AF3852" s="247" t="s">
        <v>6896</v>
      </c>
      <c r="AG3852" s="242" t="str">
        <f>IFERROR(VLOOKUP(작성용!A:A,RM!A:D,4,0),"-")</f>
        <v>-</v>
      </c>
      <c r="AH3852" s="263" t="s">
        <v>6721</v>
      </c>
      <c r="AI3852" s="263" t="s">
        <v>10936</v>
      </c>
      <c r="AJ3852" s="263" t="s">
        <v>6721</v>
      </c>
      <c r="AK3852" s="263" t="s">
        <v>7182</v>
      </c>
      <c r="AL3852" s="238">
        <v>3851</v>
      </c>
    </row>
    <row r="3853" spans="1:38" x14ac:dyDescent="0.3">
      <c r="A3853" s="232" t="s">
        <v>10941</v>
      </c>
      <c r="B3853" s="232" t="s">
        <v>10942</v>
      </c>
      <c r="C3853" s="244" t="s">
        <v>6717</v>
      </c>
      <c r="D3853" s="240" t="s">
        <v>10942</v>
      </c>
      <c r="E3853" s="239">
        <v>1348110031089</v>
      </c>
      <c r="F3853" s="243" t="s">
        <v>7062</v>
      </c>
      <c r="G3853" s="214">
        <v>1</v>
      </c>
      <c r="H3853" s="234" t="s">
        <v>6721</v>
      </c>
      <c r="I3853" s="234"/>
      <c r="J3853" s="234"/>
      <c r="K3853" s="234"/>
      <c r="L3853" s="234"/>
      <c r="M3853" s="234"/>
      <c r="N3853" s="234" t="s">
        <v>6720</v>
      </c>
      <c r="O3853" s="249" t="s">
        <v>10943</v>
      </c>
      <c r="P3853" s="249" t="s">
        <v>10944</v>
      </c>
      <c r="Q3853" s="226" t="s">
        <v>10945</v>
      </c>
      <c r="R3853" s="212" t="s">
        <v>2</v>
      </c>
      <c r="S3853" s="213" t="s">
        <v>6721</v>
      </c>
      <c r="T3853" s="236">
        <v>45537</v>
      </c>
      <c r="U3853" s="237" t="s">
        <v>10946</v>
      </c>
      <c r="V3853" s="237">
        <v>45540</v>
      </c>
      <c r="W3853" s="237">
        <v>45547</v>
      </c>
      <c r="X3853" s="237" t="s">
        <v>2</v>
      </c>
      <c r="Y3853" s="237"/>
      <c r="Z3853" s="246" t="s">
        <v>10947</v>
      </c>
      <c r="AA3853" s="241">
        <v>202409</v>
      </c>
      <c r="AB3853" s="246"/>
      <c r="AC3853" s="236" t="s">
        <v>7099</v>
      </c>
      <c r="AD3853" s="247" t="s">
        <v>7119</v>
      </c>
      <c r="AE3853" s="248">
        <v>0</v>
      </c>
      <c r="AF3853" s="247" t="s">
        <v>7119</v>
      </c>
      <c r="AG3853" s="242" t="str">
        <f>IFERROR(VLOOKUP(작성용!A:A,RM!A:D,4,0),"-")</f>
        <v>-</v>
      </c>
      <c r="AH3853" s="9" t="s">
        <v>6721</v>
      </c>
      <c r="AI3853" s="238" t="s">
        <v>7050</v>
      </c>
      <c r="AJ3853" s="238" t="s">
        <v>6929</v>
      </c>
      <c r="AK3853" s="238" t="s">
        <v>6726</v>
      </c>
      <c r="AL3853" s="238">
        <v>3852</v>
      </c>
    </row>
    <row r="3854" spans="1:38" x14ac:dyDescent="0.3">
      <c r="A3854" s="232" t="s">
        <v>12</v>
      </c>
      <c r="B3854" s="232" t="s">
        <v>10948</v>
      </c>
      <c r="C3854" s="244" t="s">
        <v>6717</v>
      </c>
      <c r="D3854" s="240" t="s">
        <v>10949</v>
      </c>
      <c r="E3854" s="239">
        <v>1101116574233</v>
      </c>
      <c r="F3854" s="243" t="s">
        <v>6931</v>
      </c>
      <c r="G3854" s="214">
        <v>1</v>
      </c>
      <c r="H3854" s="234" t="s">
        <v>6721</v>
      </c>
      <c r="I3854" s="234"/>
      <c r="J3854" s="234"/>
      <c r="K3854" s="234"/>
      <c r="L3854" s="234"/>
      <c r="M3854" s="234"/>
      <c r="N3854" s="234" t="s">
        <v>6720</v>
      </c>
      <c r="O3854" s="249" t="s">
        <v>10950</v>
      </c>
      <c r="P3854" s="249" t="s">
        <v>10951</v>
      </c>
      <c r="Q3854" s="226" t="s">
        <v>10952</v>
      </c>
      <c r="R3854" s="212" t="s">
        <v>2</v>
      </c>
      <c r="S3854" s="213" t="s">
        <v>10953</v>
      </c>
      <c r="T3854" s="236">
        <v>45537</v>
      </c>
      <c r="U3854" s="237" t="s">
        <v>6722</v>
      </c>
      <c r="V3854" s="236">
        <v>45565</v>
      </c>
      <c r="W3854" s="236">
        <v>45581</v>
      </c>
      <c r="X3854" s="237" t="s">
        <v>6721</v>
      </c>
      <c r="Y3854" s="237"/>
      <c r="Z3854" s="237" t="s">
        <v>10954</v>
      </c>
      <c r="AA3854" s="241">
        <v>202409</v>
      </c>
      <c r="AB3854" s="246"/>
      <c r="AC3854" s="236" t="s">
        <v>6963</v>
      </c>
      <c r="AD3854" s="247" t="s">
        <v>7155</v>
      </c>
      <c r="AE3854" s="248">
        <v>0.2</v>
      </c>
      <c r="AF3854" s="247" t="s">
        <v>7155</v>
      </c>
      <c r="AG3854" s="242" t="str">
        <f>IFERROR(VLOOKUP(작성용!A:A,RM!A:D,4,0),"-")</f>
        <v>김영규</v>
      </c>
      <c r="AH3854" s="9" t="s">
        <v>7861</v>
      </c>
      <c r="AI3854" s="238" t="s">
        <v>6721</v>
      </c>
      <c r="AJ3854" s="238" t="s">
        <v>6721</v>
      </c>
      <c r="AK3854" s="238" t="s">
        <v>6726</v>
      </c>
      <c r="AL3854" s="238">
        <v>3853</v>
      </c>
    </row>
    <row r="3855" spans="1:38" x14ac:dyDescent="0.3">
      <c r="A3855" s="232" t="s">
        <v>12</v>
      </c>
      <c r="B3855" s="232" t="s">
        <v>10948</v>
      </c>
      <c r="C3855" s="244" t="s">
        <v>6717</v>
      </c>
      <c r="D3855" s="240" t="s">
        <v>10955</v>
      </c>
      <c r="E3855" s="239">
        <v>1345110463113</v>
      </c>
      <c r="F3855" s="243" t="s">
        <v>6931</v>
      </c>
      <c r="G3855" s="214">
        <v>0</v>
      </c>
      <c r="H3855" s="234" t="s">
        <v>6721</v>
      </c>
      <c r="I3855" s="234"/>
      <c r="J3855" s="234"/>
      <c r="K3855" s="234"/>
      <c r="L3855" s="234"/>
      <c r="M3855" s="234"/>
      <c r="N3855" s="234" t="s">
        <v>6720</v>
      </c>
      <c r="O3855" s="249" t="s">
        <v>10950</v>
      </c>
      <c r="P3855" s="249" t="s">
        <v>10951</v>
      </c>
      <c r="Q3855" s="226" t="s">
        <v>10952</v>
      </c>
      <c r="R3855" s="212" t="s">
        <v>2</v>
      </c>
      <c r="S3855" s="213" t="s">
        <v>10956</v>
      </c>
      <c r="T3855" s="236">
        <v>45537</v>
      </c>
      <c r="U3855" s="237" t="s">
        <v>6722</v>
      </c>
      <c r="V3855" s="236">
        <v>45565</v>
      </c>
      <c r="W3855" s="236">
        <v>45581</v>
      </c>
      <c r="X3855" s="237" t="s">
        <v>6721</v>
      </c>
      <c r="Y3855" s="237"/>
      <c r="Z3855" s="237" t="s">
        <v>10954</v>
      </c>
      <c r="AA3855" s="241">
        <v>202409</v>
      </c>
      <c r="AB3855" s="246"/>
      <c r="AC3855" s="236" t="s">
        <v>6963</v>
      </c>
      <c r="AD3855" s="247" t="s">
        <v>7115</v>
      </c>
      <c r="AE3855" s="248">
        <v>0.2</v>
      </c>
      <c r="AF3855" s="247" t="s">
        <v>7115</v>
      </c>
      <c r="AG3855" s="242" t="str">
        <f>IFERROR(VLOOKUP(작성용!A:A,RM!A:D,4,0),"-")</f>
        <v>김영규</v>
      </c>
      <c r="AH3855" s="9" t="s">
        <v>7861</v>
      </c>
      <c r="AI3855" s="238" t="s">
        <v>6721</v>
      </c>
      <c r="AJ3855" s="238" t="s">
        <v>6721</v>
      </c>
      <c r="AK3855" s="238" t="s">
        <v>6726</v>
      </c>
      <c r="AL3855" s="238">
        <v>3854</v>
      </c>
    </row>
    <row r="3856" spans="1:38" x14ac:dyDescent="0.3">
      <c r="A3856" s="232" t="s">
        <v>12</v>
      </c>
      <c r="B3856" s="232" t="s">
        <v>10948</v>
      </c>
      <c r="C3856" s="244" t="s">
        <v>6717</v>
      </c>
      <c r="D3856" s="240" t="s">
        <v>10957</v>
      </c>
      <c r="E3856" s="239">
        <v>1101115780344</v>
      </c>
      <c r="F3856" s="243" t="s">
        <v>7860</v>
      </c>
      <c r="G3856" s="214">
        <v>0</v>
      </c>
      <c r="H3856" s="234" t="s">
        <v>6721</v>
      </c>
      <c r="I3856" s="234"/>
      <c r="J3856" s="234"/>
      <c r="K3856" s="234"/>
      <c r="L3856" s="234"/>
      <c r="M3856" s="234"/>
      <c r="N3856" s="234" t="s">
        <v>6720</v>
      </c>
      <c r="O3856" s="249" t="s">
        <v>10950</v>
      </c>
      <c r="P3856" s="249" t="s">
        <v>10951</v>
      </c>
      <c r="Q3856" s="226" t="s">
        <v>10952</v>
      </c>
      <c r="R3856" s="212" t="s">
        <v>4273</v>
      </c>
      <c r="S3856" s="213" t="s">
        <v>10958</v>
      </c>
      <c r="T3856" s="236">
        <v>45537</v>
      </c>
      <c r="U3856" s="237" t="s">
        <v>6722</v>
      </c>
      <c r="V3856" s="236">
        <v>45565</v>
      </c>
      <c r="W3856" s="236">
        <v>45581</v>
      </c>
      <c r="X3856" s="237" t="s">
        <v>6721</v>
      </c>
      <c r="Y3856" s="237"/>
      <c r="Z3856" s="237" t="s">
        <v>10954</v>
      </c>
      <c r="AA3856" s="241">
        <v>202409</v>
      </c>
      <c r="AB3856" s="246"/>
      <c r="AC3856" s="236" t="s">
        <v>6963</v>
      </c>
      <c r="AD3856" s="247" t="s">
        <v>7861</v>
      </c>
      <c r="AE3856" s="248">
        <v>1</v>
      </c>
      <c r="AF3856" s="247" t="s">
        <v>7861</v>
      </c>
      <c r="AG3856" s="242" t="str">
        <f>IFERROR(VLOOKUP(작성용!A:A,RM!A:D,4,0),"-")</f>
        <v>김영규</v>
      </c>
      <c r="AH3856" s="9" t="s">
        <v>7861</v>
      </c>
      <c r="AI3856" s="238" t="s">
        <v>6721</v>
      </c>
      <c r="AJ3856" s="238" t="s">
        <v>6721</v>
      </c>
      <c r="AK3856" s="238" t="s">
        <v>6726</v>
      </c>
      <c r="AL3856" s="238">
        <v>3855</v>
      </c>
    </row>
    <row r="3857" spans="1:38" x14ac:dyDescent="0.3">
      <c r="A3857" s="232" t="s">
        <v>12</v>
      </c>
      <c r="B3857" s="232" t="s">
        <v>10948</v>
      </c>
      <c r="C3857" s="244" t="s">
        <v>6896</v>
      </c>
      <c r="D3857" s="240" t="s">
        <v>10959</v>
      </c>
      <c r="E3857" s="239">
        <v>1101118974655</v>
      </c>
      <c r="F3857" s="243" t="s">
        <v>6931</v>
      </c>
      <c r="G3857" s="214">
        <v>1</v>
      </c>
      <c r="H3857" s="234" t="s">
        <v>6721</v>
      </c>
      <c r="I3857" s="234"/>
      <c r="J3857" s="234"/>
      <c r="K3857" s="234"/>
      <c r="L3857" s="234"/>
      <c r="M3857" s="234"/>
      <c r="N3857" s="234" t="s">
        <v>6720</v>
      </c>
      <c r="O3857" s="249" t="s">
        <v>10950</v>
      </c>
      <c r="P3857" s="249" t="s">
        <v>10951</v>
      </c>
      <c r="Q3857" s="226" t="s">
        <v>10952</v>
      </c>
      <c r="R3857" s="212" t="s">
        <v>2</v>
      </c>
      <c r="S3857" s="213" t="s">
        <v>10960</v>
      </c>
      <c r="T3857" s="236">
        <v>45537</v>
      </c>
      <c r="U3857" s="237" t="s">
        <v>6722</v>
      </c>
      <c r="V3857" s="236">
        <v>45565</v>
      </c>
      <c r="W3857" s="236">
        <v>45581</v>
      </c>
      <c r="X3857" s="237" t="s">
        <v>6721</v>
      </c>
      <c r="Y3857" s="237"/>
      <c r="Z3857" s="237" t="s">
        <v>10954</v>
      </c>
      <c r="AA3857" s="241">
        <v>202409</v>
      </c>
      <c r="AB3857" s="246"/>
      <c r="AC3857" s="236" t="s">
        <v>6963</v>
      </c>
      <c r="AD3857" s="247" t="s">
        <v>3589</v>
      </c>
      <c r="AE3857" s="248">
        <v>1</v>
      </c>
      <c r="AF3857" s="247" t="s">
        <v>6896</v>
      </c>
      <c r="AG3857" s="242" t="str">
        <f>IFERROR(VLOOKUP(작성용!A:A,RM!A:D,4,0),"-")</f>
        <v>김영규</v>
      </c>
      <c r="AH3857" s="9" t="s">
        <v>7861</v>
      </c>
      <c r="AI3857" s="238" t="s">
        <v>6721</v>
      </c>
      <c r="AJ3857" s="238" t="s">
        <v>6721</v>
      </c>
      <c r="AK3857" s="238" t="s">
        <v>6726</v>
      </c>
      <c r="AL3857" s="238">
        <v>3856</v>
      </c>
    </row>
    <row r="3858" spans="1:38" x14ac:dyDescent="0.3">
      <c r="A3858" s="232" t="s">
        <v>12</v>
      </c>
      <c r="B3858" s="232" t="s">
        <v>10948</v>
      </c>
      <c r="C3858" s="244" t="s">
        <v>6896</v>
      </c>
      <c r="D3858" s="240" t="s">
        <v>10961</v>
      </c>
      <c r="E3858" s="239">
        <v>1101118982971</v>
      </c>
      <c r="F3858" s="243" t="s">
        <v>6931</v>
      </c>
      <c r="G3858" s="214">
        <v>1</v>
      </c>
      <c r="H3858" s="234" t="s">
        <v>6721</v>
      </c>
      <c r="I3858" s="234"/>
      <c r="J3858" s="234"/>
      <c r="K3858" s="234"/>
      <c r="L3858" s="234"/>
      <c r="M3858" s="234"/>
      <c r="N3858" s="234" t="s">
        <v>6720</v>
      </c>
      <c r="O3858" s="249" t="s">
        <v>10950</v>
      </c>
      <c r="P3858" s="249" t="s">
        <v>10951</v>
      </c>
      <c r="Q3858" s="226" t="s">
        <v>10952</v>
      </c>
      <c r="R3858" s="212" t="s">
        <v>2</v>
      </c>
      <c r="S3858" s="213" t="s">
        <v>10962</v>
      </c>
      <c r="T3858" s="236">
        <v>45537</v>
      </c>
      <c r="U3858" s="237" t="s">
        <v>6722</v>
      </c>
      <c r="V3858" s="236">
        <v>45565</v>
      </c>
      <c r="W3858" s="236">
        <v>45581</v>
      </c>
      <c r="X3858" s="237" t="s">
        <v>6721</v>
      </c>
      <c r="Y3858" s="237"/>
      <c r="Z3858" s="237" t="s">
        <v>10954</v>
      </c>
      <c r="AA3858" s="241">
        <v>202409</v>
      </c>
      <c r="AB3858" s="246"/>
      <c r="AC3858" s="236" t="s">
        <v>6963</v>
      </c>
      <c r="AD3858" s="247" t="s">
        <v>3624</v>
      </c>
      <c r="AE3858" s="248">
        <v>1</v>
      </c>
      <c r="AF3858" s="247" t="s">
        <v>6896</v>
      </c>
      <c r="AG3858" s="242" t="str">
        <f>IFERROR(VLOOKUP(작성용!A:A,RM!A:D,4,0),"-")</f>
        <v>김영규</v>
      </c>
      <c r="AH3858" s="9" t="s">
        <v>7861</v>
      </c>
      <c r="AI3858" s="238" t="s">
        <v>6721</v>
      </c>
      <c r="AJ3858" s="238" t="s">
        <v>6721</v>
      </c>
      <c r="AK3858" s="238" t="s">
        <v>6726</v>
      </c>
      <c r="AL3858" s="238">
        <v>3857</v>
      </c>
    </row>
    <row r="3859" spans="1:38" x14ac:dyDescent="0.3">
      <c r="A3859" s="232" t="s">
        <v>12</v>
      </c>
      <c r="B3859" s="232" t="s">
        <v>10948</v>
      </c>
      <c r="C3859" s="244" t="s">
        <v>6896</v>
      </c>
      <c r="D3859" s="240" t="s">
        <v>10963</v>
      </c>
      <c r="E3859" s="239">
        <v>1313110033856</v>
      </c>
      <c r="F3859" s="243" t="s">
        <v>6955</v>
      </c>
      <c r="G3859" s="214">
        <v>3</v>
      </c>
      <c r="H3859" s="234" t="s">
        <v>6721</v>
      </c>
      <c r="I3859" s="234"/>
      <c r="J3859" s="234"/>
      <c r="K3859" s="234"/>
      <c r="L3859" s="234"/>
      <c r="M3859" s="234"/>
      <c r="N3859" s="234" t="s">
        <v>6720</v>
      </c>
      <c r="O3859" s="249" t="s">
        <v>10950</v>
      </c>
      <c r="P3859" s="249" t="s">
        <v>10951</v>
      </c>
      <c r="Q3859" s="226" t="s">
        <v>10952</v>
      </c>
      <c r="R3859" s="212" t="s">
        <v>2</v>
      </c>
      <c r="S3859" s="213" t="s">
        <v>10964</v>
      </c>
      <c r="T3859" s="236">
        <v>45537</v>
      </c>
      <c r="U3859" s="237" t="s">
        <v>6722</v>
      </c>
      <c r="V3859" s="236">
        <v>45565</v>
      </c>
      <c r="W3859" s="236">
        <v>45581</v>
      </c>
      <c r="X3859" s="237" t="s">
        <v>6721</v>
      </c>
      <c r="Y3859" s="237"/>
      <c r="Z3859" s="237" t="s">
        <v>10965</v>
      </c>
      <c r="AA3859" s="241">
        <v>202409</v>
      </c>
      <c r="AB3859" s="246"/>
      <c r="AC3859" s="236" t="s">
        <v>6963</v>
      </c>
      <c r="AD3859" s="247" t="s">
        <v>6910</v>
      </c>
      <c r="AE3859" s="248">
        <v>0</v>
      </c>
      <c r="AF3859" s="247" t="s">
        <v>6896</v>
      </c>
      <c r="AG3859" s="242" t="str">
        <f>IFERROR(VLOOKUP(작성용!A:A,RM!A:D,4,0),"-")</f>
        <v>김영규</v>
      </c>
      <c r="AH3859" s="9" t="s">
        <v>7861</v>
      </c>
      <c r="AI3859" s="238" t="s">
        <v>6721</v>
      </c>
      <c r="AJ3859" s="238" t="s">
        <v>6721</v>
      </c>
      <c r="AK3859" s="238" t="s">
        <v>6726</v>
      </c>
      <c r="AL3859" s="238">
        <v>3858</v>
      </c>
    </row>
    <row r="3860" spans="1:38" x14ac:dyDescent="0.3">
      <c r="A3860" s="232" t="s">
        <v>12</v>
      </c>
      <c r="B3860" s="232" t="s">
        <v>10948</v>
      </c>
      <c r="C3860" s="244" t="s">
        <v>6896</v>
      </c>
      <c r="D3860" s="240" t="s">
        <v>10966</v>
      </c>
      <c r="E3860" s="239">
        <v>1801110172667</v>
      </c>
      <c r="F3860" s="243" t="s">
        <v>6931</v>
      </c>
      <c r="G3860" s="214">
        <v>2</v>
      </c>
      <c r="H3860" s="234" t="s">
        <v>6721</v>
      </c>
      <c r="I3860" s="234"/>
      <c r="J3860" s="234"/>
      <c r="K3860" s="234"/>
      <c r="L3860" s="234"/>
      <c r="M3860" s="234"/>
      <c r="N3860" s="234" t="s">
        <v>6720</v>
      </c>
      <c r="O3860" s="249" t="s">
        <v>10950</v>
      </c>
      <c r="P3860" s="249" t="s">
        <v>10951</v>
      </c>
      <c r="Q3860" s="226" t="s">
        <v>10952</v>
      </c>
      <c r="R3860" s="212" t="s">
        <v>2</v>
      </c>
      <c r="S3860" s="213" t="s">
        <v>10967</v>
      </c>
      <c r="T3860" s="236">
        <v>45537</v>
      </c>
      <c r="U3860" s="237" t="s">
        <v>6722</v>
      </c>
      <c r="V3860" s="236">
        <v>45565</v>
      </c>
      <c r="W3860" s="236">
        <v>45581</v>
      </c>
      <c r="X3860" s="237" t="s">
        <v>6721</v>
      </c>
      <c r="Y3860" s="237"/>
      <c r="Z3860" s="237" t="s">
        <v>10965</v>
      </c>
      <c r="AA3860" s="241">
        <v>202409</v>
      </c>
      <c r="AB3860" s="246"/>
      <c r="AC3860" s="236" t="s">
        <v>6963</v>
      </c>
      <c r="AD3860" s="247" t="s">
        <v>6910</v>
      </c>
      <c r="AE3860" s="248">
        <v>0</v>
      </c>
      <c r="AF3860" s="247" t="s">
        <v>6896</v>
      </c>
      <c r="AG3860" s="242" t="str">
        <f>IFERROR(VLOOKUP(작성용!A:A,RM!A:D,4,0),"-")</f>
        <v>김영규</v>
      </c>
      <c r="AH3860" s="9" t="s">
        <v>7861</v>
      </c>
      <c r="AI3860" s="238" t="s">
        <v>6721</v>
      </c>
      <c r="AJ3860" s="238" t="s">
        <v>6721</v>
      </c>
      <c r="AK3860" s="238" t="s">
        <v>6726</v>
      </c>
      <c r="AL3860" s="238">
        <v>3859</v>
      </c>
    </row>
    <row r="3861" spans="1:38" x14ac:dyDescent="0.3">
      <c r="A3861" s="232" t="s">
        <v>12</v>
      </c>
      <c r="B3861" s="232" t="s">
        <v>10948</v>
      </c>
      <c r="C3861" s="244" t="s">
        <v>6896</v>
      </c>
      <c r="D3861" s="240" t="s">
        <v>10968</v>
      </c>
      <c r="E3861" s="239">
        <v>1101110155683</v>
      </c>
      <c r="F3861" s="243" t="s">
        <v>6931</v>
      </c>
      <c r="G3861" s="214">
        <v>5</v>
      </c>
      <c r="H3861" s="234" t="s">
        <v>6721</v>
      </c>
      <c r="I3861" s="234"/>
      <c r="J3861" s="234"/>
      <c r="K3861" s="234"/>
      <c r="L3861" s="234"/>
      <c r="M3861" s="234"/>
      <c r="N3861" s="234" t="s">
        <v>6720</v>
      </c>
      <c r="O3861" s="249" t="s">
        <v>10950</v>
      </c>
      <c r="P3861" s="249" t="s">
        <v>10951</v>
      </c>
      <c r="Q3861" s="226" t="s">
        <v>10952</v>
      </c>
      <c r="R3861" s="212" t="s">
        <v>2</v>
      </c>
      <c r="S3861" s="213" t="s">
        <v>10969</v>
      </c>
      <c r="T3861" s="236">
        <v>45537</v>
      </c>
      <c r="U3861" s="237" t="s">
        <v>6722</v>
      </c>
      <c r="V3861" s="236">
        <v>45565</v>
      </c>
      <c r="W3861" s="236">
        <v>45581</v>
      </c>
      <c r="X3861" s="237" t="s">
        <v>6721</v>
      </c>
      <c r="Y3861" s="237"/>
      <c r="Z3861" s="237" t="s">
        <v>10965</v>
      </c>
      <c r="AA3861" s="241">
        <v>202409</v>
      </c>
      <c r="AB3861" s="246"/>
      <c r="AC3861" s="236" t="s">
        <v>6963</v>
      </c>
      <c r="AD3861" s="247" t="s">
        <v>6910</v>
      </c>
      <c r="AE3861" s="248">
        <v>0</v>
      </c>
      <c r="AF3861" s="247" t="s">
        <v>6896</v>
      </c>
      <c r="AG3861" s="242" t="str">
        <f>IFERROR(VLOOKUP(작성용!A:A,RM!A:D,4,0),"-")</f>
        <v>김영규</v>
      </c>
      <c r="AH3861" s="9" t="s">
        <v>7861</v>
      </c>
      <c r="AI3861" s="238" t="s">
        <v>6721</v>
      </c>
      <c r="AJ3861" s="238" t="s">
        <v>6721</v>
      </c>
      <c r="AK3861" s="238" t="s">
        <v>6726</v>
      </c>
      <c r="AL3861" s="238">
        <v>3860</v>
      </c>
    </row>
    <row r="3862" spans="1:38" x14ac:dyDescent="0.3">
      <c r="A3862" s="232" t="s">
        <v>2158</v>
      </c>
      <c r="B3862" s="232" t="s">
        <v>10970</v>
      </c>
      <c r="C3862" s="244" t="s">
        <v>6717</v>
      </c>
      <c r="D3862" s="240" t="s">
        <v>10971</v>
      </c>
      <c r="E3862" s="239">
        <v>1101112869430</v>
      </c>
      <c r="F3862" s="243" t="s">
        <v>7179</v>
      </c>
      <c r="G3862" s="214">
        <v>0</v>
      </c>
      <c r="H3862" s="234" t="s">
        <v>7052</v>
      </c>
      <c r="I3862" s="234"/>
      <c r="J3862" s="234"/>
      <c r="K3862" s="234"/>
      <c r="L3862" s="234"/>
      <c r="M3862" s="234"/>
      <c r="N3862" s="234" t="s">
        <v>6720</v>
      </c>
      <c r="O3862" s="249" t="s">
        <v>10972</v>
      </c>
      <c r="P3862" s="249" t="s">
        <v>10973</v>
      </c>
      <c r="Q3862" s="226" t="s">
        <v>10974</v>
      </c>
      <c r="R3862" s="212" t="s">
        <v>2</v>
      </c>
      <c r="S3862" s="213" t="s">
        <v>6721</v>
      </c>
      <c r="T3862" s="236">
        <v>45537</v>
      </c>
      <c r="U3862" s="237" t="s">
        <v>6722</v>
      </c>
      <c r="V3862" s="237">
        <v>45576</v>
      </c>
      <c r="W3862" s="236">
        <v>45583</v>
      </c>
      <c r="X3862" s="237" t="s">
        <v>6721</v>
      </c>
      <c r="Y3862" s="237"/>
      <c r="Z3862" s="237" t="s">
        <v>10975</v>
      </c>
      <c r="AA3862" s="225">
        <v>202409</v>
      </c>
      <c r="AB3862" s="246"/>
      <c r="AC3862" s="236" t="s">
        <v>6963</v>
      </c>
      <c r="AD3862" s="247" t="s">
        <v>7119</v>
      </c>
      <c r="AE3862" s="248">
        <v>1</v>
      </c>
      <c r="AF3862" s="247" t="s">
        <v>7119</v>
      </c>
      <c r="AG3862" s="242" t="str">
        <f>IFERROR(VLOOKUP(작성용!A:A,RM!A:D,4,0),"-")</f>
        <v>정은채</v>
      </c>
      <c r="AH3862" s="9" t="s">
        <v>7152</v>
      </c>
      <c r="AI3862" s="238" t="s">
        <v>6721</v>
      </c>
      <c r="AJ3862" s="238" t="s">
        <v>8279</v>
      </c>
      <c r="AK3862" s="238" t="s">
        <v>6726</v>
      </c>
      <c r="AL3862" s="238">
        <v>3861</v>
      </c>
    </row>
    <row r="3863" spans="1:38" x14ac:dyDescent="0.3">
      <c r="A3863" s="232" t="s">
        <v>2158</v>
      </c>
      <c r="B3863" s="232" t="s">
        <v>10970</v>
      </c>
      <c r="C3863" s="244" t="s">
        <v>6717</v>
      </c>
      <c r="D3863" s="240" t="s">
        <v>10976</v>
      </c>
      <c r="E3863" s="239">
        <v>1101116993483</v>
      </c>
      <c r="F3863" s="243" t="s">
        <v>7172</v>
      </c>
      <c r="G3863" s="214">
        <v>0</v>
      </c>
      <c r="H3863" s="234" t="s">
        <v>7052</v>
      </c>
      <c r="I3863" s="234"/>
      <c r="J3863" s="234"/>
      <c r="K3863" s="234"/>
      <c r="L3863" s="234"/>
      <c r="M3863" s="234"/>
      <c r="N3863" s="234" t="s">
        <v>6720</v>
      </c>
      <c r="O3863" s="249" t="s">
        <v>10972</v>
      </c>
      <c r="P3863" s="249" t="s">
        <v>10973</v>
      </c>
      <c r="Q3863" s="226" t="s">
        <v>10974</v>
      </c>
      <c r="R3863" s="212" t="s">
        <v>2</v>
      </c>
      <c r="S3863" s="213" t="s">
        <v>6721</v>
      </c>
      <c r="T3863" s="236">
        <v>45537</v>
      </c>
      <c r="U3863" s="237" t="s">
        <v>6722</v>
      </c>
      <c r="V3863" s="237">
        <v>45576</v>
      </c>
      <c r="W3863" s="236">
        <v>45583</v>
      </c>
      <c r="X3863" s="237" t="s">
        <v>6721</v>
      </c>
      <c r="Y3863" s="237"/>
      <c r="Z3863" s="237" t="s">
        <v>10975</v>
      </c>
      <c r="AA3863" s="225">
        <v>202409</v>
      </c>
      <c r="AB3863" s="246"/>
      <c r="AC3863" s="236" t="s">
        <v>6963</v>
      </c>
      <c r="AD3863" s="247" t="s">
        <v>7152</v>
      </c>
      <c r="AE3863" s="248">
        <v>1</v>
      </c>
      <c r="AF3863" s="247" t="s">
        <v>7152</v>
      </c>
      <c r="AG3863" s="242" t="str">
        <f>IFERROR(VLOOKUP(작성용!A:A,RM!A:D,4,0),"-")</f>
        <v>정은채</v>
      </c>
      <c r="AH3863" s="9" t="s">
        <v>7152</v>
      </c>
      <c r="AI3863" s="238" t="s">
        <v>6721</v>
      </c>
      <c r="AJ3863" s="238" t="s">
        <v>8279</v>
      </c>
      <c r="AK3863" s="238" t="s">
        <v>6726</v>
      </c>
      <c r="AL3863" s="238">
        <v>3862</v>
      </c>
    </row>
    <row r="3864" spans="1:38" x14ac:dyDescent="0.3">
      <c r="A3864" s="223" t="s">
        <v>2830</v>
      </c>
      <c r="B3864" s="223" t="s">
        <v>10977</v>
      </c>
      <c r="C3864" s="244" t="s">
        <v>6717</v>
      </c>
      <c r="D3864" s="240" t="s">
        <v>10020</v>
      </c>
      <c r="E3864" s="239" t="s">
        <v>5999</v>
      </c>
      <c r="F3864" s="243" t="s">
        <v>6729</v>
      </c>
      <c r="G3864" s="214">
        <v>0</v>
      </c>
      <c r="H3864" s="224" t="s">
        <v>6721</v>
      </c>
      <c r="I3864" s="224"/>
      <c r="J3864" s="234"/>
      <c r="K3864" s="224"/>
      <c r="L3864" s="224"/>
      <c r="M3864" s="224"/>
      <c r="N3864" s="224" t="s">
        <v>6946</v>
      </c>
      <c r="O3864" s="249" t="s">
        <v>10978</v>
      </c>
      <c r="P3864" s="249" t="s">
        <v>10979</v>
      </c>
      <c r="Q3864" s="226" t="s">
        <v>10980</v>
      </c>
      <c r="R3864" s="212" t="s">
        <v>6000</v>
      </c>
      <c r="S3864" s="213" t="s">
        <v>10981</v>
      </c>
      <c r="T3864" s="236">
        <v>45537</v>
      </c>
      <c r="U3864" s="237" t="s">
        <v>6722</v>
      </c>
      <c r="V3864" s="237">
        <v>45581</v>
      </c>
      <c r="W3864" s="237">
        <v>45588</v>
      </c>
      <c r="X3864" s="237" t="s">
        <v>2</v>
      </c>
      <c r="Y3864" s="237"/>
      <c r="Z3864" s="237" t="s">
        <v>10982</v>
      </c>
      <c r="AA3864" s="225">
        <v>202409</v>
      </c>
      <c r="AB3864" s="246"/>
      <c r="AC3864" s="247" t="s">
        <v>6708</v>
      </c>
      <c r="AD3864" s="247" t="s">
        <v>6709</v>
      </c>
      <c r="AE3864" s="248">
        <v>0</v>
      </c>
      <c r="AF3864" s="247" t="s">
        <v>9881</v>
      </c>
      <c r="AG3864" s="242" t="str">
        <f>IFERROR(VLOOKUP(작성용!A:A,RM!A:D,4,0),"-")</f>
        <v>유수연</v>
      </c>
      <c r="AH3864" s="9" t="s">
        <v>8223</v>
      </c>
      <c r="AI3864" s="238" t="s">
        <v>6721</v>
      </c>
      <c r="AJ3864" s="238" t="s">
        <v>6721</v>
      </c>
      <c r="AK3864" s="238" t="s">
        <v>6726</v>
      </c>
      <c r="AL3864" s="238">
        <v>3863</v>
      </c>
    </row>
    <row r="3865" spans="1:38" x14ac:dyDescent="0.3">
      <c r="A3865" s="223" t="s">
        <v>2830</v>
      </c>
      <c r="B3865" s="223" t="s">
        <v>10977</v>
      </c>
      <c r="C3865" s="244" t="s">
        <v>6717</v>
      </c>
      <c r="D3865" s="240" t="s">
        <v>9971</v>
      </c>
      <c r="E3865" s="239" t="s">
        <v>5955</v>
      </c>
      <c r="F3865" s="243" t="s">
        <v>6729</v>
      </c>
      <c r="G3865" s="214">
        <v>0</v>
      </c>
      <c r="H3865" s="224" t="s">
        <v>6721</v>
      </c>
      <c r="I3865" s="224"/>
      <c r="J3865" s="234"/>
      <c r="K3865" s="224"/>
      <c r="L3865" s="224"/>
      <c r="M3865" s="224"/>
      <c r="N3865" s="224" t="s">
        <v>6946</v>
      </c>
      <c r="O3865" s="249" t="s">
        <v>10978</v>
      </c>
      <c r="P3865" s="249" t="s">
        <v>10979</v>
      </c>
      <c r="Q3865" s="226" t="s">
        <v>10980</v>
      </c>
      <c r="R3865" s="212" t="s">
        <v>5956</v>
      </c>
      <c r="S3865" s="213" t="s">
        <v>10983</v>
      </c>
      <c r="T3865" s="236">
        <v>45537</v>
      </c>
      <c r="U3865" s="237" t="s">
        <v>6722</v>
      </c>
      <c r="V3865" s="237">
        <v>45581</v>
      </c>
      <c r="W3865" s="237">
        <v>45588</v>
      </c>
      <c r="X3865" s="237" t="s">
        <v>2</v>
      </c>
      <c r="Y3865" s="237"/>
      <c r="Z3865" s="237" t="s">
        <v>10982</v>
      </c>
      <c r="AA3865" s="225">
        <v>202409</v>
      </c>
      <c r="AB3865" s="246"/>
      <c r="AC3865" s="247" t="s">
        <v>6708</v>
      </c>
      <c r="AD3865" s="247" t="s">
        <v>6709</v>
      </c>
      <c r="AE3865" s="248">
        <v>0</v>
      </c>
      <c r="AF3865" s="247" t="s">
        <v>9318</v>
      </c>
      <c r="AG3865" s="242" t="str">
        <f>IFERROR(VLOOKUP(작성용!A:A,RM!A:D,4,0),"-")</f>
        <v>유수연</v>
      </c>
      <c r="AH3865" s="9" t="s">
        <v>8223</v>
      </c>
      <c r="AI3865" s="238" t="s">
        <v>6721</v>
      </c>
      <c r="AJ3865" s="238" t="s">
        <v>6721</v>
      </c>
      <c r="AK3865" s="238" t="s">
        <v>6726</v>
      </c>
      <c r="AL3865" s="238">
        <v>3864</v>
      </c>
    </row>
    <row r="3866" spans="1:38" x14ac:dyDescent="0.3">
      <c r="A3866" s="223" t="s">
        <v>2830</v>
      </c>
      <c r="B3866" s="223" t="s">
        <v>10977</v>
      </c>
      <c r="C3866" s="244" t="s">
        <v>6717</v>
      </c>
      <c r="D3866" s="240" t="s">
        <v>9900</v>
      </c>
      <c r="E3866" s="239" t="s">
        <v>5889</v>
      </c>
      <c r="F3866" s="243" t="s">
        <v>6729</v>
      </c>
      <c r="G3866" s="214">
        <v>0</v>
      </c>
      <c r="H3866" s="224" t="s">
        <v>6721</v>
      </c>
      <c r="I3866" s="224"/>
      <c r="J3866" s="234"/>
      <c r="K3866" s="224"/>
      <c r="L3866" s="224"/>
      <c r="M3866" s="224"/>
      <c r="N3866" s="224" t="s">
        <v>6946</v>
      </c>
      <c r="O3866" s="249" t="s">
        <v>10978</v>
      </c>
      <c r="P3866" s="249" t="s">
        <v>10979</v>
      </c>
      <c r="Q3866" s="226" t="s">
        <v>10980</v>
      </c>
      <c r="R3866" s="212" t="s">
        <v>5890</v>
      </c>
      <c r="S3866" s="213" t="s">
        <v>10984</v>
      </c>
      <c r="T3866" s="236">
        <v>45537</v>
      </c>
      <c r="U3866" s="237" t="s">
        <v>6722</v>
      </c>
      <c r="V3866" s="237">
        <v>45581</v>
      </c>
      <c r="W3866" s="237">
        <v>45588</v>
      </c>
      <c r="X3866" s="237" t="s">
        <v>2</v>
      </c>
      <c r="Y3866" s="237"/>
      <c r="Z3866" s="237" t="s">
        <v>10982</v>
      </c>
      <c r="AA3866" s="225">
        <v>202409</v>
      </c>
      <c r="AB3866" s="246"/>
      <c r="AC3866" s="247" t="s">
        <v>6708</v>
      </c>
      <c r="AD3866" s="247" t="s">
        <v>6709</v>
      </c>
      <c r="AE3866" s="248">
        <v>0</v>
      </c>
      <c r="AF3866" s="247" t="s">
        <v>10985</v>
      </c>
      <c r="AG3866" s="242" t="str">
        <f>IFERROR(VLOOKUP(작성용!A:A,RM!A:D,4,0),"-")</f>
        <v>유수연</v>
      </c>
      <c r="AH3866" s="9" t="s">
        <v>8223</v>
      </c>
      <c r="AI3866" s="238" t="s">
        <v>6721</v>
      </c>
      <c r="AJ3866" s="238" t="s">
        <v>6721</v>
      </c>
      <c r="AK3866" s="238" t="s">
        <v>6726</v>
      </c>
      <c r="AL3866" s="238">
        <v>3865</v>
      </c>
    </row>
    <row r="3867" spans="1:38" x14ac:dyDescent="0.3">
      <c r="A3867" s="223" t="s">
        <v>2830</v>
      </c>
      <c r="B3867" s="223" t="s">
        <v>10977</v>
      </c>
      <c r="C3867" s="244" t="s">
        <v>6717</v>
      </c>
      <c r="D3867" s="240" t="s">
        <v>10986</v>
      </c>
      <c r="E3867" s="239" t="s">
        <v>10987</v>
      </c>
      <c r="F3867" s="243" t="s">
        <v>6729</v>
      </c>
      <c r="G3867" s="214">
        <v>0</v>
      </c>
      <c r="H3867" s="224" t="s">
        <v>6721</v>
      </c>
      <c r="I3867" s="224"/>
      <c r="J3867" s="234"/>
      <c r="K3867" s="224"/>
      <c r="L3867" s="224"/>
      <c r="M3867" s="224"/>
      <c r="N3867" s="224" t="s">
        <v>6946</v>
      </c>
      <c r="O3867" s="249" t="s">
        <v>10978</v>
      </c>
      <c r="P3867" s="249" t="s">
        <v>10979</v>
      </c>
      <c r="Q3867" s="226" t="s">
        <v>10980</v>
      </c>
      <c r="R3867" s="212" t="s">
        <v>10988</v>
      </c>
      <c r="S3867" s="213" t="s">
        <v>10986</v>
      </c>
      <c r="T3867" s="236">
        <v>45537</v>
      </c>
      <c r="U3867" s="237" t="s">
        <v>6722</v>
      </c>
      <c r="V3867" s="237">
        <v>45581</v>
      </c>
      <c r="W3867" s="237">
        <v>45588</v>
      </c>
      <c r="X3867" s="237" t="s">
        <v>2</v>
      </c>
      <c r="Y3867" s="237"/>
      <c r="Z3867" s="237" t="s">
        <v>10982</v>
      </c>
      <c r="AA3867" s="225">
        <v>202409</v>
      </c>
      <c r="AB3867" s="246"/>
      <c r="AC3867" s="247" t="s">
        <v>6708</v>
      </c>
      <c r="AD3867" s="247" t="s">
        <v>6709</v>
      </c>
      <c r="AE3867" s="248">
        <v>0</v>
      </c>
      <c r="AF3867" s="247" t="s">
        <v>10989</v>
      </c>
      <c r="AG3867" s="242" t="str">
        <f>IFERROR(VLOOKUP(작성용!A:A,RM!A:D,4,0),"-")</f>
        <v>유수연</v>
      </c>
      <c r="AH3867" s="9" t="s">
        <v>8223</v>
      </c>
      <c r="AI3867" s="238" t="s">
        <v>6721</v>
      </c>
      <c r="AJ3867" s="238" t="s">
        <v>6721</v>
      </c>
      <c r="AK3867" s="238" t="s">
        <v>6726</v>
      </c>
      <c r="AL3867" s="238">
        <v>3866</v>
      </c>
    </row>
    <row r="3868" spans="1:38" x14ac:dyDescent="0.3">
      <c r="A3868" s="223" t="s">
        <v>2830</v>
      </c>
      <c r="B3868" s="223" t="s">
        <v>10977</v>
      </c>
      <c r="C3868" s="244" t="s">
        <v>6717</v>
      </c>
      <c r="D3868" s="240" t="s">
        <v>10990</v>
      </c>
      <c r="E3868" s="239" t="s">
        <v>10991</v>
      </c>
      <c r="F3868" s="243" t="s">
        <v>6729</v>
      </c>
      <c r="G3868" s="214">
        <v>0</v>
      </c>
      <c r="H3868" s="224" t="s">
        <v>6721</v>
      </c>
      <c r="I3868" s="224"/>
      <c r="J3868" s="234"/>
      <c r="K3868" s="224"/>
      <c r="L3868" s="224"/>
      <c r="M3868" s="224"/>
      <c r="N3868" s="224" t="s">
        <v>6946</v>
      </c>
      <c r="O3868" s="249" t="s">
        <v>10978</v>
      </c>
      <c r="P3868" s="249" t="s">
        <v>10979</v>
      </c>
      <c r="Q3868" s="226" t="s">
        <v>10980</v>
      </c>
      <c r="R3868" s="212" t="s">
        <v>10992</v>
      </c>
      <c r="S3868" s="213" t="s">
        <v>10993</v>
      </c>
      <c r="T3868" s="236">
        <v>45537</v>
      </c>
      <c r="U3868" s="237" t="s">
        <v>6722</v>
      </c>
      <c r="V3868" s="237">
        <v>45581</v>
      </c>
      <c r="W3868" s="237">
        <v>45588</v>
      </c>
      <c r="X3868" s="237" t="s">
        <v>2</v>
      </c>
      <c r="Y3868" s="237"/>
      <c r="Z3868" s="237" t="s">
        <v>10982</v>
      </c>
      <c r="AA3868" s="225">
        <v>202409</v>
      </c>
      <c r="AB3868" s="246"/>
      <c r="AC3868" s="247" t="s">
        <v>6708</v>
      </c>
      <c r="AD3868" s="247" t="s">
        <v>6709</v>
      </c>
      <c r="AE3868" s="248">
        <v>0</v>
      </c>
      <c r="AF3868" s="247" t="s">
        <v>9318</v>
      </c>
      <c r="AG3868" s="242" t="str">
        <f>IFERROR(VLOOKUP(작성용!A:A,RM!A:D,4,0),"-")</f>
        <v>유수연</v>
      </c>
      <c r="AH3868" s="9" t="s">
        <v>8223</v>
      </c>
      <c r="AI3868" s="238" t="s">
        <v>6721</v>
      </c>
      <c r="AJ3868" s="238" t="s">
        <v>6721</v>
      </c>
      <c r="AK3868" s="238" t="s">
        <v>6726</v>
      </c>
      <c r="AL3868" s="238">
        <v>3867</v>
      </c>
    </row>
    <row r="3869" spans="1:38" x14ac:dyDescent="0.3">
      <c r="A3869" s="223" t="s">
        <v>2830</v>
      </c>
      <c r="B3869" s="223" t="s">
        <v>10977</v>
      </c>
      <c r="C3869" s="244" t="s">
        <v>6717</v>
      </c>
      <c r="D3869" s="240" t="s">
        <v>10094</v>
      </c>
      <c r="E3869" s="239" t="s">
        <v>6061</v>
      </c>
      <c r="F3869" s="243" t="s">
        <v>6729</v>
      </c>
      <c r="G3869" s="214">
        <v>0</v>
      </c>
      <c r="H3869" s="224" t="s">
        <v>6721</v>
      </c>
      <c r="I3869" s="224"/>
      <c r="J3869" s="234"/>
      <c r="K3869" s="224"/>
      <c r="L3869" s="224"/>
      <c r="M3869" s="224"/>
      <c r="N3869" s="224" t="s">
        <v>6946</v>
      </c>
      <c r="O3869" s="249" t="s">
        <v>10978</v>
      </c>
      <c r="P3869" s="249" t="s">
        <v>10979</v>
      </c>
      <c r="Q3869" s="226" t="s">
        <v>10980</v>
      </c>
      <c r="R3869" s="212" t="s">
        <v>6062</v>
      </c>
      <c r="S3869" s="213" t="s">
        <v>10994</v>
      </c>
      <c r="T3869" s="236">
        <v>45537</v>
      </c>
      <c r="U3869" s="237" t="s">
        <v>6722</v>
      </c>
      <c r="V3869" s="237">
        <v>45581</v>
      </c>
      <c r="W3869" s="237">
        <v>45588</v>
      </c>
      <c r="X3869" s="237" t="s">
        <v>2</v>
      </c>
      <c r="Y3869" s="237"/>
      <c r="Z3869" s="237" t="s">
        <v>10982</v>
      </c>
      <c r="AA3869" s="225">
        <v>202409</v>
      </c>
      <c r="AB3869" s="246"/>
      <c r="AC3869" s="247" t="s">
        <v>6708</v>
      </c>
      <c r="AD3869" s="247" t="s">
        <v>6709</v>
      </c>
      <c r="AE3869" s="248">
        <v>0</v>
      </c>
      <c r="AF3869" s="247" t="s">
        <v>10995</v>
      </c>
      <c r="AG3869" s="242" t="str">
        <f>IFERROR(VLOOKUP(작성용!A:A,RM!A:D,4,0),"-")</f>
        <v>유수연</v>
      </c>
      <c r="AH3869" s="9" t="s">
        <v>8223</v>
      </c>
      <c r="AI3869" s="238" t="s">
        <v>6721</v>
      </c>
      <c r="AJ3869" s="238" t="s">
        <v>6721</v>
      </c>
      <c r="AK3869" s="238" t="s">
        <v>6726</v>
      </c>
      <c r="AL3869" s="238">
        <v>3868</v>
      </c>
    </row>
    <row r="3870" spans="1:38" x14ac:dyDescent="0.3">
      <c r="A3870" s="223" t="s">
        <v>2830</v>
      </c>
      <c r="B3870" s="223" t="s">
        <v>10977</v>
      </c>
      <c r="C3870" s="244" t="s">
        <v>6717</v>
      </c>
      <c r="D3870" s="240" t="s">
        <v>10996</v>
      </c>
      <c r="E3870" s="239" t="s">
        <v>10997</v>
      </c>
      <c r="F3870" s="243" t="s">
        <v>6729</v>
      </c>
      <c r="G3870" s="214">
        <v>0</v>
      </c>
      <c r="H3870" s="224" t="s">
        <v>6721</v>
      </c>
      <c r="I3870" s="224"/>
      <c r="J3870" s="234"/>
      <c r="K3870" s="224"/>
      <c r="L3870" s="224"/>
      <c r="M3870" s="224"/>
      <c r="N3870" s="224" t="s">
        <v>6946</v>
      </c>
      <c r="O3870" s="249" t="s">
        <v>10978</v>
      </c>
      <c r="P3870" s="249" t="s">
        <v>10979</v>
      </c>
      <c r="Q3870" s="226" t="s">
        <v>10980</v>
      </c>
      <c r="R3870" s="212" t="s">
        <v>10998</v>
      </c>
      <c r="S3870" s="213" t="s">
        <v>10999</v>
      </c>
      <c r="T3870" s="236">
        <v>45537</v>
      </c>
      <c r="U3870" s="237" t="s">
        <v>6722</v>
      </c>
      <c r="V3870" s="237">
        <v>45581</v>
      </c>
      <c r="W3870" s="237">
        <v>45588</v>
      </c>
      <c r="X3870" s="237" t="s">
        <v>2</v>
      </c>
      <c r="Y3870" s="237"/>
      <c r="Z3870" s="237" t="s">
        <v>10982</v>
      </c>
      <c r="AA3870" s="225">
        <v>202409</v>
      </c>
      <c r="AB3870" s="246"/>
      <c r="AC3870" s="247" t="s">
        <v>6708</v>
      </c>
      <c r="AD3870" s="247" t="s">
        <v>6709</v>
      </c>
      <c r="AE3870" s="248">
        <v>0</v>
      </c>
      <c r="AF3870" s="247" t="s">
        <v>11000</v>
      </c>
      <c r="AG3870" s="242" t="str">
        <f>IFERROR(VLOOKUP(작성용!A:A,RM!A:D,4,0),"-")</f>
        <v>유수연</v>
      </c>
      <c r="AH3870" s="9" t="s">
        <v>8223</v>
      </c>
      <c r="AI3870" s="238" t="s">
        <v>6721</v>
      </c>
      <c r="AJ3870" s="238" t="s">
        <v>6721</v>
      </c>
      <c r="AK3870" s="238" t="s">
        <v>6726</v>
      </c>
      <c r="AL3870" s="238">
        <v>3869</v>
      </c>
    </row>
    <row r="3871" spans="1:38" x14ac:dyDescent="0.3">
      <c r="A3871" s="223" t="s">
        <v>2830</v>
      </c>
      <c r="B3871" s="223" t="s">
        <v>10977</v>
      </c>
      <c r="C3871" s="244" t="s">
        <v>6717</v>
      </c>
      <c r="D3871" s="240" t="s">
        <v>8755</v>
      </c>
      <c r="E3871" s="239" t="s">
        <v>5396</v>
      </c>
      <c r="F3871" s="243" t="s">
        <v>6729</v>
      </c>
      <c r="G3871" s="214">
        <v>0</v>
      </c>
      <c r="H3871" s="224" t="s">
        <v>6721</v>
      </c>
      <c r="I3871" s="224"/>
      <c r="J3871" s="234"/>
      <c r="K3871" s="224"/>
      <c r="L3871" s="224"/>
      <c r="M3871" s="224"/>
      <c r="N3871" s="224" t="s">
        <v>6946</v>
      </c>
      <c r="O3871" s="249" t="s">
        <v>10978</v>
      </c>
      <c r="P3871" s="249" t="s">
        <v>10979</v>
      </c>
      <c r="Q3871" s="226" t="s">
        <v>10980</v>
      </c>
      <c r="R3871" s="212" t="s">
        <v>5397</v>
      </c>
      <c r="S3871" s="213" t="s">
        <v>11001</v>
      </c>
      <c r="T3871" s="236">
        <v>45537</v>
      </c>
      <c r="U3871" s="237" t="s">
        <v>6722</v>
      </c>
      <c r="V3871" s="237">
        <v>45581</v>
      </c>
      <c r="W3871" s="237">
        <v>45588</v>
      </c>
      <c r="X3871" s="237" t="s">
        <v>2</v>
      </c>
      <c r="Y3871" s="237"/>
      <c r="Z3871" s="237" t="s">
        <v>10982</v>
      </c>
      <c r="AA3871" s="225">
        <v>202409</v>
      </c>
      <c r="AB3871" s="246"/>
      <c r="AC3871" s="247" t="s">
        <v>6708</v>
      </c>
      <c r="AD3871" s="247" t="s">
        <v>6709</v>
      </c>
      <c r="AE3871" s="248">
        <v>0</v>
      </c>
      <c r="AF3871" s="247" t="s">
        <v>8223</v>
      </c>
      <c r="AG3871" s="242" t="str">
        <f>IFERROR(VLOOKUP(작성용!A:A,RM!A:D,4,0),"-")</f>
        <v>유수연</v>
      </c>
      <c r="AH3871" s="9" t="s">
        <v>8223</v>
      </c>
      <c r="AI3871" s="238" t="s">
        <v>6721</v>
      </c>
      <c r="AJ3871" s="238" t="s">
        <v>6721</v>
      </c>
      <c r="AK3871" s="238" t="s">
        <v>6726</v>
      </c>
      <c r="AL3871" s="238">
        <v>3870</v>
      </c>
    </row>
    <row r="3872" spans="1:38" x14ac:dyDescent="0.3">
      <c r="A3872" s="223" t="s">
        <v>2830</v>
      </c>
      <c r="B3872" s="223" t="s">
        <v>10977</v>
      </c>
      <c r="C3872" s="244" t="s">
        <v>6717</v>
      </c>
      <c r="D3872" s="240" t="s">
        <v>9939</v>
      </c>
      <c r="E3872" s="239" t="s">
        <v>5923</v>
      </c>
      <c r="F3872" s="243" t="s">
        <v>6729</v>
      </c>
      <c r="G3872" s="214">
        <v>0</v>
      </c>
      <c r="H3872" s="224" t="s">
        <v>6721</v>
      </c>
      <c r="I3872" s="224"/>
      <c r="J3872" s="234"/>
      <c r="K3872" s="224"/>
      <c r="L3872" s="224"/>
      <c r="M3872" s="224"/>
      <c r="N3872" s="224" t="s">
        <v>6946</v>
      </c>
      <c r="O3872" s="249" t="s">
        <v>10978</v>
      </c>
      <c r="P3872" s="249" t="s">
        <v>10979</v>
      </c>
      <c r="Q3872" s="226" t="s">
        <v>10980</v>
      </c>
      <c r="R3872" s="212" t="s">
        <v>5924</v>
      </c>
      <c r="S3872" s="213" t="s">
        <v>11002</v>
      </c>
      <c r="T3872" s="236">
        <v>45537</v>
      </c>
      <c r="U3872" s="237" t="s">
        <v>6722</v>
      </c>
      <c r="V3872" s="237">
        <v>45581</v>
      </c>
      <c r="W3872" s="237">
        <v>45588</v>
      </c>
      <c r="X3872" s="237" t="s">
        <v>2</v>
      </c>
      <c r="Y3872" s="237"/>
      <c r="Z3872" s="237" t="s">
        <v>10982</v>
      </c>
      <c r="AA3872" s="225">
        <v>202409</v>
      </c>
      <c r="AB3872" s="246"/>
      <c r="AC3872" s="247" t="s">
        <v>6708</v>
      </c>
      <c r="AD3872" s="247" t="s">
        <v>6709</v>
      </c>
      <c r="AE3872" s="248">
        <v>0</v>
      </c>
      <c r="AF3872" s="247" t="s">
        <v>10989</v>
      </c>
      <c r="AG3872" s="242" t="str">
        <f>IFERROR(VLOOKUP(작성용!A:A,RM!A:D,4,0),"-")</f>
        <v>유수연</v>
      </c>
      <c r="AH3872" s="9" t="s">
        <v>8223</v>
      </c>
      <c r="AI3872" s="238" t="s">
        <v>6721</v>
      </c>
      <c r="AJ3872" s="238" t="s">
        <v>6721</v>
      </c>
      <c r="AK3872" s="238" t="s">
        <v>6726</v>
      </c>
      <c r="AL3872" s="238">
        <v>3871</v>
      </c>
    </row>
    <row r="3873" spans="1:38" x14ac:dyDescent="0.3">
      <c r="A3873" s="223" t="s">
        <v>2830</v>
      </c>
      <c r="B3873" s="223" t="s">
        <v>10977</v>
      </c>
      <c r="C3873" s="244" t="s">
        <v>6717</v>
      </c>
      <c r="D3873" s="240" t="s">
        <v>9365</v>
      </c>
      <c r="E3873" s="239" t="s">
        <v>5613</v>
      </c>
      <c r="F3873" s="243" t="s">
        <v>6729</v>
      </c>
      <c r="G3873" s="214">
        <v>0</v>
      </c>
      <c r="H3873" s="224" t="s">
        <v>6721</v>
      </c>
      <c r="I3873" s="224"/>
      <c r="J3873" s="234"/>
      <c r="K3873" s="224"/>
      <c r="L3873" s="224"/>
      <c r="M3873" s="224"/>
      <c r="N3873" s="224" t="s">
        <v>6946</v>
      </c>
      <c r="O3873" s="249" t="s">
        <v>10978</v>
      </c>
      <c r="P3873" s="249" t="s">
        <v>10979</v>
      </c>
      <c r="Q3873" s="226" t="s">
        <v>10980</v>
      </c>
      <c r="R3873" s="212" t="s">
        <v>5614</v>
      </c>
      <c r="S3873" s="213" t="s">
        <v>11003</v>
      </c>
      <c r="T3873" s="236">
        <v>45537</v>
      </c>
      <c r="U3873" s="237" t="s">
        <v>6722</v>
      </c>
      <c r="V3873" s="237">
        <v>45581</v>
      </c>
      <c r="W3873" s="237">
        <v>45588</v>
      </c>
      <c r="X3873" s="237" t="s">
        <v>2</v>
      </c>
      <c r="Y3873" s="237"/>
      <c r="Z3873" s="237" t="s">
        <v>10982</v>
      </c>
      <c r="AA3873" s="225">
        <v>202409</v>
      </c>
      <c r="AB3873" s="246"/>
      <c r="AC3873" s="247" t="s">
        <v>6708</v>
      </c>
      <c r="AD3873" s="247" t="s">
        <v>6709</v>
      </c>
      <c r="AE3873" s="248">
        <v>0</v>
      </c>
      <c r="AF3873" s="247" t="s">
        <v>11004</v>
      </c>
      <c r="AG3873" s="242" t="str">
        <f>IFERROR(VLOOKUP(작성용!A:A,RM!A:D,4,0),"-")</f>
        <v>유수연</v>
      </c>
      <c r="AH3873" s="9" t="s">
        <v>8223</v>
      </c>
      <c r="AI3873" s="238" t="s">
        <v>6721</v>
      </c>
      <c r="AJ3873" s="238" t="s">
        <v>6721</v>
      </c>
      <c r="AK3873" s="238" t="s">
        <v>6726</v>
      </c>
      <c r="AL3873" s="238">
        <v>3872</v>
      </c>
    </row>
    <row r="3874" spans="1:38" x14ac:dyDescent="0.3">
      <c r="A3874" s="223" t="s">
        <v>2830</v>
      </c>
      <c r="B3874" s="223" t="s">
        <v>10977</v>
      </c>
      <c r="C3874" s="244" t="s">
        <v>6717</v>
      </c>
      <c r="D3874" s="240" t="s">
        <v>9929</v>
      </c>
      <c r="E3874" s="239" t="s">
        <v>5913</v>
      </c>
      <c r="F3874" s="243" t="s">
        <v>6729</v>
      </c>
      <c r="G3874" s="214">
        <v>0</v>
      </c>
      <c r="H3874" s="224" t="s">
        <v>6721</v>
      </c>
      <c r="I3874" s="224"/>
      <c r="J3874" s="234"/>
      <c r="K3874" s="224"/>
      <c r="L3874" s="224"/>
      <c r="M3874" s="224"/>
      <c r="N3874" s="224" t="s">
        <v>6946</v>
      </c>
      <c r="O3874" s="249" t="s">
        <v>10978</v>
      </c>
      <c r="P3874" s="249" t="s">
        <v>10979</v>
      </c>
      <c r="Q3874" s="226" t="s">
        <v>10980</v>
      </c>
      <c r="R3874" s="212" t="s">
        <v>5914</v>
      </c>
      <c r="S3874" s="213" t="s">
        <v>11005</v>
      </c>
      <c r="T3874" s="236">
        <v>45537</v>
      </c>
      <c r="U3874" s="237" t="s">
        <v>6722</v>
      </c>
      <c r="V3874" s="237">
        <v>45581</v>
      </c>
      <c r="W3874" s="237">
        <v>45588</v>
      </c>
      <c r="X3874" s="237" t="s">
        <v>2</v>
      </c>
      <c r="Y3874" s="237"/>
      <c r="Z3874" s="237" t="s">
        <v>10982</v>
      </c>
      <c r="AA3874" s="225">
        <v>202409</v>
      </c>
      <c r="AB3874" s="246"/>
      <c r="AC3874" s="247" t="s">
        <v>6708</v>
      </c>
      <c r="AD3874" s="247" t="s">
        <v>6709</v>
      </c>
      <c r="AE3874" s="248">
        <v>0</v>
      </c>
      <c r="AF3874" s="247" t="s">
        <v>10989</v>
      </c>
      <c r="AG3874" s="242" t="str">
        <f>IFERROR(VLOOKUP(작성용!A:A,RM!A:D,4,0),"-")</f>
        <v>유수연</v>
      </c>
      <c r="AH3874" s="9" t="s">
        <v>8223</v>
      </c>
      <c r="AI3874" s="238" t="s">
        <v>6721</v>
      </c>
      <c r="AJ3874" s="238" t="s">
        <v>6721</v>
      </c>
      <c r="AK3874" s="238" t="s">
        <v>6726</v>
      </c>
      <c r="AL3874" s="238">
        <v>3873</v>
      </c>
    </row>
    <row r="3875" spans="1:38" x14ac:dyDescent="0.3">
      <c r="A3875" s="223" t="s">
        <v>2830</v>
      </c>
      <c r="B3875" s="223" t="s">
        <v>10977</v>
      </c>
      <c r="C3875" s="244" t="s">
        <v>6717</v>
      </c>
      <c r="D3875" s="240" t="s">
        <v>11006</v>
      </c>
      <c r="E3875" s="239" t="s">
        <v>11007</v>
      </c>
      <c r="F3875" s="243" t="s">
        <v>6729</v>
      </c>
      <c r="G3875" s="214">
        <v>0</v>
      </c>
      <c r="H3875" s="224" t="s">
        <v>6721</v>
      </c>
      <c r="I3875" s="224"/>
      <c r="J3875" s="234"/>
      <c r="K3875" s="224"/>
      <c r="L3875" s="224"/>
      <c r="M3875" s="224"/>
      <c r="N3875" s="224" t="s">
        <v>6946</v>
      </c>
      <c r="O3875" s="249" t="s">
        <v>10978</v>
      </c>
      <c r="P3875" s="249" t="s">
        <v>10979</v>
      </c>
      <c r="Q3875" s="226" t="s">
        <v>10980</v>
      </c>
      <c r="R3875" s="212" t="s">
        <v>11008</v>
      </c>
      <c r="S3875" s="213" t="s">
        <v>11009</v>
      </c>
      <c r="T3875" s="236">
        <v>45537</v>
      </c>
      <c r="U3875" s="237" t="s">
        <v>6722</v>
      </c>
      <c r="V3875" s="237">
        <v>45581</v>
      </c>
      <c r="W3875" s="237">
        <v>45588</v>
      </c>
      <c r="X3875" s="237" t="s">
        <v>2</v>
      </c>
      <c r="Y3875" s="237"/>
      <c r="Z3875" s="237" t="s">
        <v>10982</v>
      </c>
      <c r="AA3875" s="225">
        <v>202409</v>
      </c>
      <c r="AB3875" s="246"/>
      <c r="AC3875" s="247" t="s">
        <v>6708</v>
      </c>
      <c r="AD3875" s="247" t="s">
        <v>6709</v>
      </c>
      <c r="AE3875" s="248">
        <v>0</v>
      </c>
      <c r="AF3875" s="247" t="s">
        <v>8223</v>
      </c>
      <c r="AG3875" s="242" t="str">
        <f>IFERROR(VLOOKUP(작성용!A:A,RM!A:D,4,0),"-")</f>
        <v>유수연</v>
      </c>
      <c r="AH3875" s="9" t="s">
        <v>8223</v>
      </c>
      <c r="AI3875" s="238" t="s">
        <v>6721</v>
      </c>
      <c r="AJ3875" s="238" t="s">
        <v>6721</v>
      </c>
      <c r="AK3875" s="238" t="s">
        <v>6726</v>
      </c>
      <c r="AL3875" s="238">
        <v>3874</v>
      </c>
    </row>
    <row r="3876" spans="1:38" x14ac:dyDescent="0.3">
      <c r="A3876" s="223" t="s">
        <v>2830</v>
      </c>
      <c r="B3876" s="223" t="s">
        <v>10977</v>
      </c>
      <c r="C3876" s="244" t="s">
        <v>6717</v>
      </c>
      <c r="D3876" s="240" t="s">
        <v>11010</v>
      </c>
      <c r="E3876" s="239" t="s">
        <v>11011</v>
      </c>
      <c r="F3876" s="243" t="s">
        <v>6729</v>
      </c>
      <c r="G3876" s="214">
        <v>0</v>
      </c>
      <c r="H3876" s="224" t="s">
        <v>6721</v>
      </c>
      <c r="I3876" s="224"/>
      <c r="J3876" s="234"/>
      <c r="K3876" s="224"/>
      <c r="L3876" s="224"/>
      <c r="M3876" s="224"/>
      <c r="N3876" s="224" t="s">
        <v>6946</v>
      </c>
      <c r="O3876" s="249" t="s">
        <v>10978</v>
      </c>
      <c r="P3876" s="249" t="s">
        <v>10979</v>
      </c>
      <c r="Q3876" s="226" t="s">
        <v>10980</v>
      </c>
      <c r="R3876" s="212" t="s">
        <v>11012</v>
      </c>
      <c r="S3876" s="213" t="s">
        <v>11013</v>
      </c>
      <c r="T3876" s="236">
        <v>45537</v>
      </c>
      <c r="U3876" s="237" t="s">
        <v>6722</v>
      </c>
      <c r="V3876" s="237">
        <v>45581</v>
      </c>
      <c r="W3876" s="237">
        <v>45588</v>
      </c>
      <c r="X3876" s="237" t="s">
        <v>2</v>
      </c>
      <c r="Y3876" s="237"/>
      <c r="Z3876" s="237" t="s">
        <v>10982</v>
      </c>
      <c r="AA3876" s="225">
        <v>202409</v>
      </c>
      <c r="AB3876" s="246"/>
      <c r="AC3876" s="247" t="s">
        <v>6708</v>
      </c>
      <c r="AD3876" s="247" t="s">
        <v>6709</v>
      </c>
      <c r="AE3876" s="248">
        <v>0</v>
      </c>
      <c r="AF3876" s="247" t="s">
        <v>9881</v>
      </c>
      <c r="AG3876" s="242" t="str">
        <f>IFERROR(VLOOKUP(작성용!A:A,RM!A:D,4,0),"-")</f>
        <v>유수연</v>
      </c>
      <c r="AH3876" s="9" t="s">
        <v>8223</v>
      </c>
      <c r="AI3876" s="238" t="s">
        <v>6721</v>
      </c>
      <c r="AJ3876" s="238" t="s">
        <v>6721</v>
      </c>
      <c r="AK3876" s="238" t="s">
        <v>6726</v>
      </c>
      <c r="AL3876" s="238">
        <v>3875</v>
      </c>
    </row>
    <row r="3877" spans="1:38" x14ac:dyDescent="0.3">
      <c r="A3877" s="223" t="s">
        <v>2830</v>
      </c>
      <c r="B3877" s="223" t="s">
        <v>10977</v>
      </c>
      <c r="C3877" s="244" t="s">
        <v>6717</v>
      </c>
      <c r="D3877" s="240" t="s">
        <v>10363</v>
      </c>
      <c r="E3877" s="239" t="s">
        <v>6640</v>
      </c>
      <c r="F3877" s="243" t="s">
        <v>6729</v>
      </c>
      <c r="G3877" s="214">
        <v>0</v>
      </c>
      <c r="H3877" s="224" t="s">
        <v>6721</v>
      </c>
      <c r="I3877" s="224"/>
      <c r="J3877" s="234"/>
      <c r="K3877" s="224"/>
      <c r="L3877" s="224"/>
      <c r="M3877" s="224"/>
      <c r="N3877" s="224" t="s">
        <v>6946</v>
      </c>
      <c r="O3877" s="249" t="s">
        <v>10978</v>
      </c>
      <c r="P3877" s="249" t="s">
        <v>10979</v>
      </c>
      <c r="Q3877" s="226" t="s">
        <v>10980</v>
      </c>
      <c r="R3877" s="212" t="s">
        <v>6641</v>
      </c>
      <c r="S3877" s="213" t="s">
        <v>11014</v>
      </c>
      <c r="T3877" s="236">
        <v>45537</v>
      </c>
      <c r="U3877" s="237" t="s">
        <v>6722</v>
      </c>
      <c r="V3877" s="237">
        <v>45581</v>
      </c>
      <c r="W3877" s="237">
        <v>45588</v>
      </c>
      <c r="X3877" s="237" t="s">
        <v>2</v>
      </c>
      <c r="Y3877" s="237"/>
      <c r="Z3877" s="237" t="s">
        <v>10982</v>
      </c>
      <c r="AA3877" s="225">
        <v>202409</v>
      </c>
      <c r="AB3877" s="246"/>
      <c r="AC3877" s="247" t="s">
        <v>6708</v>
      </c>
      <c r="AD3877" s="247" t="s">
        <v>6709</v>
      </c>
      <c r="AE3877" s="248">
        <v>0</v>
      </c>
      <c r="AF3877" s="247" t="s">
        <v>10995</v>
      </c>
      <c r="AG3877" s="242" t="str">
        <f>IFERROR(VLOOKUP(작성용!A:A,RM!A:D,4,0),"-")</f>
        <v>유수연</v>
      </c>
      <c r="AH3877" s="9" t="s">
        <v>8223</v>
      </c>
      <c r="AI3877" s="238" t="s">
        <v>6721</v>
      </c>
      <c r="AJ3877" s="238" t="s">
        <v>6721</v>
      </c>
      <c r="AK3877" s="238" t="s">
        <v>6726</v>
      </c>
      <c r="AL3877" s="238">
        <v>3876</v>
      </c>
    </row>
    <row r="3878" spans="1:38" x14ac:dyDescent="0.3">
      <c r="A3878" s="223" t="s">
        <v>2830</v>
      </c>
      <c r="B3878" s="223" t="s">
        <v>10977</v>
      </c>
      <c r="C3878" s="244" t="s">
        <v>6717</v>
      </c>
      <c r="D3878" s="240" t="s">
        <v>11015</v>
      </c>
      <c r="E3878" s="239" t="s">
        <v>11016</v>
      </c>
      <c r="F3878" s="243" t="s">
        <v>6729</v>
      </c>
      <c r="G3878" s="214">
        <v>0</v>
      </c>
      <c r="H3878" s="224" t="s">
        <v>6721</v>
      </c>
      <c r="I3878" s="224"/>
      <c r="J3878" s="234"/>
      <c r="K3878" s="224"/>
      <c r="L3878" s="224"/>
      <c r="M3878" s="224"/>
      <c r="N3878" s="224" t="s">
        <v>6946</v>
      </c>
      <c r="O3878" s="249" t="s">
        <v>10978</v>
      </c>
      <c r="P3878" s="249" t="s">
        <v>10979</v>
      </c>
      <c r="Q3878" s="226" t="s">
        <v>10980</v>
      </c>
      <c r="R3878" s="212" t="s">
        <v>11017</v>
      </c>
      <c r="S3878" s="213" t="s">
        <v>11018</v>
      </c>
      <c r="T3878" s="236">
        <v>45537</v>
      </c>
      <c r="U3878" s="237" t="s">
        <v>6722</v>
      </c>
      <c r="V3878" s="237">
        <v>45581</v>
      </c>
      <c r="W3878" s="237">
        <v>45588</v>
      </c>
      <c r="X3878" s="237" t="s">
        <v>2</v>
      </c>
      <c r="Y3878" s="237"/>
      <c r="Z3878" s="237" t="s">
        <v>10982</v>
      </c>
      <c r="AA3878" s="225">
        <v>202409</v>
      </c>
      <c r="AB3878" s="246"/>
      <c r="AC3878" s="247" t="s">
        <v>6708</v>
      </c>
      <c r="AD3878" s="247" t="s">
        <v>6709</v>
      </c>
      <c r="AE3878" s="248">
        <v>0</v>
      </c>
      <c r="AF3878" s="247" t="s">
        <v>8489</v>
      </c>
      <c r="AG3878" s="242" t="str">
        <f>IFERROR(VLOOKUP(작성용!A:A,RM!A:D,4,0),"-")</f>
        <v>유수연</v>
      </c>
      <c r="AH3878" s="9" t="s">
        <v>8223</v>
      </c>
      <c r="AI3878" s="238" t="s">
        <v>6721</v>
      </c>
      <c r="AJ3878" s="238" t="s">
        <v>6721</v>
      </c>
      <c r="AK3878" s="238" t="s">
        <v>6726</v>
      </c>
      <c r="AL3878" s="238">
        <v>3877</v>
      </c>
    </row>
    <row r="3879" spans="1:38" x14ac:dyDescent="0.3">
      <c r="A3879" s="223" t="s">
        <v>2830</v>
      </c>
      <c r="B3879" s="223" t="s">
        <v>10977</v>
      </c>
      <c r="C3879" s="244" t="s">
        <v>6717</v>
      </c>
      <c r="D3879" s="240" t="s">
        <v>11019</v>
      </c>
      <c r="E3879" s="239" t="s">
        <v>11020</v>
      </c>
      <c r="F3879" s="243" t="s">
        <v>6729</v>
      </c>
      <c r="G3879" s="214">
        <v>0</v>
      </c>
      <c r="H3879" s="224" t="s">
        <v>6721</v>
      </c>
      <c r="I3879" s="224"/>
      <c r="J3879" s="234"/>
      <c r="K3879" s="224"/>
      <c r="L3879" s="224"/>
      <c r="M3879" s="224"/>
      <c r="N3879" s="224" t="s">
        <v>6946</v>
      </c>
      <c r="O3879" s="249" t="s">
        <v>10978</v>
      </c>
      <c r="P3879" s="249" t="s">
        <v>10979</v>
      </c>
      <c r="Q3879" s="226" t="s">
        <v>10980</v>
      </c>
      <c r="R3879" s="212" t="s">
        <v>11021</v>
      </c>
      <c r="S3879" s="213" t="s">
        <v>11019</v>
      </c>
      <c r="T3879" s="236">
        <v>45537</v>
      </c>
      <c r="U3879" s="237" t="s">
        <v>6722</v>
      </c>
      <c r="V3879" s="237">
        <v>45581</v>
      </c>
      <c r="W3879" s="237">
        <v>45588</v>
      </c>
      <c r="X3879" s="237" t="s">
        <v>2</v>
      </c>
      <c r="Y3879" s="237"/>
      <c r="Z3879" s="237" t="s">
        <v>10982</v>
      </c>
      <c r="AA3879" s="225">
        <v>202409</v>
      </c>
      <c r="AB3879" s="246"/>
      <c r="AC3879" s="247" t="s">
        <v>6708</v>
      </c>
      <c r="AD3879" s="247" t="s">
        <v>6709</v>
      </c>
      <c r="AE3879" s="248">
        <v>0</v>
      </c>
      <c r="AF3879" s="247" t="s">
        <v>9318</v>
      </c>
      <c r="AG3879" s="242" t="str">
        <f>IFERROR(VLOOKUP(작성용!A:A,RM!A:D,4,0),"-")</f>
        <v>유수연</v>
      </c>
      <c r="AH3879" s="9" t="s">
        <v>8223</v>
      </c>
      <c r="AI3879" s="238" t="s">
        <v>6721</v>
      </c>
      <c r="AJ3879" s="238" t="s">
        <v>6721</v>
      </c>
      <c r="AK3879" s="238" t="s">
        <v>6726</v>
      </c>
      <c r="AL3879" s="238">
        <v>3878</v>
      </c>
    </row>
    <row r="3880" spans="1:38" x14ac:dyDescent="0.3">
      <c r="A3880" s="223" t="s">
        <v>2830</v>
      </c>
      <c r="B3880" s="223" t="s">
        <v>10977</v>
      </c>
      <c r="C3880" s="244" t="s">
        <v>6717</v>
      </c>
      <c r="D3880" s="240" t="s">
        <v>11022</v>
      </c>
      <c r="E3880" s="239" t="s">
        <v>11023</v>
      </c>
      <c r="F3880" s="243" t="s">
        <v>6729</v>
      </c>
      <c r="G3880" s="214">
        <v>0</v>
      </c>
      <c r="H3880" s="224" t="s">
        <v>6721</v>
      </c>
      <c r="I3880" s="224"/>
      <c r="J3880" s="234"/>
      <c r="K3880" s="224"/>
      <c r="L3880" s="224"/>
      <c r="M3880" s="224"/>
      <c r="N3880" s="224" t="s">
        <v>6946</v>
      </c>
      <c r="O3880" s="249" t="s">
        <v>10978</v>
      </c>
      <c r="P3880" s="249" t="s">
        <v>10979</v>
      </c>
      <c r="Q3880" s="226" t="s">
        <v>10980</v>
      </c>
      <c r="R3880" s="212" t="s">
        <v>11024</v>
      </c>
      <c r="S3880" s="213" t="s">
        <v>11025</v>
      </c>
      <c r="T3880" s="236">
        <v>45537</v>
      </c>
      <c r="U3880" s="237" t="s">
        <v>6722</v>
      </c>
      <c r="V3880" s="237">
        <v>45581</v>
      </c>
      <c r="W3880" s="237">
        <v>45588</v>
      </c>
      <c r="X3880" s="237" t="s">
        <v>2</v>
      </c>
      <c r="Y3880" s="237"/>
      <c r="Z3880" s="237" t="s">
        <v>10982</v>
      </c>
      <c r="AA3880" s="225">
        <v>202409</v>
      </c>
      <c r="AB3880" s="246"/>
      <c r="AC3880" s="247" t="s">
        <v>6708</v>
      </c>
      <c r="AD3880" s="247" t="s">
        <v>6709</v>
      </c>
      <c r="AE3880" s="248">
        <v>0</v>
      </c>
      <c r="AF3880" s="247" t="s">
        <v>9318</v>
      </c>
      <c r="AG3880" s="242" t="str">
        <f>IFERROR(VLOOKUP(작성용!A:A,RM!A:D,4,0),"-")</f>
        <v>유수연</v>
      </c>
      <c r="AH3880" s="9" t="s">
        <v>8223</v>
      </c>
      <c r="AI3880" s="238" t="s">
        <v>6721</v>
      </c>
      <c r="AJ3880" s="238" t="s">
        <v>6721</v>
      </c>
      <c r="AK3880" s="238" t="s">
        <v>6726</v>
      </c>
      <c r="AL3880" s="238">
        <v>3879</v>
      </c>
    </row>
    <row r="3881" spans="1:38" x14ac:dyDescent="0.3">
      <c r="A3881" s="223" t="s">
        <v>2830</v>
      </c>
      <c r="B3881" s="223" t="s">
        <v>10977</v>
      </c>
      <c r="C3881" s="244" t="s">
        <v>6717</v>
      </c>
      <c r="D3881" s="240" t="s">
        <v>11026</v>
      </c>
      <c r="E3881" s="239" t="s">
        <v>11027</v>
      </c>
      <c r="F3881" s="243" t="s">
        <v>6729</v>
      </c>
      <c r="G3881" s="214">
        <v>0</v>
      </c>
      <c r="H3881" s="224" t="s">
        <v>6721</v>
      </c>
      <c r="I3881" s="224"/>
      <c r="J3881" s="234"/>
      <c r="K3881" s="224"/>
      <c r="L3881" s="224"/>
      <c r="M3881" s="224"/>
      <c r="N3881" s="224" t="s">
        <v>6946</v>
      </c>
      <c r="O3881" s="249" t="s">
        <v>10978</v>
      </c>
      <c r="P3881" s="249" t="s">
        <v>10979</v>
      </c>
      <c r="Q3881" s="226" t="s">
        <v>10980</v>
      </c>
      <c r="R3881" s="212" t="s">
        <v>11028</v>
      </c>
      <c r="S3881" s="213" t="s">
        <v>11026</v>
      </c>
      <c r="T3881" s="236">
        <v>45537</v>
      </c>
      <c r="U3881" s="237" t="s">
        <v>6722</v>
      </c>
      <c r="V3881" s="237">
        <v>45581</v>
      </c>
      <c r="W3881" s="237">
        <v>45588</v>
      </c>
      <c r="X3881" s="237" t="s">
        <v>2</v>
      </c>
      <c r="Y3881" s="237"/>
      <c r="Z3881" s="237" t="s">
        <v>10982</v>
      </c>
      <c r="AA3881" s="225">
        <v>202409</v>
      </c>
      <c r="AB3881" s="246"/>
      <c r="AC3881" s="247" t="s">
        <v>6708</v>
      </c>
      <c r="AD3881" s="247" t="s">
        <v>6709</v>
      </c>
      <c r="AE3881" s="248">
        <v>0</v>
      </c>
      <c r="AF3881" s="247" t="s">
        <v>8223</v>
      </c>
      <c r="AG3881" s="242" t="str">
        <f>IFERROR(VLOOKUP(작성용!A:A,RM!A:D,4,0),"-")</f>
        <v>유수연</v>
      </c>
      <c r="AH3881" s="9" t="s">
        <v>8223</v>
      </c>
      <c r="AI3881" s="238" t="s">
        <v>6721</v>
      </c>
      <c r="AJ3881" s="238" t="s">
        <v>6721</v>
      </c>
      <c r="AK3881" s="238" t="s">
        <v>6726</v>
      </c>
      <c r="AL3881" s="238">
        <v>3880</v>
      </c>
    </row>
    <row r="3882" spans="1:38" x14ac:dyDescent="0.3">
      <c r="A3882" s="223" t="s">
        <v>2830</v>
      </c>
      <c r="B3882" s="223" t="s">
        <v>10977</v>
      </c>
      <c r="C3882" s="244" t="s">
        <v>6717</v>
      </c>
      <c r="D3882" s="240" t="s">
        <v>11029</v>
      </c>
      <c r="E3882" s="239" t="s">
        <v>11030</v>
      </c>
      <c r="F3882" s="243" t="s">
        <v>6729</v>
      </c>
      <c r="G3882" s="214">
        <v>0</v>
      </c>
      <c r="H3882" s="224" t="s">
        <v>6721</v>
      </c>
      <c r="I3882" s="224"/>
      <c r="J3882" s="234"/>
      <c r="K3882" s="224"/>
      <c r="L3882" s="224"/>
      <c r="M3882" s="224"/>
      <c r="N3882" s="224" t="s">
        <v>6946</v>
      </c>
      <c r="O3882" s="249" t="s">
        <v>10978</v>
      </c>
      <c r="P3882" s="249" t="s">
        <v>10979</v>
      </c>
      <c r="Q3882" s="226" t="s">
        <v>10980</v>
      </c>
      <c r="R3882" s="212" t="s">
        <v>11031</v>
      </c>
      <c r="S3882" s="213" t="s">
        <v>11032</v>
      </c>
      <c r="T3882" s="236">
        <v>45537</v>
      </c>
      <c r="U3882" s="237" t="s">
        <v>6722</v>
      </c>
      <c r="V3882" s="237">
        <v>45581</v>
      </c>
      <c r="W3882" s="237">
        <v>45588</v>
      </c>
      <c r="X3882" s="237" t="s">
        <v>2</v>
      </c>
      <c r="Y3882" s="237"/>
      <c r="Z3882" s="237" t="s">
        <v>10982</v>
      </c>
      <c r="AA3882" s="225">
        <v>202409</v>
      </c>
      <c r="AB3882" s="246"/>
      <c r="AC3882" s="247" t="s">
        <v>6708</v>
      </c>
      <c r="AD3882" s="247" t="s">
        <v>6709</v>
      </c>
      <c r="AE3882" s="248">
        <v>0</v>
      </c>
      <c r="AF3882" s="247" t="s">
        <v>9881</v>
      </c>
      <c r="AG3882" s="242" t="str">
        <f>IFERROR(VLOOKUP(작성용!A:A,RM!A:D,4,0),"-")</f>
        <v>유수연</v>
      </c>
      <c r="AH3882" s="9" t="s">
        <v>8223</v>
      </c>
      <c r="AI3882" s="238" t="s">
        <v>6721</v>
      </c>
      <c r="AJ3882" s="238" t="s">
        <v>6721</v>
      </c>
      <c r="AK3882" s="238" t="s">
        <v>6726</v>
      </c>
      <c r="AL3882" s="238">
        <v>3881</v>
      </c>
    </row>
    <row r="3883" spans="1:38" x14ac:dyDescent="0.3">
      <c r="A3883" s="223" t="s">
        <v>2830</v>
      </c>
      <c r="B3883" s="223" t="s">
        <v>10977</v>
      </c>
      <c r="C3883" s="244" t="s">
        <v>6717</v>
      </c>
      <c r="D3883" s="240" t="s">
        <v>9391</v>
      </c>
      <c r="E3883" s="239" t="s">
        <v>5626</v>
      </c>
      <c r="F3883" s="243" t="s">
        <v>6729</v>
      </c>
      <c r="G3883" s="214">
        <v>0</v>
      </c>
      <c r="H3883" s="224" t="s">
        <v>6721</v>
      </c>
      <c r="I3883" s="224"/>
      <c r="J3883" s="234"/>
      <c r="K3883" s="224"/>
      <c r="L3883" s="224"/>
      <c r="M3883" s="224"/>
      <c r="N3883" s="224" t="s">
        <v>6946</v>
      </c>
      <c r="O3883" s="249" t="s">
        <v>10978</v>
      </c>
      <c r="P3883" s="249" t="s">
        <v>10979</v>
      </c>
      <c r="Q3883" s="226" t="s">
        <v>10980</v>
      </c>
      <c r="R3883" s="212" t="s">
        <v>5627</v>
      </c>
      <c r="S3883" s="213" t="s">
        <v>11033</v>
      </c>
      <c r="T3883" s="236">
        <v>45537</v>
      </c>
      <c r="U3883" s="237" t="s">
        <v>6722</v>
      </c>
      <c r="V3883" s="237">
        <v>45581</v>
      </c>
      <c r="W3883" s="237">
        <v>45588</v>
      </c>
      <c r="X3883" s="237" t="s">
        <v>2</v>
      </c>
      <c r="Y3883" s="237"/>
      <c r="Z3883" s="237" t="s">
        <v>10982</v>
      </c>
      <c r="AA3883" s="225">
        <v>202409</v>
      </c>
      <c r="AB3883" s="246"/>
      <c r="AC3883" s="247" t="s">
        <v>6708</v>
      </c>
      <c r="AD3883" s="247" t="s">
        <v>6709</v>
      </c>
      <c r="AE3883" s="248">
        <v>0</v>
      </c>
      <c r="AF3883" s="247" t="s">
        <v>8223</v>
      </c>
      <c r="AG3883" s="242" t="str">
        <f>IFERROR(VLOOKUP(작성용!A:A,RM!A:D,4,0),"-")</f>
        <v>유수연</v>
      </c>
      <c r="AH3883" s="9" t="s">
        <v>8223</v>
      </c>
      <c r="AI3883" s="238" t="s">
        <v>6721</v>
      </c>
      <c r="AJ3883" s="238" t="s">
        <v>6721</v>
      </c>
      <c r="AK3883" s="238" t="s">
        <v>6726</v>
      </c>
      <c r="AL3883" s="238">
        <v>3882</v>
      </c>
    </row>
    <row r="3884" spans="1:38" x14ac:dyDescent="0.3">
      <c r="A3884" s="223" t="s">
        <v>2830</v>
      </c>
      <c r="B3884" s="223" t="s">
        <v>10977</v>
      </c>
      <c r="C3884" s="244" t="s">
        <v>6717</v>
      </c>
      <c r="D3884" s="240" t="s">
        <v>11034</v>
      </c>
      <c r="E3884" s="239" t="s">
        <v>11035</v>
      </c>
      <c r="F3884" s="243" t="s">
        <v>6729</v>
      </c>
      <c r="G3884" s="214">
        <v>0</v>
      </c>
      <c r="H3884" s="224" t="s">
        <v>6721</v>
      </c>
      <c r="I3884" s="224"/>
      <c r="J3884" s="234"/>
      <c r="K3884" s="224"/>
      <c r="L3884" s="224"/>
      <c r="M3884" s="224"/>
      <c r="N3884" s="224" t="s">
        <v>6946</v>
      </c>
      <c r="O3884" s="249" t="s">
        <v>10978</v>
      </c>
      <c r="P3884" s="249" t="s">
        <v>10979</v>
      </c>
      <c r="Q3884" s="226" t="s">
        <v>10980</v>
      </c>
      <c r="R3884" s="212" t="s">
        <v>11036</v>
      </c>
      <c r="S3884" s="213" t="s">
        <v>11037</v>
      </c>
      <c r="T3884" s="236">
        <v>45537</v>
      </c>
      <c r="U3884" s="237" t="s">
        <v>6722</v>
      </c>
      <c r="V3884" s="237">
        <v>45581</v>
      </c>
      <c r="W3884" s="237">
        <v>45588</v>
      </c>
      <c r="X3884" s="237" t="s">
        <v>2</v>
      </c>
      <c r="Y3884" s="237"/>
      <c r="Z3884" s="237" t="s">
        <v>10982</v>
      </c>
      <c r="AA3884" s="225">
        <v>202409</v>
      </c>
      <c r="AB3884" s="246"/>
      <c r="AC3884" s="247" t="s">
        <v>6708</v>
      </c>
      <c r="AD3884" s="247" t="s">
        <v>6709</v>
      </c>
      <c r="AE3884" s="248">
        <v>0</v>
      </c>
      <c r="AF3884" s="247" t="s">
        <v>11004</v>
      </c>
      <c r="AG3884" s="242" t="str">
        <f>IFERROR(VLOOKUP(작성용!A:A,RM!A:D,4,0),"-")</f>
        <v>유수연</v>
      </c>
      <c r="AH3884" s="9" t="s">
        <v>8223</v>
      </c>
      <c r="AI3884" s="238" t="s">
        <v>6721</v>
      </c>
      <c r="AJ3884" s="238" t="s">
        <v>6721</v>
      </c>
      <c r="AK3884" s="238" t="s">
        <v>6726</v>
      </c>
      <c r="AL3884" s="238">
        <v>3883</v>
      </c>
    </row>
    <row r="3885" spans="1:38" x14ac:dyDescent="0.3">
      <c r="A3885" s="223" t="s">
        <v>2830</v>
      </c>
      <c r="B3885" s="223" t="s">
        <v>10977</v>
      </c>
      <c r="C3885" s="244" t="s">
        <v>6717</v>
      </c>
      <c r="D3885" s="240" t="s">
        <v>9400</v>
      </c>
      <c r="E3885" s="239" t="s">
        <v>5628</v>
      </c>
      <c r="F3885" s="243" t="s">
        <v>6729</v>
      </c>
      <c r="G3885" s="214">
        <v>0</v>
      </c>
      <c r="H3885" s="224" t="s">
        <v>6721</v>
      </c>
      <c r="I3885" s="224"/>
      <c r="J3885" s="234"/>
      <c r="K3885" s="224"/>
      <c r="L3885" s="224"/>
      <c r="M3885" s="224"/>
      <c r="N3885" s="224" t="s">
        <v>6946</v>
      </c>
      <c r="O3885" s="249" t="s">
        <v>10978</v>
      </c>
      <c r="P3885" s="249" t="s">
        <v>10979</v>
      </c>
      <c r="Q3885" s="226" t="s">
        <v>10980</v>
      </c>
      <c r="R3885" s="212" t="s">
        <v>5629</v>
      </c>
      <c r="S3885" s="213" t="s">
        <v>11038</v>
      </c>
      <c r="T3885" s="236">
        <v>45537</v>
      </c>
      <c r="U3885" s="237" t="s">
        <v>6722</v>
      </c>
      <c r="V3885" s="237">
        <v>45581</v>
      </c>
      <c r="W3885" s="237">
        <v>45588</v>
      </c>
      <c r="X3885" s="237" t="s">
        <v>2</v>
      </c>
      <c r="Y3885" s="237"/>
      <c r="Z3885" s="237" t="s">
        <v>10982</v>
      </c>
      <c r="AA3885" s="225">
        <v>202409</v>
      </c>
      <c r="AB3885" s="246"/>
      <c r="AC3885" s="247" t="s">
        <v>6708</v>
      </c>
      <c r="AD3885" s="247" t="s">
        <v>6709</v>
      </c>
      <c r="AE3885" s="248">
        <v>0</v>
      </c>
      <c r="AF3885" s="247" t="s">
        <v>11000</v>
      </c>
      <c r="AG3885" s="242" t="str">
        <f>IFERROR(VLOOKUP(작성용!A:A,RM!A:D,4,0),"-")</f>
        <v>유수연</v>
      </c>
      <c r="AH3885" s="9" t="s">
        <v>8223</v>
      </c>
      <c r="AI3885" s="238" t="s">
        <v>6721</v>
      </c>
      <c r="AJ3885" s="238" t="s">
        <v>6721</v>
      </c>
      <c r="AK3885" s="238" t="s">
        <v>6726</v>
      </c>
      <c r="AL3885" s="238">
        <v>3884</v>
      </c>
    </row>
    <row r="3886" spans="1:38" x14ac:dyDescent="0.3">
      <c r="A3886" s="223" t="s">
        <v>2830</v>
      </c>
      <c r="B3886" s="223" t="s">
        <v>10977</v>
      </c>
      <c r="C3886" s="244" t="s">
        <v>6717</v>
      </c>
      <c r="D3886" s="240" t="s">
        <v>7358</v>
      </c>
      <c r="E3886" s="239" t="s">
        <v>4542</v>
      </c>
      <c r="F3886" s="243" t="s">
        <v>6729</v>
      </c>
      <c r="G3886" s="214">
        <v>0</v>
      </c>
      <c r="H3886" s="224" t="s">
        <v>6721</v>
      </c>
      <c r="I3886" s="224"/>
      <c r="J3886" s="234"/>
      <c r="K3886" s="224"/>
      <c r="L3886" s="224"/>
      <c r="M3886" s="224"/>
      <c r="N3886" s="224" t="s">
        <v>6946</v>
      </c>
      <c r="O3886" s="249" t="s">
        <v>10978</v>
      </c>
      <c r="P3886" s="249" t="s">
        <v>10979</v>
      </c>
      <c r="Q3886" s="226" t="s">
        <v>10980</v>
      </c>
      <c r="R3886" s="212" t="s">
        <v>4543</v>
      </c>
      <c r="S3886" s="213" t="s">
        <v>11039</v>
      </c>
      <c r="T3886" s="236">
        <v>45537</v>
      </c>
      <c r="U3886" s="237" t="s">
        <v>6722</v>
      </c>
      <c r="V3886" s="237">
        <v>45581</v>
      </c>
      <c r="W3886" s="237">
        <v>45588</v>
      </c>
      <c r="X3886" s="237" t="s">
        <v>2</v>
      </c>
      <c r="Y3886" s="237"/>
      <c r="Z3886" s="237" t="s">
        <v>10982</v>
      </c>
      <c r="AA3886" s="225">
        <v>202409</v>
      </c>
      <c r="AB3886" s="246"/>
      <c r="AC3886" s="247" t="s">
        <v>6708</v>
      </c>
      <c r="AD3886" s="247" t="s">
        <v>6709</v>
      </c>
      <c r="AE3886" s="248">
        <v>0</v>
      </c>
      <c r="AF3886" s="247" t="s">
        <v>11040</v>
      </c>
      <c r="AG3886" s="242" t="str">
        <f>IFERROR(VLOOKUP(작성용!A:A,RM!A:D,4,0),"-")</f>
        <v>유수연</v>
      </c>
      <c r="AH3886" s="9" t="s">
        <v>8223</v>
      </c>
      <c r="AI3886" s="238" t="s">
        <v>6721</v>
      </c>
      <c r="AJ3886" s="238" t="s">
        <v>6721</v>
      </c>
      <c r="AK3886" s="238" t="s">
        <v>6726</v>
      </c>
      <c r="AL3886" s="238">
        <v>3885</v>
      </c>
    </row>
    <row r="3887" spans="1:38" x14ac:dyDescent="0.3">
      <c r="A3887" s="223" t="s">
        <v>2830</v>
      </c>
      <c r="B3887" s="223" t="s">
        <v>10977</v>
      </c>
      <c r="C3887" s="244" t="s">
        <v>6717</v>
      </c>
      <c r="D3887" s="240" t="s">
        <v>6805</v>
      </c>
      <c r="E3887" s="239" t="s">
        <v>6806</v>
      </c>
      <c r="F3887" s="243" t="s">
        <v>6729</v>
      </c>
      <c r="G3887" s="214">
        <v>0</v>
      </c>
      <c r="H3887" s="224" t="s">
        <v>6721</v>
      </c>
      <c r="I3887" s="224"/>
      <c r="J3887" s="234"/>
      <c r="K3887" s="224"/>
      <c r="L3887" s="224"/>
      <c r="M3887" s="224"/>
      <c r="N3887" s="224" t="s">
        <v>6946</v>
      </c>
      <c r="O3887" s="249" t="s">
        <v>10978</v>
      </c>
      <c r="P3887" s="249" t="s">
        <v>10979</v>
      </c>
      <c r="Q3887" s="226" t="s">
        <v>10980</v>
      </c>
      <c r="R3887" s="212" t="s">
        <v>6807</v>
      </c>
      <c r="S3887" s="213" t="s">
        <v>6805</v>
      </c>
      <c r="T3887" s="236">
        <v>45537</v>
      </c>
      <c r="U3887" s="237" t="s">
        <v>6722</v>
      </c>
      <c r="V3887" s="237">
        <v>45581</v>
      </c>
      <c r="W3887" s="237">
        <v>45588</v>
      </c>
      <c r="X3887" s="237" t="s">
        <v>2</v>
      </c>
      <c r="Y3887" s="237"/>
      <c r="Z3887" s="237" t="s">
        <v>10982</v>
      </c>
      <c r="AA3887" s="225">
        <v>202409</v>
      </c>
      <c r="AB3887" s="246"/>
      <c r="AC3887" s="247" t="s">
        <v>6708</v>
      </c>
      <c r="AD3887" s="247" t="s">
        <v>6709</v>
      </c>
      <c r="AE3887" s="248">
        <v>0</v>
      </c>
      <c r="AF3887" s="247" t="s">
        <v>9318</v>
      </c>
      <c r="AG3887" s="242" t="str">
        <f>IFERROR(VLOOKUP(작성용!A:A,RM!A:D,4,0),"-")</f>
        <v>유수연</v>
      </c>
      <c r="AH3887" s="9" t="s">
        <v>8223</v>
      </c>
      <c r="AI3887" s="238" t="s">
        <v>6721</v>
      </c>
      <c r="AJ3887" s="238" t="s">
        <v>6721</v>
      </c>
      <c r="AK3887" s="238" t="s">
        <v>6726</v>
      </c>
      <c r="AL3887" s="238">
        <v>3886</v>
      </c>
    </row>
    <row r="3888" spans="1:38" x14ac:dyDescent="0.3">
      <c r="A3888" s="223" t="s">
        <v>2830</v>
      </c>
      <c r="B3888" s="223" t="s">
        <v>10977</v>
      </c>
      <c r="C3888" s="244" t="s">
        <v>6717</v>
      </c>
      <c r="D3888" s="240" t="s">
        <v>10060</v>
      </c>
      <c r="E3888" s="239" t="s">
        <v>6033</v>
      </c>
      <c r="F3888" s="243" t="s">
        <v>6729</v>
      </c>
      <c r="G3888" s="214">
        <v>0</v>
      </c>
      <c r="H3888" s="224" t="s">
        <v>6721</v>
      </c>
      <c r="I3888" s="224"/>
      <c r="J3888" s="234"/>
      <c r="K3888" s="224"/>
      <c r="L3888" s="224"/>
      <c r="M3888" s="224"/>
      <c r="N3888" s="224" t="s">
        <v>6946</v>
      </c>
      <c r="O3888" s="249" t="s">
        <v>10978</v>
      </c>
      <c r="P3888" s="249" t="s">
        <v>10979</v>
      </c>
      <c r="Q3888" s="226" t="s">
        <v>10980</v>
      </c>
      <c r="R3888" s="212" t="s">
        <v>6034</v>
      </c>
      <c r="S3888" s="213" t="s">
        <v>11041</v>
      </c>
      <c r="T3888" s="236">
        <v>45537</v>
      </c>
      <c r="U3888" s="237" t="s">
        <v>6722</v>
      </c>
      <c r="V3888" s="237">
        <v>45581</v>
      </c>
      <c r="W3888" s="237">
        <v>45588</v>
      </c>
      <c r="X3888" s="237" t="s">
        <v>2</v>
      </c>
      <c r="Y3888" s="237"/>
      <c r="Z3888" s="237" t="s">
        <v>10982</v>
      </c>
      <c r="AA3888" s="225">
        <v>202409</v>
      </c>
      <c r="AB3888" s="246"/>
      <c r="AC3888" s="247" t="s">
        <v>6708</v>
      </c>
      <c r="AD3888" s="247" t="s">
        <v>6709</v>
      </c>
      <c r="AE3888" s="248">
        <v>0</v>
      </c>
      <c r="AF3888" s="247" t="s">
        <v>11042</v>
      </c>
      <c r="AG3888" s="242" t="str">
        <f>IFERROR(VLOOKUP(작성용!A:A,RM!A:D,4,0),"-")</f>
        <v>유수연</v>
      </c>
      <c r="AH3888" s="9" t="s">
        <v>8223</v>
      </c>
      <c r="AI3888" s="238" t="s">
        <v>6721</v>
      </c>
      <c r="AJ3888" s="238" t="s">
        <v>6721</v>
      </c>
      <c r="AK3888" s="238" t="s">
        <v>6726</v>
      </c>
      <c r="AL3888" s="238">
        <v>3887</v>
      </c>
    </row>
    <row r="3889" spans="1:38" x14ac:dyDescent="0.3">
      <c r="A3889" s="223" t="s">
        <v>2830</v>
      </c>
      <c r="B3889" s="223" t="s">
        <v>10977</v>
      </c>
      <c r="C3889" s="244" t="s">
        <v>6717</v>
      </c>
      <c r="D3889" s="240" t="s">
        <v>8415</v>
      </c>
      <c r="E3889" s="239" t="s">
        <v>5100</v>
      </c>
      <c r="F3889" s="243" t="s">
        <v>6729</v>
      </c>
      <c r="G3889" s="214">
        <v>0</v>
      </c>
      <c r="H3889" s="224" t="s">
        <v>6721</v>
      </c>
      <c r="I3889" s="224"/>
      <c r="J3889" s="234"/>
      <c r="K3889" s="224"/>
      <c r="L3889" s="224"/>
      <c r="M3889" s="224"/>
      <c r="N3889" s="224" t="s">
        <v>6946</v>
      </c>
      <c r="O3889" s="249" t="s">
        <v>10978</v>
      </c>
      <c r="P3889" s="249" t="s">
        <v>10979</v>
      </c>
      <c r="Q3889" s="226" t="s">
        <v>10980</v>
      </c>
      <c r="R3889" s="212" t="s">
        <v>5101</v>
      </c>
      <c r="S3889" s="213" t="s">
        <v>11043</v>
      </c>
      <c r="T3889" s="236">
        <v>45537</v>
      </c>
      <c r="U3889" s="237" t="s">
        <v>6722</v>
      </c>
      <c r="V3889" s="237">
        <v>45581</v>
      </c>
      <c r="W3889" s="237">
        <v>45588</v>
      </c>
      <c r="X3889" s="237" t="s">
        <v>2</v>
      </c>
      <c r="Y3889" s="237"/>
      <c r="Z3889" s="237" t="s">
        <v>10982</v>
      </c>
      <c r="AA3889" s="225">
        <v>202409</v>
      </c>
      <c r="AB3889" s="246"/>
      <c r="AC3889" s="247" t="s">
        <v>6708</v>
      </c>
      <c r="AD3889" s="247" t="s">
        <v>6709</v>
      </c>
      <c r="AE3889" s="248">
        <v>0</v>
      </c>
      <c r="AF3889" s="247" t="s">
        <v>11040</v>
      </c>
      <c r="AG3889" s="242" t="str">
        <f>IFERROR(VLOOKUP(작성용!A:A,RM!A:D,4,0),"-")</f>
        <v>유수연</v>
      </c>
      <c r="AH3889" s="9" t="s">
        <v>8223</v>
      </c>
      <c r="AI3889" s="238" t="s">
        <v>6721</v>
      </c>
      <c r="AJ3889" s="238" t="s">
        <v>6721</v>
      </c>
      <c r="AK3889" s="238" t="s">
        <v>6726</v>
      </c>
      <c r="AL3889" s="238">
        <v>3888</v>
      </c>
    </row>
    <row r="3890" spans="1:38" x14ac:dyDescent="0.3">
      <c r="A3890" s="223" t="s">
        <v>2830</v>
      </c>
      <c r="B3890" s="223" t="s">
        <v>10977</v>
      </c>
      <c r="C3890" s="244" t="s">
        <v>6717</v>
      </c>
      <c r="D3890" s="240" t="s">
        <v>11044</v>
      </c>
      <c r="E3890" s="239" t="s">
        <v>11045</v>
      </c>
      <c r="F3890" s="243" t="s">
        <v>6729</v>
      </c>
      <c r="G3890" s="214">
        <v>0</v>
      </c>
      <c r="H3890" s="224" t="s">
        <v>6721</v>
      </c>
      <c r="I3890" s="224"/>
      <c r="J3890" s="234"/>
      <c r="K3890" s="224"/>
      <c r="L3890" s="224"/>
      <c r="M3890" s="224"/>
      <c r="N3890" s="224" t="s">
        <v>6946</v>
      </c>
      <c r="O3890" s="249" t="s">
        <v>10978</v>
      </c>
      <c r="P3890" s="249" t="s">
        <v>10979</v>
      </c>
      <c r="Q3890" s="226" t="s">
        <v>10980</v>
      </c>
      <c r="R3890" s="212" t="s">
        <v>11046</v>
      </c>
      <c r="S3890" s="213" t="s">
        <v>11047</v>
      </c>
      <c r="T3890" s="236">
        <v>45537</v>
      </c>
      <c r="U3890" s="237" t="s">
        <v>6722</v>
      </c>
      <c r="V3890" s="237">
        <v>45581</v>
      </c>
      <c r="W3890" s="237">
        <v>45588</v>
      </c>
      <c r="X3890" s="237" t="s">
        <v>2</v>
      </c>
      <c r="Y3890" s="237"/>
      <c r="Z3890" s="237" t="s">
        <v>10982</v>
      </c>
      <c r="AA3890" s="225">
        <v>202409</v>
      </c>
      <c r="AB3890" s="246"/>
      <c r="AC3890" s="247" t="s">
        <v>6708</v>
      </c>
      <c r="AD3890" s="247" t="s">
        <v>6709</v>
      </c>
      <c r="AE3890" s="248">
        <v>0</v>
      </c>
      <c r="AF3890" s="247" t="s">
        <v>11048</v>
      </c>
      <c r="AG3890" s="242" t="str">
        <f>IFERROR(VLOOKUP(작성용!A:A,RM!A:D,4,0),"-")</f>
        <v>유수연</v>
      </c>
      <c r="AH3890" s="9" t="s">
        <v>8223</v>
      </c>
      <c r="AI3890" s="238" t="s">
        <v>6721</v>
      </c>
      <c r="AJ3890" s="238" t="s">
        <v>6721</v>
      </c>
      <c r="AK3890" s="238" t="s">
        <v>6726</v>
      </c>
      <c r="AL3890" s="238">
        <v>3889</v>
      </c>
    </row>
    <row r="3891" spans="1:38" x14ac:dyDescent="0.3">
      <c r="A3891" s="223" t="s">
        <v>2830</v>
      </c>
      <c r="B3891" s="223" t="s">
        <v>10977</v>
      </c>
      <c r="C3891" s="244" t="s">
        <v>6717</v>
      </c>
      <c r="D3891" s="240" t="s">
        <v>6740</v>
      </c>
      <c r="E3891" s="239" t="s">
        <v>4701</v>
      </c>
      <c r="F3891" s="243" t="s">
        <v>6729</v>
      </c>
      <c r="G3891" s="214">
        <v>0</v>
      </c>
      <c r="H3891" s="224" t="s">
        <v>6721</v>
      </c>
      <c r="I3891" s="224"/>
      <c r="J3891" s="234"/>
      <c r="K3891" s="224"/>
      <c r="L3891" s="224"/>
      <c r="M3891" s="224"/>
      <c r="N3891" s="224" t="s">
        <v>6946</v>
      </c>
      <c r="O3891" s="249" t="s">
        <v>10978</v>
      </c>
      <c r="P3891" s="249" t="s">
        <v>10979</v>
      </c>
      <c r="Q3891" s="226" t="s">
        <v>10980</v>
      </c>
      <c r="R3891" s="212" t="s">
        <v>4702</v>
      </c>
      <c r="S3891" s="213" t="s">
        <v>11049</v>
      </c>
      <c r="T3891" s="236">
        <v>45537</v>
      </c>
      <c r="U3891" s="237" t="s">
        <v>6722</v>
      </c>
      <c r="V3891" s="237">
        <v>45581</v>
      </c>
      <c r="W3891" s="237">
        <v>45588</v>
      </c>
      <c r="X3891" s="237" t="s">
        <v>2</v>
      </c>
      <c r="Y3891" s="237"/>
      <c r="Z3891" s="237" t="s">
        <v>10982</v>
      </c>
      <c r="AA3891" s="225">
        <v>202409</v>
      </c>
      <c r="AB3891" s="246"/>
      <c r="AC3891" s="247" t="s">
        <v>6708</v>
      </c>
      <c r="AD3891" s="247" t="s">
        <v>6709</v>
      </c>
      <c r="AE3891" s="248">
        <v>0</v>
      </c>
      <c r="AF3891" s="247" t="s">
        <v>11051</v>
      </c>
      <c r="AG3891" s="242" t="str">
        <f>IFERROR(VLOOKUP(작성용!A:A,RM!A:D,4,0),"-")</f>
        <v>유수연</v>
      </c>
      <c r="AH3891" s="9" t="s">
        <v>8223</v>
      </c>
      <c r="AI3891" s="238" t="s">
        <v>6721</v>
      </c>
      <c r="AJ3891" s="238" t="s">
        <v>6721</v>
      </c>
      <c r="AK3891" s="238" t="s">
        <v>6726</v>
      </c>
      <c r="AL3891" s="238">
        <v>3890</v>
      </c>
    </row>
    <row r="3892" spans="1:38" x14ac:dyDescent="0.3">
      <c r="A3892" s="223" t="s">
        <v>2830</v>
      </c>
      <c r="B3892" s="223" t="s">
        <v>10977</v>
      </c>
      <c r="C3892" s="244" t="s">
        <v>6717</v>
      </c>
      <c r="D3892" s="240" t="s">
        <v>8070</v>
      </c>
      <c r="E3892" s="239" t="s">
        <v>4689</v>
      </c>
      <c r="F3892" s="243" t="s">
        <v>6729</v>
      </c>
      <c r="G3892" s="214">
        <v>0</v>
      </c>
      <c r="H3892" s="224" t="s">
        <v>6721</v>
      </c>
      <c r="I3892" s="224"/>
      <c r="J3892" s="234"/>
      <c r="K3892" s="224"/>
      <c r="L3892" s="224"/>
      <c r="M3892" s="224"/>
      <c r="N3892" s="224" t="s">
        <v>6946</v>
      </c>
      <c r="O3892" s="249" t="s">
        <v>10978</v>
      </c>
      <c r="P3892" s="249" t="s">
        <v>10979</v>
      </c>
      <c r="Q3892" s="226" t="s">
        <v>10980</v>
      </c>
      <c r="R3892" s="212" t="s">
        <v>4690</v>
      </c>
      <c r="S3892" s="213" t="s">
        <v>11052</v>
      </c>
      <c r="T3892" s="236">
        <v>45537</v>
      </c>
      <c r="U3892" s="237" t="s">
        <v>6722</v>
      </c>
      <c r="V3892" s="237">
        <v>45581</v>
      </c>
      <c r="W3892" s="237">
        <v>45588</v>
      </c>
      <c r="X3892" s="237" t="s">
        <v>2</v>
      </c>
      <c r="Y3892" s="237"/>
      <c r="Z3892" s="237" t="s">
        <v>10982</v>
      </c>
      <c r="AA3892" s="225">
        <v>202409</v>
      </c>
      <c r="AB3892" s="246"/>
      <c r="AC3892" s="247" t="s">
        <v>6708</v>
      </c>
      <c r="AD3892" s="247" t="s">
        <v>6709</v>
      </c>
      <c r="AE3892" s="248">
        <v>0</v>
      </c>
      <c r="AF3892" s="247" t="s">
        <v>11051</v>
      </c>
      <c r="AG3892" s="242" t="str">
        <f>IFERROR(VLOOKUP(작성용!A:A,RM!A:D,4,0),"-")</f>
        <v>유수연</v>
      </c>
      <c r="AH3892" s="9" t="s">
        <v>8223</v>
      </c>
      <c r="AI3892" s="238" t="s">
        <v>6721</v>
      </c>
      <c r="AJ3892" s="238" t="s">
        <v>6721</v>
      </c>
      <c r="AK3892" s="238" t="s">
        <v>6726</v>
      </c>
      <c r="AL3892" s="238">
        <v>3891</v>
      </c>
    </row>
    <row r="3893" spans="1:38" x14ac:dyDescent="0.3">
      <c r="A3893" s="223" t="s">
        <v>2830</v>
      </c>
      <c r="B3893" s="223" t="s">
        <v>10977</v>
      </c>
      <c r="C3893" s="244" t="s">
        <v>6717</v>
      </c>
      <c r="D3893" s="240" t="s">
        <v>11053</v>
      </c>
      <c r="E3893" s="239" t="s">
        <v>11054</v>
      </c>
      <c r="F3893" s="243" t="s">
        <v>6729</v>
      </c>
      <c r="G3893" s="214">
        <v>0</v>
      </c>
      <c r="H3893" s="224" t="s">
        <v>6721</v>
      </c>
      <c r="I3893" s="224"/>
      <c r="J3893" s="234"/>
      <c r="K3893" s="224"/>
      <c r="L3893" s="224"/>
      <c r="M3893" s="224"/>
      <c r="N3893" s="224" t="s">
        <v>6946</v>
      </c>
      <c r="O3893" s="249" t="s">
        <v>10978</v>
      </c>
      <c r="P3893" s="249" t="s">
        <v>10979</v>
      </c>
      <c r="Q3893" s="226" t="s">
        <v>10980</v>
      </c>
      <c r="R3893" s="212" t="s">
        <v>11055</v>
      </c>
      <c r="S3893" s="213" t="s">
        <v>11056</v>
      </c>
      <c r="T3893" s="236">
        <v>45537</v>
      </c>
      <c r="U3893" s="237" t="s">
        <v>6722</v>
      </c>
      <c r="V3893" s="237">
        <v>45581</v>
      </c>
      <c r="W3893" s="237">
        <v>45588</v>
      </c>
      <c r="X3893" s="237" t="s">
        <v>2</v>
      </c>
      <c r="Y3893" s="237"/>
      <c r="Z3893" s="237" t="s">
        <v>10982</v>
      </c>
      <c r="AA3893" s="225">
        <v>202409</v>
      </c>
      <c r="AB3893" s="246"/>
      <c r="AC3893" s="247" t="s">
        <v>6708</v>
      </c>
      <c r="AD3893" s="247" t="s">
        <v>6709</v>
      </c>
      <c r="AE3893" s="248">
        <v>0</v>
      </c>
      <c r="AF3893" s="247" t="s">
        <v>10126</v>
      </c>
      <c r="AG3893" s="242" t="str">
        <f>IFERROR(VLOOKUP(작성용!A:A,RM!A:D,4,0),"-")</f>
        <v>유수연</v>
      </c>
      <c r="AH3893" s="9" t="s">
        <v>8223</v>
      </c>
      <c r="AI3893" s="238" t="s">
        <v>6721</v>
      </c>
      <c r="AJ3893" s="238" t="s">
        <v>6721</v>
      </c>
      <c r="AK3893" s="238" t="s">
        <v>6726</v>
      </c>
      <c r="AL3893" s="238">
        <v>3892</v>
      </c>
    </row>
    <row r="3894" spans="1:38" x14ac:dyDescent="0.3">
      <c r="A3894" s="223" t="s">
        <v>2830</v>
      </c>
      <c r="B3894" s="223" t="s">
        <v>10977</v>
      </c>
      <c r="C3894" s="244" t="s">
        <v>6717</v>
      </c>
      <c r="D3894" s="240" t="s">
        <v>11057</v>
      </c>
      <c r="E3894" s="239" t="s">
        <v>11058</v>
      </c>
      <c r="F3894" s="243" t="s">
        <v>6729</v>
      </c>
      <c r="G3894" s="214">
        <v>0</v>
      </c>
      <c r="H3894" s="224" t="s">
        <v>6721</v>
      </c>
      <c r="I3894" s="224"/>
      <c r="J3894" s="234"/>
      <c r="K3894" s="224"/>
      <c r="L3894" s="224"/>
      <c r="M3894" s="224"/>
      <c r="N3894" s="224" t="s">
        <v>6946</v>
      </c>
      <c r="O3894" s="249" t="s">
        <v>10978</v>
      </c>
      <c r="P3894" s="249" t="s">
        <v>10979</v>
      </c>
      <c r="Q3894" s="226" t="s">
        <v>10980</v>
      </c>
      <c r="R3894" s="212" t="s">
        <v>11059</v>
      </c>
      <c r="S3894" s="213" t="s">
        <v>11060</v>
      </c>
      <c r="T3894" s="236">
        <v>45537</v>
      </c>
      <c r="U3894" s="237" t="s">
        <v>6722</v>
      </c>
      <c r="V3894" s="237">
        <v>45581</v>
      </c>
      <c r="W3894" s="237">
        <v>45588</v>
      </c>
      <c r="X3894" s="237" t="s">
        <v>2</v>
      </c>
      <c r="Y3894" s="237"/>
      <c r="Z3894" s="237" t="s">
        <v>10982</v>
      </c>
      <c r="AA3894" s="225">
        <v>202409</v>
      </c>
      <c r="AB3894" s="246"/>
      <c r="AC3894" s="247" t="s">
        <v>6708</v>
      </c>
      <c r="AD3894" s="247" t="s">
        <v>6709</v>
      </c>
      <c r="AE3894" s="248">
        <v>0</v>
      </c>
      <c r="AF3894" s="247" t="s">
        <v>8489</v>
      </c>
      <c r="AG3894" s="242" t="str">
        <f>IFERROR(VLOOKUP(작성용!A:A,RM!A:D,4,0),"-")</f>
        <v>유수연</v>
      </c>
      <c r="AH3894" s="9" t="s">
        <v>8223</v>
      </c>
      <c r="AI3894" s="238" t="s">
        <v>6721</v>
      </c>
      <c r="AJ3894" s="238" t="s">
        <v>6721</v>
      </c>
      <c r="AK3894" s="238" t="s">
        <v>6726</v>
      </c>
      <c r="AL3894" s="238">
        <v>3893</v>
      </c>
    </row>
    <row r="3895" spans="1:38" x14ac:dyDescent="0.3">
      <c r="A3895" s="223" t="s">
        <v>2830</v>
      </c>
      <c r="B3895" s="223" t="s">
        <v>10977</v>
      </c>
      <c r="C3895" s="244" t="s">
        <v>6717</v>
      </c>
      <c r="D3895" s="240" t="s">
        <v>11061</v>
      </c>
      <c r="E3895" s="239" t="s">
        <v>11062</v>
      </c>
      <c r="F3895" s="243" t="s">
        <v>6729</v>
      </c>
      <c r="G3895" s="214">
        <v>0</v>
      </c>
      <c r="H3895" s="224" t="s">
        <v>6721</v>
      </c>
      <c r="I3895" s="224"/>
      <c r="J3895" s="234"/>
      <c r="K3895" s="224"/>
      <c r="L3895" s="224"/>
      <c r="M3895" s="224"/>
      <c r="N3895" s="224" t="s">
        <v>6946</v>
      </c>
      <c r="O3895" s="249" t="s">
        <v>10978</v>
      </c>
      <c r="P3895" s="249" t="s">
        <v>10979</v>
      </c>
      <c r="Q3895" s="226" t="s">
        <v>10980</v>
      </c>
      <c r="R3895" s="212" t="s">
        <v>11063</v>
      </c>
      <c r="S3895" s="213" t="s">
        <v>11064</v>
      </c>
      <c r="T3895" s="236">
        <v>45537</v>
      </c>
      <c r="U3895" s="237" t="s">
        <v>6722</v>
      </c>
      <c r="V3895" s="237">
        <v>45581</v>
      </c>
      <c r="W3895" s="237">
        <v>45588</v>
      </c>
      <c r="X3895" s="237" t="s">
        <v>2</v>
      </c>
      <c r="Y3895" s="237"/>
      <c r="Z3895" s="237" t="s">
        <v>10982</v>
      </c>
      <c r="AA3895" s="225">
        <v>202409</v>
      </c>
      <c r="AB3895" s="246"/>
      <c r="AC3895" s="247" t="s">
        <v>6708</v>
      </c>
      <c r="AD3895" s="247" t="s">
        <v>6709</v>
      </c>
      <c r="AE3895" s="248">
        <v>0</v>
      </c>
      <c r="AF3895" s="247" t="s">
        <v>8223</v>
      </c>
      <c r="AG3895" s="242" t="str">
        <f>IFERROR(VLOOKUP(작성용!A:A,RM!A:D,4,0),"-")</f>
        <v>유수연</v>
      </c>
      <c r="AH3895" s="9" t="s">
        <v>8223</v>
      </c>
      <c r="AI3895" s="238" t="s">
        <v>6721</v>
      </c>
      <c r="AJ3895" s="238" t="s">
        <v>6721</v>
      </c>
      <c r="AK3895" s="238" t="s">
        <v>6726</v>
      </c>
      <c r="AL3895" s="238">
        <v>3894</v>
      </c>
    </row>
    <row r="3896" spans="1:38" x14ac:dyDescent="0.3">
      <c r="A3896" s="223" t="s">
        <v>2830</v>
      </c>
      <c r="B3896" s="223" t="s">
        <v>10977</v>
      </c>
      <c r="C3896" s="244" t="s">
        <v>6717</v>
      </c>
      <c r="D3896" s="240" t="s">
        <v>8150</v>
      </c>
      <c r="E3896" s="239" t="s">
        <v>4863</v>
      </c>
      <c r="F3896" s="243" t="s">
        <v>6729</v>
      </c>
      <c r="G3896" s="214">
        <v>0</v>
      </c>
      <c r="H3896" s="224" t="s">
        <v>6721</v>
      </c>
      <c r="I3896" s="224"/>
      <c r="J3896" s="234"/>
      <c r="K3896" s="224"/>
      <c r="L3896" s="224"/>
      <c r="M3896" s="224"/>
      <c r="N3896" s="224" t="s">
        <v>6946</v>
      </c>
      <c r="O3896" s="249" t="s">
        <v>10978</v>
      </c>
      <c r="P3896" s="249" t="s">
        <v>10979</v>
      </c>
      <c r="Q3896" s="226" t="s">
        <v>10980</v>
      </c>
      <c r="R3896" s="212" t="s">
        <v>4864</v>
      </c>
      <c r="S3896" s="213" t="s">
        <v>11065</v>
      </c>
      <c r="T3896" s="236">
        <v>45537</v>
      </c>
      <c r="U3896" s="237" t="s">
        <v>6722</v>
      </c>
      <c r="V3896" s="237">
        <v>45581</v>
      </c>
      <c r="W3896" s="237">
        <v>45588</v>
      </c>
      <c r="X3896" s="237" t="s">
        <v>2</v>
      </c>
      <c r="Y3896" s="237"/>
      <c r="Z3896" s="237" t="s">
        <v>10982</v>
      </c>
      <c r="AA3896" s="225">
        <v>202409</v>
      </c>
      <c r="AB3896" s="246"/>
      <c r="AC3896" s="247" t="s">
        <v>6708</v>
      </c>
      <c r="AD3896" s="247" t="s">
        <v>6709</v>
      </c>
      <c r="AE3896" s="248">
        <v>0</v>
      </c>
      <c r="AF3896" s="247" t="s">
        <v>11004</v>
      </c>
      <c r="AG3896" s="242" t="str">
        <f>IFERROR(VLOOKUP(작성용!A:A,RM!A:D,4,0),"-")</f>
        <v>유수연</v>
      </c>
      <c r="AH3896" s="9" t="s">
        <v>8223</v>
      </c>
      <c r="AI3896" s="238" t="s">
        <v>6721</v>
      </c>
      <c r="AJ3896" s="238" t="s">
        <v>6721</v>
      </c>
      <c r="AK3896" s="238" t="s">
        <v>6726</v>
      </c>
      <c r="AL3896" s="238">
        <v>3895</v>
      </c>
    </row>
    <row r="3897" spans="1:38" x14ac:dyDescent="0.3">
      <c r="A3897" s="223" t="s">
        <v>2830</v>
      </c>
      <c r="B3897" s="223" t="s">
        <v>10977</v>
      </c>
      <c r="C3897" s="244" t="s">
        <v>6717</v>
      </c>
      <c r="D3897" s="240" t="s">
        <v>9703</v>
      </c>
      <c r="E3897" s="239" t="s">
        <v>5803</v>
      </c>
      <c r="F3897" s="243" t="s">
        <v>6729</v>
      </c>
      <c r="G3897" s="214">
        <v>0</v>
      </c>
      <c r="H3897" s="224" t="s">
        <v>6721</v>
      </c>
      <c r="I3897" s="224"/>
      <c r="J3897" s="234"/>
      <c r="K3897" s="224"/>
      <c r="L3897" s="224"/>
      <c r="M3897" s="224"/>
      <c r="N3897" s="224" t="s">
        <v>6946</v>
      </c>
      <c r="O3897" s="249" t="s">
        <v>10978</v>
      </c>
      <c r="P3897" s="249" t="s">
        <v>10979</v>
      </c>
      <c r="Q3897" s="226" t="s">
        <v>10980</v>
      </c>
      <c r="R3897" s="212" t="s">
        <v>5804</v>
      </c>
      <c r="S3897" s="213" t="s">
        <v>11066</v>
      </c>
      <c r="T3897" s="236">
        <v>45537</v>
      </c>
      <c r="U3897" s="237" t="s">
        <v>6722</v>
      </c>
      <c r="V3897" s="237">
        <v>45581</v>
      </c>
      <c r="W3897" s="237">
        <v>45588</v>
      </c>
      <c r="X3897" s="237" t="s">
        <v>2</v>
      </c>
      <c r="Y3897" s="237"/>
      <c r="Z3897" s="237" t="s">
        <v>10982</v>
      </c>
      <c r="AA3897" s="225">
        <v>202409</v>
      </c>
      <c r="AB3897" s="246"/>
      <c r="AC3897" s="247" t="s">
        <v>6708</v>
      </c>
      <c r="AD3897" s="247" t="s">
        <v>6709</v>
      </c>
      <c r="AE3897" s="248">
        <v>0</v>
      </c>
      <c r="AF3897" s="247" t="s">
        <v>10995</v>
      </c>
      <c r="AG3897" s="242" t="str">
        <f>IFERROR(VLOOKUP(작성용!A:A,RM!A:D,4,0),"-")</f>
        <v>유수연</v>
      </c>
      <c r="AH3897" s="9" t="s">
        <v>8223</v>
      </c>
      <c r="AI3897" s="238" t="s">
        <v>6721</v>
      </c>
      <c r="AJ3897" s="238" t="s">
        <v>6721</v>
      </c>
      <c r="AK3897" s="238" t="s">
        <v>6726</v>
      </c>
      <c r="AL3897" s="238">
        <v>3896</v>
      </c>
    </row>
    <row r="3898" spans="1:38" x14ac:dyDescent="0.3">
      <c r="A3898" s="223" t="s">
        <v>2830</v>
      </c>
      <c r="B3898" s="223" t="s">
        <v>10977</v>
      </c>
      <c r="C3898" s="244" t="s">
        <v>6717</v>
      </c>
      <c r="D3898" s="240" t="s">
        <v>11067</v>
      </c>
      <c r="E3898" s="239" t="s">
        <v>11068</v>
      </c>
      <c r="F3898" s="243" t="s">
        <v>6729</v>
      </c>
      <c r="G3898" s="214">
        <v>0</v>
      </c>
      <c r="H3898" s="224" t="s">
        <v>6721</v>
      </c>
      <c r="I3898" s="224"/>
      <c r="J3898" s="234"/>
      <c r="K3898" s="224"/>
      <c r="L3898" s="224"/>
      <c r="M3898" s="224"/>
      <c r="N3898" s="224" t="s">
        <v>6946</v>
      </c>
      <c r="O3898" s="249" t="s">
        <v>10978</v>
      </c>
      <c r="P3898" s="249" t="s">
        <v>10979</v>
      </c>
      <c r="Q3898" s="226" t="s">
        <v>10980</v>
      </c>
      <c r="R3898" s="212" t="s">
        <v>11069</v>
      </c>
      <c r="S3898" s="213" t="s">
        <v>11070</v>
      </c>
      <c r="T3898" s="236">
        <v>45537</v>
      </c>
      <c r="U3898" s="237" t="s">
        <v>6722</v>
      </c>
      <c r="V3898" s="237">
        <v>45581</v>
      </c>
      <c r="W3898" s="237">
        <v>45588</v>
      </c>
      <c r="X3898" s="237" t="s">
        <v>2</v>
      </c>
      <c r="Y3898" s="237"/>
      <c r="Z3898" s="237" t="s">
        <v>10982</v>
      </c>
      <c r="AA3898" s="225">
        <v>202409</v>
      </c>
      <c r="AB3898" s="246"/>
      <c r="AC3898" s="247" t="s">
        <v>6708</v>
      </c>
      <c r="AD3898" s="247" t="s">
        <v>6709</v>
      </c>
      <c r="AE3898" s="248">
        <v>0</v>
      </c>
      <c r="AF3898" s="247" t="s">
        <v>9318</v>
      </c>
      <c r="AG3898" s="242" t="str">
        <f>IFERROR(VLOOKUP(작성용!A:A,RM!A:D,4,0),"-")</f>
        <v>유수연</v>
      </c>
      <c r="AH3898" s="9" t="s">
        <v>8223</v>
      </c>
      <c r="AI3898" s="238" t="s">
        <v>6721</v>
      </c>
      <c r="AJ3898" s="238" t="s">
        <v>6721</v>
      </c>
      <c r="AK3898" s="238" t="s">
        <v>6726</v>
      </c>
      <c r="AL3898" s="238">
        <v>3897</v>
      </c>
    </row>
    <row r="3899" spans="1:38" x14ac:dyDescent="0.3">
      <c r="A3899" s="223" t="s">
        <v>2830</v>
      </c>
      <c r="B3899" s="223" t="s">
        <v>10977</v>
      </c>
      <c r="C3899" s="244" t="s">
        <v>6717</v>
      </c>
      <c r="D3899" s="240" t="s">
        <v>11071</v>
      </c>
      <c r="E3899" s="239" t="s">
        <v>11072</v>
      </c>
      <c r="F3899" s="243" t="s">
        <v>6729</v>
      </c>
      <c r="G3899" s="214">
        <v>0</v>
      </c>
      <c r="H3899" s="224" t="s">
        <v>6721</v>
      </c>
      <c r="I3899" s="224"/>
      <c r="J3899" s="234"/>
      <c r="K3899" s="224"/>
      <c r="L3899" s="224"/>
      <c r="M3899" s="224"/>
      <c r="N3899" s="224" t="s">
        <v>6946</v>
      </c>
      <c r="O3899" s="249" t="s">
        <v>10978</v>
      </c>
      <c r="P3899" s="249" t="s">
        <v>10979</v>
      </c>
      <c r="Q3899" s="226" t="s">
        <v>10980</v>
      </c>
      <c r="R3899" s="212" t="s">
        <v>11073</v>
      </c>
      <c r="S3899" s="213" t="s">
        <v>11074</v>
      </c>
      <c r="T3899" s="236">
        <v>45537</v>
      </c>
      <c r="U3899" s="237" t="s">
        <v>6722</v>
      </c>
      <c r="V3899" s="237">
        <v>45581</v>
      </c>
      <c r="W3899" s="237">
        <v>45588</v>
      </c>
      <c r="X3899" s="237" t="s">
        <v>2</v>
      </c>
      <c r="Y3899" s="237"/>
      <c r="Z3899" s="237" t="s">
        <v>10982</v>
      </c>
      <c r="AA3899" s="225">
        <v>202409</v>
      </c>
      <c r="AB3899" s="246"/>
      <c r="AC3899" s="247" t="s">
        <v>6708</v>
      </c>
      <c r="AD3899" s="247" t="s">
        <v>6709</v>
      </c>
      <c r="AE3899" s="248">
        <v>0</v>
      </c>
      <c r="AF3899" s="247" t="s">
        <v>10995</v>
      </c>
      <c r="AG3899" s="242" t="str">
        <f>IFERROR(VLOOKUP(작성용!A:A,RM!A:D,4,0),"-")</f>
        <v>유수연</v>
      </c>
      <c r="AH3899" s="9" t="s">
        <v>8223</v>
      </c>
      <c r="AI3899" s="238" t="s">
        <v>6721</v>
      </c>
      <c r="AJ3899" s="238" t="s">
        <v>6721</v>
      </c>
      <c r="AK3899" s="238" t="s">
        <v>6726</v>
      </c>
      <c r="AL3899" s="238">
        <v>3898</v>
      </c>
    </row>
    <row r="3900" spans="1:38" x14ac:dyDescent="0.3">
      <c r="A3900" s="223" t="s">
        <v>2830</v>
      </c>
      <c r="B3900" s="223" t="s">
        <v>10977</v>
      </c>
      <c r="C3900" s="244" t="s">
        <v>6717</v>
      </c>
      <c r="D3900" s="240" t="s">
        <v>11075</v>
      </c>
      <c r="E3900" s="239" t="s">
        <v>11076</v>
      </c>
      <c r="F3900" s="243" t="s">
        <v>6729</v>
      </c>
      <c r="G3900" s="214">
        <v>0</v>
      </c>
      <c r="H3900" s="224" t="s">
        <v>6721</v>
      </c>
      <c r="I3900" s="224"/>
      <c r="J3900" s="234"/>
      <c r="K3900" s="224"/>
      <c r="L3900" s="224"/>
      <c r="M3900" s="224"/>
      <c r="N3900" s="224" t="s">
        <v>6946</v>
      </c>
      <c r="O3900" s="249" t="s">
        <v>10978</v>
      </c>
      <c r="P3900" s="249" t="s">
        <v>10979</v>
      </c>
      <c r="Q3900" s="226" t="s">
        <v>10980</v>
      </c>
      <c r="R3900" s="212" t="s">
        <v>11077</v>
      </c>
      <c r="S3900" s="213" t="s">
        <v>11078</v>
      </c>
      <c r="T3900" s="236">
        <v>45537</v>
      </c>
      <c r="U3900" s="237" t="s">
        <v>6722</v>
      </c>
      <c r="V3900" s="237">
        <v>45581</v>
      </c>
      <c r="W3900" s="237">
        <v>45588</v>
      </c>
      <c r="X3900" s="237" t="s">
        <v>2</v>
      </c>
      <c r="Y3900" s="237"/>
      <c r="Z3900" s="237" t="s">
        <v>10982</v>
      </c>
      <c r="AA3900" s="225">
        <v>202409</v>
      </c>
      <c r="AB3900" s="246"/>
      <c r="AC3900" s="247" t="s">
        <v>6708</v>
      </c>
      <c r="AD3900" s="247" t="s">
        <v>6709</v>
      </c>
      <c r="AE3900" s="248">
        <v>0</v>
      </c>
      <c r="AF3900" s="247" t="s">
        <v>11000</v>
      </c>
      <c r="AG3900" s="242" t="str">
        <f>IFERROR(VLOOKUP(작성용!A:A,RM!A:D,4,0),"-")</f>
        <v>유수연</v>
      </c>
      <c r="AH3900" s="9" t="s">
        <v>8223</v>
      </c>
      <c r="AI3900" s="238" t="s">
        <v>6721</v>
      </c>
      <c r="AJ3900" s="238" t="s">
        <v>6721</v>
      </c>
      <c r="AK3900" s="238" t="s">
        <v>6726</v>
      </c>
      <c r="AL3900" s="238">
        <v>3899</v>
      </c>
    </row>
    <row r="3901" spans="1:38" x14ac:dyDescent="0.3">
      <c r="A3901" s="223" t="s">
        <v>2830</v>
      </c>
      <c r="B3901" s="223" t="s">
        <v>10977</v>
      </c>
      <c r="C3901" s="244" t="s">
        <v>6717</v>
      </c>
      <c r="D3901" s="240" t="s">
        <v>7727</v>
      </c>
      <c r="E3901" s="239" t="s">
        <v>3946</v>
      </c>
      <c r="F3901" s="243" t="s">
        <v>6729</v>
      </c>
      <c r="G3901" s="214">
        <v>0</v>
      </c>
      <c r="H3901" s="224" t="s">
        <v>6721</v>
      </c>
      <c r="I3901" s="224"/>
      <c r="J3901" s="234"/>
      <c r="K3901" s="224"/>
      <c r="L3901" s="224"/>
      <c r="M3901" s="224"/>
      <c r="N3901" s="224" t="s">
        <v>6946</v>
      </c>
      <c r="O3901" s="249" t="s">
        <v>10978</v>
      </c>
      <c r="P3901" s="249" t="s">
        <v>10979</v>
      </c>
      <c r="Q3901" s="226" t="s">
        <v>10980</v>
      </c>
      <c r="R3901" s="212" t="s">
        <v>4299</v>
      </c>
      <c r="S3901" s="213" t="s">
        <v>11079</v>
      </c>
      <c r="T3901" s="236">
        <v>45537</v>
      </c>
      <c r="U3901" s="237" t="s">
        <v>6722</v>
      </c>
      <c r="V3901" s="237">
        <v>45581</v>
      </c>
      <c r="W3901" s="237">
        <v>45588</v>
      </c>
      <c r="X3901" s="237" t="s">
        <v>2</v>
      </c>
      <c r="Y3901" s="237"/>
      <c r="Z3901" s="237" t="s">
        <v>10982</v>
      </c>
      <c r="AA3901" s="225">
        <v>202409</v>
      </c>
      <c r="AB3901" s="246"/>
      <c r="AC3901" s="247" t="s">
        <v>6708</v>
      </c>
      <c r="AD3901" s="247" t="s">
        <v>6709</v>
      </c>
      <c r="AE3901" s="248">
        <v>0</v>
      </c>
      <c r="AF3901" s="247" t="s">
        <v>10126</v>
      </c>
      <c r="AG3901" s="242" t="str">
        <f>IFERROR(VLOOKUP(작성용!A:A,RM!A:D,4,0),"-")</f>
        <v>유수연</v>
      </c>
      <c r="AH3901" s="9" t="s">
        <v>8223</v>
      </c>
      <c r="AI3901" s="238" t="s">
        <v>6721</v>
      </c>
      <c r="AJ3901" s="238" t="s">
        <v>6721</v>
      </c>
      <c r="AK3901" s="238" t="s">
        <v>6726</v>
      </c>
      <c r="AL3901" s="238">
        <v>3900</v>
      </c>
    </row>
    <row r="3902" spans="1:38" x14ac:dyDescent="0.3">
      <c r="A3902" s="223" t="s">
        <v>2830</v>
      </c>
      <c r="B3902" s="223" t="s">
        <v>10977</v>
      </c>
      <c r="C3902" s="244" t="s">
        <v>6717</v>
      </c>
      <c r="D3902" s="240" t="s">
        <v>9949</v>
      </c>
      <c r="E3902" s="239" t="s">
        <v>5933</v>
      </c>
      <c r="F3902" s="243" t="s">
        <v>6729</v>
      </c>
      <c r="G3902" s="214">
        <v>0</v>
      </c>
      <c r="H3902" s="224" t="s">
        <v>6721</v>
      </c>
      <c r="I3902" s="224"/>
      <c r="J3902" s="234"/>
      <c r="K3902" s="224"/>
      <c r="L3902" s="224"/>
      <c r="M3902" s="224"/>
      <c r="N3902" s="224" t="s">
        <v>6946</v>
      </c>
      <c r="O3902" s="249" t="s">
        <v>10978</v>
      </c>
      <c r="P3902" s="249" t="s">
        <v>10979</v>
      </c>
      <c r="Q3902" s="226" t="s">
        <v>10980</v>
      </c>
      <c r="R3902" s="212" t="s">
        <v>5934</v>
      </c>
      <c r="S3902" s="213" t="s">
        <v>11080</v>
      </c>
      <c r="T3902" s="236">
        <v>45537</v>
      </c>
      <c r="U3902" s="237" t="s">
        <v>6722</v>
      </c>
      <c r="V3902" s="237">
        <v>45581</v>
      </c>
      <c r="W3902" s="237">
        <v>45588</v>
      </c>
      <c r="X3902" s="237" t="s">
        <v>2</v>
      </c>
      <c r="Y3902" s="237"/>
      <c r="Z3902" s="237" t="s">
        <v>10982</v>
      </c>
      <c r="AA3902" s="225">
        <v>202409</v>
      </c>
      <c r="AB3902" s="246"/>
      <c r="AC3902" s="247" t="s">
        <v>6708</v>
      </c>
      <c r="AD3902" s="247" t="s">
        <v>6709</v>
      </c>
      <c r="AE3902" s="248">
        <v>0</v>
      </c>
      <c r="AF3902" s="247" t="s">
        <v>9881</v>
      </c>
      <c r="AG3902" s="242" t="str">
        <f>IFERROR(VLOOKUP(작성용!A:A,RM!A:D,4,0),"-")</f>
        <v>유수연</v>
      </c>
      <c r="AH3902" s="9" t="s">
        <v>8223</v>
      </c>
      <c r="AI3902" s="238" t="s">
        <v>6721</v>
      </c>
      <c r="AJ3902" s="238" t="s">
        <v>6721</v>
      </c>
      <c r="AK3902" s="238" t="s">
        <v>6726</v>
      </c>
      <c r="AL3902" s="238">
        <v>3901</v>
      </c>
    </row>
    <row r="3903" spans="1:38" x14ac:dyDescent="0.3">
      <c r="A3903" s="223" t="s">
        <v>2830</v>
      </c>
      <c r="B3903" s="223" t="s">
        <v>10977</v>
      </c>
      <c r="C3903" s="244" t="s">
        <v>6717</v>
      </c>
      <c r="D3903" s="240" t="s">
        <v>11081</v>
      </c>
      <c r="E3903" s="239" t="s">
        <v>11082</v>
      </c>
      <c r="F3903" s="243" t="s">
        <v>6729</v>
      </c>
      <c r="G3903" s="214">
        <v>0</v>
      </c>
      <c r="H3903" s="224" t="s">
        <v>6721</v>
      </c>
      <c r="I3903" s="224"/>
      <c r="J3903" s="234"/>
      <c r="K3903" s="224"/>
      <c r="L3903" s="224"/>
      <c r="M3903" s="224"/>
      <c r="N3903" s="224" t="s">
        <v>6946</v>
      </c>
      <c r="O3903" s="249" t="s">
        <v>10978</v>
      </c>
      <c r="P3903" s="249" t="s">
        <v>10979</v>
      </c>
      <c r="Q3903" s="226" t="s">
        <v>10980</v>
      </c>
      <c r="R3903" s="212" t="s">
        <v>11083</v>
      </c>
      <c r="S3903" s="213" t="s">
        <v>11084</v>
      </c>
      <c r="T3903" s="236">
        <v>45537</v>
      </c>
      <c r="U3903" s="237" t="s">
        <v>6722</v>
      </c>
      <c r="V3903" s="237">
        <v>45581</v>
      </c>
      <c r="W3903" s="237">
        <v>45588</v>
      </c>
      <c r="X3903" s="237" t="s">
        <v>2</v>
      </c>
      <c r="Y3903" s="237"/>
      <c r="Z3903" s="237" t="s">
        <v>10982</v>
      </c>
      <c r="AA3903" s="225">
        <v>202409</v>
      </c>
      <c r="AB3903" s="246"/>
      <c r="AC3903" s="247" t="s">
        <v>6708</v>
      </c>
      <c r="AD3903" s="247" t="s">
        <v>6709</v>
      </c>
      <c r="AE3903" s="248">
        <v>0</v>
      </c>
      <c r="AF3903" s="247" t="s">
        <v>10985</v>
      </c>
      <c r="AG3903" s="242" t="str">
        <f>IFERROR(VLOOKUP(작성용!A:A,RM!A:D,4,0),"-")</f>
        <v>유수연</v>
      </c>
      <c r="AH3903" s="9" t="s">
        <v>8223</v>
      </c>
      <c r="AI3903" s="238" t="s">
        <v>6721</v>
      </c>
      <c r="AJ3903" s="238" t="s">
        <v>6721</v>
      </c>
      <c r="AK3903" s="238" t="s">
        <v>6726</v>
      </c>
      <c r="AL3903" s="238">
        <v>3902</v>
      </c>
    </row>
    <row r="3904" spans="1:38" x14ac:dyDescent="0.3">
      <c r="A3904" s="223" t="s">
        <v>2830</v>
      </c>
      <c r="B3904" s="223" t="s">
        <v>10977</v>
      </c>
      <c r="C3904" s="244" t="s">
        <v>6717</v>
      </c>
      <c r="D3904" s="240" t="s">
        <v>11085</v>
      </c>
      <c r="E3904" s="239" t="s">
        <v>11086</v>
      </c>
      <c r="F3904" s="243" t="s">
        <v>6729</v>
      </c>
      <c r="G3904" s="214">
        <v>0</v>
      </c>
      <c r="H3904" s="224" t="s">
        <v>6721</v>
      </c>
      <c r="I3904" s="224"/>
      <c r="J3904" s="234"/>
      <c r="K3904" s="224"/>
      <c r="L3904" s="224"/>
      <c r="M3904" s="224"/>
      <c r="N3904" s="224" t="s">
        <v>6946</v>
      </c>
      <c r="O3904" s="249" t="s">
        <v>10978</v>
      </c>
      <c r="P3904" s="249" t="s">
        <v>10979</v>
      </c>
      <c r="Q3904" s="226" t="s">
        <v>10980</v>
      </c>
      <c r="R3904" s="212" t="s">
        <v>11087</v>
      </c>
      <c r="S3904" s="213" t="s">
        <v>11088</v>
      </c>
      <c r="T3904" s="236">
        <v>45537</v>
      </c>
      <c r="U3904" s="237" t="s">
        <v>6722</v>
      </c>
      <c r="V3904" s="237">
        <v>45581</v>
      </c>
      <c r="W3904" s="237">
        <v>45588</v>
      </c>
      <c r="X3904" s="237" t="s">
        <v>2</v>
      </c>
      <c r="Y3904" s="237"/>
      <c r="Z3904" s="237" t="s">
        <v>10982</v>
      </c>
      <c r="AA3904" s="225">
        <v>202409</v>
      </c>
      <c r="AB3904" s="246"/>
      <c r="AC3904" s="247" t="s">
        <v>6708</v>
      </c>
      <c r="AD3904" s="247" t="s">
        <v>6709</v>
      </c>
      <c r="AE3904" s="248">
        <v>0</v>
      </c>
      <c r="AF3904" s="247" t="s">
        <v>11000</v>
      </c>
      <c r="AG3904" s="242" t="str">
        <f>IFERROR(VLOOKUP(작성용!A:A,RM!A:D,4,0),"-")</f>
        <v>유수연</v>
      </c>
      <c r="AH3904" s="9" t="s">
        <v>8223</v>
      </c>
      <c r="AI3904" s="238" t="s">
        <v>6721</v>
      </c>
      <c r="AJ3904" s="238" t="s">
        <v>6721</v>
      </c>
      <c r="AK3904" s="238" t="s">
        <v>6726</v>
      </c>
      <c r="AL3904" s="238">
        <v>3903</v>
      </c>
    </row>
    <row r="3905" spans="1:38" x14ac:dyDescent="0.3">
      <c r="A3905" s="223" t="s">
        <v>2830</v>
      </c>
      <c r="B3905" s="223" t="s">
        <v>10977</v>
      </c>
      <c r="C3905" s="244" t="s">
        <v>6717</v>
      </c>
      <c r="D3905" s="240" t="s">
        <v>9965</v>
      </c>
      <c r="E3905" s="239" t="s">
        <v>5949</v>
      </c>
      <c r="F3905" s="243" t="s">
        <v>6729</v>
      </c>
      <c r="G3905" s="214">
        <v>0</v>
      </c>
      <c r="H3905" s="224" t="s">
        <v>6721</v>
      </c>
      <c r="I3905" s="224"/>
      <c r="J3905" s="234"/>
      <c r="K3905" s="224"/>
      <c r="L3905" s="224"/>
      <c r="M3905" s="224"/>
      <c r="N3905" s="224" t="s">
        <v>6946</v>
      </c>
      <c r="O3905" s="249" t="s">
        <v>10978</v>
      </c>
      <c r="P3905" s="249" t="s">
        <v>10979</v>
      </c>
      <c r="Q3905" s="226" t="s">
        <v>10980</v>
      </c>
      <c r="R3905" s="212" t="s">
        <v>5950</v>
      </c>
      <c r="S3905" s="213" t="s">
        <v>11089</v>
      </c>
      <c r="T3905" s="236">
        <v>45537</v>
      </c>
      <c r="U3905" s="237" t="s">
        <v>6722</v>
      </c>
      <c r="V3905" s="237">
        <v>45581</v>
      </c>
      <c r="W3905" s="237">
        <v>45588</v>
      </c>
      <c r="X3905" s="237" t="s">
        <v>2</v>
      </c>
      <c r="Y3905" s="237"/>
      <c r="Z3905" s="237" t="s">
        <v>10982</v>
      </c>
      <c r="AA3905" s="225">
        <v>202409</v>
      </c>
      <c r="AB3905" s="246"/>
      <c r="AC3905" s="247" t="s">
        <v>6708</v>
      </c>
      <c r="AD3905" s="247" t="s">
        <v>6709</v>
      </c>
      <c r="AE3905" s="248">
        <v>0</v>
      </c>
      <c r="AF3905" s="247" t="s">
        <v>9318</v>
      </c>
      <c r="AG3905" s="242" t="str">
        <f>IFERROR(VLOOKUP(작성용!A:A,RM!A:D,4,0),"-")</f>
        <v>유수연</v>
      </c>
      <c r="AH3905" s="9" t="s">
        <v>8223</v>
      </c>
      <c r="AI3905" s="238" t="s">
        <v>6721</v>
      </c>
      <c r="AJ3905" s="238" t="s">
        <v>6721</v>
      </c>
      <c r="AK3905" s="238" t="s">
        <v>6726</v>
      </c>
      <c r="AL3905" s="238">
        <v>3904</v>
      </c>
    </row>
    <row r="3906" spans="1:38" x14ac:dyDescent="0.3">
      <c r="A3906" s="223" t="s">
        <v>2830</v>
      </c>
      <c r="B3906" s="223" t="s">
        <v>10977</v>
      </c>
      <c r="C3906" s="244" t="s">
        <v>6717</v>
      </c>
      <c r="D3906" s="240" t="s">
        <v>11090</v>
      </c>
      <c r="E3906" s="239" t="s">
        <v>11091</v>
      </c>
      <c r="F3906" s="243" t="s">
        <v>6729</v>
      </c>
      <c r="G3906" s="214">
        <v>0</v>
      </c>
      <c r="H3906" s="224" t="s">
        <v>6721</v>
      </c>
      <c r="I3906" s="224"/>
      <c r="J3906" s="234"/>
      <c r="K3906" s="224"/>
      <c r="L3906" s="224"/>
      <c r="M3906" s="224"/>
      <c r="N3906" s="224" t="s">
        <v>6946</v>
      </c>
      <c r="O3906" s="249" t="s">
        <v>10978</v>
      </c>
      <c r="P3906" s="249" t="s">
        <v>10979</v>
      </c>
      <c r="Q3906" s="226" t="s">
        <v>10980</v>
      </c>
      <c r="R3906" s="212" t="s">
        <v>11092</v>
      </c>
      <c r="S3906" s="213" t="s">
        <v>11093</v>
      </c>
      <c r="T3906" s="236">
        <v>45537</v>
      </c>
      <c r="U3906" s="237" t="s">
        <v>6722</v>
      </c>
      <c r="V3906" s="237">
        <v>45581</v>
      </c>
      <c r="W3906" s="237">
        <v>45588</v>
      </c>
      <c r="X3906" s="237" t="s">
        <v>2</v>
      </c>
      <c r="Y3906" s="237"/>
      <c r="Z3906" s="237" t="s">
        <v>10982</v>
      </c>
      <c r="AA3906" s="225">
        <v>202409</v>
      </c>
      <c r="AB3906" s="246"/>
      <c r="AC3906" s="247" t="s">
        <v>6708</v>
      </c>
      <c r="AD3906" s="247" t="s">
        <v>6709</v>
      </c>
      <c r="AE3906" s="248">
        <v>0</v>
      </c>
      <c r="AF3906" s="247" t="s">
        <v>10989</v>
      </c>
      <c r="AG3906" s="242" t="str">
        <f>IFERROR(VLOOKUP(작성용!A:A,RM!A:D,4,0),"-")</f>
        <v>유수연</v>
      </c>
      <c r="AH3906" s="9" t="s">
        <v>8223</v>
      </c>
      <c r="AI3906" s="238" t="s">
        <v>6721</v>
      </c>
      <c r="AJ3906" s="238" t="s">
        <v>6721</v>
      </c>
      <c r="AK3906" s="238" t="s">
        <v>6726</v>
      </c>
      <c r="AL3906" s="238">
        <v>3905</v>
      </c>
    </row>
    <row r="3907" spans="1:38" x14ac:dyDescent="0.3">
      <c r="A3907" s="223" t="s">
        <v>2830</v>
      </c>
      <c r="B3907" s="223" t="s">
        <v>10977</v>
      </c>
      <c r="C3907" s="244" t="s">
        <v>6717</v>
      </c>
      <c r="D3907" s="240" t="s">
        <v>8412</v>
      </c>
      <c r="E3907" s="239" t="s">
        <v>5092</v>
      </c>
      <c r="F3907" s="243" t="s">
        <v>6729</v>
      </c>
      <c r="G3907" s="214">
        <v>0</v>
      </c>
      <c r="H3907" s="224" t="s">
        <v>6721</v>
      </c>
      <c r="I3907" s="224"/>
      <c r="J3907" s="234"/>
      <c r="K3907" s="224"/>
      <c r="L3907" s="224"/>
      <c r="M3907" s="224"/>
      <c r="N3907" s="224" t="s">
        <v>6946</v>
      </c>
      <c r="O3907" s="249" t="s">
        <v>10978</v>
      </c>
      <c r="P3907" s="249" t="s">
        <v>10979</v>
      </c>
      <c r="Q3907" s="226" t="s">
        <v>10980</v>
      </c>
      <c r="R3907" s="212" t="s">
        <v>5093</v>
      </c>
      <c r="S3907" s="213" t="s">
        <v>11094</v>
      </c>
      <c r="T3907" s="236">
        <v>45537</v>
      </c>
      <c r="U3907" s="237" t="s">
        <v>6722</v>
      </c>
      <c r="V3907" s="237">
        <v>45581</v>
      </c>
      <c r="W3907" s="237">
        <v>45588</v>
      </c>
      <c r="X3907" s="237" t="s">
        <v>2</v>
      </c>
      <c r="Y3907" s="237"/>
      <c r="Z3907" s="237" t="s">
        <v>10982</v>
      </c>
      <c r="AA3907" s="225">
        <v>202409</v>
      </c>
      <c r="AB3907" s="246"/>
      <c r="AC3907" s="247" t="s">
        <v>6708</v>
      </c>
      <c r="AD3907" s="247" t="s">
        <v>6709</v>
      </c>
      <c r="AE3907" s="248">
        <v>0</v>
      </c>
      <c r="AF3907" s="247" t="s">
        <v>9318</v>
      </c>
      <c r="AG3907" s="242" t="str">
        <f>IFERROR(VLOOKUP(작성용!A:A,RM!A:D,4,0),"-")</f>
        <v>유수연</v>
      </c>
      <c r="AH3907" s="9" t="s">
        <v>8223</v>
      </c>
      <c r="AI3907" s="238" t="s">
        <v>6721</v>
      </c>
      <c r="AJ3907" s="238" t="s">
        <v>6721</v>
      </c>
      <c r="AK3907" s="238" t="s">
        <v>6726</v>
      </c>
      <c r="AL3907" s="238">
        <v>3906</v>
      </c>
    </row>
    <row r="3908" spans="1:38" x14ac:dyDescent="0.3">
      <c r="A3908" s="223" t="s">
        <v>2830</v>
      </c>
      <c r="B3908" s="223" t="s">
        <v>10977</v>
      </c>
      <c r="C3908" s="244" t="s">
        <v>6717</v>
      </c>
      <c r="D3908" s="240" t="s">
        <v>9995</v>
      </c>
      <c r="E3908" s="239" t="s">
        <v>5975</v>
      </c>
      <c r="F3908" s="243" t="s">
        <v>6729</v>
      </c>
      <c r="G3908" s="214">
        <v>0</v>
      </c>
      <c r="H3908" s="224" t="s">
        <v>6721</v>
      </c>
      <c r="I3908" s="224"/>
      <c r="J3908" s="234"/>
      <c r="K3908" s="224"/>
      <c r="L3908" s="224"/>
      <c r="M3908" s="224"/>
      <c r="N3908" s="224" t="s">
        <v>6946</v>
      </c>
      <c r="O3908" s="249" t="s">
        <v>10978</v>
      </c>
      <c r="P3908" s="249" t="s">
        <v>10979</v>
      </c>
      <c r="Q3908" s="226" t="s">
        <v>10980</v>
      </c>
      <c r="R3908" s="212" t="s">
        <v>5976</v>
      </c>
      <c r="S3908" s="213" t="s">
        <v>11095</v>
      </c>
      <c r="T3908" s="236">
        <v>45537</v>
      </c>
      <c r="U3908" s="237" t="s">
        <v>6722</v>
      </c>
      <c r="V3908" s="237">
        <v>45581</v>
      </c>
      <c r="W3908" s="237">
        <v>45588</v>
      </c>
      <c r="X3908" s="237" t="s">
        <v>2</v>
      </c>
      <c r="Y3908" s="237"/>
      <c r="Z3908" s="237" t="s">
        <v>10982</v>
      </c>
      <c r="AA3908" s="225">
        <v>202409</v>
      </c>
      <c r="AB3908" s="246"/>
      <c r="AC3908" s="247" t="s">
        <v>6708</v>
      </c>
      <c r="AD3908" s="247" t="s">
        <v>6709</v>
      </c>
      <c r="AE3908" s="248">
        <v>0</v>
      </c>
      <c r="AF3908" s="247" t="s">
        <v>10989</v>
      </c>
      <c r="AG3908" s="242" t="str">
        <f>IFERROR(VLOOKUP(작성용!A:A,RM!A:D,4,0),"-")</f>
        <v>유수연</v>
      </c>
      <c r="AH3908" s="9" t="s">
        <v>8223</v>
      </c>
      <c r="AI3908" s="238" t="s">
        <v>6721</v>
      </c>
      <c r="AJ3908" s="238" t="s">
        <v>6721</v>
      </c>
      <c r="AK3908" s="238" t="s">
        <v>6726</v>
      </c>
      <c r="AL3908" s="238">
        <v>3907</v>
      </c>
    </row>
    <row r="3909" spans="1:38" x14ac:dyDescent="0.3">
      <c r="A3909" s="223" t="s">
        <v>2830</v>
      </c>
      <c r="B3909" s="223" t="s">
        <v>10977</v>
      </c>
      <c r="C3909" s="244" t="s">
        <v>6717</v>
      </c>
      <c r="D3909" s="240" t="s">
        <v>7305</v>
      </c>
      <c r="E3909" s="239" t="s">
        <v>4493</v>
      </c>
      <c r="F3909" s="243" t="s">
        <v>6729</v>
      </c>
      <c r="G3909" s="214">
        <v>0</v>
      </c>
      <c r="H3909" s="224" t="s">
        <v>6721</v>
      </c>
      <c r="I3909" s="224"/>
      <c r="J3909" s="234"/>
      <c r="K3909" s="224"/>
      <c r="L3909" s="224"/>
      <c r="M3909" s="224"/>
      <c r="N3909" s="224" t="s">
        <v>6946</v>
      </c>
      <c r="O3909" s="249" t="s">
        <v>10978</v>
      </c>
      <c r="P3909" s="249" t="s">
        <v>10979</v>
      </c>
      <c r="Q3909" s="226" t="s">
        <v>10980</v>
      </c>
      <c r="R3909" s="212" t="s">
        <v>4494</v>
      </c>
      <c r="S3909" s="213" t="s">
        <v>11096</v>
      </c>
      <c r="T3909" s="236">
        <v>45537</v>
      </c>
      <c r="U3909" s="237" t="s">
        <v>6722</v>
      </c>
      <c r="V3909" s="237">
        <v>45581</v>
      </c>
      <c r="W3909" s="237">
        <v>45588</v>
      </c>
      <c r="X3909" s="237" t="s">
        <v>2</v>
      </c>
      <c r="Y3909" s="237"/>
      <c r="Z3909" s="237" t="s">
        <v>10982</v>
      </c>
      <c r="AA3909" s="225">
        <v>202409</v>
      </c>
      <c r="AB3909" s="246"/>
      <c r="AC3909" s="247" t="s">
        <v>6708</v>
      </c>
      <c r="AD3909" s="247" t="s">
        <v>6709</v>
      </c>
      <c r="AE3909" s="248">
        <v>0</v>
      </c>
      <c r="AF3909" s="247" t="s">
        <v>9881</v>
      </c>
      <c r="AG3909" s="242" t="str">
        <f>IFERROR(VLOOKUP(작성용!A:A,RM!A:D,4,0),"-")</f>
        <v>유수연</v>
      </c>
      <c r="AH3909" s="9" t="s">
        <v>8223</v>
      </c>
      <c r="AI3909" s="238" t="s">
        <v>6721</v>
      </c>
      <c r="AJ3909" s="238" t="s">
        <v>6721</v>
      </c>
      <c r="AK3909" s="238" t="s">
        <v>6726</v>
      </c>
      <c r="AL3909" s="238">
        <v>3908</v>
      </c>
    </row>
    <row r="3910" spans="1:38" x14ac:dyDescent="0.3">
      <c r="A3910" s="223" t="s">
        <v>2830</v>
      </c>
      <c r="B3910" s="223" t="s">
        <v>10977</v>
      </c>
      <c r="C3910" s="244" t="s">
        <v>6717</v>
      </c>
      <c r="D3910" s="240" t="s">
        <v>11097</v>
      </c>
      <c r="E3910" s="239" t="s">
        <v>4525</v>
      </c>
      <c r="F3910" s="243" t="s">
        <v>6729</v>
      </c>
      <c r="G3910" s="214">
        <v>0</v>
      </c>
      <c r="H3910" s="224" t="s">
        <v>6721</v>
      </c>
      <c r="I3910" s="224"/>
      <c r="J3910" s="234"/>
      <c r="K3910" s="224"/>
      <c r="L3910" s="224"/>
      <c r="M3910" s="224"/>
      <c r="N3910" s="224" t="s">
        <v>6946</v>
      </c>
      <c r="O3910" s="249" t="s">
        <v>10978</v>
      </c>
      <c r="P3910" s="249" t="s">
        <v>10979</v>
      </c>
      <c r="Q3910" s="226" t="s">
        <v>10980</v>
      </c>
      <c r="R3910" s="212" t="s">
        <v>4526</v>
      </c>
      <c r="S3910" s="213" t="s">
        <v>11098</v>
      </c>
      <c r="T3910" s="236">
        <v>45537</v>
      </c>
      <c r="U3910" s="237" t="s">
        <v>6722</v>
      </c>
      <c r="V3910" s="237">
        <v>45581</v>
      </c>
      <c r="W3910" s="237">
        <v>45588</v>
      </c>
      <c r="X3910" s="237" t="s">
        <v>2</v>
      </c>
      <c r="Y3910" s="237"/>
      <c r="Z3910" s="237" t="s">
        <v>10982</v>
      </c>
      <c r="AA3910" s="225">
        <v>202409</v>
      </c>
      <c r="AB3910" s="246"/>
      <c r="AC3910" s="247" t="s">
        <v>6708</v>
      </c>
      <c r="AD3910" s="247" t="s">
        <v>6709</v>
      </c>
      <c r="AE3910" s="248">
        <v>0</v>
      </c>
      <c r="AF3910" s="247" t="s">
        <v>10126</v>
      </c>
      <c r="AG3910" s="242" t="str">
        <f>IFERROR(VLOOKUP(작성용!A:A,RM!A:D,4,0),"-")</f>
        <v>유수연</v>
      </c>
      <c r="AH3910" s="9" t="s">
        <v>8223</v>
      </c>
      <c r="AI3910" s="238" t="s">
        <v>6721</v>
      </c>
      <c r="AJ3910" s="238" t="s">
        <v>6721</v>
      </c>
      <c r="AK3910" s="238" t="s">
        <v>6726</v>
      </c>
      <c r="AL3910" s="238">
        <v>3909</v>
      </c>
    </row>
    <row r="3911" spans="1:38" x14ac:dyDescent="0.3">
      <c r="A3911" s="223" t="s">
        <v>2830</v>
      </c>
      <c r="B3911" s="223" t="s">
        <v>10977</v>
      </c>
      <c r="C3911" s="244" t="s">
        <v>6717</v>
      </c>
      <c r="D3911" s="240" t="s">
        <v>10004</v>
      </c>
      <c r="E3911" s="239" t="s">
        <v>5983</v>
      </c>
      <c r="F3911" s="243" t="s">
        <v>6729</v>
      </c>
      <c r="G3911" s="214">
        <v>0</v>
      </c>
      <c r="H3911" s="224" t="s">
        <v>6721</v>
      </c>
      <c r="I3911" s="224"/>
      <c r="J3911" s="234"/>
      <c r="K3911" s="224"/>
      <c r="L3911" s="224"/>
      <c r="M3911" s="224"/>
      <c r="N3911" s="224" t="s">
        <v>6946</v>
      </c>
      <c r="O3911" s="249" t="s">
        <v>10978</v>
      </c>
      <c r="P3911" s="249" t="s">
        <v>10979</v>
      </c>
      <c r="Q3911" s="226" t="s">
        <v>10980</v>
      </c>
      <c r="R3911" s="212" t="s">
        <v>5984</v>
      </c>
      <c r="S3911" s="213" t="s">
        <v>11099</v>
      </c>
      <c r="T3911" s="236">
        <v>45537</v>
      </c>
      <c r="U3911" s="237" t="s">
        <v>6722</v>
      </c>
      <c r="V3911" s="237">
        <v>45581</v>
      </c>
      <c r="W3911" s="237">
        <v>45588</v>
      </c>
      <c r="X3911" s="237" t="s">
        <v>2</v>
      </c>
      <c r="Y3911" s="237"/>
      <c r="Z3911" s="237" t="s">
        <v>10982</v>
      </c>
      <c r="AA3911" s="225">
        <v>202409</v>
      </c>
      <c r="AB3911" s="246"/>
      <c r="AC3911" s="247" t="s">
        <v>6708</v>
      </c>
      <c r="AD3911" s="247" t="s">
        <v>6709</v>
      </c>
      <c r="AE3911" s="248">
        <v>0</v>
      </c>
      <c r="AF3911" s="247" t="s">
        <v>9318</v>
      </c>
      <c r="AG3911" s="242" t="str">
        <f>IFERROR(VLOOKUP(작성용!A:A,RM!A:D,4,0),"-")</f>
        <v>유수연</v>
      </c>
      <c r="AH3911" s="9" t="s">
        <v>8223</v>
      </c>
      <c r="AI3911" s="238" t="s">
        <v>6721</v>
      </c>
      <c r="AJ3911" s="238" t="s">
        <v>6721</v>
      </c>
      <c r="AK3911" s="238" t="s">
        <v>6726</v>
      </c>
      <c r="AL3911" s="238">
        <v>3910</v>
      </c>
    </row>
    <row r="3912" spans="1:38" x14ac:dyDescent="0.3">
      <c r="A3912" s="223" t="s">
        <v>2830</v>
      </c>
      <c r="B3912" s="223" t="s">
        <v>10977</v>
      </c>
      <c r="C3912" s="244" t="s">
        <v>6717</v>
      </c>
      <c r="D3912" s="240" t="s">
        <v>11100</v>
      </c>
      <c r="E3912" s="239" t="s">
        <v>11101</v>
      </c>
      <c r="F3912" s="243" t="s">
        <v>6729</v>
      </c>
      <c r="G3912" s="214">
        <v>0</v>
      </c>
      <c r="H3912" s="224" t="s">
        <v>6721</v>
      </c>
      <c r="I3912" s="224"/>
      <c r="J3912" s="234"/>
      <c r="K3912" s="224"/>
      <c r="L3912" s="224"/>
      <c r="M3912" s="224"/>
      <c r="N3912" s="224" t="s">
        <v>6946</v>
      </c>
      <c r="O3912" s="249" t="s">
        <v>10978</v>
      </c>
      <c r="P3912" s="249" t="s">
        <v>10979</v>
      </c>
      <c r="Q3912" s="226" t="s">
        <v>10980</v>
      </c>
      <c r="R3912" s="212" t="s">
        <v>11102</v>
      </c>
      <c r="S3912" s="213" t="s">
        <v>11103</v>
      </c>
      <c r="T3912" s="236">
        <v>45537</v>
      </c>
      <c r="U3912" s="237" t="s">
        <v>6722</v>
      </c>
      <c r="V3912" s="237">
        <v>45581</v>
      </c>
      <c r="W3912" s="237">
        <v>45588</v>
      </c>
      <c r="X3912" s="237" t="s">
        <v>2</v>
      </c>
      <c r="Y3912" s="237"/>
      <c r="Z3912" s="237" t="s">
        <v>10982</v>
      </c>
      <c r="AA3912" s="225">
        <v>202409</v>
      </c>
      <c r="AB3912" s="246"/>
      <c r="AC3912" s="247" t="s">
        <v>6708</v>
      </c>
      <c r="AD3912" s="247" t="s">
        <v>6709</v>
      </c>
      <c r="AE3912" s="248">
        <v>0</v>
      </c>
      <c r="AF3912" s="247" t="s">
        <v>9318</v>
      </c>
      <c r="AG3912" s="242" t="str">
        <f>IFERROR(VLOOKUP(작성용!A:A,RM!A:D,4,0),"-")</f>
        <v>유수연</v>
      </c>
      <c r="AH3912" s="9" t="s">
        <v>8223</v>
      </c>
      <c r="AI3912" s="238" t="s">
        <v>6721</v>
      </c>
      <c r="AJ3912" s="238" t="s">
        <v>6721</v>
      </c>
      <c r="AK3912" s="238" t="s">
        <v>6726</v>
      </c>
      <c r="AL3912" s="238">
        <v>3911</v>
      </c>
    </row>
    <row r="3913" spans="1:38" x14ac:dyDescent="0.3">
      <c r="A3913" s="223" t="s">
        <v>2830</v>
      </c>
      <c r="B3913" s="223" t="s">
        <v>10977</v>
      </c>
      <c r="C3913" s="244" t="s">
        <v>6717</v>
      </c>
      <c r="D3913" s="240" t="s">
        <v>11104</v>
      </c>
      <c r="E3913" s="239" t="s">
        <v>11105</v>
      </c>
      <c r="F3913" s="243" t="s">
        <v>6729</v>
      </c>
      <c r="G3913" s="214">
        <v>0</v>
      </c>
      <c r="H3913" s="224" t="s">
        <v>6721</v>
      </c>
      <c r="I3913" s="224"/>
      <c r="J3913" s="234"/>
      <c r="K3913" s="224"/>
      <c r="L3913" s="224"/>
      <c r="M3913" s="224"/>
      <c r="N3913" s="224" t="s">
        <v>6946</v>
      </c>
      <c r="O3913" s="249" t="s">
        <v>10978</v>
      </c>
      <c r="P3913" s="249" t="s">
        <v>10979</v>
      </c>
      <c r="Q3913" s="226" t="s">
        <v>10980</v>
      </c>
      <c r="R3913" s="212" t="s">
        <v>11106</v>
      </c>
      <c r="S3913" s="213" t="s">
        <v>11104</v>
      </c>
      <c r="T3913" s="236">
        <v>45537</v>
      </c>
      <c r="U3913" s="237" t="s">
        <v>6722</v>
      </c>
      <c r="V3913" s="237">
        <v>45581</v>
      </c>
      <c r="W3913" s="237">
        <v>45588</v>
      </c>
      <c r="X3913" s="237" t="s">
        <v>2</v>
      </c>
      <c r="Y3913" s="237"/>
      <c r="Z3913" s="237" t="s">
        <v>10982</v>
      </c>
      <c r="AA3913" s="225">
        <v>202409</v>
      </c>
      <c r="AB3913" s="246"/>
      <c r="AC3913" s="247" t="s">
        <v>6708</v>
      </c>
      <c r="AD3913" s="247" t="s">
        <v>6709</v>
      </c>
      <c r="AE3913" s="248">
        <v>0</v>
      </c>
      <c r="AF3913" s="247" t="s">
        <v>10985</v>
      </c>
      <c r="AG3913" s="242" t="str">
        <f>IFERROR(VLOOKUP(작성용!A:A,RM!A:D,4,0),"-")</f>
        <v>유수연</v>
      </c>
      <c r="AH3913" s="9" t="s">
        <v>8223</v>
      </c>
      <c r="AI3913" s="238" t="s">
        <v>6721</v>
      </c>
      <c r="AJ3913" s="238" t="s">
        <v>6721</v>
      </c>
      <c r="AK3913" s="238" t="s">
        <v>6726</v>
      </c>
      <c r="AL3913" s="238">
        <v>3912</v>
      </c>
    </row>
    <row r="3914" spans="1:38" x14ac:dyDescent="0.3">
      <c r="A3914" s="223" t="s">
        <v>2830</v>
      </c>
      <c r="B3914" s="223" t="s">
        <v>10977</v>
      </c>
      <c r="C3914" s="244" t="s">
        <v>6717</v>
      </c>
      <c r="D3914" s="240" t="s">
        <v>11107</v>
      </c>
      <c r="E3914" s="239" t="s">
        <v>11108</v>
      </c>
      <c r="F3914" s="243" t="s">
        <v>6729</v>
      </c>
      <c r="G3914" s="214">
        <v>0</v>
      </c>
      <c r="H3914" s="224" t="s">
        <v>6721</v>
      </c>
      <c r="I3914" s="224"/>
      <c r="J3914" s="234"/>
      <c r="K3914" s="224"/>
      <c r="L3914" s="224"/>
      <c r="M3914" s="224"/>
      <c r="N3914" s="224" t="s">
        <v>6946</v>
      </c>
      <c r="O3914" s="249" t="s">
        <v>10978</v>
      </c>
      <c r="P3914" s="249" t="s">
        <v>10979</v>
      </c>
      <c r="Q3914" s="226" t="s">
        <v>10980</v>
      </c>
      <c r="R3914" s="212" t="s">
        <v>11109</v>
      </c>
      <c r="S3914" s="213" t="s">
        <v>11107</v>
      </c>
      <c r="T3914" s="236">
        <v>45537</v>
      </c>
      <c r="U3914" s="237" t="s">
        <v>6722</v>
      </c>
      <c r="V3914" s="237">
        <v>45581</v>
      </c>
      <c r="W3914" s="237">
        <v>45588</v>
      </c>
      <c r="X3914" s="237" t="s">
        <v>2</v>
      </c>
      <c r="Y3914" s="237"/>
      <c r="Z3914" s="237" t="s">
        <v>10982</v>
      </c>
      <c r="AA3914" s="225">
        <v>202409</v>
      </c>
      <c r="AB3914" s="246"/>
      <c r="AC3914" s="247" t="s">
        <v>6708</v>
      </c>
      <c r="AD3914" s="247" t="s">
        <v>6709</v>
      </c>
      <c r="AE3914" s="248">
        <v>0</v>
      </c>
      <c r="AF3914" s="247" t="s">
        <v>10985</v>
      </c>
      <c r="AG3914" s="242" t="str">
        <f>IFERROR(VLOOKUP(작성용!A:A,RM!A:D,4,0),"-")</f>
        <v>유수연</v>
      </c>
      <c r="AH3914" s="9" t="s">
        <v>8223</v>
      </c>
      <c r="AI3914" s="238" t="s">
        <v>6721</v>
      </c>
      <c r="AJ3914" s="238" t="s">
        <v>6721</v>
      </c>
      <c r="AK3914" s="238" t="s">
        <v>6726</v>
      </c>
      <c r="AL3914" s="238">
        <v>3913</v>
      </c>
    </row>
    <row r="3915" spans="1:38" x14ac:dyDescent="0.3">
      <c r="A3915" s="223" t="s">
        <v>2830</v>
      </c>
      <c r="B3915" s="223" t="s">
        <v>10977</v>
      </c>
      <c r="C3915" s="244" t="s">
        <v>6717</v>
      </c>
      <c r="D3915" s="240" t="s">
        <v>10092</v>
      </c>
      <c r="E3915" s="239" t="s">
        <v>6059</v>
      </c>
      <c r="F3915" s="243" t="s">
        <v>6729</v>
      </c>
      <c r="G3915" s="214">
        <v>0</v>
      </c>
      <c r="H3915" s="224" t="s">
        <v>6721</v>
      </c>
      <c r="I3915" s="224"/>
      <c r="J3915" s="234"/>
      <c r="K3915" s="224"/>
      <c r="L3915" s="224"/>
      <c r="M3915" s="224"/>
      <c r="N3915" s="224" t="s">
        <v>6946</v>
      </c>
      <c r="O3915" s="249" t="s">
        <v>10978</v>
      </c>
      <c r="P3915" s="249" t="s">
        <v>10979</v>
      </c>
      <c r="Q3915" s="226" t="s">
        <v>10980</v>
      </c>
      <c r="R3915" s="212" t="s">
        <v>6060</v>
      </c>
      <c r="S3915" s="213" t="s">
        <v>11110</v>
      </c>
      <c r="T3915" s="236">
        <v>45537</v>
      </c>
      <c r="U3915" s="237" t="s">
        <v>6722</v>
      </c>
      <c r="V3915" s="237">
        <v>45581</v>
      </c>
      <c r="W3915" s="237">
        <v>45588</v>
      </c>
      <c r="X3915" s="237" t="s">
        <v>2</v>
      </c>
      <c r="Y3915" s="237"/>
      <c r="Z3915" s="237" t="s">
        <v>10982</v>
      </c>
      <c r="AA3915" s="225">
        <v>202409</v>
      </c>
      <c r="AB3915" s="246"/>
      <c r="AC3915" s="247" t="s">
        <v>6708</v>
      </c>
      <c r="AD3915" s="247" t="s">
        <v>6709</v>
      </c>
      <c r="AE3915" s="248">
        <v>0</v>
      </c>
      <c r="AF3915" s="247" t="s">
        <v>11042</v>
      </c>
      <c r="AG3915" s="242" t="str">
        <f>IFERROR(VLOOKUP(작성용!A:A,RM!A:D,4,0),"-")</f>
        <v>유수연</v>
      </c>
      <c r="AH3915" s="9" t="s">
        <v>8223</v>
      </c>
      <c r="AI3915" s="238" t="s">
        <v>6721</v>
      </c>
      <c r="AJ3915" s="238" t="s">
        <v>6721</v>
      </c>
      <c r="AK3915" s="238" t="s">
        <v>6726</v>
      </c>
      <c r="AL3915" s="238">
        <v>3914</v>
      </c>
    </row>
    <row r="3916" spans="1:38" x14ac:dyDescent="0.3">
      <c r="A3916" s="223" t="s">
        <v>2830</v>
      </c>
      <c r="B3916" s="223" t="s">
        <v>10977</v>
      </c>
      <c r="C3916" s="244" t="s">
        <v>6717</v>
      </c>
      <c r="D3916" s="240" t="s">
        <v>11111</v>
      </c>
      <c r="E3916" s="239" t="s">
        <v>11112</v>
      </c>
      <c r="F3916" s="243" t="s">
        <v>6729</v>
      </c>
      <c r="G3916" s="214">
        <v>0</v>
      </c>
      <c r="H3916" s="224" t="s">
        <v>6721</v>
      </c>
      <c r="I3916" s="224"/>
      <c r="J3916" s="234"/>
      <c r="K3916" s="224"/>
      <c r="L3916" s="224"/>
      <c r="M3916" s="224"/>
      <c r="N3916" s="224" t="s">
        <v>6946</v>
      </c>
      <c r="O3916" s="249" t="s">
        <v>10978</v>
      </c>
      <c r="P3916" s="249" t="s">
        <v>10979</v>
      </c>
      <c r="Q3916" s="226" t="s">
        <v>10980</v>
      </c>
      <c r="R3916" s="212" t="s">
        <v>11113</v>
      </c>
      <c r="S3916" s="213" t="s">
        <v>11114</v>
      </c>
      <c r="T3916" s="236">
        <v>45537</v>
      </c>
      <c r="U3916" s="237" t="s">
        <v>6722</v>
      </c>
      <c r="V3916" s="237">
        <v>45581</v>
      </c>
      <c r="W3916" s="237">
        <v>45588</v>
      </c>
      <c r="X3916" s="237" t="s">
        <v>2</v>
      </c>
      <c r="Y3916" s="237"/>
      <c r="Z3916" s="237" t="s">
        <v>10982</v>
      </c>
      <c r="AA3916" s="225">
        <v>202409</v>
      </c>
      <c r="AB3916" s="246"/>
      <c r="AC3916" s="247" t="s">
        <v>6708</v>
      </c>
      <c r="AD3916" s="247" t="s">
        <v>6709</v>
      </c>
      <c r="AE3916" s="248">
        <v>0</v>
      </c>
      <c r="AF3916" s="247" t="s">
        <v>10995</v>
      </c>
      <c r="AG3916" s="242" t="str">
        <f>IFERROR(VLOOKUP(작성용!A:A,RM!A:D,4,0),"-")</f>
        <v>유수연</v>
      </c>
      <c r="AH3916" s="9" t="s">
        <v>8223</v>
      </c>
      <c r="AI3916" s="238" t="s">
        <v>6721</v>
      </c>
      <c r="AJ3916" s="238" t="s">
        <v>6721</v>
      </c>
      <c r="AK3916" s="238" t="s">
        <v>6726</v>
      </c>
      <c r="AL3916" s="238">
        <v>3915</v>
      </c>
    </row>
    <row r="3917" spans="1:38" x14ac:dyDescent="0.3">
      <c r="A3917" s="223" t="s">
        <v>2830</v>
      </c>
      <c r="B3917" s="223" t="s">
        <v>10977</v>
      </c>
      <c r="C3917" s="244" t="s">
        <v>6717</v>
      </c>
      <c r="D3917" s="240" t="s">
        <v>11115</v>
      </c>
      <c r="E3917" s="239" t="s">
        <v>11116</v>
      </c>
      <c r="F3917" s="243" t="s">
        <v>6729</v>
      </c>
      <c r="G3917" s="214">
        <v>0</v>
      </c>
      <c r="H3917" s="224" t="s">
        <v>6721</v>
      </c>
      <c r="I3917" s="224"/>
      <c r="J3917" s="234"/>
      <c r="K3917" s="224"/>
      <c r="L3917" s="224"/>
      <c r="M3917" s="224"/>
      <c r="N3917" s="224" t="s">
        <v>6946</v>
      </c>
      <c r="O3917" s="249" t="s">
        <v>10978</v>
      </c>
      <c r="P3917" s="249" t="s">
        <v>10979</v>
      </c>
      <c r="Q3917" s="226" t="s">
        <v>10980</v>
      </c>
      <c r="R3917" s="212" t="s">
        <v>11117</v>
      </c>
      <c r="S3917" s="213" t="s">
        <v>11118</v>
      </c>
      <c r="T3917" s="236">
        <v>45537</v>
      </c>
      <c r="U3917" s="237" t="s">
        <v>6722</v>
      </c>
      <c r="V3917" s="237">
        <v>45581</v>
      </c>
      <c r="W3917" s="237">
        <v>45588</v>
      </c>
      <c r="X3917" s="237" t="s">
        <v>2</v>
      </c>
      <c r="Y3917" s="237"/>
      <c r="Z3917" s="237" t="s">
        <v>10982</v>
      </c>
      <c r="AA3917" s="225">
        <v>202409</v>
      </c>
      <c r="AB3917" s="246"/>
      <c r="AC3917" s="247" t="s">
        <v>6708</v>
      </c>
      <c r="AD3917" s="247" t="s">
        <v>6709</v>
      </c>
      <c r="AE3917" s="248">
        <v>0</v>
      </c>
      <c r="AF3917" s="247" t="s">
        <v>11042</v>
      </c>
      <c r="AG3917" s="242" t="str">
        <f>IFERROR(VLOOKUP(작성용!A:A,RM!A:D,4,0),"-")</f>
        <v>유수연</v>
      </c>
      <c r="AH3917" s="9" t="s">
        <v>8223</v>
      </c>
      <c r="AI3917" s="238" t="s">
        <v>6721</v>
      </c>
      <c r="AJ3917" s="238" t="s">
        <v>6721</v>
      </c>
      <c r="AK3917" s="238" t="s">
        <v>6726</v>
      </c>
      <c r="AL3917" s="238">
        <v>3916</v>
      </c>
    </row>
    <row r="3918" spans="1:38" x14ac:dyDescent="0.3">
      <c r="A3918" s="223" t="s">
        <v>2830</v>
      </c>
      <c r="B3918" s="223" t="s">
        <v>10977</v>
      </c>
      <c r="C3918" s="244" t="s">
        <v>6717</v>
      </c>
      <c r="D3918" s="240" t="s">
        <v>10047</v>
      </c>
      <c r="E3918" s="239" t="s">
        <v>6021</v>
      </c>
      <c r="F3918" s="243" t="s">
        <v>6729</v>
      </c>
      <c r="G3918" s="214">
        <v>0</v>
      </c>
      <c r="H3918" s="224" t="s">
        <v>6721</v>
      </c>
      <c r="I3918" s="224"/>
      <c r="J3918" s="234"/>
      <c r="K3918" s="224"/>
      <c r="L3918" s="224"/>
      <c r="M3918" s="224"/>
      <c r="N3918" s="224" t="s">
        <v>6946</v>
      </c>
      <c r="O3918" s="249" t="s">
        <v>10978</v>
      </c>
      <c r="P3918" s="249" t="s">
        <v>10979</v>
      </c>
      <c r="Q3918" s="226" t="s">
        <v>10980</v>
      </c>
      <c r="R3918" s="212" t="s">
        <v>6022</v>
      </c>
      <c r="S3918" s="213" t="s">
        <v>11119</v>
      </c>
      <c r="T3918" s="236">
        <v>45537</v>
      </c>
      <c r="U3918" s="237" t="s">
        <v>6722</v>
      </c>
      <c r="V3918" s="237">
        <v>45581</v>
      </c>
      <c r="W3918" s="237">
        <v>45588</v>
      </c>
      <c r="X3918" s="237" t="s">
        <v>2</v>
      </c>
      <c r="Y3918" s="237"/>
      <c r="Z3918" s="237" t="s">
        <v>10982</v>
      </c>
      <c r="AA3918" s="225">
        <v>202409</v>
      </c>
      <c r="AB3918" s="246"/>
      <c r="AC3918" s="247" t="s">
        <v>6708</v>
      </c>
      <c r="AD3918" s="247" t="s">
        <v>6709</v>
      </c>
      <c r="AE3918" s="248">
        <v>0</v>
      </c>
      <c r="AF3918" s="247" t="s">
        <v>9318</v>
      </c>
      <c r="AG3918" s="242" t="str">
        <f>IFERROR(VLOOKUP(작성용!A:A,RM!A:D,4,0),"-")</f>
        <v>유수연</v>
      </c>
      <c r="AH3918" s="9" t="s">
        <v>8223</v>
      </c>
      <c r="AI3918" s="238" t="s">
        <v>6721</v>
      </c>
      <c r="AJ3918" s="238" t="s">
        <v>6721</v>
      </c>
      <c r="AK3918" s="238" t="s">
        <v>6726</v>
      </c>
      <c r="AL3918" s="238">
        <v>3917</v>
      </c>
    </row>
    <row r="3919" spans="1:38" x14ac:dyDescent="0.3">
      <c r="A3919" s="223" t="s">
        <v>2830</v>
      </c>
      <c r="B3919" s="223" t="s">
        <v>10977</v>
      </c>
      <c r="C3919" s="244" t="s">
        <v>6717</v>
      </c>
      <c r="D3919" s="240" t="s">
        <v>6750</v>
      </c>
      <c r="E3919" s="239" t="s">
        <v>3970</v>
      </c>
      <c r="F3919" s="243" t="s">
        <v>6729</v>
      </c>
      <c r="G3919" s="214">
        <v>0</v>
      </c>
      <c r="H3919" s="224" t="s">
        <v>6721</v>
      </c>
      <c r="I3919" s="224"/>
      <c r="J3919" s="234"/>
      <c r="K3919" s="224"/>
      <c r="L3919" s="224"/>
      <c r="M3919" s="224"/>
      <c r="N3919" s="224" t="s">
        <v>6946</v>
      </c>
      <c r="O3919" s="249" t="s">
        <v>10978</v>
      </c>
      <c r="P3919" s="249" t="s">
        <v>10979</v>
      </c>
      <c r="Q3919" s="226" t="s">
        <v>10980</v>
      </c>
      <c r="R3919" s="212" t="s">
        <v>4202</v>
      </c>
      <c r="S3919" s="213" t="s">
        <v>11120</v>
      </c>
      <c r="T3919" s="236">
        <v>45537</v>
      </c>
      <c r="U3919" s="237" t="s">
        <v>6722</v>
      </c>
      <c r="V3919" s="237">
        <v>45581</v>
      </c>
      <c r="W3919" s="237">
        <v>45588</v>
      </c>
      <c r="X3919" s="237" t="s">
        <v>2</v>
      </c>
      <c r="Y3919" s="237"/>
      <c r="Z3919" s="237" t="s">
        <v>10982</v>
      </c>
      <c r="AA3919" s="225">
        <v>202409</v>
      </c>
      <c r="AB3919" s="246"/>
      <c r="AC3919" s="247" t="s">
        <v>6708</v>
      </c>
      <c r="AD3919" s="247" t="s">
        <v>6709</v>
      </c>
      <c r="AE3919" s="248">
        <v>0</v>
      </c>
      <c r="AF3919" s="247" t="s">
        <v>10989</v>
      </c>
      <c r="AG3919" s="242" t="str">
        <f>IFERROR(VLOOKUP(작성용!A:A,RM!A:D,4,0),"-")</f>
        <v>유수연</v>
      </c>
      <c r="AH3919" s="9" t="s">
        <v>8223</v>
      </c>
      <c r="AI3919" s="238" t="s">
        <v>6721</v>
      </c>
      <c r="AJ3919" s="238" t="s">
        <v>6721</v>
      </c>
      <c r="AK3919" s="238" t="s">
        <v>6726</v>
      </c>
      <c r="AL3919" s="238">
        <v>3918</v>
      </c>
    </row>
    <row r="3920" spans="1:38" x14ac:dyDescent="0.3">
      <c r="A3920" s="223" t="s">
        <v>2830</v>
      </c>
      <c r="B3920" s="223" t="s">
        <v>10977</v>
      </c>
      <c r="C3920" s="244" t="s">
        <v>6717</v>
      </c>
      <c r="D3920" s="240" t="s">
        <v>8075</v>
      </c>
      <c r="E3920" s="239" t="s">
        <v>4697</v>
      </c>
      <c r="F3920" s="243" t="s">
        <v>6729</v>
      </c>
      <c r="G3920" s="214">
        <v>0</v>
      </c>
      <c r="H3920" s="224" t="s">
        <v>6721</v>
      </c>
      <c r="I3920" s="224"/>
      <c r="J3920" s="234"/>
      <c r="K3920" s="224"/>
      <c r="L3920" s="224"/>
      <c r="M3920" s="224"/>
      <c r="N3920" s="224" t="s">
        <v>6946</v>
      </c>
      <c r="O3920" s="249" t="s">
        <v>10978</v>
      </c>
      <c r="P3920" s="249" t="s">
        <v>10979</v>
      </c>
      <c r="Q3920" s="226" t="s">
        <v>10980</v>
      </c>
      <c r="R3920" s="212" t="s">
        <v>4698</v>
      </c>
      <c r="S3920" s="213" t="s">
        <v>11121</v>
      </c>
      <c r="T3920" s="236">
        <v>45537</v>
      </c>
      <c r="U3920" s="237" t="s">
        <v>6722</v>
      </c>
      <c r="V3920" s="237">
        <v>45581</v>
      </c>
      <c r="W3920" s="237">
        <v>45588</v>
      </c>
      <c r="X3920" s="237" t="s">
        <v>2</v>
      </c>
      <c r="Y3920" s="237"/>
      <c r="Z3920" s="237" t="s">
        <v>10982</v>
      </c>
      <c r="AA3920" s="225">
        <v>202409</v>
      </c>
      <c r="AB3920" s="246"/>
      <c r="AC3920" s="247" t="s">
        <v>6708</v>
      </c>
      <c r="AD3920" s="247" t="s">
        <v>6709</v>
      </c>
      <c r="AE3920" s="248">
        <v>0</v>
      </c>
      <c r="AF3920" s="247" t="s">
        <v>11051</v>
      </c>
      <c r="AG3920" s="242" t="str">
        <f>IFERROR(VLOOKUP(작성용!A:A,RM!A:D,4,0),"-")</f>
        <v>유수연</v>
      </c>
      <c r="AH3920" s="9" t="s">
        <v>8223</v>
      </c>
      <c r="AI3920" s="238" t="s">
        <v>6721</v>
      </c>
      <c r="AJ3920" s="238" t="s">
        <v>6721</v>
      </c>
      <c r="AK3920" s="238" t="s">
        <v>6726</v>
      </c>
      <c r="AL3920" s="238">
        <v>3919</v>
      </c>
    </row>
    <row r="3921" spans="1:38" x14ac:dyDescent="0.3">
      <c r="A3921" s="223" t="s">
        <v>2830</v>
      </c>
      <c r="B3921" s="223" t="s">
        <v>10977</v>
      </c>
      <c r="C3921" s="244" t="s">
        <v>6717</v>
      </c>
      <c r="D3921" s="240" t="s">
        <v>6742</v>
      </c>
      <c r="E3921" s="239" t="s">
        <v>3952</v>
      </c>
      <c r="F3921" s="243" t="s">
        <v>6729</v>
      </c>
      <c r="G3921" s="214">
        <v>0</v>
      </c>
      <c r="H3921" s="224" t="s">
        <v>6721</v>
      </c>
      <c r="I3921" s="224"/>
      <c r="J3921" s="234"/>
      <c r="K3921" s="224"/>
      <c r="L3921" s="224"/>
      <c r="M3921" s="224"/>
      <c r="N3921" s="224" t="s">
        <v>6946</v>
      </c>
      <c r="O3921" s="249" t="s">
        <v>10978</v>
      </c>
      <c r="P3921" s="249" t="s">
        <v>10979</v>
      </c>
      <c r="Q3921" s="226" t="s">
        <v>10980</v>
      </c>
      <c r="R3921" s="212" t="s">
        <v>4203</v>
      </c>
      <c r="S3921" s="213" t="s">
        <v>11122</v>
      </c>
      <c r="T3921" s="236">
        <v>45537</v>
      </c>
      <c r="U3921" s="237" t="s">
        <v>6722</v>
      </c>
      <c r="V3921" s="237">
        <v>45581</v>
      </c>
      <c r="W3921" s="237">
        <v>45588</v>
      </c>
      <c r="X3921" s="237" t="s">
        <v>2</v>
      </c>
      <c r="Y3921" s="237"/>
      <c r="Z3921" s="237" t="s">
        <v>10982</v>
      </c>
      <c r="AA3921" s="225">
        <v>202409</v>
      </c>
      <c r="AB3921" s="246"/>
      <c r="AC3921" s="247" t="s">
        <v>6708</v>
      </c>
      <c r="AD3921" s="247" t="s">
        <v>6709</v>
      </c>
      <c r="AE3921" s="248">
        <v>0</v>
      </c>
      <c r="AF3921" s="247" t="s">
        <v>10126</v>
      </c>
      <c r="AG3921" s="242" t="str">
        <f>IFERROR(VLOOKUP(작성용!A:A,RM!A:D,4,0),"-")</f>
        <v>유수연</v>
      </c>
      <c r="AH3921" s="9" t="s">
        <v>8223</v>
      </c>
      <c r="AI3921" s="238" t="s">
        <v>6721</v>
      </c>
      <c r="AJ3921" s="238" t="s">
        <v>6721</v>
      </c>
      <c r="AK3921" s="238" t="s">
        <v>6726</v>
      </c>
      <c r="AL3921" s="238">
        <v>3920</v>
      </c>
    </row>
    <row r="3922" spans="1:38" x14ac:dyDescent="0.3">
      <c r="A3922" s="223" t="s">
        <v>2830</v>
      </c>
      <c r="B3922" s="223" t="s">
        <v>10977</v>
      </c>
      <c r="C3922" s="244" t="s">
        <v>6717</v>
      </c>
      <c r="D3922" s="240" t="s">
        <v>11123</v>
      </c>
      <c r="E3922" s="239" t="s">
        <v>11124</v>
      </c>
      <c r="F3922" s="243" t="s">
        <v>6729</v>
      </c>
      <c r="G3922" s="214">
        <v>0</v>
      </c>
      <c r="H3922" s="224" t="s">
        <v>6721</v>
      </c>
      <c r="I3922" s="224"/>
      <c r="J3922" s="234"/>
      <c r="K3922" s="224"/>
      <c r="L3922" s="224"/>
      <c r="M3922" s="224"/>
      <c r="N3922" s="224" t="s">
        <v>6946</v>
      </c>
      <c r="O3922" s="249" t="s">
        <v>10978</v>
      </c>
      <c r="P3922" s="249" t="s">
        <v>10979</v>
      </c>
      <c r="Q3922" s="226" t="s">
        <v>10980</v>
      </c>
      <c r="R3922" s="212" t="s">
        <v>11125</v>
      </c>
      <c r="S3922" s="213" t="s">
        <v>11126</v>
      </c>
      <c r="T3922" s="236">
        <v>45537</v>
      </c>
      <c r="U3922" s="237" t="s">
        <v>6722</v>
      </c>
      <c r="V3922" s="237">
        <v>45581</v>
      </c>
      <c r="W3922" s="237">
        <v>45588</v>
      </c>
      <c r="X3922" s="237" t="s">
        <v>2</v>
      </c>
      <c r="Y3922" s="237"/>
      <c r="Z3922" s="237" t="s">
        <v>10982</v>
      </c>
      <c r="AA3922" s="225">
        <v>202409</v>
      </c>
      <c r="AB3922" s="246"/>
      <c r="AC3922" s="247" t="s">
        <v>6708</v>
      </c>
      <c r="AD3922" s="247" t="s">
        <v>6709</v>
      </c>
      <c r="AE3922" s="248">
        <v>0</v>
      </c>
      <c r="AF3922" s="247" t="s">
        <v>11000</v>
      </c>
      <c r="AG3922" s="242" t="str">
        <f>IFERROR(VLOOKUP(작성용!A:A,RM!A:D,4,0),"-")</f>
        <v>유수연</v>
      </c>
      <c r="AH3922" s="9" t="s">
        <v>8223</v>
      </c>
      <c r="AI3922" s="238" t="s">
        <v>6721</v>
      </c>
      <c r="AJ3922" s="238" t="s">
        <v>6721</v>
      </c>
      <c r="AK3922" s="238" t="s">
        <v>6726</v>
      </c>
      <c r="AL3922" s="238">
        <v>3921</v>
      </c>
    </row>
    <row r="3923" spans="1:38" x14ac:dyDescent="0.3">
      <c r="A3923" s="223" t="s">
        <v>2830</v>
      </c>
      <c r="B3923" s="223" t="s">
        <v>10977</v>
      </c>
      <c r="C3923" s="244" t="s">
        <v>6717</v>
      </c>
      <c r="D3923" s="240" t="s">
        <v>11127</v>
      </c>
      <c r="E3923" s="239" t="s">
        <v>11128</v>
      </c>
      <c r="F3923" s="243" t="s">
        <v>6729</v>
      </c>
      <c r="G3923" s="214">
        <v>0</v>
      </c>
      <c r="H3923" s="224" t="s">
        <v>6721</v>
      </c>
      <c r="I3923" s="224"/>
      <c r="J3923" s="234"/>
      <c r="K3923" s="224"/>
      <c r="L3923" s="224"/>
      <c r="M3923" s="224"/>
      <c r="N3923" s="224" t="s">
        <v>6946</v>
      </c>
      <c r="O3923" s="249" t="s">
        <v>10978</v>
      </c>
      <c r="P3923" s="249" t="s">
        <v>10979</v>
      </c>
      <c r="Q3923" s="226" t="s">
        <v>10980</v>
      </c>
      <c r="R3923" s="212" t="s">
        <v>11129</v>
      </c>
      <c r="S3923" s="213" t="s">
        <v>11130</v>
      </c>
      <c r="T3923" s="236">
        <v>45537</v>
      </c>
      <c r="U3923" s="237" t="s">
        <v>6722</v>
      </c>
      <c r="V3923" s="237">
        <v>45581</v>
      </c>
      <c r="W3923" s="237">
        <v>45588</v>
      </c>
      <c r="X3923" s="237" t="s">
        <v>2</v>
      </c>
      <c r="Y3923" s="237"/>
      <c r="Z3923" s="237" t="s">
        <v>10982</v>
      </c>
      <c r="AA3923" s="225">
        <v>202409</v>
      </c>
      <c r="AB3923" s="246"/>
      <c r="AC3923" s="247" t="s">
        <v>6708</v>
      </c>
      <c r="AD3923" s="247" t="s">
        <v>6709</v>
      </c>
      <c r="AE3923" s="248">
        <v>0</v>
      </c>
      <c r="AF3923" s="247" t="s">
        <v>11000</v>
      </c>
      <c r="AG3923" s="242" t="str">
        <f>IFERROR(VLOOKUP(작성용!A:A,RM!A:D,4,0),"-")</f>
        <v>유수연</v>
      </c>
      <c r="AH3923" s="9" t="s">
        <v>8223</v>
      </c>
      <c r="AI3923" s="238" t="s">
        <v>6721</v>
      </c>
      <c r="AJ3923" s="238" t="s">
        <v>6721</v>
      </c>
      <c r="AK3923" s="238" t="s">
        <v>6726</v>
      </c>
      <c r="AL3923" s="238">
        <v>3922</v>
      </c>
    </row>
    <row r="3924" spans="1:38" x14ac:dyDescent="0.3">
      <c r="A3924" s="223" t="s">
        <v>2830</v>
      </c>
      <c r="B3924" s="223" t="s">
        <v>10977</v>
      </c>
      <c r="C3924" s="244" t="s">
        <v>6717</v>
      </c>
      <c r="D3924" s="240" t="s">
        <v>8067</v>
      </c>
      <c r="E3924" s="239" t="s">
        <v>4681</v>
      </c>
      <c r="F3924" s="243" t="s">
        <v>6729</v>
      </c>
      <c r="G3924" s="214">
        <v>0</v>
      </c>
      <c r="H3924" s="224" t="s">
        <v>6721</v>
      </c>
      <c r="I3924" s="224"/>
      <c r="J3924" s="234"/>
      <c r="K3924" s="224"/>
      <c r="L3924" s="224"/>
      <c r="M3924" s="224"/>
      <c r="N3924" s="224" t="s">
        <v>6946</v>
      </c>
      <c r="O3924" s="249" t="s">
        <v>10978</v>
      </c>
      <c r="P3924" s="249" t="s">
        <v>10979</v>
      </c>
      <c r="Q3924" s="226" t="s">
        <v>10980</v>
      </c>
      <c r="R3924" s="212" t="s">
        <v>4682</v>
      </c>
      <c r="S3924" s="213" t="s">
        <v>11131</v>
      </c>
      <c r="T3924" s="236">
        <v>45537</v>
      </c>
      <c r="U3924" s="237" t="s">
        <v>6722</v>
      </c>
      <c r="V3924" s="237">
        <v>45581</v>
      </c>
      <c r="W3924" s="237">
        <v>45588</v>
      </c>
      <c r="X3924" s="237" t="s">
        <v>2</v>
      </c>
      <c r="Y3924" s="237"/>
      <c r="Z3924" s="237" t="s">
        <v>10982</v>
      </c>
      <c r="AA3924" s="225">
        <v>202409</v>
      </c>
      <c r="AB3924" s="246"/>
      <c r="AC3924" s="247" t="s">
        <v>6708</v>
      </c>
      <c r="AD3924" s="247" t="s">
        <v>6709</v>
      </c>
      <c r="AE3924" s="248">
        <v>0</v>
      </c>
      <c r="AF3924" s="247" t="s">
        <v>10989</v>
      </c>
      <c r="AG3924" s="242" t="str">
        <f>IFERROR(VLOOKUP(작성용!A:A,RM!A:D,4,0),"-")</f>
        <v>유수연</v>
      </c>
      <c r="AH3924" s="9" t="s">
        <v>8223</v>
      </c>
      <c r="AI3924" s="238" t="s">
        <v>6721</v>
      </c>
      <c r="AJ3924" s="238" t="s">
        <v>6721</v>
      </c>
      <c r="AK3924" s="238" t="s">
        <v>6726</v>
      </c>
      <c r="AL3924" s="238">
        <v>3923</v>
      </c>
    </row>
    <row r="3925" spans="1:38" x14ac:dyDescent="0.3">
      <c r="A3925" s="223" t="s">
        <v>2830</v>
      </c>
      <c r="B3925" s="223" t="s">
        <v>10977</v>
      </c>
      <c r="C3925" s="244" t="s">
        <v>6717</v>
      </c>
      <c r="D3925" s="240" t="s">
        <v>6748</v>
      </c>
      <c r="E3925" s="239" t="s">
        <v>3971</v>
      </c>
      <c r="F3925" s="243" t="s">
        <v>6729</v>
      </c>
      <c r="G3925" s="214">
        <v>0</v>
      </c>
      <c r="H3925" s="224" t="s">
        <v>6721</v>
      </c>
      <c r="I3925" s="224"/>
      <c r="J3925" s="234"/>
      <c r="K3925" s="224"/>
      <c r="L3925" s="224"/>
      <c r="M3925" s="224"/>
      <c r="N3925" s="224" t="s">
        <v>6946</v>
      </c>
      <c r="O3925" s="249" t="s">
        <v>10978</v>
      </c>
      <c r="P3925" s="249" t="s">
        <v>10979</v>
      </c>
      <c r="Q3925" s="226" t="s">
        <v>10980</v>
      </c>
      <c r="R3925" s="212" t="s">
        <v>4200</v>
      </c>
      <c r="S3925" s="213" t="s">
        <v>11132</v>
      </c>
      <c r="T3925" s="236">
        <v>45537</v>
      </c>
      <c r="U3925" s="237" t="s">
        <v>6722</v>
      </c>
      <c r="V3925" s="237">
        <v>45581</v>
      </c>
      <c r="W3925" s="237">
        <v>45588</v>
      </c>
      <c r="X3925" s="237" t="s">
        <v>2</v>
      </c>
      <c r="Y3925" s="237"/>
      <c r="Z3925" s="237" t="s">
        <v>10982</v>
      </c>
      <c r="AA3925" s="225">
        <v>202409</v>
      </c>
      <c r="AB3925" s="246"/>
      <c r="AC3925" s="247" t="s">
        <v>6708</v>
      </c>
      <c r="AD3925" s="247" t="s">
        <v>6709</v>
      </c>
      <c r="AE3925" s="248">
        <v>0</v>
      </c>
      <c r="AF3925" s="247" t="s">
        <v>10989</v>
      </c>
      <c r="AG3925" s="242" t="str">
        <f>IFERROR(VLOOKUP(작성용!A:A,RM!A:D,4,0),"-")</f>
        <v>유수연</v>
      </c>
      <c r="AH3925" s="9" t="s">
        <v>8223</v>
      </c>
      <c r="AI3925" s="238" t="s">
        <v>6721</v>
      </c>
      <c r="AJ3925" s="238" t="s">
        <v>6721</v>
      </c>
      <c r="AK3925" s="238" t="s">
        <v>6726</v>
      </c>
      <c r="AL3925" s="238">
        <v>3924</v>
      </c>
    </row>
    <row r="3926" spans="1:38" x14ac:dyDescent="0.3">
      <c r="A3926" s="223" t="s">
        <v>2830</v>
      </c>
      <c r="B3926" s="223" t="s">
        <v>10977</v>
      </c>
      <c r="C3926" s="244" t="s">
        <v>6717</v>
      </c>
      <c r="D3926" s="240" t="s">
        <v>11133</v>
      </c>
      <c r="E3926" s="239" t="s">
        <v>11134</v>
      </c>
      <c r="F3926" s="243" t="s">
        <v>7062</v>
      </c>
      <c r="G3926" s="214">
        <v>0</v>
      </c>
      <c r="H3926" s="224" t="s">
        <v>6721</v>
      </c>
      <c r="I3926" s="224"/>
      <c r="J3926" s="234"/>
      <c r="K3926" s="224"/>
      <c r="L3926" s="224"/>
      <c r="M3926" s="224"/>
      <c r="N3926" s="224" t="s">
        <v>6946</v>
      </c>
      <c r="O3926" s="249" t="s">
        <v>10978</v>
      </c>
      <c r="P3926" s="249" t="s">
        <v>10979</v>
      </c>
      <c r="Q3926" s="226" t="s">
        <v>10980</v>
      </c>
      <c r="R3926" s="212" t="s">
        <v>11135</v>
      </c>
      <c r="S3926" s="213" t="s">
        <v>11136</v>
      </c>
      <c r="T3926" s="236">
        <v>45537</v>
      </c>
      <c r="U3926" s="237" t="s">
        <v>6722</v>
      </c>
      <c r="V3926" s="237">
        <v>45581</v>
      </c>
      <c r="W3926" s="237">
        <v>45588</v>
      </c>
      <c r="X3926" s="237" t="s">
        <v>2</v>
      </c>
      <c r="Y3926" s="237"/>
      <c r="Z3926" s="237" t="s">
        <v>10982</v>
      </c>
      <c r="AA3926" s="225">
        <v>202409</v>
      </c>
      <c r="AB3926" s="246"/>
      <c r="AC3926" s="247" t="s">
        <v>6708</v>
      </c>
      <c r="AD3926" s="247" t="s">
        <v>8708</v>
      </c>
      <c r="AE3926" s="248">
        <v>0</v>
      </c>
      <c r="AF3926" s="247" t="s">
        <v>8708</v>
      </c>
      <c r="AG3926" s="242" t="str">
        <f>IFERROR(VLOOKUP(작성용!A:A,RM!A:D,4,0),"-")</f>
        <v>유수연</v>
      </c>
      <c r="AH3926" s="9" t="s">
        <v>8223</v>
      </c>
      <c r="AI3926" s="238" t="s">
        <v>6721</v>
      </c>
      <c r="AJ3926" s="238" t="s">
        <v>6721</v>
      </c>
      <c r="AK3926" s="238" t="s">
        <v>6726</v>
      </c>
      <c r="AL3926" s="238">
        <v>3925</v>
      </c>
    </row>
    <row r="3927" spans="1:38" x14ac:dyDescent="0.3">
      <c r="A3927" s="223" t="s">
        <v>2830</v>
      </c>
      <c r="B3927" s="223" t="s">
        <v>10977</v>
      </c>
      <c r="C3927" s="244" t="s">
        <v>6717</v>
      </c>
      <c r="D3927" s="240" t="s">
        <v>11137</v>
      </c>
      <c r="E3927" s="239" t="s">
        <v>11138</v>
      </c>
      <c r="F3927" s="243" t="s">
        <v>6729</v>
      </c>
      <c r="G3927" s="214">
        <v>0</v>
      </c>
      <c r="H3927" s="224" t="s">
        <v>6721</v>
      </c>
      <c r="I3927" s="224"/>
      <c r="J3927" s="234"/>
      <c r="K3927" s="224"/>
      <c r="L3927" s="224"/>
      <c r="M3927" s="224"/>
      <c r="N3927" s="224" t="s">
        <v>6946</v>
      </c>
      <c r="O3927" s="249" t="s">
        <v>10978</v>
      </c>
      <c r="P3927" s="249" t="s">
        <v>10979</v>
      </c>
      <c r="Q3927" s="226" t="s">
        <v>10980</v>
      </c>
      <c r="R3927" s="212" t="s">
        <v>11139</v>
      </c>
      <c r="S3927" s="213" t="s">
        <v>11140</v>
      </c>
      <c r="T3927" s="236">
        <v>45537</v>
      </c>
      <c r="U3927" s="237" t="s">
        <v>6722</v>
      </c>
      <c r="V3927" s="237">
        <v>45581</v>
      </c>
      <c r="W3927" s="237">
        <v>45588</v>
      </c>
      <c r="X3927" s="237" t="s">
        <v>2</v>
      </c>
      <c r="Y3927" s="237"/>
      <c r="Z3927" s="237" t="s">
        <v>10982</v>
      </c>
      <c r="AA3927" s="225">
        <v>202409</v>
      </c>
      <c r="AB3927" s="246"/>
      <c r="AC3927" s="247" t="s">
        <v>6708</v>
      </c>
      <c r="AD3927" s="247" t="s">
        <v>6709</v>
      </c>
      <c r="AE3927" s="248">
        <v>0</v>
      </c>
      <c r="AF3927" s="247" t="s">
        <v>11000</v>
      </c>
      <c r="AG3927" s="242" t="str">
        <f>IFERROR(VLOOKUP(작성용!A:A,RM!A:D,4,0),"-")</f>
        <v>유수연</v>
      </c>
      <c r="AH3927" s="9" t="s">
        <v>8223</v>
      </c>
      <c r="AI3927" s="238" t="s">
        <v>6721</v>
      </c>
      <c r="AJ3927" s="238" t="s">
        <v>6721</v>
      </c>
      <c r="AK3927" s="238" t="s">
        <v>6726</v>
      </c>
      <c r="AL3927" s="238">
        <v>3926</v>
      </c>
    </row>
    <row r="3928" spans="1:38" x14ac:dyDescent="0.3">
      <c r="A3928" s="223" t="s">
        <v>2830</v>
      </c>
      <c r="B3928" s="223" t="s">
        <v>10977</v>
      </c>
      <c r="C3928" s="244" t="s">
        <v>6717</v>
      </c>
      <c r="D3928" s="240" t="s">
        <v>10087</v>
      </c>
      <c r="E3928" s="239" t="s">
        <v>6055</v>
      </c>
      <c r="F3928" s="243" t="s">
        <v>6729</v>
      </c>
      <c r="G3928" s="214">
        <v>0</v>
      </c>
      <c r="H3928" s="224" t="s">
        <v>6721</v>
      </c>
      <c r="I3928" s="224"/>
      <c r="J3928" s="234"/>
      <c r="K3928" s="224"/>
      <c r="L3928" s="224"/>
      <c r="M3928" s="224"/>
      <c r="N3928" s="224" t="s">
        <v>6946</v>
      </c>
      <c r="O3928" s="249" t="s">
        <v>10978</v>
      </c>
      <c r="P3928" s="249" t="s">
        <v>10979</v>
      </c>
      <c r="Q3928" s="226" t="s">
        <v>10980</v>
      </c>
      <c r="R3928" s="212" t="s">
        <v>6056</v>
      </c>
      <c r="S3928" s="213" t="s">
        <v>11141</v>
      </c>
      <c r="T3928" s="236">
        <v>45537</v>
      </c>
      <c r="U3928" s="237" t="s">
        <v>6722</v>
      </c>
      <c r="V3928" s="237">
        <v>45581</v>
      </c>
      <c r="W3928" s="237">
        <v>45588</v>
      </c>
      <c r="X3928" s="237" t="s">
        <v>2</v>
      </c>
      <c r="Y3928" s="237"/>
      <c r="Z3928" s="237" t="s">
        <v>10982</v>
      </c>
      <c r="AA3928" s="225">
        <v>202409</v>
      </c>
      <c r="AB3928" s="246"/>
      <c r="AC3928" s="247" t="s">
        <v>6708</v>
      </c>
      <c r="AD3928" s="247" t="s">
        <v>6709</v>
      </c>
      <c r="AE3928" s="248">
        <v>0</v>
      </c>
      <c r="AF3928" s="247" t="s">
        <v>10985</v>
      </c>
      <c r="AG3928" s="242" t="str">
        <f>IFERROR(VLOOKUP(작성용!A:A,RM!A:D,4,0),"-")</f>
        <v>유수연</v>
      </c>
      <c r="AH3928" s="9" t="s">
        <v>8223</v>
      </c>
      <c r="AI3928" s="238" t="s">
        <v>6721</v>
      </c>
      <c r="AJ3928" s="238" t="s">
        <v>6721</v>
      </c>
      <c r="AK3928" s="238" t="s">
        <v>6726</v>
      </c>
      <c r="AL3928" s="238">
        <v>3927</v>
      </c>
    </row>
    <row r="3929" spans="1:38" x14ac:dyDescent="0.3">
      <c r="A3929" s="223" t="s">
        <v>2830</v>
      </c>
      <c r="B3929" s="223" t="s">
        <v>10977</v>
      </c>
      <c r="C3929" s="244" t="s">
        <v>6717</v>
      </c>
      <c r="D3929" s="240" t="s">
        <v>11142</v>
      </c>
      <c r="E3929" s="239" t="s">
        <v>11143</v>
      </c>
      <c r="F3929" s="243" t="s">
        <v>6729</v>
      </c>
      <c r="G3929" s="214">
        <v>0</v>
      </c>
      <c r="H3929" s="224" t="s">
        <v>6721</v>
      </c>
      <c r="I3929" s="224"/>
      <c r="J3929" s="234"/>
      <c r="K3929" s="224"/>
      <c r="L3929" s="224"/>
      <c r="M3929" s="224"/>
      <c r="N3929" s="224" t="s">
        <v>6946</v>
      </c>
      <c r="O3929" s="249" t="s">
        <v>10978</v>
      </c>
      <c r="P3929" s="249" t="s">
        <v>10979</v>
      </c>
      <c r="Q3929" s="226" t="s">
        <v>10980</v>
      </c>
      <c r="R3929" s="212" t="s">
        <v>11144</v>
      </c>
      <c r="S3929" s="213" t="s">
        <v>11145</v>
      </c>
      <c r="T3929" s="236">
        <v>45537</v>
      </c>
      <c r="U3929" s="237" t="s">
        <v>6722</v>
      </c>
      <c r="V3929" s="237">
        <v>45581</v>
      </c>
      <c r="W3929" s="237">
        <v>45588</v>
      </c>
      <c r="X3929" s="237" t="s">
        <v>2</v>
      </c>
      <c r="Y3929" s="237"/>
      <c r="Z3929" s="237" t="s">
        <v>10982</v>
      </c>
      <c r="AA3929" s="225">
        <v>202409</v>
      </c>
      <c r="AB3929" s="246"/>
      <c r="AC3929" s="247" t="s">
        <v>6708</v>
      </c>
      <c r="AD3929" s="247" t="s">
        <v>6709</v>
      </c>
      <c r="AE3929" s="248">
        <v>0</v>
      </c>
      <c r="AF3929" s="247" t="s">
        <v>10995</v>
      </c>
      <c r="AG3929" s="242" t="str">
        <f>IFERROR(VLOOKUP(작성용!A:A,RM!A:D,4,0),"-")</f>
        <v>유수연</v>
      </c>
      <c r="AH3929" s="9" t="s">
        <v>8223</v>
      </c>
      <c r="AI3929" s="238" t="s">
        <v>6721</v>
      </c>
      <c r="AJ3929" s="238" t="s">
        <v>6721</v>
      </c>
      <c r="AK3929" s="238" t="s">
        <v>6726</v>
      </c>
      <c r="AL3929" s="238">
        <v>3928</v>
      </c>
    </row>
    <row r="3930" spans="1:38" x14ac:dyDescent="0.3">
      <c r="A3930" s="223" t="s">
        <v>2830</v>
      </c>
      <c r="B3930" s="223" t="s">
        <v>10977</v>
      </c>
      <c r="C3930" s="244" t="s">
        <v>6717</v>
      </c>
      <c r="D3930" s="240" t="s">
        <v>9902</v>
      </c>
      <c r="E3930" s="239" t="s">
        <v>5891</v>
      </c>
      <c r="F3930" s="243" t="s">
        <v>6729</v>
      </c>
      <c r="G3930" s="214">
        <v>0</v>
      </c>
      <c r="H3930" s="224" t="s">
        <v>6721</v>
      </c>
      <c r="I3930" s="224"/>
      <c r="J3930" s="234"/>
      <c r="K3930" s="224"/>
      <c r="L3930" s="224"/>
      <c r="M3930" s="224"/>
      <c r="N3930" s="224" t="s">
        <v>6946</v>
      </c>
      <c r="O3930" s="249" t="s">
        <v>10978</v>
      </c>
      <c r="P3930" s="249" t="s">
        <v>10979</v>
      </c>
      <c r="Q3930" s="226" t="s">
        <v>10980</v>
      </c>
      <c r="R3930" s="212" t="s">
        <v>5892</v>
      </c>
      <c r="S3930" s="213" t="s">
        <v>9902</v>
      </c>
      <c r="T3930" s="236">
        <v>45537</v>
      </c>
      <c r="U3930" s="237" t="s">
        <v>6722</v>
      </c>
      <c r="V3930" s="237">
        <v>45581</v>
      </c>
      <c r="W3930" s="237">
        <v>45588</v>
      </c>
      <c r="X3930" s="237" t="s">
        <v>2</v>
      </c>
      <c r="Y3930" s="237"/>
      <c r="Z3930" s="237" t="s">
        <v>10982</v>
      </c>
      <c r="AA3930" s="225">
        <v>202409</v>
      </c>
      <c r="AB3930" s="246"/>
      <c r="AC3930" s="247" t="s">
        <v>6708</v>
      </c>
      <c r="AD3930" s="247" t="s">
        <v>6709</v>
      </c>
      <c r="AE3930" s="248">
        <v>0</v>
      </c>
      <c r="AF3930" s="247" t="s">
        <v>9318</v>
      </c>
      <c r="AG3930" s="242" t="str">
        <f>IFERROR(VLOOKUP(작성용!A:A,RM!A:D,4,0),"-")</f>
        <v>유수연</v>
      </c>
      <c r="AH3930" s="9" t="s">
        <v>8223</v>
      </c>
      <c r="AI3930" s="238" t="s">
        <v>6721</v>
      </c>
      <c r="AJ3930" s="238" t="s">
        <v>6721</v>
      </c>
      <c r="AK3930" s="238" t="s">
        <v>6726</v>
      </c>
      <c r="AL3930" s="238">
        <v>3929</v>
      </c>
    </row>
    <row r="3931" spans="1:38" x14ac:dyDescent="0.3">
      <c r="A3931" s="223" t="s">
        <v>2830</v>
      </c>
      <c r="B3931" s="223" t="s">
        <v>10977</v>
      </c>
      <c r="C3931" s="244" t="s">
        <v>6717</v>
      </c>
      <c r="D3931" s="240" t="s">
        <v>11146</v>
      </c>
      <c r="E3931" s="239" t="s">
        <v>11147</v>
      </c>
      <c r="F3931" s="243" t="s">
        <v>6729</v>
      </c>
      <c r="G3931" s="214">
        <v>0</v>
      </c>
      <c r="H3931" s="224" t="s">
        <v>6721</v>
      </c>
      <c r="I3931" s="224"/>
      <c r="J3931" s="234"/>
      <c r="K3931" s="224"/>
      <c r="L3931" s="224"/>
      <c r="M3931" s="224"/>
      <c r="N3931" s="224" t="s">
        <v>6946</v>
      </c>
      <c r="O3931" s="249" t="s">
        <v>10978</v>
      </c>
      <c r="P3931" s="249" t="s">
        <v>10979</v>
      </c>
      <c r="Q3931" s="226" t="s">
        <v>10980</v>
      </c>
      <c r="R3931" s="212" t="s">
        <v>11148</v>
      </c>
      <c r="S3931" s="213" t="s">
        <v>11149</v>
      </c>
      <c r="T3931" s="236">
        <v>45537</v>
      </c>
      <c r="U3931" s="237" t="s">
        <v>6722</v>
      </c>
      <c r="V3931" s="237">
        <v>45581</v>
      </c>
      <c r="W3931" s="237">
        <v>45588</v>
      </c>
      <c r="X3931" s="237" t="s">
        <v>2</v>
      </c>
      <c r="Y3931" s="237"/>
      <c r="Z3931" s="237" t="s">
        <v>10982</v>
      </c>
      <c r="AA3931" s="225">
        <v>202409</v>
      </c>
      <c r="AB3931" s="246"/>
      <c r="AC3931" s="247" t="s">
        <v>6708</v>
      </c>
      <c r="AD3931" s="247" t="s">
        <v>6709</v>
      </c>
      <c r="AE3931" s="248">
        <v>0</v>
      </c>
      <c r="AF3931" s="247" t="s">
        <v>11048</v>
      </c>
      <c r="AG3931" s="242" t="str">
        <f>IFERROR(VLOOKUP(작성용!A:A,RM!A:D,4,0),"-")</f>
        <v>유수연</v>
      </c>
      <c r="AH3931" s="9" t="s">
        <v>8223</v>
      </c>
      <c r="AI3931" s="238" t="s">
        <v>6721</v>
      </c>
      <c r="AJ3931" s="238" t="s">
        <v>6721</v>
      </c>
      <c r="AK3931" s="238" t="s">
        <v>6726</v>
      </c>
      <c r="AL3931" s="238">
        <v>3930</v>
      </c>
    </row>
    <row r="3932" spans="1:38" x14ac:dyDescent="0.3">
      <c r="A3932" s="223" t="s">
        <v>2830</v>
      </c>
      <c r="B3932" s="223" t="s">
        <v>10977</v>
      </c>
      <c r="C3932" s="244" t="s">
        <v>6717</v>
      </c>
      <c r="D3932" s="240" t="s">
        <v>11150</v>
      </c>
      <c r="E3932" s="239" t="s">
        <v>11151</v>
      </c>
      <c r="F3932" s="243" t="s">
        <v>6729</v>
      </c>
      <c r="G3932" s="214">
        <v>0</v>
      </c>
      <c r="H3932" s="224" t="s">
        <v>6721</v>
      </c>
      <c r="I3932" s="224"/>
      <c r="J3932" s="234"/>
      <c r="K3932" s="224"/>
      <c r="L3932" s="224"/>
      <c r="M3932" s="224"/>
      <c r="N3932" s="224" t="s">
        <v>6946</v>
      </c>
      <c r="O3932" s="249" t="s">
        <v>10978</v>
      </c>
      <c r="P3932" s="249" t="s">
        <v>10979</v>
      </c>
      <c r="Q3932" s="226" t="s">
        <v>10980</v>
      </c>
      <c r="R3932" s="212" t="s">
        <v>11152</v>
      </c>
      <c r="S3932" s="213" t="s">
        <v>11153</v>
      </c>
      <c r="T3932" s="236">
        <v>45537</v>
      </c>
      <c r="U3932" s="237" t="s">
        <v>6722</v>
      </c>
      <c r="V3932" s="237">
        <v>45581</v>
      </c>
      <c r="W3932" s="237">
        <v>45588</v>
      </c>
      <c r="X3932" s="237" t="s">
        <v>2</v>
      </c>
      <c r="Y3932" s="237"/>
      <c r="Z3932" s="237" t="s">
        <v>10982</v>
      </c>
      <c r="AA3932" s="225">
        <v>202409</v>
      </c>
      <c r="AB3932" s="246"/>
      <c r="AC3932" s="247" t="s">
        <v>6708</v>
      </c>
      <c r="AD3932" s="247" t="s">
        <v>6709</v>
      </c>
      <c r="AE3932" s="248">
        <v>0</v>
      </c>
      <c r="AF3932" s="247" t="s">
        <v>10989</v>
      </c>
      <c r="AG3932" s="242" t="str">
        <f>IFERROR(VLOOKUP(작성용!A:A,RM!A:D,4,0),"-")</f>
        <v>유수연</v>
      </c>
      <c r="AH3932" s="9" t="s">
        <v>8223</v>
      </c>
      <c r="AI3932" s="238" t="s">
        <v>6721</v>
      </c>
      <c r="AJ3932" s="238" t="s">
        <v>6721</v>
      </c>
      <c r="AK3932" s="238" t="s">
        <v>6726</v>
      </c>
      <c r="AL3932" s="238">
        <v>3931</v>
      </c>
    </row>
    <row r="3933" spans="1:38" x14ac:dyDescent="0.3">
      <c r="A3933" s="223" t="s">
        <v>2830</v>
      </c>
      <c r="B3933" s="223" t="s">
        <v>10977</v>
      </c>
      <c r="C3933" s="244" t="s">
        <v>6717</v>
      </c>
      <c r="D3933" s="240" t="s">
        <v>11154</v>
      </c>
      <c r="E3933" s="239" t="s">
        <v>11155</v>
      </c>
      <c r="F3933" s="243" t="s">
        <v>6729</v>
      </c>
      <c r="G3933" s="214">
        <v>0</v>
      </c>
      <c r="H3933" s="224" t="s">
        <v>6721</v>
      </c>
      <c r="I3933" s="224"/>
      <c r="J3933" s="234"/>
      <c r="K3933" s="224"/>
      <c r="L3933" s="224"/>
      <c r="M3933" s="224"/>
      <c r="N3933" s="224" t="s">
        <v>6946</v>
      </c>
      <c r="O3933" s="249" t="s">
        <v>10978</v>
      </c>
      <c r="P3933" s="249" t="s">
        <v>10979</v>
      </c>
      <c r="Q3933" s="226" t="s">
        <v>10980</v>
      </c>
      <c r="R3933" s="212" t="s">
        <v>11156</v>
      </c>
      <c r="S3933" s="213" t="s">
        <v>11157</v>
      </c>
      <c r="T3933" s="236">
        <v>45537</v>
      </c>
      <c r="U3933" s="237" t="s">
        <v>6722</v>
      </c>
      <c r="V3933" s="237">
        <v>45581</v>
      </c>
      <c r="W3933" s="237">
        <v>45588</v>
      </c>
      <c r="X3933" s="237" t="s">
        <v>2</v>
      </c>
      <c r="Y3933" s="237"/>
      <c r="Z3933" s="237" t="s">
        <v>10982</v>
      </c>
      <c r="AA3933" s="225">
        <v>202409</v>
      </c>
      <c r="AB3933" s="246"/>
      <c r="AC3933" s="247" t="s">
        <v>6708</v>
      </c>
      <c r="AD3933" s="247" t="s">
        <v>6709</v>
      </c>
      <c r="AE3933" s="248">
        <v>0</v>
      </c>
      <c r="AF3933" s="247" t="s">
        <v>11000</v>
      </c>
      <c r="AG3933" s="242" t="str">
        <f>IFERROR(VLOOKUP(작성용!A:A,RM!A:D,4,0),"-")</f>
        <v>유수연</v>
      </c>
      <c r="AH3933" s="9" t="s">
        <v>8223</v>
      </c>
      <c r="AI3933" s="238" t="s">
        <v>6721</v>
      </c>
      <c r="AJ3933" s="238" t="s">
        <v>6721</v>
      </c>
      <c r="AK3933" s="238" t="s">
        <v>6726</v>
      </c>
      <c r="AL3933" s="238">
        <v>3932</v>
      </c>
    </row>
    <row r="3934" spans="1:38" x14ac:dyDescent="0.3">
      <c r="A3934" s="223" t="s">
        <v>2830</v>
      </c>
      <c r="B3934" s="223" t="s">
        <v>10977</v>
      </c>
      <c r="C3934" s="244" t="s">
        <v>6717</v>
      </c>
      <c r="D3934" s="240" t="s">
        <v>11158</v>
      </c>
      <c r="E3934" s="239" t="s">
        <v>11159</v>
      </c>
      <c r="F3934" s="243" t="s">
        <v>6729</v>
      </c>
      <c r="G3934" s="214">
        <v>0</v>
      </c>
      <c r="H3934" s="224" t="s">
        <v>6721</v>
      </c>
      <c r="I3934" s="224"/>
      <c r="J3934" s="234"/>
      <c r="K3934" s="224"/>
      <c r="L3934" s="224"/>
      <c r="M3934" s="224"/>
      <c r="N3934" s="224" t="s">
        <v>6946</v>
      </c>
      <c r="O3934" s="249" t="s">
        <v>10978</v>
      </c>
      <c r="P3934" s="249" t="s">
        <v>10979</v>
      </c>
      <c r="Q3934" s="226" t="s">
        <v>10980</v>
      </c>
      <c r="R3934" s="212" t="s">
        <v>11160</v>
      </c>
      <c r="S3934" s="213" t="s">
        <v>11158</v>
      </c>
      <c r="T3934" s="236">
        <v>45537</v>
      </c>
      <c r="U3934" s="237" t="s">
        <v>6722</v>
      </c>
      <c r="V3934" s="237">
        <v>45581</v>
      </c>
      <c r="W3934" s="237">
        <v>45588</v>
      </c>
      <c r="X3934" s="237" t="s">
        <v>2</v>
      </c>
      <c r="Y3934" s="237"/>
      <c r="Z3934" s="237" t="s">
        <v>10982</v>
      </c>
      <c r="AA3934" s="225">
        <v>202409</v>
      </c>
      <c r="AB3934" s="246"/>
      <c r="AC3934" s="247" t="s">
        <v>6708</v>
      </c>
      <c r="AD3934" s="247" t="s">
        <v>6709</v>
      </c>
      <c r="AE3934" s="248">
        <v>0</v>
      </c>
      <c r="AF3934" s="247" t="s">
        <v>11004</v>
      </c>
      <c r="AG3934" s="242" t="str">
        <f>IFERROR(VLOOKUP(작성용!A:A,RM!A:D,4,0),"-")</f>
        <v>유수연</v>
      </c>
      <c r="AH3934" s="9" t="s">
        <v>8223</v>
      </c>
      <c r="AI3934" s="238" t="s">
        <v>6721</v>
      </c>
      <c r="AJ3934" s="238" t="s">
        <v>6721</v>
      </c>
      <c r="AK3934" s="238" t="s">
        <v>6726</v>
      </c>
      <c r="AL3934" s="238">
        <v>3933</v>
      </c>
    </row>
    <row r="3935" spans="1:38" x14ac:dyDescent="0.3">
      <c r="A3935" s="223" t="s">
        <v>2830</v>
      </c>
      <c r="B3935" s="223" t="s">
        <v>10977</v>
      </c>
      <c r="C3935" s="244" t="s">
        <v>6717</v>
      </c>
      <c r="D3935" s="240" t="s">
        <v>8424</v>
      </c>
      <c r="E3935" s="239" t="s">
        <v>5118</v>
      </c>
      <c r="F3935" s="243" t="s">
        <v>6729</v>
      </c>
      <c r="G3935" s="214">
        <v>0</v>
      </c>
      <c r="H3935" s="224" t="s">
        <v>6721</v>
      </c>
      <c r="I3935" s="224"/>
      <c r="J3935" s="234"/>
      <c r="K3935" s="224"/>
      <c r="L3935" s="224"/>
      <c r="M3935" s="224"/>
      <c r="N3935" s="224" t="s">
        <v>6946</v>
      </c>
      <c r="O3935" s="249" t="s">
        <v>10978</v>
      </c>
      <c r="P3935" s="249" t="s">
        <v>10979</v>
      </c>
      <c r="Q3935" s="226" t="s">
        <v>10980</v>
      </c>
      <c r="R3935" s="212" t="s">
        <v>5119</v>
      </c>
      <c r="S3935" s="213" t="s">
        <v>11161</v>
      </c>
      <c r="T3935" s="236">
        <v>45537</v>
      </c>
      <c r="U3935" s="237" t="s">
        <v>6722</v>
      </c>
      <c r="V3935" s="237">
        <v>45581</v>
      </c>
      <c r="W3935" s="237">
        <v>45588</v>
      </c>
      <c r="X3935" s="237" t="s">
        <v>2</v>
      </c>
      <c r="Y3935" s="237"/>
      <c r="Z3935" s="237" t="s">
        <v>10982</v>
      </c>
      <c r="AA3935" s="225">
        <v>202409</v>
      </c>
      <c r="AB3935" s="246"/>
      <c r="AC3935" s="247" t="s">
        <v>6708</v>
      </c>
      <c r="AD3935" s="247" t="s">
        <v>6709</v>
      </c>
      <c r="AE3935" s="248">
        <v>0</v>
      </c>
      <c r="AF3935" s="247" t="s">
        <v>11004</v>
      </c>
      <c r="AG3935" s="242" t="str">
        <f>IFERROR(VLOOKUP(작성용!A:A,RM!A:D,4,0),"-")</f>
        <v>유수연</v>
      </c>
      <c r="AH3935" s="9" t="s">
        <v>8223</v>
      </c>
      <c r="AI3935" s="238" t="s">
        <v>6721</v>
      </c>
      <c r="AJ3935" s="238" t="s">
        <v>6721</v>
      </c>
      <c r="AK3935" s="238" t="s">
        <v>6726</v>
      </c>
      <c r="AL3935" s="238">
        <v>3934</v>
      </c>
    </row>
    <row r="3936" spans="1:38" x14ac:dyDescent="0.3">
      <c r="A3936" s="223" t="s">
        <v>2830</v>
      </c>
      <c r="B3936" s="223" t="s">
        <v>10977</v>
      </c>
      <c r="C3936" s="244" t="s">
        <v>6717</v>
      </c>
      <c r="D3936" s="240" t="s">
        <v>8065</v>
      </c>
      <c r="E3936" s="239" t="s">
        <v>4677</v>
      </c>
      <c r="F3936" s="243" t="s">
        <v>6729</v>
      </c>
      <c r="G3936" s="214">
        <v>0</v>
      </c>
      <c r="H3936" s="224" t="s">
        <v>6721</v>
      </c>
      <c r="I3936" s="224"/>
      <c r="J3936" s="234"/>
      <c r="K3936" s="224"/>
      <c r="L3936" s="224"/>
      <c r="M3936" s="224"/>
      <c r="N3936" s="224" t="s">
        <v>6946</v>
      </c>
      <c r="O3936" s="249" t="s">
        <v>10978</v>
      </c>
      <c r="P3936" s="249" t="s">
        <v>10979</v>
      </c>
      <c r="Q3936" s="226" t="s">
        <v>10980</v>
      </c>
      <c r="R3936" s="212" t="s">
        <v>4678</v>
      </c>
      <c r="S3936" s="213" t="s">
        <v>8065</v>
      </c>
      <c r="T3936" s="236">
        <v>45537</v>
      </c>
      <c r="U3936" s="237" t="s">
        <v>6722</v>
      </c>
      <c r="V3936" s="237">
        <v>45581</v>
      </c>
      <c r="W3936" s="237">
        <v>45588</v>
      </c>
      <c r="X3936" s="237" t="s">
        <v>2</v>
      </c>
      <c r="Y3936" s="237"/>
      <c r="Z3936" s="237" t="s">
        <v>10982</v>
      </c>
      <c r="AA3936" s="225">
        <v>202409</v>
      </c>
      <c r="AB3936" s="246"/>
      <c r="AC3936" s="247" t="s">
        <v>6708</v>
      </c>
      <c r="AD3936" s="247" t="s">
        <v>6709</v>
      </c>
      <c r="AE3936" s="248">
        <v>0</v>
      </c>
      <c r="AF3936" s="247" t="s">
        <v>10995</v>
      </c>
      <c r="AG3936" s="242" t="str">
        <f>IFERROR(VLOOKUP(작성용!A:A,RM!A:D,4,0),"-")</f>
        <v>유수연</v>
      </c>
      <c r="AH3936" s="9" t="s">
        <v>8223</v>
      </c>
      <c r="AI3936" s="238" t="s">
        <v>6721</v>
      </c>
      <c r="AJ3936" s="238" t="s">
        <v>6721</v>
      </c>
      <c r="AK3936" s="238" t="s">
        <v>6726</v>
      </c>
      <c r="AL3936" s="238">
        <v>3935</v>
      </c>
    </row>
    <row r="3937" spans="1:38" x14ac:dyDescent="0.3">
      <c r="A3937" s="223" t="s">
        <v>2830</v>
      </c>
      <c r="B3937" s="223" t="s">
        <v>10977</v>
      </c>
      <c r="C3937" s="244" t="s">
        <v>6717</v>
      </c>
      <c r="D3937" s="240" t="s">
        <v>7354</v>
      </c>
      <c r="E3937" s="239" t="s">
        <v>4538</v>
      </c>
      <c r="F3937" s="243" t="s">
        <v>6729</v>
      </c>
      <c r="G3937" s="214">
        <v>0</v>
      </c>
      <c r="H3937" s="224" t="s">
        <v>6721</v>
      </c>
      <c r="I3937" s="224"/>
      <c r="J3937" s="234"/>
      <c r="K3937" s="224"/>
      <c r="L3937" s="224"/>
      <c r="M3937" s="224"/>
      <c r="N3937" s="224" t="s">
        <v>6946</v>
      </c>
      <c r="O3937" s="249" t="s">
        <v>10978</v>
      </c>
      <c r="P3937" s="249" t="s">
        <v>10979</v>
      </c>
      <c r="Q3937" s="226" t="s">
        <v>10980</v>
      </c>
      <c r="R3937" s="212" t="s">
        <v>4539</v>
      </c>
      <c r="S3937" s="213" t="s">
        <v>7354</v>
      </c>
      <c r="T3937" s="236">
        <v>45537</v>
      </c>
      <c r="U3937" s="237" t="s">
        <v>6722</v>
      </c>
      <c r="V3937" s="237">
        <v>45581</v>
      </c>
      <c r="W3937" s="237">
        <v>45588</v>
      </c>
      <c r="X3937" s="237" t="s">
        <v>2</v>
      </c>
      <c r="Y3937" s="237"/>
      <c r="Z3937" s="237" t="s">
        <v>10982</v>
      </c>
      <c r="AA3937" s="225">
        <v>202409</v>
      </c>
      <c r="AB3937" s="246"/>
      <c r="AC3937" s="247" t="s">
        <v>6708</v>
      </c>
      <c r="AD3937" s="247" t="s">
        <v>6709</v>
      </c>
      <c r="AE3937" s="248">
        <v>0</v>
      </c>
      <c r="AF3937" s="247" t="s">
        <v>10995</v>
      </c>
      <c r="AG3937" s="242" t="str">
        <f>IFERROR(VLOOKUP(작성용!A:A,RM!A:D,4,0),"-")</f>
        <v>유수연</v>
      </c>
      <c r="AH3937" s="9" t="s">
        <v>8223</v>
      </c>
      <c r="AI3937" s="238" t="s">
        <v>6721</v>
      </c>
      <c r="AJ3937" s="238" t="s">
        <v>6721</v>
      </c>
      <c r="AK3937" s="238" t="s">
        <v>6726</v>
      </c>
      <c r="AL3937" s="238">
        <v>3936</v>
      </c>
    </row>
    <row r="3938" spans="1:38" x14ac:dyDescent="0.3">
      <c r="A3938" s="223" t="s">
        <v>2830</v>
      </c>
      <c r="B3938" s="223" t="s">
        <v>10977</v>
      </c>
      <c r="C3938" s="244" t="s">
        <v>6717</v>
      </c>
      <c r="D3938" s="240" t="s">
        <v>7363</v>
      </c>
      <c r="E3938" s="239" t="s">
        <v>3986</v>
      </c>
      <c r="F3938" s="243" t="s">
        <v>6729</v>
      </c>
      <c r="G3938" s="214">
        <v>0</v>
      </c>
      <c r="H3938" s="224" t="s">
        <v>6721</v>
      </c>
      <c r="I3938" s="224"/>
      <c r="J3938" s="234"/>
      <c r="K3938" s="224"/>
      <c r="L3938" s="224"/>
      <c r="M3938" s="224"/>
      <c r="N3938" s="224" t="s">
        <v>6946</v>
      </c>
      <c r="O3938" s="249" t="s">
        <v>10978</v>
      </c>
      <c r="P3938" s="249" t="s">
        <v>10979</v>
      </c>
      <c r="Q3938" s="226" t="s">
        <v>10980</v>
      </c>
      <c r="R3938" s="212" t="s">
        <v>4189</v>
      </c>
      <c r="S3938" s="213" t="s">
        <v>7363</v>
      </c>
      <c r="T3938" s="236">
        <v>45537</v>
      </c>
      <c r="U3938" s="237" t="s">
        <v>6722</v>
      </c>
      <c r="V3938" s="237">
        <v>45581</v>
      </c>
      <c r="W3938" s="237">
        <v>45588</v>
      </c>
      <c r="X3938" s="237" t="s">
        <v>2</v>
      </c>
      <c r="Y3938" s="237"/>
      <c r="Z3938" s="237" t="s">
        <v>10982</v>
      </c>
      <c r="AA3938" s="225">
        <v>202409</v>
      </c>
      <c r="AB3938" s="246"/>
      <c r="AC3938" s="247" t="s">
        <v>6708</v>
      </c>
      <c r="AD3938" s="247" t="s">
        <v>6709</v>
      </c>
      <c r="AE3938" s="248">
        <v>0</v>
      </c>
      <c r="AF3938" s="247" t="s">
        <v>8223</v>
      </c>
      <c r="AG3938" s="242" t="str">
        <f>IFERROR(VLOOKUP(작성용!A:A,RM!A:D,4,0),"-")</f>
        <v>유수연</v>
      </c>
      <c r="AH3938" s="9" t="s">
        <v>8223</v>
      </c>
      <c r="AI3938" s="238" t="s">
        <v>6721</v>
      </c>
      <c r="AJ3938" s="238" t="s">
        <v>6721</v>
      </c>
      <c r="AK3938" s="238" t="s">
        <v>6726</v>
      </c>
      <c r="AL3938" s="238">
        <v>3937</v>
      </c>
    </row>
    <row r="3939" spans="1:38" x14ac:dyDescent="0.3">
      <c r="A3939" s="223" t="s">
        <v>2830</v>
      </c>
      <c r="B3939" s="223" t="s">
        <v>10977</v>
      </c>
      <c r="C3939" s="244" t="s">
        <v>6717</v>
      </c>
      <c r="D3939" s="240" t="s">
        <v>6739</v>
      </c>
      <c r="E3939" s="239" t="s">
        <v>3987</v>
      </c>
      <c r="F3939" s="243" t="s">
        <v>6729</v>
      </c>
      <c r="G3939" s="214">
        <v>0</v>
      </c>
      <c r="H3939" s="224" t="s">
        <v>6721</v>
      </c>
      <c r="I3939" s="224"/>
      <c r="J3939" s="234"/>
      <c r="K3939" s="224"/>
      <c r="L3939" s="224"/>
      <c r="M3939" s="224"/>
      <c r="N3939" s="224" t="s">
        <v>6946</v>
      </c>
      <c r="O3939" s="249" t="s">
        <v>10978</v>
      </c>
      <c r="P3939" s="249" t="s">
        <v>10979</v>
      </c>
      <c r="Q3939" s="226" t="s">
        <v>10980</v>
      </c>
      <c r="R3939" s="212" t="s">
        <v>4190</v>
      </c>
      <c r="S3939" s="213" t="s">
        <v>6739</v>
      </c>
      <c r="T3939" s="236">
        <v>45537</v>
      </c>
      <c r="U3939" s="237" t="s">
        <v>6722</v>
      </c>
      <c r="V3939" s="237">
        <v>45581</v>
      </c>
      <c r="W3939" s="237">
        <v>45588</v>
      </c>
      <c r="X3939" s="237" t="s">
        <v>2</v>
      </c>
      <c r="Y3939" s="237"/>
      <c r="Z3939" s="237" t="s">
        <v>10982</v>
      </c>
      <c r="AA3939" s="225">
        <v>202409</v>
      </c>
      <c r="AB3939" s="246"/>
      <c r="AC3939" s="247" t="s">
        <v>6708</v>
      </c>
      <c r="AD3939" s="247" t="s">
        <v>6709</v>
      </c>
      <c r="AE3939" s="248">
        <v>0</v>
      </c>
      <c r="AF3939" s="247" t="s">
        <v>8223</v>
      </c>
      <c r="AG3939" s="242" t="str">
        <f>IFERROR(VLOOKUP(작성용!A:A,RM!A:D,4,0),"-")</f>
        <v>유수연</v>
      </c>
      <c r="AH3939" s="9" t="s">
        <v>8223</v>
      </c>
      <c r="AI3939" s="238" t="s">
        <v>6721</v>
      </c>
      <c r="AJ3939" s="238" t="s">
        <v>6721</v>
      </c>
      <c r="AK3939" s="238" t="s">
        <v>6726</v>
      </c>
      <c r="AL3939" s="238">
        <v>3938</v>
      </c>
    </row>
    <row r="3940" spans="1:38" x14ac:dyDescent="0.3">
      <c r="A3940" s="223" t="s">
        <v>2830</v>
      </c>
      <c r="B3940" s="223" t="s">
        <v>10977</v>
      </c>
      <c r="C3940" s="244" t="s">
        <v>6717</v>
      </c>
      <c r="D3940" s="240" t="s">
        <v>8076</v>
      </c>
      <c r="E3940" s="239" t="s">
        <v>4699</v>
      </c>
      <c r="F3940" s="243" t="s">
        <v>6729</v>
      </c>
      <c r="G3940" s="214">
        <v>0</v>
      </c>
      <c r="H3940" s="224" t="s">
        <v>6721</v>
      </c>
      <c r="I3940" s="224"/>
      <c r="J3940" s="234"/>
      <c r="K3940" s="224"/>
      <c r="L3940" s="224"/>
      <c r="M3940" s="224"/>
      <c r="N3940" s="224" t="s">
        <v>6946</v>
      </c>
      <c r="O3940" s="249" t="s">
        <v>10978</v>
      </c>
      <c r="P3940" s="249" t="s">
        <v>10979</v>
      </c>
      <c r="Q3940" s="226" t="s">
        <v>10980</v>
      </c>
      <c r="R3940" s="212" t="s">
        <v>4700</v>
      </c>
      <c r="S3940" s="213" t="s">
        <v>8076</v>
      </c>
      <c r="T3940" s="236">
        <v>45537</v>
      </c>
      <c r="U3940" s="237" t="s">
        <v>6722</v>
      </c>
      <c r="V3940" s="237">
        <v>45581</v>
      </c>
      <c r="W3940" s="237">
        <v>45588</v>
      </c>
      <c r="X3940" s="237" t="s">
        <v>2</v>
      </c>
      <c r="Y3940" s="237"/>
      <c r="Z3940" s="237" t="s">
        <v>10982</v>
      </c>
      <c r="AA3940" s="225">
        <v>202409</v>
      </c>
      <c r="AB3940" s="246"/>
      <c r="AC3940" s="247" t="s">
        <v>6708</v>
      </c>
      <c r="AD3940" s="247" t="s">
        <v>6709</v>
      </c>
      <c r="AE3940" s="248">
        <v>0</v>
      </c>
      <c r="AF3940" s="247" t="s">
        <v>11000</v>
      </c>
      <c r="AG3940" s="242" t="str">
        <f>IFERROR(VLOOKUP(작성용!A:A,RM!A:D,4,0),"-")</f>
        <v>유수연</v>
      </c>
      <c r="AH3940" s="9" t="s">
        <v>8223</v>
      </c>
      <c r="AI3940" s="238" t="s">
        <v>6721</v>
      </c>
      <c r="AJ3940" s="238" t="s">
        <v>6721</v>
      </c>
      <c r="AK3940" s="238" t="s">
        <v>6726</v>
      </c>
      <c r="AL3940" s="238">
        <v>3939</v>
      </c>
    </row>
    <row r="3941" spans="1:38" x14ac:dyDescent="0.3">
      <c r="A3941" s="223" t="s">
        <v>2830</v>
      </c>
      <c r="B3941" s="223" t="s">
        <v>10977</v>
      </c>
      <c r="C3941" s="244" t="s">
        <v>6717</v>
      </c>
      <c r="D3941" s="240" t="s">
        <v>8130</v>
      </c>
      <c r="E3941" s="239" t="s">
        <v>4823</v>
      </c>
      <c r="F3941" s="243" t="s">
        <v>6729</v>
      </c>
      <c r="G3941" s="214">
        <v>0</v>
      </c>
      <c r="H3941" s="224" t="s">
        <v>6721</v>
      </c>
      <c r="I3941" s="224"/>
      <c r="J3941" s="234"/>
      <c r="K3941" s="224"/>
      <c r="L3941" s="224"/>
      <c r="M3941" s="224"/>
      <c r="N3941" s="224" t="s">
        <v>6946</v>
      </c>
      <c r="O3941" s="249" t="s">
        <v>10978</v>
      </c>
      <c r="P3941" s="249" t="s">
        <v>10979</v>
      </c>
      <c r="Q3941" s="226" t="s">
        <v>10980</v>
      </c>
      <c r="R3941" s="212" t="s">
        <v>4824</v>
      </c>
      <c r="S3941" s="213" t="s">
        <v>8130</v>
      </c>
      <c r="T3941" s="236">
        <v>45537</v>
      </c>
      <c r="U3941" s="237" t="s">
        <v>6722</v>
      </c>
      <c r="V3941" s="237">
        <v>45581</v>
      </c>
      <c r="W3941" s="237">
        <v>45588</v>
      </c>
      <c r="X3941" s="237" t="s">
        <v>2</v>
      </c>
      <c r="Y3941" s="237"/>
      <c r="Z3941" s="237" t="s">
        <v>10982</v>
      </c>
      <c r="AA3941" s="225">
        <v>202409</v>
      </c>
      <c r="AB3941" s="246"/>
      <c r="AC3941" s="247" t="s">
        <v>6708</v>
      </c>
      <c r="AD3941" s="247" t="s">
        <v>6709</v>
      </c>
      <c r="AE3941" s="248">
        <v>0</v>
      </c>
      <c r="AF3941" s="247" t="s">
        <v>11000</v>
      </c>
      <c r="AG3941" s="242" t="str">
        <f>IFERROR(VLOOKUP(작성용!A:A,RM!A:D,4,0),"-")</f>
        <v>유수연</v>
      </c>
      <c r="AH3941" s="9" t="s">
        <v>8223</v>
      </c>
      <c r="AI3941" s="238" t="s">
        <v>6721</v>
      </c>
      <c r="AJ3941" s="238" t="s">
        <v>6721</v>
      </c>
      <c r="AK3941" s="238" t="s">
        <v>6726</v>
      </c>
      <c r="AL3941" s="238">
        <v>3940</v>
      </c>
    </row>
    <row r="3942" spans="1:38" x14ac:dyDescent="0.3">
      <c r="A3942" s="232" t="s">
        <v>11162</v>
      </c>
      <c r="B3942" s="232" t="s">
        <v>11163</v>
      </c>
      <c r="C3942" s="244" t="s">
        <v>6717</v>
      </c>
      <c r="D3942" s="240" t="s">
        <v>11163</v>
      </c>
      <c r="E3942" s="239">
        <v>1201110002056</v>
      </c>
      <c r="F3942" s="243" t="s">
        <v>6931</v>
      </c>
      <c r="G3942" s="245">
        <v>47</v>
      </c>
      <c r="H3942" s="234" t="s">
        <v>6721</v>
      </c>
      <c r="I3942" s="275"/>
      <c r="J3942" s="234"/>
      <c r="K3942" s="275"/>
      <c r="L3942" s="275"/>
      <c r="M3942" s="275"/>
      <c r="N3942" s="233" t="s">
        <v>6946</v>
      </c>
      <c r="O3942" s="226" t="s">
        <v>11164</v>
      </c>
      <c r="P3942" s="226" t="s">
        <v>11165</v>
      </c>
      <c r="Q3942" s="226" t="s">
        <v>11166</v>
      </c>
      <c r="R3942" s="212" t="s">
        <v>2</v>
      </c>
      <c r="S3942" s="213" t="s">
        <v>6721</v>
      </c>
      <c r="T3942" s="236">
        <v>45537</v>
      </c>
      <c r="U3942" s="237" t="s">
        <v>11167</v>
      </c>
      <c r="V3942" s="237">
        <v>45545</v>
      </c>
      <c r="W3942" s="237">
        <v>45555</v>
      </c>
      <c r="X3942" s="237" t="s">
        <v>2</v>
      </c>
      <c r="Y3942" s="225"/>
      <c r="Z3942" s="225" t="s">
        <v>11168</v>
      </c>
      <c r="AA3942" s="246">
        <v>202409</v>
      </c>
      <c r="AB3942" s="246"/>
      <c r="AC3942" s="247" t="s">
        <v>6928</v>
      </c>
      <c r="AD3942" s="247" t="s">
        <v>6910</v>
      </c>
      <c r="AE3942" s="248">
        <v>0</v>
      </c>
      <c r="AF3942" s="247" t="s">
        <v>6910</v>
      </c>
      <c r="AG3942" s="242" t="str">
        <f>IFERROR(VLOOKUP(작성용!A:A,RM!A:D,4,0),"-")</f>
        <v>메자닌평가팀</v>
      </c>
      <c r="AH3942" s="9" t="s">
        <v>6923</v>
      </c>
      <c r="AI3942" s="238" t="s">
        <v>6721</v>
      </c>
      <c r="AJ3942" s="238" t="s">
        <v>6929</v>
      </c>
      <c r="AK3942" s="238" t="s">
        <v>6726</v>
      </c>
      <c r="AL3942" s="238">
        <v>3941</v>
      </c>
    </row>
    <row r="3943" spans="1:38" x14ac:dyDescent="0.3">
      <c r="A3943" s="232" t="s">
        <v>11169</v>
      </c>
      <c r="B3943" s="232" t="s">
        <v>11170</v>
      </c>
      <c r="C3943" s="244" t="s">
        <v>6717</v>
      </c>
      <c r="D3943" s="276" t="s">
        <v>11171</v>
      </c>
      <c r="E3943" s="215">
        <v>1942110046806</v>
      </c>
      <c r="F3943" s="233" t="s">
        <v>11172</v>
      </c>
      <c r="G3943" s="214">
        <v>0</v>
      </c>
      <c r="H3943" s="234" t="s">
        <v>11173</v>
      </c>
      <c r="I3943" s="234"/>
      <c r="J3943" s="234"/>
      <c r="K3943" s="234"/>
      <c r="L3943" s="234"/>
      <c r="M3943" s="234"/>
      <c r="N3943" s="233" t="s">
        <v>11174</v>
      </c>
      <c r="O3943" s="233" t="s">
        <v>11175</v>
      </c>
      <c r="P3943" s="233" t="s">
        <v>11176</v>
      </c>
      <c r="Q3943" s="233" t="s">
        <v>11177</v>
      </c>
      <c r="R3943" s="212" t="s">
        <v>11178</v>
      </c>
      <c r="S3943" s="212" t="s">
        <v>11178</v>
      </c>
      <c r="T3943" s="236">
        <v>45537</v>
      </c>
      <c r="U3943" s="237" t="s">
        <v>11179</v>
      </c>
      <c r="V3943" s="237">
        <v>45548</v>
      </c>
      <c r="W3943" s="237">
        <v>45555</v>
      </c>
      <c r="X3943" s="237" t="s">
        <v>11180</v>
      </c>
      <c r="Y3943" s="225"/>
      <c r="Z3943" s="225" t="s">
        <v>11181</v>
      </c>
      <c r="AA3943" s="246">
        <v>202406</v>
      </c>
      <c r="AB3943" s="246"/>
      <c r="AC3943" s="247" t="s">
        <v>11182</v>
      </c>
      <c r="AD3943" s="247" t="s">
        <v>11213</v>
      </c>
      <c r="AE3943" s="248">
        <v>1</v>
      </c>
      <c r="AF3943" s="247" t="s">
        <v>11183</v>
      </c>
      <c r="AG3943" s="9" t="str">
        <f>IFERROR(VLOOKUP(작성용!A:A,RM!A:D,4,0),"-")</f>
        <v>백형진</v>
      </c>
      <c r="AH3943" s="9" t="s">
        <v>3585</v>
      </c>
      <c r="AI3943" s="238" t="s">
        <v>11184</v>
      </c>
      <c r="AJ3943" s="238" t="s">
        <v>2</v>
      </c>
      <c r="AK3943" s="238" t="s">
        <v>11185</v>
      </c>
      <c r="AL3943" s="238">
        <v>3942</v>
      </c>
    </row>
    <row r="3944" spans="1:38" x14ac:dyDescent="0.3">
      <c r="A3944" s="232" t="s">
        <v>1382</v>
      </c>
      <c r="B3944" s="232" t="s">
        <v>11186</v>
      </c>
      <c r="C3944" s="244" t="s">
        <v>6717</v>
      </c>
      <c r="D3944" s="240" t="s">
        <v>11186</v>
      </c>
      <c r="E3944" s="239">
        <v>1344110020543</v>
      </c>
      <c r="F3944" s="243" t="s">
        <v>7013</v>
      </c>
      <c r="G3944" s="245">
        <v>2</v>
      </c>
      <c r="H3944" s="234" t="s">
        <v>6721</v>
      </c>
      <c r="I3944" s="234"/>
      <c r="J3944" s="234"/>
      <c r="K3944" s="234"/>
      <c r="L3944" s="234"/>
      <c r="M3944" s="234"/>
      <c r="N3944" s="233" t="s">
        <v>6946</v>
      </c>
      <c r="O3944" s="226" t="s">
        <v>11187</v>
      </c>
      <c r="P3944" s="226" t="s">
        <v>11188</v>
      </c>
      <c r="Q3944" s="226" t="s">
        <v>11189</v>
      </c>
      <c r="R3944" s="212" t="s">
        <v>2</v>
      </c>
      <c r="S3944" s="212" t="s">
        <v>6721</v>
      </c>
      <c r="T3944" s="236">
        <v>45537</v>
      </c>
      <c r="U3944" s="237" t="s">
        <v>11190</v>
      </c>
      <c r="V3944" s="237">
        <v>45541</v>
      </c>
      <c r="W3944" s="237">
        <v>45548</v>
      </c>
      <c r="X3944" s="237" t="s">
        <v>2</v>
      </c>
      <c r="Y3944" s="225"/>
      <c r="Z3944" s="225" t="s">
        <v>11191</v>
      </c>
      <c r="AA3944" s="225">
        <v>202409</v>
      </c>
      <c r="AB3944" s="246"/>
      <c r="AC3944" s="247" t="s">
        <v>6928</v>
      </c>
      <c r="AD3944" s="247" t="s">
        <v>6910</v>
      </c>
      <c r="AE3944" s="248">
        <v>0</v>
      </c>
      <c r="AF3944" s="247" t="s">
        <v>6910</v>
      </c>
      <c r="AG3944" s="242" t="str">
        <f>IFERROR(VLOOKUP(작성용!A:A,RM!A:D,4,0),"-")</f>
        <v>메자닌평가팀</v>
      </c>
      <c r="AH3944" s="9" t="s">
        <v>6923</v>
      </c>
      <c r="AI3944" s="238" t="s">
        <v>6721</v>
      </c>
      <c r="AJ3944" s="238" t="s">
        <v>6929</v>
      </c>
      <c r="AK3944" s="238" t="s">
        <v>6726</v>
      </c>
      <c r="AL3944" s="238">
        <v>3943</v>
      </c>
    </row>
    <row r="3945" spans="1:38" x14ac:dyDescent="0.3">
      <c r="A3945" s="232" t="s">
        <v>1382</v>
      </c>
      <c r="B3945" s="232" t="s">
        <v>11186</v>
      </c>
      <c r="C3945" s="244" t="s">
        <v>6717</v>
      </c>
      <c r="D3945" s="240" t="s">
        <v>11186</v>
      </c>
      <c r="E3945" s="239">
        <v>1344110020543</v>
      </c>
      <c r="F3945" s="243" t="s">
        <v>6931</v>
      </c>
      <c r="G3945" s="245">
        <v>8</v>
      </c>
      <c r="H3945" s="234" t="s">
        <v>6721</v>
      </c>
      <c r="I3945" s="234"/>
      <c r="J3945" s="234"/>
      <c r="K3945" s="234"/>
      <c r="L3945" s="234"/>
      <c r="M3945" s="234"/>
      <c r="N3945" s="233" t="s">
        <v>6946</v>
      </c>
      <c r="O3945" s="226" t="s">
        <v>11187</v>
      </c>
      <c r="P3945" s="226" t="s">
        <v>11188</v>
      </c>
      <c r="Q3945" s="226" t="s">
        <v>11189</v>
      </c>
      <c r="R3945" s="212" t="s">
        <v>2</v>
      </c>
      <c r="S3945" s="212" t="s">
        <v>6721</v>
      </c>
      <c r="T3945" s="236">
        <v>45537</v>
      </c>
      <c r="U3945" s="237" t="s">
        <v>11192</v>
      </c>
      <c r="V3945" s="237">
        <v>45541</v>
      </c>
      <c r="W3945" s="237">
        <v>45548</v>
      </c>
      <c r="X3945" s="237" t="s">
        <v>2</v>
      </c>
      <c r="Y3945" s="225"/>
      <c r="Z3945" s="225" t="s">
        <v>11191</v>
      </c>
      <c r="AA3945" s="225">
        <v>202409</v>
      </c>
      <c r="AB3945" s="246"/>
      <c r="AC3945" s="247" t="s">
        <v>6928</v>
      </c>
      <c r="AD3945" s="247" t="s">
        <v>6910</v>
      </c>
      <c r="AE3945" s="248">
        <v>0</v>
      </c>
      <c r="AF3945" s="247" t="s">
        <v>6910</v>
      </c>
      <c r="AG3945" s="242" t="str">
        <f>IFERROR(VLOOKUP(작성용!A:A,RM!A:D,4,0),"-")</f>
        <v>메자닌평가팀</v>
      </c>
      <c r="AH3945" s="9" t="s">
        <v>6923</v>
      </c>
      <c r="AI3945" s="238" t="s">
        <v>6721</v>
      </c>
      <c r="AJ3945" s="238" t="s">
        <v>6929</v>
      </c>
      <c r="AK3945" s="238" t="s">
        <v>6726</v>
      </c>
      <c r="AL3945" s="238">
        <v>3944</v>
      </c>
    </row>
    <row r="3946" spans="1:38" x14ac:dyDescent="0.3">
      <c r="A3946" s="232" t="s">
        <v>3416</v>
      </c>
      <c r="B3946" s="232" t="s">
        <v>11193</v>
      </c>
      <c r="C3946" s="244" t="s">
        <v>6717</v>
      </c>
      <c r="D3946" s="240" t="s">
        <v>11194</v>
      </c>
      <c r="E3946" s="239">
        <v>1101115448950</v>
      </c>
      <c r="F3946" s="243" t="s">
        <v>7172</v>
      </c>
      <c r="G3946" s="214">
        <v>0</v>
      </c>
      <c r="H3946" s="234" t="s">
        <v>6721</v>
      </c>
      <c r="I3946" s="234"/>
      <c r="J3946" s="234"/>
      <c r="K3946" s="234"/>
      <c r="L3946" s="234"/>
      <c r="M3946" s="234"/>
      <c r="N3946" s="234" t="s">
        <v>6946</v>
      </c>
      <c r="O3946" s="249" t="s">
        <v>11195</v>
      </c>
      <c r="P3946" s="249" t="s">
        <v>11196</v>
      </c>
      <c r="Q3946" s="226" t="s">
        <v>11197</v>
      </c>
      <c r="R3946" s="212" t="s">
        <v>2</v>
      </c>
      <c r="S3946" s="213" t="s">
        <v>6721</v>
      </c>
      <c r="T3946" s="236">
        <v>45537</v>
      </c>
      <c r="U3946" s="237" t="s">
        <v>6722</v>
      </c>
      <c r="V3946" s="290">
        <v>45575</v>
      </c>
      <c r="W3946" s="290">
        <v>45582</v>
      </c>
      <c r="X3946" s="237" t="s">
        <v>6721</v>
      </c>
      <c r="Y3946" s="237"/>
      <c r="Z3946" s="237" t="s">
        <v>11198</v>
      </c>
      <c r="AA3946" s="225">
        <v>202409</v>
      </c>
      <c r="AB3946" s="246">
        <v>8</v>
      </c>
      <c r="AC3946" s="236" t="s">
        <v>6963</v>
      </c>
      <c r="AD3946" s="247" t="s">
        <v>7196</v>
      </c>
      <c r="AE3946" s="248">
        <v>1</v>
      </c>
      <c r="AF3946" s="247" t="s">
        <v>7196</v>
      </c>
      <c r="AG3946" s="9" t="str">
        <f>IFERROR(VLOOKUP(작성용!A:A,RM!A:D,4,0),"-")</f>
        <v>이진주</v>
      </c>
      <c r="AH3946" s="9" t="s">
        <v>7100</v>
      </c>
      <c r="AI3946" s="238" t="s">
        <v>6721</v>
      </c>
      <c r="AJ3946" s="238" t="s">
        <v>6929</v>
      </c>
      <c r="AK3946" s="238" t="s">
        <v>6726</v>
      </c>
      <c r="AL3946" s="238">
        <v>3945</v>
      </c>
    </row>
    <row r="3947" spans="1:38" x14ac:dyDescent="0.3">
      <c r="A3947" s="232" t="s">
        <v>3416</v>
      </c>
      <c r="B3947" s="232" t="s">
        <v>11193</v>
      </c>
      <c r="C3947" s="244" t="s">
        <v>6717</v>
      </c>
      <c r="D3947" s="240" t="s">
        <v>7553</v>
      </c>
      <c r="E3947" s="239">
        <v>1101130031821</v>
      </c>
      <c r="F3947" s="243" t="s">
        <v>7105</v>
      </c>
      <c r="G3947" s="214">
        <v>0</v>
      </c>
      <c r="H3947" s="234" t="s">
        <v>6721</v>
      </c>
      <c r="I3947" s="234"/>
      <c r="J3947" s="234"/>
      <c r="K3947" s="234"/>
      <c r="L3947" s="234"/>
      <c r="M3947" s="234"/>
      <c r="N3947" s="234" t="s">
        <v>6946</v>
      </c>
      <c r="O3947" s="249" t="s">
        <v>11195</v>
      </c>
      <c r="P3947" s="249" t="s">
        <v>11196</v>
      </c>
      <c r="Q3947" s="226" t="s">
        <v>11197</v>
      </c>
      <c r="R3947" s="212" t="s">
        <v>2</v>
      </c>
      <c r="S3947" s="213" t="s">
        <v>6721</v>
      </c>
      <c r="T3947" s="236">
        <v>45537</v>
      </c>
      <c r="U3947" s="237" t="s">
        <v>6722</v>
      </c>
      <c r="V3947" s="290">
        <v>45575</v>
      </c>
      <c r="W3947" s="290">
        <v>45582</v>
      </c>
      <c r="X3947" s="237" t="s">
        <v>6721</v>
      </c>
      <c r="Y3947" s="237"/>
      <c r="Z3947" s="237" t="s">
        <v>11198</v>
      </c>
      <c r="AA3947" s="225">
        <v>202409</v>
      </c>
      <c r="AB3947" s="246">
        <v>8</v>
      </c>
      <c r="AC3947" s="236" t="s">
        <v>6963</v>
      </c>
      <c r="AD3947" s="247" t="s">
        <v>7100</v>
      </c>
      <c r="AE3947" s="248">
        <v>0</v>
      </c>
      <c r="AF3947" s="247" t="s">
        <v>7167</v>
      </c>
      <c r="AG3947" s="9" t="str">
        <f>IFERROR(VLOOKUP(작성용!A:A,RM!A:D,4,0),"-")</f>
        <v>이진주</v>
      </c>
      <c r="AH3947" s="9" t="s">
        <v>7100</v>
      </c>
      <c r="AI3947" s="238" t="s">
        <v>6721</v>
      </c>
      <c r="AJ3947" s="238" t="s">
        <v>6929</v>
      </c>
      <c r="AK3947" s="238" t="s">
        <v>6726</v>
      </c>
      <c r="AL3947" s="238">
        <v>3946</v>
      </c>
    </row>
    <row r="3948" spans="1:38" x14ac:dyDescent="0.3">
      <c r="A3948" s="232" t="s">
        <v>3416</v>
      </c>
      <c r="B3948" s="232" t="s">
        <v>11193</v>
      </c>
      <c r="C3948" s="244" t="s">
        <v>6717</v>
      </c>
      <c r="D3948" s="240" t="s">
        <v>11200</v>
      </c>
      <c r="E3948" s="239">
        <v>1101130035667</v>
      </c>
      <c r="F3948" s="243" t="s">
        <v>7105</v>
      </c>
      <c r="G3948" s="214">
        <v>0</v>
      </c>
      <c r="H3948" s="234" t="s">
        <v>6721</v>
      </c>
      <c r="I3948" s="234"/>
      <c r="J3948" s="234"/>
      <c r="K3948" s="234"/>
      <c r="L3948" s="234"/>
      <c r="M3948" s="234"/>
      <c r="N3948" s="234" t="s">
        <v>6946</v>
      </c>
      <c r="O3948" s="249" t="s">
        <v>11195</v>
      </c>
      <c r="P3948" s="249" t="s">
        <v>11196</v>
      </c>
      <c r="Q3948" s="226" t="s">
        <v>11197</v>
      </c>
      <c r="R3948" s="212" t="s">
        <v>2</v>
      </c>
      <c r="S3948" s="213" t="s">
        <v>6721</v>
      </c>
      <c r="T3948" s="236">
        <v>45537</v>
      </c>
      <c r="U3948" s="237" t="s">
        <v>6722</v>
      </c>
      <c r="V3948" s="290">
        <v>45575</v>
      </c>
      <c r="W3948" s="290">
        <v>45582</v>
      </c>
      <c r="X3948" s="237" t="s">
        <v>6721</v>
      </c>
      <c r="Y3948" s="237"/>
      <c r="Z3948" s="237" t="s">
        <v>11198</v>
      </c>
      <c r="AA3948" s="225">
        <v>202409</v>
      </c>
      <c r="AB3948" s="246">
        <v>8</v>
      </c>
      <c r="AC3948" s="236" t="s">
        <v>6963</v>
      </c>
      <c r="AD3948" s="247" t="s">
        <v>7146</v>
      </c>
      <c r="AE3948" s="248">
        <v>1</v>
      </c>
      <c r="AF3948" s="247" t="s">
        <v>7146</v>
      </c>
      <c r="AG3948" s="9" t="str">
        <f>IFERROR(VLOOKUP(작성용!A:A,RM!A:D,4,0),"-")</f>
        <v>이진주</v>
      </c>
      <c r="AH3948" s="9" t="s">
        <v>7100</v>
      </c>
      <c r="AI3948" s="238" t="s">
        <v>6721</v>
      </c>
      <c r="AJ3948" s="238" t="s">
        <v>6929</v>
      </c>
      <c r="AK3948" s="238" t="s">
        <v>6726</v>
      </c>
      <c r="AL3948" s="238">
        <v>3947</v>
      </c>
    </row>
    <row r="3949" spans="1:38" x14ac:dyDescent="0.3">
      <c r="A3949" s="232" t="s">
        <v>2693</v>
      </c>
      <c r="B3949" s="232" t="s">
        <v>11201</v>
      </c>
      <c r="C3949" s="244" t="s">
        <v>6717</v>
      </c>
      <c r="D3949" s="240" t="s">
        <v>11202</v>
      </c>
      <c r="E3949" s="239" t="s">
        <v>11203</v>
      </c>
      <c r="F3949" s="243" t="s">
        <v>6729</v>
      </c>
      <c r="G3949" s="214">
        <v>0</v>
      </c>
      <c r="H3949" s="234" t="s">
        <v>6721</v>
      </c>
      <c r="I3949" s="234"/>
      <c r="J3949" s="234"/>
      <c r="K3949" s="234"/>
      <c r="L3949" s="234"/>
      <c r="M3949" s="234"/>
      <c r="N3949" s="234" t="s">
        <v>6946</v>
      </c>
      <c r="O3949" s="249" t="s">
        <v>11195</v>
      </c>
      <c r="P3949" s="249" t="s">
        <v>11196</v>
      </c>
      <c r="Q3949" s="226" t="s">
        <v>11197</v>
      </c>
      <c r="R3949" s="212" t="s">
        <v>11204</v>
      </c>
      <c r="S3949" s="213" t="s">
        <v>6721</v>
      </c>
      <c r="T3949" s="236">
        <v>45537</v>
      </c>
      <c r="U3949" s="237" t="s">
        <v>6722</v>
      </c>
      <c r="V3949" s="290">
        <v>45575</v>
      </c>
      <c r="W3949" s="290">
        <v>45582</v>
      </c>
      <c r="X3949" s="237" t="s">
        <v>6721</v>
      </c>
      <c r="Y3949" s="237"/>
      <c r="Z3949" s="237" t="s">
        <v>11205</v>
      </c>
      <c r="AA3949" s="225">
        <v>202409</v>
      </c>
      <c r="AB3949" s="246">
        <v>8</v>
      </c>
      <c r="AC3949" s="236" t="s">
        <v>6708</v>
      </c>
      <c r="AD3949" s="247" t="s">
        <v>6709</v>
      </c>
      <c r="AE3949" s="248">
        <v>0</v>
      </c>
      <c r="AF3949" s="247" t="s">
        <v>6709</v>
      </c>
      <c r="AG3949" s="242" t="str">
        <f>IFERROR(VLOOKUP(작성용!A:A,RM!A:D,4,0),"-")</f>
        <v>조민아</v>
      </c>
      <c r="AH3949" s="9" t="s">
        <v>13087</v>
      </c>
      <c r="AI3949" s="238" t="s">
        <v>6721</v>
      </c>
      <c r="AJ3949" s="238" t="s">
        <v>6929</v>
      </c>
      <c r="AK3949" s="238" t="s">
        <v>6726</v>
      </c>
      <c r="AL3949" s="238">
        <v>3948</v>
      </c>
    </row>
    <row r="3950" spans="1:38" x14ac:dyDescent="0.3">
      <c r="A3950" s="232">
        <v>6000894</v>
      </c>
      <c r="B3950" s="232" t="s">
        <v>11206</v>
      </c>
      <c r="C3950" s="244" t="s">
        <v>6717</v>
      </c>
      <c r="D3950" s="240" t="s">
        <v>11207</v>
      </c>
      <c r="E3950" s="239">
        <v>1311110666966</v>
      </c>
      <c r="F3950" s="243" t="s">
        <v>6966</v>
      </c>
      <c r="G3950" s="214">
        <v>0</v>
      </c>
      <c r="H3950" s="234" t="s">
        <v>6721</v>
      </c>
      <c r="I3950" s="234"/>
      <c r="J3950" s="234"/>
      <c r="K3950" s="234"/>
      <c r="L3950" s="234"/>
      <c r="M3950" s="234"/>
      <c r="N3950" s="234" t="s">
        <v>6946</v>
      </c>
      <c r="O3950" s="249"/>
      <c r="P3950" s="249"/>
      <c r="Q3950" s="226"/>
      <c r="R3950" s="212" t="s">
        <v>2</v>
      </c>
      <c r="S3950" s="213" t="s">
        <v>6721</v>
      </c>
      <c r="T3950" s="236" t="s">
        <v>11208</v>
      </c>
      <c r="U3950" s="237" t="s">
        <v>6722</v>
      </c>
      <c r="V3950" s="290">
        <v>45575</v>
      </c>
      <c r="W3950" s="236" t="s">
        <v>6944</v>
      </c>
      <c r="X3950" s="237" t="s">
        <v>6721</v>
      </c>
      <c r="Y3950" s="237"/>
      <c r="Z3950" s="237"/>
      <c r="AA3950" s="225">
        <v>202409</v>
      </c>
      <c r="AB3950" s="246">
        <v>8</v>
      </c>
      <c r="AC3950" s="236" t="s">
        <v>7181</v>
      </c>
      <c r="AD3950" s="247" t="s">
        <v>7146</v>
      </c>
      <c r="AE3950" s="248">
        <v>0</v>
      </c>
      <c r="AF3950" s="247" t="s">
        <v>7146</v>
      </c>
      <c r="AG3950" s="242" t="str">
        <f>IFERROR(VLOOKUP(작성용!A:A,RM!A:D,4,0),"-")</f>
        <v>-</v>
      </c>
      <c r="AH3950" s="9" t="s">
        <v>6721</v>
      </c>
      <c r="AI3950" s="238" t="s">
        <v>6721</v>
      </c>
      <c r="AJ3950" s="238" t="s">
        <v>6721</v>
      </c>
      <c r="AK3950" s="238" t="s">
        <v>7182</v>
      </c>
      <c r="AL3950" s="238">
        <v>3949</v>
      </c>
    </row>
    <row r="3951" spans="1:38" x14ac:dyDescent="0.3">
      <c r="A3951" s="232" t="s">
        <v>433</v>
      </c>
      <c r="B3951" s="232" t="s">
        <v>13026</v>
      </c>
      <c r="C3951" s="244" t="s">
        <v>13027</v>
      </c>
      <c r="D3951" s="240" t="s">
        <v>13028</v>
      </c>
      <c r="E3951" s="239">
        <v>1101117728029</v>
      </c>
      <c r="F3951" s="243" t="s">
        <v>7245</v>
      </c>
      <c r="G3951" s="214">
        <v>0</v>
      </c>
      <c r="H3951" s="234" t="s">
        <v>13029</v>
      </c>
      <c r="I3951" s="234" t="s">
        <v>3673</v>
      </c>
      <c r="J3951" s="234"/>
      <c r="K3951" s="234" t="s">
        <v>3673</v>
      </c>
      <c r="L3951" s="234" t="s">
        <v>3673</v>
      </c>
      <c r="M3951" s="234"/>
      <c r="N3951" s="234" t="s">
        <v>13030</v>
      </c>
      <c r="O3951" s="249" t="s">
        <v>13031</v>
      </c>
      <c r="P3951" s="249" t="s">
        <v>13032</v>
      </c>
      <c r="Q3951" s="226" t="s">
        <v>13033</v>
      </c>
      <c r="R3951" s="212" t="s">
        <v>4273</v>
      </c>
      <c r="S3951" s="213" t="s">
        <v>7073</v>
      </c>
      <c r="T3951" s="236">
        <v>45538</v>
      </c>
      <c r="U3951" s="237" t="s">
        <v>13057</v>
      </c>
      <c r="V3951" s="236">
        <v>45572</v>
      </c>
      <c r="W3951" s="236">
        <v>45580</v>
      </c>
      <c r="X3951" s="237" t="s">
        <v>13034</v>
      </c>
      <c r="Y3951" s="237"/>
      <c r="Z3951" s="237" t="s">
        <v>13058</v>
      </c>
      <c r="AA3951" s="225">
        <v>202409</v>
      </c>
      <c r="AB3951" s="246"/>
      <c r="AC3951" s="236" t="s">
        <v>13035</v>
      </c>
      <c r="AD3951" s="247" t="s">
        <v>142</v>
      </c>
      <c r="AE3951" s="248">
        <v>0.2</v>
      </c>
      <c r="AF3951" s="247" t="s">
        <v>142</v>
      </c>
      <c r="AG3951" s="242" t="str">
        <f>IFERROR(VLOOKUP(작성용!A:A,RM!A:D,4,0),"-")</f>
        <v>김수현</v>
      </c>
      <c r="AH3951" s="9" t="s">
        <v>125</v>
      </c>
      <c r="AI3951" s="238" t="s">
        <v>13036</v>
      </c>
      <c r="AJ3951" s="238" t="s">
        <v>13037</v>
      </c>
      <c r="AK3951" s="238" t="s">
        <v>4134</v>
      </c>
      <c r="AL3951" s="238">
        <v>3950</v>
      </c>
    </row>
    <row r="3952" spans="1:38" x14ac:dyDescent="0.3">
      <c r="A3952" s="232" t="s">
        <v>433</v>
      </c>
      <c r="B3952" s="232" t="s">
        <v>13026</v>
      </c>
      <c r="C3952" s="244" t="s">
        <v>4132</v>
      </c>
      <c r="D3952" s="240" t="s">
        <v>13038</v>
      </c>
      <c r="E3952" s="239">
        <v>1801111065796</v>
      </c>
      <c r="F3952" s="243" t="s">
        <v>8370</v>
      </c>
      <c r="G3952" s="214">
        <v>0</v>
      </c>
      <c r="H3952" s="234" t="s">
        <v>13029</v>
      </c>
      <c r="I3952" s="234" t="s">
        <v>3673</v>
      </c>
      <c r="J3952" s="234"/>
      <c r="K3952" s="234" t="s">
        <v>3673</v>
      </c>
      <c r="L3952" s="234" t="s">
        <v>3673</v>
      </c>
      <c r="M3952" s="234"/>
      <c r="N3952" s="234" t="s">
        <v>85</v>
      </c>
      <c r="O3952" s="249" t="s">
        <v>13031</v>
      </c>
      <c r="P3952" s="249" t="s">
        <v>13032</v>
      </c>
      <c r="Q3952" s="226" t="s">
        <v>13039</v>
      </c>
      <c r="R3952" s="212" t="s">
        <v>4273</v>
      </c>
      <c r="S3952" s="213" t="s">
        <v>13040</v>
      </c>
      <c r="T3952" s="236">
        <v>45538</v>
      </c>
      <c r="U3952" s="237" t="s">
        <v>13057</v>
      </c>
      <c r="V3952" s="236">
        <v>45572</v>
      </c>
      <c r="W3952" s="236">
        <v>45580</v>
      </c>
      <c r="X3952" s="237" t="s">
        <v>3546</v>
      </c>
      <c r="Y3952" s="237"/>
      <c r="Z3952" s="237" t="s">
        <v>13058</v>
      </c>
      <c r="AA3952" s="225">
        <v>202409</v>
      </c>
      <c r="AB3952" s="246"/>
      <c r="AC3952" s="236" t="s">
        <v>6480</v>
      </c>
      <c r="AD3952" s="247" t="s">
        <v>86</v>
      </c>
      <c r="AE3952" s="248">
        <v>1</v>
      </c>
      <c r="AF3952" s="247" t="s">
        <v>86</v>
      </c>
      <c r="AG3952" s="242" t="str">
        <f>IFERROR(VLOOKUP(작성용!A:A,RM!A:D,4,0),"-")</f>
        <v>김수현</v>
      </c>
      <c r="AH3952" s="9" t="s">
        <v>13041</v>
      </c>
      <c r="AI3952" s="238" t="s">
        <v>13042</v>
      </c>
      <c r="AJ3952" s="238" t="s">
        <v>13037</v>
      </c>
      <c r="AK3952" s="238" t="s">
        <v>13043</v>
      </c>
      <c r="AL3952" s="238">
        <v>3951</v>
      </c>
    </row>
    <row r="3953" spans="1:38" x14ac:dyDescent="0.3">
      <c r="A3953" s="232" t="s">
        <v>433</v>
      </c>
      <c r="B3953" s="232" t="s">
        <v>13044</v>
      </c>
      <c r="C3953" s="244" t="s">
        <v>4132</v>
      </c>
      <c r="D3953" s="240" t="s">
        <v>13045</v>
      </c>
      <c r="E3953" s="239">
        <v>1101116330304</v>
      </c>
      <c r="F3953" s="243" t="s">
        <v>13046</v>
      </c>
      <c r="G3953" s="214">
        <v>0</v>
      </c>
      <c r="H3953" s="234" t="s">
        <v>13029</v>
      </c>
      <c r="I3953" s="234" t="s">
        <v>3673</v>
      </c>
      <c r="J3953" s="234"/>
      <c r="K3953" s="234" t="s">
        <v>3673</v>
      </c>
      <c r="L3953" s="234" t="s">
        <v>3673</v>
      </c>
      <c r="M3953" s="234"/>
      <c r="N3953" s="234" t="s">
        <v>13047</v>
      </c>
      <c r="O3953" s="249" t="s">
        <v>13048</v>
      </c>
      <c r="P3953" s="249" t="s">
        <v>13049</v>
      </c>
      <c r="Q3953" s="226" t="s">
        <v>13039</v>
      </c>
      <c r="R3953" s="212" t="s">
        <v>4273</v>
      </c>
      <c r="S3953" s="213" t="s">
        <v>13040</v>
      </c>
      <c r="T3953" s="236">
        <v>45538</v>
      </c>
      <c r="U3953" s="237" t="s">
        <v>13057</v>
      </c>
      <c r="V3953" s="236">
        <v>45572</v>
      </c>
      <c r="W3953" s="236">
        <v>45580</v>
      </c>
      <c r="X3953" s="237" t="s">
        <v>13042</v>
      </c>
      <c r="Y3953" s="237"/>
      <c r="Z3953" s="237" t="s">
        <v>13058</v>
      </c>
      <c r="AA3953" s="225">
        <v>202409</v>
      </c>
      <c r="AB3953" s="246"/>
      <c r="AC3953" s="236" t="s">
        <v>13050</v>
      </c>
      <c r="AD3953" s="247" t="s">
        <v>125</v>
      </c>
      <c r="AE3953" s="248">
        <v>1</v>
      </c>
      <c r="AF3953" s="247" t="s">
        <v>125</v>
      </c>
      <c r="AG3953" s="242" t="str">
        <f>IFERROR(VLOOKUP(작성용!A:A,RM!A:D,4,0),"-")</f>
        <v>김수현</v>
      </c>
      <c r="AH3953" s="9" t="s">
        <v>13041</v>
      </c>
      <c r="AI3953" s="238" t="s">
        <v>13042</v>
      </c>
      <c r="AJ3953" s="238" t="s">
        <v>13037</v>
      </c>
      <c r="AK3953" s="238" t="s">
        <v>13051</v>
      </c>
      <c r="AL3953" s="238">
        <v>3952</v>
      </c>
    </row>
    <row r="3954" spans="1:38" x14ac:dyDescent="0.3">
      <c r="A3954" s="232" t="s">
        <v>433</v>
      </c>
      <c r="B3954" s="232" t="s">
        <v>13044</v>
      </c>
      <c r="C3954" s="244" t="s">
        <v>4132</v>
      </c>
      <c r="D3954" s="240" t="s">
        <v>13052</v>
      </c>
      <c r="E3954" s="239">
        <v>1101117320180</v>
      </c>
      <c r="F3954" s="243" t="s">
        <v>13053</v>
      </c>
      <c r="G3954" s="214">
        <v>0</v>
      </c>
      <c r="H3954" s="234" t="s">
        <v>3546</v>
      </c>
      <c r="I3954" s="234" t="s">
        <v>3673</v>
      </c>
      <c r="J3954" s="234"/>
      <c r="K3954" s="234" t="s">
        <v>3673</v>
      </c>
      <c r="L3954" s="234" t="s">
        <v>3673</v>
      </c>
      <c r="M3954" s="234"/>
      <c r="N3954" s="234" t="s">
        <v>13054</v>
      </c>
      <c r="O3954" s="249" t="s">
        <v>13031</v>
      </c>
      <c r="P3954" s="249" t="s">
        <v>13049</v>
      </c>
      <c r="Q3954" s="226" t="s">
        <v>13055</v>
      </c>
      <c r="R3954" s="212" t="s">
        <v>4273</v>
      </c>
      <c r="S3954" s="213" t="s">
        <v>7073</v>
      </c>
      <c r="T3954" s="236">
        <v>45538</v>
      </c>
      <c r="U3954" s="237" t="s">
        <v>13057</v>
      </c>
      <c r="V3954" s="236">
        <v>45572</v>
      </c>
      <c r="W3954" s="236">
        <v>45580</v>
      </c>
      <c r="X3954" s="237" t="s">
        <v>13042</v>
      </c>
      <c r="Y3954" s="237"/>
      <c r="Z3954" s="237" t="s">
        <v>13058</v>
      </c>
      <c r="AA3954" s="225">
        <v>202409</v>
      </c>
      <c r="AB3954" s="246"/>
      <c r="AC3954" s="236" t="s">
        <v>6480</v>
      </c>
      <c r="AD3954" s="247" t="s">
        <v>13056</v>
      </c>
      <c r="AE3954" s="248">
        <v>1</v>
      </c>
      <c r="AF3954" s="247" t="s">
        <v>13056</v>
      </c>
      <c r="AG3954" s="242" t="str">
        <f>IFERROR(VLOOKUP(작성용!A:A,RM!A:D,4,0),"-")</f>
        <v>김수현</v>
      </c>
      <c r="AH3954" s="9" t="s">
        <v>13041</v>
      </c>
      <c r="AI3954" s="238" t="s">
        <v>13042</v>
      </c>
      <c r="AJ3954" s="238" t="s">
        <v>13037</v>
      </c>
      <c r="AK3954" s="238" t="s">
        <v>13051</v>
      </c>
      <c r="AL3954" s="238">
        <v>3953</v>
      </c>
    </row>
    <row r="3955" spans="1:38" x14ac:dyDescent="0.3">
      <c r="A3955" s="232" t="s">
        <v>2570</v>
      </c>
      <c r="B3955" s="232" t="s">
        <v>13063</v>
      </c>
      <c r="C3955" s="244" t="s">
        <v>13064</v>
      </c>
      <c r="D3955" s="240" t="s">
        <v>13065</v>
      </c>
      <c r="E3955" s="239">
        <v>1101117869930</v>
      </c>
      <c r="F3955" s="243" t="s">
        <v>7558</v>
      </c>
      <c r="G3955" s="214">
        <v>2</v>
      </c>
      <c r="H3955" s="234" t="s">
        <v>6494</v>
      </c>
      <c r="I3955" s="234"/>
      <c r="J3955" s="234"/>
      <c r="K3955" s="234"/>
      <c r="L3955" s="234"/>
      <c r="M3955" s="234"/>
      <c r="N3955" s="234" t="s">
        <v>4141</v>
      </c>
      <c r="O3955" s="249" t="s">
        <v>13066</v>
      </c>
      <c r="P3955" s="249" t="s">
        <v>13067</v>
      </c>
      <c r="Q3955" s="226" t="s">
        <v>13068</v>
      </c>
      <c r="R3955" s="212" t="s">
        <v>2</v>
      </c>
      <c r="S3955" s="213" t="s">
        <v>13069</v>
      </c>
      <c r="T3955" s="236">
        <v>45538</v>
      </c>
      <c r="U3955" s="237" t="s">
        <v>13057</v>
      </c>
      <c r="V3955" s="236">
        <v>45572</v>
      </c>
      <c r="W3955" s="236">
        <v>45579</v>
      </c>
      <c r="X3955" s="237" t="s">
        <v>13042</v>
      </c>
      <c r="Y3955" s="237"/>
      <c r="Z3955" s="237" t="s">
        <v>13084</v>
      </c>
      <c r="AA3955" s="241">
        <v>202409</v>
      </c>
      <c r="AB3955" s="246"/>
      <c r="AC3955" s="236" t="s">
        <v>13070</v>
      </c>
      <c r="AD3955" s="247" t="s">
        <v>125</v>
      </c>
      <c r="AE3955" s="248">
        <v>1</v>
      </c>
      <c r="AF3955" s="247" t="s">
        <v>125</v>
      </c>
      <c r="AG3955" s="242" t="str">
        <f>IFERROR(VLOOKUP(작성용!A:A,RM!A:D,4,0),"-")</f>
        <v>김수현</v>
      </c>
      <c r="AH3955" s="9" t="s">
        <v>13041</v>
      </c>
      <c r="AI3955" s="238" t="s">
        <v>3546</v>
      </c>
      <c r="AJ3955" s="238" t="s">
        <v>13037</v>
      </c>
      <c r="AK3955" s="238" t="s">
        <v>13051</v>
      </c>
      <c r="AL3955" s="238">
        <v>3954</v>
      </c>
    </row>
    <row r="3956" spans="1:38" x14ac:dyDescent="0.3">
      <c r="A3956" s="232" t="s">
        <v>2570</v>
      </c>
      <c r="B3956" s="232" t="s">
        <v>13063</v>
      </c>
      <c r="C3956" s="244" t="s">
        <v>4132</v>
      </c>
      <c r="D3956" s="240" t="s">
        <v>13071</v>
      </c>
      <c r="E3956" s="239">
        <v>1101117998797</v>
      </c>
      <c r="F3956" s="243" t="s">
        <v>13072</v>
      </c>
      <c r="G3956" s="214">
        <v>0</v>
      </c>
      <c r="H3956" s="234" t="s">
        <v>13073</v>
      </c>
      <c r="I3956" s="234"/>
      <c r="J3956" s="234"/>
      <c r="K3956" s="234"/>
      <c r="L3956" s="234"/>
      <c r="M3956" s="234"/>
      <c r="N3956" s="234" t="s">
        <v>13074</v>
      </c>
      <c r="O3956" s="249" t="s">
        <v>13075</v>
      </c>
      <c r="P3956" s="249" t="s">
        <v>13076</v>
      </c>
      <c r="Q3956" s="226" t="s">
        <v>13077</v>
      </c>
      <c r="R3956" s="212" t="s">
        <v>2</v>
      </c>
      <c r="S3956" s="213" t="s">
        <v>13078</v>
      </c>
      <c r="T3956" s="236">
        <v>45538</v>
      </c>
      <c r="U3956" s="237" t="s">
        <v>13057</v>
      </c>
      <c r="V3956" s="236">
        <v>45572</v>
      </c>
      <c r="W3956" s="236">
        <v>45579</v>
      </c>
      <c r="X3956" s="237" t="s">
        <v>13042</v>
      </c>
      <c r="Y3956" s="237"/>
      <c r="Z3956" s="237" t="s">
        <v>13084</v>
      </c>
      <c r="AA3956" s="241">
        <v>202409</v>
      </c>
      <c r="AB3956" s="246"/>
      <c r="AC3956" s="236" t="s">
        <v>8285</v>
      </c>
      <c r="AD3956" s="247" t="s">
        <v>13079</v>
      </c>
      <c r="AE3956" s="248">
        <v>1</v>
      </c>
      <c r="AF3956" s="247" t="s">
        <v>13079</v>
      </c>
      <c r="AG3956" s="242" t="str">
        <f>IFERROR(VLOOKUP(작성용!A:A,RM!A:D,4,0),"-")</f>
        <v>김수현</v>
      </c>
      <c r="AH3956" s="9" t="s">
        <v>13041</v>
      </c>
      <c r="AI3956" s="238" t="s">
        <v>3546</v>
      </c>
      <c r="AJ3956" s="238" t="s">
        <v>13037</v>
      </c>
      <c r="AK3956" s="238" t="s">
        <v>13051</v>
      </c>
      <c r="AL3956" s="238">
        <v>3955</v>
      </c>
    </row>
    <row r="3957" spans="1:38" x14ac:dyDescent="0.3">
      <c r="A3957" s="232" t="s">
        <v>2570</v>
      </c>
      <c r="B3957" s="232" t="s">
        <v>13080</v>
      </c>
      <c r="C3957" s="244" t="s">
        <v>4132</v>
      </c>
      <c r="D3957" s="240" t="s">
        <v>13071</v>
      </c>
      <c r="E3957" s="239">
        <v>1101117998797</v>
      </c>
      <c r="F3957" s="243" t="s">
        <v>13081</v>
      </c>
      <c r="G3957" s="214">
        <v>0</v>
      </c>
      <c r="H3957" s="234" t="s">
        <v>13082</v>
      </c>
      <c r="I3957" s="234"/>
      <c r="J3957" s="234"/>
      <c r="K3957" s="234"/>
      <c r="L3957" s="234"/>
      <c r="M3957" s="234"/>
      <c r="N3957" s="234" t="s">
        <v>4141</v>
      </c>
      <c r="O3957" s="249" t="s">
        <v>13075</v>
      </c>
      <c r="P3957" s="249" t="s">
        <v>13076</v>
      </c>
      <c r="Q3957" s="226" t="s">
        <v>13077</v>
      </c>
      <c r="R3957" s="212" t="s">
        <v>2</v>
      </c>
      <c r="S3957" s="213" t="s">
        <v>3546</v>
      </c>
      <c r="T3957" s="236">
        <v>45538</v>
      </c>
      <c r="U3957" s="237" t="s">
        <v>13057</v>
      </c>
      <c r="V3957" s="236">
        <v>45572</v>
      </c>
      <c r="W3957" s="236">
        <v>45579</v>
      </c>
      <c r="X3957" s="237" t="s">
        <v>13042</v>
      </c>
      <c r="Y3957" s="237"/>
      <c r="Z3957" s="237" t="s">
        <v>13084</v>
      </c>
      <c r="AA3957" s="241">
        <v>202409</v>
      </c>
      <c r="AB3957" s="246"/>
      <c r="AC3957" s="236" t="s">
        <v>13083</v>
      </c>
      <c r="AD3957" s="247" t="s">
        <v>188</v>
      </c>
      <c r="AE3957" s="248">
        <v>0</v>
      </c>
      <c r="AF3957" s="247" t="s">
        <v>188</v>
      </c>
      <c r="AG3957" s="242" t="str">
        <f>IFERROR(VLOOKUP(작성용!A:A,RM!A:D,4,0),"-")</f>
        <v>김수현</v>
      </c>
      <c r="AH3957" s="9" t="s">
        <v>125</v>
      </c>
      <c r="AI3957" s="238" t="s">
        <v>13042</v>
      </c>
      <c r="AJ3957" s="238" t="s">
        <v>4133</v>
      </c>
      <c r="AK3957" s="238" t="s">
        <v>13051</v>
      </c>
      <c r="AL3957" s="238">
        <v>3956</v>
      </c>
    </row>
    <row r="3958" spans="1:38" x14ac:dyDescent="0.3">
      <c r="A3958" s="232" t="s">
        <v>3555</v>
      </c>
      <c r="B3958" s="232" t="s">
        <v>11376</v>
      </c>
      <c r="C3958" s="244" t="s">
        <v>4132</v>
      </c>
      <c r="D3958" s="240" t="s">
        <v>12218</v>
      </c>
      <c r="E3958" s="239" t="s">
        <v>4106</v>
      </c>
      <c r="F3958" s="243" t="s">
        <v>4137</v>
      </c>
      <c r="G3958" s="214">
        <v>0</v>
      </c>
      <c r="H3958" s="234" t="s">
        <v>3546</v>
      </c>
      <c r="I3958" s="234"/>
      <c r="J3958" s="234"/>
      <c r="K3958" s="234"/>
      <c r="L3958" s="234"/>
      <c r="M3958" s="234"/>
      <c r="N3958" s="234" t="s">
        <v>13093</v>
      </c>
      <c r="O3958" s="249" t="s">
        <v>12202</v>
      </c>
      <c r="P3958" s="249" t="s">
        <v>13094</v>
      </c>
      <c r="Q3958" s="226" t="s">
        <v>12200</v>
      </c>
      <c r="R3958" s="212" t="s">
        <v>12199</v>
      </c>
      <c r="S3958" s="213" t="s">
        <v>4107</v>
      </c>
      <c r="T3958" s="236">
        <v>45538</v>
      </c>
      <c r="U3958" s="237" t="s">
        <v>13057</v>
      </c>
      <c r="V3958" s="236">
        <v>45572</v>
      </c>
      <c r="W3958" s="236">
        <v>45582</v>
      </c>
      <c r="X3958" s="237" t="s">
        <v>3546</v>
      </c>
      <c r="Y3958" s="237"/>
      <c r="Z3958" s="237" t="s">
        <v>13162</v>
      </c>
      <c r="AA3958" s="241">
        <v>202409</v>
      </c>
      <c r="AB3958" s="246"/>
      <c r="AC3958" s="236" t="s">
        <v>4138</v>
      </c>
      <c r="AD3958" s="247" t="s">
        <v>4140</v>
      </c>
      <c r="AE3958" s="248">
        <v>0</v>
      </c>
      <c r="AF3958" s="247" t="s">
        <v>4140</v>
      </c>
      <c r="AG3958" s="242" t="str">
        <f>IFERROR(VLOOKUP(작성용!A:A,RM!A:D,4,0),"-")</f>
        <v>유수연</v>
      </c>
      <c r="AH3958" s="9" t="s">
        <v>13096</v>
      </c>
      <c r="AI3958" s="238" t="s">
        <v>3546</v>
      </c>
      <c r="AJ3958" s="238" t="s">
        <v>3546</v>
      </c>
      <c r="AK3958" s="238" t="s">
        <v>13051</v>
      </c>
      <c r="AL3958" s="238">
        <v>3957</v>
      </c>
    </row>
    <row r="3959" spans="1:38" x14ac:dyDescent="0.3">
      <c r="A3959" s="232" t="s">
        <v>3556</v>
      </c>
      <c r="B3959" s="232" t="s">
        <v>13097</v>
      </c>
      <c r="C3959" s="244" t="s">
        <v>13098</v>
      </c>
      <c r="D3959" s="240" t="s">
        <v>13099</v>
      </c>
      <c r="E3959" s="239">
        <v>1101130034180</v>
      </c>
      <c r="F3959" s="243" t="s">
        <v>13100</v>
      </c>
      <c r="G3959" s="214">
        <v>0</v>
      </c>
      <c r="H3959" s="234" t="s">
        <v>3546</v>
      </c>
      <c r="I3959" s="234"/>
      <c r="J3959" s="234"/>
      <c r="K3959" s="234"/>
      <c r="L3959" s="234"/>
      <c r="M3959" s="234"/>
      <c r="N3959" s="234" t="s">
        <v>13074</v>
      </c>
      <c r="O3959" s="249" t="s">
        <v>13101</v>
      </c>
      <c r="P3959" s="249" t="s">
        <v>13094</v>
      </c>
      <c r="Q3959" s="226" t="s">
        <v>13102</v>
      </c>
      <c r="R3959" s="212" t="s">
        <v>13103</v>
      </c>
      <c r="S3959" s="213" t="s">
        <v>13104</v>
      </c>
      <c r="T3959" s="236">
        <v>45538</v>
      </c>
      <c r="U3959" s="237" t="s">
        <v>13057</v>
      </c>
      <c r="V3959" s="236">
        <v>45572</v>
      </c>
      <c r="W3959" s="236">
        <v>45582</v>
      </c>
      <c r="X3959" s="237" t="s">
        <v>3546</v>
      </c>
      <c r="Y3959" s="237"/>
      <c r="Z3959" s="237" t="s">
        <v>13162</v>
      </c>
      <c r="AA3959" s="241">
        <v>202409</v>
      </c>
      <c r="AB3959" s="246"/>
      <c r="AC3959" s="236" t="s">
        <v>13139</v>
      </c>
      <c r="AD3959" s="247" t="s">
        <v>13106</v>
      </c>
      <c r="AE3959" s="248">
        <v>1</v>
      </c>
      <c r="AF3959" s="247" t="s">
        <v>13106</v>
      </c>
      <c r="AG3959" s="242" t="str">
        <f>IFERROR(VLOOKUP(작성용!A:A,RM!A:D,4,0),"-")</f>
        <v>오수현</v>
      </c>
      <c r="AH3959" s="9" t="s">
        <v>13106</v>
      </c>
      <c r="AI3959" s="238" t="s">
        <v>3546</v>
      </c>
      <c r="AJ3959" s="238" t="s">
        <v>13107</v>
      </c>
      <c r="AK3959" s="238" t="s">
        <v>13051</v>
      </c>
      <c r="AL3959" s="238">
        <v>3958</v>
      </c>
    </row>
    <row r="3960" spans="1:38" x14ac:dyDescent="0.3">
      <c r="A3960" s="232" t="s">
        <v>3555</v>
      </c>
      <c r="B3960" s="232" t="s">
        <v>13108</v>
      </c>
      <c r="C3960" s="244" t="s">
        <v>13098</v>
      </c>
      <c r="D3960" s="240" t="s">
        <v>13109</v>
      </c>
      <c r="E3960" s="239" t="s">
        <v>4108</v>
      </c>
      <c r="F3960" s="243" t="s">
        <v>13110</v>
      </c>
      <c r="G3960" s="214">
        <v>0</v>
      </c>
      <c r="H3960" s="234" t="s">
        <v>3546</v>
      </c>
      <c r="I3960" s="234"/>
      <c r="J3960" s="234"/>
      <c r="K3960" s="234"/>
      <c r="L3960" s="234"/>
      <c r="M3960" s="234"/>
      <c r="N3960" s="234" t="s">
        <v>13074</v>
      </c>
      <c r="O3960" s="249" t="s">
        <v>13101</v>
      </c>
      <c r="P3960" s="249" t="s">
        <v>13094</v>
      </c>
      <c r="Q3960" s="226" t="s">
        <v>13102</v>
      </c>
      <c r="R3960" s="212" t="s">
        <v>2</v>
      </c>
      <c r="S3960" s="213" t="s">
        <v>13111</v>
      </c>
      <c r="T3960" s="236">
        <v>45538</v>
      </c>
      <c r="U3960" s="237" t="s">
        <v>13057</v>
      </c>
      <c r="V3960" s="236">
        <v>45572</v>
      </c>
      <c r="W3960" s="236">
        <v>45582</v>
      </c>
      <c r="X3960" s="237" t="s">
        <v>3546</v>
      </c>
      <c r="Y3960" s="237"/>
      <c r="Z3960" s="237" t="s">
        <v>13162</v>
      </c>
      <c r="AA3960" s="241">
        <v>202409</v>
      </c>
      <c r="AB3960" s="246"/>
      <c r="AC3960" s="236" t="s">
        <v>13105</v>
      </c>
      <c r="AD3960" s="247" t="s">
        <v>13095</v>
      </c>
      <c r="AE3960" s="248">
        <v>0</v>
      </c>
      <c r="AF3960" s="247" t="s">
        <v>13095</v>
      </c>
      <c r="AG3960" s="242" t="str">
        <f>IFERROR(VLOOKUP(작성용!A:A,RM!A:D,4,0),"-")</f>
        <v>유수연</v>
      </c>
      <c r="AH3960" s="9" t="s">
        <v>13112</v>
      </c>
      <c r="AI3960" s="238" t="s">
        <v>3546</v>
      </c>
      <c r="AJ3960" s="238" t="s">
        <v>3546</v>
      </c>
      <c r="AK3960" s="238" t="s">
        <v>13051</v>
      </c>
      <c r="AL3960" s="238">
        <v>3959</v>
      </c>
    </row>
    <row r="3961" spans="1:38" x14ac:dyDescent="0.3">
      <c r="A3961" s="232" t="s">
        <v>3555</v>
      </c>
      <c r="B3961" s="232" t="s">
        <v>13108</v>
      </c>
      <c r="C3961" s="244" t="s">
        <v>13098</v>
      </c>
      <c r="D3961" s="240" t="s">
        <v>13113</v>
      </c>
      <c r="E3961" s="239" t="s">
        <v>4109</v>
      </c>
      <c r="F3961" s="243" t="s">
        <v>13114</v>
      </c>
      <c r="G3961" s="214">
        <v>0</v>
      </c>
      <c r="H3961" s="234" t="s">
        <v>3546</v>
      </c>
      <c r="I3961" s="234"/>
      <c r="J3961" s="234"/>
      <c r="K3961" s="234"/>
      <c r="L3961" s="234"/>
      <c r="M3961" s="234"/>
      <c r="N3961" s="234" t="s">
        <v>13047</v>
      </c>
      <c r="O3961" s="249" t="s">
        <v>13101</v>
      </c>
      <c r="P3961" s="249" t="s">
        <v>13094</v>
      </c>
      <c r="Q3961" s="226" t="s">
        <v>13102</v>
      </c>
      <c r="R3961" s="212" t="s">
        <v>12199</v>
      </c>
      <c r="S3961" s="213" t="s">
        <v>13115</v>
      </c>
      <c r="T3961" s="236">
        <v>45538</v>
      </c>
      <c r="U3961" s="237" t="s">
        <v>13057</v>
      </c>
      <c r="V3961" s="236">
        <v>45572</v>
      </c>
      <c r="W3961" s="236">
        <v>45582</v>
      </c>
      <c r="X3961" s="237" t="s">
        <v>3546</v>
      </c>
      <c r="Y3961" s="237"/>
      <c r="Z3961" s="237" t="s">
        <v>13162</v>
      </c>
      <c r="AA3961" s="241">
        <v>202409</v>
      </c>
      <c r="AB3961" s="246"/>
      <c r="AC3961" s="236" t="s">
        <v>13105</v>
      </c>
      <c r="AD3961" s="247" t="s">
        <v>13095</v>
      </c>
      <c r="AE3961" s="248">
        <v>0</v>
      </c>
      <c r="AF3961" s="247" t="s">
        <v>13095</v>
      </c>
      <c r="AG3961" s="242" t="str">
        <f>IFERROR(VLOOKUP(작성용!A:A,RM!A:D,4,0),"-")</f>
        <v>유수연</v>
      </c>
      <c r="AH3961" s="9" t="s">
        <v>13112</v>
      </c>
      <c r="AI3961" s="238" t="s">
        <v>13107</v>
      </c>
      <c r="AJ3961" s="238" t="s">
        <v>13107</v>
      </c>
      <c r="AK3961" s="238" t="s">
        <v>13051</v>
      </c>
      <c r="AL3961" s="238">
        <v>3960</v>
      </c>
    </row>
    <row r="3962" spans="1:38" x14ac:dyDescent="0.3">
      <c r="A3962" s="232" t="s">
        <v>3555</v>
      </c>
      <c r="B3962" s="232" t="s">
        <v>13108</v>
      </c>
      <c r="C3962" s="244" t="s">
        <v>13098</v>
      </c>
      <c r="D3962" s="240" t="s">
        <v>13116</v>
      </c>
      <c r="E3962" s="239" t="s">
        <v>4110</v>
      </c>
      <c r="F3962" s="243" t="s">
        <v>13114</v>
      </c>
      <c r="G3962" s="214">
        <v>0</v>
      </c>
      <c r="H3962" s="234" t="s">
        <v>3546</v>
      </c>
      <c r="I3962" s="234"/>
      <c r="J3962" s="234"/>
      <c r="K3962" s="234"/>
      <c r="L3962" s="234"/>
      <c r="M3962" s="234"/>
      <c r="N3962" s="234" t="s">
        <v>13047</v>
      </c>
      <c r="O3962" s="249" t="s">
        <v>13101</v>
      </c>
      <c r="P3962" s="249" t="s">
        <v>13094</v>
      </c>
      <c r="Q3962" s="226" t="s">
        <v>13102</v>
      </c>
      <c r="R3962" s="212" t="s">
        <v>12199</v>
      </c>
      <c r="S3962" s="213" t="s">
        <v>13117</v>
      </c>
      <c r="T3962" s="236">
        <v>45538</v>
      </c>
      <c r="U3962" s="237" t="s">
        <v>13057</v>
      </c>
      <c r="V3962" s="236">
        <v>45572</v>
      </c>
      <c r="W3962" s="236">
        <v>45582</v>
      </c>
      <c r="X3962" s="237" t="s">
        <v>3546</v>
      </c>
      <c r="Y3962" s="237"/>
      <c r="Z3962" s="237" t="s">
        <v>13162</v>
      </c>
      <c r="AA3962" s="241">
        <v>202409</v>
      </c>
      <c r="AB3962" s="246"/>
      <c r="AC3962" s="236" t="s">
        <v>13105</v>
      </c>
      <c r="AD3962" s="247" t="s">
        <v>13095</v>
      </c>
      <c r="AE3962" s="248">
        <v>0</v>
      </c>
      <c r="AF3962" s="247" t="s">
        <v>13095</v>
      </c>
      <c r="AG3962" s="242" t="str">
        <f>IFERROR(VLOOKUP(작성용!A:A,RM!A:D,4,0),"-")</f>
        <v>유수연</v>
      </c>
      <c r="AH3962" s="9" t="s">
        <v>13112</v>
      </c>
      <c r="AI3962" s="238" t="s">
        <v>13107</v>
      </c>
      <c r="AJ3962" s="238" t="s">
        <v>3546</v>
      </c>
      <c r="AK3962" s="238" t="s">
        <v>13051</v>
      </c>
      <c r="AL3962" s="238">
        <v>3961</v>
      </c>
    </row>
    <row r="3963" spans="1:38" x14ac:dyDescent="0.3">
      <c r="A3963" s="232" t="s">
        <v>3555</v>
      </c>
      <c r="B3963" s="232" t="s">
        <v>13108</v>
      </c>
      <c r="C3963" s="244" t="s">
        <v>13098</v>
      </c>
      <c r="D3963" s="240" t="s">
        <v>13118</v>
      </c>
      <c r="E3963" s="239" t="s">
        <v>4111</v>
      </c>
      <c r="F3963" s="243" t="s">
        <v>13114</v>
      </c>
      <c r="G3963" s="214">
        <v>0</v>
      </c>
      <c r="H3963" s="234" t="s">
        <v>3546</v>
      </c>
      <c r="I3963" s="234"/>
      <c r="J3963" s="234"/>
      <c r="K3963" s="234"/>
      <c r="L3963" s="234"/>
      <c r="M3963" s="234"/>
      <c r="N3963" s="234" t="s">
        <v>13074</v>
      </c>
      <c r="O3963" s="249" t="s">
        <v>13101</v>
      </c>
      <c r="P3963" s="249" t="s">
        <v>13094</v>
      </c>
      <c r="Q3963" s="226" t="s">
        <v>13102</v>
      </c>
      <c r="R3963" s="212" t="s">
        <v>12211</v>
      </c>
      <c r="S3963" s="213" t="s">
        <v>13119</v>
      </c>
      <c r="T3963" s="236">
        <v>45538</v>
      </c>
      <c r="U3963" s="237" t="s">
        <v>13057</v>
      </c>
      <c r="V3963" s="236">
        <v>45572</v>
      </c>
      <c r="W3963" s="236">
        <v>45582</v>
      </c>
      <c r="X3963" s="237" t="s">
        <v>3546</v>
      </c>
      <c r="Y3963" s="237"/>
      <c r="Z3963" s="237" t="s">
        <v>13162</v>
      </c>
      <c r="AA3963" s="241">
        <v>202409</v>
      </c>
      <c r="AB3963" s="246"/>
      <c r="AC3963" s="236" t="s">
        <v>13105</v>
      </c>
      <c r="AD3963" s="247" t="s">
        <v>13095</v>
      </c>
      <c r="AE3963" s="248">
        <v>0</v>
      </c>
      <c r="AF3963" s="247" t="s">
        <v>13095</v>
      </c>
      <c r="AG3963" s="242" t="str">
        <f>IFERROR(VLOOKUP(작성용!A:A,RM!A:D,4,0),"-")</f>
        <v>유수연</v>
      </c>
      <c r="AH3963" s="9" t="s">
        <v>13112</v>
      </c>
      <c r="AI3963" s="238" t="s">
        <v>13107</v>
      </c>
      <c r="AJ3963" s="238" t="s">
        <v>13107</v>
      </c>
      <c r="AK3963" s="238" t="s">
        <v>13051</v>
      </c>
      <c r="AL3963" s="238">
        <v>3962</v>
      </c>
    </row>
    <row r="3964" spans="1:38" x14ac:dyDescent="0.3">
      <c r="A3964" s="232" t="s">
        <v>3556</v>
      </c>
      <c r="B3964" s="232" t="s">
        <v>13097</v>
      </c>
      <c r="C3964" s="244" t="s">
        <v>13098</v>
      </c>
      <c r="D3964" s="240" t="s">
        <v>13120</v>
      </c>
      <c r="E3964" s="239">
        <v>1101116599570</v>
      </c>
      <c r="F3964" s="243" t="s">
        <v>13072</v>
      </c>
      <c r="G3964" s="214">
        <v>0</v>
      </c>
      <c r="H3964" s="234" t="s">
        <v>13107</v>
      </c>
      <c r="I3964" s="234"/>
      <c r="J3964" s="234"/>
      <c r="K3964" s="234"/>
      <c r="L3964" s="234"/>
      <c r="M3964" s="234"/>
      <c r="N3964" s="234" t="s">
        <v>13074</v>
      </c>
      <c r="O3964" s="249" t="s">
        <v>13101</v>
      </c>
      <c r="P3964" s="249" t="s">
        <v>13094</v>
      </c>
      <c r="Q3964" s="226" t="s">
        <v>13102</v>
      </c>
      <c r="R3964" s="212" t="s">
        <v>2</v>
      </c>
      <c r="S3964" s="213" t="s">
        <v>13121</v>
      </c>
      <c r="T3964" s="236">
        <v>45538</v>
      </c>
      <c r="U3964" s="237" t="s">
        <v>13057</v>
      </c>
      <c r="V3964" s="236">
        <v>45572</v>
      </c>
      <c r="W3964" s="236">
        <v>45582</v>
      </c>
      <c r="X3964" s="237" t="s">
        <v>3546</v>
      </c>
      <c r="Y3964" s="237"/>
      <c r="Z3964" s="237" t="s">
        <v>13162</v>
      </c>
      <c r="AA3964" s="241">
        <v>202409</v>
      </c>
      <c r="AB3964" s="246"/>
      <c r="AC3964" s="236" t="s">
        <v>13139</v>
      </c>
      <c r="AD3964" s="247" t="s">
        <v>13122</v>
      </c>
      <c r="AE3964" s="248">
        <v>0</v>
      </c>
      <c r="AF3964" s="247" t="s">
        <v>13122</v>
      </c>
      <c r="AG3964" s="242" t="str">
        <f>IFERROR(VLOOKUP(작성용!A:A,RM!A:D,4,0),"-")</f>
        <v>오수현</v>
      </c>
      <c r="AH3964" s="9" t="s">
        <v>13106</v>
      </c>
      <c r="AI3964" s="238" t="s">
        <v>3546</v>
      </c>
      <c r="AJ3964" s="238" t="s">
        <v>13042</v>
      </c>
      <c r="AK3964" s="238" t="s">
        <v>13051</v>
      </c>
      <c r="AL3964" s="238">
        <v>3963</v>
      </c>
    </row>
    <row r="3965" spans="1:38" x14ac:dyDescent="0.3">
      <c r="A3965" s="232" t="s">
        <v>3555</v>
      </c>
      <c r="B3965" s="232" t="s">
        <v>13123</v>
      </c>
      <c r="C3965" s="244" t="s">
        <v>13124</v>
      </c>
      <c r="D3965" s="240" t="s">
        <v>13125</v>
      </c>
      <c r="E3965" s="239" t="s">
        <v>4112</v>
      </c>
      <c r="F3965" s="243" t="s">
        <v>13126</v>
      </c>
      <c r="G3965" s="214">
        <v>0</v>
      </c>
      <c r="H3965" s="234" t="s">
        <v>3546</v>
      </c>
      <c r="I3965" s="234"/>
      <c r="J3965" s="234"/>
      <c r="K3965" s="234"/>
      <c r="L3965" s="234"/>
      <c r="M3965" s="234"/>
      <c r="N3965" s="234" t="s">
        <v>85</v>
      </c>
      <c r="O3965" s="249" t="s">
        <v>12202</v>
      </c>
      <c r="P3965" s="249" t="s">
        <v>12201</v>
      </c>
      <c r="Q3965" s="226" t="s">
        <v>12200</v>
      </c>
      <c r="R3965" s="212" t="s">
        <v>12199</v>
      </c>
      <c r="S3965" s="213" t="s">
        <v>12208</v>
      </c>
      <c r="T3965" s="236">
        <v>45538</v>
      </c>
      <c r="U3965" s="237" t="s">
        <v>13057</v>
      </c>
      <c r="V3965" s="236">
        <v>45572</v>
      </c>
      <c r="W3965" s="236">
        <v>45582</v>
      </c>
      <c r="X3965" s="237" t="s">
        <v>3546</v>
      </c>
      <c r="Y3965" s="237"/>
      <c r="Z3965" s="237" t="s">
        <v>13162</v>
      </c>
      <c r="AA3965" s="241">
        <v>202409</v>
      </c>
      <c r="AB3965" s="246"/>
      <c r="AC3965" s="236" t="s">
        <v>13105</v>
      </c>
      <c r="AD3965" s="247" t="s">
        <v>4140</v>
      </c>
      <c r="AE3965" s="248">
        <v>0</v>
      </c>
      <c r="AF3965" s="247" t="s">
        <v>4140</v>
      </c>
      <c r="AG3965" s="242" t="str">
        <f>IFERROR(VLOOKUP(작성용!A:A,RM!A:D,4,0),"-")</f>
        <v>유수연</v>
      </c>
      <c r="AH3965" s="9" t="s">
        <v>8223</v>
      </c>
      <c r="AI3965" s="238" t="s">
        <v>13042</v>
      </c>
      <c r="AJ3965" s="238" t="s">
        <v>13042</v>
      </c>
      <c r="AK3965" s="238" t="s">
        <v>13051</v>
      </c>
      <c r="AL3965" s="238">
        <v>3964</v>
      </c>
    </row>
    <row r="3966" spans="1:38" x14ac:dyDescent="0.3">
      <c r="A3966" s="232" t="s">
        <v>3555</v>
      </c>
      <c r="B3966" s="232" t="s">
        <v>13108</v>
      </c>
      <c r="C3966" s="244" t="s">
        <v>13098</v>
      </c>
      <c r="D3966" s="240" t="s">
        <v>13127</v>
      </c>
      <c r="E3966" s="239" t="s">
        <v>4031</v>
      </c>
      <c r="F3966" s="243" t="s">
        <v>13114</v>
      </c>
      <c r="G3966" s="214">
        <v>0</v>
      </c>
      <c r="H3966" s="234" t="s">
        <v>13042</v>
      </c>
      <c r="I3966" s="234"/>
      <c r="J3966" s="234"/>
      <c r="K3966" s="234"/>
      <c r="L3966" s="234"/>
      <c r="M3966" s="234"/>
      <c r="N3966" s="234" t="s">
        <v>13047</v>
      </c>
      <c r="O3966" s="249" t="s">
        <v>13101</v>
      </c>
      <c r="P3966" s="249" t="s">
        <v>13094</v>
      </c>
      <c r="Q3966" s="226" t="s">
        <v>13102</v>
      </c>
      <c r="R3966" s="212" t="s">
        <v>5048</v>
      </c>
      <c r="S3966" s="213" t="s">
        <v>13128</v>
      </c>
      <c r="T3966" s="236">
        <v>45538</v>
      </c>
      <c r="U3966" s="237" t="s">
        <v>13057</v>
      </c>
      <c r="V3966" s="236">
        <v>45572</v>
      </c>
      <c r="W3966" s="236">
        <v>45582</v>
      </c>
      <c r="X3966" s="237" t="s">
        <v>3546</v>
      </c>
      <c r="Y3966" s="237"/>
      <c r="Z3966" s="237" t="s">
        <v>13162</v>
      </c>
      <c r="AA3966" s="241">
        <v>202409</v>
      </c>
      <c r="AB3966" s="246"/>
      <c r="AC3966" s="236" t="s">
        <v>13105</v>
      </c>
      <c r="AD3966" s="247" t="s">
        <v>13095</v>
      </c>
      <c r="AE3966" s="248">
        <v>0</v>
      </c>
      <c r="AF3966" s="247" t="s">
        <v>13095</v>
      </c>
      <c r="AG3966" s="242" t="str">
        <f>IFERROR(VLOOKUP(작성용!A:A,RM!A:D,4,0),"-")</f>
        <v>유수연</v>
      </c>
      <c r="AH3966" s="9" t="s">
        <v>13112</v>
      </c>
      <c r="AI3966" s="238" t="s">
        <v>13042</v>
      </c>
      <c r="AJ3966" s="238" t="s">
        <v>13042</v>
      </c>
      <c r="AK3966" s="238" t="s">
        <v>13051</v>
      </c>
      <c r="AL3966" s="238">
        <v>3965</v>
      </c>
    </row>
    <row r="3967" spans="1:38" x14ac:dyDescent="0.3">
      <c r="A3967" s="232" t="s">
        <v>3555</v>
      </c>
      <c r="B3967" s="232" t="s">
        <v>13108</v>
      </c>
      <c r="C3967" s="244" t="s">
        <v>13098</v>
      </c>
      <c r="D3967" s="240" t="s">
        <v>13129</v>
      </c>
      <c r="E3967" s="239" t="s">
        <v>4113</v>
      </c>
      <c r="F3967" s="243" t="s">
        <v>13114</v>
      </c>
      <c r="G3967" s="214">
        <v>0</v>
      </c>
      <c r="H3967" s="234" t="s">
        <v>13042</v>
      </c>
      <c r="I3967" s="234"/>
      <c r="J3967" s="234"/>
      <c r="K3967" s="234"/>
      <c r="L3967" s="234"/>
      <c r="M3967" s="234"/>
      <c r="N3967" s="234" t="s">
        <v>13047</v>
      </c>
      <c r="O3967" s="249" t="s">
        <v>13101</v>
      </c>
      <c r="P3967" s="249" t="s">
        <v>13094</v>
      </c>
      <c r="Q3967" s="226" t="s">
        <v>13102</v>
      </c>
      <c r="R3967" s="212" t="s">
        <v>12199</v>
      </c>
      <c r="S3967" s="213" t="s">
        <v>4114</v>
      </c>
      <c r="T3967" s="236">
        <v>45538</v>
      </c>
      <c r="U3967" s="237" t="s">
        <v>13057</v>
      </c>
      <c r="V3967" s="236">
        <v>45572</v>
      </c>
      <c r="W3967" s="236">
        <v>45582</v>
      </c>
      <c r="X3967" s="237" t="s">
        <v>3546</v>
      </c>
      <c r="Y3967" s="237"/>
      <c r="Z3967" s="237" t="s">
        <v>13162</v>
      </c>
      <c r="AA3967" s="241">
        <v>202409</v>
      </c>
      <c r="AB3967" s="246"/>
      <c r="AC3967" s="236" t="s">
        <v>13105</v>
      </c>
      <c r="AD3967" s="247" t="s">
        <v>13095</v>
      </c>
      <c r="AE3967" s="248">
        <v>0</v>
      </c>
      <c r="AF3967" s="247" t="s">
        <v>13095</v>
      </c>
      <c r="AG3967" s="242" t="str">
        <f>IFERROR(VLOOKUP(작성용!A:A,RM!A:D,4,0),"-")</f>
        <v>유수연</v>
      </c>
      <c r="AH3967" s="9" t="s">
        <v>13112</v>
      </c>
      <c r="AI3967" s="238" t="s">
        <v>13042</v>
      </c>
      <c r="AJ3967" s="238" t="s">
        <v>13042</v>
      </c>
      <c r="AK3967" s="238" t="s">
        <v>13051</v>
      </c>
      <c r="AL3967" s="238">
        <v>3966</v>
      </c>
    </row>
    <row r="3968" spans="1:38" x14ac:dyDescent="0.3">
      <c r="A3968" s="232" t="s">
        <v>3555</v>
      </c>
      <c r="B3968" s="232" t="s">
        <v>13108</v>
      </c>
      <c r="C3968" s="244" t="s">
        <v>13098</v>
      </c>
      <c r="D3968" s="240" t="s">
        <v>13130</v>
      </c>
      <c r="E3968" s="239" t="s">
        <v>4115</v>
      </c>
      <c r="F3968" s="243" t="s">
        <v>13114</v>
      </c>
      <c r="G3968" s="214">
        <v>0</v>
      </c>
      <c r="H3968" s="234" t="s">
        <v>13042</v>
      </c>
      <c r="I3968" s="234"/>
      <c r="J3968" s="234"/>
      <c r="K3968" s="234"/>
      <c r="L3968" s="234"/>
      <c r="M3968" s="234"/>
      <c r="N3968" s="234" t="s">
        <v>13047</v>
      </c>
      <c r="O3968" s="249" t="s">
        <v>13101</v>
      </c>
      <c r="P3968" s="249" t="s">
        <v>13094</v>
      </c>
      <c r="Q3968" s="226" t="s">
        <v>13102</v>
      </c>
      <c r="R3968" s="212" t="s">
        <v>12199</v>
      </c>
      <c r="S3968" s="213" t="s">
        <v>13131</v>
      </c>
      <c r="T3968" s="236">
        <v>45538</v>
      </c>
      <c r="U3968" s="237" t="s">
        <v>13057</v>
      </c>
      <c r="V3968" s="236">
        <v>45572</v>
      </c>
      <c r="W3968" s="236">
        <v>45582</v>
      </c>
      <c r="X3968" s="237" t="s">
        <v>3546</v>
      </c>
      <c r="Y3968" s="237"/>
      <c r="Z3968" s="237" t="s">
        <v>13162</v>
      </c>
      <c r="AA3968" s="241">
        <v>202409</v>
      </c>
      <c r="AB3968" s="246"/>
      <c r="AC3968" s="236" t="s">
        <v>13105</v>
      </c>
      <c r="AD3968" s="247" t="s">
        <v>13095</v>
      </c>
      <c r="AE3968" s="248">
        <v>0</v>
      </c>
      <c r="AF3968" s="247" t="s">
        <v>13095</v>
      </c>
      <c r="AG3968" s="242" t="str">
        <f>IFERROR(VLOOKUP(작성용!A:A,RM!A:D,4,0),"-")</f>
        <v>유수연</v>
      </c>
      <c r="AH3968" s="9" t="s">
        <v>13112</v>
      </c>
      <c r="AI3968" s="238" t="s">
        <v>13042</v>
      </c>
      <c r="AJ3968" s="238" t="s">
        <v>13042</v>
      </c>
      <c r="AK3968" s="238" t="s">
        <v>13051</v>
      </c>
      <c r="AL3968" s="238">
        <v>3967</v>
      </c>
    </row>
    <row r="3969" spans="1:38" x14ac:dyDescent="0.3">
      <c r="A3969" s="232" t="s">
        <v>3556</v>
      </c>
      <c r="B3969" s="232" t="s">
        <v>13097</v>
      </c>
      <c r="C3969" s="244" t="s">
        <v>13098</v>
      </c>
      <c r="D3969" s="240" t="s">
        <v>13132</v>
      </c>
      <c r="E3969" s="239" t="s">
        <v>13133</v>
      </c>
      <c r="F3969" s="243" t="s">
        <v>13100</v>
      </c>
      <c r="G3969" s="214">
        <v>0</v>
      </c>
      <c r="H3969" s="234" t="s">
        <v>13042</v>
      </c>
      <c r="I3969" s="234"/>
      <c r="J3969" s="234"/>
      <c r="K3969" s="234"/>
      <c r="L3969" s="234"/>
      <c r="M3969" s="234"/>
      <c r="N3969" s="234" t="s">
        <v>13074</v>
      </c>
      <c r="O3969" s="249" t="s">
        <v>13101</v>
      </c>
      <c r="P3969" s="249" t="s">
        <v>13094</v>
      </c>
      <c r="Q3969" s="226" t="s">
        <v>13102</v>
      </c>
      <c r="R3969" s="212" t="s">
        <v>13103</v>
      </c>
      <c r="S3969" s="213" t="s">
        <v>13134</v>
      </c>
      <c r="T3969" s="236">
        <v>45538</v>
      </c>
      <c r="U3969" s="237" t="s">
        <v>13057</v>
      </c>
      <c r="V3969" s="236">
        <v>45572</v>
      </c>
      <c r="W3969" s="236">
        <v>45582</v>
      </c>
      <c r="X3969" s="237" t="s">
        <v>3546</v>
      </c>
      <c r="Y3969" s="237"/>
      <c r="Z3969" s="237" t="s">
        <v>13162</v>
      </c>
      <c r="AA3969" s="241">
        <v>202409</v>
      </c>
      <c r="AB3969" s="246"/>
      <c r="AC3969" s="236" t="s">
        <v>13139</v>
      </c>
      <c r="AD3969" s="247" t="s">
        <v>13079</v>
      </c>
      <c r="AE3969" s="248">
        <v>1</v>
      </c>
      <c r="AF3969" s="247" t="s">
        <v>13079</v>
      </c>
      <c r="AG3969" s="242" t="str">
        <f>IFERROR(VLOOKUP(작성용!A:A,RM!A:D,4,0),"-")</f>
        <v>오수현</v>
      </c>
      <c r="AH3969" s="9" t="s">
        <v>13106</v>
      </c>
      <c r="AI3969" s="238" t="s">
        <v>13042</v>
      </c>
      <c r="AJ3969" s="238" t="s">
        <v>13042</v>
      </c>
      <c r="AK3969" s="238" t="s">
        <v>13051</v>
      </c>
      <c r="AL3969" s="238">
        <v>3968</v>
      </c>
    </row>
    <row r="3970" spans="1:38" x14ac:dyDescent="0.3">
      <c r="A3970" s="232" t="s">
        <v>3556</v>
      </c>
      <c r="B3970" s="232" t="s">
        <v>13097</v>
      </c>
      <c r="C3970" s="244" t="s">
        <v>13098</v>
      </c>
      <c r="D3970" s="240" t="s">
        <v>13136</v>
      </c>
      <c r="E3970" s="239">
        <v>1101118873534</v>
      </c>
      <c r="F3970" s="243" t="s">
        <v>13100</v>
      </c>
      <c r="G3970" s="214">
        <v>0</v>
      </c>
      <c r="H3970" s="234" t="s">
        <v>13042</v>
      </c>
      <c r="I3970" s="234"/>
      <c r="J3970" s="234"/>
      <c r="K3970" s="234"/>
      <c r="L3970" s="234"/>
      <c r="M3970" s="234"/>
      <c r="N3970" s="234" t="s">
        <v>13074</v>
      </c>
      <c r="O3970" s="249" t="s">
        <v>13101</v>
      </c>
      <c r="P3970" s="249" t="s">
        <v>13094</v>
      </c>
      <c r="Q3970" s="226" t="s">
        <v>13102</v>
      </c>
      <c r="R3970" s="212" t="s">
        <v>13103</v>
      </c>
      <c r="S3970" s="213" t="s">
        <v>13137</v>
      </c>
      <c r="T3970" s="236">
        <v>45538</v>
      </c>
      <c r="U3970" s="237" t="s">
        <v>13057</v>
      </c>
      <c r="V3970" s="236">
        <v>45572</v>
      </c>
      <c r="W3970" s="236">
        <v>45582</v>
      </c>
      <c r="X3970" s="237" t="s">
        <v>3546</v>
      </c>
      <c r="Y3970" s="237"/>
      <c r="Z3970" s="237" t="s">
        <v>13162</v>
      </c>
      <c r="AA3970" s="241">
        <v>202409</v>
      </c>
      <c r="AB3970" s="246"/>
      <c r="AC3970" s="236" t="s">
        <v>13139</v>
      </c>
      <c r="AD3970" s="247" t="s">
        <v>13138</v>
      </c>
      <c r="AE3970" s="248">
        <v>1</v>
      </c>
      <c r="AF3970" s="247" t="s">
        <v>13138</v>
      </c>
      <c r="AG3970" s="242" t="str">
        <f>IFERROR(VLOOKUP(작성용!A:A,RM!A:D,4,0),"-")</f>
        <v>오수현</v>
      </c>
      <c r="AH3970" s="9" t="s">
        <v>13106</v>
      </c>
      <c r="AI3970" s="238" t="s">
        <v>13042</v>
      </c>
      <c r="AJ3970" s="238" t="s">
        <v>13042</v>
      </c>
      <c r="AK3970" s="238" t="s">
        <v>13051</v>
      </c>
      <c r="AL3970" s="238">
        <v>3969</v>
      </c>
    </row>
    <row r="3971" spans="1:38" x14ac:dyDescent="0.3">
      <c r="A3971" s="232" t="s">
        <v>3556</v>
      </c>
      <c r="B3971" s="232" t="s">
        <v>13097</v>
      </c>
      <c r="C3971" s="244" t="s">
        <v>13135</v>
      </c>
      <c r="D3971" s="240" t="s">
        <v>13140</v>
      </c>
      <c r="E3971" s="239">
        <v>1545110039704</v>
      </c>
      <c r="F3971" s="243" t="s">
        <v>13141</v>
      </c>
      <c r="G3971" s="214">
        <v>0</v>
      </c>
      <c r="H3971" s="234" t="s">
        <v>13042</v>
      </c>
      <c r="I3971" s="234"/>
      <c r="J3971" s="234"/>
      <c r="K3971" s="234"/>
      <c r="L3971" s="234"/>
      <c r="M3971" s="234"/>
      <c r="N3971" s="234" t="s">
        <v>13074</v>
      </c>
      <c r="O3971" s="249" t="s">
        <v>13101</v>
      </c>
      <c r="P3971" s="249" t="s">
        <v>13094</v>
      </c>
      <c r="Q3971" s="226" t="s">
        <v>13102</v>
      </c>
      <c r="R3971" s="212" t="s">
        <v>13103</v>
      </c>
      <c r="S3971" s="213" t="s">
        <v>13157</v>
      </c>
      <c r="T3971" s="236">
        <v>45538</v>
      </c>
      <c r="U3971" s="237" t="s">
        <v>13057</v>
      </c>
      <c r="V3971" s="236">
        <v>45572</v>
      </c>
      <c r="W3971" s="236">
        <v>45582</v>
      </c>
      <c r="X3971" s="237" t="s">
        <v>3546</v>
      </c>
      <c r="Y3971" s="237"/>
      <c r="Z3971" s="237" t="s">
        <v>13162</v>
      </c>
      <c r="AA3971" s="241">
        <v>202409</v>
      </c>
      <c r="AB3971" s="246"/>
      <c r="AC3971" s="236" t="s">
        <v>13139</v>
      </c>
      <c r="AD3971" s="247" t="s">
        <v>4463</v>
      </c>
      <c r="AE3971" s="248">
        <v>0</v>
      </c>
      <c r="AF3971" s="247" t="s">
        <v>4463</v>
      </c>
      <c r="AG3971" s="242" t="str">
        <f>IFERROR(VLOOKUP(작성용!A:A,RM!A:D,4,0),"-")</f>
        <v>오수현</v>
      </c>
      <c r="AH3971" s="9" t="s">
        <v>13106</v>
      </c>
      <c r="AI3971" s="238" t="s">
        <v>13042</v>
      </c>
      <c r="AJ3971" s="238" t="s">
        <v>13042</v>
      </c>
      <c r="AK3971" s="238" t="s">
        <v>13051</v>
      </c>
      <c r="AL3971" s="238">
        <v>3970</v>
      </c>
    </row>
    <row r="3972" spans="1:38" x14ac:dyDescent="0.3">
      <c r="A3972" s="232" t="s">
        <v>3556</v>
      </c>
      <c r="B3972" s="232" t="s">
        <v>13097</v>
      </c>
      <c r="C3972" s="244" t="s">
        <v>13135</v>
      </c>
      <c r="D3972" s="240" t="s">
        <v>13142</v>
      </c>
      <c r="E3972" s="239">
        <v>1101112059031</v>
      </c>
      <c r="F3972" s="243" t="s">
        <v>13141</v>
      </c>
      <c r="G3972" s="214">
        <v>2</v>
      </c>
      <c r="H3972" s="234" t="s">
        <v>13042</v>
      </c>
      <c r="I3972" s="234"/>
      <c r="J3972" s="234"/>
      <c r="K3972" s="234"/>
      <c r="L3972" s="234"/>
      <c r="M3972" s="234"/>
      <c r="N3972" s="234" t="s">
        <v>13074</v>
      </c>
      <c r="O3972" s="249" t="s">
        <v>13101</v>
      </c>
      <c r="P3972" s="249" t="s">
        <v>13094</v>
      </c>
      <c r="Q3972" s="226" t="s">
        <v>13102</v>
      </c>
      <c r="R3972" s="212" t="s">
        <v>13103</v>
      </c>
      <c r="S3972" s="213" t="s">
        <v>13158</v>
      </c>
      <c r="T3972" s="236">
        <v>45538</v>
      </c>
      <c r="U3972" s="237" t="s">
        <v>13057</v>
      </c>
      <c r="V3972" s="236">
        <v>45572</v>
      </c>
      <c r="W3972" s="236">
        <v>45582</v>
      </c>
      <c r="X3972" s="237" t="s">
        <v>3546</v>
      </c>
      <c r="Y3972" s="237"/>
      <c r="Z3972" s="237" t="s">
        <v>13162</v>
      </c>
      <c r="AA3972" s="241">
        <v>202409</v>
      </c>
      <c r="AB3972" s="246"/>
      <c r="AC3972" s="236" t="s">
        <v>13139</v>
      </c>
      <c r="AD3972" s="247" t="s">
        <v>4463</v>
      </c>
      <c r="AE3972" s="248">
        <v>0</v>
      </c>
      <c r="AF3972" s="247" t="s">
        <v>4463</v>
      </c>
      <c r="AG3972" s="242" t="str">
        <f>IFERROR(VLOOKUP(작성용!A:A,RM!A:D,4,0),"-")</f>
        <v>오수현</v>
      </c>
      <c r="AH3972" s="9" t="s">
        <v>13106</v>
      </c>
      <c r="AI3972" s="238" t="s">
        <v>13042</v>
      </c>
      <c r="AJ3972" s="238" t="s">
        <v>13042</v>
      </c>
      <c r="AK3972" s="238" t="s">
        <v>13051</v>
      </c>
      <c r="AL3972" s="238">
        <v>3971</v>
      </c>
    </row>
    <row r="3973" spans="1:38" x14ac:dyDescent="0.3">
      <c r="A3973" s="232" t="s">
        <v>3556</v>
      </c>
      <c r="B3973" s="232" t="s">
        <v>13097</v>
      </c>
      <c r="C3973" s="244" t="s">
        <v>13135</v>
      </c>
      <c r="D3973" s="240" t="s">
        <v>13143</v>
      </c>
      <c r="E3973" s="239">
        <v>1348110080937</v>
      </c>
      <c r="F3973" s="243" t="s">
        <v>13141</v>
      </c>
      <c r="G3973" s="214">
        <v>3</v>
      </c>
      <c r="H3973" s="234" t="s">
        <v>13042</v>
      </c>
      <c r="I3973" s="234"/>
      <c r="J3973" s="234"/>
      <c r="K3973" s="234"/>
      <c r="L3973" s="234"/>
      <c r="M3973" s="234"/>
      <c r="N3973" s="234" t="s">
        <v>13074</v>
      </c>
      <c r="O3973" s="249" t="s">
        <v>13101</v>
      </c>
      <c r="P3973" s="249" t="s">
        <v>13094</v>
      </c>
      <c r="Q3973" s="226" t="s">
        <v>13102</v>
      </c>
      <c r="R3973" s="212" t="s">
        <v>13103</v>
      </c>
      <c r="S3973" s="213" t="s">
        <v>13159</v>
      </c>
      <c r="T3973" s="236">
        <v>45538</v>
      </c>
      <c r="U3973" s="237" t="s">
        <v>13057</v>
      </c>
      <c r="V3973" s="236">
        <v>45572</v>
      </c>
      <c r="W3973" s="236">
        <v>45582</v>
      </c>
      <c r="X3973" s="237" t="s">
        <v>3546</v>
      </c>
      <c r="Y3973" s="237"/>
      <c r="Z3973" s="237" t="s">
        <v>13162</v>
      </c>
      <c r="AA3973" s="241">
        <v>202409</v>
      </c>
      <c r="AB3973" s="246"/>
      <c r="AC3973" s="236" t="s">
        <v>13139</v>
      </c>
      <c r="AD3973" s="247" t="s">
        <v>4463</v>
      </c>
      <c r="AE3973" s="248">
        <v>0</v>
      </c>
      <c r="AF3973" s="247" t="s">
        <v>4463</v>
      </c>
      <c r="AG3973" s="242" t="str">
        <f>IFERROR(VLOOKUP(작성용!A:A,RM!A:D,4,0),"-")</f>
        <v>오수현</v>
      </c>
      <c r="AH3973" s="9" t="s">
        <v>13106</v>
      </c>
      <c r="AI3973" s="238" t="s">
        <v>13042</v>
      </c>
      <c r="AJ3973" s="238" t="s">
        <v>13042</v>
      </c>
      <c r="AK3973" s="238" t="s">
        <v>13051</v>
      </c>
      <c r="AL3973" s="238">
        <v>3972</v>
      </c>
    </row>
    <row r="3974" spans="1:38" x14ac:dyDescent="0.3">
      <c r="A3974" s="232" t="s">
        <v>3556</v>
      </c>
      <c r="B3974" s="232" t="s">
        <v>13097</v>
      </c>
      <c r="C3974" s="244" t="s">
        <v>13135</v>
      </c>
      <c r="D3974" s="240" t="s">
        <v>13144</v>
      </c>
      <c r="E3974" s="239">
        <v>1201110216699</v>
      </c>
      <c r="F3974" s="243" t="s">
        <v>13141</v>
      </c>
      <c r="G3974" s="214">
        <v>1</v>
      </c>
      <c r="H3974" s="234" t="s">
        <v>13042</v>
      </c>
      <c r="I3974" s="234"/>
      <c r="J3974" s="234"/>
      <c r="K3974" s="234"/>
      <c r="L3974" s="234"/>
      <c r="M3974" s="234"/>
      <c r="N3974" s="234" t="s">
        <v>13074</v>
      </c>
      <c r="O3974" s="249" t="s">
        <v>13101</v>
      </c>
      <c r="P3974" s="249" t="s">
        <v>13094</v>
      </c>
      <c r="Q3974" s="226" t="s">
        <v>13102</v>
      </c>
      <c r="R3974" s="212" t="s">
        <v>13103</v>
      </c>
      <c r="S3974" s="213" t="s">
        <v>13160</v>
      </c>
      <c r="T3974" s="236">
        <v>45538</v>
      </c>
      <c r="U3974" s="237" t="s">
        <v>13057</v>
      </c>
      <c r="V3974" s="236">
        <v>45572</v>
      </c>
      <c r="W3974" s="236">
        <v>45582</v>
      </c>
      <c r="X3974" s="237" t="s">
        <v>3546</v>
      </c>
      <c r="Y3974" s="237"/>
      <c r="Z3974" s="237" t="s">
        <v>13162</v>
      </c>
      <c r="AA3974" s="241">
        <v>202409</v>
      </c>
      <c r="AB3974" s="246"/>
      <c r="AC3974" s="236" t="s">
        <v>13139</v>
      </c>
      <c r="AD3974" s="247" t="s">
        <v>4463</v>
      </c>
      <c r="AE3974" s="248">
        <v>0</v>
      </c>
      <c r="AF3974" s="247" t="s">
        <v>4463</v>
      </c>
      <c r="AG3974" s="242" t="str">
        <f>IFERROR(VLOOKUP(작성용!A:A,RM!A:D,4,0),"-")</f>
        <v>오수현</v>
      </c>
      <c r="AH3974" s="9" t="s">
        <v>13106</v>
      </c>
      <c r="AI3974" s="238" t="s">
        <v>13042</v>
      </c>
      <c r="AJ3974" s="238" t="s">
        <v>13042</v>
      </c>
      <c r="AK3974" s="238" t="s">
        <v>13051</v>
      </c>
      <c r="AL3974" s="238">
        <v>3973</v>
      </c>
    </row>
    <row r="3975" spans="1:38" x14ac:dyDescent="0.3">
      <c r="A3975" s="232" t="s">
        <v>3556</v>
      </c>
      <c r="B3975" s="232" t="s">
        <v>13097</v>
      </c>
      <c r="C3975" s="244" t="s">
        <v>13135</v>
      </c>
      <c r="D3975" s="240" t="s">
        <v>13145</v>
      </c>
      <c r="E3975" s="239">
        <v>1341110189717</v>
      </c>
      <c r="F3975" s="243" t="s">
        <v>13141</v>
      </c>
      <c r="G3975" s="214">
        <v>1</v>
      </c>
      <c r="H3975" s="234" t="s">
        <v>13042</v>
      </c>
      <c r="I3975" s="234"/>
      <c r="J3975" s="234"/>
      <c r="K3975" s="234"/>
      <c r="L3975" s="234"/>
      <c r="M3975" s="234"/>
      <c r="N3975" s="234" t="s">
        <v>13074</v>
      </c>
      <c r="O3975" s="249" t="s">
        <v>13101</v>
      </c>
      <c r="P3975" s="249" t="s">
        <v>13094</v>
      </c>
      <c r="Q3975" s="226" t="s">
        <v>13102</v>
      </c>
      <c r="R3975" s="212" t="s">
        <v>13103</v>
      </c>
      <c r="S3975" s="213" t="s">
        <v>13161</v>
      </c>
      <c r="T3975" s="236">
        <v>45538</v>
      </c>
      <c r="U3975" s="237" t="s">
        <v>13057</v>
      </c>
      <c r="V3975" s="236">
        <v>45572</v>
      </c>
      <c r="W3975" s="236">
        <v>45582</v>
      </c>
      <c r="X3975" s="237" t="s">
        <v>3546</v>
      </c>
      <c r="Y3975" s="237"/>
      <c r="Z3975" s="237" t="s">
        <v>13162</v>
      </c>
      <c r="AA3975" s="241">
        <v>202409</v>
      </c>
      <c r="AB3975" s="246"/>
      <c r="AC3975" s="236" t="s">
        <v>13139</v>
      </c>
      <c r="AD3975" s="247" t="s">
        <v>4463</v>
      </c>
      <c r="AE3975" s="248">
        <v>0</v>
      </c>
      <c r="AF3975" s="247" t="s">
        <v>4463</v>
      </c>
      <c r="AG3975" s="242" t="str">
        <f>IFERROR(VLOOKUP(작성용!A:A,RM!A:D,4,0),"-")</f>
        <v>오수현</v>
      </c>
      <c r="AH3975" s="9" t="s">
        <v>13106</v>
      </c>
      <c r="AI3975" s="238" t="s">
        <v>13042</v>
      </c>
      <c r="AJ3975" s="238" t="s">
        <v>13042</v>
      </c>
      <c r="AK3975" s="238" t="s">
        <v>13051</v>
      </c>
      <c r="AL3975" s="238">
        <v>3974</v>
      </c>
    </row>
    <row r="3976" spans="1:38" x14ac:dyDescent="0.3">
      <c r="A3976" s="232">
        <v>6000759</v>
      </c>
      <c r="B3976" s="232" t="s">
        <v>13146</v>
      </c>
      <c r="C3976" s="244" t="s">
        <v>13147</v>
      </c>
      <c r="D3976" s="240" t="s">
        <v>13148</v>
      </c>
      <c r="E3976" s="239">
        <v>1752110017454</v>
      </c>
      <c r="F3976" s="243" t="s">
        <v>13149</v>
      </c>
      <c r="G3976" s="214">
        <v>1</v>
      </c>
      <c r="H3976" s="234" t="s">
        <v>3546</v>
      </c>
      <c r="I3976" s="234"/>
      <c r="J3976" s="234"/>
      <c r="K3976" s="234"/>
      <c r="L3976" s="234"/>
      <c r="M3976" s="234"/>
      <c r="N3976" s="234" t="s">
        <v>13150</v>
      </c>
      <c r="O3976" s="249"/>
      <c r="P3976" s="249"/>
      <c r="Q3976" s="226"/>
      <c r="R3976" s="212" t="s">
        <v>2</v>
      </c>
      <c r="S3976" s="213" t="s">
        <v>13042</v>
      </c>
      <c r="T3976" s="236" t="s">
        <v>13151</v>
      </c>
      <c r="U3976" s="237" t="s">
        <v>13057</v>
      </c>
      <c r="V3976" s="236">
        <v>45572</v>
      </c>
      <c r="W3976" s="236" t="s">
        <v>13152</v>
      </c>
      <c r="X3976" s="237" t="s">
        <v>13042</v>
      </c>
      <c r="Y3976" s="237"/>
      <c r="Z3976" s="237"/>
      <c r="AA3976" s="241">
        <v>202409</v>
      </c>
      <c r="AB3976" s="246"/>
      <c r="AC3976" s="236" t="s">
        <v>13153</v>
      </c>
      <c r="AD3976" s="247" t="s">
        <v>13154</v>
      </c>
      <c r="AE3976" s="248">
        <v>0</v>
      </c>
      <c r="AF3976" s="247" t="s">
        <v>13154</v>
      </c>
      <c r="AG3976" s="242" t="str">
        <f>IFERROR(VLOOKUP(작성용!A:A,RM!A:D,4,0),"-")</f>
        <v>-</v>
      </c>
      <c r="AH3976" s="9" t="s">
        <v>13042</v>
      </c>
      <c r="AI3976" s="238" t="s">
        <v>13155</v>
      </c>
      <c r="AJ3976" s="238" t="s">
        <v>13155</v>
      </c>
      <c r="AK3976" s="238" t="s">
        <v>13156</v>
      </c>
      <c r="AL3976" s="238">
        <v>3975</v>
      </c>
    </row>
    <row r="3977" spans="1:38" x14ac:dyDescent="0.3">
      <c r="A3977" s="223" t="s">
        <v>13217</v>
      </c>
      <c r="B3977" s="223" t="s">
        <v>11075</v>
      </c>
      <c r="C3977" s="244" t="s">
        <v>13192</v>
      </c>
      <c r="D3977" s="240" t="s">
        <v>7917</v>
      </c>
      <c r="E3977" s="239">
        <v>1101114898916</v>
      </c>
      <c r="F3977" s="243" t="s">
        <v>6497</v>
      </c>
      <c r="G3977" s="214">
        <v>0</v>
      </c>
      <c r="H3977" s="224" t="s">
        <v>3546</v>
      </c>
      <c r="I3977" s="224"/>
      <c r="J3977" s="234"/>
      <c r="K3977" s="224"/>
      <c r="L3977" s="224"/>
      <c r="M3977" s="224"/>
      <c r="N3977" s="224" t="s">
        <v>13047</v>
      </c>
      <c r="O3977" s="249"/>
      <c r="P3977" s="249"/>
      <c r="Q3977" s="226"/>
      <c r="R3977" s="212" t="s">
        <v>2</v>
      </c>
      <c r="S3977" s="213" t="s">
        <v>13042</v>
      </c>
      <c r="T3977" s="236" t="s">
        <v>13218</v>
      </c>
      <c r="U3977" s="237" t="s">
        <v>13057</v>
      </c>
      <c r="V3977" s="236">
        <v>45581</v>
      </c>
      <c r="W3977" s="236" t="s">
        <v>13178</v>
      </c>
      <c r="X3977" s="237" t="s">
        <v>2</v>
      </c>
      <c r="Y3977" s="237"/>
      <c r="Z3977" s="237"/>
      <c r="AA3977" s="241">
        <v>202409</v>
      </c>
      <c r="AB3977" s="246"/>
      <c r="AC3977" s="247" t="s">
        <v>13189</v>
      </c>
      <c r="AD3977" s="247" t="s">
        <v>13219</v>
      </c>
      <c r="AE3977" s="248">
        <v>0</v>
      </c>
      <c r="AF3977" s="247" t="s">
        <v>13219</v>
      </c>
      <c r="AG3977" s="242" t="str">
        <f>IFERROR(VLOOKUP(작성용!A:A,RM!A:D,4,0),"-")</f>
        <v>-</v>
      </c>
      <c r="AH3977" s="9" t="s">
        <v>13042</v>
      </c>
      <c r="AI3977" s="238" t="s">
        <v>13042</v>
      </c>
      <c r="AJ3977" s="238" t="s">
        <v>13042</v>
      </c>
      <c r="AK3977" s="238" t="s">
        <v>13156</v>
      </c>
      <c r="AL3977" s="238">
        <v>3976</v>
      </c>
    </row>
    <row r="3978" spans="1:38" x14ac:dyDescent="0.3">
      <c r="A3978" s="223" t="s">
        <v>13209</v>
      </c>
      <c r="B3978" s="223" t="s">
        <v>13210</v>
      </c>
      <c r="C3978" s="244" t="s">
        <v>13147</v>
      </c>
      <c r="D3978" s="240" t="s">
        <v>7741</v>
      </c>
      <c r="E3978" s="239">
        <v>1101130018548</v>
      </c>
      <c r="F3978" s="243" t="s">
        <v>6498</v>
      </c>
      <c r="G3978" s="214">
        <v>1</v>
      </c>
      <c r="H3978" s="224" t="s">
        <v>3546</v>
      </c>
      <c r="I3978" s="224"/>
      <c r="J3978" s="234"/>
      <c r="K3978" s="224"/>
      <c r="L3978" s="224"/>
      <c r="M3978" s="224"/>
      <c r="N3978" s="243" t="s">
        <v>85</v>
      </c>
      <c r="O3978" s="226"/>
      <c r="P3978" s="226"/>
      <c r="Q3978" s="226"/>
      <c r="R3978" s="212" t="s">
        <v>2</v>
      </c>
      <c r="S3978" s="212" t="s">
        <v>3546</v>
      </c>
      <c r="T3978" s="236" t="s">
        <v>13211</v>
      </c>
      <c r="U3978" s="237" t="s">
        <v>13057</v>
      </c>
      <c r="V3978" s="237">
        <v>45572</v>
      </c>
      <c r="W3978" s="237" t="s">
        <v>13188</v>
      </c>
      <c r="X3978" s="237" t="s">
        <v>13042</v>
      </c>
      <c r="Y3978" s="225"/>
      <c r="Z3978" s="225"/>
      <c r="AA3978" s="241">
        <v>202409</v>
      </c>
      <c r="AB3978" s="246"/>
      <c r="AC3978" s="247" t="s">
        <v>13189</v>
      </c>
      <c r="AD3978" s="247" t="s">
        <v>13212</v>
      </c>
      <c r="AE3978" s="248">
        <v>0</v>
      </c>
      <c r="AF3978" s="247" t="s">
        <v>13212</v>
      </c>
      <c r="AG3978" s="242" t="str">
        <f>IFERROR(VLOOKUP(작성용!A:A,RM!A:D,4,0),"-")</f>
        <v>-</v>
      </c>
      <c r="AH3978" s="9" t="s">
        <v>13042</v>
      </c>
      <c r="AI3978" s="238" t="s">
        <v>13042</v>
      </c>
      <c r="AJ3978" s="238" t="s">
        <v>3546</v>
      </c>
      <c r="AK3978" s="238" t="s">
        <v>13156</v>
      </c>
      <c r="AL3978" s="238">
        <v>3977</v>
      </c>
    </row>
    <row r="3979" spans="1:38" x14ac:dyDescent="0.3">
      <c r="A3979" s="232" t="s">
        <v>13190</v>
      </c>
      <c r="B3979" s="232" t="s">
        <v>13191</v>
      </c>
      <c r="C3979" s="244" t="s">
        <v>13147</v>
      </c>
      <c r="D3979" s="240" t="s">
        <v>13193</v>
      </c>
      <c r="E3979" s="239">
        <v>1101113870098</v>
      </c>
      <c r="F3979" s="243" t="s">
        <v>13187</v>
      </c>
      <c r="G3979" s="214">
        <v>0</v>
      </c>
      <c r="H3979" s="234" t="s">
        <v>13175</v>
      </c>
      <c r="I3979" s="234"/>
      <c r="J3979" s="234"/>
      <c r="K3979" s="234"/>
      <c r="L3979" s="234"/>
      <c r="M3979" s="234"/>
      <c r="N3979" s="234" t="s">
        <v>13194</v>
      </c>
      <c r="O3979" s="249"/>
      <c r="P3979" s="249"/>
      <c r="Q3979" s="226"/>
      <c r="R3979" s="212" t="s">
        <v>2</v>
      </c>
      <c r="S3979" s="213" t="s">
        <v>13175</v>
      </c>
      <c r="T3979" s="236" t="s">
        <v>13195</v>
      </c>
      <c r="U3979" s="237" t="s">
        <v>13057</v>
      </c>
      <c r="V3979" s="236">
        <v>45572</v>
      </c>
      <c r="W3979" s="236" t="s">
        <v>13178</v>
      </c>
      <c r="X3979" s="237" t="s">
        <v>13042</v>
      </c>
      <c r="Y3979" s="237"/>
      <c r="Z3979" s="237"/>
      <c r="AA3979" s="241">
        <v>202409</v>
      </c>
      <c r="AB3979" s="246"/>
      <c r="AC3979" s="236" t="s">
        <v>13189</v>
      </c>
      <c r="AD3979" s="247" t="s">
        <v>13196</v>
      </c>
      <c r="AE3979" s="248">
        <v>0.4</v>
      </c>
      <c r="AF3979" s="247" t="s">
        <v>13196</v>
      </c>
      <c r="AG3979" s="242" t="str">
        <f>IFERROR(VLOOKUP(작성용!A:A,RM!A:D,4,0),"-")</f>
        <v>-</v>
      </c>
      <c r="AH3979" s="9" t="s">
        <v>13175</v>
      </c>
      <c r="AI3979" s="238" t="s">
        <v>13175</v>
      </c>
      <c r="AJ3979" s="238" t="s">
        <v>13175</v>
      </c>
      <c r="AK3979" s="238" t="s">
        <v>91</v>
      </c>
      <c r="AL3979" s="238">
        <v>3978</v>
      </c>
    </row>
    <row r="3980" spans="1:38" x14ac:dyDescent="0.3">
      <c r="A3980" s="232" t="s">
        <v>13190</v>
      </c>
      <c r="B3980" s="232" t="s">
        <v>13197</v>
      </c>
      <c r="C3980" s="244" t="s">
        <v>13147</v>
      </c>
      <c r="D3980" s="240" t="s">
        <v>13198</v>
      </c>
      <c r="E3980" s="239">
        <v>1101115587592</v>
      </c>
      <c r="F3980" s="243" t="s">
        <v>13199</v>
      </c>
      <c r="G3980" s="214">
        <v>0</v>
      </c>
      <c r="H3980" s="234" t="s">
        <v>13175</v>
      </c>
      <c r="I3980" s="234"/>
      <c r="J3980" s="234"/>
      <c r="K3980" s="234"/>
      <c r="L3980" s="234"/>
      <c r="M3980" s="234"/>
      <c r="N3980" s="234" t="s">
        <v>13074</v>
      </c>
      <c r="O3980" s="249"/>
      <c r="P3980" s="249"/>
      <c r="Q3980" s="226"/>
      <c r="R3980" s="212" t="s">
        <v>2</v>
      </c>
      <c r="S3980" s="213" t="s">
        <v>13175</v>
      </c>
      <c r="T3980" s="236" t="s">
        <v>13200</v>
      </c>
      <c r="U3980" s="237" t="s">
        <v>13057</v>
      </c>
      <c r="V3980" s="236">
        <v>45572</v>
      </c>
      <c r="W3980" s="236" t="s">
        <v>13188</v>
      </c>
      <c r="X3980" s="237" t="s">
        <v>13042</v>
      </c>
      <c r="Y3980" s="237"/>
      <c r="Z3980" s="237"/>
      <c r="AA3980" s="241">
        <v>202409</v>
      </c>
      <c r="AB3980" s="246"/>
      <c r="AC3980" s="236" t="s">
        <v>13179</v>
      </c>
      <c r="AD3980" s="247" t="s">
        <v>4163</v>
      </c>
      <c r="AE3980" s="248">
        <v>0</v>
      </c>
      <c r="AF3980" s="247" t="s">
        <v>4163</v>
      </c>
      <c r="AG3980" s="242" t="str">
        <f>IFERROR(VLOOKUP(작성용!A:A,RM!A:D,4,0),"-")</f>
        <v>-</v>
      </c>
      <c r="AH3980" s="9" t="s">
        <v>13042</v>
      </c>
      <c r="AI3980" s="238" t="s">
        <v>13042</v>
      </c>
      <c r="AJ3980" s="238" t="s">
        <v>13042</v>
      </c>
      <c r="AK3980" s="238" t="s">
        <v>13183</v>
      </c>
      <c r="AL3980" s="238">
        <v>3979</v>
      </c>
    </row>
    <row r="3981" spans="1:38" x14ac:dyDescent="0.3">
      <c r="A3981" s="232" t="s">
        <v>13190</v>
      </c>
      <c r="B3981" s="232" t="s">
        <v>9511</v>
      </c>
      <c r="C3981" s="244" t="s">
        <v>13147</v>
      </c>
      <c r="D3981" s="240" t="s">
        <v>13201</v>
      </c>
      <c r="E3981" s="239">
        <v>1101115587592</v>
      </c>
      <c r="F3981" s="243" t="s">
        <v>13202</v>
      </c>
      <c r="G3981" s="214">
        <v>6</v>
      </c>
      <c r="H3981" s="234" t="s">
        <v>13042</v>
      </c>
      <c r="I3981" s="234"/>
      <c r="J3981" s="234"/>
      <c r="K3981" s="234"/>
      <c r="L3981" s="234"/>
      <c r="M3981" s="234"/>
      <c r="N3981" s="234" t="s">
        <v>13074</v>
      </c>
      <c r="O3981" s="249"/>
      <c r="P3981" s="249"/>
      <c r="Q3981" s="226"/>
      <c r="R3981" s="212" t="s">
        <v>2</v>
      </c>
      <c r="S3981" s="213" t="s">
        <v>13042</v>
      </c>
      <c r="T3981" s="236" t="s">
        <v>13200</v>
      </c>
      <c r="U3981" s="237" t="s">
        <v>13057</v>
      </c>
      <c r="V3981" s="236">
        <v>45572</v>
      </c>
      <c r="W3981" s="236" t="s">
        <v>13188</v>
      </c>
      <c r="X3981" s="237" t="s">
        <v>13042</v>
      </c>
      <c r="Y3981" s="237"/>
      <c r="Z3981" s="237"/>
      <c r="AA3981" s="241">
        <v>202409</v>
      </c>
      <c r="AB3981" s="246"/>
      <c r="AC3981" s="236" t="s">
        <v>13189</v>
      </c>
      <c r="AD3981" s="247" t="s">
        <v>4163</v>
      </c>
      <c r="AE3981" s="248">
        <v>0</v>
      </c>
      <c r="AF3981" s="247" t="s">
        <v>4163</v>
      </c>
      <c r="AG3981" s="242" t="str">
        <f>IFERROR(VLOOKUP(작성용!A:A,RM!A:D,4,0),"-")</f>
        <v>-</v>
      </c>
      <c r="AH3981" s="9" t="s">
        <v>13042</v>
      </c>
      <c r="AI3981" s="238" t="s">
        <v>13042</v>
      </c>
      <c r="AJ3981" s="238" t="s">
        <v>13175</v>
      </c>
      <c r="AK3981" s="238" t="s">
        <v>13156</v>
      </c>
      <c r="AL3981" s="238">
        <v>3980</v>
      </c>
    </row>
    <row r="3982" spans="1:38" x14ac:dyDescent="0.3">
      <c r="A3982" s="232" t="s">
        <v>13204</v>
      </c>
      <c r="B3982" s="232" t="s">
        <v>13205</v>
      </c>
      <c r="C3982" s="244" t="s">
        <v>13147</v>
      </c>
      <c r="D3982" s="240" t="s">
        <v>13206</v>
      </c>
      <c r="E3982" s="239">
        <v>2001110191224</v>
      </c>
      <c r="F3982" s="243" t="s">
        <v>13207</v>
      </c>
      <c r="G3982" s="214">
        <v>0</v>
      </c>
      <c r="H3982" s="234" t="s">
        <v>13175</v>
      </c>
      <c r="I3982" s="234"/>
      <c r="J3982" s="234"/>
      <c r="K3982" s="234"/>
      <c r="L3982" s="234"/>
      <c r="M3982" s="234"/>
      <c r="N3982" s="234" t="s">
        <v>13074</v>
      </c>
      <c r="O3982" s="249"/>
      <c r="P3982" s="249"/>
      <c r="Q3982" s="226"/>
      <c r="R3982" s="212" t="s">
        <v>2</v>
      </c>
      <c r="S3982" s="213" t="s">
        <v>13175</v>
      </c>
      <c r="T3982" s="236" t="s">
        <v>13220</v>
      </c>
      <c r="U3982" s="237" t="s">
        <v>13057</v>
      </c>
      <c r="V3982" s="236">
        <v>45573</v>
      </c>
      <c r="W3982" s="236" t="s">
        <v>13178</v>
      </c>
      <c r="X3982" s="237" t="s">
        <v>13175</v>
      </c>
      <c r="Y3982" s="237"/>
      <c r="Z3982" s="237"/>
      <c r="AA3982" s="241">
        <v>202409</v>
      </c>
      <c r="AB3982" s="246"/>
      <c r="AC3982" s="236" t="s">
        <v>13180</v>
      </c>
      <c r="AD3982" s="247" t="s">
        <v>13163</v>
      </c>
      <c r="AE3982" s="248">
        <v>0</v>
      </c>
      <c r="AF3982" s="247" t="s">
        <v>13208</v>
      </c>
      <c r="AG3982" s="242" t="str">
        <f>IFERROR(VLOOKUP(작성용!A:A,RM!A:D,4,0),"-")</f>
        <v>-</v>
      </c>
      <c r="AH3982" s="9" t="s">
        <v>13175</v>
      </c>
      <c r="AI3982" s="238" t="s">
        <v>13175</v>
      </c>
      <c r="AJ3982" s="238" t="s">
        <v>13175</v>
      </c>
      <c r="AK3982" s="238" t="s">
        <v>13156</v>
      </c>
      <c r="AL3982" s="238">
        <v>3981</v>
      </c>
    </row>
    <row r="3983" spans="1:38" x14ac:dyDescent="0.3">
      <c r="A3983" s="232" t="s">
        <v>13171</v>
      </c>
      <c r="B3983" s="232" t="s">
        <v>13172</v>
      </c>
      <c r="C3983" s="244" t="s">
        <v>13147</v>
      </c>
      <c r="D3983" s="240" t="s">
        <v>13173</v>
      </c>
      <c r="E3983" s="239">
        <v>1101130024280</v>
      </c>
      <c r="F3983" s="243" t="s">
        <v>13174</v>
      </c>
      <c r="G3983" s="214">
        <v>0</v>
      </c>
      <c r="H3983" s="234" t="s">
        <v>13175</v>
      </c>
      <c r="I3983" s="234"/>
      <c r="J3983" s="234"/>
      <c r="K3983" s="234"/>
      <c r="L3983" s="234"/>
      <c r="M3983" s="234"/>
      <c r="N3983" s="234" t="s">
        <v>13176</v>
      </c>
      <c r="O3983" s="249"/>
      <c r="P3983" s="249"/>
      <c r="Q3983" s="226"/>
      <c r="R3983" s="212" t="s">
        <v>2</v>
      </c>
      <c r="S3983" s="213" t="s">
        <v>13175</v>
      </c>
      <c r="T3983" s="236" t="s">
        <v>13177</v>
      </c>
      <c r="U3983" s="237" t="s">
        <v>13057</v>
      </c>
      <c r="V3983" s="237">
        <v>45555</v>
      </c>
      <c r="W3983" s="236" t="s">
        <v>13178</v>
      </c>
      <c r="X3983" s="237" t="s">
        <v>13175</v>
      </c>
      <c r="Y3983" s="237"/>
      <c r="Z3983" s="237"/>
      <c r="AA3983" s="241">
        <v>202409</v>
      </c>
      <c r="AB3983" s="246"/>
      <c r="AC3983" s="236" t="s">
        <v>13180</v>
      </c>
      <c r="AD3983" s="247" t="s">
        <v>13181</v>
      </c>
      <c r="AE3983" s="248">
        <v>0.4</v>
      </c>
      <c r="AF3983" s="247" t="s">
        <v>13181</v>
      </c>
      <c r="AG3983" s="242" t="str">
        <f>IFERROR(VLOOKUP(작성용!A:A,RM!A:D,4,0),"-")</f>
        <v>-</v>
      </c>
      <c r="AH3983" s="9" t="s">
        <v>13175</v>
      </c>
      <c r="AI3983" s="238" t="s">
        <v>13182</v>
      </c>
      <c r="AJ3983" s="238" t="s">
        <v>13175</v>
      </c>
      <c r="AK3983" s="238" t="s">
        <v>13183</v>
      </c>
      <c r="AL3983" s="238">
        <v>3982</v>
      </c>
    </row>
    <row r="3984" spans="1:38" x14ac:dyDescent="0.3">
      <c r="A3984" s="232" t="s">
        <v>13171</v>
      </c>
      <c r="B3984" s="232" t="s">
        <v>13184</v>
      </c>
      <c r="C3984" s="244" t="s">
        <v>13147</v>
      </c>
      <c r="D3984" s="240" t="s">
        <v>13185</v>
      </c>
      <c r="E3984" s="239" t="s">
        <v>13186</v>
      </c>
      <c r="F3984" s="243" t="s">
        <v>13187</v>
      </c>
      <c r="G3984" s="214">
        <v>0</v>
      </c>
      <c r="H3984" s="234" t="s">
        <v>13175</v>
      </c>
      <c r="I3984" s="234"/>
      <c r="J3984" s="234"/>
      <c r="K3984" s="234"/>
      <c r="L3984" s="234"/>
      <c r="M3984" s="234"/>
      <c r="N3984" s="234" t="s">
        <v>13176</v>
      </c>
      <c r="O3984" s="249"/>
      <c r="P3984" s="249"/>
      <c r="Q3984" s="226"/>
      <c r="R3984" s="212" t="s">
        <v>2</v>
      </c>
      <c r="S3984" s="213" t="s">
        <v>13175</v>
      </c>
      <c r="T3984" s="236" t="s">
        <v>13177</v>
      </c>
      <c r="U3984" s="237" t="s">
        <v>13057</v>
      </c>
      <c r="V3984" s="237">
        <v>45555</v>
      </c>
      <c r="W3984" s="236" t="s">
        <v>13188</v>
      </c>
      <c r="X3984" s="237" t="s">
        <v>13175</v>
      </c>
      <c r="Y3984" s="237"/>
      <c r="Z3984" s="237"/>
      <c r="AA3984" s="241">
        <v>202409</v>
      </c>
      <c r="AB3984" s="246"/>
      <c r="AC3984" s="236" t="s">
        <v>13189</v>
      </c>
      <c r="AD3984" s="247" t="s">
        <v>13122</v>
      </c>
      <c r="AE3984" s="248">
        <v>0</v>
      </c>
      <c r="AF3984" s="247" t="s">
        <v>13122</v>
      </c>
      <c r="AG3984" s="242" t="str">
        <f>IFERROR(VLOOKUP(작성용!A:A,RM!A:D,4,0),"-")</f>
        <v>-</v>
      </c>
      <c r="AH3984" s="9" t="s">
        <v>13175</v>
      </c>
      <c r="AI3984" s="238" t="s">
        <v>13042</v>
      </c>
      <c r="AJ3984" s="238" t="s">
        <v>13042</v>
      </c>
      <c r="AK3984" s="238" t="s">
        <v>13183</v>
      </c>
      <c r="AL3984" s="238">
        <v>3983</v>
      </c>
    </row>
    <row r="3985" spans="1:38" x14ac:dyDescent="0.3">
      <c r="A3985" s="232" t="s">
        <v>13171</v>
      </c>
      <c r="B3985" s="232" t="s">
        <v>13172</v>
      </c>
      <c r="C3985" s="244" t="s">
        <v>13147</v>
      </c>
      <c r="D3985" s="240" t="s">
        <v>13203</v>
      </c>
      <c r="E3985" s="239">
        <v>1101114475300</v>
      </c>
      <c r="F3985" s="243" t="s">
        <v>13187</v>
      </c>
      <c r="G3985" s="214">
        <v>0</v>
      </c>
      <c r="H3985" s="234" t="s">
        <v>13175</v>
      </c>
      <c r="I3985" s="234"/>
      <c r="J3985" s="234"/>
      <c r="K3985" s="234"/>
      <c r="L3985" s="234"/>
      <c r="M3985" s="234"/>
      <c r="N3985" s="234" t="s">
        <v>13176</v>
      </c>
      <c r="O3985" s="249"/>
      <c r="P3985" s="249"/>
      <c r="Q3985" s="226"/>
      <c r="R3985" s="212" t="s">
        <v>2</v>
      </c>
      <c r="S3985" s="213" t="s">
        <v>13175</v>
      </c>
      <c r="T3985" s="236" t="s">
        <v>13177</v>
      </c>
      <c r="U3985" s="237" t="s">
        <v>13057</v>
      </c>
      <c r="V3985" s="237">
        <v>45555</v>
      </c>
      <c r="W3985" s="236" t="s">
        <v>13188</v>
      </c>
      <c r="X3985" s="237" t="s">
        <v>13175</v>
      </c>
      <c r="Y3985" s="237"/>
      <c r="Z3985" s="237"/>
      <c r="AA3985" s="241">
        <v>202409</v>
      </c>
      <c r="AB3985" s="246"/>
      <c r="AC3985" s="236" t="s">
        <v>13189</v>
      </c>
      <c r="AD3985" s="247" t="s">
        <v>493</v>
      </c>
      <c r="AE3985" s="248">
        <v>0</v>
      </c>
      <c r="AF3985" s="247" t="s">
        <v>493</v>
      </c>
      <c r="AG3985" s="242" t="str">
        <f>IFERROR(VLOOKUP(작성용!A:A,RM!A:D,4,0),"-")</f>
        <v>-</v>
      </c>
      <c r="AH3985" s="9" t="s">
        <v>13175</v>
      </c>
      <c r="AI3985" s="238" t="s">
        <v>13042</v>
      </c>
      <c r="AJ3985" s="238" t="s">
        <v>13042</v>
      </c>
      <c r="AK3985" s="238" t="s">
        <v>13156</v>
      </c>
      <c r="AL3985" s="238">
        <v>3984</v>
      </c>
    </row>
    <row r="3986" spans="1:38" x14ac:dyDescent="0.3">
      <c r="A3986" s="223" t="s">
        <v>13213</v>
      </c>
      <c r="B3986" s="223" t="s">
        <v>13214</v>
      </c>
      <c r="C3986" s="244" t="s">
        <v>13147</v>
      </c>
      <c r="D3986" s="240" t="s">
        <v>13215</v>
      </c>
      <c r="E3986" s="239">
        <v>1101116131546</v>
      </c>
      <c r="F3986" s="243" t="s">
        <v>13187</v>
      </c>
      <c r="G3986" s="214">
        <v>0</v>
      </c>
      <c r="H3986" s="224" t="s">
        <v>13175</v>
      </c>
      <c r="I3986" s="224"/>
      <c r="J3986" s="234"/>
      <c r="K3986" s="224"/>
      <c r="L3986" s="224"/>
      <c r="M3986" s="224"/>
      <c r="N3986" s="243" t="s">
        <v>13047</v>
      </c>
      <c r="O3986" s="226"/>
      <c r="P3986" s="226"/>
      <c r="Q3986" s="226"/>
      <c r="R3986" s="212" t="s">
        <v>2</v>
      </c>
      <c r="S3986" s="212" t="s">
        <v>13042</v>
      </c>
      <c r="T3986" s="236" t="s">
        <v>13221</v>
      </c>
      <c r="U3986" s="237" t="s">
        <v>13057</v>
      </c>
      <c r="V3986" s="237">
        <v>45573</v>
      </c>
      <c r="W3986" s="237" t="s">
        <v>13188</v>
      </c>
      <c r="X3986" s="237" t="s">
        <v>13175</v>
      </c>
      <c r="Y3986" s="225"/>
      <c r="Z3986" s="225"/>
      <c r="AA3986" s="241">
        <v>202409</v>
      </c>
      <c r="AB3986" s="246"/>
      <c r="AC3986" s="247" t="s">
        <v>13189</v>
      </c>
      <c r="AD3986" s="247" t="s">
        <v>13216</v>
      </c>
      <c r="AE3986" s="248">
        <v>0</v>
      </c>
      <c r="AF3986" s="247" t="s">
        <v>13216</v>
      </c>
      <c r="AG3986" s="242" t="str">
        <f>IFERROR(VLOOKUP(작성용!A:A,RM!A:D,4,0),"-")</f>
        <v>-</v>
      </c>
      <c r="AH3986" s="9" t="s">
        <v>13042</v>
      </c>
      <c r="AI3986" s="238" t="s">
        <v>13042</v>
      </c>
      <c r="AJ3986" s="238" t="s">
        <v>13175</v>
      </c>
      <c r="AK3986" s="238" t="s">
        <v>13183</v>
      </c>
      <c r="AL3986" s="238">
        <v>3985</v>
      </c>
    </row>
    <row r="3987" spans="1:38" x14ac:dyDescent="0.3">
      <c r="A3987" s="232" t="s">
        <v>12186</v>
      </c>
      <c r="B3987" s="232" t="s">
        <v>13224</v>
      </c>
      <c r="C3987" s="244" t="s">
        <v>13225</v>
      </c>
      <c r="D3987" s="240" t="s">
        <v>13226</v>
      </c>
      <c r="E3987" s="239" t="s">
        <v>12195</v>
      </c>
      <c r="F3987" s="243" t="s">
        <v>4137</v>
      </c>
      <c r="G3987" s="214">
        <v>0</v>
      </c>
      <c r="H3987" s="234" t="s">
        <v>13227</v>
      </c>
      <c r="I3987" s="234"/>
      <c r="J3987" s="234"/>
      <c r="K3987" s="234"/>
      <c r="L3987" s="234"/>
      <c r="M3987" s="234"/>
      <c r="N3987" s="234" t="s">
        <v>13228</v>
      </c>
      <c r="O3987" s="249" t="s">
        <v>13229</v>
      </c>
      <c r="P3987" s="249" t="s">
        <v>13230</v>
      </c>
      <c r="Q3987" s="226" t="s">
        <v>13231</v>
      </c>
      <c r="R3987" s="212" t="s">
        <v>2</v>
      </c>
      <c r="S3987" s="213" t="s">
        <v>13227</v>
      </c>
      <c r="T3987" s="236">
        <v>45538</v>
      </c>
      <c r="U3987" s="237" t="s">
        <v>13256</v>
      </c>
      <c r="V3987" s="236">
        <v>45569</v>
      </c>
      <c r="W3987" s="236">
        <v>45579</v>
      </c>
      <c r="X3987" s="237" t="s">
        <v>13227</v>
      </c>
      <c r="Y3987" s="237"/>
      <c r="Z3987" s="237" t="s">
        <v>13257</v>
      </c>
      <c r="AA3987" s="241">
        <v>202409</v>
      </c>
      <c r="AB3987" s="246"/>
      <c r="AC3987" s="236" t="s">
        <v>13232</v>
      </c>
      <c r="AD3987" s="247" t="s">
        <v>13233</v>
      </c>
      <c r="AE3987" s="248">
        <v>0</v>
      </c>
      <c r="AF3987" s="247" t="s">
        <v>13233</v>
      </c>
      <c r="AG3987" s="242" t="str">
        <f>IFERROR(VLOOKUP(작성용!A:A,RM!A:D,4,0),"-")</f>
        <v>-</v>
      </c>
      <c r="AH3987" s="9" t="s">
        <v>13227</v>
      </c>
      <c r="AI3987" s="238" t="s">
        <v>13258</v>
      </c>
      <c r="AJ3987" s="238" t="s">
        <v>13227</v>
      </c>
      <c r="AK3987" s="238" t="s">
        <v>13051</v>
      </c>
      <c r="AL3987" s="238">
        <v>3986</v>
      </c>
    </row>
    <row r="3988" spans="1:38" x14ac:dyDescent="0.3">
      <c r="A3988" s="232" t="s">
        <v>12186</v>
      </c>
      <c r="B3988" s="232" t="s">
        <v>13224</v>
      </c>
      <c r="C3988" s="244" t="s">
        <v>13225</v>
      </c>
      <c r="D3988" s="240" t="s">
        <v>13234</v>
      </c>
      <c r="E3988" s="239" t="s">
        <v>6226</v>
      </c>
      <c r="F3988" s="243" t="s">
        <v>13235</v>
      </c>
      <c r="G3988" s="214">
        <v>0</v>
      </c>
      <c r="H3988" s="234" t="s">
        <v>13227</v>
      </c>
      <c r="I3988" s="234"/>
      <c r="J3988" s="234"/>
      <c r="K3988" s="234"/>
      <c r="L3988" s="234"/>
      <c r="M3988" s="234"/>
      <c r="N3988" s="234" t="s">
        <v>13228</v>
      </c>
      <c r="O3988" s="249" t="s">
        <v>13236</v>
      </c>
      <c r="P3988" s="249" t="s">
        <v>13230</v>
      </c>
      <c r="Q3988" s="226" t="s">
        <v>13237</v>
      </c>
      <c r="R3988" s="212" t="s">
        <v>2</v>
      </c>
      <c r="S3988" s="213" t="s">
        <v>13042</v>
      </c>
      <c r="T3988" s="236">
        <v>45538</v>
      </c>
      <c r="U3988" s="237" t="s">
        <v>13256</v>
      </c>
      <c r="V3988" s="236">
        <v>45569</v>
      </c>
      <c r="W3988" s="236">
        <v>45579</v>
      </c>
      <c r="X3988" s="237" t="s">
        <v>13042</v>
      </c>
      <c r="Y3988" s="237"/>
      <c r="Z3988" s="237" t="s">
        <v>13257</v>
      </c>
      <c r="AA3988" s="241">
        <v>202409</v>
      </c>
      <c r="AB3988" s="246"/>
      <c r="AC3988" s="236" t="s">
        <v>13232</v>
      </c>
      <c r="AD3988" s="247" t="s">
        <v>13095</v>
      </c>
      <c r="AE3988" s="248">
        <v>0</v>
      </c>
      <c r="AF3988" s="247" t="s">
        <v>13095</v>
      </c>
      <c r="AG3988" s="242" t="str">
        <f>IFERROR(VLOOKUP(작성용!A:A,RM!A:D,4,0),"-")</f>
        <v>-</v>
      </c>
      <c r="AH3988" s="9" t="s">
        <v>13227</v>
      </c>
      <c r="AI3988" s="238" t="s">
        <v>13258</v>
      </c>
      <c r="AJ3988" s="238" t="s">
        <v>13227</v>
      </c>
      <c r="AK3988" s="238" t="s">
        <v>13238</v>
      </c>
      <c r="AL3988" s="238">
        <v>3987</v>
      </c>
    </row>
    <row r="3989" spans="1:38" x14ac:dyDescent="0.3">
      <c r="A3989" s="232" t="s">
        <v>12186</v>
      </c>
      <c r="B3989" s="232" t="s">
        <v>13224</v>
      </c>
      <c r="C3989" s="244" t="s">
        <v>13225</v>
      </c>
      <c r="D3989" s="240" t="s">
        <v>13239</v>
      </c>
      <c r="E3989" s="239" t="s">
        <v>12192</v>
      </c>
      <c r="F3989" s="243" t="s">
        <v>13114</v>
      </c>
      <c r="G3989" s="214">
        <v>0</v>
      </c>
      <c r="H3989" s="234" t="s">
        <v>13042</v>
      </c>
      <c r="I3989" s="234"/>
      <c r="J3989" s="234"/>
      <c r="K3989" s="234"/>
      <c r="L3989" s="234"/>
      <c r="M3989" s="234"/>
      <c r="N3989" s="234" t="s">
        <v>13074</v>
      </c>
      <c r="O3989" s="249" t="s">
        <v>13236</v>
      </c>
      <c r="P3989" s="249" t="s">
        <v>13240</v>
      </c>
      <c r="Q3989" s="226" t="s">
        <v>13237</v>
      </c>
      <c r="R3989" s="212" t="s">
        <v>2</v>
      </c>
      <c r="S3989" s="213" t="s">
        <v>13227</v>
      </c>
      <c r="T3989" s="236">
        <v>45538</v>
      </c>
      <c r="U3989" s="237" t="s">
        <v>13256</v>
      </c>
      <c r="V3989" s="236">
        <v>45569</v>
      </c>
      <c r="W3989" s="236">
        <v>45579</v>
      </c>
      <c r="X3989" s="237" t="s">
        <v>13227</v>
      </c>
      <c r="Y3989" s="237"/>
      <c r="Z3989" s="237" t="s">
        <v>13257</v>
      </c>
      <c r="AA3989" s="241">
        <v>202409</v>
      </c>
      <c r="AB3989" s="246"/>
      <c r="AC3989" s="236" t="s">
        <v>4138</v>
      </c>
      <c r="AD3989" s="247" t="s">
        <v>13095</v>
      </c>
      <c r="AE3989" s="248">
        <v>0</v>
      </c>
      <c r="AF3989" s="247" t="s">
        <v>13095</v>
      </c>
      <c r="AG3989" s="242" t="str">
        <f>IFERROR(VLOOKUP(작성용!A:A,RM!A:D,4,0),"-")</f>
        <v>-</v>
      </c>
      <c r="AH3989" s="9" t="s">
        <v>13042</v>
      </c>
      <c r="AI3989" s="238" t="s">
        <v>13258</v>
      </c>
      <c r="AJ3989" s="238" t="s">
        <v>13227</v>
      </c>
      <c r="AK3989" s="238" t="s">
        <v>13051</v>
      </c>
      <c r="AL3989" s="238">
        <v>3988</v>
      </c>
    </row>
    <row r="3990" spans="1:38" x14ac:dyDescent="0.3">
      <c r="A3990" s="232" t="s">
        <v>12186</v>
      </c>
      <c r="B3990" s="232" t="s">
        <v>13224</v>
      </c>
      <c r="C3990" s="244" t="s">
        <v>13225</v>
      </c>
      <c r="D3990" s="240" t="s">
        <v>13241</v>
      </c>
      <c r="E3990" s="239" t="s">
        <v>12190</v>
      </c>
      <c r="F3990" s="243" t="s">
        <v>13235</v>
      </c>
      <c r="G3990" s="214">
        <v>0</v>
      </c>
      <c r="H3990" s="234" t="s">
        <v>13227</v>
      </c>
      <c r="I3990" s="234"/>
      <c r="J3990" s="234"/>
      <c r="K3990" s="234"/>
      <c r="L3990" s="234"/>
      <c r="M3990" s="234"/>
      <c r="N3990" s="234" t="s">
        <v>13228</v>
      </c>
      <c r="O3990" s="249" t="s">
        <v>13229</v>
      </c>
      <c r="P3990" s="249" t="s">
        <v>13240</v>
      </c>
      <c r="Q3990" s="226" t="s">
        <v>13237</v>
      </c>
      <c r="R3990" s="212" t="s">
        <v>2</v>
      </c>
      <c r="S3990" s="213" t="s">
        <v>13227</v>
      </c>
      <c r="T3990" s="236">
        <v>45538</v>
      </c>
      <c r="U3990" s="237" t="s">
        <v>13256</v>
      </c>
      <c r="V3990" s="236">
        <v>45569</v>
      </c>
      <c r="W3990" s="236">
        <v>45579</v>
      </c>
      <c r="X3990" s="237" t="s">
        <v>13042</v>
      </c>
      <c r="Y3990" s="237"/>
      <c r="Z3990" s="237" t="s">
        <v>13257</v>
      </c>
      <c r="AA3990" s="241">
        <v>202409</v>
      </c>
      <c r="AB3990" s="246"/>
      <c r="AC3990" s="236" t="s">
        <v>13105</v>
      </c>
      <c r="AD3990" s="247" t="s">
        <v>13095</v>
      </c>
      <c r="AE3990" s="248">
        <v>0</v>
      </c>
      <c r="AF3990" s="247" t="s">
        <v>13095</v>
      </c>
      <c r="AG3990" s="242" t="str">
        <f>IFERROR(VLOOKUP(작성용!A:A,RM!A:D,4,0),"-")</f>
        <v>-</v>
      </c>
      <c r="AH3990" s="9" t="s">
        <v>13227</v>
      </c>
      <c r="AI3990" s="238" t="s">
        <v>13258</v>
      </c>
      <c r="AJ3990" s="238" t="s">
        <v>13227</v>
      </c>
      <c r="AK3990" s="238" t="s">
        <v>13051</v>
      </c>
      <c r="AL3990" s="238">
        <v>3989</v>
      </c>
    </row>
    <row r="3991" spans="1:38" x14ac:dyDescent="0.3">
      <c r="A3991" s="232" t="s">
        <v>12186</v>
      </c>
      <c r="B3991" s="232" t="s">
        <v>13224</v>
      </c>
      <c r="C3991" s="244" t="s">
        <v>13225</v>
      </c>
      <c r="D3991" s="240" t="s">
        <v>13242</v>
      </c>
      <c r="E3991" s="239" t="s">
        <v>5008</v>
      </c>
      <c r="F3991" s="243" t="s">
        <v>13235</v>
      </c>
      <c r="G3991" s="214">
        <v>0</v>
      </c>
      <c r="H3991" s="234" t="s">
        <v>13227</v>
      </c>
      <c r="I3991" s="234"/>
      <c r="J3991" s="234"/>
      <c r="K3991" s="234"/>
      <c r="L3991" s="234"/>
      <c r="M3991" s="234"/>
      <c r="N3991" s="234" t="s">
        <v>13228</v>
      </c>
      <c r="O3991" s="249" t="s">
        <v>13236</v>
      </c>
      <c r="P3991" s="249" t="s">
        <v>13240</v>
      </c>
      <c r="Q3991" s="226" t="s">
        <v>13237</v>
      </c>
      <c r="R3991" s="212" t="s">
        <v>5009</v>
      </c>
      <c r="S3991" s="213" t="s">
        <v>13042</v>
      </c>
      <c r="T3991" s="236">
        <v>45538</v>
      </c>
      <c r="U3991" s="237" t="s">
        <v>13256</v>
      </c>
      <c r="V3991" s="236">
        <v>45569</v>
      </c>
      <c r="W3991" s="236">
        <v>45579</v>
      </c>
      <c r="X3991" s="237" t="s">
        <v>13042</v>
      </c>
      <c r="Y3991" s="237"/>
      <c r="Z3991" s="237" t="s">
        <v>13257</v>
      </c>
      <c r="AA3991" s="241">
        <v>202409</v>
      </c>
      <c r="AB3991" s="246"/>
      <c r="AC3991" s="236" t="s">
        <v>13105</v>
      </c>
      <c r="AD3991" s="247" t="s">
        <v>13095</v>
      </c>
      <c r="AE3991" s="248">
        <v>0</v>
      </c>
      <c r="AF3991" s="247" t="s">
        <v>13095</v>
      </c>
      <c r="AG3991" s="242" t="str">
        <f>IFERROR(VLOOKUP(작성용!A:A,RM!A:D,4,0),"-")</f>
        <v>-</v>
      </c>
      <c r="AH3991" s="9" t="s">
        <v>13227</v>
      </c>
      <c r="AI3991" s="238" t="s">
        <v>13258</v>
      </c>
      <c r="AJ3991" s="238" t="s">
        <v>13042</v>
      </c>
      <c r="AK3991" s="238" t="s">
        <v>13051</v>
      </c>
      <c r="AL3991" s="238">
        <v>3990</v>
      </c>
    </row>
    <row r="3992" spans="1:38" x14ac:dyDescent="0.3">
      <c r="A3992" s="232" t="s">
        <v>12186</v>
      </c>
      <c r="B3992" s="232" t="s">
        <v>13243</v>
      </c>
      <c r="C3992" s="244" t="s">
        <v>13225</v>
      </c>
      <c r="D3992" s="240" t="s">
        <v>13244</v>
      </c>
      <c r="E3992" s="239" t="s">
        <v>12187</v>
      </c>
      <c r="F3992" s="243" t="s">
        <v>13114</v>
      </c>
      <c r="G3992" s="214">
        <v>0</v>
      </c>
      <c r="H3992" s="234" t="s">
        <v>13042</v>
      </c>
      <c r="I3992" s="234"/>
      <c r="J3992" s="234"/>
      <c r="K3992" s="234"/>
      <c r="L3992" s="234"/>
      <c r="M3992" s="234"/>
      <c r="N3992" s="234" t="s">
        <v>13074</v>
      </c>
      <c r="O3992" s="249" t="s">
        <v>13236</v>
      </c>
      <c r="P3992" s="249" t="s">
        <v>13240</v>
      </c>
      <c r="Q3992" s="226" t="s">
        <v>13237</v>
      </c>
      <c r="R3992" s="212" t="s">
        <v>2</v>
      </c>
      <c r="S3992" s="213" t="s">
        <v>13042</v>
      </c>
      <c r="T3992" s="236">
        <v>45538</v>
      </c>
      <c r="U3992" s="237" t="s">
        <v>13256</v>
      </c>
      <c r="V3992" s="236">
        <v>45569</v>
      </c>
      <c r="W3992" s="236">
        <v>45579</v>
      </c>
      <c r="X3992" s="237" t="s">
        <v>13227</v>
      </c>
      <c r="Y3992" s="237"/>
      <c r="Z3992" s="237" t="s">
        <v>13257</v>
      </c>
      <c r="AA3992" s="241">
        <v>202409</v>
      </c>
      <c r="AB3992" s="246"/>
      <c r="AC3992" s="236" t="s">
        <v>13232</v>
      </c>
      <c r="AD3992" s="247" t="s">
        <v>13095</v>
      </c>
      <c r="AE3992" s="248">
        <v>0</v>
      </c>
      <c r="AF3992" s="247" t="s">
        <v>13095</v>
      </c>
      <c r="AG3992" s="242" t="str">
        <f>IFERROR(VLOOKUP(작성용!A:A,RM!A:D,4,0),"-")</f>
        <v>-</v>
      </c>
      <c r="AH3992" s="9" t="s">
        <v>13042</v>
      </c>
      <c r="AI3992" s="238" t="s">
        <v>13258</v>
      </c>
      <c r="AJ3992" s="238" t="s">
        <v>13227</v>
      </c>
      <c r="AK3992" s="238" t="s">
        <v>13051</v>
      </c>
      <c r="AL3992" s="238">
        <v>3991</v>
      </c>
    </row>
    <row r="3993" spans="1:38" x14ac:dyDescent="0.3">
      <c r="A3993" s="232" t="s">
        <v>12186</v>
      </c>
      <c r="B3993" s="232" t="s">
        <v>13243</v>
      </c>
      <c r="C3993" s="244" t="s">
        <v>13225</v>
      </c>
      <c r="D3993" s="240" t="s">
        <v>13245</v>
      </c>
      <c r="E3993" s="239" t="s">
        <v>12183</v>
      </c>
      <c r="F3993" s="243" t="s">
        <v>13114</v>
      </c>
      <c r="G3993" s="214">
        <v>0</v>
      </c>
      <c r="H3993" s="234" t="s">
        <v>13042</v>
      </c>
      <c r="I3993" s="234"/>
      <c r="J3993" s="234"/>
      <c r="K3993" s="234"/>
      <c r="L3993" s="234"/>
      <c r="M3993" s="234"/>
      <c r="N3993" s="234" t="s">
        <v>13074</v>
      </c>
      <c r="O3993" s="249" t="s">
        <v>13236</v>
      </c>
      <c r="P3993" s="249" t="s">
        <v>13240</v>
      </c>
      <c r="Q3993" s="226" t="s">
        <v>13237</v>
      </c>
      <c r="R3993" s="212" t="s">
        <v>2</v>
      </c>
      <c r="S3993" s="213" t="s">
        <v>13227</v>
      </c>
      <c r="T3993" s="236">
        <v>45538</v>
      </c>
      <c r="U3993" s="237" t="s">
        <v>13256</v>
      </c>
      <c r="V3993" s="236">
        <v>45569</v>
      </c>
      <c r="W3993" s="236">
        <v>45579</v>
      </c>
      <c r="X3993" s="237" t="s">
        <v>13042</v>
      </c>
      <c r="Y3993" s="237"/>
      <c r="Z3993" s="237" t="s">
        <v>13257</v>
      </c>
      <c r="AA3993" s="241">
        <v>202409</v>
      </c>
      <c r="AB3993" s="246"/>
      <c r="AC3993" s="236" t="s">
        <v>13232</v>
      </c>
      <c r="AD3993" s="247" t="s">
        <v>13095</v>
      </c>
      <c r="AE3993" s="248">
        <v>0</v>
      </c>
      <c r="AF3993" s="247" t="s">
        <v>13095</v>
      </c>
      <c r="AG3993" s="242" t="str">
        <f>IFERROR(VLOOKUP(작성용!A:A,RM!A:D,4,0),"-")</f>
        <v>-</v>
      </c>
      <c r="AH3993" s="9" t="s">
        <v>13042</v>
      </c>
      <c r="AI3993" s="238" t="s">
        <v>13258</v>
      </c>
      <c r="AJ3993" s="238" t="s">
        <v>13042</v>
      </c>
      <c r="AK3993" s="238" t="s">
        <v>13051</v>
      </c>
      <c r="AL3993" s="238">
        <v>3992</v>
      </c>
    </row>
    <row r="3994" spans="1:38" x14ac:dyDescent="0.3">
      <c r="A3994" s="232" t="s">
        <v>3411</v>
      </c>
      <c r="B3994" s="232" t="s">
        <v>13224</v>
      </c>
      <c r="C3994" s="244" t="s">
        <v>13225</v>
      </c>
      <c r="D3994" s="240" t="s">
        <v>13246</v>
      </c>
      <c r="E3994" s="239">
        <v>1101117727162</v>
      </c>
      <c r="F3994" s="243" t="s">
        <v>13072</v>
      </c>
      <c r="G3994" s="214">
        <v>0</v>
      </c>
      <c r="H3994" s="234" t="s">
        <v>13247</v>
      </c>
      <c r="I3994" s="234"/>
      <c r="J3994" s="234"/>
      <c r="K3994" s="234"/>
      <c r="L3994" s="234"/>
      <c r="M3994" s="234"/>
      <c r="N3994" s="234" t="s">
        <v>13228</v>
      </c>
      <c r="O3994" s="249" t="s">
        <v>13229</v>
      </c>
      <c r="P3994" s="249" t="s">
        <v>13240</v>
      </c>
      <c r="Q3994" s="226" t="s">
        <v>13237</v>
      </c>
      <c r="R3994" s="212" t="s">
        <v>2</v>
      </c>
      <c r="S3994" s="213" t="s">
        <v>13042</v>
      </c>
      <c r="T3994" s="236">
        <v>45538</v>
      </c>
      <c r="U3994" s="237" t="s">
        <v>13256</v>
      </c>
      <c r="V3994" s="236">
        <v>45569</v>
      </c>
      <c r="W3994" s="236">
        <v>45579</v>
      </c>
      <c r="X3994" s="237" t="s">
        <v>13227</v>
      </c>
      <c r="Y3994" s="237"/>
      <c r="Z3994" s="237" t="s">
        <v>13257</v>
      </c>
      <c r="AA3994" s="241">
        <v>202409</v>
      </c>
      <c r="AB3994" s="246"/>
      <c r="AC3994" s="236" t="s">
        <v>13248</v>
      </c>
      <c r="AD3994" s="247" t="s">
        <v>13249</v>
      </c>
      <c r="AE3994" s="248">
        <v>1</v>
      </c>
      <c r="AF3994" s="247" t="s">
        <v>13249</v>
      </c>
      <c r="AG3994" s="242" t="str">
        <f>IFERROR(VLOOKUP(작성용!A:A,RM!A:D,4,0),"-")</f>
        <v>김영규</v>
      </c>
      <c r="AH3994" s="9" t="s">
        <v>13250</v>
      </c>
      <c r="AI3994" s="238" t="s">
        <v>13258</v>
      </c>
      <c r="AJ3994" s="238" t="s">
        <v>13042</v>
      </c>
      <c r="AK3994" s="238" t="s">
        <v>13051</v>
      </c>
      <c r="AL3994" s="238">
        <v>3993</v>
      </c>
    </row>
    <row r="3995" spans="1:38" x14ac:dyDescent="0.3">
      <c r="A3995" s="232" t="s">
        <v>3411</v>
      </c>
      <c r="B3995" s="232" t="s">
        <v>13243</v>
      </c>
      <c r="C3995" s="244" t="s">
        <v>13225</v>
      </c>
      <c r="D3995" s="240" t="s">
        <v>13251</v>
      </c>
      <c r="E3995" s="239">
        <v>1101118104939</v>
      </c>
      <c r="F3995" s="243" t="s">
        <v>13072</v>
      </c>
      <c r="G3995" s="214">
        <v>0</v>
      </c>
      <c r="H3995" s="234" t="s">
        <v>13252</v>
      </c>
      <c r="I3995" s="234"/>
      <c r="J3995" s="234"/>
      <c r="K3995" s="234"/>
      <c r="L3995" s="234"/>
      <c r="M3995" s="234"/>
      <c r="N3995" s="234" t="s">
        <v>13074</v>
      </c>
      <c r="O3995" s="249" t="s">
        <v>13236</v>
      </c>
      <c r="P3995" s="249" t="s">
        <v>13240</v>
      </c>
      <c r="Q3995" s="226" t="s">
        <v>13237</v>
      </c>
      <c r="R3995" s="212" t="s">
        <v>2</v>
      </c>
      <c r="S3995" s="213" t="s">
        <v>13042</v>
      </c>
      <c r="T3995" s="236">
        <v>45538</v>
      </c>
      <c r="U3995" s="237" t="s">
        <v>13256</v>
      </c>
      <c r="V3995" s="236">
        <v>45569</v>
      </c>
      <c r="W3995" s="236">
        <v>45579</v>
      </c>
      <c r="X3995" s="237" t="s">
        <v>13227</v>
      </c>
      <c r="Y3995" s="237"/>
      <c r="Z3995" s="237" t="s">
        <v>13257</v>
      </c>
      <c r="AA3995" s="241">
        <v>202409</v>
      </c>
      <c r="AB3995" s="246"/>
      <c r="AC3995" s="236" t="s">
        <v>13248</v>
      </c>
      <c r="AD3995" s="247" t="s">
        <v>13079</v>
      </c>
      <c r="AE3995" s="248">
        <v>1</v>
      </c>
      <c r="AF3995" s="247" t="s">
        <v>13079</v>
      </c>
      <c r="AG3995" s="242" t="str">
        <f>IFERROR(VLOOKUP(작성용!A:A,RM!A:D,4,0),"-")</f>
        <v>김영규</v>
      </c>
      <c r="AH3995" s="9" t="s">
        <v>13253</v>
      </c>
      <c r="AI3995" s="238" t="s">
        <v>13258</v>
      </c>
      <c r="AJ3995" s="238" t="s">
        <v>13227</v>
      </c>
      <c r="AK3995" s="238" t="s">
        <v>13051</v>
      </c>
      <c r="AL3995" s="238">
        <v>3994</v>
      </c>
    </row>
    <row r="3996" spans="1:38" x14ac:dyDescent="0.3">
      <c r="A3996" s="232" t="s">
        <v>3411</v>
      </c>
      <c r="B3996" s="232" t="s">
        <v>13243</v>
      </c>
      <c r="C3996" s="244" t="s">
        <v>13225</v>
      </c>
      <c r="D3996" s="240" t="s">
        <v>13254</v>
      </c>
      <c r="E3996" s="239">
        <v>1101118749686</v>
      </c>
      <c r="F3996" s="243" t="s">
        <v>13072</v>
      </c>
      <c r="G3996" s="214">
        <v>0</v>
      </c>
      <c r="H3996" s="234" t="s">
        <v>13247</v>
      </c>
      <c r="I3996" s="234"/>
      <c r="J3996" s="234"/>
      <c r="K3996" s="234"/>
      <c r="L3996" s="234"/>
      <c r="M3996" s="234"/>
      <c r="N3996" s="234" t="s">
        <v>13228</v>
      </c>
      <c r="O3996" s="249" t="s">
        <v>13236</v>
      </c>
      <c r="P3996" s="249" t="s">
        <v>13240</v>
      </c>
      <c r="Q3996" s="226" t="s">
        <v>13231</v>
      </c>
      <c r="R3996" s="212" t="s">
        <v>2</v>
      </c>
      <c r="S3996" s="213" t="s">
        <v>13042</v>
      </c>
      <c r="T3996" s="236">
        <v>45538</v>
      </c>
      <c r="U3996" s="237" t="s">
        <v>13256</v>
      </c>
      <c r="V3996" s="236">
        <v>45569</v>
      </c>
      <c r="W3996" s="236">
        <v>45579</v>
      </c>
      <c r="X3996" s="237" t="s">
        <v>13227</v>
      </c>
      <c r="Y3996" s="237"/>
      <c r="Z3996" s="237" t="s">
        <v>13257</v>
      </c>
      <c r="AA3996" s="241">
        <v>202409</v>
      </c>
      <c r="AB3996" s="246"/>
      <c r="AC3996" s="236" t="s">
        <v>13248</v>
      </c>
      <c r="AD3996" s="247" t="s">
        <v>13255</v>
      </c>
      <c r="AE3996" s="248">
        <v>1</v>
      </c>
      <c r="AF3996" s="247" t="s">
        <v>13255</v>
      </c>
      <c r="AG3996" s="242" t="str">
        <f>IFERROR(VLOOKUP(작성용!A:A,RM!A:D,4,0),"-")</f>
        <v>김영규</v>
      </c>
      <c r="AH3996" s="9" t="s">
        <v>13253</v>
      </c>
      <c r="AI3996" s="238" t="s">
        <v>13258</v>
      </c>
      <c r="AJ3996" s="238" t="s">
        <v>13042</v>
      </c>
      <c r="AK3996" s="238" t="s">
        <v>13051</v>
      </c>
      <c r="AL3996" s="238">
        <v>3995</v>
      </c>
    </row>
  </sheetData>
  <autoFilter ref="A1:AL3996"/>
  <sortState ref="A3977:AK3986">
    <sortCondition ref="A3977:A3986"/>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2024-09-03T08:57:25Z</dcterms:modified>
</cp:coreProperties>
</file>